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OneDrive\Рабочий стол\"/>
    </mc:Choice>
  </mc:AlternateContent>
  <xr:revisionPtr revIDLastSave="0" documentId="8_{EB3E1B1F-7BF5-4C17-B6AD-4A4F7912EA1B}" xr6:coauthVersionLast="46" xr6:coauthVersionMax="46" xr10:uidLastSave="{00000000-0000-0000-0000-000000000000}"/>
  <bookViews>
    <workbookView xWindow="-110" yWindow="-110" windowWidth="19420" windowHeight="10420" activeTab="1" xr2:uid="{90BBFC40-3E34-4671-A062-AD2B93B46468}"/>
  </bookViews>
  <sheets>
    <sheet name="УКПФ производство" sheetId="1" r:id="rId1"/>
    <sheet name="МПФ производство" sheetId="2" r:id="rId2"/>
  </sheets>
  <externalReferences>
    <externalReference r:id="rId3"/>
    <externalReference r:id="rId4"/>
    <externalReference r:id="rId5"/>
  </externalReferences>
  <definedNames>
    <definedName name="_xlnm._FilterDatabase" localSheetId="1" hidden="1">'МПФ производство'!$A$1:$H$5746</definedName>
    <definedName name="_xlnm._FilterDatabase" localSheetId="0" hidden="1">'УКПФ производство'!$E$1:$E$2634</definedName>
    <definedName name="RowTitleRegion1..E2">#REF!</definedName>
    <definedName name="ЗаголовокСтолбца1">#REF!</definedName>
    <definedName name="Изн.заявки">'[2]Данные УКПФ'!#REF!</definedName>
    <definedName name="МПФ">[2]!Таблица3[#Data]</definedName>
    <definedName name="Справочник">[3]Справочник!$A$2:$E$189</definedName>
    <definedName name="Туш_с1_3">'[3]Убой МПФ'!$O$8</definedName>
    <definedName name="УКПФ">[2]!Таблица1[#Data]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5746" i="2" l="1"/>
  <c r="H5746" i="2"/>
  <c r="G5746" i="2"/>
  <c r="J5745" i="2"/>
  <c r="H5745" i="2"/>
  <c r="G5745" i="2"/>
  <c r="J5744" i="2"/>
  <c r="H5744" i="2"/>
  <c r="G5744" i="2"/>
  <c r="J5743" i="2"/>
  <c r="H5743" i="2"/>
  <c r="G5743" i="2"/>
  <c r="J5742" i="2"/>
  <c r="H5742" i="2"/>
  <c r="G5742" i="2"/>
  <c r="J5741" i="2"/>
  <c r="H5741" i="2"/>
  <c r="G5741" i="2"/>
  <c r="J5740" i="2"/>
  <c r="H5740" i="2"/>
  <c r="G5740" i="2"/>
  <c r="J5739" i="2"/>
  <c r="H5739" i="2"/>
  <c r="G5739" i="2"/>
  <c r="J5738" i="2"/>
  <c r="H5738" i="2"/>
  <c r="G5738" i="2"/>
  <c r="J5737" i="2"/>
  <c r="H5737" i="2"/>
  <c r="G5737" i="2"/>
  <c r="J5736" i="2"/>
  <c r="H5736" i="2"/>
  <c r="G5736" i="2"/>
  <c r="J5735" i="2"/>
  <c r="H5735" i="2"/>
  <c r="G5735" i="2"/>
  <c r="J5734" i="2"/>
  <c r="H5734" i="2"/>
  <c r="G5734" i="2"/>
  <c r="J5733" i="2"/>
  <c r="H5733" i="2"/>
  <c r="G5733" i="2"/>
  <c r="J5732" i="2"/>
  <c r="H5732" i="2"/>
  <c r="G5732" i="2"/>
  <c r="J5731" i="2"/>
  <c r="H5731" i="2"/>
  <c r="G5731" i="2"/>
  <c r="J5730" i="2"/>
  <c r="H5730" i="2"/>
  <c r="G5730" i="2"/>
  <c r="J5729" i="2"/>
  <c r="H5729" i="2"/>
  <c r="G5729" i="2"/>
  <c r="J5728" i="2"/>
  <c r="H5728" i="2"/>
  <c r="G5728" i="2"/>
  <c r="J5727" i="2"/>
  <c r="H5727" i="2"/>
  <c r="G5727" i="2"/>
  <c r="J5726" i="2"/>
  <c r="H5726" i="2"/>
  <c r="G5726" i="2"/>
  <c r="J5725" i="2"/>
  <c r="H5725" i="2"/>
  <c r="G5725" i="2"/>
  <c r="J5724" i="2"/>
  <c r="H5724" i="2"/>
  <c r="G5724" i="2"/>
  <c r="J5723" i="2"/>
  <c r="H5723" i="2"/>
  <c r="G5723" i="2"/>
  <c r="J5722" i="2"/>
  <c r="H5722" i="2"/>
  <c r="G5722" i="2"/>
  <c r="J5721" i="2"/>
  <c r="H5721" i="2"/>
  <c r="G5721" i="2"/>
  <c r="J5720" i="2"/>
  <c r="H5720" i="2"/>
  <c r="G5720" i="2"/>
  <c r="J5719" i="2"/>
  <c r="H5719" i="2"/>
  <c r="G5719" i="2"/>
  <c r="J5718" i="2"/>
  <c r="H5718" i="2"/>
  <c r="G5718" i="2"/>
  <c r="J5717" i="2"/>
  <c r="H5717" i="2"/>
  <c r="G5717" i="2"/>
  <c r="J5716" i="2"/>
  <c r="H5716" i="2"/>
  <c r="G5716" i="2"/>
  <c r="J5715" i="2"/>
  <c r="H5715" i="2"/>
  <c r="G5715" i="2"/>
  <c r="J5714" i="2"/>
  <c r="H5714" i="2"/>
  <c r="G5714" i="2"/>
  <c r="J5713" i="2"/>
  <c r="H5713" i="2"/>
  <c r="G5713" i="2"/>
  <c r="J5712" i="2"/>
  <c r="H5712" i="2"/>
  <c r="G5712" i="2"/>
  <c r="J5711" i="2"/>
  <c r="H5711" i="2"/>
  <c r="G5711" i="2"/>
  <c r="J5710" i="2"/>
  <c r="H5710" i="2"/>
  <c r="G5710" i="2"/>
  <c r="J5709" i="2"/>
  <c r="H5709" i="2"/>
  <c r="G5709" i="2"/>
  <c r="J5708" i="2"/>
  <c r="H5708" i="2"/>
  <c r="G5708" i="2"/>
  <c r="J5707" i="2"/>
  <c r="H5707" i="2"/>
  <c r="G5707" i="2"/>
  <c r="J5706" i="2"/>
  <c r="H5706" i="2"/>
  <c r="G5706" i="2"/>
  <c r="J5705" i="2"/>
  <c r="H5705" i="2"/>
  <c r="G5705" i="2"/>
  <c r="J5704" i="2"/>
  <c r="H5704" i="2"/>
  <c r="G5704" i="2"/>
  <c r="J5703" i="2"/>
  <c r="H5703" i="2"/>
  <c r="G5703" i="2"/>
  <c r="J5702" i="2"/>
  <c r="H5702" i="2"/>
  <c r="G5702" i="2"/>
  <c r="J5701" i="2"/>
  <c r="H5701" i="2"/>
  <c r="G5701" i="2"/>
  <c r="J5700" i="2"/>
  <c r="H5700" i="2"/>
  <c r="G5700" i="2"/>
  <c r="J5699" i="2"/>
  <c r="H5699" i="2"/>
  <c r="G5699" i="2"/>
  <c r="J5698" i="2"/>
  <c r="H5698" i="2"/>
  <c r="G5698" i="2"/>
  <c r="J5697" i="2"/>
  <c r="H5697" i="2"/>
  <c r="G5697" i="2"/>
  <c r="J5696" i="2"/>
  <c r="H5696" i="2"/>
  <c r="G5696" i="2"/>
  <c r="J5695" i="2"/>
  <c r="H5695" i="2"/>
  <c r="G5695" i="2"/>
  <c r="J5694" i="2"/>
  <c r="H5694" i="2"/>
  <c r="G5694" i="2"/>
  <c r="J5693" i="2"/>
  <c r="H5693" i="2"/>
  <c r="G5693" i="2"/>
  <c r="J5692" i="2"/>
  <c r="H5692" i="2"/>
  <c r="G5692" i="2"/>
  <c r="J5691" i="2"/>
  <c r="H5691" i="2"/>
  <c r="G5691" i="2"/>
  <c r="J5690" i="2"/>
  <c r="H5690" i="2"/>
  <c r="G5690" i="2"/>
  <c r="J5689" i="2"/>
  <c r="H5689" i="2"/>
  <c r="G5689" i="2"/>
  <c r="J5688" i="2"/>
  <c r="H5688" i="2"/>
  <c r="G5688" i="2"/>
  <c r="J5687" i="2"/>
  <c r="H5687" i="2"/>
  <c r="G5687" i="2"/>
  <c r="J5686" i="2"/>
  <c r="H5686" i="2"/>
  <c r="G5686" i="2"/>
  <c r="J5685" i="2"/>
  <c r="H5685" i="2"/>
  <c r="G5685" i="2"/>
  <c r="J5684" i="2"/>
  <c r="H5684" i="2"/>
  <c r="G5684" i="2"/>
  <c r="J5683" i="2"/>
  <c r="H5683" i="2"/>
  <c r="G5683" i="2"/>
  <c r="J5682" i="2"/>
  <c r="H5682" i="2"/>
  <c r="G5682" i="2"/>
  <c r="J5681" i="2"/>
  <c r="H5681" i="2"/>
  <c r="G5681" i="2"/>
  <c r="J5680" i="2"/>
  <c r="H5680" i="2"/>
  <c r="G5680" i="2"/>
  <c r="J5679" i="2"/>
  <c r="H5679" i="2"/>
  <c r="G5679" i="2"/>
  <c r="J5678" i="2"/>
  <c r="H5678" i="2"/>
  <c r="G5678" i="2"/>
  <c r="J5677" i="2"/>
  <c r="H5677" i="2"/>
  <c r="G5677" i="2"/>
  <c r="J5676" i="2"/>
  <c r="H5676" i="2"/>
  <c r="G5676" i="2"/>
  <c r="J5675" i="2"/>
  <c r="H5675" i="2"/>
  <c r="G5675" i="2"/>
  <c r="J5674" i="2"/>
  <c r="H5674" i="2"/>
  <c r="G5674" i="2"/>
  <c r="J5673" i="2"/>
  <c r="H5673" i="2"/>
  <c r="G5673" i="2"/>
  <c r="J5672" i="2"/>
  <c r="H5672" i="2"/>
  <c r="G5672" i="2"/>
  <c r="J5671" i="2"/>
  <c r="H5671" i="2"/>
  <c r="G5671" i="2"/>
  <c r="J5670" i="2"/>
  <c r="H5670" i="2"/>
  <c r="G5670" i="2"/>
  <c r="J5669" i="2"/>
  <c r="H5669" i="2"/>
  <c r="G5669" i="2"/>
  <c r="J5668" i="2"/>
  <c r="H5668" i="2"/>
  <c r="G5668" i="2"/>
  <c r="J5667" i="2"/>
  <c r="H5667" i="2"/>
  <c r="G5667" i="2"/>
  <c r="J5666" i="2"/>
  <c r="H5666" i="2"/>
  <c r="G5666" i="2"/>
  <c r="J5665" i="2"/>
  <c r="H5665" i="2"/>
  <c r="G5665" i="2"/>
  <c r="J5664" i="2"/>
  <c r="H5664" i="2"/>
  <c r="G5664" i="2"/>
  <c r="J5663" i="2"/>
  <c r="H5663" i="2"/>
  <c r="G5663" i="2"/>
  <c r="J5662" i="2"/>
  <c r="H5662" i="2"/>
  <c r="G5662" i="2"/>
  <c r="J5661" i="2"/>
  <c r="H5661" i="2"/>
  <c r="G5661" i="2"/>
  <c r="J5660" i="2"/>
  <c r="H5660" i="2"/>
  <c r="G5660" i="2"/>
  <c r="J5659" i="2"/>
  <c r="H5659" i="2"/>
  <c r="G5659" i="2"/>
  <c r="J5658" i="2"/>
  <c r="H5658" i="2"/>
  <c r="G5658" i="2"/>
  <c r="J5657" i="2"/>
  <c r="H5657" i="2"/>
  <c r="G5657" i="2"/>
  <c r="J5656" i="2"/>
  <c r="H5656" i="2"/>
  <c r="G5656" i="2"/>
  <c r="J5655" i="2"/>
  <c r="H5655" i="2"/>
  <c r="G5655" i="2"/>
  <c r="J5654" i="2"/>
  <c r="H5654" i="2"/>
  <c r="G5654" i="2"/>
  <c r="J5653" i="2"/>
  <c r="H5653" i="2"/>
  <c r="G5653" i="2"/>
  <c r="J5652" i="2"/>
  <c r="H5652" i="2"/>
  <c r="G5652" i="2"/>
  <c r="J5651" i="2"/>
  <c r="H5651" i="2"/>
  <c r="G5651" i="2"/>
  <c r="J5650" i="2"/>
  <c r="H5650" i="2"/>
  <c r="G5650" i="2"/>
  <c r="J5649" i="2"/>
  <c r="H5649" i="2"/>
  <c r="G5649" i="2"/>
  <c r="J5648" i="2"/>
  <c r="H5648" i="2"/>
  <c r="G5648" i="2"/>
  <c r="J5647" i="2"/>
  <c r="H5647" i="2"/>
  <c r="G5647" i="2"/>
  <c r="J5646" i="2"/>
  <c r="H5646" i="2"/>
  <c r="G5646" i="2"/>
  <c r="J5645" i="2"/>
  <c r="H5645" i="2"/>
  <c r="G5645" i="2"/>
  <c r="J5644" i="2"/>
  <c r="H5644" i="2"/>
  <c r="G5644" i="2"/>
  <c r="J5643" i="2"/>
  <c r="H5643" i="2"/>
  <c r="G5643" i="2"/>
  <c r="J5642" i="2"/>
  <c r="H5642" i="2"/>
  <c r="G5642" i="2"/>
  <c r="J5641" i="2"/>
  <c r="H5641" i="2"/>
  <c r="G5641" i="2"/>
  <c r="J5640" i="2"/>
  <c r="H5640" i="2"/>
  <c r="G5640" i="2"/>
  <c r="J5639" i="2"/>
  <c r="H5639" i="2"/>
  <c r="G5639" i="2"/>
  <c r="J5638" i="2"/>
  <c r="H5638" i="2"/>
  <c r="G5638" i="2"/>
  <c r="J5637" i="2"/>
  <c r="H5637" i="2"/>
  <c r="G5637" i="2"/>
  <c r="J5636" i="2"/>
  <c r="H5636" i="2"/>
  <c r="G5636" i="2"/>
  <c r="J5635" i="2"/>
  <c r="H5635" i="2"/>
  <c r="G5635" i="2"/>
  <c r="J5634" i="2"/>
  <c r="H5634" i="2"/>
  <c r="G5634" i="2"/>
  <c r="J5633" i="2"/>
  <c r="H5633" i="2"/>
  <c r="G5633" i="2"/>
  <c r="J5632" i="2"/>
  <c r="H5632" i="2"/>
  <c r="G5632" i="2"/>
  <c r="J5631" i="2"/>
  <c r="H5631" i="2"/>
  <c r="G5631" i="2"/>
  <c r="J5630" i="2"/>
  <c r="H5630" i="2"/>
  <c r="G5630" i="2"/>
  <c r="J5629" i="2"/>
  <c r="H5629" i="2"/>
  <c r="G5629" i="2"/>
  <c r="J5628" i="2"/>
  <c r="H5628" i="2"/>
  <c r="G5628" i="2"/>
  <c r="J5627" i="2"/>
  <c r="H5627" i="2"/>
  <c r="G5627" i="2"/>
  <c r="J5626" i="2"/>
  <c r="H5626" i="2"/>
  <c r="G5626" i="2"/>
  <c r="J5625" i="2"/>
  <c r="H5625" i="2"/>
  <c r="G5625" i="2"/>
  <c r="J5624" i="2"/>
  <c r="H5624" i="2"/>
  <c r="G5624" i="2"/>
  <c r="J5623" i="2"/>
  <c r="H5623" i="2"/>
  <c r="G5623" i="2"/>
  <c r="J5622" i="2"/>
  <c r="H5622" i="2"/>
  <c r="G5622" i="2"/>
  <c r="J5621" i="2"/>
  <c r="H5621" i="2"/>
  <c r="G5621" i="2"/>
  <c r="J5620" i="2"/>
  <c r="H5620" i="2"/>
  <c r="G5620" i="2"/>
  <c r="J5619" i="2"/>
  <c r="H5619" i="2"/>
  <c r="G5619" i="2"/>
  <c r="J5618" i="2"/>
  <c r="H5618" i="2"/>
  <c r="G5618" i="2"/>
  <c r="J5617" i="2"/>
  <c r="H5617" i="2"/>
  <c r="G5617" i="2"/>
  <c r="J5616" i="2"/>
  <c r="H5616" i="2"/>
  <c r="G5616" i="2"/>
  <c r="J5615" i="2"/>
  <c r="H5615" i="2"/>
  <c r="G5615" i="2"/>
  <c r="J5614" i="2"/>
  <c r="H5614" i="2"/>
  <c r="G5614" i="2"/>
  <c r="J5613" i="2"/>
  <c r="H5613" i="2"/>
  <c r="G5613" i="2"/>
  <c r="J5612" i="2"/>
  <c r="H5612" i="2"/>
  <c r="G5612" i="2"/>
  <c r="J5611" i="2"/>
  <c r="H5611" i="2"/>
  <c r="G5611" i="2"/>
  <c r="J5610" i="2"/>
  <c r="H5610" i="2"/>
  <c r="G5610" i="2"/>
  <c r="J5609" i="2"/>
  <c r="H5609" i="2"/>
  <c r="G5609" i="2"/>
  <c r="J5608" i="2"/>
  <c r="H5608" i="2"/>
  <c r="G5608" i="2"/>
  <c r="J5607" i="2"/>
  <c r="H5607" i="2"/>
  <c r="G5607" i="2"/>
  <c r="J5606" i="2"/>
  <c r="H5606" i="2"/>
  <c r="G5606" i="2"/>
  <c r="J5605" i="2"/>
  <c r="H5605" i="2"/>
  <c r="G5605" i="2"/>
  <c r="J5604" i="2"/>
  <c r="H5604" i="2"/>
  <c r="G5604" i="2"/>
  <c r="J5603" i="2"/>
  <c r="H5603" i="2"/>
  <c r="G5603" i="2"/>
  <c r="J5602" i="2"/>
  <c r="H5602" i="2"/>
  <c r="G5602" i="2"/>
  <c r="J5601" i="2"/>
  <c r="H5601" i="2"/>
  <c r="G5601" i="2"/>
  <c r="J5600" i="2"/>
  <c r="H5600" i="2"/>
  <c r="G5600" i="2"/>
  <c r="J5599" i="2"/>
  <c r="H5599" i="2"/>
  <c r="G5599" i="2"/>
  <c r="J5598" i="2"/>
  <c r="H5598" i="2"/>
  <c r="G5598" i="2"/>
  <c r="J5597" i="2"/>
  <c r="H5597" i="2"/>
  <c r="G5597" i="2"/>
  <c r="J5596" i="2"/>
  <c r="H5596" i="2"/>
  <c r="G5596" i="2"/>
  <c r="J5595" i="2"/>
  <c r="H5595" i="2"/>
  <c r="G5595" i="2"/>
  <c r="J5594" i="2"/>
  <c r="H5594" i="2"/>
  <c r="G5594" i="2"/>
  <c r="J5593" i="2"/>
  <c r="H5593" i="2"/>
  <c r="G5593" i="2"/>
  <c r="J5592" i="2"/>
  <c r="H5592" i="2"/>
  <c r="G5592" i="2"/>
  <c r="J5591" i="2"/>
  <c r="H5591" i="2"/>
  <c r="G5591" i="2"/>
  <c r="J5590" i="2"/>
  <c r="H5590" i="2"/>
  <c r="G5590" i="2"/>
  <c r="J5589" i="2"/>
  <c r="H5589" i="2"/>
  <c r="G5589" i="2"/>
  <c r="J5588" i="2"/>
  <c r="H5588" i="2"/>
  <c r="G5588" i="2"/>
  <c r="J5587" i="2"/>
  <c r="H5587" i="2"/>
  <c r="G5587" i="2"/>
  <c r="J5586" i="2"/>
  <c r="H5586" i="2"/>
  <c r="G5586" i="2"/>
  <c r="J5585" i="2"/>
  <c r="H5585" i="2"/>
  <c r="G5585" i="2"/>
  <c r="J5584" i="2"/>
  <c r="H5584" i="2"/>
  <c r="G5584" i="2"/>
  <c r="J5583" i="2"/>
  <c r="H5583" i="2"/>
  <c r="G5583" i="2"/>
  <c r="J5582" i="2"/>
  <c r="H5582" i="2"/>
  <c r="G5582" i="2"/>
  <c r="J5581" i="2"/>
  <c r="H5581" i="2"/>
  <c r="G5581" i="2"/>
  <c r="J5580" i="2"/>
  <c r="H5580" i="2"/>
  <c r="G5580" i="2"/>
  <c r="J5579" i="2"/>
  <c r="H5579" i="2"/>
  <c r="G5579" i="2"/>
  <c r="J5578" i="2"/>
  <c r="H5578" i="2"/>
  <c r="G5578" i="2"/>
  <c r="J5577" i="2"/>
  <c r="H5577" i="2"/>
  <c r="G5577" i="2"/>
  <c r="J5576" i="2"/>
  <c r="H5576" i="2"/>
  <c r="G5576" i="2"/>
  <c r="J5575" i="2"/>
  <c r="H5575" i="2"/>
  <c r="G5575" i="2"/>
  <c r="J5574" i="2"/>
  <c r="H5574" i="2"/>
  <c r="G5574" i="2"/>
  <c r="J5573" i="2"/>
  <c r="H5573" i="2"/>
  <c r="G5573" i="2"/>
  <c r="J5572" i="2"/>
  <c r="H5572" i="2"/>
  <c r="G5572" i="2"/>
  <c r="J5571" i="2"/>
  <c r="H5571" i="2"/>
  <c r="G5571" i="2"/>
  <c r="J5570" i="2"/>
  <c r="H5570" i="2"/>
  <c r="G5570" i="2"/>
  <c r="J5569" i="2"/>
  <c r="H5569" i="2"/>
  <c r="G5569" i="2"/>
  <c r="J5568" i="2"/>
  <c r="H5568" i="2"/>
  <c r="G5568" i="2"/>
  <c r="J5567" i="2"/>
  <c r="H5567" i="2"/>
  <c r="G5567" i="2"/>
  <c r="J5566" i="2"/>
  <c r="H5566" i="2"/>
  <c r="G5566" i="2"/>
  <c r="J5565" i="2"/>
  <c r="H5565" i="2"/>
  <c r="G5565" i="2"/>
  <c r="J5564" i="2"/>
  <c r="H5564" i="2"/>
  <c r="G5564" i="2"/>
  <c r="J5563" i="2"/>
  <c r="H5563" i="2"/>
  <c r="G5563" i="2"/>
  <c r="J5562" i="2"/>
  <c r="H5562" i="2"/>
  <c r="G5562" i="2"/>
  <c r="J5561" i="2"/>
  <c r="H5561" i="2"/>
  <c r="G5561" i="2"/>
  <c r="J5560" i="2"/>
  <c r="H5560" i="2"/>
  <c r="G5560" i="2"/>
  <c r="J5559" i="2"/>
  <c r="H5559" i="2"/>
  <c r="G5559" i="2"/>
  <c r="J5558" i="2"/>
  <c r="H5558" i="2"/>
  <c r="G5558" i="2"/>
  <c r="J5557" i="2"/>
  <c r="H5557" i="2"/>
  <c r="G5557" i="2"/>
  <c r="J5556" i="2"/>
  <c r="H5556" i="2"/>
  <c r="G5556" i="2"/>
  <c r="J5555" i="2"/>
  <c r="H5555" i="2"/>
  <c r="G5555" i="2"/>
  <c r="J5554" i="2"/>
  <c r="H5554" i="2"/>
  <c r="G5554" i="2"/>
  <c r="J5553" i="2"/>
  <c r="H5553" i="2"/>
  <c r="G5553" i="2"/>
  <c r="J5552" i="2"/>
  <c r="H5552" i="2"/>
  <c r="G5552" i="2"/>
  <c r="J5551" i="2"/>
  <c r="H5551" i="2"/>
  <c r="G5551" i="2"/>
  <c r="J5550" i="2"/>
  <c r="H5550" i="2"/>
  <c r="G5550" i="2"/>
  <c r="J5549" i="2"/>
  <c r="H5549" i="2"/>
  <c r="G5549" i="2"/>
  <c r="J5548" i="2"/>
  <c r="H5548" i="2"/>
  <c r="G5548" i="2"/>
  <c r="J5547" i="2"/>
  <c r="H5547" i="2"/>
  <c r="G5547" i="2"/>
  <c r="J5546" i="2"/>
  <c r="H5546" i="2"/>
  <c r="G5546" i="2"/>
  <c r="J5545" i="2"/>
  <c r="H5545" i="2"/>
  <c r="G5545" i="2"/>
  <c r="J5544" i="2"/>
  <c r="H5544" i="2"/>
  <c r="G5544" i="2"/>
  <c r="J5543" i="2"/>
  <c r="H5543" i="2"/>
  <c r="G5543" i="2"/>
  <c r="J5542" i="2"/>
  <c r="H5542" i="2"/>
  <c r="G5542" i="2"/>
  <c r="J5541" i="2"/>
  <c r="H5541" i="2"/>
  <c r="G5541" i="2"/>
  <c r="J5540" i="2"/>
  <c r="H5540" i="2"/>
  <c r="G5540" i="2"/>
  <c r="J5539" i="2"/>
  <c r="H5539" i="2"/>
  <c r="G5539" i="2"/>
  <c r="J5538" i="2"/>
  <c r="H5538" i="2"/>
  <c r="G5538" i="2"/>
  <c r="J5537" i="2"/>
  <c r="H5537" i="2"/>
  <c r="G5537" i="2"/>
  <c r="J5536" i="2"/>
  <c r="H5536" i="2"/>
  <c r="G5536" i="2"/>
  <c r="J5535" i="2"/>
  <c r="H5535" i="2"/>
  <c r="G5535" i="2"/>
  <c r="J5534" i="2"/>
  <c r="H5534" i="2"/>
  <c r="G5534" i="2"/>
  <c r="J5533" i="2"/>
  <c r="H5533" i="2"/>
  <c r="G5533" i="2"/>
  <c r="J5532" i="2"/>
  <c r="H5532" i="2"/>
  <c r="G5532" i="2"/>
  <c r="J5531" i="2"/>
  <c r="H5531" i="2"/>
  <c r="G5531" i="2"/>
  <c r="J5530" i="2"/>
  <c r="H5530" i="2"/>
  <c r="G5530" i="2"/>
  <c r="J5529" i="2"/>
  <c r="H5529" i="2"/>
  <c r="G5529" i="2"/>
  <c r="J5528" i="2"/>
  <c r="H5528" i="2"/>
  <c r="G5528" i="2"/>
  <c r="J5527" i="2"/>
  <c r="H5527" i="2"/>
  <c r="G5527" i="2"/>
  <c r="J5526" i="2"/>
  <c r="H5526" i="2"/>
  <c r="G5526" i="2"/>
  <c r="J5525" i="2"/>
  <c r="H5525" i="2"/>
  <c r="G5525" i="2"/>
  <c r="J5524" i="2"/>
  <c r="H5524" i="2"/>
  <c r="G5524" i="2"/>
  <c r="J5523" i="2"/>
  <c r="H5523" i="2"/>
  <c r="G5523" i="2"/>
  <c r="J5522" i="2"/>
  <c r="H5522" i="2"/>
  <c r="G5522" i="2"/>
  <c r="J5521" i="2"/>
  <c r="H5521" i="2"/>
  <c r="G5521" i="2"/>
  <c r="J5520" i="2"/>
  <c r="H5520" i="2"/>
  <c r="G5520" i="2"/>
  <c r="J5519" i="2"/>
  <c r="H5519" i="2"/>
  <c r="G5519" i="2"/>
  <c r="J5518" i="2"/>
  <c r="H5518" i="2"/>
  <c r="G5518" i="2"/>
  <c r="J5517" i="2"/>
  <c r="H5517" i="2"/>
  <c r="G5517" i="2"/>
  <c r="J5516" i="2"/>
  <c r="H5516" i="2"/>
  <c r="G5516" i="2"/>
  <c r="J5515" i="2"/>
  <c r="H5515" i="2"/>
  <c r="G5515" i="2"/>
  <c r="J5514" i="2"/>
  <c r="H5514" i="2"/>
  <c r="G5514" i="2"/>
  <c r="J5513" i="2"/>
  <c r="H5513" i="2"/>
  <c r="G5513" i="2"/>
  <c r="J5512" i="2"/>
  <c r="H5512" i="2"/>
  <c r="G5512" i="2"/>
  <c r="J5511" i="2"/>
  <c r="H5511" i="2"/>
  <c r="G5511" i="2"/>
  <c r="J5510" i="2"/>
  <c r="H5510" i="2"/>
  <c r="G5510" i="2"/>
  <c r="J5509" i="2"/>
  <c r="H5509" i="2"/>
  <c r="G5509" i="2"/>
  <c r="J5508" i="2"/>
  <c r="H5508" i="2"/>
  <c r="G5508" i="2"/>
  <c r="J5507" i="2"/>
  <c r="H5507" i="2"/>
  <c r="G5507" i="2"/>
  <c r="J5506" i="2"/>
  <c r="H5506" i="2"/>
  <c r="G5506" i="2"/>
  <c r="J5505" i="2"/>
  <c r="H5505" i="2"/>
  <c r="G5505" i="2"/>
  <c r="J5504" i="2"/>
  <c r="H5504" i="2"/>
  <c r="G5504" i="2"/>
  <c r="J5503" i="2"/>
  <c r="H5503" i="2"/>
  <c r="G5503" i="2"/>
  <c r="J5502" i="2"/>
  <c r="H5502" i="2"/>
  <c r="G5502" i="2"/>
  <c r="J5501" i="2"/>
  <c r="H5501" i="2"/>
  <c r="G5501" i="2"/>
  <c r="J5500" i="2"/>
  <c r="H5500" i="2"/>
  <c r="G5500" i="2"/>
  <c r="J5499" i="2"/>
  <c r="H5499" i="2"/>
  <c r="G5499" i="2"/>
  <c r="J5498" i="2"/>
  <c r="H5498" i="2"/>
  <c r="G5498" i="2"/>
  <c r="J5497" i="2"/>
  <c r="H5497" i="2"/>
  <c r="G5497" i="2"/>
  <c r="J5496" i="2"/>
  <c r="H5496" i="2"/>
  <c r="G5496" i="2"/>
  <c r="J5495" i="2"/>
  <c r="H5495" i="2"/>
  <c r="G5495" i="2"/>
  <c r="J5494" i="2"/>
  <c r="H5494" i="2"/>
  <c r="G5494" i="2"/>
  <c r="J5493" i="2"/>
  <c r="H5493" i="2"/>
  <c r="G5493" i="2"/>
  <c r="J5492" i="2"/>
  <c r="H5492" i="2"/>
  <c r="G5492" i="2"/>
  <c r="J5491" i="2"/>
  <c r="H5491" i="2"/>
  <c r="G5491" i="2"/>
  <c r="J5490" i="2"/>
  <c r="H5490" i="2"/>
  <c r="G5490" i="2"/>
  <c r="J5489" i="2"/>
  <c r="H5489" i="2"/>
  <c r="G5489" i="2"/>
  <c r="J5488" i="2"/>
  <c r="H5488" i="2"/>
  <c r="G5488" i="2"/>
  <c r="J5487" i="2"/>
  <c r="H5487" i="2"/>
  <c r="G5487" i="2"/>
  <c r="J5486" i="2"/>
  <c r="H5486" i="2"/>
  <c r="G5486" i="2"/>
  <c r="J5485" i="2"/>
  <c r="H5485" i="2"/>
  <c r="G5485" i="2"/>
  <c r="J5484" i="2"/>
  <c r="H5484" i="2"/>
  <c r="G5484" i="2"/>
  <c r="J5483" i="2"/>
  <c r="H5483" i="2"/>
  <c r="G5483" i="2"/>
  <c r="J5482" i="2"/>
  <c r="H5482" i="2"/>
  <c r="G5482" i="2"/>
  <c r="J5481" i="2"/>
  <c r="H5481" i="2"/>
  <c r="G5481" i="2"/>
  <c r="J5480" i="2"/>
  <c r="H5480" i="2"/>
  <c r="G5480" i="2"/>
  <c r="J5479" i="2"/>
  <c r="H5479" i="2"/>
  <c r="G5479" i="2"/>
  <c r="J5478" i="2"/>
  <c r="H5478" i="2"/>
  <c r="G5478" i="2"/>
  <c r="J5477" i="2"/>
  <c r="H5477" i="2"/>
  <c r="G5477" i="2"/>
  <c r="J5476" i="2"/>
  <c r="H5476" i="2"/>
  <c r="G5476" i="2"/>
  <c r="J5475" i="2"/>
  <c r="H5475" i="2"/>
  <c r="G5475" i="2"/>
  <c r="J5474" i="2"/>
  <c r="H5474" i="2"/>
  <c r="G5474" i="2"/>
  <c r="J5473" i="2"/>
  <c r="H5473" i="2"/>
  <c r="G5473" i="2"/>
  <c r="J5472" i="2"/>
  <c r="H5472" i="2"/>
  <c r="G5472" i="2"/>
  <c r="J5471" i="2"/>
  <c r="H5471" i="2"/>
  <c r="G5471" i="2"/>
  <c r="J5470" i="2"/>
  <c r="H5470" i="2"/>
  <c r="G5470" i="2"/>
  <c r="J5469" i="2"/>
  <c r="H5469" i="2"/>
  <c r="G5469" i="2"/>
  <c r="J5468" i="2"/>
  <c r="H5468" i="2"/>
  <c r="G5468" i="2"/>
  <c r="J5467" i="2"/>
  <c r="H5467" i="2"/>
  <c r="G5467" i="2"/>
  <c r="J5466" i="2"/>
  <c r="H5466" i="2"/>
  <c r="G5466" i="2"/>
  <c r="J5465" i="2"/>
  <c r="H5465" i="2"/>
  <c r="G5465" i="2"/>
  <c r="J5464" i="2"/>
  <c r="H5464" i="2"/>
  <c r="G5464" i="2"/>
  <c r="J5463" i="2"/>
  <c r="H5463" i="2"/>
  <c r="G5463" i="2"/>
  <c r="J5462" i="2"/>
  <c r="H5462" i="2"/>
  <c r="G5462" i="2"/>
  <c r="J5461" i="2"/>
  <c r="H5461" i="2"/>
  <c r="G5461" i="2"/>
  <c r="J5460" i="2"/>
  <c r="H5460" i="2"/>
  <c r="G5460" i="2"/>
  <c r="J5459" i="2"/>
  <c r="H5459" i="2"/>
  <c r="G5459" i="2"/>
  <c r="J5458" i="2"/>
  <c r="H5458" i="2"/>
  <c r="G5458" i="2"/>
  <c r="J5457" i="2"/>
  <c r="H5457" i="2"/>
  <c r="G5457" i="2"/>
  <c r="J5456" i="2"/>
  <c r="H5456" i="2"/>
  <c r="G5456" i="2"/>
  <c r="J5455" i="2"/>
  <c r="H5455" i="2"/>
  <c r="G5455" i="2"/>
  <c r="J5454" i="2"/>
  <c r="H5454" i="2"/>
  <c r="G5454" i="2"/>
  <c r="J5453" i="2"/>
  <c r="H5453" i="2"/>
  <c r="G5453" i="2"/>
  <c r="J5452" i="2"/>
  <c r="H5452" i="2"/>
  <c r="G5452" i="2"/>
  <c r="J5451" i="2"/>
  <c r="H5451" i="2"/>
  <c r="G5451" i="2"/>
  <c r="J5450" i="2"/>
  <c r="H5450" i="2"/>
  <c r="G5450" i="2"/>
  <c r="J5449" i="2"/>
  <c r="H5449" i="2"/>
  <c r="G5449" i="2"/>
  <c r="J5448" i="2"/>
  <c r="H5448" i="2"/>
  <c r="G5448" i="2"/>
  <c r="J5447" i="2"/>
  <c r="H5447" i="2"/>
  <c r="G5447" i="2"/>
  <c r="J5446" i="2"/>
  <c r="H5446" i="2"/>
  <c r="G5446" i="2"/>
  <c r="J5445" i="2"/>
  <c r="H5445" i="2"/>
  <c r="G5445" i="2"/>
  <c r="J5444" i="2"/>
  <c r="H5444" i="2"/>
  <c r="G5444" i="2"/>
  <c r="J5443" i="2"/>
  <c r="H5443" i="2"/>
  <c r="G5443" i="2"/>
  <c r="J5442" i="2"/>
  <c r="H5442" i="2"/>
  <c r="G5442" i="2"/>
  <c r="J5441" i="2"/>
  <c r="H5441" i="2"/>
  <c r="G5441" i="2"/>
  <c r="J5440" i="2"/>
  <c r="H5440" i="2"/>
  <c r="G5440" i="2"/>
  <c r="J5439" i="2"/>
  <c r="H5439" i="2"/>
  <c r="G5439" i="2"/>
  <c r="J5438" i="2"/>
  <c r="H5438" i="2"/>
  <c r="G5438" i="2"/>
  <c r="J5437" i="2"/>
  <c r="H5437" i="2"/>
  <c r="G5437" i="2"/>
  <c r="J5436" i="2"/>
  <c r="H5436" i="2"/>
  <c r="G5436" i="2"/>
  <c r="J5435" i="2"/>
  <c r="H5435" i="2"/>
  <c r="G5435" i="2"/>
  <c r="J5434" i="2"/>
  <c r="H5434" i="2"/>
  <c r="G5434" i="2"/>
  <c r="J5433" i="2"/>
  <c r="H5433" i="2"/>
  <c r="G5433" i="2"/>
  <c r="J5432" i="2"/>
  <c r="H5432" i="2"/>
  <c r="G5432" i="2"/>
  <c r="J5431" i="2"/>
  <c r="H5431" i="2"/>
  <c r="G5431" i="2"/>
  <c r="J5430" i="2"/>
  <c r="H5430" i="2"/>
  <c r="G5430" i="2"/>
  <c r="J5429" i="2"/>
  <c r="H5429" i="2"/>
  <c r="G5429" i="2"/>
  <c r="J5428" i="2"/>
  <c r="H5428" i="2"/>
  <c r="G5428" i="2"/>
  <c r="J5427" i="2"/>
  <c r="H5427" i="2"/>
  <c r="G5427" i="2"/>
  <c r="J5426" i="2"/>
  <c r="H5426" i="2"/>
  <c r="G5426" i="2"/>
  <c r="J5425" i="2"/>
  <c r="H5425" i="2"/>
  <c r="G5425" i="2"/>
  <c r="J5424" i="2"/>
  <c r="H5424" i="2"/>
  <c r="G5424" i="2"/>
  <c r="J5423" i="2"/>
  <c r="H5423" i="2"/>
  <c r="G5423" i="2"/>
  <c r="J5422" i="2"/>
  <c r="H5422" i="2"/>
  <c r="G5422" i="2"/>
  <c r="J5421" i="2"/>
  <c r="H5421" i="2"/>
  <c r="G5421" i="2"/>
  <c r="J5420" i="2"/>
  <c r="H5420" i="2"/>
  <c r="G5420" i="2"/>
  <c r="J5419" i="2"/>
  <c r="H5419" i="2"/>
  <c r="G5419" i="2"/>
  <c r="J5418" i="2"/>
  <c r="H5418" i="2"/>
  <c r="G5418" i="2"/>
  <c r="J5417" i="2"/>
  <c r="H5417" i="2"/>
  <c r="G5417" i="2"/>
  <c r="J5416" i="2"/>
  <c r="H5416" i="2"/>
  <c r="G5416" i="2"/>
  <c r="J5415" i="2"/>
  <c r="H5415" i="2"/>
  <c r="G5415" i="2"/>
  <c r="J5414" i="2"/>
  <c r="H5414" i="2"/>
  <c r="G5414" i="2"/>
  <c r="J5413" i="2"/>
  <c r="H5413" i="2"/>
  <c r="G5413" i="2"/>
  <c r="J5412" i="2"/>
  <c r="H5412" i="2"/>
  <c r="G5412" i="2"/>
  <c r="J5411" i="2"/>
  <c r="H5411" i="2"/>
  <c r="G5411" i="2"/>
  <c r="J5410" i="2"/>
  <c r="H5410" i="2"/>
  <c r="G5410" i="2"/>
  <c r="J5409" i="2"/>
  <c r="H5409" i="2"/>
  <c r="G5409" i="2"/>
  <c r="J5408" i="2"/>
  <c r="H5408" i="2"/>
  <c r="G5408" i="2"/>
  <c r="J5407" i="2"/>
  <c r="H5407" i="2"/>
  <c r="G5407" i="2"/>
  <c r="J5406" i="2"/>
  <c r="H5406" i="2"/>
  <c r="G5406" i="2"/>
  <c r="J5405" i="2"/>
  <c r="H5405" i="2"/>
  <c r="G5405" i="2"/>
  <c r="J5404" i="2"/>
  <c r="H5404" i="2"/>
  <c r="G5404" i="2"/>
  <c r="J5403" i="2"/>
  <c r="H5403" i="2"/>
  <c r="G5403" i="2"/>
  <c r="J5402" i="2"/>
  <c r="H5402" i="2"/>
  <c r="G5402" i="2"/>
  <c r="J5401" i="2"/>
  <c r="H5401" i="2"/>
  <c r="G5401" i="2"/>
  <c r="J5400" i="2"/>
  <c r="H5400" i="2"/>
  <c r="G5400" i="2"/>
  <c r="J5399" i="2"/>
  <c r="H5399" i="2"/>
  <c r="G5399" i="2"/>
  <c r="J5398" i="2"/>
  <c r="H5398" i="2"/>
  <c r="G5398" i="2"/>
  <c r="J5397" i="2"/>
  <c r="H5397" i="2"/>
  <c r="G5397" i="2"/>
  <c r="J5396" i="2"/>
  <c r="H5396" i="2"/>
  <c r="G5396" i="2"/>
  <c r="J5395" i="2"/>
  <c r="H5395" i="2"/>
  <c r="G5395" i="2"/>
  <c r="J5394" i="2"/>
  <c r="H5394" i="2"/>
  <c r="G5394" i="2"/>
  <c r="J5393" i="2"/>
  <c r="H5393" i="2"/>
  <c r="G5393" i="2"/>
  <c r="J5392" i="2"/>
  <c r="H5392" i="2"/>
  <c r="G5392" i="2"/>
  <c r="J5391" i="2"/>
  <c r="H5391" i="2"/>
  <c r="G5391" i="2"/>
  <c r="J5390" i="2"/>
  <c r="H5390" i="2"/>
  <c r="G5390" i="2"/>
  <c r="J5389" i="2"/>
  <c r="H5389" i="2"/>
  <c r="G5389" i="2"/>
  <c r="J5388" i="2"/>
  <c r="H5388" i="2"/>
  <c r="G5388" i="2"/>
  <c r="J5387" i="2"/>
  <c r="H5387" i="2"/>
  <c r="G5387" i="2"/>
  <c r="J5386" i="2"/>
  <c r="H5386" i="2"/>
  <c r="G5386" i="2"/>
  <c r="J5385" i="2"/>
  <c r="H5385" i="2"/>
  <c r="G5385" i="2"/>
  <c r="J5384" i="2"/>
  <c r="H5384" i="2"/>
  <c r="G5384" i="2"/>
  <c r="J5383" i="2"/>
  <c r="H5383" i="2"/>
  <c r="G5383" i="2"/>
  <c r="J5382" i="2"/>
  <c r="H5382" i="2"/>
  <c r="G5382" i="2"/>
  <c r="J5381" i="2"/>
  <c r="H5381" i="2"/>
  <c r="G5381" i="2"/>
  <c r="J5380" i="2"/>
  <c r="H5380" i="2"/>
  <c r="G5380" i="2"/>
  <c r="J5379" i="2"/>
  <c r="H5379" i="2"/>
  <c r="G5379" i="2"/>
  <c r="J5378" i="2"/>
  <c r="H5378" i="2"/>
  <c r="G5378" i="2"/>
  <c r="J5377" i="2"/>
  <c r="H5377" i="2"/>
  <c r="G5377" i="2"/>
  <c r="J5376" i="2"/>
  <c r="H5376" i="2"/>
  <c r="G5376" i="2"/>
  <c r="J5375" i="2"/>
  <c r="H5375" i="2"/>
  <c r="G5375" i="2"/>
  <c r="J5374" i="2"/>
  <c r="H5374" i="2"/>
  <c r="G5374" i="2"/>
  <c r="J5373" i="2"/>
  <c r="H5373" i="2"/>
  <c r="G5373" i="2"/>
  <c r="J5372" i="2"/>
  <c r="H5372" i="2"/>
  <c r="G5372" i="2"/>
  <c r="J5371" i="2"/>
  <c r="H5371" i="2"/>
  <c r="G5371" i="2"/>
  <c r="J5370" i="2"/>
  <c r="H5370" i="2"/>
  <c r="G5370" i="2"/>
  <c r="J5369" i="2"/>
  <c r="H5369" i="2"/>
  <c r="G5369" i="2"/>
  <c r="J5368" i="2"/>
  <c r="H5368" i="2"/>
  <c r="G5368" i="2"/>
  <c r="J5367" i="2"/>
  <c r="H5367" i="2"/>
  <c r="G5367" i="2"/>
  <c r="J5366" i="2"/>
  <c r="H5366" i="2"/>
  <c r="G5366" i="2"/>
  <c r="J5365" i="2"/>
  <c r="H5365" i="2"/>
  <c r="G5365" i="2"/>
  <c r="J5364" i="2"/>
  <c r="H5364" i="2"/>
  <c r="G5364" i="2"/>
  <c r="J5363" i="2"/>
  <c r="H5363" i="2"/>
  <c r="G5363" i="2"/>
  <c r="J5362" i="2"/>
  <c r="H5362" i="2"/>
  <c r="G5362" i="2"/>
  <c r="J5361" i="2"/>
  <c r="H5361" i="2"/>
  <c r="G5361" i="2"/>
  <c r="J5360" i="2"/>
  <c r="H5360" i="2"/>
  <c r="G5360" i="2"/>
  <c r="J5359" i="2"/>
  <c r="H5359" i="2"/>
  <c r="G5359" i="2"/>
  <c r="J5358" i="2"/>
  <c r="H5358" i="2"/>
  <c r="G5358" i="2"/>
  <c r="J5357" i="2"/>
  <c r="H5357" i="2"/>
  <c r="G5357" i="2"/>
  <c r="J5356" i="2"/>
  <c r="H5356" i="2"/>
  <c r="G5356" i="2"/>
  <c r="J5355" i="2"/>
  <c r="H5355" i="2"/>
  <c r="G5355" i="2"/>
  <c r="J5354" i="2"/>
  <c r="H5354" i="2"/>
  <c r="G5354" i="2"/>
  <c r="J5353" i="2"/>
  <c r="H5353" i="2"/>
  <c r="G5353" i="2"/>
  <c r="J5352" i="2"/>
  <c r="H5352" i="2"/>
  <c r="G5352" i="2"/>
  <c r="J5351" i="2"/>
  <c r="H5351" i="2"/>
  <c r="G5351" i="2"/>
  <c r="J5350" i="2"/>
  <c r="H5350" i="2"/>
  <c r="G5350" i="2"/>
  <c r="J5349" i="2"/>
  <c r="H5349" i="2"/>
  <c r="G5349" i="2"/>
  <c r="J5348" i="2"/>
  <c r="H5348" i="2"/>
  <c r="G5348" i="2"/>
  <c r="J5347" i="2"/>
  <c r="H5347" i="2"/>
  <c r="G5347" i="2"/>
  <c r="J5346" i="2"/>
  <c r="H5346" i="2"/>
  <c r="G5346" i="2"/>
  <c r="J5345" i="2"/>
  <c r="H5345" i="2"/>
  <c r="G5345" i="2"/>
  <c r="J5344" i="2"/>
  <c r="H5344" i="2"/>
  <c r="G5344" i="2"/>
  <c r="J5343" i="2"/>
  <c r="H5343" i="2"/>
  <c r="G5343" i="2"/>
  <c r="J5342" i="2"/>
  <c r="H5342" i="2"/>
  <c r="G5342" i="2"/>
  <c r="J5341" i="2"/>
  <c r="H5341" i="2"/>
  <c r="G5341" i="2"/>
  <c r="J5340" i="2"/>
  <c r="H5340" i="2"/>
  <c r="G5340" i="2"/>
  <c r="J5339" i="2"/>
  <c r="H5339" i="2"/>
  <c r="G5339" i="2"/>
  <c r="J5338" i="2"/>
  <c r="H5338" i="2"/>
  <c r="G5338" i="2"/>
  <c r="J5337" i="2"/>
  <c r="H5337" i="2"/>
  <c r="G5337" i="2"/>
  <c r="J5336" i="2"/>
  <c r="H5336" i="2"/>
  <c r="G5336" i="2"/>
  <c r="J5335" i="2"/>
  <c r="H5335" i="2"/>
  <c r="G5335" i="2"/>
  <c r="J5334" i="2"/>
  <c r="H5334" i="2"/>
  <c r="G5334" i="2"/>
  <c r="J5333" i="2"/>
  <c r="H5333" i="2"/>
  <c r="G5333" i="2"/>
  <c r="J5332" i="2"/>
  <c r="H5332" i="2"/>
  <c r="G5332" i="2"/>
  <c r="J5331" i="2"/>
  <c r="H5331" i="2"/>
  <c r="G5331" i="2"/>
  <c r="J5330" i="2"/>
  <c r="H5330" i="2"/>
  <c r="G5330" i="2"/>
  <c r="J5329" i="2"/>
  <c r="H5329" i="2"/>
  <c r="G5329" i="2"/>
  <c r="J5328" i="2"/>
  <c r="H5328" i="2"/>
  <c r="G5328" i="2"/>
  <c r="J5327" i="2"/>
  <c r="H5327" i="2"/>
  <c r="G5327" i="2"/>
  <c r="J5326" i="2"/>
  <c r="H5326" i="2"/>
  <c r="G5326" i="2"/>
  <c r="J5325" i="2"/>
  <c r="H5325" i="2"/>
  <c r="G5325" i="2"/>
  <c r="J5324" i="2"/>
  <c r="H5324" i="2"/>
  <c r="G5324" i="2"/>
  <c r="J5323" i="2"/>
  <c r="H5323" i="2"/>
  <c r="G5323" i="2"/>
  <c r="J5322" i="2"/>
  <c r="H5322" i="2"/>
  <c r="G5322" i="2"/>
  <c r="J5321" i="2"/>
  <c r="H5321" i="2"/>
  <c r="G5321" i="2"/>
  <c r="J5320" i="2"/>
  <c r="H5320" i="2"/>
  <c r="G5320" i="2"/>
  <c r="J5319" i="2"/>
  <c r="H5319" i="2"/>
  <c r="G5319" i="2"/>
  <c r="J5318" i="2"/>
  <c r="H5318" i="2"/>
  <c r="G5318" i="2"/>
  <c r="J5317" i="2"/>
  <c r="H5317" i="2"/>
  <c r="G5317" i="2"/>
  <c r="J5316" i="2"/>
  <c r="H5316" i="2"/>
  <c r="G5316" i="2"/>
  <c r="J5315" i="2"/>
  <c r="H5315" i="2"/>
  <c r="G5315" i="2"/>
  <c r="J5314" i="2"/>
  <c r="H5314" i="2"/>
  <c r="G5314" i="2"/>
  <c r="J5313" i="2"/>
  <c r="H5313" i="2"/>
  <c r="G5313" i="2"/>
  <c r="J5312" i="2"/>
  <c r="H5312" i="2"/>
  <c r="G5312" i="2"/>
  <c r="J5311" i="2"/>
  <c r="H5311" i="2"/>
  <c r="G5311" i="2"/>
  <c r="J5310" i="2"/>
  <c r="H5310" i="2"/>
  <c r="G5310" i="2"/>
  <c r="J5309" i="2"/>
  <c r="H5309" i="2"/>
  <c r="G5309" i="2"/>
  <c r="J5308" i="2"/>
  <c r="H5308" i="2"/>
  <c r="G5308" i="2"/>
  <c r="J5307" i="2"/>
  <c r="H5307" i="2"/>
  <c r="G5307" i="2"/>
  <c r="J5306" i="2"/>
  <c r="H5306" i="2"/>
  <c r="G5306" i="2"/>
  <c r="J5305" i="2"/>
  <c r="H5305" i="2"/>
  <c r="G5305" i="2"/>
  <c r="J5304" i="2"/>
  <c r="H5304" i="2"/>
  <c r="G5304" i="2"/>
  <c r="J5303" i="2"/>
  <c r="H5303" i="2"/>
  <c r="G5303" i="2"/>
  <c r="J5302" i="2"/>
  <c r="H5302" i="2"/>
  <c r="G5302" i="2"/>
  <c r="J5301" i="2"/>
  <c r="H5301" i="2"/>
  <c r="G5301" i="2"/>
  <c r="J5300" i="2"/>
  <c r="H5300" i="2"/>
  <c r="G5300" i="2"/>
  <c r="J5299" i="2"/>
  <c r="H5299" i="2"/>
  <c r="G5299" i="2"/>
  <c r="J5298" i="2"/>
  <c r="H5298" i="2"/>
  <c r="G5298" i="2"/>
  <c r="J5297" i="2"/>
  <c r="H5297" i="2"/>
  <c r="G5297" i="2"/>
  <c r="J5296" i="2"/>
  <c r="H5296" i="2"/>
  <c r="G5296" i="2"/>
  <c r="J5295" i="2"/>
  <c r="H5295" i="2"/>
  <c r="G5295" i="2"/>
  <c r="J5294" i="2"/>
  <c r="H5294" i="2"/>
  <c r="G5294" i="2"/>
  <c r="J5293" i="2"/>
  <c r="H5293" i="2"/>
  <c r="G5293" i="2"/>
  <c r="J5292" i="2"/>
  <c r="H5292" i="2"/>
  <c r="G5292" i="2"/>
  <c r="J5291" i="2"/>
  <c r="H5291" i="2"/>
  <c r="G5291" i="2"/>
  <c r="J5290" i="2"/>
  <c r="H5290" i="2"/>
  <c r="G5290" i="2"/>
  <c r="J5289" i="2"/>
  <c r="H5289" i="2"/>
  <c r="G5289" i="2"/>
  <c r="J5288" i="2"/>
  <c r="H5288" i="2"/>
  <c r="G5288" i="2"/>
  <c r="J5287" i="2"/>
  <c r="H5287" i="2"/>
  <c r="G5287" i="2"/>
  <c r="J5286" i="2"/>
  <c r="H5286" i="2"/>
  <c r="G5286" i="2"/>
  <c r="J5285" i="2"/>
  <c r="H5285" i="2"/>
  <c r="G5285" i="2"/>
  <c r="J5284" i="2"/>
  <c r="H5284" i="2"/>
  <c r="G5284" i="2"/>
  <c r="J5283" i="2"/>
  <c r="H5283" i="2"/>
  <c r="G5283" i="2"/>
  <c r="J5282" i="2"/>
  <c r="H5282" i="2"/>
  <c r="G5282" i="2"/>
  <c r="J5281" i="2"/>
  <c r="H5281" i="2"/>
  <c r="G5281" i="2"/>
  <c r="J5280" i="2"/>
  <c r="H5280" i="2"/>
  <c r="G5280" i="2"/>
  <c r="J5279" i="2"/>
  <c r="H5279" i="2"/>
  <c r="G5279" i="2"/>
  <c r="J5278" i="2"/>
  <c r="H5278" i="2"/>
  <c r="G5278" i="2"/>
  <c r="J5277" i="2"/>
  <c r="H5277" i="2"/>
  <c r="G5277" i="2"/>
  <c r="J5276" i="2"/>
  <c r="H5276" i="2"/>
  <c r="G5276" i="2"/>
  <c r="J5275" i="2"/>
  <c r="H5275" i="2"/>
  <c r="G5275" i="2"/>
  <c r="J5274" i="2"/>
  <c r="H5274" i="2"/>
  <c r="G5274" i="2"/>
  <c r="J5273" i="2"/>
  <c r="H5273" i="2"/>
  <c r="G5273" i="2"/>
  <c r="J5272" i="2"/>
  <c r="H5272" i="2"/>
  <c r="G5272" i="2"/>
  <c r="J5271" i="2"/>
  <c r="H5271" i="2"/>
  <c r="G5271" i="2"/>
  <c r="J5270" i="2"/>
  <c r="H5270" i="2"/>
  <c r="G5270" i="2"/>
  <c r="J5269" i="2"/>
  <c r="H5269" i="2"/>
  <c r="G5269" i="2"/>
  <c r="J5268" i="2"/>
  <c r="H5268" i="2"/>
  <c r="G5268" i="2"/>
  <c r="J5267" i="2"/>
  <c r="H5267" i="2"/>
  <c r="G5267" i="2"/>
  <c r="J5266" i="2"/>
  <c r="H5266" i="2"/>
  <c r="G5266" i="2"/>
  <c r="J5265" i="2"/>
  <c r="H5265" i="2"/>
  <c r="G5265" i="2"/>
  <c r="J5264" i="2"/>
  <c r="H5264" i="2"/>
  <c r="G5264" i="2"/>
  <c r="J5263" i="2"/>
  <c r="H5263" i="2"/>
  <c r="G5263" i="2"/>
  <c r="J5262" i="2"/>
  <c r="H5262" i="2"/>
  <c r="G5262" i="2"/>
  <c r="J5261" i="2"/>
  <c r="H5261" i="2"/>
  <c r="G5261" i="2"/>
  <c r="J5260" i="2"/>
  <c r="H5260" i="2"/>
  <c r="G5260" i="2"/>
  <c r="J5259" i="2"/>
  <c r="H5259" i="2"/>
  <c r="G5259" i="2"/>
  <c r="J5258" i="2"/>
  <c r="H5258" i="2"/>
  <c r="G5258" i="2"/>
  <c r="J5257" i="2"/>
  <c r="H5257" i="2"/>
  <c r="G5257" i="2"/>
  <c r="J5256" i="2"/>
  <c r="H5256" i="2"/>
  <c r="G5256" i="2"/>
  <c r="J5255" i="2"/>
  <c r="H5255" i="2"/>
  <c r="G5255" i="2"/>
  <c r="J5254" i="2"/>
  <c r="H5254" i="2"/>
  <c r="G5254" i="2"/>
  <c r="J5253" i="2"/>
  <c r="H5253" i="2"/>
  <c r="G5253" i="2"/>
  <c r="J5252" i="2"/>
  <c r="H5252" i="2"/>
  <c r="G5252" i="2"/>
  <c r="J5251" i="2"/>
  <c r="H5251" i="2"/>
  <c r="G5251" i="2"/>
  <c r="J5250" i="2"/>
  <c r="H5250" i="2"/>
  <c r="G5250" i="2"/>
  <c r="J5249" i="2"/>
  <c r="H5249" i="2"/>
  <c r="G5249" i="2"/>
  <c r="J5248" i="2"/>
  <c r="H5248" i="2"/>
  <c r="G5248" i="2"/>
  <c r="J5247" i="2"/>
  <c r="H5247" i="2"/>
  <c r="G5247" i="2"/>
  <c r="J5246" i="2"/>
  <c r="H5246" i="2"/>
  <c r="G5246" i="2"/>
  <c r="J5245" i="2"/>
  <c r="H5245" i="2"/>
  <c r="G5245" i="2"/>
  <c r="J5244" i="2"/>
  <c r="H5244" i="2"/>
  <c r="G5244" i="2"/>
  <c r="J5243" i="2"/>
  <c r="H5243" i="2"/>
  <c r="G5243" i="2"/>
  <c r="J5242" i="2"/>
  <c r="H5242" i="2"/>
  <c r="G5242" i="2"/>
  <c r="J5241" i="2"/>
  <c r="H5241" i="2"/>
  <c r="G5241" i="2"/>
  <c r="J5240" i="2"/>
  <c r="H5240" i="2"/>
  <c r="G5240" i="2"/>
  <c r="J5239" i="2"/>
  <c r="H5239" i="2"/>
  <c r="G5239" i="2"/>
  <c r="J5238" i="2"/>
  <c r="H5238" i="2"/>
  <c r="G5238" i="2"/>
  <c r="J5237" i="2"/>
  <c r="H5237" i="2"/>
  <c r="G5237" i="2"/>
  <c r="J5236" i="2"/>
  <c r="H5236" i="2"/>
  <c r="G5236" i="2"/>
  <c r="J5235" i="2"/>
  <c r="H5235" i="2"/>
  <c r="G5235" i="2"/>
  <c r="J5234" i="2"/>
  <c r="H5234" i="2"/>
  <c r="G5234" i="2"/>
  <c r="J5233" i="2"/>
  <c r="H5233" i="2"/>
  <c r="G5233" i="2"/>
  <c r="J5232" i="2"/>
  <c r="H5232" i="2"/>
  <c r="G5232" i="2"/>
  <c r="J5231" i="2"/>
  <c r="H5231" i="2"/>
  <c r="G5231" i="2"/>
  <c r="J5230" i="2"/>
  <c r="H5230" i="2"/>
  <c r="G5230" i="2"/>
  <c r="J5229" i="2"/>
  <c r="H5229" i="2"/>
  <c r="G5229" i="2"/>
  <c r="J5228" i="2"/>
  <c r="H5228" i="2"/>
  <c r="G5228" i="2"/>
  <c r="J5227" i="2"/>
  <c r="H5227" i="2"/>
  <c r="G5227" i="2"/>
  <c r="J5226" i="2"/>
  <c r="H5226" i="2"/>
  <c r="G5226" i="2"/>
  <c r="J5225" i="2"/>
  <c r="H5225" i="2"/>
  <c r="G5225" i="2"/>
  <c r="J5224" i="2"/>
  <c r="H5224" i="2"/>
  <c r="G5224" i="2"/>
  <c r="J5223" i="2"/>
  <c r="H5223" i="2"/>
  <c r="G5223" i="2"/>
  <c r="J5222" i="2"/>
  <c r="H5222" i="2"/>
  <c r="G5222" i="2"/>
  <c r="J5221" i="2"/>
  <c r="H5221" i="2"/>
  <c r="G5221" i="2"/>
  <c r="J5220" i="2"/>
  <c r="H5220" i="2"/>
  <c r="G5220" i="2"/>
  <c r="J5219" i="2"/>
  <c r="H5219" i="2"/>
  <c r="G5219" i="2"/>
  <c r="J5218" i="2"/>
  <c r="H5218" i="2"/>
  <c r="G5218" i="2"/>
  <c r="J5217" i="2"/>
  <c r="H5217" i="2"/>
  <c r="G5217" i="2"/>
  <c r="J5216" i="2"/>
  <c r="H5216" i="2"/>
  <c r="G5216" i="2"/>
  <c r="J5215" i="2"/>
  <c r="H5215" i="2"/>
  <c r="G5215" i="2"/>
  <c r="J5214" i="2"/>
  <c r="H5214" i="2"/>
  <c r="G5214" i="2"/>
  <c r="J5213" i="2"/>
  <c r="H5213" i="2"/>
  <c r="G5213" i="2"/>
  <c r="J5212" i="2"/>
  <c r="H5212" i="2"/>
  <c r="G5212" i="2"/>
  <c r="J5211" i="2"/>
  <c r="H5211" i="2"/>
  <c r="G5211" i="2"/>
  <c r="J5210" i="2"/>
  <c r="H5210" i="2"/>
  <c r="G5210" i="2"/>
  <c r="J5209" i="2"/>
  <c r="H5209" i="2"/>
  <c r="G5209" i="2"/>
  <c r="J5208" i="2"/>
  <c r="H5208" i="2"/>
  <c r="G5208" i="2"/>
  <c r="J5207" i="2"/>
  <c r="H5207" i="2"/>
  <c r="G5207" i="2"/>
  <c r="J5206" i="2"/>
  <c r="H5206" i="2"/>
  <c r="G5206" i="2"/>
  <c r="J5205" i="2"/>
  <c r="H5205" i="2"/>
  <c r="G5205" i="2"/>
  <c r="J5204" i="2"/>
  <c r="H5204" i="2"/>
  <c r="G5204" i="2"/>
  <c r="J5203" i="2"/>
  <c r="H5203" i="2"/>
  <c r="G5203" i="2"/>
  <c r="J5202" i="2"/>
  <c r="H5202" i="2"/>
  <c r="G5202" i="2"/>
  <c r="J5201" i="2"/>
  <c r="H5201" i="2"/>
  <c r="G5201" i="2"/>
  <c r="J5200" i="2"/>
  <c r="H5200" i="2"/>
  <c r="G5200" i="2"/>
  <c r="J5199" i="2"/>
  <c r="H5199" i="2"/>
  <c r="G5199" i="2"/>
  <c r="J5198" i="2"/>
  <c r="H5198" i="2"/>
  <c r="G5198" i="2"/>
  <c r="J5197" i="2"/>
  <c r="H5197" i="2"/>
  <c r="G5197" i="2"/>
  <c r="J5196" i="2"/>
  <c r="H5196" i="2"/>
  <c r="G5196" i="2"/>
  <c r="J5195" i="2"/>
  <c r="H5195" i="2"/>
  <c r="G5195" i="2"/>
  <c r="J5194" i="2"/>
  <c r="H5194" i="2"/>
  <c r="G5194" i="2"/>
  <c r="J5193" i="2"/>
  <c r="H5193" i="2"/>
  <c r="G5193" i="2"/>
  <c r="J5192" i="2"/>
  <c r="H5192" i="2"/>
  <c r="G5192" i="2"/>
  <c r="J5191" i="2"/>
  <c r="H5191" i="2"/>
  <c r="G5191" i="2"/>
  <c r="J5190" i="2"/>
  <c r="H5190" i="2"/>
  <c r="G5190" i="2"/>
  <c r="J5189" i="2"/>
  <c r="H5189" i="2"/>
  <c r="G5189" i="2"/>
  <c r="J5188" i="2"/>
  <c r="H5188" i="2"/>
  <c r="G5188" i="2"/>
  <c r="J5187" i="2"/>
  <c r="H5187" i="2"/>
  <c r="G5187" i="2"/>
  <c r="J5186" i="2"/>
  <c r="H5186" i="2"/>
  <c r="G5186" i="2"/>
  <c r="J5185" i="2"/>
  <c r="H5185" i="2"/>
  <c r="G5185" i="2"/>
  <c r="J5184" i="2"/>
  <c r="H5184" i="2"/>
  <c r="G5184" i="2"/>
  <c r="J5183" i="2"/>
  <c r="H5183" i="2"/>
  <c r="G5183" i="2"/>
  <c r="J5182" i="2"/>
  <c r="H5182" i="2"/>
  <c r="G5182" i="2"/>
  <c r="J5181" i="2"/>
  <c r="H5181" i="2"/>
  <c r="G5181" i="2"/>
  <c r="J5180" i="2"/>
  <c r="H5180" i="2"/>
  <c r="G5180" i="2"/>
  <c r="J5179" i="2"/>
  <c r="H5179" i="2"/>
  <c r="G5179" i="2"/>
  <c r="J5178" i="2"/>
  <c r="H5178" i="2"/>
  <c r="G5178" i="2"/>
  <c r="J5177" i="2"/>
  <c r="H5177" i="2"/>
  <c r="G5177" i="2"/>
  <c r="J5176" i="2"/>
  <c r="H5176" i="2"/>
  <c r="G5176" i="2"/>
  <c r="J5175" i="2"/>
  <c r="H5175" i="2"/>
  <c r="G5175" i="2"/>
  <c r="J5174" i="2"/>
  <c r="H5174" i="2"/>
  <c r="G5174" i="2"/>
  <c r="J5173" i="2"/>
  <c r="H5173" i="2"/>
  <c r="G5173" i="2"/>
  <c r="J5172" i="2"/>
  <c r="H5172" i="2"/>
  <c r="G5172" i="2"/>
  <c r="J5171" i="2"/>
  <c r="H5171" i="2"/>
  <c r="G5171" i="2"/>
  <c r="J5170" i="2"/>
  <c r="H5170" i="2"/>
  <c r="G5170" i="2"/>
  <c r="J5169" i="2"/>
  <c r="H5169" i="2"/>
  <c r="G5169" i="2"/>
  <c r="J5168" i="2"/>
  <c r="H5168" i="2"/>
  <c r="G5168" i="2"/>
  <c r="J5167" i="2"/>
  <c r="H5167" i="2"/>
  <c r="G5167" i="2"/>
  <c r="J5166" i="2"/>
  <c r="H5166" i="2"/>
  <c r="G5166" i="2"/>
  <c r="J5165" i="2"/>
  <c r="H5165" i="2"/>
  <c r="G5165" i="2"/>
  <c r="J5164" i="2"/>
  <c r="H5164" i="2"/>
  <c r="G5164" i="2"/>
  <c r="J5163" i="2"/>
  <c r="H5163" i="2"/>
  <c r="G5163" i="2"/>
  <c r="J5162" i="2"/>
  <c r="H5162" i="2"/>
  <c r="G5162" i="2"/>
  <c r="J5161" i="2"/>
  <c r="H5161" i="2"/>
  <c r="G5161" i="2"/>
  <c r="J5160" i="2"/>
  <c r="H5160" i="2"/>
  <c r="G5160" i="2"/>
  <c r="J5159" i="2"/>
  <c r="H5159" i="2"/>
  <c r="G5159" i="2"/>
  <c r="J5158" i="2"/>
  <c r="H5158" i="2"/>
  <c r="G5158" i="2"/>
  <c r="J5157" i="2"/>
  <c r="H5157" i="2"/>
  <c r="G5157" i="2"/>
  <c r="J5156" i="2"/>
  <c r="H5156" i="2"/>
  <c r="G5156" i="2"/>
  <c r="J5155" i="2"/>
  <c r="H5155" i="2"/>
  <c r="G5155" i="2"/>
  <c r="J5154" i="2"/>
  <c r="H5154" i="2"/>
  <c r="G5154" i="2"/>
  <c r="J5153" i="2"/>
  <c r="H5153" i="2"/>
  <c r="G5153" i="2"/>
  <c r="J5152" i="2"/>
  <c r="H5152" i="2"/>
  <c r="G5152" i="2"/>
  <c r="J5151" i="2"/>
  <c r="H5151" i="2"/>
  <c r="G5151" i="2"/>
  <c r="J5150" i="2"/>
  <c r="H5150" i="2"/>
  <c r="G5150" i="2"/>
  <c r="J5149" i="2"/>
  <c r="H5149" i="2"/>
  <c r="G5149" i="2"/>
  <c r="J5148" i="2"/>
  <c r="H5148" i="2"/>
  <c r="G5148" i="2"/>
  <c r="J5147" i="2"/>
  <c r="H5147" i="2"/>
  <c r="G5147" i="2"/>
  <c r="J5146" i="2"/>
  <c r="H5146" i="2"/>
  <c r="G5146" i="2"/>
  <c r="J5145" i="2"/>
  <c r="H5145" i="2"/>
  <c r="G5145" i="2"/>
  <c r="J5144" i="2"/>
  <c r="H5144" i="2"/>
  <c r="G5144" i="2"/>
  <c r="J5143" i="2"/>
  <c r="H5143" i="2"/>
  <c r="G5143" i="2"/>
  <c r="J5142" i="2"/>
  <c r="H5142" i="2"/>
  <c r="G5142" i="2"/>
  <c r="J5141" i="2"/>
  <c r="H5141" i="2"/>
  <c r="G5141" i="2"/>
  <c r="J5140" i="2"/>
  <c r="H5140" i="2"/>
  <c r="G5140" i="2"/>
  <c r="J5139" i="2"/>
  <c r="H5139" i="2"/>
  <c r="G5139" i="2"/>
  <c r="J5138" i="2"/>
  <c r="H5138" i="2"/>
  <c r="G5138" i="2"/>
  <c r="J5137" i="2"/>
  <c r="H5137" i="2"/>
  <c r="G5137" i="2"/>
  <c r="J5136" i="2"/>
  <c r="H5136" i="2"/>
  <c r="G5136" i="2"/>
  <c r="J5135" i="2"/>
  <c r="H5135" i="2"/>
  <c r="G5135" i="2"/>
  <c r="J5134" i="2"/>
  <c r="H5134" i="2"/>
  <c r="G5134" i="2"/>
  <c r="J5133" i="2"/>
  <c r="H5133" i="2"/>
  <c r="G5133" i="2"/>
  <c r="J5132" i="2"/>
  <c r="H5132" i="2"/>
  <c r="G5132" i="2"/>
  <c r="J5131" i="2"/>
  <c r="H5131" i="2"/>
  <c r="G5131" i="2"/>
  <c r="J5130" i="2"/>
  <c r="H5130" i="2"/>
  <c r="G5130" i="2"/>
  <c r="J5129" i="2"/>
  <c r="H5129" i="2"/>
  <c r="G5129" i="2"/>
  <c r="J5128" i="2"/>
  <c r="H5128" i="2"/>
  <c r="G5128" i="2"/>
  <c r="J5127" i="2"/>
  <c r="H5127" i="2"/>
  <c r="G5127" i="2"/>
  <c r="J5126" i="2"/>
  <c r="H5126" i="2"/>
  <c r="G5126" i="2"/>
  <c r="J5125" i="2"/>
  <c r="H5125" i="2"/>
  <c r="G5125" i="2"/>
  <c r="J5124" i="2"/>
  <c r="H5124" i="2"/>
  <c r="G5124" i="2"/>
  <c r="J5123" i="2"/>
  <c r="H5123" i="2"/>
  <c r="G5123" i="2"/>
  <c r="J5122" i="2"/>
  <c r="H5122" i="2"/>
  <c r="G5122" i="2"/>
  <c r="J5121" i="2"/>
  <c r="H5121" i="2"/>
  <c r="G5121" i="2"/>
  <c r="J5120" i="2"/>
  <c r="H5120" i="2"/>
  <c r="G5120" i="2"/>
  <c r="J5119" i="2"/>
  <c r="H5119" i="2"/>
  <c r="G5119" i="2"/>
  <c r="J5118" i="2"/>
  <c r="H5118" i="2"/>
  <c r="G5118" i="2"/>
  <c r="J5117" i="2"/>
  <c r="H5117" i="2"/>
  <c r="G5117" i="2"/>
  <c r="J5116" i="2"/>
  <c r="H5116" i="2"/>
  <c r="G5116" i="2"/>
  <c r="J5115" i="2"/>
  <c r="H5115" i="2"/>
  <c r="G5115" i="2"/>
  <c r="J5114" i="2"/>
  <c r="H5114" i="2"/>
  <c r="G5114" i="2"/>
  <c r="J5113" i="2"/>
  <c r="H5113" i="2"/>
  <c r="G5113" i="2"/>
  <c r="J5112" i="2"/>
  <c r="H5112" i="2"/>
  <c r="G5112" i="2"/>
  <c r="J5111" i="2"/>
  <c r="H5111" i="2"/>
  <c r="G5111" i="2"/>
  <c r="J5110" i="2"/>
  <c r="H5110" i="2"/>
  <c r="G5110" i="2"/>
  <c r="J5109" i="2"/>
  <c r="H5109" i="2"/>
  <c r="G5109" i="2"/>
  <c r="J5108" i="2"/>
  <c r="H5108" i="2"/>
  <c r="G5108" i="2"/>
  <c r="J5107" i="2"/>
  <c r="H5107" i="2"/>
  <c r="G5107" i="2"/>
  <c r="J5106" i="2"/>
  <c r="H5106" i="2"/>
  <c r="G5106" i="2"/>
  <c r="J5105" i="2"/>
  <c r="H5105" i="2"/>
  <c r="G5105" i="2"/>
  <c r="J5104" i="2"/>
  <c r="H5104" i="2"/>
  <c r="G5104" i="2"/>
  <c r="J5103" i="2"/>
  <c r="H5103" i="2"/>
  <c r="G5103" i="2"/>
  <c r="J5102" i="2"/>
  <c r="H5102" i="2"/>
  <c r="G5102" i="2"/>
  <c r="J5101" i="2"/>
  <c r="H5101" i="2"/>
  <c r="G5101" i="2"/>
  <c r="J5100" i="2"/>
  <c r="H5100" i="2"/>
  <c r="G5100" i="2"/>
  <c r="J5099" i="2"/>
  <c r="H5099" i="2"/>
  <c r="G5099" i="2"/>
  <c r="J5098" i="2"/>
  <c r="H5098" i="2"/>
  <c r="G5098" i="2"/>
  <c r="J5097" i="2"/>
  <c r="H5097" i="2"/>
  <c r="G5097" i="2"/>
  <c r="J5096" i="2"/>
  <c r="H5096" i="2"/>
  <c r="G5096" i="2"/>
  <c r="J5095" i="2"/>
  <c r="H5095" i="2"/>
  <c r="G5095" i="2"/>
  <c r="J5094" i="2"/>
  <c r="H5094" i="2"/>
  <c r="G5094" i="2"/>
  <c r="J5093" i="2"/>
  <c r="H5093" i="2"/>
  <c r="G5093" i="2"/>
  <c r="J5092" i="2"/>
  <c r="H5092" i="2"/>
  <c r="G5092" i="2"/>
  <c r="J5091" i="2"/>
  <c r="H5091" i="2"/>
  <c r="G5091" i="2"/>
  <c r="J5090" i="2"/>
  <c r="H5090" i="2"/>
  <c r="G5090" i="2"/>
  <c r="J5089" i="2"/>
  <c r="H5089" i="2"/>
  <c r="G5089" i="2"/>
  <c r="J5088" i="2"/>
  <c r="H5088" i="2"/>
  <c r="G5088" i="2"/>
  <c r="J5087" i="2"/>
  <c r="H5087" i="2"/>
  <c r="G5087" i="2"/>
  <c r="J5086" i="2"/>
  <c r="H5086" i="2"/>
  <c r="G5086" i="2"/>
  <c r="J5085" i="2"/>
  <c r="H5085" i="2"/>
  <c r="G5085" i="2"/>
  <c r="J5084" i="2"/>
  <c r="H5084" i="2"/>
  <c r="G5084" i="2"/>
  <c r="J5083" i="2"/>
  <c r="H5083" i="2"/>
  <c r="G5083" i="2"/>
  <c r="J5082" i="2"/>
  <c r="H5082" i="2"/>
  <c r="G5082" i="2"/>
  <c r="J5081" i="2"/>
  <c r="H5081" i="2"/>
  <c r="G5081" i="2"/>
  <c r="J5080" i="2"/>
  <c r="H5080" i="2"/>
  <c r="G5080" i="2"/>
  <c r="J5079" i="2"/>
  <c r="H5079" i="2"/>
  <c r="G5079" i="2"/>
  <c r="J5078" i="2"/>
  <c r="H5078" i="2"/>
  <c r="G5078" i="2"/>
  <c r="J5077" i="2"/>
  <c r="H5077" i="2"/>
  <c r="G5077" i="2"/>
  <c r="J5076" i="2"/>
  <c r="H5076" i="2"/>
  <c r="G5076" i="2"/>
  <c r="J5075" i="2"/>
  <c r="H5075" i="2"/>
  <c r="G5075" i="2"/>
  <c r="J5074" i="2"/>
  <c r="H5074" i="2"/>
  <c r="G5074" i="2"/>
  <c r="J5073" i="2"/>
  <c r="H5073" i="2"/>
  <c r="G5073" i="2"/>
  <c r="J5072" i="2"/>
  <c r="H5072" i="2"/>
  <c r="G5072" i="2"/>
  <c r="J5071" i="2"/>
  <c r="H5071" i="2"/>
  <c r="G5071" i="2"/>
  <c r="J5070" i="2"/>
  <c r="H5070" i="2"/>
  <c r="G5070" i="2"/>
  <c r="J5069" i="2"/>
  <c r="H5069" i="2"/>
  <c r="G5069" i="2"/>
  <c r="J5068" i="2"/>
  <c r="H5068" i="2"/>
  <c r="G5068" i="2"/>
  <c r="J5067" i="2"/>
  <c r="H5067" i="2"/>
  <c r="G5067" i="2"/>
  <c r="J5066" i="2"/>
  <c r="H5066" i="2"/>
  <c r="G5066" i="2"/>
  <c r="J5065" i="2"/>
  <c r="H5065" i="2"/>
  <c r="G5065" i="2"/>
  <c r="J5064" i="2"/>
  <c r="H5064" i="2"/>
  <c r="G5064" i="2"/>
  <c r="J5063" i="2"/>
  <c r="H5063" i="2"/>
  <c r="G5063" i="2"/>
  <c r="J5062" i="2"/>
  <c r="H5062" i="2"/>
  <c r="G5062" i="2"/>
  <c r="J5061" i="2"/>
  <c r="H5061" i="2"/>
  <c r="G5061" i="2"/>
  <c r="J5060" i="2"/>
  <c r="H5060" i="2"/>
  <c r="G5060" i="2"/>
  <c r="J5059" i="2"/>
  <c r="H5059" i="2"/>
  <c r="G5059" i="2"/>
  <c r="J5058" i="2"/>
  <c r="H5058" i="2"/>
  <c r="G5058" i="2"/>
  <c r="J5057" i="2"/>
  <c r="H5057" i="2"/>
  <c r="G5057" i="2"/>
  <c r="J5056" i="2"/>
  <c r="H5056" i="2"/>
  <c r="G5056" i="2"/>
  <c r="J5055" i="2"/>
  <c r="H5055" i="2"/>
  <c r="G5055" i="2"/>
  <c r="J5054" i="2"/>
  <c r="H5054" i="2"/>
  <c r="G5054" i="2"/>
  <c r="J5053" i="2"/>
  <c r="H5053" i="2"/>
  <c r="G5053" i="2"/>
  <c r="J5052" i="2"/>
  <c r="H5052" i="2"/>
  <c r="G5052" i="2"/>
  <c r="J5051" i="2"/>
  <c r="H5051" i="2"/>
  <c r="G5051" i="2"/>
  <c r="J5050" i="2"/>
  <c r="H5050" i="2"/>
  <c r="G5050" i="2"/>
  <c r="J5049" i="2"/>
  <c r="H5049" i="2"/>
  <c r="G5049" i="2"/>
  <c r="J5048" i="2"/>
  <c r="H5048" i="2"/>
  <c r="G5048" i="2"/>
  <c r="J5047" i="2"/>
  <c r="H5047" i="2"/>
  <c r="G5047" i="2"/>
  <c r="J5046" i="2"/>
  <c r="H5046" i="2"/>
  <c r="G5046" i="2"/>
  <c r="J5045" i="2"/>
  <c r="H5045" i="2"/>
  <c r="G5045" i="2"/>
  <c r="J5044" i="2"/>
  <c r="H5044" i="2"/>
  <c r="G5044" i="2"/>
  <c r="J5043" i="2"/>
  <c r="H5043" i="2"/>
  <c r="G5043" i="2"/>
  <c r="J5042" i="2"/>
  <c r="H5042" i="2"/>
  <c r="G5042" i="2"/>
  <c r="J5041" i="2"/>
  <c r="H5041" i="2"/>
  <c r="G5041" i="2"/>
  <c r="J5040" i="2"/>
  <c r="H5040" i="2"/>
  <c r="G5040" i="2"/>
  <c r="J5039" i="2"/>
  <c r="H5039" i="2"/>
  <c r="G5039" i="2"/>
  <c r="J5038" i="2"/>
  <c r="H5038" i="2"/>
  <c r="G5038" i="2"/>
  <c r="J5037" i="2"/>
  <c r="H5037" i="2"/>
  <c r="G5037" i="2"/>
  <c r="J5036" i="2"/>
  <c r="H5036" i="2"/>
  <c r="G5036" i="2"/>
  <c r="J5035" i="2"/>
  <c r="H5035" i="2"/>
  <c r="G5035" i="2"/>
  <c r="J5034" i="2"/>
  <c r="H5034" i="2"/>
  <c r="G5034" i="2"/>
  <c r="J5033" i="2"/>
  <c r="H5033" i="2"/>
  <c r="G5033" i="2"/>
  <c r="J5032" i="2"/>
  <c r="H5032" i="2"/>
  <c r="G5032" i="2"/>
  <c r="J5031" i="2"/>
  <c r="H5031" i="2"/>
  <c r="G5031" i="2"/>
  <c r="J5030" i="2"/>
  <c r="H5030" i="2"/>
  <c r="G5030" i="2"/>
  <c r="J5029" i="2"/>
  <c r="H5029" i="2"/>
  <c r="G5029" i="2"/>
  <c r="J5028" i="2"/>
  <c r="H5028" i="2"/>
  <c r="G5028" i="2"/>
  <c r="J5027" i="2"/>
  <c r="H5027" i="2"/>
  <c r="G5027" i="2"/>
  <c r="J5026" i="2"/>
  <c r="H5026" i="2"/>
  <c r="G5026" i="2"/>
  <c r="J5025" i="2"/>
  <c r="H5025" i="2"/>
  <c r="G5025" i="2"/>
  <c r="J5024" i="2"/>
  <c r="H5024" i="2"/>
  <c r="G5024" i="2"/>
  <c r="J5023" i="2"/>
  <c r="H5023" i="2"/>
  <c r="G5023" i="2"/>
  <c r="J5022" i="2"/>
  <c r="H5022" i="2"/>
  <c r="G5022" i="2"/>
  <c r="J5021" i="2"/>
  <c r="H5021" i="2"/>
  <c r="G5021" i="2"/>
  <c r="J5020" i="2"/>
  <c r="H5020" i="2"/>
  <c r="G5020" i="2"/>
  <c r="J5019" i="2"/>
  <c r="H5019" i="2"/>
  <c r="G5019" i="2"/>
  <c r="J5018" i="2"/>
  <c r="H5018" i="2"/>
  <c r="G5018" i="2"/>
  <c r="J5017" i="2"/>
  <c r="H5017" i="2"/>
  <c r="G5017" i="2"/>
  <c r="J5016" i="2"/>
  <c r="H5016" i="2"/>
  <c r="G5016" i="2"/>
  <c r="J5015" i="2"/>
  <c r="H5015" i="2"/>
  <c r="G5015" i="2"/>
  <c r="J5014" i="2"/>
  <c r="H5014" i="2"/>
  <c r="G5014" i="2"/>
  <c r="J5013" i="2"/>
  <c r="H5013" i="2"/>
  <c r="G5013" i="2"/>
  <c r="J5012" i="2"/>
  <c r="H5012" i="2"/>
  <c r="G5012" i="2"/>
  <c r="J5011" i="2"/>
  <c r="H5011" i="2"/>
  <c r="G5011" i="2"/>
  <c r="J5010" i="2"/>
  <c r="H5010" i="2"/>
  <c r="G5010" i="2"/>
  <c r="J5009" i="2"/>
  <c r="H5009" i="2"/>
  <c r="G5009" i="2"/>
  <c r="J5008" i="2"/>
  <c r="H5008" i="2"/>
  <c r="G5008" i="2"/>
  <c r="J5007" i="2"/>
  <c r="H5007" i="2"/>
  <c r="G5007" i="2"/>
  <c r="J5006" i="2"/>
  <c r="H5006" i="2"/>
  <c r="G5006" i="2"/>
  <c r="J5005" i="2"/>
  <c r="H5005" i="2"/>
  <c r="G5005" i="2"/>
  <c r="J5004" i="2"/>
  <c r="H5004" i="2"/>
  <c r="G5004" i="2"/>
  <c r="J5003" i="2"/>
  <c r="H5003" i="2"/>
  <c r="G5003" i="2"/>
  <c r="J5002" i="2"/>
  <c r="H5002" i="2"/>
  <c r="G5002" i="2"/>
  <c r="J5001" i="2"/>
  <c r="H5001" i="2"/>
  <c r="G5001" i="2"/>
  <c r="J5000" i="2"/>
  <c r="H5000" i="2"/>
  <c r="G5000" i="2"/>
  <c r="J4999" i="2"/>
  <c r="H4999" i="2"/>
  <c r="G4999" i="2"/>
  <c r="J4998" i="2"/>
  <c r="H4998" i="2"/>
  <c r="G4998" i="2"/>
  <c r="J4997" i="2"/>
  <c r="H4997" i="2"/>
  <c r="G4997" i="2"/>
  <c r="J4996" i="2"/>
  <c r="H4996" i="2"/>
  <c r="G4996" i="2"/>
  <c r="J4995" i="2"/>
  <c r="H4995" i="2"/>
  <c r="G4995" i="2"/>
  <c r="J4994" i="2"/>
  <c r="H4994" i="2"/>
  <c r="G4994" i="2"/>
  <c r="J4993" i="2"/>
  <c r="H4993" i="2"/>
  <c r="G4993" i="2"/>
  <c r="J4992" i="2"/>
  <c r="H4992" i="2"/>
  <c r="G4992" i="2"/>
  <c r="J4991" i="2"/>
  <c r="H4991" i="2"/>
  <c r="G4991" i="2"/>
  <c r="J4990" i="2"/>
  <c r="H4990" i="2"/>
  <c r="G4990" i="2"/>
  <c r="J4989" i="2"/>
  <c r="H4989" i="2"/>
  <c r="G4989" i="2"/>
  <c r="J4988" i="2"/>
  <c r="H4988" i="2"/>
  <c r="G4988" i="2"/>
  <c r="J4987" i="2"/>
  <c r="H4987" i="2"/>
  <c r="G4987" i="2"/>
  <c r="J4986" i="2"/>
  <c r="H4986" i="2"/>
  <c r="G4986" i="2"/>
  <c r="J4985" i="2"/>
  <c r="H4985" i="2"/>
  <c r="G4985" i="2"/>
  <c r="J4984" i="2"/>
  <c r="H4984" i="2"/>
  <c r="G4984" i="2"/>
  <c r="J4983" i="2"/>
  <c r="H4983" i="2"/>
  <c r="G4983" i="2"/>
  <c r="J4982" i="2"/>
  <c r="H4982" i="2"/>
  <c r="G4982" i="2"/>
  <c r="J4981" i="2"/>
  <c r="H4981" i="2"/>
  <c r="G4981" i="2"/>
  <c r="J4980" i="2"/>
  <c r="H4980" i="2"/>
  <c r="G4980" i="2"/>
  <c r="J4979" i="2"/>
  <c r="H4979" i="2"/>
  <c r="G4979" i="2"/>
  <c r="J4978" i="2"/>
  <c r="H4978" i="2"/>
  <c r="G4978" i="2"/>
  <c r="J4977" i="2"/>
  <c r="H4977" i="2"/>
  <c r="G4977" i="2"/>
  <c r="J4976" i="2"/>
  <c r="H4976" i="2"/>
  <c r="G4976" i="2"/>
  <c r="J4975" i="2"/>
  <c r="H4975" i="2"/>
  <c r="G4975" i="2"/>
  <c r="J4974" i="2"/>
  <c r="H4974" i="2"/>
  <c r="G4974" i="2"/>
  <c r="J4973" i="2"/>
  <c r="H4973" i="2"/>
  <c r="G4973" i="2"/>
  <c r="J4972" i="2"/>
  <c r="H4972" i="2"/>
  <c r="G4972" i="2"/>
  <c r="J4971" i="2"/>
  <c r="H4971" i="2"/>
  <c r="G4971" i="2"/>
  <c r="J4970" i="2"/>
  <c r="H4970" i="2"/>
  <c r="G4970" i="2"/>
  <c r="J4969" i="2"/>
  <c r="H4969" i="2"/>
  <c r="G4969" i="2"/>
  <c r="J4968" i="2"/>
  <c r="H4968" i="2"/>
  <c r="G4968" i="2"/>
  <c r="J4967" i="2"/>
  <c r="H4967" i="2"/>
  <c r="G4967" i="2"/>
  <c r="J4966" i="2"/>
  <c r="H4966" i="2"/>
  <c r="G4966" i="2"/>
  <c r="J4965" i="2"/>
  <c r="H4965" i="2"/>
  <c r="G4965" i="2"/>
  <c r="J4964" i="2"/>
  <c r="H4964" i="2"/>
  <c r="G4964" i="2"/>
  <c r="J4963" i="2"/>
  <c r="H4963" i="2"/>
  <c r="G4963" i="2"/>
  <c r="J4962" i="2"/>
  <c r="H4962" i="2"/>
  <c r="G4962" i="2"/>
  <c r="J4961" i="2"/>
  <c r="H4961" i="2"/>
  <c r="G4961" i="2"/>
  <c r="J4960" i="2"/>
  <c r="H4960" i="2"/>
  <c r="G4960" i="2"/>
  <c r="J4959" i="2"/>
  <c r="H4959" i="2"/>
  <c r="G4959" i="2"/>
  <c r="J4958" i="2"/>
  <c r="H4958" i="2"/>
  <c r="G4958" i="2"/>
  <c r="J4957" i="2"/>
  <c r="H4957" i="2"/>
  <c r="G4957" i="2"/>
  <c r="J4956" i="2"/>
  <c r="H4956" i="2"/>
  <c r="G4956" i="2"/>
  <c r="J4955" i="2"/>
  <c r="H4955" i="2"/>
  <c r="G4955" i="2"/>
  <c r="J4954" i="2"/>
  <c r="H4954" i="2"/>
  <c r="G4954" i="2"/>
  <c r="J4953" i="2"/>
  <c r="H4953" i="2"/>
  <c r="G4953" i="2"/>
  <c r="J4952" i="2"/>
  <c r="H4952" i="2"/>
  <c r="G4952" i="2"/>
  <c r="J4951" i="2"/>
  <c r="H4951" i="2"/>
  <c r="G4951" i="2"/>
  <c r="J4950" i="2"/>
  <c r="H4950" i="2"/>
  <c r="G4950" i="2"/>
  <c r="J4949" i="2"/>
  <c r="H4949" i="2"/>
  <c r="G4949" i="2"/>
  <c r="J4948" i="2"/>
  <c r="H4948" i="2"/>
  <c r="G4948" i="2"/>
  <c r="J4947" i="2"/>
  <c r="H4947" i="2"/>
  <c r="G4947" i="2"/>
  <c r="J4946" i="2"/>
  <c r="H4946" i="2"/>
  <c r="G4946" i="2"/>
  <c r="J4945" i="2"/>
  <c r="H4945" i="2"/>
  <c r="G4945" i="2"/>
  <c r="J4944" i="2"/>
  <c r="H4944" i="2"/>
  <c r="G4944" i="2"/>
  <c r="J4943" i="2"/>
  <c r="H4943" i="2"/>
  <c r="G4943" i="2"/>
  <c r="J4942" i="2"/>
  <c r="H4942" i="2"/>
  <c r="G4942" i="2"/>
  <c r="J4941" i="2"/>
  <c r="H4941" i="2"/>
  <c r="G4941" i="2"/>
  <c r="J4940" i="2"/>
  <c r="H4940" i="2"/>
  <c r="G4940" i="2"/>
  <c r="J4939" i="2"/>
  <c r="H4939" i="2"/>
  <c r="G4939" i="2"/>
  <c r="J4938" i="2"/>
  <c r="H4938" i="2"/>
  <c r="G4938" i="2"/>
  <c r="J4937" i="2"/>
  <c r="H4937" i="2"/>
  <c r="G4937" i="2"/>
  <c r="J4936" i="2"/>
  <c r="H4936" i="2"/>
  <c r="G4936" i="2"/>
  <c r="J4935" i="2"/>
  <c r="H4935" i="2"/>
  <c r="G4935" i="2"/>
  <c r="J4934" i="2"/>
  <c r="H4934" i="2"/>
  <c r="G4934" i="2"/>
  <c r="J4933" i="2"/>
  <c r="H4933" i="2"/>
  <c r="G4933" i="2"/>
  <c r="J4932" i="2"/>
  <c r="H4932" i="2"/>
  <c r="G4932" i="2"/>
  <c r="J4931" i="2"/>
  <c r="H4931" i="2"/>
  <c r="G4931" i="2"/>
  <c r="J4930" i="2"/>
  <c r="H4930" i="2"/>
  <c r="G4930" i="2"/>
  <c r="J4929" i="2"/>
  <c r="H4929" i="2"/>
  <c r="G4929" i="2"/>
  <c r="J4928" i="2"/>
  <c r="H4928" i="2"/>
  <c r="G4928" i="2"/>
  <c r="J4927" i="2"/>
  <c r="H4927" i="2"/>
  <c r="G4927" i="2"/>
  <c r="J4926" i="2"/>
  <c r="H4926" i="2"/>
  <c r="G4926" i="2"/>
  <c r="J4925" i="2"/>
  <c r="H4925" i="2"/>
  <c r="G4925" i="2"/>
  <c r="J4924" i="2"/>
  <c r="H4924" i="2"/>
  <c r="G4924" i="2"/>
  <c r="J4923" i="2"/>
  <c r="H4923" i="2"/>
  <c r="G4923" i="2"/>
  <c r="J4922" i="2"/>
  <c r="H4922" i="2"/>
  <c r="G4922" i="2"/>
  <c r="J4921" i="2"/>
  <c r="H4921" i="2"/>
  <c r="G4921" i="2"/>
  <c r="J4920" i="2"/>
  <c r="H4920" i="2"/>
  <c r="G4920" i="2"/>
  <c r="J4919" i="2"/>
  <c r="H4919" i="2"/>
  <c r="G4919" i="2"/>
  <c r="J4918" i="2"/>
  <c r="H4918" i="2"/>
  <c r="G4918" i="2"/>
  <c r="J4917" i="2"/>
  <c r="H4917" i="2"/>
  <c r="G4917" i="2"/>
  <c r="J4916" i="2"/>
  <c r="H4916" i="2"/>
  <c r="G4916" i="2"/>
  <c r="J4915" i="2"/>
  <c r="H4915" i="2"/>
  <c r="G4915" i="2"/>
  <c r="J4914" i="2"/>
  <c r="H4914" i="2"/>
  <c r="G4914" i="2"/>
  <c r="J4913" i="2"/>
  <c r="H4913" i="2"/>
  <c r="G4913" i="2"/>
  <c r="J4912" i="2"/>
  <c r="H4912" i="2"/>
  <c r="G4912" i="2"/>
  <c r="J4911" i="2"/>
  <c r="H4911" i="2"/>
  <c r="G4911" i="2"/>
  <c r="J4910" i="2"/>
  <c r="H4910" i="2"/>
  <c r="G4910" i="2"/>
  <c r="J4909" i="2"/>
  <c r="H4909" i="2"/>
  <c r="G4909" i="2"/>
  <c r="J4908" i="2"/>
  <c r="H4908" i="2"/>
  <c r="G4908" i="2"/>
  <c r="J4907" i="2"/>
  <c r="H4907" i="2"/>
  <c r="G4907" i="2"/>
  <c r="J4906" i="2"/>
  <c r="H4906" i="2"/>
  <c r="G4906" i="2"/>
  <c r="J4905" i="2"/>
  <c r="H4905" i="2"/>
  <c r="G4905" i="2"/>
  <c r="J4904" i="2"/>
  <c r="H4904" i="2"/>
  <c r="G4904" i="2"/>
  <c r="J4903" i="2"/>
  <c r="H4903" i="2"/>
  <c r="G4903" i="2"/>
  <c r="J4902" i="2"/>
  <c r="H4902" i="2"/>
  <c r="G4902" i="2"/>
  <c r="J4901" i="2"/>
  <c r="H4901" i="2"/>
  <c r="G4901" i="2"/>
  <c r="J4900" i="2"/>
  <c r="H4900" i="2"/>
  <c r="G4900" i="2"/>
  <c r="J4899" i="2"/>
  <c r="H4899" i="2"/>
  <c r="G4899" i="2"/>
  <c r="J4898" i="2"/>
  <c r="H4898" i="2"/>
  <c r="G4898" i="2"/>
  <c r="J4897" i="2"/>
  <c r="H4897" i="2"/>
  <c r="G4897" i="2"/>
  <c r="J4896" i="2"/>
  <c r="H4896" i="2"/>
  <c r="G4896" i="2"/>
  <c r="J4895" i="2"/>
  <c r="H4895" i="2"/>
  <c r="G4895" i="2"/>
  <c r="J4894" i="2"/>
  <c r="H4894" i="2"/>
  <c r="G4894" i="2"/>
  <c r="J4893" i="2"/>
  <c r="H4893" i="2"/>
  <c r="G4893" i="2"/>
  <c r="J4892" i="2"/>
  <c r="H4892" i="2"/>
  <c r="G4892" i="2"/>
  <c r="J4891" i="2"/>
  <c r="H4891" i="2"/>
  <c r="G4891" i="2"/>
  <c r="J4890" i="2"/>
  <c r="H4890" i="2"/>
  <c r="G4890" i="2"/>
  <c r="J4889" i="2"/>
  <c r="H4889" i="2"/>
  <c r="G4889" i="2"/>
  <c r="J4888" i="2"/>
  <c r="H4888" i="2"/>
  <c r="G4888" i="2"/>
  <c r="J4887" i="2"/>
  <c r="H4887" i="2"/>
  <c r="G4887" i="2"/>
  <c r="J4886" i="2"/>
  <c r="H4886" i="2"/>
  <c r="G4886" i="2"/>
  <c r="J4885" i="2"/>
  <c r="H4885" i="2"/>
  <c r="G4885" i="2"/>
  <c r="J4884" i="2"/>
  <c r="H4884" i="2"/>
  <c r="G4884" i="2"/>
  <c r="J4883" i="2"/>
  <c r="H4883" i="2"/>
  <c r="G4883" i="2"/>
  <c r="J4882" i="2"/>
  <c r="H4882" i="2"/>
  <c r="G4882" i="2"/>
  <c r="J4881" i="2"/>
  <c r="H4881" i="2"/>
  <c r="G4881" i="2"/>
  <c r="J4880" i="2"/>
  <c r="H4880" i="2"/>
  <c r="G4880" i="2"/>
  <c r="J4879" i="2"/>
  <c r="H4879" i="2"/>
  <c r="G4879" i="2"/>
  <c r="J4878" i="2"/>
  <c r="H4878" i="2"/>
  <c r="G4878" i="2"/>
  <c r="J4877" i="2"/>
  <c r="H4877" i="2"/>
  <c r="G4877" i="2"/>
  <c r="J4876" i="2"/>
  <c r="H4876" i="2"/>
  <c r="G4876" i="2"/>
  <c r="J4875" i="2"/>
  <c r="H4875" i="2"/>
  <c r="G4875" i="2"/>
  <c r="J4874" i="2"/>
  <c r="H4874" i="2"/>
  <c r="G4874" i="2"/>
  <c r="J4873" i="2"/>
  <c r="H4873" i="2"/>
  <c r="G4873" i="2"/>
  <c r="J4872" i="2"/>
  <c r="H4872" i="2"/>
  <c r="G4872" i="2"/>
  <c r="J4871" i="2"/>
  <c r="H4871" i="2"/>
  <c r="G4871" i="2"/>
  <c r="J4870" i="2"/>
  <c r="H4870" i="2"/>
  <c r="G4870" i="2"/>
  <c r="J4869" i="2"/>
  <c r="H4869" i="2"/>
  <c r="G4869" i="2"/>
  <c r="J4868" i="2"/>
  <c r="H4868" i="2"/>
  <c r="G4868" i="2"/>
  <c r="J4867" i="2"/>
  <c r="H4867" i="2"/>
  <c r="G4867" i="2"/>
  <c r="J4866" i="2"/>
  <c r="H4866" i="2"/>
  <c r="G4866" i="2"/>
  <c r="J4865" i="2"/>
  <c r="H4865" i="2"/>
  <c r="G4865" i="2"/>
  <c r="J4864" i="2"/>
  <c r="H4864" i="2"/>
  <c r="G4864" i="2"/>
  <c r="J4863" i="2"/>
  <c r="H4863" i="2"/>
  <c r="G4863" i="2"/>
  <c r="J4862" i="2"/>
  <c r="H4862" i="2"/>
  <c r="G4862" i="2"/>
  <c r="J4861" i="2"/>
  <c r="H4861" i="2"/>
  <c r="G4861" i="2"/>
  <c r="J4860" i="2"/>
  <c r="H4860" i="2"/>
  <c r="G4860" i="2"/>
  <c r="J4859" i="2"/>
  <c r="H4859" i="2"/>
  <c r="G4859" i="2"/>
  <c r="J4858" i="2"/>
  <c r="H4858" i="2"/>
  <c r="G4858" i="2"/>
  <c r="J4857" i="2"/>
  <c r="H4857" i="2"/>
  <c r="G4857" i="2"/>
  <c r="J4856" i="2"/>
  <c r="H4856" i="2"/>
  <c r="G4856" i="2"/>
  <c r="J4855" i="2"/>
  <c r="H4855" i="2"/>
  <c r="G4855" i="2"/>
  <c r="J4854" i="2"/>
  <c r="H4854" i="2"/>
  <c r="G4854" i="2"/>
  <c r="J4853" i="2"/>
  <c r="H4853" i="2"/>
  <c r="G4853" i="2"/>
  <c r="J4852" i="2"/>
  <c r="H4852" i="2"/>
  <c r="G4852" i="2"/>
  <c r="J4851" i="2"/>
  <c r="H4851" i="2"/>
  <c r="G4851" i="2"/>
  <c r="J4850" i="2"/>
  <c r="H4850" i="2"/>
  <c r="G4850" i="2"/>
  <c r="J4849" i="2"/>
  <c r="H4849" i="2"/>
  <c r="G4849" i="2"/>
  <c r="J4848" i="2"/>
  <c r="H4848" i="2"/>
  <c r="G4848" i="2"/>
  <c r="J4847" i="2"/>
  <c r="H4847" i="2"/>
  <c r="G4847" i="2"/>
  <c r="J4846" i="2"/>
  <c r="H4846" i="2"/>
  <c r="G4846" i="2"/>
  <c r="J4845" i="2"/>
  <c r="H4845" i="2"/>
  <c r="G4845" i="2"/>
  <c r="J4844" i="2"/>
  <c r="H4844" i="2"/>
  <c r="G4844" i="2"/>
  <c r="J4843" i="2"/>
  <c r="H4843" i="2"/>
  <c r="G4843" i="2"/>
  <c r="J4842" i="2"/>
  <c r="H4842" i="2"/>
  <c r="G4842" i="2"/>
  <c r="J4841" i="2"/>
  <c r="H4841" i="2"/>
  <c r="G4841" i="2"/>
  <c r="J4840" i="2"/>
  <c r="H4840" i="2"/>
  <c r="G4840" i="2"/>
  <c r="J4839" i="2"/>
  <c r="H4839" i="2"/>
  <c r="G4839" i="2"/>
  <c r="J4838" i="2"/>
  <c r="H4838" i="2"/>
  <c r="G4838" i="2"/>
  <c r="J4837" i="2"/>
  <c r="H4837" i="2"/>
  <c r="G4837" i="2"/>
  <c r="J4836" i="2"/>
  <c r="H4836" i="2"/>
  <c r="G4836" i="2"/>
  <c r="J4835" i="2"/>
  <c r="H4835" i="2"/>
  <c r="G4835" i="2"/>
  <c r="J4834" i="2"/>
  <c r="H4834" i="2"/>
  <c r="G4834" i="2"/>
  <c r="J4833" i="2"/>
  <c r="H4833" i="2"/>
  <c r="G4833" i="2"/>
  <c r="J4832" i="2"/>
  <c r="H4832" i="2"/>
  <c r="G4832" i="2"/>
  <c r="J4831" i="2"/>
  <c r="H4831" i="2"/>
  <c r="G4831" i="2"/>
  <c r="J4830" i="2"/>
  <c r="H4830" i="2"/>
  <c r="G4830" i="2"/>
  <c r="J4829" i="2"/>
  <c r="H4829" i="2"/>
  <c r="G4829" i="2"/>
  <c r="J4828" i="2"/>
  <c r="H4828" i="2"/>
  <c r="G4828" i="2"/>
  <c r="J4827" i="2"/>
  <c r="H4827" i="2"/>
  <c r="G4827" i="2"/>
  <c r="J4826" i="2"/>
  <c r="H4826" i="2"/>
  <c r="G4826" i="2"/>
  <c r="J4825" i="2"/>
  <c r="H4825" i="2"/>
  <c r="G4825" i="2"/>
  <c r="J4824" i="2"/>
  <c r="H4824" i="2"/>
  <c r="G4824" i="2"/>
  <c r="J4823" i="2"/>
  <c r="H4823" i="2"/>
  <c r="G4823" i="2"/>
  <c r="J4822" i="2"/>
  <c r="H4822" i="2"/>
  <c r="G4822" i="2"/>
  <c r="J4821" i="2"/>
  <c r="H4821" i="2"/>
  <c r="G4821" i="2"/>
  <c r="J4820" i="2"/>
  <c r="H4820" i="2"/>
  <c r="G4820" i="2"/>
  <c r="J4819" i="2"/>
  <c r="H4819" i="2"/>
  <c r="G4819" i="2"/>
  <c r="J4818" i="2"/>
  <c r="H4818" i="2"/>
  <c r="G4818" i="2"/>
  <c r="J4817" i="2"/>
  <c r="H4817" i="2"/>
  <c r="G4817" i="2"/>
  <c r="J4816" i="2"/>
  <c r="H4816" i="2"/>
  <c r="G4816" i="2"/>
  <c r="J4815" i="2"/>
  <c r="H4815" i="2"/>
  <c r="G4815" i="2"/>
  <c r="J4814" i="2"/>
  <c r="H4814" i="2"/>
  <c r="G4814" i="2"/>
  <c r="J4813" i="2"/>
  <c r="H4813" i="2"/>
  <c r="G4813" i="2"/>
  <c r="J4812" i="2"/>
  <c r="H4812" i="2"/>
  <c r="G4812" i="2"/>
  <c r="J4811" i="2"/>
  <c r="H4811" i="2"/>
  <c r="G4811" i="2"/>
  <c r="J4810" i="2"/>
  <c r="H4810" i="2"/>
  <c r="G4810" i="2"/>
  <c r="J4809" i="2"/>
  <c r="H4809" i="2"/>
  <c r="G4809" i="2"/>
  <c r="J4808" i="2"/>
  <c r="H4808" i="2"/>
  <c r="G4808" i="2"/>
  <c r="J4807" i="2"/>
  <c r="H4807" i="2"/>
  <c r="G4807" i="2"/>
  <c r="J4806" i="2"/>
  <c r="H4806" i="2"/>
  <c r="G4806" i="2"/>
  <c r="J4805" i="2"/>
  <c r="H4805" i="2"/>
  <c r="G4805" i="2"/>
  <c r="J4804" i="2"/>
  <c r="H4804" i="2"/>
  <c r="G4804" i="2"/>
  <c r="J4803" i="2"/>
  <c r="H4803" i="2"/>
  <c r="G4803" i="2"/>
  <c r="J4802" i="2"/>
  <c r="H4802" i="2"/>
  <c r="G4802" i="2"/>
  <c r="J4801" i="2"/>
  <c r="H4801" i="2"/>
  <c r="G4801" i="2"/>
  <c r="J4800" i="2"/>
  <c r="H4800" i="2"/>
  <c r="G4800" i="2"/>
  <c r="J4799" i="2"/>
  <c r="H4799" i="2"/>
  <c r="G4799" i="2"/>
  <c r="J4798" i="2"/>
  <c r="H4798" i="2"/>
  <c r="G4798" i="2"/>
  <c r="J4797" i="2"/>
  <c r="H4797" i="2"/>
  <c r="G4797" i="2"/>
  <c r="J4796" i="2"/>
  <c r="H4796" i="2"/>
  <c r="G4796" i="2"/>
  <c r="J4795" i="2"/>
  <c r="H4795" i="2"/>
  <c r="G4795" i="2"/>
  <c r="J4794" i="2"/>
  <c r="H4794" i="2"/>
  <c r="G4794" i="2"/>
  <c r="J4793" i="2"/>
  <c r="H4793" i="2"/>
  <c r="G4793" i="2"/>
  <c r="J4792" i="2"/>
  <c r="H4792" i="2"/>
  <c r="G4792" i="2"/>
  <c r="J4791" i="2"/>
  <c r="H4791" i="2"/>
  <c r="G4791" i="2"/>
  <c r="J4790" i="2"/>
  <c r="H4790" i="2"/>
  <c r="G4790" i="2"/>
  <c r="J4789" i="2"/>
  <c r="H4789" i="2"/>
  <c r="G4789" i="2"/>
  <c r="J4788" i="2"/>
  <c r="H4788" i="2"/>
  <c r="G4788" i="2"/>
  <c r="J4787" i="2"/>
  <c r="H4787" i="2"/>
  <c r="G4787" i="2"/>
  <c r="J4786" i="2"/>
  <c r="H4786" i="2"/>
  <c r="G4786" i="2"/>
  <c r="J4785" i="2"/>
  <c r="H4785" i="2"/>
  <c r="G4785" i="2"/>
  <c r="J4784" i="2"/>
  <c r="H4784" i="2"/>
  <c r="G4784" i="2"/>
  <c r="J4783" i="2"/>
  <c r="H4783" i="2"/>
  <c r="G4783" i="2"/>
  <c r="J4782" i="2"/>
  <c r="H4782" i="2"/>
  <c r="G4782" i="2"/>
  <c r="J4781" i="2"/>
  <c r="H4781" i="2"/>
  <c r="G4781" i="2"/>
  <c r="J4780" i="2"/>
  <c r="H4780" i="2"/>
  <c r="G4780" i="2"/>
  <c r="J4779" i="2"/>
  <c r="H4779" i="2"/>
  <c r="G4779" i="2"/>
  <c r="J4778" i="2"/>
  <c r="H4778" i="2"/>
  <c r="G4778" i="2"/>
  <c r="J4777" i="2"/>
  <c r="H4777" i="2"/>
  <c r="G4777" i="2"/>
  <c r="J4776" i="2"/>
  <c r="H4776" i="2"/>
  <c r="G4776" i="2"/>
  <c r="J4775" i="2"/>
  <c r="H4775" i="2"/>
  <c r="G4775" i="2"/>
  <c r="J4774" i="2"/>
  <c r="H4774" i="2"/>
  <c r="G4774" i="2"/>
  <c r="J4773" i="2"/>
  <c r="H4773" i="2"/>
  <c r="G4773" i="2"/>
  <c r="J4772" i="2"/>
  <c r="H4772" i="2"/>
  <c r="G4772" i="2"/>
  <c r="J4771" i="2"/>
  <c r="H4771" i="2"/>
  <c r="G4771" i="2"/>
  <c r="J4770" i="2"/>
  <c r="H4770" i="2"/>
  <c r="G4770" i="2"/>
  <c r="J4769" i="2"/>
  <c r="H4769" i="2"/>
  <c r="G4769" i="2"/>
  <c r="J4768" i="2"/>
  <c r="H4768" i="2"/>
  <c r="G4768" i="2"/>
  <c r="J4767" i="2"/>
  <c r="H4767" i="2"/>
  <c r="G4767" i="2"/>
  <c r="J4766" i="2"/>
  <c r="H4766" i="2"/>
  <c r="G4766" i="2"/>
  <c r="J4765" i="2"/>
  <c r="H4765" i="2"/>
  <c r="G4765" i="2"/>
  <c r="J4764" i="2"/>
  <c r="H4764" i="2"/>
  <c r="G4764" i="2"/>
  <c r="J4763" i="2"/>
  <c r="H4763" i="2"/>
  <c r="G4763" i="2"/>
  <c r="J4762" i="2"/>
  <c r="H4762" i="2"/>
  <c r="G4762" i="2"/>
  <c r="J4761" i="2"/>
  <c r="H4761" i="2"/>
  <c r="G4761" i="2"/>
  <c r="J4760" i="2"/>
  <c r="H4760" i="2"/>
  <c r="G4760" i="2"/>
  <c r="J4759" i="2"/>
  <c r="H4759" i="2"/>
  <c r="G4759" i="2"/>
  <c r="J4758" i="2"/>
  <c r="H4758" i="2"/>
  <c r="G4758" i="2"/>
  <c r="J4757" i="2"/>
  <c r="H4757" i="2"/>
  <c r="G4757" i="2"/>
  <c r="J4756" i="2"/>
  <c r="H4756" i="2"/>
  <c r="G4756" i="2"/>
  <c r="J4755" i="2"/>
  <c r="H4755" i="2"/>
  <c r="G4755" i="2"/>
  <c r="J4754" i="2"/>
  <c r="H4754" i="2"/>
  <c r="G4754" i="2"/>
  <c r="J4753" i="2"/>
  <c r="H4753" i="2"/>
  <c r="G4753" i="2"/>
  <c r="J4752" i="2"/>
  <c r="H4752" i="2"/>
  <c r="G4752" i="2"/>
  <c r="J4751" i="2"/>
  <c r="H4751" i="2"/>
  <c r="G4751" i="2"/>
  <c r="J4750" i="2"/>
  <c r="H4750" i="2"/>
  <c r="G4750" i="2"/>
  <c r="J4749" i="2"/>
  <c r="H4749" i="2"/>
  <c r="G4749" i="2"/>
  <c r="J4748" i="2"/>
  <c r="H4748" i="2"/>
  <c r="G4748" i="2"/>
  <c r="J4747" i="2"/>
  <c r="H4747" i="2"/>
  <c r="G4747" i="2"/>
  <c r="J4746" i="2"/>
  <c r="H4746" i="2"/>
  <c r="G4746" i="2"/>
  <c r="J4745" i="2"/>
  <c r="H4745" i="2"/>
  <c r="G4745" i="2"/>
  <c r="J4744" i="2"/>
  <c r="H4744" i="2"/>
  <c r="G4744" i="2"/>
  <c r="J4743" i="2"/>
  <c r="H4743" i="2"/>
  <c r="G4743" i="2"/>
  <c r="J4742" i="2"/>
  <c r="H4742" i="2"/>
  <c r="G4742" i="2"/>
  <c r="J4741" i="2"/>
  <c r="H4741" i="2"/>
  <c r="G4741" i="2"/>
  <c r="J4740" i="2"/>
  <c r="H4740" i="2"/>
  <c r="G4740" i="2"/>
  <c r="J4739" i="2"/>
  <c r="H4739" i="2"/>
  <c r="G4739" i="2"/>
  <c r="J4738" i="2"/>
  <c r="H4738" i="2"/>
  <c r="G4738" i="2"/>
  <c r="J4737" i="2"/>
  <c r="H4737" i="2"/>
  <c r="G4737" i="2"/>
  <c r="J4736" i="2"/>
  <c r="H4736" i="2"/>
  <c r="G4736" i="2"/>
  <c r="J4735" i="2"/>
  <c r="H4735" i="2"/>
  <c r="G4735" i="2"/>
  <c r="J4734" i="2"/>
  <c r="H4734" i="2"/>
  <c r="G4734" i="2"/>
  <c r="J4733" i="2"/>
  <c r="H4733" i="2"/>
  <c r="G4733" i="2"/>
  <c r="J4732" i="2"/>
  <c r="H4732" i="2"/>
  <c r="G4732" i="2"/>
  <c r="J4731" i="2"/>
  <c r="H4731" i="2"/>
  <c r="G4731" i="2"/>
  <c r="J4730" i="2"/>
  <c r="H4730" i="2"/>
  <c r="G4730" i="2"/>
  <c r="J4729" i="2"/>
  <c r="H4729" i="2"/>
  <c r="G4729" i="2"/>
  <c r="J4728" i="2"/>
  <c r="H4728" i="2"/>
  <c r="G4728" i="2"/>
  <c r="J4727" i="2"/>
  <c r="H4727" i="2"/>
  <c r="G4727" i="2"/>
  <c r="J4726" i="2"/>
  <c r="H4726" i="2"/>
  <c r="G4726" i="2"/>
  <c r="J4725" i="2"/>
  <c r="H4725" i="2"/>
  <c r="G4725" i="2"/>
  <c r="J4724" i="2"/>
  <c r="H4724" i="2"/>
  <c r="G4724" i="2"/>
  <c r="J4723" i="2"/>
  <c r="H4723" i="2"/>
  <c r="G4723" i="2"/>
  <c r="J4722" i="2"/>
  <c r="H4722" i="2"/>
  <c r="G4722" i="2"/>
  <c r="J4721" i="2"/>
  <c r="H4721" i="2"/>
  <c r="G4721" i="2"/>
  <c r="J4720" i="2"/>
  <c r="H4720" i="2"/>
  <c r="G4720" i="2"/>
  <c r="J4719" i="2"/>
  <c r="H4719" i="2"/>
  <c r="G4719" i="2"/>
  <c r="J4718" i="2"/>
  <c r="H4718" i="2"/>
  <c r="G4718" i="2"/>
  <c r="J4717" i="2"/>
  <c r="H4717" i="2"/>
  <c r="G4717" i="2"/>
  <c r="J4716" i="2"/>
  <c r="H4716" i="2"/>
  <c r="G4716" i="2"/>
  <c r="J4715" i="2"/>
  <c r="H4715" i="2"/>
  <c r="G4715" i="2"/>
  <c r="J4714" i="2"/>
  <c r="H4714" i="2"/>
  <c r="G4714" i="2"/>
  <c r="J4713" i="2"/>
  <c r="H4713" i="2"/>
  <c r="G4713" i="2"/>
  <c r="J4712" i="2"/>
  <c r="H4712" i="2"/>
  <c r="G4712" i="2"/>
  <c r="J4711" i="2"/>
  <c r="H4711" i="2"/>
  <c r="G4711" i="2"/>
  <c r="J4710" i="2"/>
  <c r="H4710" i="2"/>
  <c r="G4710" i="2"/>
  <c r="J4709" i="2"/>
  <c r="H4709" i="2"/>
  <c r="G4709" i="2"/>
  <c r="J4708" i="2"/>
  <c r="H4708" i="2"/>
  <c r="G4708" i="2"/>
  <c r="J4707" i="2"/>
  <c r="H4707" i="2"/>
  <c r="G4707" i="2"/>
  <c r="J4706" i="2"/>
  <c r="H4706" i="2"/>
  <c r="G4706" i="2"/>
  <c r="J4705" i="2"/>
  <c r="H4705" i="2"/>
  <c r="G4705" i="2"/>
  <c r="J4704" i="2"/>
  <c r="H4704" i="2"/>
  <c r="G4704" i="2"/>
  <c r="J4703" i="2"/>
  <c r="H4703" i="2"/>
  <c r="G4703" i="2"/>
  <c r="J4702" i="2"/>
  <c r="H4702" i="2"/>
  <c r="G4702" i="2"/>
  <c r="J4701" i="2"/>
  <c r="H4701" i="2"/>
  <c r="G4701" i="2"/>
  <c r="J4700" i="2"/>
  <c r="H4700" i="2"/>
  <c r="G4700" i="2"/>
  <c r="J4699" i="2"/>
  <c r="H4699" i="2"/>
  <c r="G4699" i="2"/>
  <c r="J4698" i="2"/>
  <c r="H4698" i="2"/>
  <c r="G4698" i="2"/>
  <c r="J4697" i="2"/>
  <c r="H4697" i="2"/>
  <c r="G4697" i="2"/>
  <c r="J4696" i="2"/>
  <c r="H4696" i="2"/>
  <c r="G4696" i="2"/>
  <c r="J4695" i="2"/>
  <c r="H4695" i="2"/>
  <c r="G4695" i="2"/>
  <c r="J4694" i="2"/>
  <c r="H4694" i="2"/>
  <c r="G4694" i="2"/>
  <c r="J4693" i="2"/>
  <c r="H4693" i="2"/>
  <c r="G4693" i="2"/>
  <c r="J4692" i="2"/>
  <c r="H4692" i="2"/>
  <c r="G4692" i="2"/>
  <c r="J4691" i="2"/>
  <c r="H4691" i="2"/>
  <c r="G4691" i="2"/>
  <c r="J4690" i="2"/>
  <c r="H4690" i="2"/>
  <c r="G4690" i="2"/>
  <c r="J4689" i="2"/>
  <c r="H4689" i="2"/>
  <c r="G4689" i="2"/>
  <c r="J4688" i="2"/>
  <c r="H4688" i="2"/>
  <c r="G4688" i="2"/>
  <c r="J4687" i="2"/>
  <c r="H4687" i="2"/>
  <c r="G4687" i="2"/>
  <c r="J4686" i="2"/>
  <c r="H4686" i="2"/>
  <c r="G4686" i="2"/>
  <c r="J4685" i="2"/>
  <c r="H4685" i="2"/>
  <c r="G4685" i="2"/>
  <c r="J4684" i="2"/>
  <c r="H4684" i="2"/>
  <c r="G4684" i="2"/>
  <c r="J4683" i="2"/>
  <c r="H4683" i="2"/>
  <c r="G4683" i="2"/>
  <c r="J4682" i="2"/>
  <c r="H4682" i="2"/>
  <c r="G4682" i="2"/>
  <c r="J4681" i="2"/>
  <c r="H4681" i="2"/>
  <c r="G4681" i="2"/>
  <c r="J4680" i="2"/>
  <c r="H4680" i="2"/>
  <c r="G4680" i="2"/>
  <c r="J4679" i="2"/>
  <c r="H4679" i="2"/>
  <c r="G4679" i="2"/>
  <c r="J4678" i="2"/>
  <c r="H4678" i="2"/>
  <c r="G4678" i="2"/>
  <c r="J4677" i="2"/>
  <c r="H4677" i="2"/>
  <c r="G4677" i="2"/>
  <c r="J4676" i="2"/>
  <c r="H4676" i="2"/>
  <c r="G4676" i="2"/>
  <c r="J4675" i="2"/>
  <c r="H4675" i="2"/>
  <c r="G4675" i="2"/>
  <c r="J4674" i="2"/>
  <c r="H4674" i="2"/>
  <c r="G4674" i="2"/>
  <c r="J4673" i="2"/>
  <c r="H4673" i="2"/>
  <c r="G4673" i="2"/>
  <c r="J4672" i="2"/>
  <c r="H4672" i="2"/>
  <c r="G4672" i="2"/>
  <c r="J4671" i="2"/>
  <c r="H4671" i="2"/>
  <c r="G4671" i="2"/>
  <c r="J4670" i="2"/>
  <c r="H4670" i="2"/>
  <c r="G4670" i="2"/>
  <c r="J4669" i="2"/>
  <c r="H4669" i="2"/>
  <c r="G4669" i="2"/>
  <c r="J4668" i="2"/>
  <c r="H4668" i="2"/>
  <c r="G4668" i="2"/>
  <c r="J4667" i="2"/>
  <c r="H4667" i="2"/>
  <c r="G4667" i="2"/>
  <c r="J4666" i="2"/>
  <c r="H4666" i="2"/>
  <c r="G4666" i="2"/>
  <c r="J4665" i="2"/>
  <c r="H4665" i="2"/>
  <c r="G4665" i="2"/>
  <c r="J4664" i="2"/>
  <c r="H4664" i="2"/>
  <c r="G4664" i="2"/>
  <c r="J4663" i="2"/>
  <c r="H4663" i="2"/>
  <c r="G4663" i="2"/>
  <c r="J4662" i="2"/>
  <c r="H4662" i="2"/>
  <c r="G4662" i="2"/>
  <c r="J4661" i="2"/>
  <c r="H4661" i="2"/>
  <c r="G4661" i="2"/>
  <c r="J4660" i="2"/>
  <c r="H4660" i="2"/>
  <c r="G4660" i="2"/>
  <c r="J4659" i="2"/>
  <c r="H4659" i="2"/>
  <c r="G4659" i="2"/>
  <c r="J4658" i="2"/>
  <c r="H4658" i="2"/>
  <c r="G4658" i="2"/>
  <c r="J4657" i="2"/>
  <c r="H4657" i="2"/>
  <c r="G4657" i="2"/>
  <c r="J4656" i="2"/>
  <c r="H4656" i="2"/>
  <c r="G4656" i="2"/>
  <c r="J4655" i="2"/>
  <c r="H4655" i="2"/>
  <c r="G4655" i="2"/>
  <c r="J4654" i="2"/>
  <c r="H4654" i="2"/>
  <c r="G4654" i="2"/>
  <c r="J4653" i="2"/>
  <c r="H4653" i="2"/>
  <c r="G4653" i="2"/>
  <c r="J4652" i="2"/>
  <c r="H4652" i="2"/>
  <c r="G4652" i="2"/>
  <c r="J4651" i="2"/>
  <c r="H4651" i="2"/>
  <c r="G4651" i="2"/>
  <c r="J4650" i="2"/>
  <c r="H4650" i="2"/>
  <c r="G4650" i="2"/>
  <c r="J4649" i="2"/>
  <c r="H4649" i="2"/>
  <c r="G4649" i="2"/>
  <c r="J4648" i="2"/>
  <c r="H4648" i="2"/>
  <c r="G4648" i="2"/>
  <c r="J4647" i="2"/>
  <c r="H4647" i="2"/>
  <c r="G4647" i="2"/>
  <c r="J4646" i="2"/>
  <c r="H4646" i="2"/>
  <c r="G4646" i="2"/>
  <c r="J4645" i="2"/>
  <c r="H4645" i="2"/>
  <c r="G4645" i="2"/>
  <c r="J4644" i="2"/>
  <c r="H4644" i="2"/>
  <c r="G4644" i="2"/>
  <c r="J4643" i="2"/>
  <c r="H4643" i="2"/>
  <c r="G4643" i="2"/>
  <c r="J4642" i="2"/>
  <c r="H4642" i="2"/>
  <c r="G4642" i="2"/>
  <c r="J4641" i="2"/>
  <c r="H4641" i="2"/>
  <c r="G4641" i="2"/>
  <c r="J4640" i="2"/>
  <c r="H4640" i="2"/>
  <c r="G4640" i="2"/>
  <c r="J4639" i="2"/>
  <c r="H4639" i="2"/>
  <c r="G4639" i="2"/>
  <c r="J4638" i="2"/>
  <c r="H4638" i="2"/>
  <c r="G4638" i="2"/>
  <c r="J4637" i="2"/>
  <c r="H4637" i="2"/>
  <c r="G4637" i="2"/>
  <c r="J4636" i="2"/>
  <c r="H4636" i="2"/>
  <c r="G4636" i="2"/>
  <c r="J4635" i="2"/>
  <c r="H4635" i="2"/>
  <c r="G4635" i="2"/>
  <c r="J4634" i="2"/>
  <c r="H4634" i="2"/>
  <c r="G4634" i="2"/>
  <c r="J4633" i="2"/>
  <c r="H4633" i="2"/>
  <c r="G4633" i="2"/>
  <c r="J4632" i="2"/>
  <c r="H4632" i="2"/>
  <c r="G4632" i="2"/>
  <c r="J4631" i="2"/>
  <c r="H4631" i="2"/>
  <c r="G4631" i="2"/>
  <c r="J4630" i="2"/>
  <c r="H4630" i="2"/>
  <c r="G4630" i="2"/>
  <c r="J4629" i="2"/>
  <c r="H4629" i="2"/>
  <c r="G4629" i="2"/>
  <c r="J4628" i="2"/>
  <c r="H4628" i="2"/>
  <c r="G4628" i="2"/>
  <c r="J4627" i="2"/>
  <c r="H4627" i="2"/>
  <c r="G4627" i="2"/>
  <c r="J4626" i="2"/>
  <c r="H4626" i="2"/>
  <c r="G4626" i="2"/>
  <c r="J4625" i="2"/>
  <c r="H4625" i="2"/>
  <c r="G4625" i="2"/>
  <c r="J4624" i="2"/>
  <c r="H4624" i="2"/>
  <c r="G4624" i="2"/>
  <c r="J4623" i="2"/>
  <c r="H4623" i="2"/>
  <c r="G4623" i="2"/>
  <c r="J4622" i="2"/>
  <c r="H4622" i="2"/>
  <c r="G4622" i="2"/>
  <c r="J4621" i="2"/>
  <c r="H4621" i="2"/>
  <c r="G4621" i="2"/>
  <c r="J4620" i="2"/>
  <c r="H4620" i="2"/>
  <c r="G4620" i="2"/>
  <c r="J4619" i="2"/>
  <c r="H4619" i="2"/>
  <c r="G4619" i="2"/>
  <c r="J4618" i="2"/>
  <c r="H4618" i="2"/>
  <c r="G4618" i="2"/>
  <c r="J4617" i="2"/>
  <c r="H4617" i="2"/>
  <c r="G4617" i="2"/>
  <c r="J4616" i="2"/>
  <c r="H4616" i="2"/>
  <c r="G4616" i="2"/>
  <c r="J4615" i="2"/>
  <c r="H4615" i="2"/>
  <c r="G4615" i="2"/>
  <c r="J4614" i="2"/>
  <c r="H4614" i="2"/>
  <c r="G4614" i="2"/>
  <c r="J4613" i="2"/>
  <c r="H4613" i="2"/>
  <c r="G4613" i="2"/>
  <c r="J4612" i="2"/>
  <c r="H4612" i="2"/>
  <c r="G4612" i="2"/>
  <c r="J4611" i="2"/>
  <c r="H4611" i="2"/>
  <c r="G4611" i="2"/>
  <c r="J4610" i="2"/>
  <c r="H4610" i="2"/>
  <c r="G4610" i="2"/>
  <c r="J4609" i="2"/>
  <c r="H4609" i="2"/>
  <c r="G4609" i="2"/>
  <c r="J4608" i="2"/>
  <c r="H4608" i="2"/>
  <c r="G4608" i="2"/>
  <c r="J4607" i="2"/>
  <c r="H4607" i="2"/>
  <c r="G4607" i="2"/>
  <c r="J4606" i="2"/>
  <c r="H4606" i="2"/>
  <c r="G4606" i="2"/>
  <c r="J4605" i="2"/>
  <c r="H4605" i="2"/>
  <c r="G4605" i="2"/>
  <c r="J4604" i="2"/>
  <c r="H4604" i="2"/>
  <c r="G4604" i="2"/>
  <c r="J4603" i="2"/>
  <c r="H4603" i="2"/>
  <c r="G4603" i="2"/>
  <c r="J4602" i="2"/>
  <c r="H4602" i="2"/>
  <c r="G4602" i="2"/>
  <c r="J4601" i="2"/>
  <c r="H4601" i="2"/>
  <c r="G4601" i="2"/>
  <c r="J4600" i="2"/>
  <c r="H4600" i="2"/>
  <c r="G4600" i="2"/>
  <c r="J4599" i="2"/>
  <c r="H4599" i="2"/>
  <c r="G4599" i="2"/>
  <c r="J4598" i="2"/>
  <c r="H4598" i="2"/>
  <c r="G4598" i="2"/>
  <c r="J4597" i="2"/>
  <c r="H4597" i="2"/>
  <c r="G4597" i="2"/>
  <c r="J4596" i="2"/>
  <c r="H4596" i="2"/>
  <c r="G4596" i="2"/>
  <c r="J4595" i="2"/>
  <c r="H4595" i="2"/>
  <c r="G4595" i="2"/>
  <c r="J4594" i="2"/>
  <c r="H4594" i="2"/>
  <c r="G4594" i="2"/>
  <c r="J4593" i="2"/>
  <c r="H4593" i="2"/>
  <c r="G4593" i="2"/>
  <c r="J4592" i="2"/>
  <c r="H4592" i="2"/>
  <c r="G4592" i="2"/>
  <c r="J4591" i="2"/>
  <c r="H4591" i="2"/>
  <c r="G4591" i="2"/>
  <c r="J4590" i="2"/>
  <c r="H4590" i="2"/>
  <c r="G4590" i="2"/>
  <c r="J4589" i="2"/>
  <c r="H4589" i="2"/>
  <c r="G4589" i="2"/>
  <c r="J4588" i="2"/>
  <c r="H4588" i="2"/>
  <c r="G4588" i="2"/>
  <c r="J4587" i="2"/>
  <c r="H4587" i="2"/>
  <c r="G4587" i="2"/>
  <c r="J4586" i="2"/>
  <c r="H4586" i="2"/>
  <c r="G4586" i="2"/>
  <c r="J4585" i="2"/>
  <c r="H4585" i="2"/>
  <c r="G4585" i="2"/>
  <c r="J4584" i="2"/>
  <c r="H4584" i="2"/>
  <c r="G4584" i="2"/>
  <c r="J4583" i="2"/>
  <c r="H4583" i="2"/>
  <c r="G4583" i="2"/>
  <c r="J4582" i="2"/>
  <c r="H4582" i="2"/>
  <c r="G4582" i="2"/>
  <c r="J4581" i="2"/>
  <c r="H4581" i="2"/>
  <c r="G4581" i="2"/>
  <c r="J4580" i="2"/>
  <c r="H4580" i="2"/>
  <c r="G4580" i="2"/>
  <c r="J4579" i="2"/>
  <c r="H4579" i="2"/>
  <c r="G4579" i="2"/>
  <c r="J4578" i="2"/>
  <c r="H4578" i="2"/>
  <c r="G4578" i="2"/>
  <c r="J4577" i="2"/>
  <c r="H4577" i="2"/>
  <c r="G4577" i="2"/>
  <c r="J4576" i="2"/>
  <c r="H4576" i="2"/>
  <c r="G4576" i="2"/>
  <c r="J4575" i="2"/>
  <c r="H4575" i="2"/>
  <c r="G4575" i="2"/>
  <c r="J4574" i="2"/>
  <c r="H4574" i="2"/>
  <c r="G4574" i="2"/>
  <c r="J4573" i="2"/>
  <c r="H4573" i="2"/>
  <c r="G4573" i="2"/>
  <c r="J4572" i="2"/>
  <c r="H4572" i="2"/>
  <c r="G4572" i="2"/>
  <c r="J4571" i="2"/>
  <c r="H4571" i="2"/>
  <c r="G4571" i="2"/>
  <c r="J4570" i="2"/>
  <c r="H4570" i="2"/>
  <c r="G4570" i="2"/>
  <c r="J4569" i="2"/>
  <c r="H4569" i="2"/>
  <c r="G4569" i="2"/>
  <c r="J4568" i="2"/>
  <c r="H4568" i="2"/>
  <c r="G4568" i="2"/>
  <c r="J4567" i="2"/>
  <c r="H4567" i="2"/>
  <c r="G4567" i="2"/>
  <c r="J4566" i="2"/>
  <c r="H4566" i="2"/>
  <c r="G4566" i="2"/>
  <c r="J4565" i="2"/>
  <c r="H4565" i="2"/>
  <c r="G4565" i="2"/>
  <c r="J4564" i="2"/>
  <c r="H4564" i="2"/>
  <c r="G4564" i="2"/>
  <c r="J4563" i="2"/>
  <c r="H4563" i="2"/>
  <c r="G4563" i="2"/>
  <c r="J4562" i="2"/>
  <c r="H4562" i="2"/>
  <c r="G4562" i="2"/>
  <c r="J4561" i="2"/>
  <c r="H4561" i="2"/>
  <c r="G4561" i="2"/>
  <c r="J4560" i="2"/>
  <c r="H4560" i="2"/>
  <c r="G4560" i="2"/>
  <c r="J4559" i="2"/>
  <c r="H4559" i="2"/>
  <c r="G4559" i="2"/>
  <c r="J4558" i="2"/>
  <c r="H4558" i="2"/>
  <c r="G4558" i="2"/>
  <c r="J4557" i="2"/>
  <c r="H4557" i="2"/>
  <c r="G4557" i="2"/>
  <c r="J4556" i="2"/>
  <c r="H4556" i="2"/>
  <c r="G4556" i="2"/>
  <c r="J4555" i="2"/>
  <c r="H4555" i="2"/>
  <c r="G4555" i="2"/>
  <c r="J4554" i="2"/>
  <c r="H4554" i="2"/>
  <c r="G4554" i="2"/>
  <c r="J4553" i="2"/>
  <c r="H4553" i="2"/>
  <c r="G4553" i="2"/>
  <c r="J4552" i="2"/>
  <c r="H4552" i="2"/>
  <c r="G4552" i="2"/>
  <c r="J4551" i="2"/>
  <c r="H4551" i="2"/>
  <c r="G4551" i="2"/>
  <c r="J4550" i="2"/>
  <c r="H4550" i="2"/>
  <c r="G4550" i="2"/>
  <c r="J4549" i="2"/>
  <c r="H4549" i="2"/>
  <c r="G4549" i="2"/>
  <c r="J4548" i="2"/>
  <c r="H4548" i="2"/>
  <c r="G4548" i="2"/>
  <c r="J4547" i="2"/>
  <c r="H4547" i="2"/>
  <c r="G4547" i="2"/>
  <c r="J4546" i="2"/>
  <c r="H4546" i="2"/>
  <c r="G4546" i="2"/>
  <c r="J4545" i="2"/>
  <c r="H4545" i="2"/>
  <c r="G4545" i="2"/>
  <c r="J4544" i="2"/>
  <c r="H4544" i="2"/>
  <c r="G4544" i="2"/>
  <c r="J4543" i="2"/>
  <c r="H4543" i="2"/>
  <c r="G4543" i="2"/>
  <c r="J4542" i="2"/>
  <c r="H4542" i="2"/>
  <c r="G4542" i="2"/>
  <c r="J4541" i="2"/>
  <c r="H4541" i="2"/>
  <c r="G4541" i="2"/>
  <c r="J4540" i="2"/>
  <c r="H4540" i="2"/>
  <c r="G4540" i="2"/>
  <c r="J4539" i="2"/>
  <c r="H4539" i="2"/>
  <c r="G4539" i="2"/>
  <c r="J4538" i="2"/>
  <c r="H4538" i="2"/>
  <c r="G4538" i="2"/>
  <c r="J4537" i="2"/>
  <c r="H4537" i="2"/>
  <c r="G4537" i="2"/>
  <c r="J4536" i="2"/>
  <c r="H4536" i="2"/>
  <c r="G4536" i="2"/>
  <c r="J4535" i="2"/>
  <c r="H4535" i="2"/>
  <c r="G4535" i="2"/>
  <c r="J4534" i="2"/>
  <c r="H4534" i="2"/>
  <c r="G4534" i="2"/>
  <c r="J4533" i="2"/>
  <c r="H4533" i="2"/>
  <c r="G4533" i="2"/>
  <c r="J4532" i="2"/>
  <c r="H4532" i="2"/>
  <c r="G4532" i="2"/>
  <c r="J4531" i="2"/>
  <c r="H4531" i="2"/>
  <c r="G4531" i="2"/>
  <c r="J4530" i="2"/>
  <c r="H4530" i="2"/>
  <c r="G4530" i="2"/>
  <c r="J4529" i="2"/>
  <c r="H4529" i="2"/>
  <c r="G4529" i="2"/>
  <c r="J4528" i="2"/>
  <c r="H4528" i="2"/>
  <c r="G4528" i="2"/>
  <c r="J4527" i="2"/>
  <c r="H4527" i="2"/>
  <c r="G4527" i="2"/>
  <c r="J4526" i="2"/>
  <c r="H4526" i="2"/>
  <c r="G4526" i="2"/>
  <c r="J4525" i="2"/>
  <c r="H4525" i="2"/>
  <c r="G4525" i="2"/>
  <c r="J4524" i="2"/>
  <c r="H4524" i="2"/>
  <c r="G4524" i="2"/>
  <c r="J4523" i="2"/>
  <c r="H4523" i="2"/>
  <c r="G4523" i="2"/>
  <c r="J4522" i="2"/>
  <c r="H4522" i="2"/>
  <c r="G4522" i="2"/>
  <c r="J4521" i="2"/>
  <c r="H4521" i="2"/>
  <c r="G4521" i="2"/>
  <c r="J4520" i="2"/>
  <c r="H4520" i="2"/>
  <c r="G4520" i="2"/>
  <c r="J4519" i="2"/>
  <c r="H4519" i="2"/>
  <c r="G4519" i="2"/>
  <c r="J4518" i="2"/>
  <c r="H4518" i="2"/>
  <c r="G4518" i="2"/>
  <c r="J4517" i="2"/>
  <c r="H4517" i="2"/>
  <c r="G4517" i="2"/>
  <c r="J4516" i="2"/>
  <c r="H4516" i="2"/>
  <c r="G4516" i="2"/>
  <c r="J4515" i="2"/>
  <c r="H4515" i="2"/>
  <c r="G4515" i="2"/>
  <c r="J4514" i="2"/>
  <c r="H4514" i="2"/>
  <c r="G4514" i="2"/>
  <c r="J4513" i="2"/>
  <c r="H4513" i="2"/>
  <c r="G4513" i="2"/>
  <c r="J4512" i="2"/>
  <c r="H4512" i="2"/>
  <c r="G4512" i="2"/>
  <c r="J4511" i="2"/>
  <c r="H4511" i="2"/>
  <c r="G4511" i="2"/>
  <c r="J4510" i="2"/>
  <c r="H4510" i="2"/>
  <c r="G4510" i="2"/>
  <c r="J4509" i="2"/>
  <c r="H4509" i="2"/>
  <c r="G4509" i="2"/>
  <c r="J4508" i="2"/>
  <c r="H4508" i="2"/>
  <c r="G4508" i="2"/>
  <c r="J4507" i="2"/>
  <c r="H4507" i="2"/>
  <c r="G4507" i="2"/>
  <c r="J4506" i="2"/>
  <c r="H4506" i="2"/>
  <c r="G4506" i="2"/>
  <c r="J4505" i="2"/>
  <c r="H4505" i="2"/>
  <c r="G4505" i="2"/>
  <c r="J4504" i="2"/>
  <c r="H4504" i="2"/>
  <c r="G4504" i="2"/>
  <c r="J4503" i="2"/>
  <c r="H4503" i="2"/>
  <c r="G4503" i="2"/>
  <c r="J4502" i="2"/>
  <c r="H4502" i="2"/>
  <c r="G4502" i="2"/>
  <c r="J4501" i="2"/>
  <c r="H4501" i="2"/>
  <c r="G4501" i="2"/>
  <c r="J4500" i="2"/>
  <c r="H4500" i="2"/>
  <c r="G4500" i="2"/>
  <c r="J4499" i="2"/>
  <c r="H4499" i="2"/>
  <c r="G4499" i="2"/>
  <c r="J4498" i="2"/>
  <c r="H4498" i="2"/>
  <c r="G4498" i="2"/>
  <c r="J4497" i="2"/>
  <c r="H4497" i="2"/>
  <c r="G4497" i="2"/>
  <c r="J4496" i="2"/>
  <c r="H4496" i="2"/>
  <c r="G4496" i="2"/>
  <c r="J4495" i="2"/>
  <c r="H4495" i="2"/>
  <c r="G4495" i="2"/>
  <c r="J4494" i="2"/>
  <c r="H4494" i="2"/>
  <c r="G4494" i="2"/>
  <c r="J4493" i="2"/>
  <c r="H4493" i="2"/>
  <c r="G4493" i="2"/>
  <c r="J4492" i="2"/>
  <c r="H4492" i="2"/>
  <c r="G4492" i="2"/>
  <c r="J4491" i="2"/>
  <c r="H4491" i="2"/>
  <c r="G4491" i="2"/>
  <c r="J4490" i="2"/>
  <c r="H4490" i="2"/>
  <c r="G4490" i="2"/>
  <c r="J4489" i="2"/>
  <c r="H4489" i="2"/>
  <c r="G4489" i="2"/>
  <c r="J4488" i="2"/>
  <c r="H4488" i="2"/>
  <c r="G4488" i="2"/>
  <c r="J4487" i="2"/>
  <c r="H4487" i="2"/>
  <c r="G4487" i="2"/>
  <c r="J4486" i="2"/>
  <c r="H4486" i="2"/>
  <c r="G4486" i="2"/>
  <c r="J4485" i="2"/>
  <c r="H4485" i="2"/>
  <c r="G4485" i="2"/>
  <c r="J4484" i="2"/>
  <c r="H4484" i="2"/>
  <c r="G4484" i="2"/>
  <c r="J4483" i="2"/>
  <c r="H4483" i="2"/>
  <c r="G4483" i="2"/>
  <c r="J4482" i="2"/>
  <c r="H4482" i="2"/>
  <c r="G4482" i="2"/>
  <c r="J4481" i="2"/>
  <c r="H4481" i="2"/>
  <c r="G4481" i="2"/>
  <c r="J4480" i="2"/>
  <c r="H4480" i="2"/>
  <c r="G4480" i="2"/>
  <c r="J4479" i="2"/>
  <c r="H4479" i="2"/>
  <c r="G4479" i="2"/>
  <c r="J4478" i="2"/>
  <c r="H4478" i="2"/>
  <c r="G4478" i="2"/>
  <c r="J4477" i="2"/>
  <c r="H4477" i="2"/>
  <c r="G4477" i="2"/>
  <c r="J4476" i="2"/>
  <c r="H4476" i="2"/>
  <c r="G4476" i="2"/>
  <c r="J4475" i="2"/>
  <c r="H4475" i="2"/>
  <c r="G4475" i="2"/>
  <c r="J4474" i="2"/>
  <c r="H4474" i="2"/>
  <c r="G4474" i="2"/>
  <c r="J4473" i="2"/>
  <c r="H4473" i="2"/>
  <c r="G4473" i="2"/>
  <c r="J4472" i="2"/>
  <c r="H4472" i="2"/>
  <c r="G4472" i="2"/>
  <c r="J4471" i="2"/>
  <c r="H4471" i="2"/>
  <c r="G4471" i="2"/>
  <c r="J4470" i="2"/>
  <c r="H4470" i="2"/>
  <c r="G4470" i="2"/>
  <c r="J4469" i="2"/>
  <c r="H4469" i="2"/>
  <c r="G4469" i="2"/>
  <c r="J4468" i="2"/>
  <c r="H4468" i="2"/>
  <c r="G4468" i="2"/>
  <c r="J4467" i="2"/>
  <c r="H4467" i="2"/>
  <c r="G4467" i="2"/>
  <c r="J4466" i="2"/>
  <c r="H4466" i="2"/>
  <c r="G4466" i="2"/>
  <c r="J4465" i="2"/>
  <c r="H4465" i="2"/>
  <c r="G4465" i="2"/>
  <c r="J4464" i="2"/>
  <c r="H4464" i="2"/>
  <c r="G4464" i="2"/>
  <c r="J4463" i="2"/>
  <c r="H4463" i="2"/>
  <c r="G4463" i="2"/>
  <c r="J4462" i="2"/>
  <c r="H4462" i="2"/>
  <c r="G4462" i="2"/>
  <c r="J4461" i="2"/>
  <c r="H4461" i="2"/>
  <c r="G4461" i="2"/>
  <c r="J4460" i="2"/>
  <c r="H4460" i="2"/>
  <c r="G4460" i="2"/>
  <c r="J4459" i="2"/>
  <c r="H4459" i="2"/>
  <c r="G4459" i="2"/>
  <c r="J4458" i="2"/>
  <c r="H4458" i="2"/>
  <c r="G4458" i="2"/>
  <c r="J4457" i="2"/>
  <c r="H4457" i="2"/>
  <c r="G4457" i="2"/>
  <c r="J4456" i="2"/>
  <c r="H4456" i="2"/>
  <c r="G4456" i="2"/>
  <c r="J4455" i="2"/>
  <c r="H4455" i="2"/>
  <c r="G4455" i="2"/>
  <c r="J4454" i="2"/>
  <c r="H4454" i="2"/>
  <c r="G4454" i="2"/>
  <c r="J4453" i="2"/>
  <c r="H4453" i="2"/>
  <c r="G4453" i="2"/>
  <c r="J4452" i="2"/>
  <c r="H4452" i="2"/>
  <c r="G4452" i="2"/>
  <c r="J4451" i="2"/>
  <c r="H4451" i="2"/>
  <c r="G4451" i="2"/>
  <c r="J4450" i="2"/>
  <c r="H4450" i="2"/>
  <c r="G4450" i="2"/>
  <c r="J4449" i="2"/>
  <c r="H4449" i="2"/>
  <c r="G4449" i="2"/>
  <c r="J4448" i="2"/>
  <c r="H4448" i="2"/>
  <c r="G4448" i="2"/>
  <c r="J4447" i="2"/>
  <c r="H4447" i="2"/>
  <c r="G4447" i="2"/>
  <c r="J4446" i="2"/>
  <c r="H4446" i="2"/>
  <c r="G4446" i="2"/>
  <c r="J4445" i="2"/>
  <c r="H4445" i="2"/>
  <c r="G4445" i="2"/>
  <c r="J4444" i="2"/>
  <c r="H4444" i="2"/>
  <c r="G4444" i="2"/>
  <c r="J4443" i="2"/>
  <c r="H4443" i="2"/>
  <c r="G4443" i="2"/>
  <c r="J4442" i="2"/>
  <c r="H4442" i="2"/>
  <c r="G4442" i="2"/>
  <c r="J4441" i="2"/>
  <c r="H4441" i="2"/>
  <c r="G4441" i="2"/>
  <c r="J4440" i="2"/>
  <c r="H4440" i="2"/>
  <c r="G4440" i="2"/>
  <c r="J4439" i="2"/>
  <c r="H4439" i="2"/>
  <c r="G4439" i="2"/>
  <c r="J4438" i="2"/>
  <c r="H4438" i="2"/>
  <c r="G4438" i="2"/>
  <c r="J4437" i="2"/>
  <c r="H4437" i="2"/>
  <c r="G4437" i="2"/>
  <c r="J4436" i="2"/>
  <c r="H4436" i="2"/>
  <c r="G4436" i="2"/>
  <c r="J4435" i="2"/>
  <c r="H4435" i="2"/>
  <c r="G4435" i="2"/>
  <c r="J4434" i="2"/>
  <c r="H4434" i="2"/>
  <c r="G4434" i="2"/>
  <c r="J4433" i="2"/>
  <c r="H4433" i="2"/>
  <c r="G4433" i="2"/>
  <c r="J4432" i="2"/>
  <c r="H4432" i="2"/>
  <c r="G4432" i="2"/>
  <c r="J4431" i="2"/>
  <c r="H4431" i="2"/>
  <c r="G4431" i="2"/>
  <c r="J4430" i="2"/>
  <c r="H4430" i="2"/>
  <c r="G4430" i="2"/>
  <c r="J4429" i="2"/>
  <c r="H4429" i="2"/>
  <c r="G4429" i="2"/>
  <c r="J4428" i="2"/>
  <c r="H4428" i="2"/>
  <c r="G4428" i="2"/>
  <c r="J4427" i="2"/>
  <c r="H4427" i="2"/>
  <c r="G4427" i="2"/>
  <c r="J4426" i="2"/>
  <c r="H4426" i="2"/>
  <c r="G4426" i="2"/>
  <c r="J4425" i="2"/>
  <c r="H4425" i="2"/>
  <c r="G4425" i="2"/>
  <c r="J4424" i="2"/>
  <c r="H4424" i="2"/>
  <c r="G4424" i="2"/>
  <c r="J4423" i="2"/>
  <c r="H4423" i="2"/>
  <c r="G4423" i="2"/>
  <c r="J4422" i="2"/>
  <c r="H4422" i="2"/>
  <c r="G4422" i="2"/>
  <c r="J4421" i="2"/>
  <c r="H4421" i="2"/>
  <c r="G4421" i="2"/>
  <c r="J4420" i="2"/>
  <c r="H4420" i="2"/>
  <c r="G4420" i="2"/>
  <c r="J4419" i="2"/>
  <c r="H4419" i="2"/>
  <c r="G4419" i="2"/>
  <c r="J4418" i="2"/>
  <c r="H4418" i="2"/>
  <c r="G4418" i="2"/>
  <c r="J4417" i="2"/>
  <c r="H4417" i="2"/>
  <c r="G4417" i="2"/>
  <c r="J4416" i="2"/>
  <c r="H4416" i="2"/>
  <c r="G4416" i="2"/>
  <c r="J4415" i="2"/>
  <c r="H4415" i="2"/>
  <c r="G4415" i="2"/>
  <c r="J4414" i="2"/>
  <c r="H4414" i="2"/>
  <c r="G4414" i="2"/>
  <c r="J4413" i="2"/>
  <c r="H4413" i="2"/>
  <c r="G4413" i="2"/>
  <c r="J4412" i="2"/>
  <c r="H4412" i="2"/>
  <c r="G4412" i="2"/>
  <c r="J4411" i="2"/>
  <c r="H4411" i="2"/>
  <c r="G4411" i="2"/>
  <c r="J4410" i="2"/>
  <c r="H4410" i="2"/>
  <c r="G4410" i="2"/>
  <c r="J4409" i="2"/>
  <c r="H4409" i="2"/>
  <c r="G4409" i="2"/>
  <c r="J4408" i="2"/>
  <c r="H4408" i="2"/>
  <c r="G4408" i="2"/>
  <c r="J4407" i="2"/>
  <c r="H4407" i="2"/>
  <c r="G4407" i="2"/>
  <c r="J4406" i="2"/>
  <c r="H4406" i="2"/>
  <c r="G4406" i="2"/>
  <c r="J4405" i="2"/>
  <c r="H4405" i="2"/>
  <c r="G4405" i="2"/>
  <c r="J4404" i="2"/>
  <c r="H4404" i="2"/>
  <c r="G4404" i="2"/>
  <c r="J4403" i="2"/>
  <c r="H4403" i="2"/>
  <c r="G4403" i="2"/>
  <c r="J4402" i="2"/>
  <c r="H4402" i="2"/>
  <c r="G4402" i="2"/>
  <c r="J4401" i="2"/>
  <c r="H4401" i="2"/>
  <c r="G4401" i="2"/>
  <c r="J4400" i="2"/>
  <c r="H4400" i="2"/>
  <c r="G4400" i="2"/>
  <c r="J4399" i="2"/>
  <c r="H4399" i="2"/>
  <c r="G4399" i="2"/>
  <c r="J4398" i="2"/>
  <c r="H4398" i="2"/>
  <c r="G4398" i="2"/>
  <c r="J4397" i="2"/>
  <c r="H4397" i="2"/>
  <c r="G4397" i="2"/>
  <c r="J4396" i="2"/>
  <c r="H4396" i="2"/>
  <c r="G4396" i="2"/>
  <c r="J4395" i="2"/>
  <c r="H4395" i="2"/>
  <c r="G4395" i="2"/>
  <c r="J4394" i="2"/>
  <c r="H4394" i="2"/>
  <c r="G4394" i="2"/>
  <c r="J4393" i="2"/>
  <c r="H4393" i="2"/>
  <c r="G4393" i="2"/>
  <c r="J4392" i="2"/>
  <c r="H4392" i="2"/>
  <c r="G4392" i="2"/>
  <c r="J4391" i="2"/>
  <c r="H4391" i="2"/>
  <c r="G4391" i="2"/>
  <c r="J4390" i="2"/>
  <c r="H4390" i="2"/>
  <c r="G4390" i="2"/>
  <c r="J4389" i="2"/>
  <c r="H4389" i="2"/>
  <c r="G4389" i="2"/>
  <c r="J4388" i="2"/>
  <c r="H4388" i="2"/>
  <c r="G4388" i="2"/>
  <c r="J4387" i="2"/>
  <c r="H4387" i="2"/>
  <c r="G4387" i="2"/>
  <c r="J4386" i="2"/>
  <c r="H4386" i="2"/>
  <c r="G4386" i="2"/>
  <c r="J4385" i="2"/>
  <c r="H4385" i="2"/>
  <c r="G4385" i="2"/>
  <c r="J4384" i="2"/>
  <c r="H4384" i="2"/>
  <c r="G4384" i="2"/>
  <c r="J4383" i="2"/>
  <c r="H4383" i="2"/>
  <c r="G4383" i="2"/>
  <c r="J4382" i="2"/>
  <c r="H4382" i="2"/>
  <c r="G4382" i="2"/>
  <c r="J4381" i="2"/>
  <c r="H4381" i="2"/>
  <c r="G4381" i="2"/>
  <c r="J4380" i="2"/>
  <c r="H4380" i="2"/>
  <c r="G4380" i="2"/>
  <c r="J4379" i="2"/>
  <c r="H4379" i="2"/>
  <c r="G4379" i="2"/>
  <c r="J4378" i="2"/>
  <c r="H4378" i="2"/>
  <c r="G4378" i="2"/>
  <c r="J4377" i="2"/>
  <c r="H4377" i="2"/>
  <c r="G4377" i="2"/>
  <c r="J4376" i="2"/>
  <c r="H4376" i="2"/>
  <c r="G4376" i="2"/>
  <c r="J4375" i="2"/>
  <c r="H4375" i="2"/>
  <c r="G4375" i="2"/>
  <c r="J4374" i="2"/>
  <c r="H4374" i="2"/>
  <c r="G4374" i="2"/>
  <c r="J4373" i="2"/>
  <c r="H4373" i="2"/>
  <c r="G4373" i="2"/>
  <c r="J4372" i="2"/>
  <c r="H4372" i="2"/>
  <c r="G4372" i="2"/>
  <c r="J4371" i="2"/>
  <c r="H4371" i="2"/>
  <c r="G4371" i="2"/>
  <c r="J4370" i="2"/>
  <c r="H4370" i="2"/>
  <c r="G4370" i="2"/>
  <c r="J4369" i="2"/>
  <c r="H4369" i="2"/>
  <c r="G4369" i="2"/>
  <c r="J4368" i="2"/>
  <c r="H4368" i="2"/>
  <c r="G4368" i="2"/>
  <c r="J4367" i="2"/>
  <c r="H4367" i="2"/>
  <c r="G4367" i="2"/>
  <c r="J4366" i="2"/>
  <c r="H4366" i="2"/>
  <c r="G4366" i="2"/>
  <c r="J4365" i="2"/>
  <c r="H4365" i="2"/>
  <c r="G4365" i="2"/>
  <c r="J4364" i="2"/>
  <c r="H4364" i="2"/>
  <c r="G4364" i="2"/>
  <c r="J4363" i="2"/>
  <c r="H4363" i="2"/>
  <c r="G4363" i="2"/>
  <c r="J4362" i="2"/>
  <c r="H4362" i="2"/>
  <c r="G4362" i="2"/>
  <c r="J4361" i="2"/>
  <c r="H4361" i="2"/>
  <c r="G4361" i="2"/>
  <c r="J4360" i="2"/>
  <c r="H4360" i="2"/>
  <c r="G4360" i="2"/>
  <c r="J4359" i="2"/>
  <c r="H4359" i="2"/>
  <c r="G4359" i="2"/>
  <c r="J4358" i="2"/>
  <c r="H4358" i="2"/>
  <c r="G4358" i="2"/>
  <c r="J4357" i="2"/>
  <c r="H4357" i="2"/>
  <c r="G4357" i="2"/>
  <c r="J4356" i="2"/>
  <c r="H4356" i="2"/>
  <c r="G4356" i="2"/>
  <c r="J4355" i="2"/>
  <c r="H4355" i="2"/>
  <c r="G4355" i="2"/>
  <c r="J4354" i="2"/>
  <c r="H4354" i="2"/>
  <c r="G4354" i="2"/>
  <c r="J4353" i="2"/>
  <c r="H4353" i="2"/>
  <c r="G4353" i="2"/>
  <c r="J4352" i="2"/>
  <c r="H4352" i="2"/>
  <c r="G4352" i="2"/>
  <c r="J4351" i="2"/>
  <c r="H4351" i="2"/>
  <c r="G4351" i="2"/>
  <c r="J4350" i="2"/>
  <c r="H4350" i="2"/>
  <c r="G4350" i="2"/>
  <c r="J4349" i="2"/>
  <c r="H4349" i="2"/>
  <c r="G4349" i="2"/>
  <c r="J4348" i="2"/>
  <c r="H4348" i="2"/>
  <c r="G4348" i="2"/>
  <c r="J4347" i="2"/>
  <c r="H4347" i="2"/>
  <c r="G4347" i="2"/>
  <c r="J4346" i="2"/>
  <c r="H4346" i="2"/>
  <c r="G4346" i="2"/>
  <c r="J4345" i="2"/>
  <c r="H4345" i="2"/>
  <c r="G4345" i="2"/>
  <c r="J4344" i="2"/>
  <c r="H4344" i="2"/>
  <c r="G4344" i="2"/>
  <c r="J4343" i="2"/>
  <c r="H4343" i="2"/>
  <c r="G4343" i="2"/>
  <c r="J4342" i="2"/>
  <c r="H4342" i="2"/>
  <c r="G4342" i="2"/>
  <c r="J4341" i="2"/>
  <c r="H4341" i="2"/>
  <c r="G4341" i="2"/>
  <c r="J4340" i="2"/>
  <c r="H4340" i="2"/>
  <c r="G4340" i="2"/>
  <c r="J4339" i="2"/>
  <c r="H4339" i="2"/>
  <c r="G4339" i="2"/>
  <c r="J4338" i="2"/>
  <c r="H4338" i="2"/>
  <c r="G4338" i="2"/>
  <c r="J4337" i="2"/>
  <c r="H4337" i="2"/>
  <c r="G4337" i="2"/>
  <c r="J4336" i="2"/>
  <c r="H4336" i="2"/>
  <c r="G4336" i="2"/>
  <c r="J4335" i="2"/>
  <c r="H4335" i="2"/>
  <c r="G4335" i="2"/>
  <c r="J4334" i="2"/>
  <c r="H4334" i="2"/>
  <c r="G4334" i="2"/>
  <c r="J4333" i="2"/>
  <c r="H4333" i="2"/>
  <c r="G4333" i="2"/>
  <c r="J4332" i="2"/>
  <c r="H4332" i="2"/>
  <c r="G4332" i="2"/>
  <c r="J4331" i="2"/>
  <c r="H4331" i="2"/>
  <c r="G4331" i="2"/>
  <c r="J4330" i="2"/>
  <c r="H4330" i="2"/>
  <c r="G4330" i="2"/>
  <c r="J4329" i="2"/>
  <c r="H4329" i="2"/>
  <c r="G4329" i="2"/>
  <c r="J4328" i="2"/>
  <c r="H4328" i="2"/>
  <c r="G4328" i="2"/>
  <c r="J4327" i="2"/>
  <c r="H4327" i="2"/>
  <c r="G4327" i="2"/>
  <c r="J4326" i="2"/>
  <c r="H4326" i="2"/>
  <c r="G4326" i="2"/>
  <c r="J4325" i="2"/>
  <c r="H4325" i="2"/>
  <c r="G4325" i="2"/>
  <c r="J4324" i="2"/>
  <c r="H4324" i="2"/>
  <c r="G4324" i="2"/>
  <c r="J4323" i="2"/>
  <c r="H4323" i="2"/>
  <c r="G4323" i="2"/>
  <c r="J4322" i="2"/>
  <c r="H4322" i="2"/>
  <c r="G4322" i="2"/>
  <c r="J4321" i="2"/>
  <c r="H4321" i="2"/>
  <c r="G4321" i="2"/>
  <c r="J4320" i="2"/>
  <c r="H4320" i="2"/>
  <c r="G4320" i="2"/>
  <c r="J4319" i="2"/>
  <c r="H4319" i="2"/>
  <c r="G4319" i="2"/>
  <c r="J4318" i="2"/>
  <c r="H4318" i="2"/>
  <c r="G4318" i="2"/>
  <c r="J4317" i="2"/>
  <c r="H4317" i="2"/>
  <c r="G4317" i="2"/>
  <c r="J4316" i="2"/>
  <c r="H4316" i="2"/>
  <c r="G4316" i="2"/>
  <c r="J4315" i="2"/>
  <c r="H4315" i="2"/>
  <c r="G4315" i="2"/>
  <c r="J4314" i="2"/>
  <c r="H4314" i="2"/>
  <c r="G4314" i="2"/>
  <c r="J4313" i="2"/>
  <c r="H4313" i="2"/>
  <c r="G4313" i="2"/>
  <c r="J4312" i="2"/>
  <c r="H4312" i="2"/>
  <c r="G4312" i="2"/>
  <c r="J4311" i="2"/>
  <c r="H4311" i="2"/>
  <c r="G4311" i="2"/>
  <c r="J4310" i="2"/>
  <c r="H4310" i="2"/>
  <c r="G4310" i="2"/>
  <c r="J4309" i="2"/>
  <c r="H4309" i="2"/>
  <c r="G4309" i="2"/>
  <c r="J4308" i="2"/>
  <c r="H4308" i="2"/>
  <c r="G4308" i="2"/>
  <c r="J4307" i="2"/>
  <c r="H4307" i="2"/>
  <c r="G4307" i="2"/>
  <c r="J4306" i="2"/>
  <c r="H4306" i="2"/>
  <c r="G4306" i="2"/>
  <c r="J4305" i="2"/>
  <c r="H4305" i="2"/>
  <c r="G4305" i="2"/>
  <c r="J4304" i="2"/>
  <c r="H4304" i="2"/>
  <c r="G4304" i="2"/>
  <c r="J4303" i="2"/>
  <c r="H4303" i="2"/>
  <c r="G4303" i="2"/>
  <c r="J4302" i="2"/>
  <c r="H4302" i="2"/>
  <c r="G4302" i="2"/>
  <c r="J4301" i="2"/>
  <c r="H4301" i="2"/>
  <c r="G4301" i="2"/>
  <c r="J4300" i="2"/>
  <c r="H4300" i="2"/>
  <c r="G4300" i="2"/>
  <c r="J4299" i="2"/>
  <c r="H4299" i="2"/>
  <c r="G4299" i="2"/>
  <c r="J4298" i="2"/>
  <c r="H4298" i="2"/>
  <c r="G4298" i="2"/>
  <c r="J4297" i="2"/>
  <c r="H4297" i="2"/>
  <c r="G4297" i="2"/>
  <c r="J4296" i="2"/>
  <c r="H4296" i="2"/>
  <c r="G4296" i="2"/>
  <c r="J4295" i="2"/>
  <c r="H4295" i="2"/>
  <c r="G4295" i="2"/>
  <c r="J4294" i="2"/>
  <c r="H4294" i="2"/>
  <c r="G4294" i="2"/>
  <c r="J4293" i="2"/>
  <c r="H4293" i="2"/>
  <c r="G4293" i="2"/>
  <c r="J4292" i="2"/>
  <c r="H4292" i="2"/>
  <c r="G4292" i="2"/>
  <c r="J4291" i="2"/>
  <c r="H4291" i="2"/>
  <c r="G4291" i="2"/>
  <c r="J4290" i="2"/>
  <c r="H4290" i="2"/>
  <c r="G4290" i="2"/>
  <c r="J4289" i="2"/>
  <c r="H4289" i="2"/>
  <c r="G4289" i="2"/>
  <c r="J4288" i="2"/>
  <c r="H4288" i="2"/>
  <c r="G4288" i="2"/>
  <c r="J4287" i="2"/>
  <c r="H4287" i="2"/>
  <c r="G4287" i="2"/>
  <c r="J4286" i="2"/>
  <c r="H4286" i="2"/>
  <c r="G4286" i="2"/>
  <c r="J4285" i="2"/>
  <c r="H4285" i="2"/>
  <c r="G4285" i="2"/>
  <c r="J4284" i="2"/>
  <c r="H4284" i="2"/>
  <c r="G4284" i="2"/>
  <c r="J4283" i="2"/>
  <c r="H4283" i="2"/>
  <c r="G4283" i="2"/>
  <c r="J4282" i="2"/>
  <c r="H4282" i="2"/>
  <c r="G4282" i="2"/>
  <c r="J4281" i="2"/>
  <c r="H4281" i="2"/>
  <c r="G4281" i="2"/>
  <c r="J4280" i="2"/>
  <c r="H4280" i="2"/>
  <c r="G4280" i="2"/>
  <c r="J4279" i="2"/>
  <c r="H4279" i="2"/>
  <c r="G4279" i="2"/>
  <c r="J4278" i="2"/>
  <c r="H4278" i="2"/>
  <c r="G4278" i="2"/>
  <c r="J4277" i="2"/>
  <c r="H4277" i="2"/>
  <c r="G4277" i="2"/>
  <c r="J4276" i="2"/>
  <c r="H4276" i="2"/>
  <c r="G4276" i="2"/>
  <c r="J4275" i="2"/>
  <c r="H4275" i="2"/>
  <c r="G4275" i="2"/>
  <c r="J4274" i="2"/>
  <c r="H4274" i="2"/>
  <c r="G4274" i="2"/>
  <c r="J4273" i="2"/>
  <c r="H4273" i="2"/>
  <c r="G4273" i="2"/>
  <c r="J4272" i="2"/>
  <c r="H4272" i="2"/>
  <c r="G4272" i="2"/>
  <c r="J4271" i="2"/>
  <c r="H4271" i="2"/>
  <c r="G4271" i="2"/>
  <c r="J4270" i="2"/>
  <c r="H4270" i="2"/>
  <c r="G4270" i="2"/>
  <c r="J4269" i="2"/>
  <c r="H4269" i="2"/>
  <c r="G4269" i="2"/>
  <c r="J4268" i="2"/>
  <c r="H4268" i="2"/>
  <c r="G4268" i="2"/>
  <c r="J4267" i="2"/>
  <c r="H4267" i="2"/>
  <c r="G4267" i="2"/>
  <c r="J4266" i="2"/>
  <c r="H4266" i="2"/>
  <c r="G4266" i="2"/>
  <c r="J4265" i="2"/>
  <c r="H4265" i="2"/>
  <c r="G4265" i="2"/>
  <c r="J4264" i="2"/>
  <c r="H4264" i="2"/>
  <c r="G4264" i="2"/>
  <c r="J4263" i="2"/>
  <c r="H4263" i="2"/>
  <c r="G4263" i="2"/>
  <c r="J4262" i="2"/>
  <c r="H4262" i="2"/>
  <c r="G4262" i="2"/>
  <c r="J4261" i="2"/>
  <c r="H4261" i="2"/>
  <c r="G4261" i="2"/>
  <c r="J4260" i="2"/>
  <c r="H4260" i="2"/>
  <c r="G4260" i="2"/>
  <c r="J4259" i="2"/>
  <c r="H4259" i="2"/>
  <c r="G4259" i="2"/>
  <c r="J4258" i="2"/>
  <c r="H4258" i="2"/>
  <c r="G4258" i="2"/>
  <c r="J4257" i="2"/>
  <c r="H4257" i="2"/>
  <c r="G4257" i="2"/>
  <c r="J4256" i="2"/>
  <c r="H4256" i="2"/>
  <c r="G4256" i="2"/>
  <c r="J4255" i="2"/>
  <c r="H4255" i="2"/>
  <c r="G4255" i="2"/>
  <c r="J4254" i="2"/>
  <c r="H4254" i="2"/>
  <c r="G4254" i="2"/>
  <c r="J4253" i="2"/>
  <c r="H4253" i="2"/>
  <c r="G4253" i="2"/>
  <c r="J4252" i="2"/>
  <c r="H4252" i="2"/>
  <c r="G4252" i="2"/>
  <c r="J4251" i="2"/>
  <c r="H4251" i="2"/>
  <c r="G4251" i="2"/>
  <c r="J4250" i="2"/>
  <c r="H4250" i="2"/>
  <c r="G4250" i="2"/>
  <c r="J4249" i="2"/>
  <c r="H4249" i="2"/>
  <c r="G4249" i="2"/>
  <c r="J4248" i="2"/>
  <c r="H4248" i="2"/>
  <c r="G4248" i="2"/>
  <c r="J4247" i="2"/>
  <c r="H4247" i="2"/>
  <c r="G4247" i="2"/>
  <c r="J4246" i="2"/>
  <c r="H4246" i="2"/>
  <c r="G4246" i="2"/>
  <c r="J4245" i="2"/>
  <c r="H4245" i="2"/>
  <c r="G4245" i="2"/>
  <c r="J4244" i="2"/>
  <c r="H4244" i="2"/>
  <c r="G4244" i="2"/>
  <c r="J4243" i="2"/>
  <c r="H4243" i="2"/>
  <c r="G4243" i="2"/>
  <c r="J4242" i="2"/>
  <c r="H4242" i="2"/>
  <c r="G4242" i="2"/>
  <c r="J4241" i="2"/>
  <c r="H4241" i="2"/>
  <c r="G4241" i="2"/>
  <c r="J4240" i="2"/>
  <c r="H4240" i="2"/>
  <c r="G4240" i="2"/>
  <c r="J4239" i="2"/>
  <c r="H4239" i="2"/>
  <c r="G4239" i="2"/>
  <c r="J4238" i="2"/>
  <c r="H4238" i="2"/>
  <c r="G4238" i="2"/>
  <c r="J4237" i="2"/>
  <c r="H4237" i="2"/>
  <c r="G4237" i="2"/>
  <c r="J4236" i="2"/>
  <c r="H4236" i="2"/>
  <c r="G4236" i="2"/>
  <c r="J4235" i="2"/>
  <c r="H4235" i="2"/>
  <c r="G4235" i="2"/>
  <c r="J4234" i="2"/>
  <c r="H4234" i="2"/>
  <c r="G4234" i="2"/>
  <c r="J4233" i="2"/>
  <c r="H4233" i="2"/>
  <c r="G4233" i="2"/>
  <c r="J4232" i="2"/>
  <c r="H4232" i="2"/>
  <c r="G4232" i="2"/>
  <c r="J4231" i="2"/>
  <c r="H4231" i="2"/>
  <c r="G4231" i="2"/>
  <c r="J4230" i="2"/>
  <c r="H4230" i="2"/>
  <c r="G4230" i="2"/>
  <c r="J4229" i="2"/>
  <c r="H4229" i="2"/>
  <c r="G4229" i="2"/>
  <c r="J4228" i="2"/>
  <c r="H4228" i="2"/>
  <c r="G4228" i="2"/>
  <c r="J4227" i="2"/>
  <c r="H4227" i="2"/>
  <c r="G4227" i="2"/>
  <c r="J4226" i="2"/>
  <c r="H4226" i="2"/>
  <c r="G4226" i="2"/>
  <c r="J4225" i="2"/>
  <c r="H4225" i="2"/>
  <c r="G4225" i="2"/>
  <c r="J4224" i="2"/>
  <c r="H4224" i="2"/>
  <c r="G4224" i="2"/>
  <c r="J4223" i="2"/>
  <c r="H4223" i="2"/>
  <c r="G4223" i="2"/>
  <c r="J4222" i="2"/>
  <c r="H4222" i="2"/>
  <c r="G4222" i="2"/>
  <c r="J4221" i="2"/>
  <c r="H4221" i="2"/>
  <c r="G4221" i="2"/>
  <c r="J4220" i="2"/>
  <c r="H4220" i="2"/>
  <c r="G4220" i="2"/>
  <c r="J4219" i="2"/>
  <c r="H4219" i="2"/>
  <c r="G4219" i="2"/>
  <c r="J4218" i="2"/>
  <c r="H4218" i="2"/>
  <c r="G4218" i="2"/>
  <c r="J4217" i="2"/>
  <c r="H4217" i="2"/>
  <c r="G4217" i="2"/>
  <c r="J4216" i="2"/>
  <c r="H4216" i="2"/>
  <c r="G4216" i="2"/>
  <c r="J4215" i="2"/>
  <c r="H4215" i="2"/>
  <c r="G4215" i="2"/>
  <c r="J4214" i="2"/>
  <c r="H4214" i="2"/>
  <c r="G4214" i="2"/>
  <c r="J4213" i="2"/>
  <c r="H4213" i="2"/>
  <c r="G4213" i="2"/>
  <c r="J4212" i="2"/>
  <c r="H4212" i="2"/>
  <c r="G4212" i="2"/>
  <c r="J4211" i="2"/>
  <c r="H4211" i="2"/>
  <c r="G4211" i="2"/>
  <c r="J4210" i="2"/>
  <c r="H4210" i="2"/>
  <c r="G4210" i="2"/>
  <c r="J4209" i="2"/>
  <c r="H4209" i="2"/>
  <c r="G4209" i="2"/>
  <c r="J4208" i="2"/>
  <c r="H4208" i="2"/>
  <c r="G4208" i="2"/>
  <c r="J4207" i="2"/>
  <c r="H4207" i="2"/>
  <c r="G4207" i="2"/>
  <c r="J4206" i="2"/>
  <c r="H4206" i="2"/>
  <c r="G4206" i="2"/>
  <c r="J4205" i="2"/>
  <c r="H4205" i="2"/>
  <c r="G4205" i="2"/>
  <c r="J4204" i="2"/>
  <c r="H4204" i="2"/>
  <c r="G4204" i="2"/>
  <c r="J4203" i="2"/>
  <c r="H4203" i="2"/>
  <c r="G4203" i="2"/>
  <c r="J4202" i="2"/>
  <c r="H4202" i="2"/>
  <c r="G4202" i="2"/>
  <c r="J4201" i="2"/>
  <c r="H4201" i="2"/>
  <c r="G4201" i="2"/>
  <c r="J4200" i="2"/>
  <c r="H4200" i="2"/>
  <c r="G4200" i="2"/>
  <c r="J4199" i="2"/>
  <c r="H4199" i="2"/>
  <c r="G4199" i="2"/>
  <c r="J4198" i="2"/>
  <c r="H4198" i="2"/>
  <c r="G4198" i="2"/>
  <c r="J4197" i="2"/>
  <c r="H4197" i="2"/>
  <c r="G4197" i="2"/>
  <c r="J4196" i="2"/>
  <c r="H4196" i="2"/>
  <c r="G4196" i="2"/>
  <c r="J4195" i="2"/>
  <c r="H4195" i="2"/>
  <c r="G4195" i="2"/>
  <c r="J4194" i="2"/>
  <c r="H4194" i="2"/>
  <c r="G4194" i="2"/>
  <c r="J4193" i="2"/>
  <c r="H4193" i="2"/>
  <c r="G4193" i="2"/>
  <c r="J4192" i="2"/>
  <c r="H4192" i="2"/>
  <c r="G4192" i="2"/>
  <c r="J4191" i="2"/>
  <c r="H4191" i="2"/>
  <c r="G4191" i="2"/>
  <c r="J4190" i="2"/>
  <c r="H4190" i="2"/>
  <c r="G4190" i="2"/>
  <c r="J4189" i="2"/>
  <c r="H4189" i="2"/>
  <c r="G4189" i="2"/>
  <c r="J4188" i="2"/>
  <c r="H4188" i="2"/>
  <c r="G4188" i="2"/>
  <c r="J4187" i="2"/>
  <c r="H4187" i="2"/>
  <c r="G4187" i="2"/>
  <c r="J4186" i="2"/>
  <c r="H4186" i="2"/>
  <c r="G4186" i="2"/>
  <c r="J4185" i="2"/>
  <c r="H4185" i="2"/>
  <c r="G4185" i="2"/>
  <c r="J4184" i="2"/>
  <c r="H4184" i="2"/>
  <c r="G4184" i="2"/>
  <c r="J4183" i="2"/>
  <c r="H4183" i="2"/>
  <c r="G4183" i="2"/>
  <c r="J4182" i="2"/>
  <c r="H4182" i="2"/>
  <c r="G4182" i="2"/>
  <c r="J4181" i="2"/>
  <c r="H4181" i="2"/>
  <c r="G4181" i="2"/>
  <c r="J4180" i="2"/>
  <c r="H4180" i="2"/>
  <c r="G4180" i="2"/>
  <c r="J4179" i="2"/>
  <c r="H4179" i="2"/>
  <c r="G4179" i="2"/>
  <c r="J4178" i="2"/>
  <c r="H4178" i="2"/>
  <c r="G4178" i="2"/>
  <c r="J4177" i="2"/>
  <c r="H4177" i="2"/>
  <c r="G4177" i="2"/>
  <c r="J4176" i="2"/>
  <c r="H4176" i="2"/>
  <c r="G4176" i="2"/>
  <c r="J4175" i="2"/>
  <c r="H4175" i="2"/>
  <c r="G4175" i="2"/>
  <c r="J4174" i="2"/>
  <c r="H4174" i="2"/>
  <c r="G4174" i="2"/>
  <c r="J4173" i="2"/>
  <c r="H4173" i="2"/>
  <c r="G4173" i="2"/>
  <c r="J4172" i="2"/>
  <c r="H4172" i="2"/>
  <c r="G4172" i="2"/>
  <c r="J4171" i="2"/>
  <c r="H4171" i="2"/>
  <c r="G4171" i="2"/>
  <c r="J4170" i="2"/>
  <c r="H4170" i="2"/>
  <c r="G4170" i="2"/>
  <c r="J4169" i="2"/>
  <c r="H4169" i="2"/>
  <c r="G4169" i="2"/>
  <c r="J4168" i="2"/>
  <c r="H4168" i="2"/>
  <c r="G4168" i="2"/>
  <c r="J4167" i="2"/>
  <c r="H4167" i="2"/>
  <c r="G4167" i="2"/>
  <c r="J4166" i="2"/>
  <c r="H4166" i="2"/>
  <c r="G4166" i="2"/>
  <c r="J4165" i="2"/>
  <c r="H4165" i="2"/>
  <c r="G4165" i="2"/>
  <c r="J4164" i="2"/>
  <c r="H4164" i="2"/>
  <c r="G4164" i="2"/>
  <c r="J4163" i="2"/>
  <c r="H4163" i="2"/>
  <c r="G4163" i="2"/>
  <c r="J4162" i="2"/>
  <c r="H4162" i="2"/>
  <c r="G4162" i="2"/>
  <c r="J4161" i="2"/>
  <c r="H4161" i="2"/>
  <c r="G4161" i="2"/>
  <c r="J4160" i="2"/>
  <c r="H4160" i="2"/>
  <c r="G4160" i="2"/>
  <c r="J4159" i="2"/>
  <c r="H4159" i="2"/>
  <c r="G4159" i="2"/>
  <c r="J4158" i="2"/>
  <c r="H4158" i="2"/>
  <c r="G4158" i="2"/>
  <c r="J4157" i="2"/>
  <c r="H4157" i="2"/>
  <c r="G4157" i="2"/>
  <c r="J4156" i="2"/>
  <c r="H4156" i="2"/>
  <c r="G4156" i="2"/>
  <c r="J4155" i="2"/>
  <c r="H4155" i="2"/>
  <c r="G4155" i="2"/>
  <c r="J4154" i="2"/>
  <c r="H4154" i="2"/>
  <c r="G4154" i="2"/>
  <c r="J4153" i="2"/>
  <c r="H4153" i="2"/>
  <c r="G4153" i="2"/>
  <c r="J4152" i="2"/>
  <c r="H4152" i="2"/>
  <c r="G4152" i="2"/>
  <c r="J4151" i="2"/>
  <c r="H4151" i="2"/>
  <c r="G4151" i="2"/>
  <c r="J4150" i="2"/>
  <c r="H4150" i="2"/>
  <c r="G4150" i="2"/>
  <c r="J4149" i="2"/>
  <c r="H4149" i="2"/>
  <c r="G4149" i="2"/>
  <c r="J4148" i="2"/>
  <c r="H4148" i="2"/>
  <c r="G4148" i="2"/>
  <c r="J4147" i="2"/>
  <c r="H4147" i="2"/>
  <c r="G4147" i="2"/>
  <c r="J4146" i="2"/>
  <c r="H4146" i="2"/>
  <c r="G4146" i="2"/>
  <c r="J4145" i="2"/>
  <c r="H4145" i="2"/>
  <c r="G4145" i="2"/>
  <c r="J4144" i="2"/>
  <c r="H4144" i="2"/>
  <c r="G4144" i="2"/>
  <c r="J4143" i="2"/>
  <c r="H4143" i="2"/>
  <c r="G4143" i="2"/>
  <c r="J4142" i="2"/>
  <c r="H4142" i="2"/>
  <c r="G4142" i="2"/>
  <c r="J4141" i="2"/>
  <c r="H4141" i="2"/>
  <c r="G4141" i="2"/>
  <c r="J4140" i="2"/>
  <c r="H4140" i="2"/>
  <c r="G4140" i="2"/>
  <c r="J4139" i="2"/>
  <c r="H4139" i="2"/>
  <c r="G4139" i="2"/>
  <c r="J4138" i="2"/>
  <c r="H4138" i="2"/>
  <c r="G4138" i="2"/>
  <c r="J4137" i="2"/>
  <c r="H4137" i="2"/>
  <c r="G4137" i="2"/>
  <c r="J4136" i="2"/>
  <c r="H4136" i="2"/>
  <c r="G4136" i="2"/>
  <c r="J4135" i="2"/>
  <c r="H4135" i="2"/>
  <c r="G4135" i="2"/>
  <c r="J4134" i="2"/>
  <c r="H4134" i="2"/>
  <c r="G4134" i="2"/>
  <c r="J4133" i="2"/>
  <c r="H4133" i="2"/>
  <c r="G4133" i="2"/>
  <c r="J4132" i="2"/>
  <c r="H4132" i="2"/>
  <c r="G4132" i="2"/>
  <c r="J4131" i="2"/>
  <c r="H4131" i="2"/>
  <c r="G4131" i="2"/>
  <c r="J4130" i="2"/>
  <c r="H4130" i="2"/>
  <c r="G4130" i="2"/>
  <c r="J4129" i="2"/>
  <c r="H4129" i="2"/>
  <c r="G4129" i="2"/>
  <c r="J4128" i="2"/>
  <c r="H4128" i="2"/>
  <c r="G4128" i="2"/>
  <c r="J4127" i="2"/>
  <c r="H4127" i="2"/>
  <c r="G4127" i="2"/>
  <c r="J4126" i="2"/>
  <c r="H4126" i="2"/>
  <c r="G4126" i="2"/>
  <c r="J4125" i="2"/>
  <c r="H4125" i="2"/>
  <c r="G4125" i="2"/>
  <c r="J4124" i="2"/>
  <c r="H4124" i="2"/>
  <c r="G4124" i="2"/>
  <c r="J4123" i="2"/>
  <c r="H4123" i="2"/>
  <c r="G4123" i="2"/>
  <c r="J4122" i="2"/>
  <c r="H4122" i="2"/>
  <c r="G4122" i="2"/>
  <c r="J4121" i="2"/>
  <c r="H4121" i="2"/>
  <c r="G4121" i="2"/>
  <c r="J4120" i="2"/>
  <c r="H4120" i="2"/>
  <c r="G4120" i="2"/>
  <c r="J4119" i="2"/>
  <c r="H4119" i="2"/>
  <c r="G4119" i="2"/>
  <c r="J4118" i="2"/>
  <c r="H4118" i="2"/>
  <c r="G4118" i="2"/>
  <c r="J4117" i="2"/>
  <c r="H4117" i="2"/>
  <c r="G4117" i="2"/>
  <c r="J4116" i="2"/>
  <c r="H4116" i="2"/>
  <c r="G4116" i="2"/>
  <c r="J4115" i="2"/>
  <c r="H4115" i="2"/>
  <c r="G4115" i="2"/>
  <c r="J4114" i="2"/>
  <c r="H4114" i="2"/>
  <c r="G4114" i="2"/>
  <c r="J4113" i="2"/>
  <c r="H4113" i="2"/>
  <c r="G4113" i="2"/>
  <c r="J4112" i="2"/>
  <c r="H4112" i="2"/>
  <c r="G4112" i="2"/>
  <c r="J4111" i="2"/>
  <c r="H4111" i="2"/>
  <c r="G4111" i="2"/>
  <c r="J4110" i="2"/>
  <c r="H4110" i="2"/>
  <c r="G4110" i="2"/>
  <c r="J4109" i="2"/>
  <c r="H4109" i="2"/>
  <c r="G4109" i="2"/>
  <c r="J4108" i="2"/>
  <c r="H4108" i="2"/>
  <c r="G4108" i="2"/>
  <c r="J4107" i="2"/>
  <c r="H4107" i="2"/>
  <c r="G4107" i="2"/>
  <c r="J4106" i="2"/>
  <c r="H4106" i="2"/>
  <c r="G4106" i="2"/>
  <c r="J4105" i="2"/>
  <c r="H4105" i="2"/>
  <c r="G4105" i="2"/>
  <c r="J4104" i="2"/>
  <c r="H4104" i="2"/>
  <c r="G4104" i="2"/>
  <c r="J4103" i="2"/>
  <c r="H4103" i="2"/>
  <c r="G4103" i="2"/>
  <c r="J4102" i="2"/>
  <c r="H4102" i="2"/>
  <c r="G4102" i="2"/>
  <c r="J4101" i="2"/>
  <c r="H4101" i="2"/>
  <c r="G4101" i="2"/>
  <c r="J4100" i="2"/>
  <c r="H4100" i="2"/>
  <c r="G4100" i="2"/>
  <c r="J4099" i="2"/>
  <c r="H4099" i="2"/>
  <c r="G4099" i="2"/>
  <c r="J4098" i="2"/>
  <c r="H4098" i="2"/>
  <c r="G4098" i="2"/>
  <c r="J4097" i="2"/>
  <c r="H4097" i="2"/>
  <c r="G4097" i="2"/>
  <c r="J4096" i="2"/>
  <c r="H4096" i="2"/>
  <c r="G4096" i="2"/>
  <c r="J4095" i="2"/>
  <c r="H4095" i="2"/>
  <c r="G4095" i="2"/>
  <c r="J4094" i="2"/>
  <c r="H4094" i="2"/>
  <c r="G4094" i="2"/>
  <c r="J4093" i="2"/>
  <c r="H4093" i="2"/>
  <c r="G4093" i="2"/>
  <c r="J4092" i="2"/>
  <c r="H4092" i="2"/>
  <c r="G4092" i="2"/>
  <c r="J4091" i="2"/>
  <c r="H4091" i="2"/>
  <c r="G4091" i="2"/>
  <c r="J4090" i="2"/>
  <c r="H4090" i="2"/>
  <c r="G4090" i="2"/>
  <c r="J4089" i="2"/>
  <c r="H4089" i="2"/>
  <c r="G4089" i="2"/>
  <c r="J4088" i="2"/>
  <c r="H4088" i="2"/>
  <c r="G4088" i="2"/>
  <c r="J4087" i="2"/>
  <c r="H4087" i="2"/>
  <c r="G4087" i="2"/>
  <c r="J4086" i="2"/>
  <c r="H4086" i="2"/>
  <c r="G4086" i="2"/>
  <c r="J4085" i="2"/>
  <c r="H4085" i="2"/>
  <c r="G4085" i="2"/>
  <c r="J4084" i="2"/>
  <c r="H4084" i="2"/>
  <c r="G4084" i="2"/>
  <c r="J4083" i="2"/>
  <c r="H4083" i="2"/>
  <c r="G4083" i="2"/>
  <c r="J4082" i="2"/>
  <c r="H4082" i="2"/>
  <c r="G4082" i="2"/>
  <c r="J4081" i="2"/>
  <c r="H4081" i="2"/>
  <c r="G4081" i="2"/>
  <c r="J4080" i="2"/>
  <c r="H4080" i="2"/>
  <c r="G4080" i="2"/>
  <c r="J4079" i="2"/>
  <c r="H4079" i="2"/>
  <c r="G4079" i="2"/>
  <c r="J4078" i="2"/>
  <c r="H4078" i="2"/>
  <c r="G4078" i="2"/>
  <c r="J4077" i="2"/>
  <c r="H4077" i="2"/>
  <c r="G4077" i="2"/>
  <c r="J4076" i="2"/>
  <c r="H4076" i="2"/>
  <c r="G4076" i="2"/>
  <c r="J4075" i="2"/>
  <c r="H4075" i="2"/>
  <c r="G4075" i="2"/>
  <c r="J4074" i="2"/>
  <c r="H4074" i="2"/>
  <c r="G4074" i="2"/>
  <c r="J4073" i="2"/>
  <c r="H4073" i="2"/>
  <c r="G4073" i="2"/>
  <c r="J4072" i="2"/>
  <c r="H4072" i="2"/>
  <c r="G4072" i="2"/>
  <c r="J4071" i="2"/>
  <c r="H4071" i="2"/>
  <c r="G4071" i="2"/>
  <c r="J4070" i="2"/>
  <c r="H4070" i="2"/>
  <c r="G4070" i="2"/>
  <c r="J4069" i="2"/>
  <c r="H4069" i="2"/>
  <c r="G4069" i="2"/>
  <c r="J4068" i="2"/>
  <c r="H4068" i="2"/>
  <c r="G4068" i="2"/>
  <c r="J4067" i="2"/>
  <c r="H4067" i="2"/>
  <c r="G4067" i="2"/>
  <c r="J4066" i="2"/>
  <c r="H4066" i="2"/>
  <c r="G4066" i="2"/>
  <c r="J4065" i="2"/>
  <c r="H4065" i="2"/>
  <c r="G4065" i="2"/>
  <c r="J4064" i="2"/>
  <c r="H4064" i="2"/>
  <c r="G4064" i="2"/>
  <c r="J4063" i="2"/>
  <c r="H4063" i="2"/>
  <c r="G4063" i="2"/>
  <c r="J4062" i="2"/>
  <c r="H4062" i="2"/>
  <c r="G4062" i="2"/>
  <c r="J4061" i="2"/>
  <c r="H4061" i="2"/>
  <c r="G4061" i="2"/>
  <c r="J4060" i="2"/>
  <c r="H4060" i="2"/>
  <c r="G4060" i="2"/>
  <c r="J4059" i="2"/>
  <c r="H4059" i="2"/>
  <c r="G4059" i="2"/>
  <c r="J4058" i="2"/>
  <c r="H4058" i="2"/>
  <c r="G4058" i="2"/>
  <c r="J4057" i="2"/>
  <c r="H4057" i="2"/>
  <c r="G4057" i="2"/>
  <c r="J4056" i="2"/>
  <c r="H4056" i="2"/>
  <c r="G4056" i="2"/>
  <c r="J4055" i="2"/>
  <c r="H4055" i="2"/>
  <c r="G4055" i="2"/>
  <c r="J4054" i="2"/>
  <c r="H4054" i="2"/>
  <c r="G4054" i="2"/>
  <c r="J4053" i="2"/>
  <c r="H4053" i="2"/>
  <c r="G4053" i="2"/>
  <c r="J4052" i="2"/>
  <c r="H4052" i="2"/>
  <c r="G4052" i="2"/>
  <c r="J4051" i="2"/>
  <c r="H4051" i="2"/>
  <c r="G4051" i="2"/>
  <c r="J4050" i="2"/>
  <c r="H4050" i="2"/>
  <c r="G4050" i="2"/>
  <c r="J4049" i="2"/>
  <c r="H4049" i="2"/>
  <c r="G4049" i="2"/>
  <c r="J4048" i="2"/>
  <c r="H4048" i="2"/>
  <c r="G4048" i="2"/>
  <c r="J4047" i="2"/>
  <c r="H4047" i="2"/>
  <c r="G4047" i="2"/>
  <c r="J4046" i="2"/>
  <c r="H4046" i="2"/>
  <c r="G4046" i="2"/>
  <c r="J4045" i="2"/>
  <c r="H4045" i="2"/>
  <c r="G4045" i="2"/>
  <c r="J4044" i="2"/>
  <c r="H4044" i="2"/>
  <c r="G4044" i="2"/>
  <c r="J4043" i="2"/>
  <c r="H4043" i="2"/>
  <c r="G4043" i="2"/>
  <c r="J4042" i="2"/>
  <c r="H4042" i="2"/>
  <c r="G4042" i="2"/>
  <c r="J4041" i="2"/>
  <c r="H4041" i="2"/>
  <c r="G4041" i="2"/>
  <c r="J4040" i="2"/>
  <c r="H4040" i="2"/>
  <c r="G4040" i="2"/>
  <c r="J4039" i="2"/>
  <c r="H4039" i="2"/>
  <c r="G4039" i="2"/>
  <c r="J4038" i="2"/>
  <c r="H4038" i="2"/>
  <c r="G4038" i="2"/>
  <c r="J4037" i="2"/>
  <c r="H4037" i="2"/>
  <c r="G4037" i="2"/>
  <c r="J4036" i="2"/>
  <c r="H4036" i="2"/>
  <c r="G4036" i="2"/>
  <c r="J4035" i="2"/>
  <c r="H4035" i="2"/>
  <c r="G4035" i="2"/>
  <c r="J4034" i="2"/>
  <c r="H4034" i="2"/>
  <c r="G4034" i="2"/>
  <c r="J4033" i="2"/>
  <c r="H4033" i="2"/>
  <c r="G4033" i="2"/>
  <c r="J4032" i="2"/>
  <c r="H4032" i="2"/>
  <c r="G4032" i="2"/>
  <c r="J4031" i="2"/>
  <c r="H4031" i="2"/>
  <c r="G4031" i="2"/>
  <c r="J4030" i="2"/>
  <c r="H4030" i="2"/>
  <c r="G4030" i="2"/>
  <c r="J4029" i="2"/>
  <c r="H4029" i="2"/>
  <c r="G4029" i="2"/>
  <c r="J4028" i="2"/>
  <c r="H4028" i="2"/>
  <c r="G4028" i="2"/>
  <c r="J4027" i="2"/>
  <c r="H4027" i="2"/>
  <c r="G4027" i="2"/>
  <c r="J4026" i="2"/>
  <c r="H4026" i="2"/>
  <c r="G4026" i="2"/>
  <c r="J4025" i="2"/>
  <c r="H4025" i="2"/>
  <c r="G4025" i="2"/>
  <c r="J4024" i="2"/>
  <c r="H4024" i="2"/>
  <c r="G4024" i="2"/>
  <c r="J4023" i="2"/>
  <c r="H4023" i="2"/>
  <c r="G4023" i="2"/>
  <c r="J4022" i="2"/>
  <c r="H4022" i="2"/>
  <c r="G4022" i="2"/>
  <c r="J4021" i="2"/>
  <c r="H4021" i="2"/>
  <c r="G4021" i="2"/>
  <c r="J4020" i="2"/>
  <c r="H4020" i="2"/>
  <c r="G4020" i="2"/>
  <c r="J4019" i="2"/>
  <c r="H4019" i="2"/>
  <c r="G4019" i="2"/>
  <c r="J4018" i="2"/>
  <c r="H4018" i="2"/>
  <c r="G4018" i="2"/>
  <c r="J4017" i="2"/>
  <c r="H4017" i="2"/>
  <c r="G4017" i="2"/>
  <c r="J4016" i="2"/>
  <c r="H4016" i="2"/>
  <c r="G4016" i="2"/>
  <c r="J4015" i="2"/>
  <c r="H4015" i="2"/>
  <c r="G4015" i="2"/>
  <c r="J4014" i="2"/>
  <c r="H4014" i="2"/>
  <c r="G4014" i="2"/>
  <c r="J4013" i="2"/>
  <c r="H4013" i="2"/>
  <c r="G4013" i="2"/>
  <c r="J4012" i="2"/>
  <c r="H4012" i="2"/>
  <c r="G4012" i="2"/>
  <c r="J4011" i="2"/>
  <c r="H4011" i="2"/>
  <c r="G4011" i="2"/>
  <c r="J4010" i="2"/>
  <c r="H4010" i="2"/>
  <c r="G4010" i="2"/>
  <c r="J4009" i="2"/>
  <c r="H4009" i="2"/>
  <c r="G4009" i="2"/>
  <c r="J4008" i="2"/>
  <c r="H4008" i="2"/>
  <c r="G4008" i="2"/>
  <c r="J4007" i="2"/>
  <c r="H4007" i="2"/>
  <c r="G4007" i="2"/>
  <c r="J4006" i="2"/>
  <c r="H4006" i="2"/>
  <c r="G4006" i="2"/>
  <c r="J4005" i="2"/>
  <c r="H4005" i="2"/>
  <c r="G4005" i="2"/>
  <c r="J4004" i="2"/>
  <c r="H4004" i="2"/>
  <c r="G4004" i="2"/>
  <c r="J4003" i="2"/>
  <c r="H4003" i="2"/>
  <c r="G4003" i="2"/>
  <c r="J4002" i="2"/>
  <c r="H4002" i="2"/>
  <c r="G4002" i="2"/>
  <c r="J4001" i="2"/>
  <c r="H4001" i="2"/>
  <c r="G4001" i="2"/>
  <c r="J4000" i="2"/>
  <c r="H4000" i="2"/>
  <c r="G4000" i="2"/>
  <c r="J3999" i="2"/>
  <c r="H3999" i="2"/>
  <c r="G3999" i="2"/>
  <c r="J3998" i="2"/>
  <c r="H3998" i="2"/>
  <c r="G3998" i="2"/>
  <c r="J3997" i="2"/>
  <c r="H3997" i="2"/>
  <c r="G3997" i="2"/>
  <c r="J3996" i="2"/>
  <c r="H3996" i="2"/>
  <c r="G3996" i="2"/>
  <c r="J3995" i="2"/>
  <c r="H3995" i="2"/>
  <c r="G3995" i="2"/>
  <c r="J3994" i="2"/>
  <c r="H3994" i="2"/>
  <c r="G3994" i="2"/>
  <c r="J3993" i="2"/>
  <c r="H3993" i="2"/>
  <c r="G3993" i="2"/>
  <c r="J3992" i="2"/>
  <c r="H3992" i="2"/>
  <c r="G3992" i="2"/>
  <c r="J3991" i="2"/>
  <c r="H3991" i="2"/>
  <c r="G3991" i="2"/>
  <c r="J3990" i="2"/>
  <c r="H3990" i="2"/>
  <c r="G3990" i="2"/>
  <c r="J3989" i="2"/>
  <c r="H3989" i="2"/>
  <c r="G3989" i="2"/>
  <c r="J3988" i="2"/>
  <c r="H3988" i="2"/>
  <c r="G3988" i="2"/>
  <c r="J3987" i="2"/>
  <c r="H3987" i="2"/>
  <c r="G3987" i="2"/>
  <c r="J3986" i="2"/>
  <c r="H3986" i="2"/>
  <c r="G3986" i="2"/>
  <c r="J3985" i="2"/>
  <c r="H3985" i="2"/>
  <c r="G3985" i="2"/>
  <c r="J3984" i="2"/>
  <c r="H3984" i="2"/>
  <c r="G3984" i="2"/>
  <c r="J3983" i="2"/>
  <c r="H3983" i="2"/>
  <c r="G3983" i="2"/>
  <c r="J3982" i="2"/>
  <c r="H3982" i="2"/>
  <c r="G3982" i="2"/>
  <c r="J3981" i="2"/>
  <c r="H3981" i="2"/>
  <c r="G3981" i="2"/>
  <c r="J3980" i="2"/>
  <c r="H3980" i="2"/>
  <c r="G3980" i="2"/>
  <c r="J3979" i="2"/>
  <c r="H3979" i="2"/>
  <c r="G3979" i="2"/>
  <c r="J3978" i="2"/>
  <c r="H3978" i="2"/>
  <c r="G3978" i="2"/>
  <c r="J3977" i="2"/>
  <c r="H3977" i="2"/>
  <c r="G3977" i="2"/>
  <c r="J3976" i="2"/>
  <c r="H3976" i="2"/>
  <c r="G3976" i="2"/>
  <c r="J3975" i="2"/>
  <c r="H3975" i="2"/>
  <c r="G3975" i="2"/>
  <c r="J3974" i="2"/>
  <c r="H3974" i="2"/>
  <c r="G3974" i="2"/>
  <c r="J3973" i="2"/>
  <c r="H3973" i="2"/>
  <c r="G3973" i="2"/>
  <c r="J3972" i="2"/>
  <c r="H3972" i="2"/>
  <c r="G3972" i="2"/>
  <c r="J3971" i="2"/>
  <c r="H3971" i="2"/>
  <c r="G3971" i="2"/>
  <c r="J3970" i="2"/>
  <c r="H3970" i="2"/>
  <c r="G3970" i="2"/>
  <c r="J3969" i="2"/>
  <c r="H3969" i="2"/>
  <c r="G3969" i="2"/>
  <c r="J3968" i="2"/>
  <c r="H3968" i="2"/>
  <c r="G3968" i="2"/>
  <c r="J3967" i="2"/>
  <c r="H3967" i="2"/>
  <c r="G3967" i="2"/>
  <c r="J3966" i="2"/>
  <c r="H3966" i="2"/>
  <c r="G3966" i="2"/>
  <c r="J3965" i="2"/>
  <c r="H3965" i="2"/>
  <c r="G3965" i="2"/>
  <c r="J3964" i="2"/>
  <c r="H3964" i="2"/>
  <c r="G3964" i="2"/>
  <c r="J3963" i="2"/>
  <c r="H3963" i="2"/>
  <c r="G3963" i="2"/>
  <c r="J3962" i="2"/>
  <c r="H3962" i="2"/>
  <c r="G3962" i="2"/>
  <c r="J3961" i="2"/>
  <c r="H3961" i="2"/>
  <c r="G3961" i="2"/>
  <c r="J3960" i="2"/>
  <c r="H3960" i="2"/>
  <c r="G3960" i="2"/>
  <c r="J3959" i="2"/>
  <c r="H3959" i="2"/>
  <c r="G3959" i="2"/>
  <c r="J3958" i="2"/>
  <c r="H3958" i="2"/>
  <c r="G3958" i="2"/>
  <c r="J3957" i="2"/>
  <c r="H3957" i="2"/>
  <c r="G3957" i="2"/>
  <c r="J3956" i="2"/>
  <c r="H3956" i="2"/>
  <c r="G3956" i="2"/>
  <c r="J3955" i="2"/>
  <c r="H3955" i="2"/>
  <c r="G3955" i="2"/>
  <c r="J3954" i="2"/>
  <c r="H3954" i="2"/>
  <c r="G3954" i="2"/>
  <c r="J3953" i="2"/>
  <c r="H3953" i="2"/>
  <c r="G3953" i="2"/>
  <c r="J3952" i="2"/>
  <c r="H3952" i="2"/>
  <c r="G3952" i="2"/>
  <c r="J3951" i="2"/>
  <c r="H3951" i="2"/>
  <c r="G3951" i="2"/>
  <c r="J3950" i="2"/>
  <c r="H3950" i="2"/>
  <c r="G3950" i="2"/>
  <c r="J3949" i="2"/>
  <c r="H3949" i="2"/>
  <c r="G3949" i="2"/>
  <c r="J3948" i="2"/>
  <c r="H3948" i="2"/>
  <c r="G3948" i="2"/>
  <c r="J3947" i="2"/>
  <c r="H3947" i="2"/>
  <c r="G3947" i="2"/>
  <c r="J3946" i="2"/>
  <c r="H3946" i="2"/>
  <c r="G3946" i="2"/>
  <c r="J3945" i="2"/>
  <c r="H3945" i="2"/>
  <c r="G3945" i="2"/>
  <c r="J3944" i="2"/>
  <c r="H3944" i="2"/>
  <c r="G3944" i="2"/>
  <c r="J3943" i="2"/>
  <c r="H3943" i="2"/>
  <c r="G3943" i="2"/>
  <c r="J3942" i="2"/>
  <c r="H3942" i="2"/>
  <c r="G3942" i="2"/>
  <c r="J3941" i="2"/>
  <c r="H3941" i="2"/>
  <c r="G3941" i="2"/>
  <c r="J3940" i="2"/>
  <c r="H3940" i="2"/>
  <c r="G3940" i="2"/>
  <c r="J3939" i="2"/>
  <c r="H3939" i="2"/>
  <c r="G3939" i="2"/>
  <c r="J3938" i="2"/>
  <c r="H3938" i="2"/>
  <c r="G3938" i="2"/>
  <c r="J3937" i="2"/>
  <c r="H3937" i="2"/>
  <c r="G3937" i="2"/>
  <c r="J3936" i="2"/>
  <c r="H3936" i="2"/>
  <c r="G3936" i="2"/>
  <c r="J3935" i="2"/>
  <c r="H3935" i="2"/>
  <c r="G3935" i="2"/>
  <c r="J3934" i="2"/>
  <c r="H3934" i="2"/>
  <c r="G3934" i="2"/>
  <c r="J3933" i="2"/>
  <c r="H3933" i="2"/>
  <c r="G3933" i="2"/>
  <c r="J3932" i="2"/>
  <c r="H3932" i="2"/>
  <c r="G3932" i="2"/>
  <c r="J3931" i="2"/>
  <c r="H3931" i="2"/>
  <c r="G3931" i="2"/>
  <c r="J3930" i="2"/>
  <c r="H3930" i="2"/>
  <c r="G3930" i="2"/>
  <c r="J3929" i="2"/>
  <c r="H3929" i="2"/>
  <c r="G3929" i="2"/>
  <c r="J3928" i="2"/>
  <c r="H3928" i="2"/>
  <c r="G3928" i="2"/>
  <c r="J3927" i="2"/>
  <c r="H3927" i="2"/>
  <c r="G3927" i="2"/>
  <c r="J3926" i="2"/>
  <c r="H3926" i="2"/>
  <c r="G3926" i="2"/>
  <c r="J3925" i="2"/>
  <c r="H3925" i="2"/>
  <c r="G3925" i="2"/>
  <c r="J3924" i="2"/>
  <c r="H3924" i="2"/>
  <c r="G3924" i="2"/>
  <c r="J3923" i="2"/>
  <c r="H3923" i="2"/>
  <c r="G3923" i="2"/>
  <c r="J3922" i="2"/>
  <c r="H3922" i="2"/>
  <c r="G3922" i="2"/>
  <c r="J3921" i="2"/>
  <c r="H3921" i="2"/>
  <c r="G3921" i="2"/>
  <c r="J3920" i="2"/>
  <c r="H3920" i="2"/>
  <c r="G3920" i="2"/>
  <c r="J3919" i="2"/>
  <c r="H3919" i="2"/>
  <c r="G3919" i="2"/>
  <c r="J3918" i="2"/>
  <c r="H3918" i="2"/>
  <c r="G3918" i="2"/>
  <c r="J3917" i="2"/>
  <c r="H3917" i="2"/>
  <c r="G3917" i="2"/>
  <c r="J3916" i="2"/>
  <c r="H3916" i="2"/>
  <c r="G3916" i="2"/>
  <c r="J3915" i="2"/>
  <c r="H3915" i="2"/>
  <c r="G3915" i="2"/>
  <c r="J3914" i="2"/>
  <c r="H3914" i="2"/>
  <c r="G3914" i="2"/>
  <c r="J3913" i="2"/>
  <c r="H3913" i="2"/>
  <c r="G3913" i="2"/>
  <c r="J3912" i="2"/>
  <c r="H3912" i="2"/>
  <c r="G3912" i="2"/>
  <c r="J3911" i="2"/>
  <c r="H3911" i="2"/>
  <c r="G3911" i="2"/>
  <c r="J3910" i="2"/>
  <c r="H3910" i="2"/>
  <c r="G3910" i="2"/>
  <c r="J3909" i="2"/>
  <c r="H3909" i="2"/>
  <c r="G3909" i="2"/>
  <c r="J3908" i="2"/>
  <c r="H3908" i="2"/>
  <c r="G3908" i="2"/>
  <c r="J3907" i="2"/>
  <c r="H3907" i="2"/>
  <c r="G3907" i="2"/>
  <c r="J3906" i="2"/>
  <c r="H3906" i="2"/>
  <c r="G3906" i="2"/>
  <c r="J3905" i="2"/>
  <c r="H3905" i="2"/>
  <c r="G3905" i="2"/>
  <c r="J3904" i="2"/>
  <c r="H3904" i="2"/>
  <c r="G3904" i="2"/>
  <c r="J3903" i="2"/>
  <c r="H3903" i="2"/>
  <c r="G3903" i="2"/>
  <c r="J3902" i="2"/>
  <c r="H3902" i="2"/>
  <c r="G3902" i="2"/>
  <c r="J3901" i="2"/>
  <c r="H3901" i="2"/>
  <c r="G3901" i="2"/>
  <c r="J3900" i="2"/>
  <c r="H3900" i="2"/>
  <c r="G3900" i="2"/>
  <c r="J3899" i="2"/>
  <c r="H3899" i="2"/>
  <c r="G3899" i="2"/>
  <c r="J3898" i="2"/>
  <c r="H3898" i="2"/>
  <c r="G3898" i="2"/>
  <c r="J3897" i="2"/>
  <c r="H3897" i="2"/>
  <c r="G3897" i="2"/>
  <c r="J3896" i="2"/>
  <c r="H3896" i="2"/>
  <c r="G3896" i="2"/>
  <c r="J3895" i="2"/>
  <c r="H3895" i="2"/>
  <c r="G3895" i="2"/>
  <c r="J3894" i="2"/>
  <c r="H3894" i="2"/>
  <c r="G3894" i="2"/>
  <c r="J3893" i="2"/>
  <c r="H3893" i="2"/>
  <c r="G3893" i="2"/>
  <c r="J3892" i="2"/>
  <c r="H3892" i="2"/>
  <c r="G3892" i="2"/>
  <c r="J3891" i="2"/>
  <c r="H3891" i="2"/>
  <c r="G3891" i="2"/>
  <c r="J3890" i="2"/>
  <c r="H3890" i="2"/>
  <c r="G3890" i="2"/>
  <c r="J3889" i="2"/>
  <c r="H3889" i="2"/>
  <c r="G3889" i="2"/>
  <c r="J3888" i="2"/>
  <c r="H3888" i="2"/>
  <c r="G3888" i="2"/>
  <c r="J3887" i="2"/>
  <c r="H3887" i="2"/>
  <c r="G3887" i="2"/>
  <c r="J3886" i="2"/>
  <c r="H3886" i="2"/>
  <c r="G3886" i="2"/>
  <c r="J3885" i="2"/>
  <c r="H3885" i="2"/>
  <c r="G3885" i="2"/>
  <c r="J3884" i="2"/>
  <c r="H3884" i="2"/>
  <c r="G3884" i="2"/>
  <c r="J3883" i="2"/>
  <c r="H3883" i="2"/>
  <c r="G3883" i="2"/>
  <c r="J3882" i="2"/>
  <c r="H3882" i="2"/>
  <c r="G3882" i="2"/>
  <c r="J3881" i="2"/>
  <c r="H3881" i="2"/>
  <c r="G3881" i="2"/>
  <c r="J3880" i="2"/>
  <c r="H3880" i="2"/>
  <c r="G3880" i="2"/>
  <c r="J3879" i="2"/>
  <c r="H3879" i="2"/>
  <c r="G3879" i="2"/>
  <c r="J3878" i="2"/>
  <c r="H3878" i="2"/>
  <c r="G3878" i="2"/>
  <c r="J3877" i="2"/>
  <c r="H3877" i="2"/>
  <c r="G3877" i="2"/>
  <c r="J3876" i="2"/>
  <c r="H3876" i="2"/>
  <c r="G3876" i="2"/>
  <c r="J3875" i="2"/>
  <c r="H3875" i="2"/>
  <c r="G3875" i="2"/>
  <c r="J3874" i="2"/>
  <c r="H3874" i="2"/>
  <c r="G3874" i="2"/>
  <c r="J3873" i="2"/>
  <c r="H3873" i="2"/>
  <c r="G3873" i="2"/>
  <c r="J3872" i="2"/>
  <c r="H3872" i="2"/>
  <c r="G3872" i="2"/>
  <c r="J3871" i="2"/>
  <c r="H3871" i="2"/>
  <c r="G3871" i="2"/>
  <c r="J3870" i="2"/>
  <c r="H3870" i="2"/>
  <c r="G3870" i="2"/>
  <c r="J3869" i="2"/>
  <c r="H3869" i="2"/>
  <c r="G3869" i="2"/>
  <c r="J3868" i="2"/>
  <c r="H3868" i="2"/>
  <c r="G3868" i="2"/>
  <c r="J3867" i="2"/>
  <c r="H3867" i="2"/>
  <c r="G3867" i="2"/>
  <c r="J3866" i="2"/>
  <c r="H3866" i="2"/>
  <c r="G3866" i="2"/>
  <c r="J3865" i="2"/>
  <c r="H3865" i="2"/>
  <c r="G3865" i="2"/>
  <c r="J3864" i="2"/>
  <c r="H3864" i="2"/>
  <c r="G3864" i="2"/>
  <c r="J3863" i="2"/>
  <c r="H3863" i="2"/>
  <c r="G3863" i="2"/>
  <c r="J3862" i="2"/>
  <c r="H3862" i="2"/>
  <c r="G3862" i="2"/>
  <c r="J3861" i="2"/>
  <c r="H3861" i="2"/>
  <c r="G3861" i="2"/>
  <c r="J3860" i="2"/>
  <c r="H3860" i="2"/>
  <c r="G3860" i="2"/>
  <c r="J3859" i="2"/>
  <c r="H3859" i="2"/>
  <c r="G3859" i="2"/>
  <c r="J3858" i="2"/>
  <c r="H3858" i="2"/>
  <c r="G3858" i="2"/>
  <c r="J3857" i="2"/>
  <c r="H3857" i="2"/>
  <c r="G3857" i="2"/>
  <c r="J3856" i="2"/>
  <c r="H3856" i="2"/>
  <c r="G3856" i="2"/>
  <c r="J3855" i="2"/>
  <c r="H3855" i="2"/>
  <c r="G3855" i="2"/>
  <c r="J3854" i="2"/>
  <c r="H3854" i="2"/>
  <c r="G3854" i="2"/>
  <c r="J3853" i="2"/>
  <c r="H3853" i="2"/>
  <c r="G3853" i="2"/>
  <c r="J3852" i="2"/>
  <c r="H3852" i="2"/>
  <c r="G3852" i="2"/>
  <c r="J3851" i="2"/>
  <c r="H3851" i="2"/>
  <c r="G3851" i="2"/>
  <c r="J3850" i="2"/>
  <c r="H3850" i="2"/>
  <c r="G3850" i="2"/>
  <c r="J3849" i="2"/>
  <c r="H3849" i="2"/>
  <c r="G3849" i="2"/>
  <c r="J3848" i="2"/>
  <c r="H3848" i="2"/>
  <c r="G3848" i="2"/>
  <c r="J3847" i="2"/>
  <c r="H3847" i="2"/>
  <c r="G3847" i="2"/>
  <c r="J3846" i="2"/>
  <c r="H3846" i="2"/>
  <c r="G3846" i="2"/>
  <c r="J3845" i="2"/>
  <c r="H3845" i="2"/>
  <c r="G3845" i="2"/>
  <c r="J3844" i="2"/>
  <c r="H3844" i="2"/>
  <c r="G3844" i="2"/>
  <c r="J3843" i="2"/>
  <c r="H3843" i="2"/>
  <c r="G3843" i="2"/>
  <c r="J3842" i="2"/>
  <c r="H3842" i="2"/>
  <c r="G3842" i="2"/>
  <c r="J3841" i="2"/>
  <c r="H3841" i="2"/>
  <c r="G3841" i="2"/>
  <c r="J3840" i="2"/>
  <c r="H3840" i="2"/>
  <c r="G3840" i="2"/>
  <c r="J3839" i="2"/>
  <c r="H3839" i="2"/>
  <c r="G3839" i="2"/>
  <c r="J3838" i="2"/>
  <c r="H3838" i="2"/>
  <c r="G3838" i="2"/>
  <c r="J3837" i="2"/>
  <c r="H3837" i="2"/>
  <c r="G3837" i="2"/>
  <c r="J3836" i="2"/>
  <c r="H3836" i="2"/>
  <c r="G3836" i="2"/>
  <c r="J3835" i="2"/>
  <c r="H3835" i="2"/>
  <c r="G3835" i="2"/>
  <c r="J3834" i="2"/>
  <c r="H3834" i="2"/>
  <c r="G3834" i="2"/>
  <c r="J3833" i="2"/>
  <c r="H3833" i="2"/>
  <c r="G3833" i="2"/>
  <c r="J3832" i="2"/>
  <c r="H3832" i="2"/>
  <c r="G3832" i="2"/>
  <c r="J3831" i="2"/>
  <c r="H3831" i="2"/>
  <c r="G3831" i="2"/>
  <c r="J3830" i="2"/>
  <c r="H3830" i="2"/>
  <c r="G3830" i="2"/>
  <c r="J3829" i="2"/>
  <c r="H3829" i="2"/>
  <c r="G3829" i="2"/>
  <c r="J3828" i="2"/>
  <c r="H3828" i="2"/>
  <c r="G3828" i="2"/>
  <c r="J3827" i="2"/>
  <c r="H3827" i="2"/>
  <c r="G3827" i="2"/>
  <c r="J3826" i="2"/>
  <c r="H3826" i="2"/>
  <c r="G3826" i="2"/>
  <c r="J3825" i="2"/>
  <c r="H3825" i="2"/>
  <c r="G3825" i="2"/>
  <c r="J3824" i="2"/>
  <c r="H3824" i="2"/>
  <c r="G3824" i="2"/>
  <c r="J3823" i="2"/>
  <c r="H3823" i="2"/>
  <c r="G3823" i="2"/>
  <c r="J3822" i="2"/>
  <c r="H3822" i="2"/>
  <c r="G3822" i="2"/>
  <c r="J3821" i="2"/>
  <c r="H3821" i="2"/>
  <c r="G3821" i="2"/>
  <c r="J3820" i="2"/>
  <c r="H3820" i="2"/>
  <c r="G3820" i="2"/>
  <c r="J3819" i="2"/>
  <c r="H3819" i="2"/>
  <c r="G3819" i="2"/>
  <c r="J3818" i="2"/>
  <c r="H3818" i="2"/>
  <c r="G3818" i="2"/>
  <c r="J3817" i="2"/>
  <c r="H3817" i="2"/>
  <c r="G3817" i="2"/>
  <c r="J3816" i="2"/>
  <c r="H3816" i="2"/>
  <c r="G3816" i="2"/>
  <c r="J3815" i="2"/>
  <c r="H3815" i="2"/>
  <c r="G3815" i="2"/>
  <c r="J3814" i="2"/>
  <c r="H3814" i="2"/>
  <c r="G3814" i="2"/>
  <c r="J3813" i="2"/>
  <c r="H3813" i="2"/>
  <c r="G3813" i="2"/>
  <c r="J3812" i="2"/>
  <c r="H3812" i="2"/>
  <c r="G3812" i="2"/>
  <c r="J3811" i="2"/>
  <c r="H3811" i="2"/>
  <c r="G3811" i="2"/>
  <c r="J3810" i="2"/>
  <c r="H3810" i="2"/>
  <c r="G3810" i="2"/>
  <c r="J3809" i="2"/>
  <c r="H3809" i="2"/>
  <c r="G3809" i="2"/>
  <c r="J3808" i="2"/>
  <c r="H3808" i="2"/>
  <c r="G3808" i="2"/>
  <c r="J3807" i="2"/>
  <c r="H3807" i="2"/>
  <c r="G3807" i="2"/>
  <c r="J3806" i="2"/>
  <c r="H3806" i="2"/>
  <c r="G3806" i="2"/>
  <c r="J3805" i="2"/>
  <c r="H3805" i="2"/>
  <c r="G3805" i="2"/>
  <c r="J3804" i="2"/>
  <c r="H3804" i="2"/>
  <c r="G3804" i="2"/>
  <c r="J3803" i="2"/>
  <c r="H3803" i="2"/>
  <c r="G3803" i="2"/>
  <c r="J3802" i="2"/>
  <c r="H3802" i="2"/>
  <c r="G3802" i="2"/>
  <c r="J3801" i="2"/>
  <c r="H3801" i="2"/>
  <c r="G3801" i="2"/>
  <c r="J3800" i="2"/>
  <c r="H3800" i="2"/>
  <c r="G3800" i="2"/>
  <c r="J3799" i="2"/>
  <c r="H3799" i="2"/>
  <c r="G3799" i="2"/>
  <c r="J3798" i="2"/>
  <c r="H3798" i="2"/>
  <c r="G3798" i="2"/>
  <c r="J3797" i="2"/>
  <c r="H3797" i="2"/>
  <c r="G3797" i="2"/>
  <c r="J3796" i="2"/>
  <c r="H3796" i="2"/>
  <c r="G3796" i="2"/>
  <c r="J3795" i="2"/>
  <c r="H3795" i="2"/>
  <c r="G3795" i="2"/>
  <c r="J3794" i="2"/>
  <c r="H3794" i="2"/>
  <c r="G3794" i="2"/>
  <c r="J3793" i="2"/>
  <c r="H3793" i="2"/>
  <c r="G3793" i="2"/>
  <c r="J3792" i="2"/>
  <c r="H3792" i="2"/>
  <c r="G3792" i="2"/>
  <c r="J3791" i="2"/>
  <c r="H3791" i="2"/>
  <c r="G3791" i="2"/>
  <c r="J3790" i="2"/>
  <c r="H3790" i="2"/>
  <c r="G3790" i="2"/>
  <c r="J3789" i="2"/>
  <c r="H3789" i="2"/>
  <c r="G3789" i="2"/>
  <c r="J3788" i="2"/>
  <c r="H3788" i="2"/>
  <c r="G3788" i="2"/>
  <c r="J3787" i="2"/>
  <c r="H3787" i="2"/>
  <c r="G3787" i="2"/>
  <c r="J3786" i="2"/>
  <c r="H3786" i="2"/>
  <c r="G3786" i="2"/>
  <c r="J3785" i="2"/>
  <c r="H3785" i="2"/>
  <c r="G3785" i="2"/>
  <c r="J3784" i="2"/>
  <c r="H3784" i="2"/>
  <c r="G3784" i="2"/>
  <c r="J3783" i="2"/>
  <c r="H3783" i="2"/>
  <c r="G3783" i="2"/>
  <c r="J3782" i="2"/>
  <c r="H3782" i="2"/>
  <c r="G3782" i="2"/>
  <c r="J3781" i="2"/>
  <c r="H3781" i="2"/>
  <c r="G3781" i="2"/>
  <c r="J3780" i="2"/>
  <c r="H3780" i="2"/>
  <c r="G3780" i="2"/>
  <c r="J3779" i="2"/>
  <c r="H3779" i="2"/>
  <c r="G3779" i="2"/>
  <c r="J3778" i="2"/>
  <c r="H3778" i="2"/>
  <c r="G3778" i="2"/>
  <c r="J3777" i="2"/>
  <c r="H3777" i="2"/>
  <c r="G3777" i="2"/>
  <c r="J3776" i="2"/>
  <c r="H3776" i="2"/>
  <c r="G3776" i="2"/>
  <c r="J3775" i="2"/>
  <c r="H3775" i="2"/>
  <c r="G3775" i="2"/>
  <c r="J3774" i="2"/>
  <c r="H3774" i="2"/>
  <c r="G3774" i="2"/>
  <c r="J3773" i="2"/>
  <c r="H3773" i="2"/>
  <c r="G3773" i="2"/>
  <c r="J3772" i="2"/>
  <c r="H3772" i="2"/>
  <c r="G3772" i="2"/>
  <c r="J3771" i="2"/>
  <c r="H3771" i="2"/>
  <c r="G3771" i="2"/>
  <c r="J3770" i="2"/>
  <c r="H3770" i="2"/>
  <c r="G3770" i="2"/>
  <c r="J3769" i="2"/>
  <c r="H3769" i="2"/>
  <c r="G3769" i="2"/>
  <c r="J3768" i="2"/>
  <c r="H3768" i="2"/>
  <c r="G3768" i="2"/>
  <c r="J3767" i="2"/>
  <c r="H3767" i="2"/>
  <c r="G3767" i="2"/>
  <c r="J3766" i="2"/>
  <c r="H3766" i="2"/>
  <c r="G3766" i="2"/>
  <c r="J3765" i="2"/>
  <c r="H3765" i="2"/>
  <c r="G3765" i="2"/>
  <c r="J3764" i="2"/>
  <c r="H3764" i="2"/>
  <c r="G3764" i="2"/>
  <c r="J3763" i="2"/>
  <c r="H3763" i="2"/>
  <c r="G3763" i="2"/>
  <c r="J3762" i="2"/>
  <c r="H3762" i="2"/>
  <c r="G3762" i="2"/>
  <c r="J3761" i="2"/>
  <c r="H3761" i="2"/>
  <c r="G3761" i="2"/>
  <c r="J3760" i="2"/>
  <c r="H3760" i="2"/>
  <c r="G3760" i="2"/>
  <c r="J3759" i="2"/>
  <c r="H3759" i="2"/>
  <c r="G3759" i="2"/>
  <c r="J3758" i="2"/>
  <c r="H3758" i="2"/>
  <c r="G3758" i="2"/>
  <c r="J3757" i="2"/>
  <c r="H3757" i="2"/>
  <c r="G3757" i="2"/>
  <c r="J3756" i="2"/>
  <c r="H3756" i="2"/>
  <c r="G3756" i="2"/>
  <c r="J3755" i="2"/>
  <c r="H3755" i="2"/>
  <c r="G3755" i="2"/>
  <c r="J3754" i="2"/>
  <c r="H3754" i="2"/>
  <c r="G3754" i="2"/>
  <c r="J3753" i="2"/>
  <c r="H3753" i="2"/>
  <c r="G3753" i="2"/>
  <c r="J3752" i="2"/>
  <c r="H3752" i="2"/>
  <c r="G3752" i="2"/>
  <c r="J3751" i="2"/>
  <c r="H3751" i="2"/>
  <c r="G3751" i="2"/>
  <c r="J3750" i="2"/>
  <c r="H3750" i="2"/>
  <c r="G3750" i="2"/>
  <c r="J3749" i="2"/>
  <c r="H3749" i="2"/>
  <c r="G3749" i="2"/>
  <c r="J3748" i="2"/>
  <c r="H3748" i="2"/>
  <c r="G3748" i="2"/>
  <c r="J3747" i="2"/>
  <c r="H3747" i="2"/>
  <c r="G3747" i="2"/>
  <c r="J3746" i="2"/>
  <c r="H3746" i="2"/>
  <c r="G3746" i="2"/>
  <c r="J3745" i="2"/>
  <c r="H3745" i="2"/>
  <c r="G3745" i="2"/>
  <c r="J3744" i="2"/>
  <c r="H3744" i="2"/>
  <c r="G3744" i="2"/>
  <c r="J3743" i="2"/>
  <c r="H3743" i="2"/>
  <c r="G3743" i="2"/>
  <c r="J3742" i="2"/>
  <c r="H3742" i="2"/>
  <c r="G3742" i="2"/>
  <c r="J3741" i="2"/>
  <c r="H3741" i="2"/>
  <c r="G3741" i="2"/>
  <c r="J3740" i="2"/>
  <c r="H3740" i="2"/>
  <c r="G3740" i="2"/>
  <c r="J3739" i="2"/>
  <c r="H3739" i="2"/>
  <c r="G3739" i="2"/>
  <c r="J3738" i="2"/>
  <c r="H3738" i="2"/>
  <c r="G3738" i="2"/>
  <c r="J3737" i="2"/>
  <c r="H3737" i="2"/>
  <c r="G3737" i="2"/>
  <c r="J3736" i="2"/>
  <c r="H3736" i="2"/>
  <c r="G3736" i="2"/>
  <c r="J3735" i="2"/>
  <c r="H3735" i="2"/>
  <c r="G3735" i="2"/>
  <c r="J3734" i="2"/>
  <c r="H3734" i="2"/>
  <c r="G3734" i="2"/>
  <c r="J3733" i="2"/>
  <c r="H3733" i="2"/>
  <c r="G3733" i="2"/>
  <c r="J3732" i="2"/>
  <c r="H3732" i="2"/>
  <c r="G3732" i="2"/>
  <c r="J3731" i="2"/>
  <c r="H3731" i="2"/>
  <c r="G3731" i="2"/>
  <c r="J3730" i="2"/>
  <c r="H3730" i="2"/>
  <c r="G3730" i="2"/>
  <c r="J3729" i="2"/>
  <c r="H3729" i="2"/>
  <c r="G3729" i="2"/>
  <c r="J3728" i="2"/>
  <c r="H3728" i="2"/>
  <c r="G3728" i="2"/>
  <c r="J3727" i="2"/>
  <c r="H3727" i="2"/>
  <c r="G3727" i="2"/>
  <c r="J3726" i="2"/>
  <c r="H3726" i="2"/>
  <c r="G3726" i="2"/>
  <c r="J3725" i="2"/>
  <c r="H3725" i="2"/>
  <c r="G3725" i="2"/>
  <c r="J3724" i="2"/>
  <c r="H3724" i="2"/>
  <c r="G3724" i="2"/>
  <c r="J3723" i="2"/>
  <c r="H3723" i="2"/>
  <c r="G3723" i="2"/>
  <c r="J3722" i="2"/>
  <c r="H3722" i="2"/>
  <c r="G3722" i="2"/>
  <c r="J3721" i="2"/>
  <c r="H3721" i="2"/>
  <c r="G3721" i="2"/>
  <c r="J3720" i="2"/>
  <c r="H3720" i="2"/>
  <c r="G3720" i="2"/>
  <c r="J3719" i="2"/>
  <c r="H3719" i="2"/>
  <c r="G3719" i="2"/>
  <c r="J3718" i="2"/>
  <c r="H3718" i="2"/>
  <c r="G3718" i="2"/>
  <c r="J3717" i="2"/>
  <c r="H3717" i="2"/>
  <c r="G3717" i="2"/>
  <c r="J3716" i="2"/>
  <c r="H3716" i="2"/>
  <c r="G3716" i="2"/>
  <c r="J3715" i="2"/>
  <c r="H3715" i="2"/>
  <c r="G3715" i="2"/>
  <c r="J3714" i="2"/>
  <c r="H3714" i="2"/>
  <c r="G3714" i="2"/>
  <c r="J3713" i="2"/>
  <c r="H3713" i="2"/>
  <c r="G3713" i="2"/>
  <c r="J3712" i="2"/>
  <c r="H3712" i="2"/>
  <c r="G3712" i="2"/>
  <c r="J3711" i="2"/>
  <c r="H3711" i="2"/>
  <c r="G3711" i="2"/>
  <c r="J3710" i="2"/>
  <c r="H3710" i="2"/>
  <c r="G3710" i="2"/>
  <c r="J3709" i="2"/>
  <c r="H3709" i="2"/>
  <c r="G3709" i="2"/>
  <c r="J3708" i="2"/>
  <c r="H3708" i="2"/>
  <c r="G3708" i="2"/>
  <c r="J3707" i="2"/>
  <c r="H3707" i="2"/>
  <c r="G3707" i="2"/>
  <c r="J3706" i="2"/>
  <c r="H3706" i="2"/>
  <c r="G3706" i="2"/>
  <c r="J3705" i="2"/>
  <c r="H3705" i="2"/>
  <c r="G3705" i="2"/>
  <c r="J3704" i="2"/>
  <c r="H3704" i="2"/>
  <c r="G3704" i="2"/>
  <c r="J3703" i="2"/>
  <c r="H3703" i="2"/>
  <c r="G3703" i="2"/>
  <c r="J3702" i="2"/>
  <c r="H3702" i="2"/>
  <c r="G3702" i="2"/>
  <c r="J3701" i="2"/>
  <c r="H3701" i="2"/>
  <c r="G3701" i="2"/>
  <c r="J3700" i="2"/>
  <c r="H3700" i="2"/>
  <c r="G3700" i="2"/>
  <c r="J3699" i="2"/>
  <c r="H3699" i="2"/>
  <c r="G3699" i="2"/>
  <c r="J3698" i="2"/>
  <c r="H3698" i="2"/>
  <c r="G3698" i="2"/>
  <c r="J3697" i="2"/>
  <c r="H3697" i="2"/>
  <c r="G3697" i="2"/>
  <c r="J3696" i="2"/>
  <c r="H3696" i="2"/>
  <c r="G3696" i="2"/>
  <c r="J3695" i="2"/>
  <c r="H3695" i="2"/>
  <c r="G3695" i="2"/>
  <c r="J3694" i="2"/>
  <c r="H3694" i="2"/>
  <c r="G3694" i="2"/>
  <c r="J3693" i="2"/>
  <c r="H3693" i="2"/>
  <c r="G3693" i="2"/>
  <c r="J3692" i="2"/>
  <c r="H3692" i="2"/>
  <c r="G3692" i="2"/>
  <c r="J3691" i="2"/>
  <c r="H3691" i="2"/>
  <c r="G3691" i="2"/>
  <c r="J3690" i="2"/>
  <c r="H3690" i="2"/>
  <c r="G3690" i="2"/>
  <c r="J3689" i="2"/>
  <c r="H3689" i="2"/>
  <c r="G3689" i="2"/>
  <c r="J3688" i="2"/>
  <c r="H3688" i="2"/>
  <c r="G3688" i="2"/>
  <c r="J3687" i="2"/>
  <c r="H3687" i="2"/>
  <c r="G3687" i="2"/>
  <c r="J3686" i="2"/>
  <c r="H3686" i="2"/>
  <c r="G3686" i="2"/>
  <c r="J3685" i="2"/>
  <c r="H3685" i="2"/>
  <c r="G3685" i="2"/>
  <c r="J3684" i="2"/>
  <c r="H3684" i="2"/>
  <c r="G3684" i="2"/>
  <c r="J3683" i="2"/>
  <c r="H3683" i="2"/>
  <c r="G3683" i="2"/>
  <c r="J3682" i="2"/>
  <c r="H3682" i="2"/>
  <c r="G3682" i="2"/>
  <c r="J3681" i="2"/>
  <c r="H3681" i="2"/>
  <c r="G3681" i="2"/>
  <c r="J3680" i="2"/>
  <c r="H3680" i="2"/>
  <c r="G3680" i="2"/>
  <c r="J3679" i="2"/>
  <c r="H3679" i="2"/>
  <c r="G3679" i="2"/>
  <c r="J3678" i="2"/>
  <c r="H3678" i="2"/>
  <c r="G3678" i="2"/>
  <c r="J3677" i="2"/>
  <c r="H3677" i="2"/>
  <c r="G3677" i="2"/>
  <c r="J3676" i="2"/>
  <c r="H3676" i="2"/>
  <c r="G3676" i="2"/>
  <c r="J3675" i="2"/>
  <c r="H3675" i="2"/>
  <c r="G3675" i="2"/>
  <c r="J3674" i="2"/>
  <c r="H3674" i="2"/>
  <c r="G3674" i="2"/>
  <c r="J3673" i="2"/>
  <c r="H3673" i="2"/>
  <c r="G3673" i="2"/>
  <c r="J3672" i="2"/>
  <c r="H3672" i="2"/>
  <c r="G3672" i="2"/>
  <c r="J3671" i="2"/>
  <c r="H3671" i="2"/>
  <c r="G3671" i="2"/>
  <c r="J3670" i="2"/>
  <c r="H3670" i="2"/>
  <c r="G3670" i="2"/>
  <c r="J3669" i="2"/>
  <c r="H3669" i="2"/>
  <c r="G3669" i="2"/>
  <c r="J3668" i="2"/>
  <c r="H3668" i="2"/>
  <c r="G3668" i="2"/>
  <c r="J3667" i="2"/>
  <c r="H3667" i="2"/>
  <c r="G3667" i="2"/>
  <c r="J3666" i="2"/>
  <c r="H3666" i="2"/>
  <c r="G3666" i="2"/>
  <c r="J3665" i="2"/>
  <c r="H3665" i="2"/>
  <c r="G3665" i="2"/>
  <c r="J3664" i="2"/>
  <c r="H3664" i="2"/>
  <c r="G3664" i="2"/>
  <c r="J3663" i="2"/>
  <c r="H3663" i="2"/>
  <c r="G3663" i="2"/>
  <c r="J3662" i="2"/>
  <c r="H3662" i="2"/>
  <c r="G3662" i="2"/>
  <c r="J3661" i="2"/>
  <c r="H3661" i="2"/>
  <c r="G3661" i="2"/>
  <c r="J3660" i="2"/>
  <c r="H3660" i="2"/>
  <c r="G3660" i="2"/>
  <c r="J3659" i="2"/>
  <c r="H3659" i="2"/>
  <c r="G3659" i="2"/>
  <c r="J3658" i="2"/>
  <c r="H3658" i="2"/>
  <c r="G3658" i="2"/>
  <c r="J3657" i="2"/>
  <c r="H3657" i="2"/>
  <c r="G3657" i="2"/>
  <c r="J3656" i="2"/>
  <c r="H3656" i="2"/>
  <c r="G3656" i="2"/>
  <c r="J3655" i="2"/>
  <c r="H3655" i="2"/>
  <c r="G3655" i="2"/>
  <c r="J3654" i="2"/>
  <c r="H3654" i="2"/>
  <c r="G3654" i="2"/>
  <c r="J3653" i="2"/>
  <c r="H3653" i="2"/>
  <c r="G3653" i="2"/>
  <c r="J3652" i="2"/>
  <c r="H3652" i="2"/>
  <c r="G3652" i="2"/>
  <c r="J3651" i="2"/>
  <c r="H3651" i="2"/>
  <c r="G3651" i="2"/>
  <c r="J3650" i="2"/>
  <c r="H3650" i="2"/>
  <c r="G3650" i="2"/>
  <c r="J3649" i="2"/>
  <c r="H3649" i="2"/>
  <c r="G3649" i="2"/>
  <c r="J3648" i="2"/>
  <c r="H3648" i="2"/>
  <c r="G3648" i="2"/>
  <c r="J3647" i="2"/>
  <c r="H3647" i="2"/>
  <c r="G3647" i="2"/>
  <c r="J3646" i="2"/>
  <c r="H3646" i="2"/>
  <c r="G3646" i="2"/>
  <c r="J3645" i="2"/>
  <c r="H3645" i="2"/>
  <c r="G3645" i="2"/>
  <c r="J3644" i="2"/>
  <c r="H3644" i="2"/>
  <c r="G3644" i="2"/>
  <c r="J3643" i="2"/>
  <c r="H3643" i="2"/>
  <c r="G3643" i="2"/>
  <c r="J3642" i="2"/>
  <c r="H3642" i="2"/>
  <c r="G3642" i="2"/>
  <c r="J3641" i="2"/>
  <c r="H3641" i="2"/>
  <c r="G3641" i="2"/>
  <c r="J3640" i="2"/>
  <c r="H3640" i="2"/>
  <c r="G3640" i="2"/>
  <c r="J3639" i="2"/>
  <c r="H3639" i="2"/>
  <c r="G3639" i="2"/>
  <c r="J3638" i="2"/>
  <c r="H3638" i="2"/>
  <c r="G3638" i="2"/>
  <c r="J3637" i="2"/>
  <c r="H3637" i="2"/>
  <c r="G3637" i="2"/>
  <c r="J3636" i="2"/>
  <c r="H3636" i="2"/>
  <c r="G3636" i="2"/>
  <c r="J3635" i="2"/>
  <c r="H3635" i="2"/>
  <c r="G3635" i="2"/>
  <c r="J3634" i="2"/>
  <c r="H3634" i="2"/>
  <c r="G3634" i="2"/>
  <c r="J3633" i="2"/>
  <c r="H3633" i="2"/>
  <c r="G3633" i="2"/>
  <c r="J3632" i="2"/>
  <c r="H3632" i="2"/>
  <c r="G3632" i="2"/>
  <c r="J3631" i="2"/>
  <c r="H3631" i="2"/>
  <c r="G3631" i="2"/>
  <c r="J3630" i="2"/>
  <c r="H3630" i="2"/>
  <c r="G3630" i="2"/>
  <c r="J3629" i="2"/>
  <c r="H3629" i="2"/>
  <c r="G3629" i="2"/>
  <c r="J3628" i="2"/>
  <c r="H3628" i="2"/>
  <c r="G3628" i="2"/>
  <c r="J3627" i="2"/>
  <c r="H3627" i="2"/>
  <c r="G3627" i="2"/>
  <c r="J3626" i="2"/>
  <c r="H3626" i="2"/>
  <c r="G3626" i="2"/>
  <c r="J3625" i="2"/>
  <c r="H3625" i="2"/>
  <c r="G3625" i="2"/>
  <c r="J3624" i="2"/>
  <c r="H3624" i="2"/>
  <c r="G3624" i="2"/>
  <c r="J3623" i="2"/>
  <c r="H3623" i="2"/>
  <c r="G3623" i="2"/>
  <c r="J3622" i="2"/>
  <c r="H3622" i="2"/>
  <c r="G3622" i="2"/>
  <c r="J3621" i="2"/>
  <c r="H3621" i="2"/>
  <c r="G3621" i="2"/>
  <c r="J3620" i="2"/>
  <c r="H3620" i="2"/>
  <c r="G3620" i="2"/>
  <c r="J3619" i="2"/>
  <c r="H3619" i="2"/>
  <c r="G3619" i="2"/>
  <c r="J3618" i="2"/>
  <c r="H3618" i="2"/>
  <c r="G3618" i="2"/>
  <c r="J3617" i="2"/>
  <c r="H3617" i="2"/>
  <c r="G3617" i="2"/>
  <c r="J3616" i="2"/>
  <c r="H3616" i="2"/>
  <c r="G3616" i="2"/>
  <c r="J3615" i="2"/>
  <c r="H3615" i="2"/>
  <c r="G3615" i="2"/>
  <c r="J3614" i="2"/>
  <c r="H3614" i="2"/>
  <c r="G3614" i="2"/>
  <c r="J3613" i="2"/>
  <c r="H3613" i="2"/>
  <c r="G3613" i="2"/>
  <c r="J3612" i="2"/>
  <c r="H3612" i="2"/>
  <c r="G3612" i="2"/>
  <c r="J3611" i="2"/>
  <c r="H3611" i="2"/>
  <c r="G3611" i="2"/>
  <c r="J3610" i="2"/>
  <c r="H3610" i="2"/>
  <c r="G3610" i="2"/>
  <c r="J3609" i="2"/>
  <c r="H3609" i="2"/>
  <c r="G3609" i="2"/>
  <c r="J3608" i="2"/>
  <c r="H3608" i="2"/>
  <c r="G3608" i="2"/>
  <c r="J3607" i="2"/>
  <c r="H3607" i="2"/>
  <c r="G3607" i="2"/>
  <c r="J3606" i="2"/>
  <c r="H3606" i="2"/>
  <c r="G3606" i="2"/>
  <c r="J3605" i="2"/>
  <c r="H3605" i="2"/>
  <c r="G3605" i="2"/>
  <c r="J3604" i="2"/>
  <c r="H3604" i="2"/>
  <c r="G3604" i="2"/>
  <c r="J3603" i="2"/>
  <c r="H3603" i="2"/>
  <c r="G3603" i="2"/>
  <c r="J3602" i="2"/>
  <c r="H3602" i="2"/>
  <c r="G3602" i="2"/>
  <c r="J3601" i="2"/>
  <c r="H3601" i="2"/>
  <c r="G3601" i="2"/>
  <c r="J3600" i="2"/>
  <c r="H3600" i="2"/>
  <c r="G3600" i="2"/>
  <c r="J3599" i="2"/>
  <c r="H3599" i="2"/>
  <c r="G3599" i="2"/>
  <c r="J3598" i="2"/>
  <c r="H3598" i="2"/>
  <c r="G3598" i="2"/>
  <c r="J3597" i="2"/>
  <c r="H3597" i="2"/>
  <c r="G3597" i="2"/>
  <c r="J3596" i="2"/>
  <c r="H3596" i="2"/>
  <c r="G3596" i="2"/>
  <c r="J3595" i="2"/>
  <c r="H3595" i="2"/>
  <c r="G3595" i="2"/>
  <c r="J3594" i="2"/>
  <c r="H3594" i="2"/>
  <c r="G3594" i="2"/>
  <c r="J3593" i="2"/>
  <c r="H3593" i="2"/>
  <c r="G3593" i="2"/>
  <c r="J3592" i="2"/>
  <c r="H3592" i="2"/>
  <c r="G3592" i="2"/>
  <c r="J3591" i="2"/>
  <c r="H3591" i="2"/>
  <c r="G3591" i="2"/>
  <c r="J3590" i="2"/>
  <c r="H3590" i="2"/>
  <c r="G3590" i="2"/>
  <c r="J3589" i="2"/>
  <c r="H3589" i="2"/>
  <c r="G3589" i="2"/>
  <c r="J3588" i="2"/>
  <c r="H3588" i="2"/>
  <c r="G3588" i="2"/>
  <c r="J3587" i="2"/>
  <c r="H3587" i="2"/>
  <c r="G3587" i="2"/>
  <c r="J3586" i="2"/>
  <c r="H3586" i="2"/>
  <c r="G3586" i="2"/>
  <c r="J3585" i="2"/>
  <c r="H3585" i="2"/>
  <c r="G3585" i="2"/>
  <c r="J3584" i="2"/>
  <c r="H3584" i="2"/>
  <c r="G3584" i="2"/>
  <c r="J3583" i="2"/>
  <c r="H3583" i="2"/>
  <c r="G3583" i="2"/>
  <c r="J3582" i="2"/>
  <c r="H3582" i="2"/>
  <c r="G3582" i="2"/>
  <c r="J3581" i="2"/>
  <c r="H3581" i="2"/>
  <c r="G3581" i="2"/>
  <c r="J3580" i="2"/>
  <c r="H3580" i="2"/>
  <c r="G3580" i="2"/>
  <c r="J3579" i="2"/>
  <c r="H3579" i="2"/>
  <c r="G3579" i="2"/>
  <c r="J3578" i="2"/>
  <c r="H3578" i="2"/>
  <c r="G3578" i="2"/>
  <c r="J3577" i="2"/>
  <c r="H3577" i="2"/>
  <c r="G3577" i="2"/>
  <c r="J3576" i="2"/>
  <c r="H3576" i="2"/>
  <c r="G3576" i="2"/>
  <c r="J3575" i="2"/>
  <c r="H3575" i="2"/>
  <c r="G3575" i="2"/>
  <c r="J3574" i="2"/>
  <c r="H3574" i="2"/>
  <c r="G3574" i="2"/>
  <c r="J3573" i="2"/>
  <c r="H3573" i="2"/>
  <c r="G3573" i="2"/>
  <c r="J3572" i="2"/>
  <c r="H3572" i="2"/>
  <c r="G3572" i="2"/>
  <c r="J3571" i="2"/>
  <c r="H3571" i="2"/>
  <c r="G3571" i="2"/>
  <c r="J3570" i="2"/>
  <c r="H3570" i="2"/>
  <c r="G3570" i="2"/>
  <c r="J3569" i="2"/>
  <c r="H3569" i="2"/>
  <c r="G3569" i="2"/>
  <c r="J3568" i="2"/>
  <c r="H3568" i="2"/>
  <c r="G3568" i="2"/>
  <c r="J3567" i="2"/>
  <c r="H3567" i="2"/>
  <c r="G3567" i="2"/>
  <c r="J3566" i="2"/>
  <c r="H3566" i="2"/>
  <c r="G3566" i="2"/>
  <c r="J3565" i="2"/>
  <c r="H3565" i="2"/>
  <c r="G3565" i="2"/>
  <c r="J3564" i="2"/>
  <c r="H3564" i="2"/>
  <c r="G3564" i="2"/>
  <c r="H3563" i="2"/>
  <c r="D3563" i="2"/>
  <c r="G3563" i="2" s="1"/>
  <c r="H3562" i="2"/>
  <c r="D3562" i="2"/>
  <c r="I3562" i="2" s="1" a="1"/>
  <c r="I3562" i="2" s="1"/>
  <c r="J3562" i="2" s="1"/>
  <c r="D3561" i="2"/>
  <c r="D3560" i="2"/>
  <c r="I3560" i="2" s="1" a="1"/>
  <c r="I3560" i="2" s="1"/>
  <c r="J3560" i="2" s="1"/>
  <c r="H3559" i="2"/>
  <c r="D3559" i="2"/>
  <c r="G3559" i="2" s="1"/>
  <c r="H3558" i="2"/>
  <c r="D3558" i="2"/>
  <c r="I3558" i="2" s="1" a="1"/>
  <c r="I3558" i="2" s="1"/>
  <c r="J3558" i="2" s="1"/>
  <c r="D3557" i="2"/>
  <c r="D3556" i="2"/>
  <c r="I3556" i="2" s="1" a="1"/>
  <c r="I3556" i="2" s="1"/>
  <c r="J3556" i="2" s="1"/>
  <c r="H3555" i="2"/>
  <c r="D3555" i="2"/>
  <c r="G3555" i="2" s="1"/>
  <c r="D3554" i="2"/>
  <c r="H3554" i="2" s="1"/>
  <c r="D3553" i="2"/>
  <c r="D3552" i="2"/>
  <c r="I3552" i="2" s="1" a="1"/>
  <c r="I3552" i="2" s="1"/>
  <c r="J3552" i="2" s="1"/>
  <c r="H3551" i="2"/>
  <c r="D3551" i="2"/>
  <c r="G3551" i="2" s="1"/>
  <c r="H3550" i="2"/>
  <c r="D3550" i="2"/>
  <c r="D3549" i="2"/>
  <c r="D3548" i="2"/>
  <c r="H3547" i="2"/>
  <c r="D3547" i="2"/>
  <c r="G3547" i="2" s="1"/>
  <c r="D3546" i="2"/>
  <c r="D3545" i="2"/>
  <c r="D3544" i="2"/>
  <c r="H3543" i="2"/>
  <c r="D3543" i="2"/>
  <c r="G3543" i="2" s="1"/>
  <c r="D3542" i="2"/>
  <c r="H3541" i="2"/>
  <c r="D3541" i="2"/>
  <c r="D3540" i="2"/>
  <c r="H3539" i="2"/>
  <c r="D3539" i="2"/>
  <c r="G3539" i="2" s="1"/>
  <c r="H3538" i="2"/>
  <c r="D3538" i="2"/>
  <c r="H3537" i="2"/>
  <c r="D3537" i="2"/>
  <c r="D3536" i="2"/>
  <c r="D3535" i="2"/>
  <c r="H3535" i="2" s="1"/>
  <c r="D3534" i="2"/>
  <c r="D3533" i="2"/>
  <c r="H3532" i="2"/>
  <c r="D3532" i="2"/>
  <c r="H3531" i="2"/>
  <c r="D3531" i="2"/>
  <c r="H3530" i="2"/>
  <c r="D3530" i="2"/>
  <c r="H3529" i="2"/>
  <c r="D3529" i="2"/>
  <c r="D3528" i="2"/>
  <c r="D3527" i="2"/>
  <c r="D3526" i="2"/>
  <c r="D3525" i="2"/>
  <c r="H3524" i="2"/>
  <c r="D3524" i="2"/>
  <c r="H3523" i="2"/>
  <c r="D3523" i="2"/>
  <c r="D3522" i="2"/>
  <c r="H3521" i="2"/>
  <c r="D3521" i="2"/>
  <c r="D3520" i="2"/>
  <c r="D3519" i="2"/>
  <c r="D3518" i="2"/>
  <c r="D3517" i="2"/>
  <c r="H3516" i="2"/>
  <c r="D3516" i="2"/>
  <c r="H3515" i="2"/>
  <c r="D3515" i="2"/>
  <c r="D3514" i="2"/>
  <c r="H3513" i="2"/>
  <c r="D3513" i="2"/>
  <c r="D3512" i="2"/>
  <c r="D3511" i="2"/>
  <c r="D3510" i="2"/>
  <c r="D3509" i="2"/>
  <c r="D3508" i="2"/>
  <c r="H3507" i="2"/>
  <c r="D3507" i="2"/>
  <c r="D3506" i="2"/>
  <c r="H3505" i="2"/>
  <c r="D3505" i="2"/>
  <c r="D3504" i="2"/>
  <c r="H3503" i="2"/>
  <c r="D3503" i="2"/>
  <c r="D3502" i="2"/>
  <c r="D3501" i="2"/>
  <c r="D3500" i="2"/>
  <c r="H3499" i="2"/>
  <c r="D3499" i="2"/>
  <c r="D3498" i="2"/>
  <c r="H3497" i="2"/>
  <c r="D3497" i="2"/>
  <c r="D3496" i="2"/>
  <c r="D3495" i="2"/>
  <c r="D3494" i="2"/>
  <c r="D3493" i="2"/>
  <c r="D3492" i="2"/>
  <c r="H3491" i="2"/>
  <c r="D3491" i="2"/>
  <c r="D3490" i="2"/>
  <c r="H3489" i="2"/>
  <c r="D3489" i="2"/>
  <c r="D3488" i="2"/>
  <c r="D3487" i="2"/>
  <c r="D3486" i="2"/>
  <c r="D3485" i="2"/>
  <c r="D3484" i="2"/>
  <c r="H3483" i="2"/>
  <c r="D3483" i="2"/>
  <c r="D3482" i="2"/>
  <c r="H3481" i="2"/>
  <c r="D3481" i="2"/>
  <c r="D3480" i="2"/>
  <c r="D3479" i="2"/>
  <c r="D3478" i="2"/>
  <c r="D3477" i="2"/>
  <c r="D3476" i="2"/>
  <c r="H3475" i="2"/>
  <c r="D3475" i="2"/>
  <c r="I3474" i="2" a="1"/>
  <c r="I3474" i="2" s="1"/>
  <c r="J3474" i="2" s="1"/>
  <c r="H3474" i="2"/>
  <c r="D3474" i="2"/>
  <c r="G3474" i="2" s="1"/>
  <c r="I3473" i="2"/>
  <c r="J3473" i="2" s="1"/>
  <c r="H3473" i="2"/>
  <c r="G3473" i="2"/>
  <c r="D3473" i="2"/>
  <c r="I3473" i="2" s="1" a="1"/>
  <c r="D3472" i="2"/>
  <c r="D3471" i="2"/>
  <c r="D3470" i="2"/>
  <c r="H3469" i="2"/>
  <c r="D3469" i="2"/>
  <c r="D3468" i="2"/>
  <c r="H3467" i="2"/>
  <c r="D3467" i="2"/>
  <c r="I3466" i="2" a="1"/>
  <c r="I3466" i="2" s="1"/>
  <c r="J3466" i="2" s="1"/>
  <c r="D3466" i="2"/>
  <c r="I3465" i="2"/>
  <c r="J3465" i="2" s="1"/>
  <c r="H3465" i="2"/>
  <c r="G3465" i="2"/>
  <c r="D3465" i="2"/>
  <c r="I3465" i="2" s="1" a="1"/>
  <c r="H3464" i="2"/>
  <c r="D3464" i="2"/>
  <c r="D3463" i="2"/>
  <c r="I3462" i="2"/>
  <c r="J3462" i="2" s="1"/>
  <c r="I3462" i="2" a="1"/>
  <c r="H3462" i="2"/>
  <c r="D3462" i="2"/>
  <c r="G3462" i="2" s="1"/>
  <c r="D3461" i="2"/>
  <c r="I3461" i="2" s="1" a="1"/>
  <c r="I3461" i="2" s="1"/>
  <c r="J3461" i="2" s="1"/>
  <c r="H3460" i="2"/>
  <c r="D3460" i="2"/>
  <c r="D3459" i="2"/>
  <c r="H3458" i="2"/>
  <c r="D3458" i="2"/>
  <c r="G3458" i="2" s="1"/>
  <c r="H3457" i="2"/>
  <c r="G3457" i="2"/>
  <c r="D3457" i="2"/>
  <c r="I3457" i="2" s="1" a="1"/>
  <c r="I3457" i="2" s="1"/>
  <c r="J3457" i="2" s="1"/>
  <c r="D3456" i="2"/>
  <c r="D3455" i="2"/>
  <c r="I3454" i="2" a="1"/>
  <c r="I3454" i="2" s="1"/>
  <c r="J3454" i="2" s="1"/>
  <c r="H3454" i="2"/>
  <c r="D3454" i="2"/>
  <c r="G3454" i="2" s="1"/>
  <c r="G3453" i="2"/>
  <c r="D3453" i="2"/>
  <c r="D3452" i="2"/>
  <c r="D3451" i="2"/>
  <c r="I3450" i="2" a="1"/>
  <c r="I3450" i="2" s="1"/>
  <c r="J3450" i="2" s="1"/>
  <c r="H3450" i="2"/>
  <c r="D3450" i="2"/>
  <c r="G3450" i="2" s="1"/>
  <c r="D3449" i="2"/>
  <c r="I3449" i="2" s="1" a="1"/>
  <c r="I3449" i="2" s="1"/>
  <c r="J3449" i="2" s="1"/>
  <c r="I3448" i="2"/>
  <c r="J3448" i="2" s="1"/>
  <c r="I3448" i="2" a="1"/>
  <c r="G3448" i="2"/>
  <c r="D3448" i="2"/>
  <c r="H3448" i="2" s="1"/>
  <c r="I3447" i="2" a="1"/>
  <c r="I3447" i="2" s="1"/>
  <c r="J3447" i="2" s="1"/>
  <c r="H3447" i="2"/>
  <c r="G3447" i="2"/>
  <c r="D3447" i="2"/>
  <c r="H3446" i="2"/>
  <c r="D3446" i="2"/>
  <c r="I3446" i="2" s="1" a="1"/>
  <c r="I3446" i="2" s="1"/>
  <c r="J3446" i="2" s="1"/>
  <c r="D3445" i="2"/>
  <c r="I3444" i="2" a="1"/>
  <c r="I3444" i="2" s="1"/>
  <c r="J3444" i="2" s="1"/>
  <c r="D3444" i="2"/>
  <c r="H3444" i="2" s="1"/>
  <c r="I3443" i="2" a="1"/>
  <c r="I3443" i="2" s="1"/>
  <c r="J3443" i="2" s="1"/>
  <c r="H3443" i="2"/>
  <c r="G3443" i="2"/>
  <c r="D3443" i="2"/>
  <c r="D3442" i="2"/>
  <c r="J3441" i="2"/>
  <c r="I3441" i="2" a="1"/>
  <c r="I3441" i="2" s="1"/>
  <c r="H3441" i="2"/>
  <c r="G3441" i="2"/>
  <c r="D3441" i="2"/>
  <c r="D3440" i="2"/>
  <c r="I3439" i="2"/>
  <c r="J3439" i="2" s="1"/>
  <c r="I3439" i="2" a="1"/>
  <c r="H3439" i="2"/>
  <c r="G3439" i="2"/>
  <c r="D3439" i="2"/>
  <c r="I3438" i="2"/>
  <c r="J3438" i="2" s="1"/>
  <c r="I3438" i="2" a="1"/>
  <c r="H3438" i="2"/>
  <c r="G3438" i="2"/>
  <c r="D3438" i="2"/>
  <c r="G3437" i="2"/>
  <c r="D3437" i="2"/>
  <c r="I3437" i="2" s="1" a="1"/>
  <c r="I3437" i="2" s="1"/>
  <c r="J3437" i="2" s="1"/>
  <c r="D3436" i="2"/>
  <c r="I3435" i="2" a="1"/>
  <c r="I3435" i="2" s="1"/>
  <c r="J3435" i="2" s="1"/>
  <c r="H3435" i="2"/>
  <c r="G3435" i="2"/>
  <c r="D3435" i="2"/>
  <c r="G3434" i="2"/>
  <c r="D3434" i="2"/>
  <c r="I3434" i="2" s="1" a="1"/>
  <c r="I3434" i="2" s="1"/>
  <c r="J3434" i="2" s="1"/>
  <c r="J3433" i="2"/>
  <c r="H3433" i="2"/>
  <c r="D3433" i="2"/>
  <c r="I3433" i="2" s="1" a="1"/>
  <c r="I3433" i="2" s="1"/>
  <c r="I3432" i="2" a="1"/>
  <c r="I3432" i="2" s="1"/>
  <c r="J3432" i="2" s="1"/>
  <c r="G3432" i="2"/>
  <c r="D3432" i="2"/>
  <c r="H3432" i="2" s="1"/>
  <c r="I3431" i="2" a="1"/>
  <c r="I3431" i="2" s="1"/>
  <c r="J3431" i="2" s="1"/>
  <c r="H3431" i="2"/>
  <c r="G3431" i="2"/>
  <c r="D3431" i="2"/>
  <c r="I3430" i="2" a="1"/>
  <c r="I3430" i="2" s="1"/>
  <c r="J3430" i="2" s="1"/>
  <c r="D3430" i="2"/>
  <c r="G3430" i="2" s="1"/>
  <c r="H3429" i="2"/>
  <c r="D3429" i="2"/>
  <c r="G3429" i="2" s="1"/>
  <c r="G3428" i="2"/>
  <c r="D3428" i="2"/>
  <c r="H3428" i="2" s="1"/>
  <c r="I3427" i="2" a="1"/>
  <c r="I3427" i="2" s="1"/>
  <c r="J3427" i="2" s="1"/>
  <c r="H3427" i="2"/>
  <c r="G3427" i="2"/>
  <c r="D3427" i="2"/>
  <c r="D3426" i="2"/>
  <c r="I3425" i="2" a="1"/>
  <c r="I3425" i="2" s="1"/>
  <c r="J3425" i="2" s="1"/>
  <c r="D3425" i="2"/>
  <c r="G3425" i="2" s="1"/>
  <c r="G3424" i="2"/>
  <c r="D3424" i="2"/>
  <c r="H3424" i="2" s="1"/>
  <c r="J3423" i="2"/>
  <c r="I3423" i="2"/>
  <c r="I3423" i="2" a="1"/>
  <c r="H3423" i="2"/>
  <c r="G3423" i="2"/>
  <c r="D3423" i="2"/>
  <c r="I3422" i="2" a="1"/>
  <c r="I3422" i="2" s="1"/>
  <c r="J3422" i="2" s="1"/>
  <c r="H3422" i="2"/>
  <c r="G3422" i="2"/>
  <c r="D3422" i="2"/>
  <c r="H3421" i="2"/>
  <c r="D3421" i="2"/>
  <c r="G3420" i="2"/>
  <c r="D3420" i="2"/>
  <c r="I3419" i="2"/>
  <c r="J3419" i="2" s="1"/>
  <c r="I3419" i="2" a="1"/>
  <c r="H3419" i="2"/>
  <c r="G3419" i="2"/>
  <c r="D3419" i="2"/>
  <c r="D3418" i="2"/>
  <c r="J3417" i="2"/>
  <c r="H3417" i="2"/>
  <c r="G3417" i="2"/>
  <c r="D3417" i="2"/>
  <c r="I3417" i="2" s="1" a="1"/>
  <c r="I3417" i="2" s="1"/>
  <c r="I3416" i="2"/>
  <c r="J3416" i="2" s="1"/>
  <c r="I3416" i="2" a="1"/>
  <c r="G3416" i="2"/>
  <c r="D3416" i="2"/>
  <c r="H3416" i="2" s="1"/>
  <c r="I3415" i="2"/>
  <c r="J3415" i="2" s="1"/>
  <c r="I3415" i="2" a="1"/>
  <c r="H3415" i="2"/>
  <c r="G3415" i="2"/>
  <c r="D3415" i="2"/>
  <c r="J3414" i="2"/>
  <c r="I3414" i="2" a="1"/>
  <c r="I3414" i="2" s="1"/>
  <c r="G3414" i="2"/>
  <c r="D3414" i="2"/>
  <c r="H3414" i="2" s="1"/>
  <c r="D3413" i="2"/>
  <c r="I3412" i="2" a="1"/>
  <c r="I3412" i="2" s="1"/>
  <c r="J3412" i="2" s="1"/>
  <c r="G3412" i="2"/>
  <c r="D3412" i="2"/>
  <c r="H3412" i="2" s="1"/>
  <c r="I3411" i="2" a="1"/>
  <c r="I3411" i="2" s="1"/>
  <c r="J3411" i="2" s="1"/>
  <c r="H3411" i="2"/>
  <c r="G3411" i="2"/>
  <c r="D3411" i="2"/>
  <c r="G3410" i="2"/>
  <c r="D3410" i="2"/>
  <c r="I3409" i="2" a="1"/>
  <c r="I3409" i="2" s="1"/>
  <c r="J3409" i="2" s="1"/>
  <c r="G3409" i="2"/>
  <c r="D3409" i="2"/>
  <c r="H3409" i="2" s="1"/>
  <c r="I3408" i="2" a="1"/>
  <c r="I3408" i="2" s="1"/>
  <c r="J3408" i="2" s="1"/>
  <c r="D3408" i="2"/>
  <c r="H3408" i="2" s="1"/>
  <c r="I3407" i="2" a="1"/>
  <c r="I3407" i="2" s="1"/>
  <c r="J3407" i="2" s="1"/>
  <c r="H3407" i="2"/>
  <c r="G3407" i="2"/>
  <c r="D3407" i="2"/>
  <c r="I3406" i="2" a="1"/>
  <c r="I3406" i="2" s="1"/>
  <c r="J3406" i="2" s="1"/>
  <c r="H3406" i="2"/>
  <c r="G3406" i="2"/>
  <c r="D3406" i="2"/>
  <c r="I3405" i="2" a="1"/>
  <c r="I3405" i="2" s="1"/>
  <c r="J3405" i="2" s="1"/>
  <c r="H3405" i="2"/>
  <c r="G3405" i="2"/>
  <c r="D3405" i="2"/>
  <c r="G3404" i="2"/>
  <c r="D3404" i="2"/>
  <c r="I3403" i="2" a="1"/>
  <c r="I3403" i="2" s="1"/>
  <c r="J3403" i="2" s="1"/>
  <c r="H3403" i="2"/>
  <c r="G3403" i="2"/>
  <c r="D3403" i="2"/>
  <c r="D3402" i="2"/>
  <c r="H3402" i="2" s="1"/>
  <c r="H3401" i="2"/>
  <c r="G3401" i="2"/>
  <c r="D3401" i="2"/>
  <c r="I3401" i="2" s="1" a="1"/>
  <c r="I3401" i="2" s="1"/>
  <c r="J3401" i="2" s="1"/>
  <c r="I3400" i="2" a="1"/>
  <c r="I3400" i="2" s="1"/>
  <c r="J3400" i="2" s="1"/>
  <c r="G3400" i="2"/>
  <c r="D3400" i="2"/>
  <c r="H3400" i="2" s="1"/>
  <c r="J3399" i="2"/>
  <c r="I3399" i="2" a="1"/>
  <c r="I3399" i="2" s="1"/>
  <c r="H3399" i="2"/>
  <c r="G3399" i="2"/>
  <c r="D3399" i="2"/>
  <c r="H3398" i="2"/>
  <c r="D3398" i="2"/>
  <c r="I3398" i="2" s="1" a="1"/>
  <c r="I3398" i="2" s="1"/>
  <c r="J3398" i="2" s="1"/>
  <c r="I3397" i="2" a="1"/>
  <c r="I3397" i="2" s="1"/>
  <c r="J3397" i="2" s="1"/>
  <c r="D3397" i="2"/>
  <c r="G3397" i="2" s="1"/>
  <c r="D3396" i="2"/>
  <c r="I3395" i="2" a="1"/>
  <c r="I3395" i="2" s="1"/>
  <c r="J3395" i="2" s="1"/>
  <c r="H3395" i="2"/>
  <c r="G3395" i="2"/>
  <c r="D3395" i="2"/>
  <c r="D3394" i="2"/>
  <c r="H3394" i="2" s="1"/>
  <c r="H3393" i="2"/>
  <c r="D3393" i="2"/>
  <c r="I3393" i="2" s="1" a="1"/>
  <c r="I3393" i="2" s="1"/>
  <c r="J3393" i="2" s="1"/>
  <c r="G3392" i="2"/>
  <c r="D3392" i="2"/>
  <c r="H3392" i="2" s="1"/>
  <c r="I3391" i="2"/>
  <c r="J3391" i="2" s="1"/>
  <c r="I3391" i="2" a="1"/>
  <c r="H3391" i="2"/>
  <c r="G3391" i="2"/>
  <c r="D3391" i="2"/>
  <c r="I3390" i="2"/>
  <c r="J3390" i="2" s="1"/>
  <c r="I3390" i="2" a="1"/>
  <c r="H3390" i="2"/>
  <c r="G3390" i="2"/>
  <c r="D3390" i="2"/>
  <c r="I3389" i="2" a="1"/>
  <c r="I3389" i="2" s="1"/>
  <c r="J3389" i="2" s="1"/>
  <c r="H3389" i="2"/>
  <c r="G3389" i="2"/>
  <c r="D3389" i="2"/>
  <c r="D3388" i="2"/>
  <c r="I3387" i="2" a="1"/>
  <c r="I3387" i="2" s="1"/>
  <c r="J3387" i="2" s="1"/>
  <c r="H3387" i="2"/>
  <c r="G3387" i="2"/>
  <c r="D3387" i="2"/>
  <c r="I3386" i="2" a="1"/>
  <c r="I3386" i="2" s="1"/>
  <c r="J3386" i="2" s="1"/>
  <c r="H3386" i="2"/>
  <c r="G3386" i="2"/>
  <c r="D3386" i="2"/>
  <c r="D3385" i="2"/>
  <c r="I3384" i="2" a="1"/>
  <c r="I3384" i="2" s="1"/>
  <c r="J3384" i="2" s="1"/>
  <c r="G3384" i="2"/>
  <c r="D3384" i="2"/>
  <c r="H3384" i="2" s="1"/>
  <c r="I3383" i="2" a="1"/>
  <c r="I3383" i="2" s="1"/>
  <c r="J3383" i="2" s="1"/>
  <c r="H3383" i="2"/>
  <c r="G3383" i="2"/>
  <c r="D3383" i="2"/>
  <c r="D3382" i="2"/>
  <c r="I3381" i="2" a="1"/>
  <c r="I3381" i="2" s="1"/>
  <c r="J3381" i="2" s="1"/>
  <c r="H3381" i="2"/>
  <c r="D3381" i="2"/>
  <c r="G3381" i="2" s="1"/>
  <c r="D3380" i="2"/>
  <c r="G3380" i="2" s="1"/>
  <c r="I3379" i="2" a="1"/>
  <c r="I3379" i="2" s="1"/>
  <c r="J3379" i="2" s="1"/>
  <c r="H3379" i="2"/>
  <c r="G3379" i="2"/>
  <c r="D3379" i="2"/>
  <c r="D3378" i="2"/>
  <c r="H3378" i="2" s="1"/>
  <c r="I3377" i="2" a="1"/>
  <c r="I3377" i="2" s="1"/>
  <c r="J3377" i="2" s="1"/>
  <c r="D3377" i="2"/>
  <c r="I3376" i="2"/>
  <c r="J3376" i="2" s="1"/>
  <c r="I3376" i="2" a="1"/>
  <c r="G3376" i="2"/>
  <c r="D3376" i="2"/>
  <c r="H3376" i="2" s="1"/>
  <c r="I3375" i="2" a="1"/>
  <c r="I3375" i="2" s="1"/>
  <c r="J3375" i="2" s="1"/>
  <c r="H3375" i="2"/>
  <c r="G3375" i="2"/>
  <c r="D3375" i="2"/>
  <c r="I3374" i="2" a="1"/>
  <c r="I3374" i="2" s="1"/>
  <c r="J3374" i="2" s="1"/>
  <c r="H3374" i="2"/>
  <c r="G3374" i="2"/>
  <c r="D3374" i="2"/>
  <c r="I3373" i="2" a="1"/>
  <c r="I3373" i="2" s="1"/>
  <c r="J3373" i="2" s="1"/>
  <c r="H3373" i="2"/>
  <c r="D3373" i="2"/>
  <c r="G3373" i="2" s="1"/>
  <c r="G3372" i="2"/>
  <c r="D3372" i="2"/>
  <c r="I3371" i="2"/>
  <c r="J3371" i="2" s="1"/>
  <c r="I3371" i="2" a="1"/>
  <c r="H3371" i="2"/>
  <c r="G3371" i="2"/>
  <c r="D3371" i="2"/>
  <c r="D3370" i="2"/>
  <c r="G3370" i="2" s="1"/>
  <c r="D3369" i="2"/>
  <c r="I3368" i="2"/>
  <c r="J3368" i="2" s="1"/>
  <c r="I3368" i="2" a="1"/>
  <c r="G3368" i="2"/>
  <c r="D3368" i="2"/>
  <c r="H3368" i="2" s="1"/>
  <c r="I3367" i="2" a="1"/>
  <c r="I3367" i="2" s="1"/>
  <c r="J3367" i="2" s="1"/>
  <c r="H3367" i="2"/>
  <c r="G3367" i="2"/>
  <c r="D3367" i="2"/>
  <c r="D3366" i="2"/>
  <c r="I3365" i="2" a="1"/>
  <c r="I3365" i="2" s="1"/>
  <c r="J3365" i="2" s="1"/>
  <c r="H3365" i="2"/>
  <c r="D3365" i="2"/>
  <c r="G3365" i="2" s="1"/>
  <c r="I3364" i="2" a="1"/>
  <c r="I3364" i="2" s="1"/>
  <c r="J3364" i="2" s="1"/>
  <c r="D3364" i="2"/>
  <c r="H3364" i="2" s="1"/>
  <c r="I3363" i="2" a="1"/>
  <c r="I3363" i="2" s="1"/>
  <c r="J3363" i="2" s="1"/>
  <c r="H3363" i="2"/>
  <c r="G3363" i="2"/>
  <c r="D3363" i="2"/>
  <c r="D3362" i="2"/>
  <c r="H3362" i="2" s="1"/>
  <c r="G3361" i="2"/>
  <c r="D3361" i="2"/>
  <c r="D3360" i="2"/>
  <c r="H3360" i="2" s="1"/>
  <c r="I3359" i="2" a="1"/>
  <c r="I3359" i="2" s="1"/>
  <c r="J3359" i="2" s="1"/>
  <c r="H3359" i="2"/>
  <c r="G3359" i="2"/>
  <c r="D3359" i="2"/>
  <c r="J3358" i="2"/>
  <c r="I3358" i="2"/>
  <c r="I3358" i="2" a="1"/>
  <c r="H3358" i="2"/>
  <c r="G3358" i="2"/>
  <c r="D3358" i="2"/>
  <c r="H3357" i="2"/>
  <c r="D3357" i="2"/>
  <c r="I3357" i="2" s="1" a="1"/>
  <c r="I3357" i="2" s="1"/>
  <c r="J3357" i="2" s="1"/>
  <c r="D3356" i="2"/>
  <c r="I3355" i="2" a="1"/>
  <c r="I3355" i="2" s="1"/>
  <c r="J3355" i="2" s="1"/>
  <c r="H3355" i="2"/>
  <c r="G3355" i="2"/>
  <c r="D3355" i="2"/>
  <c r="J3354" i="2"/>
  <c r="I3354" i="2"/>
  <c r="I3354" i="2" a="1"/>
  <c r="H3354" i="2"/>
  <c r="G3354" i="2"/>
  <c r="D3354" i="2"/>
  <c r="D3353" i="2"/>
  <c r="I3352" i="2"/>
  <c r="J3352" i="2" s="1"/>
  <c r="I3352" i="2" a="1"/>
  <c r="G3352" i="2"/>
  <c r="D3352" i="2"/>
  <c r="H3352" i="2" s="1"/>
  <c r="I3351" i="2" a="1"/>
  <c r="I3351" i="2" s="1"/>
  <c r="J3351" i="2" s="1"/>
  <c r="H3351" i="2"/>
  <c r="G3351" i="2"/>
  <c r="D3351" i="2"/>
  <c r="D3350" i="2"/>
  <c r="I3350" i="2" s="1" a="1"/>
  <c r="I3350" i="2" s="1"/>
  <c r="J3350" i="2" s="1"/>
  <c r="J3349" i="2"/>
  <c r="I3349" i="2" a="1"/>
  <c r="I3349" i="2" s="1"/>
  <c r="H3349" i="2"/>
  <c r="D3349" i="2"/>
  <c r="G3349" i="2" s="1"/>
  <c r="D3348" i="2"/>
  <c r="H3348" i="2" s="1"/>
  <c r="J3347" i="2"/>
  <c r="I3347" i="2" a="1"/>
  <c r="I3347" i="2" s="1"/>
  <c r="H3347" i="2"/>
  <c r="G3347" i="2"/>
  <c r="D3347" i="2"/>
  <c r="D3346" i="2"/>
  <c r="J3345" i="2"/>
  <c r="H3345" i="2"/>
  <c r="G3345" i="2"/>
  <c r="D3345" i="2"/>
  <c r="I3345" i="2" s="1" a="1"/>
  <c r="I3345" i="2" s="1"/>
  <c r="D3344" i="2"/>
  <c r="I3343" i="2"/>
  <c r="J3343" i="2" s="1"/>
  <c r="I3343" i="2" a="1"/>
  <c r="G3343" i="2"/>
  <c r="D3343" i="2"/>
  <c r="H3343" i="2" s="1"/>
  <c r="I3342" i="2" a="1"/>
  <c r="I3342" i="2" s="1"/>
  <c r="J3342" i="2" s="1"/>
  <c r="H3342" i="2"/>
  <c r="G3342" i="2"/>
  <c r="D3342" i="2"/>
  <c r="I3341" i="2" a="1"/>
  <c r="I3341" i="2" s="1"/>
  <c r="J3341" i="2" s="1"/>
  <c r="H3341" i="2"/>
  <c r="G3341" i="2"/>
  <c r="D3341" i="2"/>
  <c r="H3340" i="2"/>
  <c r="D3340" i="2"/>
  <c r="I3340" i="2" s="1" a="1"/>
  <c r="I3340" i="2" s="1"/>
  <c r="J3340" i="2" s="1"/>
  <c r="D3339" i="2"/>
  <c r="I3338" i="2"/>
  <c r="J3338" i="2" s="1"/>
  <c r="I3338" i="2" a="1"/>
  <c r="H3338" i="2"/>
  <c r="G3338" i="2"/>
  <c r="D3338" i="2"/>
  <c r="H3337" i="2"/>
  <c r="D3337" i="2"/>
  <c r="I3337" i="2" s="1" a="1"/>
  <c r="I3337" i="2" s="1"/>
  <c r="J3337" i="2" s="1"/>
  <c r="G3336" i="2"/>
  <c r="D3336" i="2"/>
  <c r="I3336" i="2" s="1" a="1"/>
  <c r="I3336" i="2" s="1"/>
  <c r="J3336" i="2" s="1"/>
  <c r="I3335" i="2"/>
  <c r="J3335" i="2" s="1"/>
  <c r="I3335" i="2" a="1"/>
  <c r="G3335" i="2"/>
  <c r="D3335" i="2"/>
  <c r="H3335" i="2" s="1"/>
  <c r="I3334" i="2" a="1"/>
  <c r="I3334" i="2" s="1"/>
  <c r="J3334" i="2" s="1"/>
  <c r="H3334" i="2"/>
  <c r="G3334" i="2"/>
  <c r="D3334" i="2"/>
  <c r="D3333" i="2"/>
  <c r="I3333" i="2" s="1" a="1"/>
  <c r="I3333" i="2" s="1"/>
  <c r="J3333" i="2" s="1"/>
  <c r="I3332" i="2" a="1"/>
  <c r="I3332" i="2" s="1"/>
  <c r="J3332" i="2" s="1"/>
  <c r="H3332" i="2"/>
  <c r="D3332" i="2"/>
  <c r="G3332" i="2" s="1"/>
  <c r="I3331" i="2"/>
  <c r="J3331" i="2" s="1"/>
  <c r="I3331" i="2" a="1"/>
  <c r="G3331" i="2"/>
  <c r="D3331" i="2"/>
  <c r="H3331" i="2" s="1"/>
  <c r="J3330" i="2"/>
  <c r="I3330" i="2" a="1"/>
  <c r="I3330" i="2" s="1"/>
  <c r="H3330" i="2"/>
  <c r="G3330" i="2"/>
  <c r="D3330" i="2"/>
  <c r="G3329" i="2"/>
  <c r="D3329" i="2"/>
  <c r="H3329" i="2" s="1"/>
  <c r="D3328" i="2"/>
  <c r="I3327" i="2" a="1"/>
  <c r="I3327" i="2" s="1"/>
  <c r="J3327" i="2" s="1"/>
  <c r="G3327" i="2"/>
  <c r="D3327" i="2"/>
  <c r="H3327" i="2" s="1"/>
  <c r="I3326" i="2" a="1"/>
  <c r="I3326" i="2" s="1"/>
  <c r="J3326" i="2" s="1"/>
  <c r="H3326" i="2"/>
  <c r="G3326" i="2"/>
  <c r="D3326" i="2"/>
  <c r="I3325" i="2" a="1"/>
  <c r="I3325" i="2" s="1"/>
  <c r="J3325" i="2" s="1"/>
  <c r="H3325" i="2"/>
  <c r="G3325" i="2"/>
  <c r="D3325" i="2"/>
  <c r="D3324" i="2"/>
  <c r="G3323" i="2"/>
  <c r="D3323" i="2"/>
  <c r="J3322" i="2"/>
  <c r="I3322" i="2"/>
  <c r="I3322" i="2" a="1"/>
  <c r="H3322" i="2"/>
  <c r="G3322" i="2"/>
  <c r="D3322" i="2"/>
  <c r="D3321" i="2"/>
  <c r="J3320" i="2"/>
  <c r="H3320" i="2"/>
  <c r="G3320" i="2"/>
  <c r="D3320" i="2"/>
  <c r="I3320" i="2" s="1" a="1"/>
  <c r="I3320" i="2" s="1"/>
  <c r="I3319" i="2" a="1"/>
  <c r="I3319" i="2" s="1"/>
  <c r="J3319" i="2" s="1"/>
  <c r="G3319" i="2"/>
  <c r="D3319" i="2"/>
  <c r="H3319" i="2" s="1"/>
  <c r="J3318" i="2"/>
  <c r="I3318" i="2"/>
  <c r="I3318" i="2" a="1"/>
  <c r="H3318" i="2"/>
  <c r="G3318" i="2"/>
  <c r="D3318" i="2"/>
  <c r="I3317" i="2" a="1"/>
  <c r="I3317" i="2" s="1"/>
  <c r="J3317" i="2" s="1"/>
  <c r="H3317" i="2"/>
  <c r="G3317" i="2"/>
  <c r="D3317" i="2"/>
  <c r="D3316" i="2"/>
  <c r="I3315" i="2" a="1"/>
  <c r="I3315" i="2" s="1"/>
  <c r="J3315" i="2" s="1"/>
  <c r="D3315" i="2"/>
  <c r="H3315" i="2" s="1"/>
  <c r="I3314" i="2" a="1"/>
  <c r="I3314" i="2" s="1"/>
  <c r="J3314" i="2" s="1"/>
  <c r="H3314" i="2"/>
  <c r="G3314" i="2"/>
  <c r="D3314" i="2"/>
  <c r="J3313" i="2"/>
  <c r="I3313" i="2" a="1"/>
  <c r="I3313" i="2" s="1"/>
  <c r="D3313" i="2"/>
  <c r="H3313" i="2" s="1"/>
  <c r="I3312" i="2" a="1"/>
  <c r="I3312" i="2" s="1"/>
  <c r="J3312" i="2" s="1"/>
  <c r="H3312" i="2"/>
  <c r="G3312" i="2"/>
  <c r="D3312" i="2"/>
  <c r="D3311" i="2"/>
  <c r="I3310" i="2" a="1"/>
  <c r="I3310" i="2" s="1"/>
  <c r="J3310" i="2" s="1"/>
  <c r="H3310" i="2"/>
  <c r="G3310" i="2"/>
  <c r="D3310" i="2"/>
  <c r="I3309" i="2"/>
  <c r="J3309" i="2" s="1"/>
  <c r="I3309" i="2" a="1"/>
  <c r="H3309" i="2"/>
  <c r="G3309" i="2"/>
  <c r="D3309" i="2"/>
  <c r="D3308" i="2"/>
  <c r="D3307" i="2"/>
  <c r="I3306" i="2" a="1"/>
  <c r="I3306" i="2" s="1"/>
  <c r="J3306" i="2" s="1"/>
  <c r="H3306" i="2"/>
  <c r="G3306" i="2"/>
  <c r="D3306" i="2"/>
  <c r="D3305" i="2"/>
  <c r="D3304" i="2"/>
  <c r="I3303" i="2" a="1"/>
  <c r="I3303" i="2" s="1"/>
  <c r="J3303" i="2" s="1"/>
  <c r="D3303" i="2"/>
  <c r="G3303" i="2" s="1"/>
  <c r="D3302" i="2"/>
  <c r="I3301" i="2" a="1"/>
  <c r="I3301" i="2" s="1"/>
  <c r="J3301" i="2" s="1"/>
  <c r="H3301" i="2"/>
  <c r="D3301" i="2"/>
  <c r="G3301" i="2" s="1"/>
  <c r="D3300" i="2"/>
  <c r="I3299" i="2" a="1"/>
  <c r="I3299" i="2" s="1"/>
  <c r="J3299" i="2" s="1"/>
  <c r="D3299" i="2"/>
  <c r="G3299" i="2" s="1"/>
  <c r="D3298" i="2"/>
  <c r="G3297" i="2"/>
  <c r="D3297" i="2"/>
  <c r="I3297" i="2" s="1" a="1"/>
  <c r="I3297" i="2" s="1"/>
  <c r="J3297" i="2" s="1"/>
  <c r="J3296" i="2"/>
  <c r="H3296" i="2"/>
  <c r="D3296" i="2"/>
  <c r="I3296" i="2" s="1" a="1"/>
  <c r="I3296" i="2" s="1"/>
  <c r="I3295" i="2"/>
  <c r="J3295" i="2" s="1"/>
  <c r="I3295" i="2" a="1"/>
  <c r="H3295" i="2"/>
  <c r="D3295" i="2"/>
  <c r="G3295" i="2" s="1"/>
  <c r="D3294" i="2"/>
  <c r="H3293" i="2"/>
  <c r="D3293" i="2"/>
  <c r="J3292" i="2"/>
  <c r="I3292" i="2"/>
  <c r="H3292" i="2"/>
  <c r="G3292" i="2"/>
  <c r="D3292" i="2"/>
  <c r="I3292" i="2" s="1" a="1"/>
  <c r="D3291" i="2"/>
  <c r="G3291" i="2" s="1"/>
  <c r="H3290" i="2"/>
  <c r="D3290" i="2"/>
  <c r="I3289" i="2" a="1"/>
  <c r="I3289" i="2" s="1"/>
  <c r="J3289" i="2" s="1"/>
  <c r="H3289" i="2"/>
  <c r="G3289" i="2"/>
  <c r="D3289" i="2"/>
  <c r="H3288" i="2"/>
  <c r="G3288" i="2"/>
  <c r="D3288" i="2"/>
  <c r="I3288" i="2" s="1" a="1"/>
  <c r="I3288" i="2" s="1"/>
  <c r="J3288" i="2" s="1"/>
  <c r="I3287" i="2"/>
  <c r="J3287" i="2" s="1"/>
  <c r="I3287" i="2" a="1"/>
  <c r="H3287" i="2"/>
  <c r="D3287" i="2"/>
  <c r="G3287" i="2" s="1"/>
  <c r="I3286" i="2" a="1"/>
  <c r="I3286" i="2" s="1"/>
  <c r="J3286" i="2" s="1"/>
  <c r="G3286" i="2"/>
  <c r="D3286" i="2"/>
  <c r="H3286" i="2" s="1"/>
  <c r="G3285" i="2"/>
  <c r="D3285" i="2"/>
  <c r="J3284" i="2"/>
  <c r="I3284" i="2"/>
  <c r="H3284" i="2"/>
  <c r="G3284" i="2"/>
  <c r="D3284" i="2"/>
  <c r="I3284" i="2" s="1" a="1"/>
  <c r="D3283" i="2"/>
  <c r="G3283" i="2" s="1"/>
  <c r="D3282" i="2"/>
  <c r="I3281" i="2"/>
  <c r="J3281" i="2" s="1"/>
  <c r="I3281" i="2" a="1"/>
  <c r="H3281" i="2"/>
  <c r="G3281" i="2"/>
  <c r="D3281" i="2"/>
  <c r="H3280" i="2"/>
  <c r="D3280" i="2"/>
  <c r="G3280" i="2" s="1"/>
  <c r="I3279" i="2" a="1"/>
  <c r="I3279" i="2" s="1"/>
  <c r="J3279" i="2" s="1"/>
  <c r="D3279" i="2"/>
  <c r="I3278" i="2" a="1"/>
  <c r="I3278" i="2" s="1"/>
  <c r="J3278" i="2" s="1"/>
  <c r="D3278" i="2"/>
  <c r="H3278" i="2" s="1"/>
  <c r="I3277" i="2" a="1"/>
  <c r="I3277" i="2" s="1"/>
  <c r="J3277" i="2" s="1"/>
  <c r="H3277" i="2"/>
  <c r="G3277" i="2"/>
  <c r="D3277" i="2"/>
  <c r="D3276" i="2"/>
  <c r="J3275" i="2"/>
  <c r="I3275" i="2" a="1"/>
  <c r="I3275" i="2" s="1"/>
  <c r="H3275" i="2"/>
  <c r="G3275" i="2"/>
  <c r="D3275" i="2"/>
  <c r="D3274" i="2"/>
  <c r="H3274" i="2" s="1"/>
  <c r="J3273" i="2"/>
  <c r="I3273" i="2"/>
  <c r="I3273" i="2" a="1"/>
  <c r="H3273" i="2"/>
  <c r="G3273" i="2"/>
  <c r="D3273" i="2"/>
  <c r="I3272" i="2" a="1"/>
  <c r="I3272" i="2" s="1"/>
  <c r="J3272" i="2" s="1"/>
  <c r="H3272" i="2"/>
  <c r="D3272" i="2"/>
  <c r="G3272" i="2" s="1"/>
  <c r="D3271" i="2"/>
  <c r="H3271" i="2" s="1"/>
  <c r="D3270" i="2"/>
  <c r="I3269" i="2"/>
  <c r="J3269" i="2" s="1"/>
  <c r="I3269" i="2" a="1"/>
  <c r="H3269" i="2"/>
  <c r="G3269" i="2"/>
  <c r="D3269" i="2"/>
  <c r="H3268" i="2"/>
  <c r="D3268" i="2"/>
  <c r="G3268" i="2" s="1"/>
  <c r="H3267" i="2"/>
  <c r="G3267" i="2"/>
  <c r="D3267" i="2"/>
  <c r="I3267" i="2" s="1" a="1"/>
  <c r="I3267" i="2" s="1"/>
  <c r="J3267" i="2" s="1"/>
  <c r="I3266" i="2" a="1"/>
  <c r="I3266" i="2" s="1"/>
  <c r="J3266" i="2" s="1"/>
  <c r="D3266" i="2"/>
  <c r="H3266" i="2" s="1"/>
  <c r="I3265" i="2" a="1"/>
  <c r="I3265" i="2" s="1"/>
  <c r="J3265" i="2" s="1"/>
  <c r="H3265" i="2"/>
  <c r="G3265" i="2"/>
  <c r="D3265" i="2"/>
  <c r="I3264" i="2" a="1"/>
  <c r="I3264" i="2" s="1"/>
  <c r="J3264" i="2" s="1"/>
  <c r="D3264" i="2"/>
  <c r="H3264" i="2" s="1"/>
  <c r="D3263" i="2"/>
  <c r="D3262" i="2"/>
  <c r="H3262" i="2" s="1"/>
  <c r="I3261" i="2" a="1"/>
  <c r="I3261" i="2" s="1"/>
  <c r="J3261" i="2" s="1"/>
  <c r="H3261" i="2"/>
  <c r="G3261" i="2"/>
  <c r="D3261" i="2"/>
  <c r="D3260" i="2"/>
  <c r="J3259" i="2"/>
  <c r="I3259" i="2" a="1"/>
  <c r="I3259" i="2" s="1"/>
  <c r="H3259" i="2"/>
  <c r="G3259" i="2"/>
  <c r="D3259" i="2"/>
  <c r="D3258" i="2"/>
  <c r="H3258" i="2" s="1"/>
  <c r="I3257" i="2"/>
  <c r="J3257" i="2" s="1"/>
  <c r="I3257" i="2" a="1"/>
  <c r="H3257" i="2"/>
  <c r="G3257" i="2"/>
  <c r="D3257" i="2"/>
  <c r="I3256" i="2"/>
  <c r="J3256" i="2" s="1"/>
  <c r="I3256" i="2" a="1"/>
  <c r="H3256" i="2"/>
  <c r="G3256" i="2"/>
  <c r="D3256" i="2"/>
  <c r="H3255" i="2"/>
  <c r="G3255" i="2"/>
  <c r="D3255" i="2"/>
  <c r="I3255" i="2" s="1" a="1"/>
  <c r="I3255" i="2" s="1"/>
  <c r="J3255" i="2" s="1"/>
  <c r="G3254" i="2"/>
  <c r="D3254" i="2"/>
  <c r="I3253" i="2" a="1"/>
  <c r="I3253" i="2" s="1"/>
  <c r="J3253" i="2" s="1"/>
  <c r="H3253" i="2"/>
  <c r="G3253" i="2"/>
  <c r="D3253" i="2"/>
  <c r="H3252" i="2"/>
  <c r="G3252" i="2"/>
  <c r="D3252" i="2"/>
  <c r="I3252" i="2" s="1" a="1"/>
  <c r="I3252" i="2" s="1"/>
  <c r="J3252" i="2" s="1"/>
  <c r="J3251" i="2"/>
  <c r="H3251" i="2"/>
  <c r="G3251" i="2"/>
  <c r="D3251" i="2"/>
  <c r="I3251" i="2" s="1" a="1"/>
  <c r="I3251" i="2" s="1"/>
  <c r="I3250" i="2" a="1"/>
  <c r="I3250" i="2" s="1"/>
  <c r="J3250" i="2" s="1"/>
  <c r="G3250" i="2"/>
  <c r="D3250" i="2"/>
  <c r="H3250" i="2" s="1"/>
  <c r="I3249" i="2"/>
  <c r="J3249" i="2" s="1"/>
  <c r="I3249" i="2" a="1"/>
  <c r="H3249" i="2"/>
  <c r="G3249" i="2"/>
  <c r="D3249" i="2"/>
  <c r="I3248" i="2" a="1"/>
  <c r="I3248" i="2" s="1"/>
  <c r="J3248" i="2" s="1"/>
  <c r="G3248" i="2"/>
  <c r="D3248" i="2"/>
  <c r="H3248" i="2" s="1"/>
  <c r="I3247" i="2" a="1"/>
  <c r="I3247" i="2" s="1"/>
  <c r="J3247" i="2" s="1"/>
  <c r="H3247" i="2"/>
  <c r="D3247" i="2"/>
  <c r="G3247" i="2" s="1"/>
  <c r="I3246" i="2" a="1"/>
  <c r="I3246" i="2" s="1"/>
  <c r="J3246" i="2" s="1"/>
  <c r="G3246" i="2"/>
  <c r="D3246" i="2"/>
  <c r="H3246" i="2" s="1"/>
  <c r="I3245" i="2" a="1"/>
  <c r="I3245" i="2" s="1"/>
  <c r="J3245" i="2" s="1"/>
  <c r="H3245" i="2"/>
  <c r="G3245" i="2"/>
  <c r="D3245" i="2"/>
  <c r="D3244" i="2"/>
  <c r="H3244" i="2" s="1"/>
  <c r="I3243" i="2" a="1"/>
  <c r="I3243" i="2" s="1"/>
  <c r="J3243" i="2" s="1"/>
  <c r="G3243" i="2"/>
  <c r="D3243" i="2"/>
  <c r="H3243" i="2" s="1"/>
  <c r="I3242" i="2" a="1"/>
  <c r="I3242" i="2" s="1"/>
  <c r="J3242" i="2" s="1"/>
  <c r="G3242" i="2"/>
  <c r="D3242" i="2"/>
  <c r="H3242" i="2" s="1"/>
  <c r="I3241" i="2" a="1"/>
  <c r="I3241" i="2" s="1"/>
  <c r="J3241" i="2" s="1"/>
  <c r="H3241" i="2"/>
  <c r="G3241" i="2"/>
  <c r="D3241" i="2"/>
  <c r="I3240" i="2" a="1"/>
  <c r="I3240" i="2" s="1"/>
  <c r="J3240" i="2" s="1"/>
  <c r="H3240" i="2"/>
  <c r="G3240" i="2"/>
  <c r="D3240" i="2"/>
  <c r="H3239" i="2"/>
  <c r="D3239" i="2"/>
  <c r="I3239" i="2" s="1" a="1"/>
  <c r="I3239" i="2" s="1"/>
  <c r="J3239" i="2" s="1"/>
  <c r="G3238" i="2"/>
  <c r="D3238" i="2"/>
  <c r="I3237" i="2"/>
  <c r="J3237" i="2" s="1"/>
  <c r="I3237" i="2" a="1"/>
  <c r="H3237" i="2"/>
  <c r="G3237" i="2"/>
  <c r="D3237" i="2"/>
  <c r="D3236" i="2"/>
  <c r="I3236" i="2" s="1" a="1"/>
  <c r="I3236" i="2" s="1"/>
  <c r="J3236" i="2" s="1"/>
  <c r="H3235" i="2"/>
  <c r="D3235" i="2"/>
  <c r="I3235" i="2" s="1" a="1"/>
  <c r="I3235" i="2" s="1"/>
  <c r="J3235" i="2" s="1"/>
  <c r="I3234" i="2"/>
  <c r="J3234" i="2" s="1"/>
  <c r="I3234" i="2" a="1"/>
  <c r="G3234" i="2"/>
  <c r="D3234" i="2"/>
  <c r="H3234" i="2" s="1"/>
  <c r="I3233" i="2" a="1"/>
  <c r="I3233" i="2" s="1"/>
  <c r="J3233" i="2" s="1"/>
  <c r="H3233" i="2"/>
  <c r="G3233" i="2"/>
  <c r="D3233" i="2"/>
  <c r="H3232" i="2"/>
  <c r="D3232" i="2"/>
  <c r="G3232" i="2" s="1"/>
  <c r="D3231" i="2"/>
  <c r="G3231" i="2" s="1"/>
  <c r="D3230" i="2"/>
  <c r="H3230" i="2" s="1"/>
  <c r="J3229" i="2"/>
  <c r="I3229" i="2" a="1"/>
  <c r="I3229" i="2" s="1"/>
  <c r="H3229" i="2"/>
  <c r="G3229" i="2"/>
  <c r="D3229" i="2"/>
  <c r="I3228" i="2" a="1"/>
  <c r="I3228" i="2" s="1"/>
  <c r="J3228" i="2" s="1"/>
  <c r="G3228" i="2"/>
  <c r="D3228" i="2"/>
  <c r="H3228" i="2" s="1"/>
  <c r="H3227" i="2"/>
  <c r="D3227" i="2"/>
  <c r="G3227" i="2" s="1"/>
  <c r="D3226" i="2"/>
  <c r="H3226" i="2" s="1"/>
  <c r="I3225" i="2"/>
  <c r="J3225" i="2" s="1"/>
  <c r="I3225" i="2" a="1"/>
  <c r="H3225" i="2"/>
  <c r="G3225" i="2"/>
  <c r="D3225" i="2"/>
  <c r="I3224" i="2"/>
  <c r="J3224" i="2" s="1"/>
  <c r="I3224" i="2" a="1"/>
  <c r="H3224" i="2"/>
  <c r="G3224" i="2"/>
  <c r="D3224" i="2"/>
  <c r="J3223" i="2"/>
  <c r="I3223" i="2" a="1"/>
  <c r="I3223" i="2" s="1"/>
  <c r="H3223" i="2"/>
  <c r="G3223" i="2"/>
  <c r="D3223" i="2"/>
  <c r="D3222" i="2"/>
  <c r="I3221" i="2" a="1"/>
  <c r="I3221" i="2" s="1"/>
  <c r="J3221" i="2" s="1"/>
  <c r="H3221" i="2"/>
  <c r="G3221" i="2"/>
  <c r="D3221" i="2"/>
  <c r="I3220" i="2"/>
  <c r="J3220" i="2" s="1"/>
  <c r="I3220" i="2" a="1"/>
  <c r="H3220" i="2"/>
  <c r="G3220" i="2"/>
  <c r="D3220" i="2"/>
  <c r="D3219" i="2"/>
  <c r="I3218" i="2" a="1"/>
  <c r="I3218" i="2" s="1"/>
  <c r="J3218" i="2" s="1"/>
  <c r="G3218" i="2"/>
  <c r="D3218" i="2"/>
  <c r="H3218" i="2" s="1"/>
  <c r="I3217" i="2" a="1"/>
  <c r="I3217" i="2" s="1"/>
  <c r="J3217" i="2" s="1"/>
  <c r="H3217" i="2"/>
  <c r="G3217" i="2"/>
  <c r="D3217" i="2"/>
  <c r="D3216" i="2"/>
  <c r="J3215" i="2"/>
  <c r="I3215" i="2" a="1"/>
  <c r="I3215" i="2" s="1"/>
  <c r="H3215" i="2"/>
  <c r="D3215" i="2"/>
  <c r="G3215" i="2" s="1"/>
  <c r="D3214" i="2"/>
  <c r="I3213" i="2" a="1"/>
  <c r="I3213" i="2" s="1"/>
  <c r="J3213" i="2" s="1"/>
  <c r="H3213" i="2"/>
  <c r="G3213" i="2"/>
  <c r="D3213" i="2"/>
  <c r="I3212" i="2"/>
  <c r="J3212" i="2" s="1"/>
  <c r="I3212" i="2" a="1"/>
  <c r="D3212" i="2"/>
  <c r="D3211" i="2"/>
  <c r="I3210" i="2"/>
  <c r="J3210" i="2" s="1"/>
  <c r="I3210" i="2" a="1"/>
  <c r="G3210" i="2"/>
  <c r="D3210" i="2"/>
  <c r="H3210" i="2" s="1"/>
  <c r="I3209" i="2" a="1"/>
  <c r="I3209" i="2" s="1"/>
  <c r="J3209" i="2" s="1"/>
  <c r="H3209" i="2"/>
  <c r="G3209" i="2"/>
  <c r="D3209" i="2"/>
  <c r="I3208" i="2" a="1"/>
  <c r="I3208" i="2" s="1"/>
  <c r="J3208" i="2" s="1"/>
  <c r="H3208" i="2"/>
  <c r="G3208" i="2"/>
  <c r="D3208" i="2"/>
  <c r="D3207" i="2"/>
  <c r="D3206" i="2"/>
  <c r="I3205" i="2"/>
  <c r="J3205" i="2" s="1"/>
  <c r="I3205" i="2" a="1"/>
  <c r="H3205" i="2"/>
  <c r="G3205" i="2"/>
  <c r="D3205" i="2"/>
  <c r="D3204" i="2"/>
  <c r="D3203" i="2"/>
  <c r="I3202" i="2"/>
  <c r="J3202" i="2" s="1"/>
  <c r="I3202" i="2" a="1"/>
  <c r="G3202" i="2"/>
  <c r="D3202" i="2"/>
  <c r="H3202" i="2" s="1"/>
  <c r="I3201" i="2" a="1"/>
  <c r="I3201" i="2" s="1"/>
  <c r="J3201" i="2" s="1"/>
  <c r="H3201" i="2"/>
  <c r="G3201" i="2"/>
  <c r="D3201" i="2"/>
  <c r="D3200" i="2"/>
  <c r="D3199" i="2"/>
  <c r="I3198" i="2" a="1"/>
  <c r="I3198" i="2" s="1"/>
  <c r="J3198" i="2" s="1"/>
  <c r="G3198" i="2"/>
  <c r="D3198" i="2"/>
  <c r="H3198" i="2" s="1"/>
  <c r="J3197" i="2"/>
  <c r="I3197" i="2" a="1"/>
  <c r="I3197" i="2" s="1"/>
  <c r="H3197" i="2"/>
  <c r="G3197" i="2"/>
  <c r="D3197" i="2"/>
  <c r="I3196" i="2"/>
  <c r="J3196" i="2" s="1"/>
  <c r="I3196" i="2" a="1"/>
  <c r="G3196" i="2"/>
  <c r="D3196" i="2"/>
  <c r="H3196" i="2" s="1"/>
  <c r="D3195" i="2"/>
  <c r="D3194" i="2"/>
  <c r="I3193" i="2" a="1"/>
  <c r="I3193" i="2" s="1"/>
  <c r="J3193" i="2" s="1"/>
  <c r="H3193" i="2"/>
  <c r="G3193" i="2"/>
  <c r="D3193" i="2"/>
  <c r="I3192" i="2"/>
  <c r="J3192" i="2" s="1"/>
  <c r="I3192" i="2" a="1"/>
  <c r="H3192" i="2"/>
  <c r="G3192" i="2"/>
  <c r="D3192" i="2"/>
  <c r="I3191" i="2" a="1"/>
  <c r="I3191" i="2" s="1"/>
  <c r="J3191" i="2" s="1"/>
  <c r="G3191" i="2"/>
  <c r="D3191" i="2"/>
  <c r="H3191" i="2" s="1"/>
  <c r="G3190" i="2"/>
  <c r="D3190" i="2"/>
  <c r="I3189" i="2" a="1"/>
  <c r="I3189" i="2" s="1"/>
  <c r="J3189" i="2" s="1"/>
  <c r="H3189" i="2"/>
  <c r="G3189" i="2"/>
  <c r="D3189" i="2"/>
  <c r="I3188" i="2" a="1"/>
  <c r="I3188" i="2" s="1"/>
  <c r="J3188" i="2" s="1"/>
  <c r="G3188" i="2"/>
  <c r="D3188" i="2"/>
  <c r="H3188" i="2" s="1"/>
  <c r="H3187" i="2"/>
  <c r="G3187" i="2"/>
  <c r="D3187" i="2"/>
  <c r="I3187" i="2" s="1" a="1"/>
  <c r="I3187" i="2" s="1"/>
  <c r="J3187" i="2" s="1"/>
  <c r="I3186" i="2" a="1"/>
  <c r="I3186" i="2" s="1"/>
  <c r="J3186" i="2" s="1"/>
  <c r="G3186" i="2"/>
  <c r="D3186" i="2"/>
  <c r="H3186" i="2" s="1"/>
  <c r="I3185" i="2"/>
  <c r="J3185" i="2" s="1"/>
  <c r="I3185" i="2" a="1"/>
  <c r="H3185" i="2"/>
  <c r="G3185" i="2"/>
  <c r="D3185" i="2"/>
  <c r="H3184" i="2"/>
  <c r="D3184" i="2"/>
  <c r="I3184" i="2" s="1" a="1"/>
  <c r="I3184" i="2" s="1"/>
  <c r="J3184" i="2" s="1"/>
  <c r="H3183" i="2"/>
  <c r="D3183" i="2"/>
  <c r="G3183" i="2" s="1"/>
  <c r="I3182" i="2" a="1"/>
  <c r="I3182" i="2" s="1"/>
  <c r="J3182" i="2" s="1"/>
  <c r="G3182" i="2"/>
  <c r="D3182" i="2"/>
  <c r="H3182" i="2" s="1"/>
  <c r="I3181" i="2" a="1"/>
  <c r="I3181" i="2" s="1"/>
  <c r="J3181" i="2" s="1"/>
  <c r="H3181" i="2"/>
  <c r="G3181" i="2"/>
  <c r="D3181" i="2"/>
  <c r="I3180" i="2" a="1"/>
  <c r="I3180" i="2" s="1"/>
  <c r="J3180" i="2" s="1"/>
  <c r="D3180" i="2"/>
  <c r="H3179" i="2"/>
  <c r="G3179" i="2"/>
  <c r="D3179" i="2"/>
  <c r="I3179" i="2" s="1" a="1"/>
  <c r="I3179" i="2" s="1"/>
  <c r="J3179" i="2" s="1"/>
  <c r="G3178" i="2"/>
  <c r="D3178" i="2"/>
  <c r="H3178" i="2" s="1"/>
  <c r="I3177" i="2"/>
  <c r="J3177" i="2" s="1"/>
  <c r="I3177" i="2" a="1"/>
  <c r="H3177" i="2"/>
  <c r="G3177" i="2"/>
  <c r="D3177" i="2"/>
  <c r="I3176" i="2" a="1"/>
  <c r="I3176" i="2" s="1"/>
  <c r="J3176" i="2" s="1"/>
  <c r="H3176" i="2"/>
  <c r="G3176" i="2"/>
  <c r="D3176" i="2"/>
  <c r="H3175" i="2"/>
  <c r="D3175" i="2"/>
  <c r="G3175" i="2" s="1"/>
  <c r="D3174" i="2"/>
  <c r="I3173" i="2"/>
  <c r="J3173" i="2" s="1"/>
  <c r="I3173" i="2" a="1"/>
  <c r="H3173" i="2"/>
  <c r="G3173" i="2"/>
  <c r="D3173" i="2"/>
  <c r="H3172" i="2"/>
  <c r="D3172" i="2"/>
  <c r="G3172" i="2" s="1"/>
  <c r="J3171" i="2"/>
  <c r="H3171" i="2"/>
  <c r="G3171" i="2"/>
  <c r="D3171" i="2"/>
  <c r="I3171" i="2" s="1" a="1"/>
  <c r="I3171" i="2" s="1"/>
  <c r="I3170" i="2"/>
  <c r="J3170" i="2" s="1"/>
  <c r="I3170" i="2" a="1"/>
  <c r="G3170" i="2"/>
  <c r="D3170" i="2"/>
  <c r="H3170" i="2" s="1"/>
  <c r="J3169" i="2"/>
  <c r="I3169" i="2"/>
  <c r="I3169" i="2" a="1"/>
  <c r="H3169" i="2"/>
  <c r="G3169" i="2"/>
  <c r="D3169" i="2"/>
  <c r="I3168" i="2" a="1"/>
  <c r="I3168" i="2" s="1"/>
  <c r="J3168" i="2" s="1"/>
  <c r="G3168" i="2"/>
  <c r="D3168" i="2"/>
  <c r="H3168" i="2" s="1"/>
  <c r="I3167" i="2" a="1"/>
  <c r="I3167" i="2" s="1"/>
  <c r="J3167" i="2" s="1"/>
  <c r="D3167" i="2"/>
  <c r="G3167" i="2" s="1"/>
  <c r="I3166" i="2" a="1"/>
  <c r="I3166" i="2" s="1"/>
  <c r="J3166" i="2" s="1"/>
  <c r="G3166" i="2"/>
  <c r="D3166" i="2"/>
  <c r="H3166" i="2" s="1"/>
  <c r="J3165" i="2"/>
  <c r="I3165" i="2" a="1"/>
  <c r="I3165" i="2" s="1"/>
  <c r="H3165" i="2"/>
  <c r="G3165" i="2"/>
  <c r="D3165" i="2"/>
  <c r="G3164" i="2"/>
  <c r="D3164" i="2"/>
  <c r="H3164" i="2" s="1"/>
  <c r="I3163" i="2" a="1"/>
  <c r="I3163" i="2" s="1"/>
  <c r="J3163" i="2" s="1"/>
  <c r="D3163" i="2"/>
  <c r="H3163" i="2" s="1"/>
  <c r="I3162" i="2" a="1"/>
  <c r="I3162" i="2" s="1"/>
  <c r="J3162" i="2" s="1"/>
  <c r="G3162" i="2"/>
  <c r="D3162" i="2"/>
  <c r="H3162" i="2" s="1"/>
  <c r="I3161" i="2"/>
  <c r="J3161" i="2" s="1"/>
  <c r="I3161" i="2" a="1"/>
  <c r="H3161" i="2"/>
  <c r="G3161" i="2"/>
  <c r="D3161" i="2"/>
  <c r="I3160" i="2" a="1"/>
  <c r="I3160" i="2" s="1"/>
  <c r="J3160" i="2" s="1"/>
  <c r="H3160" i="2"/>
  <c r="G3160" i="2"/>
  <c r="D3160" i="2"/>
  <c r="I3159" i="2" a="1"/>
  <c r="I3159" i="2" s="1"/>
  <c r="J3159" i="2" s="1"/>
  <c r="D3159" i="2"/>
  <c r="G3158" i="2"/>
  <c r="D3158" i="2"/>
  <c r="I3157" i="2" a="1"/>
  <c r="I3157" i="2" s="1"/>
  <c r="J3157" i="2" s="1"/>
  <c r="H3157" i="2"/>
  <c r="G3157" i="2"/>
  <c r="D3157" i="2"/>
  <c r="D3156" i="2"/>
  <c r="J3155" i="2"/>
  <c r="H3155" i="2"/>
  <c r="G3155" i="2"/>
  <c r="D3155" i="2"/>
  <c r="I3155" i="2" s="1" a="1"/>
  <c r="I3155" i="2" s="1"/>
  <c r="I3154" i="2" a="1"/>
  <c r="I3154" i="2" s="1"/>
  <c r="J3154" i="2" s="1"/>
  <c r="G3154" i="2"/>
  <c r="D3154" i="2"/>
  <c r="H3154" i="2" s="1"/>
  <c r="I3153" i="2"/>
  <c r="J3153" i="2" s="1"/>
  <c r="I3153" i="2" a="1"/>
  <c r="H3153" i="2"/>
  <c r="G3153" i="2"/>
  <c r="D3153" i="2"/>
  <c r="I3152" i="2" a="1"/>
  <c r="I3152" i="2" s="1"/>
  <c r="J3152" i="2" s="1"/>
  <c r="H3152" i="2"/>
  <c r="G3152" i="2"/>
  <c r="D3152" i="2"/>
  <c r="D3151" i="2"/>
  <c r="I3150" i="2" a="1"/>
  <c r="I3150" i="2" s="1"/>
  <c r="J3150" i="2" s="1"/>
  <c r="D3150" i="2"/>
  <c r="I3149" i="2" a="1"/>
  <c r="I3149" i="2" s="1"/>
  <c r="J3149" i="2" s="1"/>
  <c r="H3149" i="2"/>
  <c r="G3149" i="2"/>
  <c r="D3149" i="2"/>
  <c r="J3148" i="2"/>
  <c r="I3148" i="2" a="1"/>
  <c r="I3148" i="2" s="1"/>
  <c r="D3148" i="2"/>
  <c r="H3148" i="2" s="1"/>
  <c r="I3147" i="2" a="1"/>
  <c r="I3147" i="2" s="1"/>
  <c r="J3147" i="2" s="1"/>
  <c r="H3147" i="2"/>
  <c r="G3147" i="2"/>
  <c r="D3147" i="2"/>
  <c r="D3146" i="2"/>
  <c r="I3145" i="2" a="1"/>
  <c r="I3145" i="2" s="1"/>
  <c r="J3145" i="2" s="1"/>
  <c r="H3145" i="2"/>
  <c r="G3145" i="2"/>
  <c r="D3145" i="2"/>
  <c r="I3144" i="2"/>
  <c r="J3144" i="2" s="1"/>
  <c r="I3144" i="2" a="1"/>
  <c r="H3144" i="2"/>
  <c r="G3144" i="2"/>
  <c r="D3144" i="2"/>
  <c r="D3143" i="2"/>
  <c r="D3142" i="2"/>
  <c r="I3141" i="2" a="1"/>
  <c r="I3141" i="2" s="1"/>
  <c r="J3141" i="2" s="1"/>
  <c r="H3141" i="2"/>
  <c r="G3141" i="2"/>
  <c r="D3141" i="2"/>
  <c r="G3140" i="2"/>
  <c r="D3140" i="2"/>
  <c r="D3139" i="2"/>
  <c r="I3138" i="2" a="1"/>
  <c r="I3138" i="2" s="1"/>
  <c r="J3138" i="2" s="1"/>
  <c r="G3138" i="2"/>
  <c r="D3138" i="2"/>
  <c r="H3138" i="2" s="1"/>
  <c r="J3137" i="2"/>
  <c r="I3137" i="2" a="1"/>
  <c r="I3137" i="2" s="1"/>
  <c r="H3137" i="2"/>
  <c r="G3137" i="2"/>
  <c r="D3137" i="2"/>
  <c r="D3136" i="2"/>
  <c r="G3136" i="2" s="1"/>
  <c r="D3135" i="2"/>
  <c r="G3134" i="2"/>
  <c r="D3134" i="2"/>
  <c r="H3134" i="2" s="1"/>
  <c r="I3133" i="2" a="1"/>
  <c r="I3133" i="2" s="1"/>
  <c r="J3133" i="2" s="1"/>
  <c r="H3133" i="2"/>
  <c r="G3133" i="2"/>
  <c r="D3133" i="2"/>
  <c r="D3132" i="2"/>
  <c r="D3131" i="2"/>
  <c r="G3131" i="2" s="1"/>
  <c r="D3130" i="2"/>
  <c r="I3129" i="2"/>
  <c r="J3129" i="2" s="1"/>
  <c r="I3129" i="2" a="1"/>
  <c r="H3129" i="2"/>
  <c r="G3129" i="2"/>
  <c r="D3129" i="2"/>
  <c r="I3128" i="2"/>
  <c r="J3128" i="2" s="1"/>
  <c r="I3128" i="2" a="1"/>
  <c r="H3128" i="2"/>
  <c r="G3128" i="2"/>
  <c r="D3128" i="2"/>
  <c r="G3127" i="2"/>
  <c r="D3127" i="2"/>
  <c r="I3127" i="2" s="1" a="1"/>
  <c r="I3127" i="2" s="1"/>
  <c r="J3127" i="2" s="1"/>
  <c r="G3126" i="2"/>
  <c r="D3126" i="2"/>
  <c r="I3125" i="2"/>
  <c r="J3125" i="2" s="1"/>
  <c r="I3125" i="2" a="1"/>
  <c r="H3125" i="2"/>
  <c r="G3125" i="2"/>
  <c r="D3125" i="2"/>
  <c r="J3124" i="2"/>
  <c r="H3124" i="2"/>
  <c r="G3124" i="2"/>
  <c r="D3124" i="2"/>
  <c r="I3124" i="2" s="1" a="1"/>
  <c r="I3124" i="2" s="1"/>
  <c r="J3123" i="2"/>
  <c r="G3123" i="2"/>
  <c r="D3123" i="2"/>
  <c r="I3123" i="2" s="1" a="1"/>
  <c r="I3123" i="2" s="1"/>
  <c r="I3122" i="2" a="1"/>
  <c r="I3122" i="2" s="1"/>
  <c r="J3122" i="2" s="1"/>
  <c r="G3122" i="2"/>
  <c r="D3122" i="2"/>
  <c r="H3122" i="2" s="1"/>
  <c r="I3121" i="2"/>
  <c r="J3121" i="2" s="1"/>
  <c r="I3121" i="2" a="1"/>
  <c r="H3121" i="2"/>
  <c r="G3121" i="2"/>
  <c r="D3121" i="2"/>
  <c r="J3120" i="2"/>
  <c r="I3120" i="2" a="1"/>
  <c r="I3120" i="2" s="1"/>
  <c r="G3120" i="2"/>
  <c r="D3120" i="2"/>
  <c r="H3120" i="2" s="1"/>
  <c r="D3119" i="2"/>
  <c r="G3119" i="2" s="1"/>
  <c r="I3118" i="2" a="1"/>
  <c r="I3118" i="2" s="1"/>
  <c r="J3118" i="2" s="1"/>
  <c r="D3118" i="2"/>
  <c r="H3118" i="2" s="1"/>
  <c r="J3117" i="2"/>
  <c r="I3117" i="2" a="1"/>
  <c r="I3117" i="2" s="1"/>
  <c r="H3117" i="2"/>
  <c r="G3117" i="2"/>
  <c r="D3117" i="2"/>
  <c r="G3116" i="2"/>
  <c r="D3116" i="2"/>
  <c r="J3115" i="2"/>
  <c r="I3115" i="2" a="1"/>
  <c r="I3115" i="2" s="1"/>
  <c r="G3115" i="2"/>
  <c r="D3115" i="2"/>
  <c r="H3115" i="2" s="1"/>
  <c r="I3114" i="2" a="1"/>
  <c r="I3114" i="2" s="1"/>
  <c r="J3114" i="2" s="1"/>
  <c r="D3114" i="2"/>
  <c r="H3114" i="2" s="1"/>
  <c r="I3113" i="2" a="1"/>
  <c r="I3113" i="2" s="1"/>
  <c r="J3113" i="2" s="1"/>
  <c r="H3113" i="2"/>
  <c r="G3113" i="2"/>
  <c r="D3113" i="2"/>
  <c r="J3112" i="2"/>
  <c r="I3112" i="2" a="1"/>
  <c r="I3112" i="2" s="1"/>
  <c r="H3112" i="2"/>
  <c r="G3112" i="2"/>
  <c r="D3112" i="2"/>
  <c r="G3111" i="2"/>
  <c r="D3111" i="2"/>
  <c r="I3111" i="2" s="1" a="1"/>
  <c r="I3111" i="2" s="1"/>
  <c r="J3111" i="2" s="1"/>
  <c r="D3110" i="2"/>
  <c r="J3109" i="2"/>
  <c r="I3109" i="2"/>
  <c r="I3109" i="2" a="1"/>
  <c r="H3109" i="2"/>
  <c r="G3109" i="2"/>
  <c r="D3109" i="2"/>
  <c r="I3108" i="2" a="1"/>
  <c r="I3108" i="2" s="1"/>
  <c r="J3108" i="2" s="1"/>
  <c r="G3108" i="2"/>
  <c r="D3108" i="2"/>
  <c r="H3108" i="2" s="1"/>
  <c r="H3107" i="2"/>
  <c r="D3107" i="2"/>
  <c r="I3107" i="2" s="1" a="1"/>
  <c r="I3107" i="2" s="1"/>
  <c r="J3107" i="2" s="1"/>
  <c r="I3106" i="2" a="1"/>
  <c r="I3106" i="2" s="1"/>
  <c r="J3106" i="2" s="1"/>
  <c r="G3106" i="2"/>
  <c r="D3106" i="2"/>
  <c r="H3106" i="2" s="1"/>
  <c r="J3105" i="2"/>
  <c r="I3105" i="2" a="1"/>
  <c r="I3105" i="2" s="1"/>
  <c r="H3105" i="2"/>
  <c r="G3105" i="2"/>
  <c r="D3105" i="2"/>
  <c r="D3104" i="2"/>
  <c r="D3103" i="2"/>
  <c r="G3102" i="2"/>
  <c r="D3102" i="2"/>
  <c r="J3101" i="2"/>
  <c r="I3101" i="2" a="1"/>
  <c r="I3101" i="2" s="1"/>
  <c r="H3101" i="2"/>
  <c r="G3101" i="2"/>
  <c r="D3101" i="2"/>
  <c r="I3100" i="2" a="1"/>
  <c r="I3100" i="2" s="1"/>
  <c r="J3100" i="2" s="1"/>
  <c r="D3100" i="2"/>
  <c r="H3100" i="2" s="1"/>
  <c r="D3099" i="2"/>
  <c r="I3098" i="2"/>
  <c r="J3098" i="2" s="1"/>
  <c r="I3098" i="2" a="1"/>
  <c r="G3098" i="2"/>
  <c r="D3098" i="2"/>
  <c r="H3098" i="2" s="1"/>
  <c r="I3097" i="2"/>
  <c r="J3097" i="2" s="1"/>
  <c r="I3097" i="2" a="1"/>
  <c r="H3097" i="2"/>
  <c r="G3097" i="2"/>
  <c r="D3097" i="2"/>
  <c r="I3096" i="2"/>
  <c r="J3096" i="2" s="1"/>
  <c r="I3096" i="2" a="1"/>
  <c r="H3096" i="2"/>
  <c r="G3096" i="2"/>
  <c r="D3096" i="2"/>
  <c r="I3095" i="2" a="1"/>
  <c r="I3095" i="2" s="1"/>
  <c r="J3095" i="2" s="1"/>
  <c r="H3095" i="2"/>
  <c r="G3095" i="2"/>
  <c r="D3095" i="2"/>
  <c r="G3094" i="2"/>
  <c r="D3094" i="2"/>
  <c r="I3093" i="2"/>
  <c r="J3093" i="2" s="1"/>
  <c r="I3093" i="2" a="1"/>
  <c r="H3093" i="2"/>
  <c r="G3093" i="2"/>
  <c r="D3093" i="2"/>
  <c r="I3092" i="2" a="1"/>
  <c r="I3092" i="2" s="1"/>
  <c r="J3092" i="2" s="1"/>
  <c r="H3092" i="2"/>
  <c r="G3092" i="2"/>
  <c r="D3092" i="2"/>
  <c r="G3091" i="2"/>
  <c r="D3091" i="2"/>
  <c r="I3090" i="2" a="1"/>
  <c r="I3090" i="2" s="1"/>
  <c r="J3090" i="2" s="1"/>
  <c r="G3090" i="2"/>
  <c r="D3090" i="2"/>
  <c r="H3090" i="2" s="1"/>
  <c r="I3089" i="2" a="1"/>
  <c r="I3089" i="2" s="1"/>
  <c r="J3089" i="2" s="1"/>
  <c r="H3089" i="2"/>
  <c r="G3089" i="2"/>
  <c r="D3089" i="2"/>
  <c r="D3088" i="2"/>
  <c r="I3087" i="2" a="1"/>
  <c r="I3087" i="2" s="1"/>
  <c r="J3087" i="2" s="1"/>
  <c r="H3087" i="2"/>
  <c r="D3087" i="2"/>
  <c r="G3087" i="2" s="1"/>
  <c r="D3086" i="2"/>
  <c r="I3085" i="2" a="1"/>
  <c r="I3085" i="2" s="1"/>
  <c r="J3085" i="2" s="1"/>
  <c r="H3085" i="2"/>
  <c r="G3085" i="2"/>
  <c r="D3085" i="2"/>
  <c r="D3084" i="2"/>
  <c r="I3083" i="2" a="1"/>
  <c r="I3083" i="2" s="1"/>
  <c r="J3083" i="2" s="1"/>
  <c r="D3083" i="2"/>
  <c r="H3083" i="2" s="1"/>
  <c r="I3082" i="2"/>
  <c r="J3082" i="2" s="1"/>
  <c r="I3082" i="2" a="1"/>
  <c r="G3082" i="2"/>
  <c r="D3082" i="2"/>
  <c r="H3082" i="2" s="1"/>
  <c r="I3081" i="2" a="1"/>
  <c r="I3081" i="2" s="1"/>
  <c r="J3081" i="2" s="1"/>
  <c r="H3081" i="2"/>
  <c r="G3081" i="2"/>
  <c r="D3081" i="2"/>
  <c r="J3080" i="2"/>
  <c r="I3080" i="2" a="1"/>
  <c r="I3080" i="2" s="1"/>
  <c r="H3080" i="2"/>
  <c r="G3080" i="2"/>
  <c r="D3080" i="2"/>
  <c r="D3079" i="2"/>
  <c r="D3078" i="2"/>
  <c r="J3077" i="2"/>
  <c r="I3077" i="2"/>
  <c r="I3077" i="2" a="1"/>
  <c r="H3077" i="2"/>
  <c r="G3077" i="2"/>
  <c r="D3077" i="2"/>
  <c r="I3076" i="2" a="1"/>
  <c r="I3076" i="2" s="1"/>
  <c r="J3076" i="2" s="1"/>
  <c r="D3076" i="2"/>
  <c r="G3076" i="2" s="1"/>
  <c r="D3075" i="2"/>
  <c r="I3075" i="2" s="1" a="1"/>
  <c r="I3075" i="2" s="1"/>
  <c r="J3075" i="2" s="1"/>
  <c r="I3074" i="2"/>
  <c r="J3074" i="2" s="1"/>
  <c r="I3074" i="2" a="1"/>
  <c r="G3074" i="2"/>
  <c r="D3074" i="2"/>
  <c r="H3074" i="2" s="1"/>
  <c r="I3073" i="2" a="1"/>
  <c r="I3073" i="2" s="1"/>
  <c r="J3073" i="2" s="1"/>
  <c r="H3073" i="2"/>
  <c r="G3073" i="2"/>
  <c r="D3073" i="2"/>
  <c r="D3072" i="2"/>
  <c r="D3071" i="2"/>
  <c r="D3070" i="2"/>
  <c r="H3070" i="2" s="1"/>
  <c r="I3069" i="2" a="1"/>
  <c r="I3069" i="2" s="1"/>
  <c r="J3069" i="2" s="1"/>
  <c r="H3069" i="2"/>
  <c r="G3069" i="2"/>
  <c r="D3069" i="2"/>
  <c r="D3068" i="2"/>
  <c r="G3067" i="2"/>
  <c r="D3067" i="2"/>
  <c r="D3066" i="2"/>
  <c r="I3065" i="2" a="1"/>
  <c r="I3065" i="2" s="1"/>
  <c r="J3065" i="2" s="1"/>
  <c r="H3065" i="2"/>
  <c r="G3065" i="2"/>
  <c r="D3065" i="2"/>
  <c r="J3064" i="2"/>
  <c r="I3064" i="2"/>
  <c r="I3064" i="2" a="1"/>
  <c r="H3064" i="2"/>
  <c r="G3064" i="2"/>
  <c r="D3064" i="2"/>
  <c r="J3063" i="2"/>
  <c r="I3063" i="2" a="1"/>
  <c r="I3063" i="2" s="1"/>
  <c r="H3063" i="2"/>
  <c r="G3063" i="2"/>
  <c r="D3063" i="2"/>
  <c r="D3062" i="2"/>
  <c r="I3061" i="2" a="1"/>
  <c r="I3061" i="2" s="1"/>
  <c r="J3061" i="2" s="1"/>
  <c r="H3061" i="2"/>
  <c r="G3061" i="2"/>
  <c r="D3061" i="2"/>
  <c r="J3060" i="2"/>
  <c r="I3060" i="2"/>
  <c r="I3060" i="2" a="1"/>
  <c r="H3060" i="2"/>
  <c r="G3060" i="2"/>
  <c r="D3060" i="2"/>
  <c r="D3059" i="2"/>
  <c r="I3059" i="2" s="1" a="1"/>
  <c r="I3059" i="2" s="1"/>
  <c r="J3059" i="2" s="1"/>
  <c r="I3058" i="2" a="1"/>
  <c r="I3058" i="2" s="1"/>
  <c r="J3058" i="2" s="1"/>
  <c r="G3058" i="2"/>
  <c r="D3058" i="2"/>
  <c r="H3058" i="2" s="1"/>
  <c r="I3057" i="2" a="1"/>
  <c r="I3057" i="2" s="1"/>
  <c r="J3057" i="2" s="1"/>
  <c r="H3057" i="2"/>
  <c r="G3057" i="2"/>
  <c r="D3057" i="2"/>
  <c r="H3056" i="2"/>
  <c r="G3056" i="2"/>
  <c r="D3056" i="2"/>
  <c r="I3056" i="2" s="1" a="1"/>
  <c r="I3056" i="2" s="1"/>
  <c r="J3056" i="2" s="1"/>
  <c r="I3055" i="2" a="1"/>
  <c r="I3055" i="2" s="1"/>
  <c r="J3055" i="2" s="1"/>
  <c r="H3055" i="2"/>
  <c r="D3055" i="2"/>
  <c r="G3055" i="2" s="1"/>
  <c r="I3054" i="2" a="1"/>
  <c r="I3054" i="2" s="1"/>
  <c r="J3054" i="2" s="1"/>
  <c r="G3054" i="2"/>
  <c r="D3054" i="2"/>
  <c r="H3054" i="2" s="1"/>
  <c r="I3053" i="2" a="1"/>
  <c r="I3053" i="2" s="1"/>
  <c r="J3053" i="2" s="1"/>
  <c r="H3053" i="2"/>
  <c r="G3053" i="2"/>
  <c r="D3053" i="2"/>
  <c r="G3052" i="2"/>
  <c r="D3052" i="2"/>
  <c r="D3051" i="2"/>
  <c r="I3051" i="2" s="1" a="1"/>
  <c r="I3051" i="2" s="1"/>
  <c r="J3051" i="2" s="1"/>
  <c r="I3050" i="2" a="1"/>
  <c r="I3050" i="2" s="1"/>
  <c r="J3050" i="2" s="1"/>
  <c r="G3050" i="2"/>
  <c r="D3050" i="2"/>
  <c r="H3050" i="2" s="1"/>
  <c r="I3049" i="2"/>
  <c r="J3049" i="2" s="1"/>
  <c r="I3049" i="2" a="1"/>
  <c r="H3049" i="2"/>
  <c r="G3049" i="2"/>
  <c r="D3049" i="2"/>
  <c r="I3048" i="2" a="1"/>
  <c r="I3048" i="2" s="1"/>
  <c r="J3048" i="2" s="1"/>
  <c r="H3048" i="2"/>
  <c r="G3048" i="2"/>
  <c r="D3048" i="2"/>
  <c r="I3047" i="2" a="1"/>
  <c r="I3047" i="2" s="1"/>
  <c r="J3047" i="2" s="1"/>
  <c r="H3047" i="2"/>
  <c r="D3047" i="2"/>
  <c r="G3047" i="2" s="1"/>
  <c r="G3046" i="2"/>
  <c r="D3046" i="2"/>
  <c r="J3045" i="2"/>
  <c r="I3045" i="2"/>
  <c r="I3045" i="2" a="1"/>
  <c r="H3045" i="2"/>
  <c r="G3045" i="2"/>
  <c r="D3045" i="2"/>
  <c r="I3044" i="2" a="1"/>
  <c r="I3044" i="2" s="1"/>
  <c r="J3044" i="2" s="1"/>
  <c r="H3044" i="2"/>
  <c r="D3044" i="2"/>
  <c r="G3044" i="2" s="1"/>
  <c r="H3043" i="2"/>
  <c r="G3043" i="2"/>
  <c r="D3043" i="2"/>
  <c r="I3043" i="2" s="1" a="1"/>
  <c r="I3043" i="2" s="1"/>
  <c r="J3043" i="2" s="1"/>
  <c r="I3042" i="2"/>
  <c r="J3042" i="2" s="1"/>
  <c r="I3042" i="2" a="1"/>
  <c r="G3042" i="2"/>
  <c r="D3042" i="2"/>
  <c r="H3042" i="2" s="1"/>
  <c r="I3041" i="2" a="1"/>
  <c r="I3041" i="2" s="1"/>
  <c r="J3041" i="2" s="1"/>
  <c r="H3041" i="2"/>
  <c r="G3041" i="2"/>
  <c r="D3041" i="2"/>
  <c r="G3040" i="2"/>
  <c r="D3040" i="2"/>
  <c r="I3040" i="2" s="1" a="1"/>
  <c r="I3040" i="2" s="1"/>
  <c r="J3040" i="2" s="1"/>
  <c r="J3039" i="2"/>
  <c r="I3039" i="2" a="1"/>
  <c r="I3039" i="2" s="1"/>
  <c r="H3039" i="2"/>
  <c r="D3039" i="2"/>
  <c r="G3039" i="2" s="1"/>
  <c r="D3038" i="2"/>
  <c r="J3037" i="2"/>
  <c r="I3037" i="2" a="1"/>
  <c r="I3037" i="2" s="1"/>
  <c r="H3037" i="2"/>
  <c r="G3037" i="2"/>
  <c r="D3037" i="2"/>
  <c r="I3036" i="2" a="1"/>
  <c r="I3036" i="2" s="1"/>
  <c r="J3036" i="2" s="1"/>
  <c r="G3036" i="2"/>
  <c r="D3036" i="2"/>
  <c r="H3036" i="2" s="1"/>
  <c r="D3035" i="2"/>
  <c r="I3035" i="2" s="1" a="1"/>
  <c r="I3035" i="2" s="1"/>
  <c r="J3035" i="2" s="1"/>
  <c r="I3034" i="2" a="1"/>
  <c r="I3034" i="2" s="1"/>
  <c r="J3034" i="2" s="1"/>
  <c r="G3034" i="2"/>
  <c r="D3034" i="2"/>
  <c r="H3034" i="2" s="1"/>
  <c r="I3033" i="2" a="1"/>
  <c r="I3033" i="2" s="1"/>
  <c r="J3033" i="2" s="1"/>
  <c r="H3033" i="2"/>
  <c r="G3033" i="2"/>
  <c r="D3033" i="2"/>
  <c r="I3032" i="2" a="1"/>
  <c r="I3032" i="2" s="1"/>
  <c r="J3032" i="2" s="1"/>
  <c r="H3032" i="2"/>
  <c r="G3032" i="2"/>
  <c r="D3032" i="2"/>
  <c r="I3031" i="2" a="1"/>
  <c r="I3031" i="2" s="1"/>
  <c r="J3031" i="2" s="1"/>
  <c r="D3031" i="2"/>
  <c r="H3030" i="2"/>
  <c r="D3030" i="2"/>
  <c r="I3030" i="2" s="1" a="1"/>
  <c r="I3030" i="2" s="1"/>
  <c r="J3030" i="2" s="1"/>
  <c r="H3029" i="2"/>
  <c r="D3029" i="2"/>
  <c r="G3029" i="2" s="1"/>
  <c r="J3028" i="2"/>
  <c r="I3028" i="2" a="1"/>
  <c r="I3028" i="2" s="1"/>
  <c r="D3028" i="2"/>
  <c r="D3027" i="2"/>
  <c r="H3026" i="2"/>
  <c r="G3026" i="2"/>
  <c r="D3026" i="2"/>
  <c r="I3026" i="2" s="1" a="1"/>
  <c r="I3026" i="2" s="1"/>
  <c r="J3026" i="2" s="1"/>
  <c r="I3025" i="2" a="1"/>
  <c r="I3025" i="2" s="1"/>
  <c r="J3025" i="2" s="1"/>
  <c r="H3025" i="2"/>
  <c r="D3025" i="2"/>
  <c r="G3025" i="2" s="1"/>
  <c r="D3024" i="2"/>
  <c r="G3023" i="2"/>
  <c r="D3023" i="2"/>
  <c r="I3023" i="2" s="1" a="1"/>
  <c r="I3023" i="2" s="1"/>
  <c r="J3023" i="2" s="1"/>
  <c r="J3022" i="2"/>
  <c r="I3022" i="2"/>
  <c r="H3022" i="2"/>
  <c r="G3022" i="2"/>
  <c r="D3022" i="2"/>
  <c r="I3022" i="2" s="1" a="1"/>
  <c r="I3021" i="2" a="1"/>
  <c r="I3021" i="2" s="1"/>
  <c r="J3021" i="2" s="1"/>
  <c r="H3021" i="2"/>
  <c r="D3021" i="2"/>
  <c r="G3021" i="2" s="1"/>
  <c r="J3020" i="2"/>
  <c r="G3020" i="2"/>
  <c r="D3020" i="2"/>
  <c r="I3020" i="2" s="1" a="1"/>
  <c r="I3020" i="2" s="1"/>
  <c r="I3019" i="2" a="1"/>
  <c r="I3019" i="2" s="1"/>
  <c r="J3019" i="2" s="1"/>
  <c r="H3019" i="2"/>
  <c r="D3019" i="2"/>
  <c r="G3019" i="2" s="1"/>
  <c r="D3018" i="2"/>
  <c r="H3017" i="2"/>
  <c r="D3017" i="2"/>
  <c r="I3016" i="2" a="1"/>
  <c r="I3016" i="2" s="1"/>
  <c r="J3016" i="2" s="1"/>
  <c r="H3016" i="2"/>
  <c r="D3016" i="2"/>
  <c r="G3016" i="2" s="1"/>
  <c r="I3015" i="2"/>
  <c r="J3015" i="2" s="1"/>
  <c r="I3015" i="2" a="1"/>
  <c r="H3015" i="2"/>
  <c r="G3015" i="2"/>
  <c r="D3015" i="2"/>
  <c r="D3014" i="2"/>
  <c r="J3013" i="2"/>
  <c r="I3013" i="2"/>
  <c r="I3013" i="2" a="1"/>
  <c r="H3013" i="2"/>
  <c r="D3013" i="2"/>
  <c r="G3013" i="2" s="1"/>
  <c r="H3012" i="2"/>
  <c r="D3012" i="2"/>
  <c r="I3012" i="2" s="1" a="1"/>
  <c r="I3012" i="2" s="1"/>
  <c r="J3012" i="2" s="1"/>
  <c r="G3011" i="2"/>
  <c r="D3011" i="2"/>
  <c r="J3010" i="2"/>
  <c r="I3010" i="2"/>
  <c r="H3010" i="2"/>
  <c r="G3010" i="2"/>
  <c r="D3010" i="2"/>
  <c r="I3010" i="2" s="1" a="1"/>
  <c r="D3009" i="2"/>
  <c r="G3008" i="2"/>
  <c r="D3008" i="2"/>
  <c r="I3007" i="2" a="1"/>
  <c r="I3007" i="2" s="1"/>
  <c r="J3007" i="2" s="1"/>
  <c r="H3007" i="2"/>
  <c r="G3007" i="2"/>
  <c r="D3007" i="2"/>
  <c r="I3006" i="2"/>
  <c r="J3006" i="2" s="1"/>
  <c r="H3006" i="2"/>
  <c r="G3006" i="2"/>
  <c r="D3006" i="2"/>
  <c r="I3006" i="2" s="1" a="1"/>
  <c r="D3005" i="2"/>
  <c r="I3004" i="2" a="1"/>
  <c r="I3004" i="2" s="1"/>
  <c r="J3004" i="2" s="1"/>
  <c r="H3004" i="2"/>
  <c r="G3004" i="2"/>
  <c r="D3004" i="2"/>
  <c r="H3003" i="2"/>
  <c r="D3003" i="2"/>
  <c r="D3002" i="2"/>
  <c r="D3001" i="2"/>
  <c r="D3000" i="2"/>
  <c r="I3000" i="2" s="1" a="1"/>
  <c r="I3000" i="2" s="1"/>
  <c r="J3000" i="2" s="1"/>
  <c r="I2999" i="2" a="1"/>
  <c r="I2999" i="2" s="1"/>
  <c r="J2999" i="2" s="1"/>
  <c r="D2999" i="2"/>
  <c r="D2998" i="2"/>
  <c r="I2998" i="2" s="1" a="1"/>
  <c r="I2998" i="2" s="1"/>
  <c r="J2998" i="2" s="1"/>
  <c r="H2997" i="2"/>
  <c r="D2997" i="2"/>
  <c r="G2997" i="2" s="1"/>
  <c r="I2996" i="2" a="1"/>
  <c r="I2996" i="2" s="1"/>
  <c r="J2996" i="2" s="1"/>
  <c r="D2996" i="2"/>
  <c r="H2995" i="2"/>
  <c r="D2995" i="2"/>
  <c r="H2994" i="2"/>
  <c r="G2994" i="2"/>
  <c r="D2994" i="2"/>
  <c r="I2994" i="2" s="1" a="1"/>
  <c r="I2994" i="2" s="1"/>
  <c r="J2994" i="2" s="1"/>
  <c r="J2993" i="2"/>
  <c r="I2993" i="2" a="1"/>
  <c r="I2993" i="2" s="1"/>
  <c r="H2993" i="2"/>
  <c r="D2993" i="2"/>
  <c r="G2993" i="2" s="1"/>
  <c r="D2992" i="2"/>
  <c r="G2992" i="2" s="1"/>
  <c r="G2991" i="2"/>
  <c r="D2991" i="2"/>
  <c r="J2990" i="2"/>
  <c r="I2990" i="2"/>
  <c r="H2990" i="2"/>
  <c r="G2990" i="2"/>
  <c r="D2990" i="2"/>
  <c r="I2990" i="2" s="1" a="1"/>
  <c r="D2989" i="2"/>
  <c r="G2989" i="2" s="1"/>
  <c r="J2988" i="2"/>
  <c r="G2988" i="2"/>
  <c r="D2988" i="2"/>
  <c r="I2988" i="2" s="1" a="1"/>
  <c r="I2988" i="2" s="1"/>
  <c r="I2987" i="2" a="1"/>
  <c r="I2987" i="2" s="1"/>
  <c r="J2987" i="2" s="1"/>
  <c r="H2987" i="2"/>
  <c r="D2987" i="2"/>
  <c r="G2987" i="2" s="1"/>
  <c r="D2986" i="2"/>
  <c r="D2985" i="2"/>
  <c r="J2984" i="2"/>
  <c r="I2984" i="2" a="1"/>
  <c r="I2984" i="2" s="1"/>
  <c r="H2984" i="2"/>
  <c r="D2984" i="2"/>
  <c r="G2984" i="2" s="1"/>
  <c r="I2983" i="2"/>
  <c r="J2983" i="2" s="1"/>
  <c r="I2983" i="2" a="1"/>
  <c r="H2983" i="2"/>
  <c r="G2983" i="2"/>
  <c r="D2983" i="2"/>
  <c r="D2982" i="2"/>
  <c r="I2981" i="2" a="1"/>
  <c r="I2981" i="2" s="1"/>
  <c r="J2981" i="2" s="1"/>
  <c r="H2981" i="2"/>
  <c r="D2981" i="2"/>
  <c r="G2981" i="2" s="1"/>
  <c r="G2980" i="2"/>
  <c r="D2980" i="2"/>
  <c r="I2980" i="2" s="1" a="1"/>
  <c r="I2980" i="2" s="1"/>
  <c r="J2980" i="2" s="1"/>
  <c r="G2979" i="2"/>
  <c r="D2979" i="2"/>
  <c r="J2978" i="2"/>
  <c r="I2978" i="2"/>
  <c r="H2978" i="2"/>
  <c r="G2978" i="2"/>
  <c r="D2978" i="2"/>
  <c r="I2978" i="2" s="1" a="1"/>
  <c r="I2977" i="2" a="1"/>
  <c r="I2977" i="2" s="1"/>
  <c r="J2977" i="2" s="1"/>
  <c r="D2977" i="2"/>
  <c r="D2976" i="2"/>
  <c r="H2976" i="2" s="1"/>
  <c r="D2975" i="2"/>
  <c r="I2974" i="2"/>
  <c r="J2974" i="2" s="1"/>
  <c r="H2974" i="2"/>
  <c r="G2974" i="2"/>
  <c r="D2974" i="2"/>
  <c r="I2974" i="2" s="1" a="1"/>
  <c r="D2973" i="2"/>
  <c r="I2972" i="2"/>
  <c r="J2972" i="2" s="1"/>
  <c r="I2972" i="2" a="1"/>
  <c r="H2972" i="2"/>
  <c r="D2972" i="2"/>
  <c r="G2972" i="2" s="1"/>
  <c r="D2971" i="2"/>
  <c r="I2971" i="2" s="1" a="1"/>
  <c r="I2971" i="2" s="1"/>
  <c r="J2971" i="2" s="1"/>
  <c r="D2970" i="2"/>
  <c r="D2969" i="2"/>
  <c r="G2969" i="2" s="1"/>
  <c r="D2968" i="2"/>
  <c r="I2967" i="2" a="1"/>
  <c r="I2967" i="2" s="1"/>
  <c r="J2967" i="2" s="1"/>
  <c r="D2967" i="2"/>
  <c r="G2967" i="2" s="1"/>
  <c r="D2966" i="2"/>
  <c r="I2965" i="2" a="1"/>
  <c r="I2965" i="2" s="1"/>
  <c r="J2965" i="2" s="1"/>
  <c r="G2965" i="2"/>
  <c r="D2965" i="2"/>
  <c r="H2965" i="2" s="1"/>
  <c r="I2964" i="2"/>
  <c r="J2964" i="2" s="1"/>
  <c r="H2964" i="2"/>
  <c r="G2964" i="2"/>
  <c r="D2964" i="2"/>
  <c r="I2964" i="2" s="1" a="1"/>
  <c r="D2963" i="2"/>
  <c r="I2962" i="2"/>
  <c r="J2962" i="2" s="1"/>
  <c r="I2962" i="2" a="1"/>
  <c r="G2962" i="2"/>
  <c r="D2962" i="2"/>
  <c r="H2962" i="2" s="1"/>
  <c r="D2961" i="2"/>
  <c r="D2960" i="2"/>
  <c r="D2959" i="2"/>
  <c r="D2958" i="2"/>
  <c r="D2957" i="2"/>
  <c r="H2957" i="2" s="1"/>
  <c r="H2956" i="2"/>
  <c r="D2956" i="2"/>
  <c r="D2955" i="2"/>
  <c r="G2955" i="2" s="1"/>
  <c r="I2954" i="2" a="1"/>
  <c r="I2954" i="2" s="1"/>
  <c r="J2954" i="2" s="1"/>
  <c r="D2954" i="2"/>
  <c r="H2954" i="2" s="1"/>
  <c r="D2953" i="2"/>
  <c r="G2953" i="2" s="1"/>
  <c r="I2952" i="2" a="1"/>
  <c r="I2952" i="2" s="1"/>
  <c r="J2952" i="2" s="1"/>
  <c r="H2952" i="2"/>
  <c r="G2952" i="2"/>
  <c r="D2952" i="2"/>
  <c r="D2951" i="2"/>
  <c r="D2950" i="2"/>
  <c r="D2949" i="2"/>
  <c r="I2948" i="2" a="1"/>
  <c r="I2948" i="2" s="1"/>
  <c r="J2948" i="2" s="1"/>
  <c r="H2948" i="2"/>
  <c r="D2948" i="2"/>
  <c r="G2948" i="2" s="1"/>
  <c r="G2947" i="2"/>
  <c r="D2947" i="2"/>
  <c r="D2946" i="2"/>
  <c r="D2945" i="2"/>
  <c r="D2944" i="2"/>
  <c r="H2943" i="2"/>
  <c r="D2943" i="2"/>
  <c r="I2943" i="2" s="1" a="1"/>
  <c r="I2943" i="2" s="1"/>
  <c r="J2943" i="2" s="1"/>
  <c r="D2942" i="2"/>
  <c r="I2941" i="2" a="1"/>
  <c r="I2941" i="2" s="1"/>
  <c r="J2941" i="2" s="1"/>
  <c r="H2941" i="2"/>
  <c r="D2941" i="2"/>
  <c r="G2941" i="2" s="1"/>
  <c r="G2940" i="2"/>
  <c r="D2940" i="2"/>
  <c r="I2940" i="2" s="1" a="1"/>
  <c r="I2940" i="2" s="1"/>
  <c r="J2940" i="2" s="1"/>
  <c r="I2939" i="2"/>
  <c r="J2939" i="2" s="1"/>
  <c r="H2939" i="2"/>
  <c r="D2939" i="2"/>
  <c r="I2939" i="2" s="1" a="1"/>
  <c r="H2938" i="2"/>
  <c r="D2938" i="2"/>
  <c r="H2937" i="2"/>
  <c r="D2937" i="2"/>
  <c r="G2937" i="2" s="1"/>
  <c r="D2936" i="2"/>
  <c r="D2935" i="2"/>
  <c r="D2934" i="2"/>
  <c r="H2933" i="2"/>
  <c r="D2933" i="2"/>
  <c r="I2932" i="2"/>
  <c r="J2932" i="2" s="1"/>
  <c r="I2932" i="2" a="1"/>
  <c r="H2932" i="2"/>
  <c r="D2932" i="2"/>
  <c r="G2932" i="2" s="1"/>
  <c r="H2931" i="2"/>
  <c r="D2931" i="2"/>
  <c r="D2930" i="2"/>
  <c r="H2929" i="2"/>
  <c r="D2929" i="2"/>
  <c r="G2929" i="2" s="1"/>
  <c r="D2928" i="2"/>
  <c r="H2927" i="2"/>
  <c r="D2927" i="2"/>
  <c r="D2926" i="2"/>
  <c r="I2925" i="2" a="1"/>
  <c r="I2925" i="2" s="1"/>
  <c r="J2925" i="2" s="1"/>
  <c r="H2925" i="2"/>
  <c r="D2925" i="2"/>
  <c r="G2925" i="2" s="1"/>
  <c r="G2924" i="2"/>
  <c r="D2924" i="2"/>
  <c r="D2923" i="2"/>
  <c r="H2922" i="2"/>
  <c r="D2922" i="2"/>
  <c r="H2921" i="2"/>
  <c r="D2921" i="2"/>
  <c r="G2921" i="2" s="1"/>
  <c r="D2920" i="2"/>
  <c r="D2919" i="2"/>
  <c r="D2918" i="2"/>
  <c r="D2917" i="2"/>
  <c r="I2916" i="2"/>
  <c r="J2916" i="2" s="1"/>
  <c r="I2916" i="2" a="1"/>
  <c r="H2916" i="2"/>
  <c r="D2916" i="2"/>
  <c r="G2916" i="2" s="1"/>
  <c r="H2915" i="2"/>
  <c r="D2915" i="2"/>
  <c r="D2914" i="2"/>
  <c r="H2913" i="2"/>
  <c r="D2913" i="2"/>
  <c r="G2913" i="2" s="1"/>
  <c r="D2912" i="2"/>
  <c r="H2911" i="2"/>
  <c r="D2911" i="2"/>
  <c r="H2910" i="2"/>
  <c r="D2910" i="2"/>
  <c r="I2909" i="2" a="1"/>
  <c r="I2909" i="2" s="1"/>
  <c r="J2909" i="2" s="1"/>
  <c r="G2909" i="2"/>
  <c r="D2909" i="2"/>
  <c r="H2909" i="2" s="1"/>
  <c r="I2908" i="2" a="1"/>
  <c r="I2908" i="2" s="1"/>
  <c r="J2908" i="2" s="1"/>
  <c r="H2908" i="2"/>
  <c r="G2908" i="2"/>
  <c r="D2908" i="2"/>
  <c r="D2907" i="2"/>
  <c r="D2906" i="2"/>
  <c r="I2905" i="2" a="1"/>
  <c r="I2905" i="2" s="1"/>
  <c r="J2905" i="2" s="1"/>
  <c r="G2905" i="2"/>
  <c r="D2905" i="2"/>
  <c r="H2905" i="2" s="1"/>
  <c r="I2904" i="2" a="1"/>
  <c r="I2904" i="2" s="1"/>
  <c r="J2904" i="2" s="1"/>
  <c r="D2904" i="2"/>
  <c r="H2904" i="2" s="1"/>
  <c r="D2903" i="2"/>
  <c r="D2902" i="2"/>
  <c r="G2902" i="2" s="1"/>
  <c r="D2901" i="2"/>
  <c r="I2900" i="2" a="1"/>
  <c r="I2900" i="2" s="1"/>
  <c r="J2900" i="2" s="1"/>
  <c r="H2900" i="2"/>
  <c r="D2900" i="2"/>
  <c r="G2900" i="2" s="1"/>
  <c r="H2899" i="2"/>
  <c r="D2899" i="2"/>
  <c r="D2898" i="2"/>
  <c r="J2897" i="2"/>
  <c r="I2897" i="2"/>
  <c r="I2897" i="2" a="1"/>
  <c r="D2897" i="2"/>
  <c r="H2896" i="2"/>
  <c r="D2896" i="2"/>
  <c r="I2896" i="2" s="1" a="1"/>
  <c r="I2896" i="2" s="1"/>
  <c r="J2896" i="2" s="1"/>
  <c r="I2895" i="2" a="1"/>
  <c r="I2895" i="2" s="1"/>
  <c r="J2895" i="2" s="1"/>
  <c r="D2895" i="2"/>
  <c r="I2894" i="2"/>
  <c r="J2894" i="2" s="1"/>
  <c r="I2894" i="2" a="1"/>
  <c r="G2894" i="2"/>
  <c r="D2894" i="2"/>
  <c r="H2894" i="2" s="1"/>
  <c r="I2893" i="2" a="1"/>
  <c r="I2893" i="2" s="1"/>
  <c r="J2893" i="2" s="1"/>
  <c r="H2893" i="2"/>
  <c r="G2893" i="2"/>
  <c r="D2893" i="2"/>
  <c r="I2892" i="2" a="1"/>
  <c r="I2892" i="2" s="1"/>
  <c r="J2892" i="2" s="1"/>
  <c r="D2892" i="2"/>
  <c r="G2892" i="2" s="1"/>
  <c r="I2891" i="2" a="1"/>
  <c r="I2891" i="2" s="1"/>
  <c r="J2891" i="2" s="1"/>
  <c r="G2891" i="2"/>
  <c r="D2891" i="2"/>
  <c r="H2891" i="2" s="1"/>
  <c r="J2890" i="2"/>
  <c r="I2890" i="2"/>
  <c r="I2890" i="2" a="1"/>
  <c r="G2890" i="2"/>
  <c r="D2890" i="2"/>
  <c r="H2890" i="2" s="1"/>
  <c r="J2889" i="2"/>
  <c r="I2889" i="2"/>
  <c r="I2889" i="2" a="1"/>
  <c r="H2889" i="2"/>
  <c r="G2889" i="2"/>
  <c r="D2889" i="2"/>
  <c r="G2888" i="2"/>
  <c r="D2888" i="2"/>
  <c r="I2888" i="2" s="1" a="1"/>
  <c r="I2888" i="2" s="1"/>
  <c r="J2888" i="2" s="1"/>
  <c r="D2887" i="2"/>
  <c r="H2887" i="2" s="1"/>
  <c r="I2886" i="2" a="1"/>
  <c r="I2886" i="2" s="1"/>
  <c r="J2886" i="2" s="1"/>
  <c r="G2886" i="2"/>
  <c r="D2886" i="2"/>
  <c r="H2886" i="2" s="1"/>
  <c r="I2885" i="2" a="1"/>
  <c r="I2885" i="2" s="1"/>
  <c r="J2885" i="2" s="1"/>
  <c r="H2885" i="2"/>
  <c r="G2885" i="2"/>
  <c r="D2885" i="2"/>
  <c r="I2884" i="2" a="1"/>
  <c r="I2884" i="2" s="1"/>
  <c r="J2884" i="2" s="1"/>
  <c r="H2884" i="2"/>
  <c r="D2884" i="2"/>
  <c r="G2884" i="2" s="1"/>
  <c r="I2883" i="2" a="1"/>
  <c r="I2883" i="2" s="1"/>
  <c r="J2883" i="2" s="1"/>
  <c r="D2883" i="2"/>
  <c r="H2883" i="2" s="1"/>
  <c r="I2882" i="2"/>
  <c r="J2882" i="2" s="1"/>
  <c r="I2882" i="2" a="1"/>
  <c r="G2882" i="2"/>
  <c r="D2882" i="2"/>
  <c r="H2882" i="2" s="1"/>
  <c r="I2881" i="2" a="1"/>
  <c r="I2881" i="2" s="1"/>
  <c r="J2881" i="2" s="1"/>
  <c r="H2881" i="2"/>
  <c r="G2881" i="2"/>
  <c r="D2881" i="2"/>
  <c r="H2880" i="2"/>
  <c r="G2880" i="2"/>
  <c r="D2880" i="2"/>
  <c r="I2880" i="2" s="1" a="1"/>
  <c r="I2880" i="2" s="1"/>
  <c r="J2880" i="2" s="1"/>
  <c r="I2879" i="2" a="1"/>
  <c r="I2879" i="2" s="1"/>
  <c r="J2879" i="2" s="1"/>
  <c r="G2879" i="2"/>
  <c r="D2879" i="2"/>
  <c r="H2879" i="2" s="1"/>
  <c r="I2878" i="2" a="1"/>
  <c r="I2878" i="2" s="1"/>
  <c r="J2878" i="2" s="1"/>
  <c r="G2878" i="2"/>
  <c r="D2878" i="2"/>
  <c r="H2878" i="2" s="1"/>
  <c r="I2877" i="2" a="1"/>
  <c r="I2877" i="2" s="1"/>
  <c r="J2877" i="2" s="1"/>
  <c r="H2877" i="2"/>
  <c r="G2877" i="2"/>
  <c r="D2877" i="2"/>
  <c r="D2876" i="2"/>
  <c r="I2876" i="2" s="1" a="1"/>
  <c r="I2876" i="2" s="1"/>
  <c r="J2876" i="2" s="1"/>
  <c r="I2875" i="2" a="1"/>
  <c r="I2875" i="2" s="1"/>
  <c r="J2875" i="2" s="1"/>
  <c r="D2875" i="2"/>
  <c r="H2875" i="2" s="1"/>
  <c r="I2874" i="2" a="1"/>
  <c r="I2874" i="2" s="1"/>
  <c r="J2874" i="2" s="1"/>
  <c r="G2874" i="2"/>
  <c r="D2874" i="2"/>
  <c r="H2874" i="2" s="1"/>
  <c r="I2873" i="2" a="1"/>
  <c r="I2873" i="2" s="1"/>
  <c r="J2873" i="2" s="1"/>
  <c r="H2873" i="2"/>
  <c r="G2873" i="2"/>
  <c r="D2873" i="2"/>
  <c r="J2872" i="2"/>
  <c r="H2872" i="2"/>
  <c r="G2872" i="2"/>
  <c r="D2872" i="2"/>
  <c r="I2872" i="2" s="1" a="1"/>
  <c r="I2872" i="2" s="1"/>
  <c r="D2871" i="2"/>
  <c r="H2871" i="2" s="1"/>
  <c r="I2870" i="2" a="1"/>
  <c r="I2870" i="2" s="1"/>
  <c r="J2870" i="2" s="1"/>
  <c r="G2870" i="2"/>
  <c r="D2870" i="2"/>
  <c r="H2870" i="2" s="1"/>
  <c r="I2869" i="2"/>
  <c r="J2869" i="2" s="1"/>
  <c r="I2869" i="2" a="1"/>
  <c r="H2869" i="2"/>
  <c r="G2869" i="2"/>
  <c r="D2869" i="2"/>
  <c r="H2868" i="2"/>
  <c r="G2868" i="2"/>
  <c r="D2868" i="2"/>
  <c r="I2868" i="2" s="1" a="1"/>
  <c r="I2868" i="2" s="1"/>
  <c r="J2868" i="2" s="1"/>
  <c r="D2867" i="2"/>
  <c r="H2867" i="2" s="1"/>
  <c r="I2866" i="2" a="1"/>
  <c r="I2866" i="2" s="1"/>
  <c r="J2866" i="2" s="1"/>
  <c r="G2866" i="2"/>
  <c r="D2866" i="2"/>
  <c r="H2866" i="2" s="1"/>
  <c r="I2865" i="2" a="1"/>
  <c r="I2865" i="2" s="1"/>
  <c r="J2865" i="2" s="1"/>
  <c r="H2865" i="2"/>
  <c r="G2865" i="2"/>
  <c r="D2865" i="2"/>
  <c r="G2864" i="2"/>
  <c r="D2864" i="2"/>
  <c r="I2864" i="2" s="1" a="1"/>
  <c r="I2864" i="2" s="1"/>
  <c r="J2864" i="2" s="1"/>
  <c r="J2863" i="2"/>
  <c r="I2863" i="2" a="1"/>
  <c r="I2863" i="2" s="1"/>
  <c r="D2863" i="2"/>
  <c r="H2863" i="2" s="1"/>
  <c r="I2862" i="2"/>
  <c r="J2862" i="2" s="1"/>
  <c r="I2862" i="2" a="1"/>
  <c r="G2862" i="2"/>
  <c r="D2862" i="2"/>
  <c r="H2862" i="2" s="1"/>
  <c r="J2861" i="2"/>
  <c r="I2861" i="2"/>
  <c r="I2861" i="2" a="1"/>
  <c r="H2861" i="2"/>
  <c r="G2861" i="2"/>
  <c r="D2861" i="2"/>
  <c r="I2860" i="2" a="1"/>
  <c r="I2860" i="2" s="1"/>
  <c r="J2860" i="2" s="1"/>
  <c r="H2860" i="2"/>
  <c r="G2860" i="2"/>
  <c r="D2860" i="2"/>
  <c r="I2859" i="2" a="1"/>
  <c r="I2859" i="2" s="1"/>
  <c r="J2859" i="2" s="1"/>
  <c r="G2859" i="2"/>
  <c r="D2859" i="2"/>
  <c r="H2859" i="2" s="1"/>
  <c r="I2858" i="2" a="1"/>
  <c r="I2858" i="2" s="1"/>
  <c r="J2858" i="2" s="1"/>
  <c r="G2858" i="2"/>
  <c r="D2858" i="2"/>
  <c r="H2858" i="2" s="1"/>
  <c r="I2857" i="2" a="1"/>
  <c r="I2857" i="2" s="1"/>
  <c r="J2857" i="2" s="1"/>
  <c r="H2857" i="2"/>
  <c r="G2857" i="2"/>
  <c r="D2857" i="2"/>
  <c r="J2856" i="2"/>
  <c r="G2856" i="2"/>
  <c r="D2856" i="2"/>
  <c r="I2856" i="2" s="1" a="1"/>
  <c r="I2856" i="2" s="1"/>
  <c r="D2855" i="2"/>
  <c r="H2855" i="2" s="1"/>
  <c r="I2854" i="2"/>
  <c r="J2854" i="2" s="1"/>
  <c r="I2854" i="2" a="1"/>
  <c r="G2854" i="2"/>
  <c r="D2854" i="2"/>
  <c r="H2854" i="2" s="1"/>
  <c r="I2853" i="2" a="1"/>
  <c r="I2853" i="2" s="1"/>
  <c r="J2853" i="2" s="1"/>
  <c r="H2853" i="2"/>
  <c r="G2853" i="2"/>
  <c r="D2853" i="2"/>
  <c r="D2852" i="2"/>
  <c r="I2852" i="2" s="1" a="1"/>
  <c r="I2852" i="2" s="1"/>
  <c r="J2852" i="2" s="1"/>
  <c r="I2851" i="2" a="1"/>
  <c r="I2851" i="2" s="1"/>
  <c r="J2851" i="2" s="1"/>
  <c r="G2851" i="2"/>
  <c r="D2851" i="2"/>
  <c r="H2851" i="2" s="1"/>
  <c r="I2850" i="2" a="1"/>
  <c r="I2850" i="2" s="1"/>
  <c r="J2850" i="2" s="1"/>
  <c r="G2850" i="2"/>
  <c r="D2850" i="2"/>
  <c r="H2850" i="2" s="1"/>
  <c r="J2849" i="2"/>
  <c r="I2849" i="2"/>
  <c r="I2849" i="2" a="1"/>
  <c r="H2849" i="2"/>
  <c r="G2849" i="2"/>
  <c r="D2849" i="2"/>
  <c r="H2848" i="2"/>
  <c r="G2848" i="2"/>
  <c r="D2848" i="2"/>
  <c r="I2848" i="2" s="1" a="1"/>
  <c r="I2848" i="2" s="1"/>
  <c r="J2848" i="2" s="1"/>
  <c r="D2847" i="2"/>
  <c r="H2847" i="2" s="1"/>
  <c r="I2846" i="2" a="1"/>
  <c r="I2846" i="2" s="1"/>
  <c r="J2846" i="2" s="1"/>
  <c r="G2846" i="2"/>
  <c r="D2846" i="2"/>
  <c r="H2846" i="2" s="1"/>
  <c r="I2845" i="2" a="1"/>
  <c r="I2845" i="2" s="1"/>
  <c r="J2845" i="2" s="1"/>
  <c r="H2845" i="2"/>
  <c r="G2845" i="2"/>
  <c r="D2845" i="2"/>
  <c r="J2844" i="2"/>
  <c r="I2844" i="2" a="1"/>
  <c r="I2844" i="2" s="1"/>
  <c r="D2844" i="2"/>
  <c r="H2844" i="2" s="1"/>
  <c r="D2843" i="2"/>
  <c r="H2843" i="2" s="1"/>
  <c r="J2842" i="2"/>
  <c r="I2842" i="2"/>
  <c r="I2842" i="2" a="1"/>
  <c r="G2842" i="2"/>
  <c r="D2842" i="2"/>
  <c r="H2842" i="2" s="1"/>
  <c r="I2841" i="2" a="1"/>
  <c r="I2841" i="2" s="1"/>
  <c r="J2841" i="2" s="1"/>
  <c r="H2841" i="2"/>
  <c r="G2841" i="2"/>
  <c r="D2841" i="2"/>
  <c r="H2840" i="2"/>
  <c r="G2840" i="2"/>
  <c r="D2840" i="2"/>
  <c r="I2840" i="2" s="1" a="1"/>
  <c r="I2840" i="2" s="1"/>
  <c r="J2840" i="2" s="1"/>
  <c r="I2839" i="2" a="1"/>
  <c r="I2839" i="2" s="1"/>
  <c r="J2839" i="2" s="1"/>
  <c r="G2839" i="2"/>
  <c r="D2839" i="2"/>
  <c r="H2839" i="2" s="1"/>
  <c r="I2838" i="2" a="1"/>
  <c r="I2838" i="2" s="1"/>
  <c r="J2838" i="2" s="1"/>
  <c r="G2838" i="2"/>
  <c r="D2838" i="2"/>
  <c r="H2838" i="2" s="1"/>
  <c r="I2837" i="2"/>
  <c r="J2837" i="2" s="1"/>
  <c r="I2837" i="2" a="1"/>
  <c r="H2837" i="2"/>
  <c r="G2837" i="2"/>
  <c r="D2837" i="2"/>
  <c r="H2836" i="2"/>
  <c r="G2836" i="2"/>
  <c r="D2836" i="2"/>
  <c r="I2836" i="2" s="1" a="1"/>
  <c r="I2836" i="2" s="1"/>
  <c r="J2836" i="2" s="1"/>
  <c r="D2835" i="2"/>
  <c r="H2835" i="2" s="1"/>
  <c r="I2834" i="2" a="1"/>
  <c r="I2834" i="2" s="1"/>
  <c r="J2834" i="2" s="1"/>
  <c r="G2834" i="2"/>
  <c r="D2834" i="2"/>
  <c r="H2834" i="2" s="1"/>
  <c r="I2833" i="2" a="1"/>
  <c r="I2833" i="2" s="1"/>
  <c r="J2833" i="2" s="1"/>
  <c r="H2833" i="2"/>
  <c r="G2833" i="2"/>
  <c r="D2833" i="2"/>
  <c r="J2832" i="2"/>
  <c r="H2832" i="2"/>
  <c r="G2832" i="2"/>
  <c r="D2832" i="2"/>
  <c r="I2832" i="2" s="1" a="1"/>
  <c r="I2832" i="2" s="1"/>
  <c r="D2831" i="2"/>
  <c r="H2831" i="2" s="1"/>
  <c r="I2830" i="2"/>
  <c r="J2830" i="2" s="1"/>
  <c r="I2830" i="2" a="1"/>
  <c r="G2830" i="2"/>
  <c r="D2830" i="2"/>
  <c r="H2830" i="2" s="1"/>
  <c r="I2829" i="2" a="1"/>
  <c r="I2829" i="2" s="1"/>
  <c r="J2829" i="2" s="1"/>
  <c r="H2829" i="2"/>
  <c r="G2829" i="2"/>
  <c r="D2829" i="2"/>
  <c r="H2828" i="2"/>
  <c r="D2828" i="2"/>
  <c r="I2828" i="2" s="1" a="1"/>
  <c r="I2828" i="2" s="1"/>
  <c r="J2828" i="2" s="1"/>
  <c r="I2827" i="2" a="1"/>
  <c r="I2827" i="2" s="1"/>
  <c r="J2827" i="2" s="1"/>
  <c r="G2827" i="2"/>
  <c r="D2827" i="2"/>
  <c r="H2827" i="2" s="1"/>
  <c r="I2826" i="2" a="1"/>
  <c r="I2826" i="2" s="1"/>
  <c r="J2826" i="2" s="1"/>
  <c r="G2826" i="2"/>
  <c r="D2826" i="2"/>
  <c r="H2826" i="2" s="1"/>
  <c r="J2825" i="2"/>
  <c r="I2825" i="2"/>
  <c r="I2825" i="2" a="1"/>
  <c r="H2825" i="2"/>
  <c r="G2825" i="2"/>
  <c r="D2825" i="2"/>
  <c r="G2824" i="2"/>
  <c r="D2824" i="2"/>
  <c r="I2824" i="2" s="1" a="1"/>
  <c r="I2824" i="2" s="1"/>
  <c r="J2824" i="2" s="1"/>
  <c r="D2823" i="2"/>
  <c r="H2823" i="2" s="1"/>
  <c r="I2822" i="2" a="1"/>
  <c r="I2822" i="2" s="1"/>
  <c r="J2822" i="2" s="1"/>
  <c r="G2822" i="2"/>
  <c r="D2822" i="2"/>
  <c r="H2822" i="2" s="1"/>
  <c r="I2821" i="2" a="1"/>
  <c r="I2821" i="2" s="1"/>
  <c r="J2821" i="2" s="1"/>
  <c r="H2821" i="2"/>
  <c r="G2821" i="2"/>
  <c r="D2821" i="2"/>
  <c r="I2820" i="2" a="1"/>
  <c r="I2820" i="2" s="1"/>
  <c r="J2820" i="2" s="1"/>
  <c r="H2820" i="2"/>
  <c r="D2820" i="2"/>
  <c r="G2820" i="2" s="1"/>
  <c r="I2819" i="2" a="1"/>
  <c r="I2819" i="2" s="1"/>
  <c r="J2819" i="2" s="1"/>
  <c r="D2819" i="2"/>
  <c r="H2819" i="2" s="1"/>
  <c r="I2818" i="2"/>
  <c r="J2818" i="2" s="1"/>
  <c r="I2818" i="2" a="1"/>
  <c r="G2818" i="2"/>
  <c r="D2818" i="2"/>
  <c r="H2818" i="2" s="1"/>
  <c r="I2817" i="2" a="1"/>
  <c r="I2817" i="2" s="1"/>
  <c r="J2817" i="2" s="1"/>
  <c r="H2817" i="2"/>
  <c r="G2817" i="2"/>
  <c r="D2817" i="2"/>
  <c r="H2816" i="2"/>
  <c r="G2816" i="2"/>
  <c r="D2816" i="2"/>
  <c r="I2816" i="2" s="1" a="1"/>
  <c r="I2816" i="2" s="1"/>
  <c r="J2816" i="2" s="1"/>
  <c r="I2815" i="2" a="1"/>
  <c r="I2815" i="2" s="1"/>
  <c r="J2815" i="2" s="1"/>
  <c r="G2815" i="2"/>
  <c r="D2815" i="2"/>
  <c r="H2815" i="2" s="1"/>
  <c r="I2814" i="2" a="1"/>
  <c r="I2814" i="2" s="1"/>
  <c r="J2814" i="2" s="1"/>
  <c r="G2814" i="2"/>
  <c r="D2814" i="2"/>
  <c r="H2814" i="2" s="1"/>
  <c r="I2813" i="2" a="1"/>
  <c r="I2813" i="2" s="1"/>
  <c r="J2813" i="2" s="1"/>
  <c r="H2813" i="2"/>
  <c r="G2813" i="2"/>
  <c r="D2813" i="2"/>
  <c r="D2812" i="2"/>
  <c r="I2812" i="2" s="1" a="1"/>
  <c r="I2812" i="2" s="1"/>
  <c r="J2812" i="2" s="1"/>
  <c r="I2811" i="2" a="1"/>
  <c r="I2811" i="2" s="1"/>
  <c r="J2811" i="2" s="1"/>
  <c r="D2811" i="2"/>
  <c r="H2811" i="2" s="1"/>
  <c r="I2810" i="2" a="1"/>
  <c r="I2810" i="2" s="1"/>
  <c r="J2810" i="2" s="1"/>
  <c r="G2810" i="2"/>
  <c r="D2810" i="2"/>
  <c r="H2810" i="2" s="1"/>
  <c r="I2809" i="2" a="1"/>
  <c r="I2809" i="2" s="1"/>
  <c r="J2809" i="2" s="1"/>
  <c r="H2809" i="2"/>
  <c r="G2809" i="2"/>
  <c r="D2809" i="2"/>
  <c r="J2808" i="2"/>
  <c r="H2808" i="2"/>
  <c r="G2808" i="2"/>
  <c r="D2808" i="2"/>
  <c r="I2808" i="2" s="1" a="1"/>
  <c r="I2808" i="2" s="1"/>
  <c r="I2807" i="2" a="1"/>
  <c r="I2807" i="2" s="1"/>
  <c r="J2807" i="2" s="1"/>
  <c r="D2807" i="2"/>
  <c r="H2807" i="2" s="1"/>
  <c r="I2806" i="2" a="1"/>
  <c r="I2806" i="2" s="1"/>
  <c r="J2806" i="2" s="1"/>
  <c r="G2806" i="2"/>
  <c r="D2806" i="2"/>
  <c r="H2806" i="2" s="1"/>
  <c r="I2805" i="2"/>
  <c r="J2805" i="2" s="1"/>
  <c r="I2805" i="2" a="1"/>
  <c r="H2805" i="2"/>
  <c r="G2805" i="2"/>
  <c r="D2805" i="2"/>
  <c r="H2804" i="2"/>
  <c r="G2804" i="2"/>
  <c r="D2804" i="2"/>
  <c r="I2804" i="2" s="1" a="1"/>
  <c r="I2804" i="2" s="1"/>
  <c r="J2804" i="2" s="1"/>
  <c r="D2803" i="2"/>
  <c r="H2803" i="2" s="1"/>
  <c r="I2802" i="2" a="1"/>
  <c r="I2802" i="2" s="1"/>
  <c r="J2802" i="2" s="1"/>
  <c r="G2802" i="2"/>
  <c r="D2802" i="2"/>
  <c r="H2802" i="2" s="1"/>
  <c r="I2801" i="2" a="1"/>
  <c r="I2801" i="2" s="1"/>
  <c r="J2801" i="2" s="1"/>
  <c r="H2801" i="2"/>
  <c r="G2801" i="2"/>
  <c r="D2801" i="2"/>
  <c r="D2800" i="2"/>
  <c r="I2800" i="2" s="1" a="1"/>
  <c r="I2800" i="2" s="1"/>
  <c r="J2800" i="2" s="1"/>
  <c r="J2799" i="2"/>
  <c r="I2799" i="2" a="1"/>
  <c r="I2799" i="2" s="1"/>
  <c r="D2799" i="2"/>
  <c r="H2799" i="2" s="1"/>
  <c r="I2798" i="2"/>
  <c r="J2798" i="2" s="1"/>
  <c r="I2798" i="2" a="1"/>
  <c r="G2798" i="2"/>
  <c r="D2798" i="2"/>
  <c r="H2798" i="2" s="1"/>
  <c r="J2797" i="2"/>
  <c r="I2797" i="2"/>
  <c r="I2797" i="2" a="1"/>
  <c r="H2797" i="2"/>
  <c r="G2797" i="2"/>
  <c r="D2797" i="2"/>
  <c r="I2796" i="2" a="1"/>
  <c r="I2796" i="2" s="1"/>
  <c r="J2796" i="2" s="1"/>
  <c r="H2796" i="2"/>
  <c r="G2796" i="2"/>
  <c r="D2796" i="2"/>
  <c r="I2795" i="2" a="1"/>
  <c r="I2795" i="2" s="1"/>
  <c r="J2795" i="2" s="1"/>
  <c r="G2795" i="2"/>
  <c r="D2795" i="2"/>
  <c r="H2795" i="2" s="1"/>
  <c r="I2794" i="2" a="1"/>
  <c r="I2794" i="2" s="1"/>
  <c r="J2794" i="2" s="1"/>
  <c r="G2794" i="2"/>
  <c r="D2794" i="2"/>
  <c r="H2794" i="2" s="1"/>
  <c r="I2793" i="2"/>
  <c r="J2793" i="2" s="1"/>
  <c r="I2793" i="2" a="1"/>
  <c r="H2793" i="2"/>
  <c r="G2793" i="2"/>
  <c r="D2793" i="2"/>
  <c r="J2792" i="2"/>
  <c r="D2792" i="2"/>
  <c r="I2792" i="2" s="1" a="1"/>
  <c r="I2792" i="2" s="1"/>
  <c r="D2791" i="2"/>
  <c r="I2790" i="2"/>
  <c r="J2790" i="2" s="1"/>
  <c r="I2790" i="2" a="1"/>
  <c r="G2790" i="2"/>
  <c r="D2790" i="2"/>
  <c r="H2790" i="2" s="1"/>
  <c r="I2789" i="2" a="1"/>
  <c r="I2789" i="2" s="1"/>
  <c r="J2789" i="2" s="1"/>
  <c r="H2789" i="2"/>
  <c r="G2789" i="2"/>
  <c r="D2789" i="2"/>
  <c r="D2788" i="2"/>
  <c r="I2787" i="2" a="1"/>
  <c r="I2787" i="2" s="1"/>
  <c r="J2787" i="2" s="1"/>
  <c r="G2787" i="2"/>
  <c r="D2787" i="2"/>
  <c r="H2787" i="2" s="1"/>
  <c r="I2786" i="2"/>
  <c r="J2786" i="2" s="1"/>
  <c r="I2786" i="2" a="1"/>
  <c r="G2786" i="2"/>
  <c r="D2786" i="2"/>
  <c r="H2786" i="2" s="1"/>
  <c r="J2785" i="2"/>
  <c r="I2785" i="2"/>
  <c r="I2785" i="2" a="1"/>
  <c r="H2785" i="2"/>
  <c r="G2785" i="2"/>
  <c r="D2785" i="2"/>
  <c r="H2784" i="2"/>
  <c r="G2784" i="2"/>
  <c r="D2784" i="2"/>
  <c r="I2784" i="2" s="1" a="1"/>
  <c r="I2784" i="2" s="1"/>
  <c r="J2784" i="2" s="1"/>
  <c r="I2783" i="2" a="1"/>
  <c r="I2783" i="2" s="1"/>
  <c r="J2783" i="2" s="1"/>
  <c r="G2783" i="2"/>
  <c r="D2783" i="2"/>
  <c r="H2783" i="2" s="1"/>
  <c r="I2782" i="2" a="1"/>
  <c r="I2782" i="2" s="1"/>
  <c r="J2782" i="2" s="1"/>
  <c r="G2782" i="2"/>
  <c r="D2782" i="2"/>
  <c r="H2782" i="2" s="1"/>
  <c r="I2781" i="2"/>
  <c r="J2781" i="2" s="1"/>
  <c r="I2781" i="2" a="1"/>
  <c r="H2781" i="2"/>
  <c r="G2781" i="2"/>
  <c r="D2781" i="2"/>
  <c r="I2780" i="2" a="1"/>
  <c r="I2780" i="2" s="1"/>
  <c r="J2780" i="2" s="1"/>
  <c r="G2780" i="2"/>
  <c r="D2780" i="2"/>
  <c r="H2780" i="2" s="1"/>
  <c r="D2779" i="2"/>
  <c r="J2778" i="2"/>
  <c r="I2778" i="2"/>
  <c r="I2778" i="2" a="1"/>
  <c r="G2778" i="2"/>
  <c r="D2778" i="2"/>
  <c r="H2778" i="2" s="1"/>
  <c r="I2777" i="2" a="1"/>
  <c r="I2777" i="2" s="1"/>
  <c r="J2777" i="2" s="1"/>
  <c r="H2777" i="2"/>
  <c r="G2777" i="2"/>
  <c r="D2777" i="2"/>
  <c r="J2776" i="2"/>
  <c r="H2776" i="2"/>
  <c r="G2776" i="2"/>
  <c r="D2776" i="2"/>
  <c r="I2776" i="2" s="1" a="1"/>
  <c r="I2776" i="2" s="1"/>
  <c r="J2775" i="2"/>
  <c r="I2775" i="2" a="1"/>
  <c r="I2775" i="2" s="1"/>
  <c r="G2775" i="2"/>
  <c r="D2775" i="2"/>
  <c r="H2775" i="2" s="1"/>
  <c r="I2774" i="2" a="1"/>
  <c r="I2774" i="2" s="1"/>
  <c r="J2774" i="2" s="1"/>
  <c r="G2774" i="2"/>
  <c r="D2774" i="2"/>
  <c r="H2774" i="2" s="1"/>
  <c r="I2773" i="2" a="1"/>
  <c r="I2773" i="2" s="1"/>
  <c r="J2773" i="2" s="1"/>
  <c r="H2773" i="2"/>
  <c r="G2773" i="2"/>
  <c r="D2773" i="2"/>
  <c r="D2772" i="2"/>
  <c r="I2772" i="2" s="1" a="1"/>
  <c r="I2772" i="2" s="1"/>
  <c r="J2772" i="2" s="1"/>
  <c r="D2771" i="2"/>
  <c r="H2771" i="2" s="1"/>
  <c r="I2770" i="2" a="1"/>
  <c r="I2770" i="2" s="1"/>
  <c r="J2770" i="2" s="1"/>
  <c r="G2770" i="2"/>
  <c r="D2770" i="2"/>
  <c r="H2770" i="2" s="1"/>
  <c r="I2769" i="2" a="1"/>
  <c r="I2769" i="2" s="1"/>
  <c r="J2769" i="2" s="1"/>
  <c r="H2769" i="2"/>
  <c r="G2769" i="2"/>
  <c r="D2769" i="2"/>
  <c r="J2768" i="2"/>
  <c r="H2768" i="2"/>
  <c r="D2768" i="2"/>
  <c r="I2768" i="2" s="1" a="1"/>
  <c r="I2768" i="2" s="1"/>
  <c r="D2767" i="2"/>
  <c r="I2766" i="2" a="1"/>
  <c r="I2766" i="2" s="1"/>
  <c r="J2766" i="2" s="1"/>
  <c r="G2766" i="2"/>
  <c r="D2766" i="2"/>
  <c r="H2766" i="2" s="1"/>
  <c r="J2765" i="2"/>
  <c r="I2765" i="2" a="1"/>
  <c r="I2765" i="2" s="1"/>
  <c r="H2765" i="2"/>
  <c r="G2765" i="2"/>
  <c r="D2765" i="2"/>
  <c r="I2764" i="2" a="1"/>
  <c r="I2764" i="2" s="1"/>
  <c r="J2764" i="2" s="1"/>
  <c r="H2764" i="2"/>
  <c r="D2764" i="2"/>
  <c r="G2764" i="2" s="1"/>
  <c r="I2763" i="2" a="1"/>
  <c r="I2763" i="2" s="1"/>
  <c r="J2763" i="2" s="1"/>
  <c r="G2763" i="2"/>
  <c r="D2763" i="2"/>
  <c r="H2763" i="2" s="1"/>
  <c r="I2762" i="2" a="1"/>
  <c r="I2762" i="2" s="1"/>
  <c r="J2762" i="2" s="1"/>
  <c r="G2762" i="2"/>
  <c r="D2762" i="2"/>
  <c r="H2762" i="2" s="1"/>
  <c r="I2761" i="2"/>
  <c r="J2761" i="2" s="1"/>
  <c r="I2761" i="2" a="1"/>
  <c r="H2761" i="2"/>
  <c r="G2761" i="2"/>
  <c r="D2761" i="2"/>
  <c r="D2760" i="2"/>
  <c r="G2759" i="2"/>
  <c r="D2759" i="2"/>
  <c r="I2758" i="2" a="1"/>
  <c r="I2758" i="2" s="1"/>
  <c r="J2758" i="2" s="1"/>
  <c r="G2758" i="2"/>
  <c r="D2758" i="2"/>
  <c r="H2758" i="2" s="1"/>
  <c r="I2757" i="2" a="1"/>
  <c r="I2757" i="2" s="1"/>
  <c r="J2757" i="2" s="1"/>
  <c r="H2757" i="2"/>
  <c r="G2757" i="2"/>
  <c r="D2757" i="2"/>
  <c r="D2756" i="2"/>
  <c r="G2756" i="2" s="1"/>
  <c r="I2755" i="2" a="1"/>
  <c r="I2755" i="2" s="1"/>
  <c r="J2755" i="2" s="1"/>
  <c r="D2755" i="2"/>
  <c r="H2755" i="2" s="1"/>
  <c r="J2754" i="2"/>
  <c r="I2754" i="2"/>
  <c r="I2754" i="2" a="1"/>
  <c r="G2754" i="2"/>
  <c r="D2754" i="2"/>
  <c r="H2754" i="2" s="1"/>
  <c r="I2753" i="2" a="1"/>
  <c r="I2753" i="2" s="1"/>
  <c r="J2753" i="2" s="1"/>
  <c r="H2753" i="2"/>
  <c r="G2753" i="2"/>
  <c r="D2753" i="2"/>
  <c r="H2752" i="2"/>
  <c r="G2752" i="2"/>
  <c r="D2752" i="2"/>
  <c r="I2752" i="2" s="1" a="1"/>
  <c r="I2752" i="2" s="1"/>
  <c r="J2752" i="2" s="1"/>
  <c r="I2751" i="2" a="1"/>
  <c r="I2751" i="2" s="1"/>
  <c r="J2751" i="2" s="1"/>
  <c r="G2751" i="2"/>
  <c r="D2751" i="2"/>
  <c r="H2751" i="2" s="1"/>
  <c r="I2750" i="2" a="1"/>
  <c r="I2750" i="2" s="1"/>
  <c r="J2750" i="2" s="1"/>
  <c r="G2750" i="2"/>
  <c r="D2750" i="2"/>
  <c r="H2750" i="2" s="1"/>
  <c r="I2749" i="2" a="1"/>
  <c r="I2749" i="2" s="1"/>
  <c r="J2749" i="2" s="1"/>
  <c r="H2749" i="2"/>
  <c r="G2749" i="2"/>
  <c r="D2749" i="2"/>
  <c r="G2748" i="2"/>
  <c r="D2748" i="2"/>
  <c r="D2747" i="2"/>
  <c r="I2746" i="2" a="1"/>
  <c r="I2746" i="2" s="1"/>
  <c r="J2746" i="2" s="1"/>
  <c r="G2746" i="2"/>
  <c r="D2746" i="2"/>
  <c r="H2746" i="2" s="1"/>
  <c r="I2745" i="2" a="1"/>
  <c r="I2745" i="2" s="1"/>
  <c r="J2745" i="2" s="1"/>
  <c r="H2745" i="2"/>
  <c r="G2745" i="2"/>
  <c r="D2745" i="2"/>
  <c r="J2744" i="2"/>
  <c r="H2744" i="2"/>
  <c r="G2744" i="2"/>
  <c r="D2744" i="2"/>
  <c r="I2744" i="2" s="1" a="1"/>
  <c r="I2744" i="2" s="1"/>
  <c r="J2743" i="2"/>
  <c r="I2743" i="2" a="1"/>
  <c r="I2743" i="2" s="1"/>
  <c r="D2743" i="2"/>
  <c r="H2743" i="2" s="1"/>
  <c r="I2742" i="2" a="1"/>
  <c r="I2742" i="2" s="1"/>
  <c r="J2742" i="2" s="1"/>
  <c r="G2742" i="2"/>
  <c r="D2742" i="2"/>
  <c r="H2742" i="2" s="1"/>
  <c r="I2741" i="2"/>
  <c r="J2741" i="2" s="1"/>
  <c r="I2741" i="2" a="1"/>
  <c r="H2741" i="2"/>
  <c r="G2741" i="2"/>
  <c r="D2741" i="2"/>
  <c r="H2740" i="2"/>
  <c r="G2740" i="2"/>
  <c r="D2740" i="2"/>
  <c r="I2740" i="2" s="1" a="1"/>
  <c r="I2740" i="2" s="1"/>
  <c r="J2740" i="2" s="1"/>
  <c r="D2739" i="2"/>
  <c r="I2738" i="2" a="1"/>
  <c r="I2738" i="2" s="1"/>
  <c r="J2738" i="2" s="1"/>
  <c r="G2738" i="2"/>
  <c r="D2738" i="2"/>
  <c r="H2738" i="2" s="1"/>
  <c r="I2737" i="2" a="1"/>
  <c r="I2737" i="2" s="1"/>
  <c r="J2737" i="2" s="1"/>
  <c r="H2737" i="2"/>
  <c r="G2737" i="2"/>
  <c r="D2737" i="2"/>
  <c r="D2736" i="2"/>
  <c r="H2735" i="2"/>
  <c r="D2735" i="2"/>
  <c r="D2734" i="2"/>
  <c r="I2733" i="2" a="1"/>
  <c r="I2733" i="2" s="1"/>
  <c r="J2733" i="2" s="1"/>
  <c r="H2733" i="2"/>
  <c r="G2733" i="2"/>
  <c r="D2733" i="2"/>
  <c r="D2732" i="2"/>
  <c r="G2731" i="2"/>
  <c r="D2731" i="2"/>
  <c r="D2730" i="2"/>
  <c r="I2729" i="2" a="1"/>
  <c r="I2729" i="2" s="1"/>
  <c r="J2729" i="2" s="1"/>
  <c r="H2729" i="2"/>
  <c r="G2729" i="2"/>
  <c r="D2729" i="2"/>
  <c r="I2728" i="2"/>
  <c r="J2728" i="2" s="1"/>
  <c r="I2728" i="2" a="1"/>
  <c r="H2728" i="2"/>
  <c r="G2728" i="2"/>
  <c r="D2728" i="2"/>
  <c r="H2727" i="2"/>
  <c r="G2727" i="2"/>
  <c r="D2727" i="2"/>
  <c r="I2727" i="2" s="1" a="1"/>
  <c r="I2727" i="2" s="1"/>
  <c r="J2727" i="2" s="1"/>
  <c r="D2726" i="2"/>
  <c r="I2725" i="2"/>
  <c r="J2725" i="2" s="1"/>
  <c r="I2725" i="2" a="1"/>
  <c r="H2725" i="2"/>
  <c r="G2725" i="2"/>
  <c r="D2725" i="2"/>
  <c r="H2724" i="2"/>
  <c r="G2724" i="2"/>
  <c r="D2724" i="2"/>
  <c r="I2724" i="2" s="1" a="1"/>
  <c r="I2724" i="2" s="1"/>
  <c r="J2724" i="2" s="1"/>
  <c r="H2723" i="2"/>
  <c r="D2723" i="2"/>
  <c r="I2723" i="2" s="1" a="1"/>
  <c r="I2723" i="2" s="1"/>
  <c r="J2723" i="2" s="1"/>
  <c r="I2722" i="2" a="1"/>
  <c r="I2722" i="2" s="1"/>
  <c r="J2722" i="2" s="1"/>
  <c r="G2722" i="2"/>
  <c r="D2722" i="2"/>
  <c r="H2722" i="2" s="1"/>
  <c r="I2721" i="2"/>
  <c r="J2721" i="2" s="1"/>
  <c r="I2721" i="2" a="1"/>
  <c r="H2721" i="2"/>
  <c r="G2721" i="2"/>
  <c r="D2721" i="2"/>
  <c r="G2720" i="2"/>
  <c r="D2720" i="2"/>
  <c r="I2720" i="2" s="1" a="1"/>
  <c r="I2720" i="2" s="1"/>
  <c r="J2720" i="2" s="1"/>
  <c r="I2719" i="2" a="1"/>
  <c r="I2719" i="2" s="1"/>
  <c r="J2719" i="2" s="1"/>
  <c r="H2719" i="2"/>
  <c r="D2719" i="2"/>
  <c r="G2719" i="2" s="1"/>
  <c r="I2718" i="2" a="1"/>
  <c r="I2718" i="2" s="1"/>
  <c r="J2718" i="2" s="1"/>
  <c r="G2718" i="2"/>
  <c r="D2718" i="2"/>
  <c r="H2718" i="2" s="1"/>
  <c r="I2717" i="2" a="1"/>
  <c r="I2717" i="2" s="1"/>
  <c r="J2717" i="2" s="1"/>
  <c r="H2717" i="2"/>
  <c r="G2717" i="2"/>
  <c r="D2717" i="2"/>
  <c r="G2716" i="2"/>
  <c r="D2716" i="2"/>
  <c r="D2715" i="2"/>
  <c r="I2714" i="2" a="1"/>
  <c r="I2714" i="2" s="1"/>
  <c r="J2714" i="2" s="1"/>
  <c r="G2714" i="2"/>
  <c r="D2714" i="2"/>
  <c r="H2714" i="2" s="1"/>
  <c r="I2713" i="2"/>
  <c r="J2713" i="2" s="1"/>
  <c r="I2713" i="2" a="1"/>
  <c r="H2713" i="2"/>
  <c r="G2713" i="2"/>
  <c r="D2713" i="2"/>
  <c r="I2712" i="2" a="1"/>
  <c r="I2712" i="2" s="1"/>
  <c r="J2712" i="2" s="1"/>
  <c r="H2712" i="2"/>
  <c r="G2712" i="2"/>
  <c r="D2712" i="2"/>
  <c r="D2711" i="2"/>
  <c r="G2710" i="2"/>
  <c r="D2710" i="2"/>
  <c r="J2709" i="2"/>
  <c r="I2709" i="2"/>
  <c r="I2709" i="2" a="1"/>
  <c r="H2709" i="2"/>
  <c r="G2709" i="2"/>
  <c r="D2709" i="2"/>
  <c r="D2708" i="2"/>
  <c r="G2708" i="2" s="1"/>
  <c r="J2707" i="2"/>
  <c r="H2707" i="2"/>
  <c r="G2707" i="2"/>
  <c r="D2707" i="2"/>
  <c r="I2707" i="2" s="1" a="1"/>
  <c r="I2707" i="2" s="1"/>
  <c r="I2706" i="2"/>
  <c r="J2706" i="2" s="1"/>
  <c r="I2706" i="2" a="1"/>
  <c r="G2706" i="2"/>
  <c r="D2706" i="2"/>
  <c r="H2706" i="2" s="1"/>
  <c r="J2705" i="2"/>
  <c r="I2705" i="2"/>
  <c r="I2705" i="2" a="1"/>
  <c r="H2705" i="2"/>
  <c r="G2705" i="2"/>
  <c r="D2705" i="2"/>
  <c r="J2704" i="2"/>
  <c r="I2704" i="2" a="1"/>
  <c r="I2704" i="2" s="1"/>
  <c r="H2704" i="2"/>
  <c r="G2704" i="2"/>
  <c r="D2704" i="2"/>
  <c r="H2703" i="2"/>
  <c r="D2703" i="2"/>
  <c r="G2703" i="2" s="1"/>
  <c r="D2702" i="2"/>
  <c r="I2701" i="2" a="1"/>
  <c r="I2701" i="2" s="1"/>
  <c r="J2701" i="2" s="1"/>
  <c r="H2701" i="2"/>
  <c r="G2701" i="2"/>
  <c r="D2701" i="2"/>
  <c r="D2700" i="2"/>
  <c r="H2700" i="2" s="1"/>
  <c r="I2699" i="2" a="1"/>
  <c r="I2699" i="2" s="1"/>
  <c r="J2699" i="2" s="1"/>
  <c r="H2699" i="2"/>
  <c r="G2699" i="2"/>
  <c r="D2699" i="2"/>
  <c r="D2698" i="2"/>
  <c r="J2697" i="2"/>
  <c r="I2697" i="2"/>
  <c r="I2697" i="2" a="1"/>
  <c r="H2697" i="2"/>
  <c r="G2697" i="2"/>
  <c r="D2697" i="2"/>
  <c r="I2696" i="2" a="1"/>
  <c r="I2696" i="2" s="1"/>
  <c r="J2696" i="2" s="1"/>
  <c r="H2696" i="2"/>
  <c r="G2696" i="2"/>
  <c r="D2696" i="2"/>
  <c r="G2695" i="2"/>
  <c r="D2695" i="2"/>
  <c r="D2694" i="2"/>
  <c r="I2693" i="2" a="1"/>
  <c r="I2693" i="2" s="1"/>
  <c r="J2693" i="2" s="1"/>
  <c r="H2693" i="2"/>
  <c r="G2693" i="2"/>
  <c r="D2693" i="2"/>
  <c r="I2692" i="2" a="1"/>
  <c r="I2692" i="2" s="1"/>
  <c r="J2692" i="2" s="1"/>
  <c r="D2692" i="2"/>
  <c r="H2692" i="2" s="1"/>
  <c r="D2691" i="2"/>
  <c r="I2690" i="2"/>
  <c r="J2690" i="2" s="1"/>
  <c r="I2690" i="2" a="1"/>
  <c r="G2690" i="2"/>
  <c r="D2690" i="2"/>
  <c r="H2690" i="2" s="1"/>
  <c r="J2689" i="2"/>
  <c r="I2689" i="2" a="1"/>
  <c r="I2689" i="2" s="1"/>
  <c r="H2689" i="2"/>
  <c r="G2689" i="2"/>
  <c r="D2689" i="2"/>
  <c r="D2688" i="2"/>
  <c r="I2687" i="2" a="1"/>
  <c r="I2687" i="2" s="1"/>
  <c r="J2687" i="2" s="1"/>
  <c r="D2687" i="2"/>
  <c r="D2686" i="2"/>
  <c r="I2685" i="2" a="1"/>
  <c r="I2685" i="2" s="1"/>
  <c r="J2685" i="2" s="1"/>
  <c r="H2685" i="2"/>
  <c r="G2685" i="2"/>
  <c r="D2685" i="2"/>
  <c r="G2684" i="2"/>
  <c r="D2684" i="2"/>
  <c r="J2683" i="2"/>
  <c r="I2683" i="2" a="1"/>
  <c r="I2683" i="2" s="1"/>
  <c r="H2683" i="2"/>
  <c r="D2683" i="2"/>
  <c r="G2683" i="2" s="1"/>
  <c r="G2682" i="2"/>
  <c r="D2682" i="2"/>
  <c r="J2681" i="2"/>
  <c r="I2681" i="2"/>
  <c r="I2681" i="2" a="1"/>
  <c r="H2681" i="2"/>
  <c r="G2681" i="2"/>
  <c r="D2681" i="2"/>
  <c r="I2680" i="2" a="1"/>
  <c r="I2680" i="2" s="1"/>
  <c r="J2680" i="2" s="1"/>
  <c r="H2680" i="2"/>
  <c r="G2680" i="2"/>
  <c r="D2680" i="2"/>
  <c r="H2679" i="2"/>
  <c r="G2679" i="2"/>
  <c r="D2679" i="2"/>
  <c r="I2679" i="2" s="1" a="1"/>
  <c r="I2679" i="2" s="1"/>
  <c r="J2679" i="2" s="1"/>
  <c r="G2678" i="2"/>
  <c r="D2678" i="2"/>
  <c r="I2677" i="2" a="1"/>
  <c r="I2677" i="2" s="1"/>
  <c r="J2677" i="2" s="1"/>
  <c r="H2677" i="2"/>
  <c r="G2677" i="2"/>
  <c r="D2677" i="2"/>
  <c r="G2676" i="2"/>
  <c r="D2676" i="2"/>
  <c r="D2675" i="2"/>
  <c r="I2674" i="2" a="1"/>
  <c r="I2674" i="2" s="1"/>
  <c r="J2674" i="2" s="1"/>
  <c r="G2674" i="2"/>
  <c r="D2674" i="2"/>
  <c r="H2674" i="2" s="1"/>
  <c r="I2673" i="2"/>
  <c r="J2673" i="2" s="1"/>
  <c r="I2673" i="2" a="1"/>
  <c r="H2673" i="2"/>
  <c r="G2673" i="2"/>
  <c r="D2673" i="2"/>
  <c r="G2672" i="2"/>
  <c r="D2672" i="2"/>
  <c r="H2672" i="2" s="1"/>
  <c r="J2671" i="2"/>
  <c r="I2671" i="2" a="1"/>
  <c r="I2671" i="2" s="1"/>
  <c r="D2671" i="2"/>
  <c r="G2671" i="2" s="1"/>
  <c r="D2670" i="2"/>
  <c r="H2670" i="2" s="1"/>
  <c r="I2669" i="2" a="1"/>
  <c r="I2669" i="2" s="1"/>
  <c r="J2669" i="2" s="1"/>
  <c r="H2669" i="2"/>
  <c r="G2669" i="2"/>
  <c r="D2669" i="2"/>
  <c r="D2668" i="2"/>
  <c r="H2668" i="2" s="1"/>
  <c r="D2667" i="2"/>
  <c r="D2666" i="2"/>
  <c r="H2666" i="2" s="1"/>
  <c r="I2665" i="2" a="1"/>
  <c r="I2665" i="2" s="1"/>
  <c r="J2665" i="2" s="1"/>
  <c r="H2665" i="2"/>
  <c r="G2665" i="2"/>
  <c r="D2665" i="2"/>
  <c r="I2664" i="2" a="1"/>
  <c r="I2664" i="2" s="1"/>
  <c r="J2664" i="2" s="1"/>
  <c r="H2664" i="2"/>
  <c r="G2664" i="2"/>
  <c r="D2664" i="2"/>
  <c r="I2663" i="2" a="1"/>
  <c r="I2663" i="2" s="1"/>
  <c r="J2663" i="2" s="1"/>
  <c r="H2663" i="2"/>
  <c r="D2663" i="2"/>
  <c r="G2663" i="2" s="1"/>
  <c r="D2662" i="2"/>
  <c r="I2661" i="2"/>
  <c r="J2661" i="2" s="1"/>
  <c r="I2661" i="2" a="1"/>
  <c r="H2661" i="2"/>
  <c r="G2661" i="2"/>
  <c r="D2661" i="2"/>
  <c r="G2660" i="2"/>
  <c r="D2660" i="2"/>
  <c r="I2660" i="2" s="1" a="1"/>
  <c r="I2660" i="2" s="1"/>
  <c r="J2660" i="2" s="1"/>
  <c r="H2659" i="2"/>
  <c r="D2659" i="2"/>
  <c r="I2659" i="2" s="1" a="1"/>
  <c r="I2659" i="2" s="1"/>
  <c r="J2659" i="2" s="1"/>
  <c r="I2658" i="2" a="1"/>
  <c r="I2658" i="2" s="1"/>
  <c r="J2658" i="2" s="1"/>
  <c r="G2658" i="2"/>
  <c r="D2658" i="2"/>
  <c r="H2658" i="2" s="1"/>
  <c r="I2657" i="2" a="1"/>
  <c r="I2657" i="2" s="1"/>
  <c r="J2657" i="2" s="1"/>
  <c r="H2657" i="2"/>
  <c r="G2657" i="2"/>
  <c r="D2657" i="2"/>
  <c r="H2656" i="2"/>
  <c r="D2656" i="2"/>
  <c r="G2656" i="2" s="1"/>
  <c r="J2655" i="2"/>
  <c r="I2655" i="2" a="1"/>
  <c r="I2655" i="2" s="1"/>
  <c r="D2655" i="2"/>
  <c r="G2655" i="2" s="1"/>
  <c r="D2654" i="2"/>
  <c r="J2653" i="2"/>
  <c r="I2653" i="2" a="1"/>
  <c r="I2653" i="2" s="1"/>
  <c r="H2653" i="2"/>
  <c r="G2653" i="2"/>
  <c r="D2653" i="2"/>
  <c r="D2652" i="2"/>
  <c r="H2652" i="2" s="1"/>
  <c r="D2651" i="2"/>
  <c r="G2651" i="2" s="1"/>
  <c r="D2650" i="2"/>
  <c r="H2650" i="2" s="1"/>
  <c r="J2649" i="2"/>
  <c r="I2649" i="2"/>
  <c r="I2649" i="2" a="1"/>
  <c r="H2649" i="2"/>
  <c r="G2649" i="2"/>
  <c r="D2649" i="2"/>
  <c r="I2648" i="2"/>
  <c r="J2648" i="2" s="1"/>
  <c r="I2648" i="2" a="1"/>
  <c r="H2648" i="2"/>
  <c r="G2648" i="2"/>
  <c r="D2648" i="2"/>
  <c r="G2647" i="2"/>
  <c r="D2647" i="2"/>
  <c r="I2647" i="2" s="1" a="1"/>
  <c r="I2647" i="2" s="1"/>
  <c r="J2647" i="2" s="1"/>
  <c r="H2646" i="2"/>
  <c r="G2646" i="2"/>
  <c r="D2646" i="2"/>
  <c r="I2646" i="2" s="1" a="1"/>
  <c r="I2646" i="2" s="1"/>
  <c r="J2646" i="2" s="1"/>
  <c r="I2645" i="2" a="1"/>
  <c r="I2645" i="2" s="1"/>
  <c r="J2645" i="2" s="1"/>
  <c r="H2645" i="2"/>
  <c r="D2645" i="2"/>
  <c r="G2645" i="2" s="1"/>
  <c r="D2644" i="2"/>
  <c r="I2644" i="2" s="1" a="1"/>
  <c r="I2644" i="2" s="1"/>
  <c r="J2644" i="2" s="1"/>
  <c r="I2643" i="2"/>
  <c r="J2643" i="2" s="1"/>
  <c r="D2643" i="2"/>
  <c r="I2643" i="2" s="1" a="1"/>
  <c r="I2642" i="2"/>
  <c r="J2642" i="2" s="1"/>
  <c r="H2642" i="2"/>
  <c r="G2642" i="2"/>
  <c r="D2642" i="2"/>
  <c r="I2642" i="2" s="1" a="1"/>
  <c r="I2641" i="2" a="1"/>
  <c r="I2641" i="2" s="1"/>
  <c r="J2641" i="2" s="1"/>
  <c r="D2641" i="2"/>
  <c r="G2641" i="2" s="1"/>
  <c r="I2640" i="2"/>
  <c r="J2640" i="2" s="1"/>
  <c r="H2640" i="2"/>
  <c r="D2640" i="2"/>
  <c r="I2640" i="2" s="1" a="1"/>
  <c r="I2639" i="2"/>
  <c r="J2639" i="2" s="1"/>
  <c r="I2639" i="2" a="1"/>
  <c r="H2639" i="2"/>
  <c r="G2639" i="2"/>
  <c r="D2639" i="2"/>
  <c r="G2638" i="2"/>
  <c r="D2638" i="2"/>
  <c r="I2638" i="2" s="1" a="1"/>
  <c r="I2638" i="2" s="1"/>
  <c r="J2638" i="2" s="1"/>
  <c r="H2637" i="2"/>
  <c r="D2637" i="2"/>
  <c r="I2636" i="2" a="1"/>
  <c r="I2636" i="2" s="1"/>
  <c r="J2636" i="2" s="1"/>
  <c r="H2636" i="2"/>
  <c r="G2636" i="2"/>
  <c r="D2636" i="2"/>
  <c r="D2635" i="2"/>
  <c r="H2635" i="2" s="1"/>
  <c r="D2634" i="2"/>
  <c r="H2633" i="2"/>
  <c r="D2633" i="2"/>
  <c r="G2633" i="2" s="1"/>
  <c r="I2632" i="2" a="1"/>
  <c r="I2632" i="2" s="1"/>
  <c r="J2632" i="2" s="1"/>
  <c r="H2632" i="2"/>
  <c r="G2632" i="2"/>
  <c r="D2632" i="2"/>
  <c r="I2631" i="2" a="1"/>
  <c r="I2631" i="2" s="1"/>
  <c r="J2631" i="2" s="1"/>
  <c r="G2631" i="2"/>
  <c r="D2631" i="2"/>
  <c r="H2631" i="2" s="1"/>
  <c r="I2630" i="2"/>
  <c r="J2630" i="2" s="1"/>
  <c r="H2630" i="2"/>
  <c r="D2630" i="2"/>
  <c r="I2630" i="2" s="1" a="1"/>
  <c r="I2629" i="2"/>
  <c r="J2629" i="2" s="1"/>
  <c r="I2629" i="2" a="1"/>
  <c r="D2629" i="2"/>
  <c r="G2629" i="2" s="1"/>
  <c r="D2628" i="2"/>
  <c r="H2628" i="2" s="1"/>
  <c r="G2627" i="2"/>
  <c r="D2627" i="2"/>
  <c r="I2627" i="2" s="1" a="1"/>
  <c r="I2627" i="2" s="1"/>
  <c r="J2627" i="2" s="1"/>
  <c r="G2626" i="2"/>
  <c r="D2626" i="2"/>
  <c r="I2626" i="2" s="1" a="1"/>
  <c r="I2626" i="2" s="1"/>
  <c r="J2626" i="2" s="1"/>
  <c r="I2625" i="2" a="1"/>
  <c r="I2625" i="2" s="1"/>
  <c r="J2625" i="2" s="1"/>
  <c r="D2625" i="2"/>
  <c r="I2624" i="2" a="1"/>
  <c r="I2624" i="2" s="1"/>
  <c r="J2624" i="2" s="1"/>
  <c r="H2624" i="2"/>
  <c r="D2624" i="2"/>
  <c r="G2624" i="2" s="1"/>
  <c r="I2623" i="2" a="1"/>
  <c r="I2623" i="2" s="1"/>
  <c r="J2623" i="2" s="1"/>
  <c r="H2623" i="2"/>
  <c r="D2623" i="2"/>
  <c r="G2623" i="2" s="1"/>
  <c r="D2622" i="2"/>
  <c r="D2621" i="2"/>
  <c r="G2620" i="2"/>
  <c r="D2620" i="2"/>
  <c r="I2620" i="2" s="1" a="1"/>
  <c r="I2620" i="2" s="1"/>
  <c r="J2620" i="2" s="1"/>
  <c r="H2619" i="2"/>
  <c r="D2619" i="2"/>
  <c r="G2619" i="2" s="1"/>
  <c r="I2618" i="2"/>
  <c r="J2618" i="2" s="1"/>
  <c r="H2618" i="2"/>
  <c r="G2618" i="2"/>
  <c r="D2618" i="2"/>
  <c r="I2618" i="2" s="1" a="1"/>
  <c r="I2617" i="2" a="1"/>
  <c r="I2617" i="2" s="1"/>
  <c r="J2617" i="2" s="1"/>
  <c r="H2617" i="2"/>
  <c r="D2617" i="2"/>
  <c r="G2617" i="2" s="1"/>
  <c r="I2616" i="2"/>
  <c r="J2616" i="2" s="1"/>
  <c r="I2616" i="2" a="1"/>
  <c r="D2616" i="2"/>
  <c r="G2616" i="2" s="1"/>
  <c r="D2615" i="2"/>
  <c r="D2614" i="2"/>
  <c r="I2613" i="2" a="1"/>
  <c r="I2613" i="2" s="1"/>
  <c r="J2613" i="2" s="1"/>
  <c r="H2613" i="2"/>
  <c r="D2613" i="2"/>
  <c r="G2613" i="2" s="1"/>
  <c r="I2612" i="2" a="1"/>
  <c r="I2612" i="2" s="1"/>
  <c r="J2612" i="2" s="1"/>
  <c r="H2612" i="2"/>
  <c r="D2612" i="2"/>
  <c r="G2612" i="2" s="1"/>
  <c r="I2611" i="2"/>
  <c r="J2611" i="2" s="1"/>
  <c r="H2611" i="2"/>
  <c r="D2611" i="2"/>
  <c r="I2611" i="2" s="1" a="1"/>
  <c r="J2610" i="2"/>
  <c r="I2610" i="2"/>
  <c r="H2610" i="2"/>
  <c r="G2610" i="2"/>
  <c r="D2610" i="2"/>
  <c r="I2610" i="2" s="1" a="1"/>
  <c r="H2609" i="2"/>
  <c r="D2609" i="2"/>
  <c r="G2609" i="2" s="1"/>
  <c r="I2608" i="2"/>
  <c r="J2608" i="2" s="1"/>
  <c r="H2608" i="2"/>
  <c r="G2608" i="2"/>
  <c r="D2608" i="2"/>
  <c r="I2608" i="2" s="1" a="1"/>
  <c r="I2607" i="2" a="1"/>
  <c r="I2607" i="2" s="1"/>
  <c r="J2607" i="2" s="1"/>
  <c r="H2607" i="2"/>
  <c r="G2607" i="2"/>
  <c r="D2607" i="2"/>
  <c r="D2606" i="2"/>
  <c r="D2605" i="2"/>
  <c r="I2604" i="2" a="1"/>
  <c r="I2604" i="2" s="1"/>
  <c r="J2604" i="2" s="1"/>
  <c r="H2604" i="2"/>
  <c r="G2604" i="2"/>
  <c r="D2604" i="2"/>
  <c r="I2603" i="2" a="1"/>
  <c r="I2603" i="2" s="1"/>
  <c r="J2603" i="2" s="1"/>
  <c r="H2603" i="2"/>
  <c r="D2603" i="2"/>
  <c r="G2603" i="2" s="1"/>
  <c r="D2602" i="2"/>
  <c r="D2601" i="2"/>
  <c r="G2600" i="2"/>
  <c r="D2600" i="2"/>
  <c r="I2600" i="2" s="1" a="1"/>
  <c r="I2600" i="2" s="1"/>
  <c r="J2600" i="2" s="1"/>
  <c r="G2599" i="2"/>
  <c r="D2599" i="2"/>
  <c r="H2599" i="2" s="1"/>
  <c r="I2598" i="2"/>
  <c r="J2598" i="2" s="1"/>
  <c r="H2598" i="2"/>
  <c r="G2598" i="2"/>
  <c r="D2598" i="2"/>
  <c r="I2598" i="2" s="1" a="1"/>
  <c r="I2597" i="2" a="1"/>
  <c r="I2597" i="2" s="1"/>
  <c r="J2597" i="2" s="1"/>
  <c r="H2597" i="2"/>
  <c r="D2597" i="2"/>
  <c r="G2597" i="2" s="1"/>
  <c r="I2596" i="2"/>
  <c r="J2596" i="2" s="1"/>
  <c r="I2596" i="2" a="1"/>
  <c r="D2596" i="2"/>
  <c r="H2596" i="2" s="1"/>
  <c r="D2595" i="2"/>
  <c r="D2594" i="2"/>
  <c r="D2593" i="2"/>
  <c r="J2592" i="2"/>
  <c r="I2592" i="2" a="1"/>
  <c r="I2592" i="2" s="1"/>
  <c r="H2592" i="2"/>
  <c r="G2592" i="2"/>
  <c r="D2592" i="2"/>
  <c r="I2591" i="2" a="1"/>
  <c r="I2591" i="2" s="1"/>
  <c r="J2591" i="2" s="1"/>
  <c r="H2591" i="2"/>
  <c r="G2591" i="2"/>
  <c r="D2591" i="2"/>
  <c r="H2590" i="2"/>
  <c r="D2590" i="2"/>
  <c r="I2589" i="2" a="1"/>
  <c r="I2589" i="2" s="1"/>
  <c r="J2589" i="2" s="1"/>
  <c r="D2589" i="2"/>
  <c r="G2589" i="2" s="1"/>
  <c r="D2588" i="2"/>
  <c r="D2587" i="2"/>
  <c r="G2586" i="2"/>
  <c r="D2586" i="2"/>
  <c r="I2585" i="2" a="1"/>
  <c r="I2585" i="2" s="1"/>
  <c r="J2585" i="2" s="1"/>
  <c r="H2585" i="2"/>
  <c r="D2585" i="2"/>
  <c r="G2585" i="2" s="1"/>
  <c r="I2584" i="2" a="1"/>
  <c r="I2584" i="2" s="1"/>
  <c r="J2584" i="2" s="1"/>
  <c r="H2584" i="2"/>
  <c r="D2584" i="2"/>
  <c r="G2584" i="2" s="1"/>
  <c r="I2583" i="2" a="1"/>
  <c r="I2583" i="2" s="1"/>
  <c r="J2583" i="2" s="1"/>
  <c r="H2583" i="2"/>
  <c r="D2583" i="2"/>
  <c r="G2583" i="2" s="1"/>
  <c r="J2582" i="2"/>
  <c r="H2582" i="2"/>
  <c r="D2582" i="2"/>
  <c r="I2582" i="2" s="1" a="1"/>
  <c r="I2582" i="2" s="1"/>
  <c r="D2581" i="2"/>
  <c r="J2580" i="2"/>
  <c r="I2580" i="2" a="1"/>
  <c r="I2580" i="2" s="1"/>
  <c r="H2580" i="2"/>
  <c r="G2580" i="2"/>
  <c r="D2580" i="2"/>
  <c r="I2579" i="2" a="1"/>
  <c r="I2579" i="2" s="1"/>
  <c r="J2579" i="2" s="1"/>
  <c r="D2579" i="2"/>
  <c r="G2579" i="2" s="1"/>
  <c r="D2578" i="2"/>
  <c r="I2577" i="2" a="1"/>
  <c r="I2577" i="2" s="1"/>
  <c r="J2577" i="2" s="1"/>
  <c r="H2577" i="2"/>
  <c r="D2577" i="2"/>
  <c r="G2577" i="2" s="1"/>
  <c r="D2576" i="2"/>
  <c r="G2576" i="2" s="1"/>
  <c r="D2575" i="2"/>
  <c r="J2574" i="2"/>
  <c r="H2574" i="2"/>
  <c r="G2574" i="2"/>
  <c r="D2574" i="2"/>
  <c r="I2574" i="2" s="1" a="1"/>
  <c r="I2574" i="2" s="1"/>
  <c r="I2573" i="2" a="1"/>
  <c r="I2573" i="2" s="1"/>
  <c r="J2573" i="2" s="1"/>
  <c r="H2573" i="2"/>
  <c r="D2573" i="2"/>
  <c r="G2573" i="2" s="1"/>
  <c r="D2572" i="2"/>
  <c r="H2571" i="2"/>
  <c r="G2571" i="2"/>
  <c r="D2571" i="2"/>
  <c r="I2571" i="2" s="1" a="1"/>
  <c r="I2571" i="2" s="1"/>
  <c r="J2571" i="2" s="1"/>
  <c r="I2570" i="2"/>
  <c r="J2570" i="2" s="1"/>
  <c r="H2570" i="2"/>
  <c r="G2570" i="2"/>
  <c r="D2570" i="2"/>
  <c r="I2570" i="2" s="1" a="1"/>
  <c r="J2569" i="2"/>
  <c r="I2569" i="2"/>
  <c r="I2569" i="2" a="1"/>
  <c r="D2569" i="2"/>
  <c r="G2569" i="2" s="1"/>
  <c r="H2568" i="2"/>
  <c r="D2568" i="2"/>
  <c r="I2568" i="2" s="1" a="1"/>
  <c r="I2568" i="2" s="1"/>
  <c r="J2568" i="2" s="1"/>
  <c r="I2567" i="2" a="1"/>
  <c r="I2567" i="2" s="1"/>
  <c r="J2567" i="2" s="1"/>
  <c r="H2567" i="2"/>
  <c r="G2567" i="2"/>
  <c r="D2567" i="2"/>
  <c r="I2566" i="2"/>
  <c r="J2566" i="2" s="1"/>
  <c r="H2566" i="2"/>
  <c r="D2566" i="2"/>
  <c r="I2566" i="2" s="1" a="1"/>
  <c r="H2565" i="2"/>
  <c r="D2565" i="2"/>
  <c r="I2564" i="2" a="1"/>
  <c r="I2564" i="2" s="1"/>
  <c r="J2564" i="2" s="1"/>
  <c r="H2564" i="2"/>
  <c r="G2564" i="2"/>
  <c r="D2564" i="2"/>
  <c r="I2563" i="2" a="1"/>
  <c r="I2563" i="2" s="1"/>
  <c r="J2563" i="2" s="1"/>
  <c r="D2563" i="2"/>
  <c r="G2563" i="2" s="1"/>
  <c r="G2562" i="2"/>
  <c r="D2562" i="2"/>
  <c r="I2561" i="2" a="1"/>
  <c r="I2561" i="2" s="1"/>
  <c r="J2561" i="2" s="1"/>
  <c r="D2561" i="2"/>
  <c r="G2561" i="2" s="1"/>
  <c r="I2560" i="2" a="1"/>
  <c r="I2560" i="2" s="1"/>
  <c r="J2560" i="2" s="1"/>
  <c r="H2560" i="2"/>
  <c r="D2560" i="2"/>
  <c r="G2560" i="2" s="1"/>
  <c r="I2559" i="2" a="1"/>
  <c r="I2559" i="2" s="1"/>
  <c r="J2559" i="2" s="1"/>
  <c r="D2559" i="2"/>
  <c r="H2559" i="2" s="1"/>
  <c r="J2558" i="2"/>
  <c r="H2558" i="2"/>
  <c r="G2558" i="2"/>
  <c r="D2558" i="2"/>
  <c r="I2558" i="2" s="1" a="1"/>
  <c r="I2558" i="2" s="1"/>
  <c r="I2557" i="2" a="1"/>
  <c r="I2557" i="2" s="1"/>
  <c r="J2557" i="2" s="1"/>
  <c r="H2557" i="2"/>
  <c r="D2557" i="2"/>
  <c r="G2557" i="2" s="1"/>
  <c r="I2556" i="2" a="1"/>
  <c r="I2556" i="2" s="1"/>
  <c r="J2556" i="2" s="1"/>
  <c r="D2556" i="2"/>
  <c r="H2556" i="2" s="1"/>
  <c r="I2555" i="2"/>
  <c r="J2555" i="2" s="1"/>
  <c r="D2555" i="2"/>
  <c r="I2555" i="2" s="1" a="1"/>
  <c r="I2554" i="2"/>
  <c r="J2554" i="2" s="1"/>
  <c r="H2554" i="2"/>
  <c r="G2554" i="2"/>
  <c r="D2554" i="2"/>
  <c r="I2554" i="2" s="1" a="1"/>
  <c r="D2553" i="2"/>
  <c r="D2552" i="2"/>
  <c r="I2551" i="2" a="1"/>
  <c r="I2551" i="2" s="1"/>
  <c r="J2551" i="2" s="1"/>
  <c r="H2551" i="2"/>
  <c r="G2551" i="2"/>
  <c r="D2551" i="2"/>
  <c r="D2550" i="2"/>
  <c r="H2549" i="2"/>
  <c r="D2549" i="2"/>
  <c r="J2548" i="2"/>
  <c r="I2548" i="2" a="1"/>
  <c r="I2548" i="2" s="1"/>
  <c r="H2548" i="2"/>
  <c r="G2548" i="2"/>
  <c r="D2548" i="2"/>
  <c r="D2547" i="2"/>
  <c r="G2547" i="2" s="1"/>
  <c r="G2546" i="2"/>
  <c r="D2546" i="2"/>
  <c r="D2545" i="2"/>
  <c r="G2545" i="2" s="1"/>
  <c r="H2544" i="2"/>
  <c r="D2544" i="2"/>
  <c r="G2544" i="2" s="1"/>
  <c r="D2543" i="2"/>
  <c r="H2543" i="2" s="1"/>
  <c r="G2542" i="2"/>
  <c r="D2542" i="2"/>
  <c r="I2542" i="2" s="1" a="1"/>
  <c r="I2542" i="2" s="1"/>
  <c r="J2542" i="2" s="1"/>
  <c r="I2541" i="2" a="1"/>
  <c r="I2541" i="2" s="1"/>
  <c r="J2541" i="2" s="1"/>
  <c r="H2541" i="2"/>
  <c r="D2541" i="2"/>
  <c r="G2541" i="2" s="1"/>
  <c r="I2540" i="2" a="1"/>
  <c r="I2540" i="2" s="1"/>
  <c r="J2540" i="2" s="1"/>
  <c r="G2540" i="2"/>
  <c r="D2540" i="2"/>
  <c r="H2540" i="2" s="1"/>
  <c r="I2539" i="2"/>
  <c r="J2539" i="2" s="1"/>
  <c r="H2539" i="2"/>
  <c r="G2539" i="2"/>
  <c r="D2539" i="2"/>
  <c r="I2539" i="2" s="1" a="1"/>
  <c r="I2538" i="2"/>
  <c r="J2538" i="2" s="1"/>
  <c r="H2538" i="2"/>
  <c r="G2538" i="2"/>
  <c r="D2538" i="2"/>
  <c r="I2538" i="2" s="1" a="1"/>
  <c r="I2537" i="2" a="1"/>
  <c r="I2537" i="2" s="1"/>
  <c r="J2537" i="2" s="1"/>
  <c r="D2537" i="2"/>
  <c r="I2536" i="2"/>
  <c r="J2536" i="2" s="1"/>
  <c r="D2536" i="2"/>
  <c r="I2536" i="2" s="1" a="1"/>
  <c r="I2535" i="2" a="1"/>
  <c r="I2535" i="2" s="1"/>
  <c r="J2535" i="2" s="1"/>
  <c r="H2535" i="2"/>
  <c r="G2535" i="2"/>
  <c r="D2535" i="2"/>
  <c r="D2534" i="2"/>
  <c r="H2533" i="2"/>
  <c r="D2533" i="2"/>
  <c r="J2532" i="2"/>
  <c r="I2532" i="2" a="1"/>
  <c r="I2532" i="2" s="1"/>
  <c r="H2532" i="2"/>
  <c r="G2532" i="2"/>
  <c r="D2532" i="2"/>
  <c r="D2531" i="2"/>
  <c r="G2530" i="2"/>
  <c r="D2530" i="2"/>
  <c r="D2529" i="2"/>
  <c r="H2528" i="2"/>
  <c r="D2528" i="2"/>
  <c r="G2528" i="2" s="1"/>
  <c r="D2527" i="2"/>
  <c r="G2526" i="2"/>
  <c r="D2526" i="2"/>
  <c r="I2526" i="2" s="1" a="1"/>
  <c r="I2526" i="2" s="1"/>
  <c r="J2526" i="2" s="1"/>
  <c r="I2525" i="2"/>
  <c r="J2525" i="2" s="1"/>
  <c r="I2525" i="2" a="1"/>
  <c r="H2525" i="2"/>
  <c r="D2525" i="2"/>
  <c r="G2525" i="2" s="1"/>
  <c r="I2524" i="2" a="1"/>
  <c r="I2524" i="2" s="1"/>
  <c r="J2524" i="2" s="1"/>
  <c r="D2524" i="2"/>
  <c r="H2524" i="2" s="1"/>
  <c r="G2523" i="2"/>
  <c r="D2523" i="2"/>
  <c r="I2523" i="2" s="1" a="1"/>
  <c r="I2523" i="2" s="1"/>
  <c r="J2523" i="2" s="1"/>
  <c r="I2522" i="2"/>
  <c r="J2522" i="2" s="1"/>
  <c r="H2522" i="2"/>
  <c r="G2522" i="2"/>
  <c r="D2522" i="2"/>
  <c r="I2522" i="2" s="1" a="1"/>
  <c r="I2521" i="2" a="1"/>
  <c r="I2521" i="2" s="1"/>
  <c r="J2521" i="2" s="1"/>
  <c r="D2521" i="2"/>
  <c r="I2520" i="2"/>
  <c r="J2520" i="2" s="1"/>
  <c r="H2520" i="2"/>
  <c r="G2520" i="2"/>
  <c r="D2520" i="2"/>
  <c r="I2520" i="2" s="1" a="1"/>
  <c r="I2519" i="2" a="1"/>
  <c r="I2519" i="2" s="1"/>
  <c r="J2519" i="2" s="1"/>
  <c r="H2519" i="2"/>
  <c r="G2519" i="2"/>
  <c r="D2519" i="2"/>
  <c r="H2518" i="2"/>
  <c r="D2518" i="2"/>
  <c r="H2517" i="2"/>
  <c r="D2517" i="2"/>
  <c r="J2516" i="2"/>
  <c r="I2516" i="2" a="1"/>
  <c r="I2516" i="2" s="1"/>
  <c r="H2516" i="2"/>
  <c r="G2516" i="2"/>
  <c r="D2516" i="2"/>
  <c r="D2515" i="2"/>
  <c r="G2514" i="2"/>
  <c r="D2514" i="2"/>
  <c r="D2513" i="2"/>
  <c r="I2512" i="2"/>
  <c r="J2512" i="2" s="1"/>
  <c r="I2512" i="2" a="1"/>
  <c r="H2512" i="2"/>
  <c r="D2512" i="2"/>
  <c r="G2512" i="2" s="1"/>
  <c r="D2511" i="2"/>
  <c r="J2510" i="2"/>
  <c r="H2510" i="2"/>
  <c r="G2510" i="2"/>
  <c r="D2510" i="2"/>
  <c r="I2510" i="2" s="1" a="1"/>
  <c r="I2510" i="2" s="1"/>
  <c r="I2509" i="2"/>
  <c r="J2509" i="2" s="1"/>
  <c r="I2509" i="2" a="1"/>
  <c r="H2509" i="2"/>
  <c r="D2509" i="2"/>
  <c r="G2509" i="2" s="1"/>
  <c r="D2508" i="2"/>
  <c r="D2507" i="2"/>
  <c r="I2506" i="2"/>
  <c r="J2506" i="2" s="1"/>
  <c r="H2506" i="2"/>
  <c r="G2506" i="2"/>
  <c r="D2506" i="2"/>
  <c r="I2506" i="2" s="1" a="1"/>
  <c r="D2505" i="2"/>
  <c r="G2504" i="2"/>
  <c r="D2504" i="2"/>
  <c r="I2503" i="2" a="1"/>
  <c r="I2503" i="2" s="1"/>
  <c r="J2503" i="2" s="1"/>
  <c r="H2503" i="2"/>
  <c r="G2503" i="2"/>
  <c r="D2503" i="2"/>
  <c r="D2502" i="2"/>
  <c r="H2501" i="2"/>
  <c r="D2501" i="2"/>
  <c r="I2500" i="2" a="1"/>
  <c r="I2500" i="2" s="1"/>
  <c r="J2500" i="2" s="1"/>
  <c r="H2500" i="2"/>
  <c r="G2500" i="2"/>
  <c r="D2500" i="2"/>
  <c r="I2499" i="2" a="1"/>
  <c r="I2499" i="2" s="1"/>
  <c r="J2499" i="2" s="1"/>
  <c r="H2499" i="2"/>
  <c r="D2499" i="2"/>
  <c r="G2499" i="2" s="1"/>
  <c r="G2498" i="2"/>
  <c r="D2498" i="2"/>
  <c r="I2497" i="2" a="1"/>
  <c r="I2497" i="2" s="1"/>
  <c r="J2497" i="2" s="1"/>
  <c r="H2497" i="2"/>
  <c r="D2497" i="2"/>
  <c r="G2497" i="2" s="1"/>
  <c r="I2496" i="2" a="1"/>
  <c r="I2496" i="2" s="1"/>
  <c r="J2496" i="2" s="1"/>
  <c r="H2496" i="2"/>
  <c r="D2496" i="2"/>
  <c r="G2496" i="2" s="1"/>
  <c r="I2495" i="2" a="1"/>
  <c r="I2495" i="2" s="1"/>
  <c r="J2495" i="2" s="1"/>
  <c r="G2495" i="2"/>
  <c r="D2495" i="2"/>
  <c r="H2495" i="2" s="1"/>
  <c r="J2494" i="2"/>
  <c r="H2494" i="2"/>
  <c r="G2494" i="2"/>
  <c r="D2494" i="2"/>
  <c r="I2494" i="2" s="1" a="1"/>
  <c r="I2494" i="2" s="1"/>
  <c r="I2493" i="2" a="1"/>
  <c r="I2493" i="2" s="1"/>
  <c r="J2493" i="2" s="1"/>
  <c r="H2493" i="2"/>
  <c r="D2493" i="2"/>
  <c r="G2493" i="2" s="1"/>
  <c r="I2492" i="2" a="1"/>
  <c r="I2492" i="2" s="1"/>
  <c r="J2492" i="2" s="1"/>
  <c r="D2492" i="2"/>
  <c r="I2491" i="2"/>
  <c r="J2491" i="2" s="1"/>
  <c r="H2491" i="2"/>
  <c r="D2491" i="2"/>
  <c r="I2491" i="2" s="1" a="1"/>
  <c r="I2490" i="2"/>
  <c r="J2490" i="2" s="1"/>
  <c r="H2490" i="2"/>
  <c r="G2490" i="2"/>
  <c r="D2490" i="2"/>
  <c r="I2490" i="2" s="1" a="1"/>
  <c r="D2489" i="2"/>
  <c r="G2488" i="2"/>
  <c r="D2488" i="2"/>
  <c r="I2487" i="2" a="1"/>
  <c r="I2487" i="2" s="1"/>
  <c r="J2487" i="2" s="1"/>
  <c r="H2487" i="2"/>
  <c r="G2487" i="2"/>
  <c r="D2487" i="2"/>
  <c r="D2486" i="2"/>
  <c r="D2485" i="2"/>
  <c r="J2484" i="2"/>
  <c r="I2484" i="2" a="1"/>
  <c r="I2484" i="2" s="1"/>
  <c r="H2484" i="2"/>
  <c r="G2484" i="2"/>
  <c r="D2484" i="2"/>
  <c r="H2483" i="2"/>
  <c r="D2483" i="2"/>
  <c r="G2482" i="2"/>
  <c r="D2482" i="2"/>
  <c r="D2481" i="2"/>
  <c r="I2480" i="2" a="1"/>
  <c r="I2480" i="2" s="1"/>
  <c r="J2480" i="2" s="1"/>
  <c r="H2480" i="2"/>
  <c r="D2480" i="2"/>
  <c r="G2480" i="2" s="1"/>
  <c r="G2479" i="2"/>
  <c r="D2479" i="2"/>
  <c r="D2478" i="2"/>
  <c r="I2478" i="2" s="1" a="1"/>
  <c r="I2478" i="2" s="1"/>
  <c r="J2478" i="2" s="1"/>
  <c r="I2477" i="2" a="1"/>
  <c r="I2477" i="2" s="1"/>
  <c r="J2477" i="2" s="1"/>
  <c r="H2477" i="2"/>
  <c r="D2477" i="2"/>
  <c r="G2477" i="2" s="1"/>
  <c r="I2476" i="2"/>
  <c r="J2476" i="2" s="1"/>
  <c r="I2476" i="2" a="1"/>
  <c r="G2476" i="2"/>
  <c r="D2476" i="2"/>
  <c r="H2476" i="2" s="1"/>
  <c r="I2475" i="2"/>
  <c r="J2475" i="2" s="1"/>
  <c r="H2475" i="2"/>
  <c r="G2475" i="2"/>
  <c r="D2475" i="2"/>
  <c r="I2475" i="2" s="1" a="1"/>
  <c r="I2474" i="2"/>
  <c r="J2474" i="2" s="1"/>
  <c r="H2474" i="2"/>
  <c r="G2474" i="2"/>
  <c r="D2474" i="2"/>
  <c r="I2474" i="2" s="1" a="1"/>
  <c r="I2473" i="2" a="1"/>
  <c r="I2473" i="2" s="1"/>
  <c r="J2473" i="2" s="1"/>
  <c r="D2473" i="2"/>
  <c r="D2472" i="2"/>
  <c r="H2472" i="2" s="1"/>
  <c r="I2471" i="2" a="1"/>
  <c r="I2471" i="2" s="1"/>
  <c r="J2471" i="2" s="1"/>
  <c r="H2471" i="2"/>
  <c r="D2471" i="2"/>
  <c r="G2471" i="2" s="1"/>
  <c r="H2470" i="2"/>
  <c r="D2470" i="2"/>
  <c r="I2469" i="2" a="1"/>
  <c r="I2469" i="2" s="1"/>
  <c r="J2469" i="2" s="1"/>
  <c r="D2469" i="2"/>
  <c r="G2469" i="2" s="1"/>
  <c r="D2468" i="2"/>
  <c r="I2468" i="2" s="1" a="1"/>
  <c r="I2468" i="2" s="1"/>
  <c r="J2468" i="2" s="1"/>
  <c r="I2467" i="2" a="1"/>
  <c r="I2467" i="2" s="1"/>
  <c r="J2467" i="2" s="1"/>
  <c r="H2467" i="2"/>
  <c r="D2467" i="2"/>
  <c r="G2467" i="2" s="1"/>
  <c r="D2466" i="2"/>
  <c r="I2466" i="2" s="1" a="1"/>
  <c r="I2466" i="2" s="1"/>
  <c r="J2466" i="2" s="1"/>
  <c r="D2465" i="2"/>
  <c r="D2464" i="2"/>
  <c r="G2464" i="2" s="1"/>
  <c r="I2463" i="2"/>
  <c r="J2463" i="2" s="1"/>
  <c r="G2463" i="2"/>
  <c r="D2463" i="2"/>
  <c r="I2463" i="2" s="1" a="1"/>
  <c r="D2462" i="2"/>
  <c r="I2462" i="2" s="1" a="1"/>
  <c r="I2462" i="2" s="1"/>
  <c r="J2462" i="2" s="1"/>
  <c r="I2461" i="2"/>
  <c r="J2461" i="2" s="1"/>
  <c r="I2461" i="2" a="1"/>
  <c r="H2461" i="2"/>
  <c r="D2461" i="2"/>
  <c r="G2461" i="2" s="1"/>
  <c r="G2460" i="2"/>
  <c r="D2460" i="2"/>
  <c r="H2460" i="2" s="1"/>
  <c r="I2459" i="2"/>
  <c r="J2459" i="2" s="1"/>
  <c r="H2459" i="2"/>
  <c r="G2459" i="2"/>
  <c r="D2459" i="2"/>
  <c r="I2459" i="2" s="1" a="1"/>
  <c r="J2458" i="2"/>
  <c r="I2458" i="2"/>
  <c r="H2458" i="2"/>
  <c r="G2458" i="2"/>
  <c r="D2458" i="2"/>
  <c r="I2458" i="2" s="1" a="1"/>
  <c r="J2457" i="2"/>
  <c r="I2457" i="2"/>
  <c r="I2457" i="2" a="1"/>
  <c r="H2457" i="2"/>
  <c r="D2457" i="2"/>
  <c r="G2457" i="2" s="1"/>
  <c r="J2456" i="2"/>
  <c r="I2456" i="2"/>
  <c r="G2456" i="2"/>
  <c r="D2456" i="2"/>
  <c r="I2456" i="2" s="1" a="1"/>
  <c r="I2455" i="2"/>
  <c r="J2455" i="2" s="1"/>
  <c r="I2455" i="2" a="1"/>
  <c r="H2455" i="2"/>
  <c r="G2455" i="2"/>
  <c r="D2455" i="2"/>
  <c r="I2454" i="2"/>
  <c r="J2454" i="2" s="1"/>
  <c r="H2454" i="2"/>
  <c r="G2454" i="2"/>
  <c r="D2454" i="2"/>
  <c r="I2454" i="2" s="1" a="1"/>
  <c r="H2453" i="2"/>
  <c r="D2453" i="2"/>
  <c r="I2452" i="2" a="1"/>
  <c r="I2452" i="2" s="1"/>
  <c r="J2452" i="2" s="1"/>
  <c r="H2452" i="2"/>
  <c r="G2452" i="2"/>
  <c r="D2452" i="2"/>
  <c r="I2451" i="2" a="1"/>
  <c r="I2451" i="2" s="1"/>
  <c r="J2451" i="2" s="1"/>
  <c r="D2451" i="2"/>
  <c r="H2451" i="2" s="1"/>
  <c r="D2450" i="2"/>
  <c r="D2449" i="2"/>
  <c r="G2449" i="2" s="1"/>
  <c r="D2448" i="2"/>
  <c r="I2448" i="2" s="1" a="1"/>
  <c r="I2448" i="2" s="1"/>
  <c r="J2448" i="2" s="1"/>
  <c r="I2447" i="2"/>
  <c r="J2447" i="2" s="1"/>
  <c r="I2447" i="2" a="1"/>
  <c r="G2447" i="2"/>
  <c r="D2447" i="2"/>
  <c r="H2447" i="2" s="1"/>
  <c r="I2446" i="2" a="1"/>
  <c r="I2446" i="2" s="1"/>
  <c r="J2446" i="2" s="1"/>
  <c r="H2446" i="2"/>
  <c r="G2446" i="2"/>
  <c r="D2446" i="2"/>
  <c r="I2445" i="2" a="1"/>
  <c r="I2445" i="2" s="1"/>
  <c r="J2445" i="2" s="1"/>
  <c r="D2445" i="2"/>
  <c r="H2445" i="2" s="1"/>
  <c r="I2444" i="2" a="1"/>
  <c r="I2444" i="2" s="1"/>
  <c r="J2444" i="2" s="1"/>
  <c r="D2444" i="2"/>
  <c r="G2444" i="2" s="1"/>
  <c r="D2443" i="2"/>
  <c r="H2443" i="2" s="1"/>
  <c r="J2442" i="2"/>
  <c r="I2442" i="2" a="1"/>
  <c r="I2442" i="2" s="1"/>
  <c r="H2442" i="2"/>
  <c r="G2442" i="2"/>
  <c r="D2442" i="2"/>
  <c r="I2441" i="2" a="1"/>
  <c r="I2441" i="2" s="1"/>
  <c r="J2441" i="2" s="1"/>
  <c r="G2441" i="2"/>
  <c r="D2441" i="2"/>
  <c r="H2441" i="2" s="1"/>
  <c r="I2440" i="2" a="1"/>
  <c r="I2440" i="2" s="1"/>
  <c r="J2440" i="2" s="1"/>
  <c r="D2440" i="2"/>
  <c r="H2440" i="2" s="1"/>
  <c r="I2439" i="2" a="1"/>
  <c r="I2439" i="2" s="1"/>
  <c r="J2439" i="2" s="1"/>
  <c r="G2439" i="2"/>
  <c r="D2439" i="2"/>
  <c r="H2439" i="2" s="1"/>
  <c r="I2438" i="2" a="1"/>
  <c r="I2438" i="2" s="1"/>
  <c r="J2438" i="2" s="1"/>
  <c r="H2438" i="2"/>
  <c r="G2438" i="2"/>
  <c r="D2438" i="2"/>
  <c r="I2437" i="2" a="1"/>
  <c r="I2437" i="2" s="1"/>
  <c r="J2437" i="2" s="1"/>
  <c r="H2437" i="2"/>
  <c r="G2437" i="2"/>
  <c r="D2437" i="2"/>
  <c r="I2436" i="2" a="1"/>
  <c r="I2436" i="2" s="1"/>
  <c r="J2436" i="2" s="1"/>
  <c r="D2436" i="2"/>
  <c r="H2436" i="2" s="1"/>
  <c r="D2435" i="2"/>
  <c r="I2434" i="2" a="1"/>
  <c r="I2434" i="2" s="1"/>
  <c r="J2434" i="2" s="1"/>
  <c r="H2434" i="2"/>
  <c r="G2434" i="2"/>
  <c r="D2434" i="2"/>
  <c r="I2433" i="2" a="1"/>
  <c r="I2433" i="2" s="1"/>
  <c r="J2433" i="2" s="1"/>
  <c r="D2433" i="2"/>
  <c r="H2433" i="2" s="1"/>
  <c r="D2432" i="2"/>
  <c r="I2432" i="2" s="1" a="1"/>
  <c r="I2432" i="2" s="1"/>
  <c r="J2432" i="2" s="1"/>
  <c r="I2431" i="2" a="1"/>
  <c r="I2431" i="2" s="1"/>
  <c r="J2431" i="2" s="1"/>
  <c r="G2431" i="2"/>
  <c r="D2431" i="2"/>
  <c r="H2431" i="2" s="1"/>
  <c r="I2430" i="2" a="1"/>
  <c r="I2430" i="2" s="1"/>
  <c r="J2430" i="2" s="1"/>
  <c r="H2430" i="2"/>
  <c r="G2430" i="2"/>
  <c r="D2430" i="2"/>
  <c r="D2429" i="2"/>
  <c r="I2429" i="2" s="1" a="1"/>
  <c r="I2429" i="2" s="1"/>
  <c r="J2429" i="2" s="1"/>
  <c r="D2428" i="2"/>
  <c r="G2428" i="2" s="1"/>
  <c r="D2427" i="2"/>
  <c r="H2427" i="2" s="1"/>
  <c r="I2426" i="2" a="1"/>
  <c r="I2426" i="2" s="1"/>
  <c r="J2426" i="2" s="1"/>
  <c r="H2426" i="2"/>
  <c r="G2426" i="2"/>
  <c r="D2426" i="2"/>
  <c r="I2425" i="2" a="1"/>
  <c r="I2425" i="2" s="1"/>
  <c r="J2425" i="2" s="1"/>
  <c r="D2425" i="2"/>
  <c r="H2425" i="2" s="1"/>
  <c r="D2424" i="2"/>
  <c r="I2424" i="2" s="1" a="1"/>
  <c r="I2424" i="2" s="1"/>
  <c r="J2424" i="2" s="1"/>
  <c r="D2423" i="2"/>
  <c r="H2423" i="2" s="1"/>
  <c r="I2422" i="2" a="1"/>
  <c r="I2422" i="2" s="1"/>
  <c r="J2422" i="2" s="1"/>
  <c r="H2422" i="2"/>
  <c r="G2422" i="2"/>
  <c r="D2422" i="2"/>
  <c r="I2421" i="2"/>
  <c r="J2421" i="2" s="1"/>
  <c r="I2421" i="2" a="1"/>
  <c r="H2421" i="2"/>
  <c r="G2421" i="2"/>
  <c r="D2421" i="2"/>
  <c r="J2420" i="2"/>
  <c r="I2420" i="2" a="1"/>
  <c r="I2420" i="2" s="1"/>
  <c r="H2420" i="2"/>
  <c r="G2420" i="2"/>
  <c r="D2420" i="2"/>
  <c r="D2419" i="2"/>
  <c r="I2418" i="2" a="1"/>
  <c r="I2418" i="2" s="1"/>
  <c r="J2418" i="2" s="1"/>
  <c r="H2418" i="2"/>
  <c r="G2418" i="2"/>
  <c r="D2418" i="2"/>
  <c r="I2417" i="2"/>
  <c r="J2417" i="2" s="1"/>
  <c r="I2417" i="2" a="1"/>
  <c r="H2417" i="2"/>
  <c r="G2417" i="2"/>
  <c r="D2417" i="2"/>
  <c r="D2416" i="2"/>
  <c r="I2416" i="2" s="1" a="1"/>
  <c r="I2416" i="2" s="1"/>
  <c r="J2416" i="2" s="1"/>
  <c r="I2415" i="2" a="1"/>
  <c r="I2415" i="2" s="1"/>
  <c r="J2415" i="2" s="1"/>
  <c r="G2415" i="2"/>
  <c r="D2415" i="2"/>
  <c r="H2415" i="2" s="1"/>
  <c r="I2414" i="2" a="1"/>
  <c r="I2414" i="2" s="1"/>
  <c r="J2414" i="2" s="1"/>
  <c r="H2414" i="2"/>
  <c r="G2414" i="2"/>
  <c r="D2414" i="2"/>
  <c r="D2413" i="2"/>
  <c r="I2413" i="2" s="1" a="1"/>
  <c r="I2413" i="2" s="1"/>
  <c r="J2413" i="2" s="1"/>
  <c r="I2412" i="2" a="1"/>
  <c r="I2412" i="2" s="1"/>
  <c r="J2412" i="2" s="1"/>
  <c r="H2412" i="2"/>
  <c r="D2412" i="2"/>
  <c r="G2412" i="2" s="1"/>
  <c r="I2411" i="2" a="1"/>
  <c r="I2411" i="2" s="1"/>
  <c r="J2411" i="2" s="1"/>
  <c r="G2411" i="2"/>
  <c r="D2411" i="2"/>
  <c r="H2411" i="2" s="1"/>
  <c r="I2410" i="2" a="1"/>
  <c r="I2410" i="2" s="1"/>
  <c r="J2410" i="2" s="1"/>
  <c r="H2410" i="2"/>
  <c r="G2410" i="2"/>
  <c r="D2410" i="2"/>
  <c r="D2409" i="2"/>
  <c r="H2409" i="2" s="1"/>
  <c r="D2408" i="2"/>
  <c r="I2408" i="2" s="1" a="1"/>
  <c r="I2408" i="2" s="1"/>
  <c r="J2408" i="2" s="1"/>
  <c r="I2407" i="2" a="1"/>
  <c r="I2407" i="2" s="1"/>
  <c r="J2407" i="2" s="1"/>
  <c r="G2407" i="2"/>
  <c r="D2407" i="2"/>
  <c r="H2407" i="2" s="1"/>
  <c r="I2406" i="2" a="1"/>
  <c r="I2406" i="2" s="1"/>
  <c r="J2406" i="2" s="1"/>
  <c r="H2406" i="2"/>
  <c r="G2406" i="2"/>
  <c r="D2406" i="2"/>
  <c r="I2405" i="2" a="1"/>
  <c r="I2405" i="2" s="1"/>
  <c r="J2405" i="2" s="1"/>
  <c r="H2405" i="2"/>
  <c r="G2405" i="2"/>
  <c r="D2405" i="2"/>
  <c r="I2404" i="2" a="1"/>
  <c r="I2404" i="2" s="1"/>
  <c r="J2404" i="2" s="1"/>
  <c r="H2404" i="2"/>
  <c r="D2404" i="2"/>
  <c r="G2404" i="2" s="1"/>
  <c r="G2403" i="2"/>
  <c r="D2403" i="2"/>
  <c r="I2402" i="2"/>
  <c r="J2402" i="2" s="1"/>
  <c r="I2402" i="2" a="1"/>
  <c r="H2402" i="2"/>
  <c r="G2402" i="2"/>
  <c r="D2402" i="2"/>
  <c r="I2401" i="2" a="1"/>
  <c r="I2401" i="2" s="1"/>
  <c r="J2401" i="2" s="1"/>
  <c r="H2401" i="2"/>
  <c r="G2401" i="2"/>
  <c r="D2401" i="2"/>
  <c r="H2400" i="2"/>
  <c r="G2400" i="2"/>
  <c r="D2400" i="2"/>
  <c r="I2400" i="2" s="1" a="1"/>
  <c r="I2400" i="2" s="1"/>
  <c r="J2400" i="2" s="1"/>
  <c r="I2399" i="2"/>
  <c r="J2399" i="2" s="1"/>
  <c r="I2399" i="2" a="1"/>
  <c r="G2399" i="2"/>
  <c r="D2399" i="2"/>
  <c r="H2399" i="2" s="1"/>
  <c r="I2398" i="2"/>
  <c r="J2398" i="2" s="1"/>
  <c r="I2398" i="2" a="1"/>
  <c r="H2398" i="2"/>
  <c r="G2398" i="2"/>
  <c r="D2398" i="2"/>
  <c r="H2397" i="2"/>
  <c r="G2397" i="2"/>
  <c r="D2397" i="2"/>
  <c r="I2397" i="2" s="1" a="1"/>
  <c r="I2397" i="2" s="1"/>
  <c r="J2397" i="2" s="1"/>
  <c r="I2396" i="2" a="1"/>
  <c r="I2396" i="2" s="1"/>
  <c r="J2396" i="2" s="1"/>
  <c r="H2396" i="2"/>
  <c r="D2396" i="2"/>
  <c r="G2396" i="2" s="1"/>
  <c r="I2395" i="2" a="1"/>
  <c r="I2395" i="2" s="1"/>
  <c r="J2395" i="2" s="1"/>
  <c r="D2395" i="2"/>
  <c r="H2395" i="2" s="1"/>
  <c r="J2394" i="2"/>
  <c r="I2394" i="2" a="1"/>
  <c r="I2394" i="2" s="1"/>
  <c r="H2394" i="2"/>
  <c r="G2394" i="2"/>
  <c r="D2394" i="2"/>
  <c r="I2393" i="2" a="1"/>
  <c r="I2393" i="2" s="1"/>
  <c r="J2393" i="2" s="1"/>
  <c r="G2393" i="2"/>
  <c r="D2393" i="2"/>
  <c r="H2393" i="2" s="1"/>
  <c r="H2392" i="2"/>
  <c r="G2392" i="2"/>
  <c r="D2392" i="2"/>
  <c r="I2392" i="2" s="1" a="1"/>
  <c r="I2392" i="2" s="1"/>
  <c r="J2392" i="2" s="1"/>
  <c r="I2391" i="2" a="1"/>
  <c r="I2391" i="2" s="1"/>
  <c r="J2391" i="2" s="1"/>
  <c r="G2391" i="2"/>
  <c r="D2391" i="2"/>
  <c r="H2391" i="2" s="1"/>
  <c r="I2390" i="2" a="1"/>
  <c r="I2390" i="2" s="1"/>
  <c r="J2390" i="2" s="1"/>
  <c r="H2390" i="2"/>
  <c r="G2390" i="2"/>
  <c r="D2390" i="2"/>
  <c r="I2389" i="2" a="1"/>
  <c r="I2389" i="2" s="1"/>
  <c r="J2389" i="2" s="1"/>
  <c r="H2389" i="2"/>
  <c r="G2389" i="2"/>
  <c r="D2389" i="2"/>
  <c r="I2388" i="2" a="1"/>
  <c r="I2388" i="2" s="1"/>
  <c r="J2388" i="2" s="1"/>
  <c r="H2388" i="2"/>
  <c r="D2388" i="2"/>
  <c r="G2388" i="2" s="1"/>
  <c r="D2387" i="2"/>
  <c r="J2386" i="2"/>
  <c r="I2386" i="2"/>
  <c r="I2386" i="2" a="1"/>
  <c r="H2386" i="2"/>
  <c r="G2386" i="2"/>
  <c r="D2386" i="2"/>
  <c r="I2385" i="2" a="1"/>
  <c r="I2385" i="2" s="1"/>
  <c r="J2385" i="2" s="1"/>
  <c r="H2385" i="2"/>
  <c r="D2385" i="2"/>
  <c r="G2385" i="2" s="1"/>
  <c r="H2384" i="2"/>
  <c r="D2384" i="2"/>
  <c r="I2384" i="2" s="1" a="1"/>
  <c r="I2384" i="2" s="1"/>
  <c r="J2384" i="2" s="1"/>
  <c r="J2383" i="2"/>
  <c r="I2383" i="2"/>
  <c r="I2383" i="2" a="1"/>
  <c r="G2383" i="2"/>
  <c r="D2383" i="2"/>
  <c r="H2383" i="2" s="1"/>
  <c r="I2382" i="2" a="1"/>
  <c r="I2382" i="2" s="1"/>
  <c r="J2382" i="2" s="1"/>
  <c r="H2382" i="2"/>
  <c r="G2382" i="2"/>
  <c r="D2382" i="2"/>
  <c r="H2381" i="2"/>
  <c r="D2381" i="2"/>
  <c r="G2381" i="2" s="1"/>
  <c r="J2380" i="2"/>
  <c r="I2380" i="2" a="1"/>
  <c r="I2380" i="2" s="1"/>
  <c r="D2380" i="2"/>
  <c r="G2380" i="2" s="1"/>
  <c r="D2379" i="2"/>
  <c r="H2379" i="2" s="1"/>
  <c r="J2378" i="2"/>
  <c r="I2378" i="2" a="1"/>
  <c r="I2378" i="2" s="1"/>
  <c r="H2378" i="2"/>
  <c r="G2378" i="2"/>
  <c r="D2378" i="2"/>
  <c r="I2377" i="2" a="1"/>
  <c r="I2377" i="2" s="1"/>
  <c r="J2377" i="2" s="1"/>
  <c r="G2377" i="2"/>
  <c r="D2377" i="2"/>
  <c r="H2377" i="2" s="1"/>
  <c r="H2376" i="2"/>
  <c r="D2376" i="2"/>
  <c r="G2376" i="2" s="1"/>
  <c r="I2375" i="2"/>
  <c r="J2375" i="2" s="1"/>
  <c r="I2375" i="2" a="1"/>
  <c r="G2375" i="2"/>
  <c r="D2375" i="2"/>
  <c r="H2375" i="2" s="1"/>
  <c r="I2374" i="2"/>
  <c r="J2374" i="2" s="1"/>
  <c r="I2374" i="2" a="1"/>
  <c r="H2374" i="2"/>
  <c r="G2374" i="2"/>
  <c r="D2374" i="2"/>
  <c r="I2373" i="2" a="1"/>
  <c r="I2373" i="2" s="1"/>
  <c r="J2373" i="2" s="1"/>
  <c r="H2373" i="2"/>
  <c r="G2373" i="2"/>
  <c r="D2373" i="2"/>
  <c r="D2372" i="2"/>
  <c r="I2372" i="2" s="1" a="1"/>
  <c r="I2372" i="2" s="1"/>
  <c r="J2372" i="2" s="1"/>
  <c r="D2371" i="2"/>
  <c r="I2370" i="2" a="1"/>
  <c r="I2370" i="2" s="1"/>
  <c r="J2370" i="2" s="1"/>
  <c r="H2370" i="2"/>
  <c r="G2370" i="2"/>
  <c r="D2370" i="2"/>
  <c r="D2369" i="2"/>
  <c r="I2369" i="2" s="1" a="1"/>
  <c r="I2369" i="2" s="1"/>
  <c r="J2369" i="2" s="1"/>
  <c r="D2368" i="2"/>
  <c r="I2368" i="2" s="1" a="1"/>
  <c r="I2368" i="2" s="1"/>
  <c r="J2368" i="2" s="1"/>
  <c r="I2367" i="2" a="1"/>
  <c r="I2367" i="2" s="1"/>
  <c r="J2367" i="2" s="1"/>
  <c r="G2367" i="2"/>
  <c r="D2367" i="2"/>
  <c r="H2367" i="2" s="1"/>
  <c r="I2366" i="2" a="1"/>
  <c r="I2366" i="2" s="1"/>
  <c r="J2366" i="2" s="1"/>
  <c r="H2366" i="2"/>
  <c r="G2366" i="2"/>
  <c r="D2366" i="2"/>
  <c r="D2365" i="2"/>
  <c r="H2365" i="2" s="1"/>
  <c r="D2364" i="2"/>
  <c r="G2364" i="2" s="1"/>
  <c r="I2363" i="2" a="1"/>
  <c r="I2363" i="2" s="1"/>
  <c r="J2363" i="2" s="1"/>
  <c r="G2363" i="2"/>
  <c r="D2363" i="2"/>
  <c r="H2363" i="2" s="1"/>
  <c r="I2362" i="2" a="1"/>
  <c r="I2362" i="2" s="1"/>
  <c r="J2362" i="2" s="1"/>
  <c r="H2362" i="2"/>
  <c r="G2362" i="2"/>
  <c r="D2362" i="2"/>
  <c r="D2361" i="2"/>
  <c r="H2361" i="2" s="1"/>
  <c r="D2360" i="2"/>
  <c r="H2360" i="2" s="1"/>
  <c r="D2359" i="2"/>
  <c r="H2359" i="2" s="1"/>
  <c r="I2358" i="2" a="1"/>
  <c r="I2358" i="2" s="1"/>
  <c r="J2358" i="2" s="1"/>
  <c r="H2358" i="2"/>
  <c r="G2358" i="2"/>
  <c r="D2358" i="2"/>
  <c r="I2357" i="2" a="1"/>
  <c r="I2357" i="2" s="1"/>
  <c r="J2357" i="2" s="1"/>
  <c r="H2357" i="2"/>
  <c r="G2357" i="2"/>
  <c r="D2357" i="2"/>
  <c r="D2356" i="2"/>
  <c r="I2356" i="2" s="1" a="1"/>
  <c r="I2356" i="2" s="1"/>
  <c r="J2356" i="2" s="1"/>
  <c r="G2355" i="2"/>
  <c r="D2355" i="2"/>
  <c r="I2354" i="2" a="1"/>
  <c r="I2354" i="2" s="1"/>
  <c r="J2354" i="2" s="1"/>
  <c r="H2354" i="2"/>
  <c r="G2354" i="2"/>
  <c r="D2354" i="2"/>
  <c r="D2353" i="2"/>
  <c r="I2353" i="2" s="1" a="1"/>
  <c r="I2353" i="2" s="1"/>
  <c r="J2353" i="2" s="1"/>
  <c r="H2352" i="2"/>
  <c r="G2352" i="2"/>
  <c r="D2352" i="2"/>
  <c r="I2352" i="2" s="1" a="1"/>
  <c r="I2352" i="2" s="1"/>
  <c r="J2352" i="2" s="1"/>
  <c r="I2351" i="2" a="1"/>
  <c r="I2351" i="2" s="1"/>
  <c r="J2351" i="2" s="1"/>
  <c r="G2351" i="2"/>
  <c r="D2351" i="2"/>
  <c r="H2351" i="2" s="1"/>
  <c r="I2350" i="2"/>
  <c r="J2350" i="2" s="1"/>
  <c r="I2350" i="2" a="1"/>
  <c r="H2350" i="2"/>
  <c r="G2350" i="2"/>
  <c r="D2350" i="2"/>
  <c r="H2349" i="2"/>
  <c r="G2349" i="2"/>
  <c r="D2349" i="2"/>
  <c r="I2349" i="2" s="1" a="1"/>
  <c r="I2349" i="2" s="1"/>
  <c r="J2349" i="2" s="1"/>
  <c r="D2348" i="2"/>
  <c r="G2348" i="2" s="1"/>
  <c r="I2347" i="2" a="1"/>
  <c r="I2347" i="2" s="1"/>
  <c r="J2347" i="2" s="1"/>
  <c r="G2347" i="2"/>
  <c r="D2347" i="2"/>
  <c r="H2347" i="2" s="1"/>
  <c r="I2346" i="2" a="1"/>
  <c r="I2346" i="2" s="1"/>
  <c r="J2346" i="2" s="1"/>
  <c r="H2346" i="2"/>
  <c r="G2346" i="2"/>
  <c r="D2346" i="2"/>
  <c r="D2345" i="2"/>
  <c r="H2345" i="2" s="1"/>
  <c r="H2344" i="2"/>
  <c r="G2344" i="2"/>
  <c r="D2344" i="2"/>
  <c r="I2344" i="2" s="1" a="1"/>
  <c r="I2344" i="2" s="1"/>
  <c r="J2344" i="2" s="1"/>
  <c r="D2343" i="2"/>
  <c r="H2343" i="2" s="1"/>
  <c r="I2342" i="2" a="1"/>
  <c r="I2342" i="2" s="1"/>
  <c r="J2342" i="2" s="1"/>
  <c r="H2342" i="2"/>
  <c r="G2342" i="2"/>
  <c r="D2342" i="2"/>
  <c r="I2341" i="2"/>
  <c r="J2341" i="2" s="1"/>
  <c r="I2341" i="2" a="1"/>
  <c r="H2341" i="2"/>
  <c r="G2341" i="2"/>
  <c r="D2341" i="2"/>
  <c r="H2340" i="2"/>
  <c r="G2340" i="2"/>
  <c r="D2340" i="2"/>
  <c r="I2340" i="2" s="1" a="1"/>
  <c r="I2340" i="2" s="1"/>
  <c r="J2340" i="2" s="1"/>
  <c r="G2339" i="2"/>
  <c r="D2339" i="2"/>
  <c r="I2338" i="2" a="1"/>
  <c r="I2338" i="2" s="1"/>
  <c r="J2338" i="2" s="1"/>
  <c r="H2338" i="2"/>
  <c r="G2338" i="2"/>
  <c r="D2338" i="2"/>
  <c r="H2337" i="2"/>
  <c r="G2337" i="2"/>
  <c r="D2337" i="2"/>
  <c r="I2337" i="2" s="1" a="1"/>
  <c r="I2337" i="2" s="1"/>
  <c r="J2337" i="2" s="1"/>
  <c r="J2336" i="2"/>
  <c r="H2336" i="2"/>
  <c r="G2336" i="2"/>
  <c r="D2336" i="2"/>
  <c r="I2336" i="2" s="1" a="1"/>
  <c r="I2336" i="2" s="1"/>
  <c r="I2335" i="2" a="1"/>
  <c r="I2335" i="2" s="1"/>
  <c r="J2335" i="2" s="1"/>
  <c r="G2335" i="2"/>
  <c r="D2335" i="2"/>
  <c r="H2335" i="2" s="1"/>
  <c r="J2334" i="2"/>
  <c r="I2334" i="2"/>
  <c r="I2334" i="2" a="1"/>
  <c r="H2334" i="2"/>
  <c r="G2334" i="2"/>
  <c r="D2334" i="2"/>
  <c r="I2333" i="2" a="1"/>
  <c r="I2333" i="2" s="1"/>
  <c r="J2333" i="2" s="1"/>
  <c r="H2333" i="2"/>
  <c r="G2333" i="2"/>
  <c r="D2333" i="2"/>
  <c r="I2332" i="2" a="1"/>
  <c r="I2332" i="2" s="1"/>
  <c r="J2332" i="2" s="1"/>
  <c r="H2332" i="2"/>
  <c r="D2332" i="2"/>
  <c r="G2332" i="2" s="1"/>
  <c r="I2331" i="2"/>
  <c r="J2331" i="2" s="1"/>
  <c r="I2331" i="2" a="1"/>
  <c r="D2331" i="2"/>
  <c r="H2331" i="2" s="1"/>
  <c r="I2330" i="2" a="1"/>
  <c r="I2330" i="2" s="1"/>
  <c r="J2330" i="2" s="1"/>
  <c r="H2330" i="2"/>
  <c r="G2330" i="2"/>
  <c r="D2330" i="2"/>
  <c r="D2329" i="2"/>
  <c r="I2328" i="2" a="1"/>
  <c r="I2328" i="2" s="1"/>
  <c r="J2328" i="2" s="1"/>
  <c r="H2328" i="2"/>
  <c r="G2328" i="2"/>
  <c r="D2328" i="2"/>
  <c r="I2327" i="2" a="1"/>
  <c r="I2327" i="2" s="1"/>
  <c r="J2327" i="2" s="1"/>
  <c r="G2327" i="2"/>
  <c r="D2327" i="2"/>
  <c r="H2327" i="2" s="1"/>
  <c r="I2326" i="2"/>
  <c r="J2326" i="2" s="1"/>
  <c r="I2326" i="2" a="1"/>
  <c r="H2326" i="2"/>
  <c r="G2326" i="2"/>
  <c r="D2326" i="2"/>
  <c r="I2325" i="2" a="1"/>
  <c r="I2325" i="2" s="1"/>
  <c r="J2325" i="2" s="1"/>
  <c r="H2325" i="2"/>
  <c r="G2325" i="2"/>
  <c r="D2325" i="2"/>
  <c r="H2324" i="2"/>
  <c r="D2324" i="2"/>
  <c r="G2324" i="2" s="1"/>
  <c r="D2323" i="2"/>
  <c r="I2322" i="2"/>
  <c r="J2322" i="2" s="1"/>
  <c r="I2322" i="2" a="1"/>
  <c r="H2322" i="2"/>
  <c r="G2322" i="2"/>
  <c r="D2322" i="2"/>
  <c r="H2321" i="2"/>
  <c r="D2321" i="2"/>
  <c r="G2321" i="2" s="1"/>
  <c r="J2320" i="2"/>
  <c r="H2320" i="2"/>
  <c r="D2320" i="2"/>
  <c r="I2320" i="2" s="1" a="1"/>
  <c r="I2320" i="2" s="1"/>
  <c r="I2319" i="2"/>
  <c r="J2319" i="2" s="1"/>
  <c r="I2319" i="2" a="1"/>
  <c r="G2319" i="2"/>
  <c r="D2319" i="2"/>
  <c r="H2319" i="2" s="1"/>
  <c r="I2318" i="2" a="1"/>
  <c r="I2318" i="2" s="1"/>
  <c r="J2318" i="2" s="1"/>
  <c r="H2318" i="2"/>
  <c r="G2318" i="2"/>
  <c r="D2318" i="2"/>
  <c r="I2317" i="2" a="1"/>
  <c r="I2317" i="2" s="1"/>
  <c r="J2317" i="2" s="1"/>
  <c r="H2317" i="2"/>
  <c r="D2317" i="2"/>
  <c r="G2317" i="2" s="1"/>
  <c r="I2316" i="2" a="1"/>
  <c r="I2316" i="2" s="1"/>
  <c r="J2316" i="2" s="1"/>
  <c r="D2316" i="2"/>
  <c r="G2316" i="2" s="1"/>
  <c r="D2315" i="2"/>
  <c r="I2314" i="2" a="1"/>
  <c r="I2314" i="2" s="1"/>
  <c r="J2314" i="2" s="1"/>
  <c r="H2314" i="2"/>
  <c r="G2314" i="2"/>
  <c r="D2314" i="2"/>
  <c r="H2313" i="2"/>
  <c r="D2313" i="2"/>
  <c r="I2313" i="2" s="1" a="1"/>
  <c r="I2313" i="2" s="1"/>
  <c r="J2313" i="2" s="1"/>
  <c r="D2312" i="2"/>
  <c r="G2312" i="2" s="1"/>
  <c r="J2311" i="2"/>
  <c r="I2311" i="2" a="1"/>
  <c r="I2311" i="2" s="1"/>
  <c r="H2311" i="2"/>
  <c r="G2311" i="2"/>
  <c r="D2311" i="2"/>
  <c r="H2310" i="2"/>
  <c r="D2310" i="2"/>
  <c r="J2309" i="2"/>
  <c r="D2309" i="2"/>
  <c r="I2309" i="2" s="1" a="1"/>
  <c r="I2309" i="2" s="1"/>
  <c r="I2308" i="2" a="1"/>
  <c r="I2308" i="2" s="1"/>
  <c r="J2308" i="2" s="1"/>
  <c r="H2308" i="2"/>
  <c r="D2308" i="2"/>
  <c r="G2308" i="2" s="1"/>
  <c r="D2307" i="2"/>
  <c r="D2306" i="2"/>
  <c r="I2306" i="2" s="1" a="1"/>
  <c r="I2306" i="2" s="1"/>
  <c r="J2306" i="2" s="1"/>
  <c r="H2305" i="2"/>
  <c r="G2305" i="2"/>
  <c r="D2305" i="2"/>
  <c r="I2305" i="2" s="1" a="1"/>
  <c r="I2305" i="2" s="1"/>
  <c r="J2305" i="2" s="1"/>
  <c r="I2304" i="2" a="1"/>
  <c r="I2304" i="2" s="1"/>
  <c r="J2304" i="2" s="1"/>
  <c r="H2304" i="2"/>
  <c r="D2304" i="2"/>
  <c r="G2304" i="2" s="1"/>
  <c r="D2303" i="2"/>
  <c r="I2303" i="2" s="1" a="1"/>
  <c r="I2303" i="2" s="1"/>
  <c r="J2303" i="2" s="1"/>
  <c r="H2302" i="2"/>
  <c r="G2302" i="2"/>
  <c r="D2302" i="2"/>
  <c r="I2302" i="2" s="1" a="1"/>
  <c r="I2302" i="2" s="1"/>
  <c r="J2302" i="2" s="1"/>
  <c r="H2301" i="2"/>
  <c r="G2301" i="2"/>
  <c r="D2301" i="2"/>
  <c r="I2301" i="2" s="1" a="1"/>
  <c r="I2301" i="2" s="1"/>
  <c r="J2301" i="2" s="1"/>
  <c r="J2300" i="2"/>
  <c r="I2300" i="2"/>
  <c r="I2300" i="2" a="1"/>
  <c r="D2300" i="2"/>
  <c r="G2300" i="2" s="1"/>
  <c r="I2299" i="2"/>
  <c r="J2299" i="2" s="1"/>
  <c r="H2299" i="2"/>
  <c r="G2299" i="2"/>
  <c r="D2299" i="2"/>
  <c r="I2299" i="2" s="1" a="1"/>
  <c r="H2298" i="2"/>
  <c r="G2298" i="2"/>
  <c r="D2298" i="2"/>
  <c r="I2298" i="2" s="1" a="1"/>
  <c r="I2298" i="2" s="1"/>
  <c r="J2298" i="2" s="1"/>
  <c r="I2297" i="2"/>
  <c r="J2297" i="2" s="1"/>
  <c r="H2297" i="2"/>
  <c r="D2297" i="2"/>
  <c r="I2297" i="2" s="1" a="1"/>
  <c r="H2296" i="2"/>
  <c r="D2296" i="2"/>
  <c r="H2295" i="2"/>
  <c r="G2295" i="2"/>
  <c r="D2295" i="2"/>
  <c r="I2295" i="2" s="1" a="1"/>
  <c r="I2295" i="2" s="1"/>
  <c r="J2295" i="2" s="1"/>
  <c r="I2294" i="2" a="1"/>
  <c r="I2294" i="2" s="1"/>
  <c r="J2294" i="2" s="1"/>
  <c r="H2294" i="2"/>
  <c r="D2294" i="2"/>
  <c r="G2294" i="2" s="1"/>
  <c r="G2293" i="2"/>
  <c r="D2293" i="2"/>
  <c r="D2292" i="2"/>
  <c r="I2291" i="2" a="1"/>
  <c r="I2291" i="2" s="1"/>
  <c r="J2291" i="2" s="1"/>
  <c r="H2291" i="2"/>
  <c r="D2291" i="2"/>
  <c r="G2291" i="2" s="1"/>
  <c r="I2290" i="2" a="1"/>
  <c r="I2290" i="2" s="1"/>
  <c r="J2290" i="2" s="1"/>
  <c r="G2290" i="2"/>
  <c r="D2290" i="2"/>
  <c r="H2290" i="2" s="1"/>
  <c r="D2289" i="2"/>
  <c r="I2288" i="2" a="1"/>
  <c r="I2288" i="2" s="1"/>
  <c r="J2288" i="2" s="1"/>
  <c r="H2288" i="2"/>
  <c r="D2288" i="2"/>
  <c r="G2288" i="2" s="1"/>
  <c r="I2287" i="2" a="1"/>
  <c r="I2287" i="2" s="1"/>
  <c r="J2287" i="2" s="1"/>
  <c r="G2287" i="2"/>
  <c r="D2287" i="2"/>
  <c r="H2287" i="2" s="1"/>
  <c r="D2286" i="2"/>
  <c r="I2285" i="2"/>
  <c r="J2285" i="2" s="1"/>
  <c r="H2285" i="2"/>
  <c r="G2285" i="2"/>
  <c r="D2285" i="2"/>
  <c r="I2285" i="2" s="1" a="1"/>
  <c r="D2284" i="2"/>
  <c r="D2283" i="2"/>
  <c r="I2282" i="2" a="1"/>
  <c r="I2282" i="2" s="1"/>
  <c r="J2282" i="2" s="1"/>
  <c r="H2282" i="2"/>
  <c r="G2282" i="2"/>
  <c r="D2282" i="2"/>
  <c r="D2281" i="2"/>
  <c r="D2280" i="2"/>
  <c r="G2280" i="2" s="1"/>
  <c r="I2279" i="2" a="1"/>
  <c r="I2279" i="2" s="1"/>
  <c r="J2279" i="2" s="1"/>
  <c r="H2279" i="2"/>
  <c r="G2279" i="2"/>
  <c r="D2279" i="2"/>
  <c r="H2278" i="2"/>
  <c r="D2278" i="2"/>
  <c r="J2277" i="2"/>
  <c r="D2277" i="2"/>
  <c r="I2277" i="2" s="1" a="1"/>
  <c r="I2277" i="2" s="1"/>
  <c r="J2276" i="2"/>
  <c r="I2276" i="2" a="1"/>
  <c r="I2276" i="2" s="1"/>
  <c r="H2276" i="2"/>
  <c r="D2276" i="2"/>
  <c r="G2276" i="2" s="1"/>
  <c r="I2275" i="2" a="1"/>
  <c r="I2275" i="2" s="1"/>
  <c r="J2275" i="2" s="1"/>
  <c r="D2275" i="2"/>
  <c r="G2275" i="2" s="1"/>
  <c r="D2274" i="2"/>
  <c r="H2273" i="2"/>
  <c r="G2273" i="2"/>
  <c r="D2273" i="2"/>
  <c r="I2273" i="2" s="1" a="1"/>
  <c r="I2273" i="2" s="1"/>
  <c r="J2273" i="2" s="1"/>
  <c r="I2272" i="2" a="1"/>
  <c r="I2272" i="2" s="1"/>
  <c r="J2272" i="2" s="1"/>
  <c r="H2272" i="2"/>
  <c r="D2272" i="2"/>
  <c r="G2272" i="2" s="1"/>
  <c r="D2271" i="2"/>
  <c r="H2270" i="2"/>
  <c r="G2270" i="2"/>
  <c r="D2270" i="2"/>
  <c r="I2270" i="2" s="1" a="1"/>
  <c r="I2270" i="2" s="1"/>
  <c r="J2270" i="2" s="1"/>
  <c r="H2269" i="2"/>
  <c r="G2269" i="2"/>
  <c r="D2269" i="2"/>
  <c r="I2269" i="2" s="1" a="1"/>
  <c r="I2269" i="2" s="1"/>
  <c r="J2269" i="2" s="1"/>
  <c r="I2268" i="2"/>
  <c r="J2268" i="2" s="1"/>
  <c r="I2268" i="2" a="1"/>
  <c r="D2268" i="2"/>
  <c r="G2268" i="2" s="1"/>
  <c r="H2267" i="2"/>
  <c r="G2267" i="2"/>
  <c r="D2267" i="2"/>
  <c r="I2267" i="2" s="1" a="1"/>
  <c r="I2267" i="2" s="1"/>
  <c r="J2267" i="2" s="1"/>
  <c r="H2266" i="2"/>
  <c r="G2266" i="2"/>
  <c r="D2266" i="2"/>
  <c r="I2266" i="2" s="1" a="1"/>
  <c r="I2266" i="2" s="1"/>
  <c r="J2266" i="2" s="1"/>
  <c r="J2265" i="2"/>
  <c r="I2265" i="2"/>
  <c r="H2265" i="2"/>
  <c r="D2265" i="2"/>
  <c r="I2265" i="2" s="1" a="1"/>
  <c r="H2264" i="2"/>
  <c r="D2264" i="2"/>
  <c r="H2263" i="2"/>
  <c r="G2263" i="2"/>
  <c r="D2263" i="2"/>
  <c r="I2263" i="2" s="1" a="1"/>
  <c r="I2263" i="2" s="1"/>
  <c r="J2263" i="2" s="1"/>
  <c r="I2262" i="2" a="1"/>
  <c r="I2262" i="2" s="1"/>
  <c r="J2262" i="2" s="1"/>
  <c r="H2262" i="2"/>
  <c r="D2262" i="2"/>
  <c r="G2262" i="2" s="1"/>
  <c r="D2261" i="2"/>
  <c r="D2260" i="2"/>
  <c r="I2259" i="2" a="1"/>
  <c r="I2259" i="2" s="1"/>
  <c r="J2259" i="2" s="1"/>
  <c r="H2259" i="2"/>
  <c r="D2259" i="2"/>
  <c r="G2259" i="2" s="1"/>
  <c r="I2258" i="2" a="1"/>
  <c r="I2258" i="2" s="1"/>
  <c r="J2258" i="2" s="1"/>
  <c r="D2258" i="2"/>
  <c r="H2258" i="2" s="1"/>
  <c r="D2257" i="2"/>
  <c r="I2256" i="2" a="1"/>
  <c r="I2256" i="2" s="1"/>
  <c r="J2256" i="2" s="1"/>
  <c r="H2256" i="2"/>
  <c r="D2256" i="2"/>
  <c r="G2256" i="2" s="1"/>
  <c r="D2255" i="2"/>
  <c r="H2255" i="2" s="1"/>
  <c r="D2254" i="2"/>
  <c r="I2253" i="2"/>
  <c r="J2253" i="2" s="1"/>
  <c r="H2253" i="2"/>
  <c r="G2253" i="2"/>
  <c r="D2253" i="2"/>
  <c r="I2253" i="2" s="1" a="1"/>
  <c r="I2252" i="2" a="1"/>
  <c r="I2252" i="2" s="1"/>
  <c r="J2252" i="2" s="1"/>
  <c r="D2252" i="2"/>
  <c r="D2251" i="2"/>
  <c r="I2250" i="2" a="1"/>
  <c r="I2250" i="2" s="1"/>
  <c r="J2250" i="2" s="1"/>
  <c r="H2250" i="2"/>
  <c r="G2250" i="2"/>
  <c r="D2250" i="2"/>
  <c r="H2249" i="2"/>
  <c r="D2249" i="2"/>
  <c r="D2248" i="2"/>
  <c r="J2247" i="2"/>
  <c r="I2247" i="2" a="1"/>
  <c r="I2247" i="2" s="1"/>
  <c r="H2247" i="2"/>
  <c r="G2247" i="2"/>
  <c r="D2247" i="2"/>
  <c r="H2246" i="2"/>
  <c r="D2246" i="2"/>
  <c r="G2246" i="2" s="1"/>
  <c r="D2245" i="2"/>
  <c r="J2244" i="2"/>
  <c r="I2244" i="2" a="1"/>
  <c r="I2244" i="2" s="1"/>
  <c r="H2244" i="2"/>
  <c r="D2244" i="2"/>
  <c r="G2244" i="2" s="1"/>
  <c r="I2243" i="2" a="1"/>
  <c r="I2243" i="2" s="1"/>
  <c r="J2243" i="2" s="1"/>
  <c r="D2243" i="2"/>
  <c r="G2243" i="2" s="1"/>
  <c r="D2242" i="2"/>
  <c r="H2241" i="2"/>
  <c r="G2241" i="2"/>
  <c r="D2241" i="2"/>
  <c r="I2241" i="2" s="1" a="1"/>
  <c r="I2241" i="2" s="1"/>
  <c r="J2241" i="2" s="1"/>
  <c r="I2240" i="2" a="1"/>
  <c r="I2240" i="2" s="1"/>
  <c r="J2240" i="2" s="1"/>
  <c r="H2240" i="2"/>
  <c r="D2240" i="2"/>
  <c r="G2240" i="2" s="1"/>
  <c r="D2239" i="2"/>
  <c r="H2238" i="2"/>
  <c r="G2238" i="2"/>
  <c r="D2238" i="2"/>
  <c r="I2238" i="2" s="1" a="1"/>
  <c r="I2238" i="2" s="1"/>
  <c r="J2238" i="2" s="1"/>
  <c r="H2237" i="2"/>
  <c r="G2237" i="2"/>
  <c r="D2237" i="2"/>
  <c r="I2237" i="2" s="1" a="1"/>
  <c r="I2237" i="2" s="1"/>
  <c r="J2237" i="2" s="1"/>
  <c r="J2236" i="2"/>
  <c r="I2236" i="2"/>
  <c r="I2236" i="2" a="1"/>
  <c r="D2236" i="2"/>
  <c r="G2236" i="2" s="1"/>
  <c r="H2235" i="2"/>
  <c r="G2235" i="2"/>
  <c r="D2235" i="2"/>
  <c r="I2235" i="2" s="1" a="1"/>
  <c r="I2235" i="2" s="1"/>
  <c r="J2235" i="2" s="1"/>
  <c r="H2234" i="2"/>
  <c r="G2234" i="2"/>
  <c r="D2234" i="2"/>
  <c r="I2234" i="2" s="1" a="1"/>
  <c r="I2234" i="2" s="1"/>
  <c r="J2234" i="2" s="1"/>
  <c r="J2233" i="2"/>
  <c r="I2233" i="2"/>
  <c r="H2233" i="2"/>
  <c r="D2233" i="2"/>
  <c r="I2233" i="2" s="1" a="1"/>
  <c r="H2232" i="2"/>
  <c r="D2232" i="2"/>
  <c r="H2231" i="2"/>
  <c r="G2231" i="2"/>
  <c r="D2231" i="2"/>
  <c r="I2231" i="2" s="1" a="1"/>
  <c r="I2231" i="2" s="1"/>
  <c r="J2231" i="2" s="1"/>
  <c r="I2230" i="2" a="1"/>
  <c r="I2230" i="2" s="1"/>
  <c r="J2230" i="2" s="1"/>
  <c r="H2230" i="2"/>
  <c r="D2230" i="2"/>
  <c r="G2230" i="2" s="1"/>
  <c r="D2229" i="2"/>
  <c r="D2228" i="2"/>
  <c r="I2227" i="2" a="1"/>
  <c r="I2227" i="2" s="1"/>
  <c r="J2227" i="2" s="1"/>
  <c r="H2227" i="2"/>
  <c r="D2227" i="2"/>
  <c r="G2227" i="2" s="1"/>
  <c r="I2226" i="2" a="1"/>
  <c r="I2226" i="2" s="1"/>
  <c r="J2226" i="2" s="1"/>
  <c r="D2226" i="2"/>
  <c r="H2226" i="2" s="1"/>
  <c r="D2225" i="2"/>
  <c r="I2224" i="2" a="1"/>
  <c r="I2224" i="2" s="1"/>
  <c r="J2224" i="2" s="1"/>
  <c r="H2224" i="2"/>
  <c r="D2224" i="2"/>
  <c r="G2224" i="2" s="1"/>
  <c r="D2223" i="2"/>
  <c r="H2223" i="2" s="1"/>
  <c r="D2222" i="2"/>
  <c r="I2221" i="2"/>
  <c r="J2221" i="2" s="1"/>
  <c r="H2221" i="2"/>
  <c r="G2221" i="2"/>
  <c r="D2221" i="2"/>
  <c r="I2221" i="2" s="1" a="1"/>
  <c r="I2220" i="2" a="1"/>
  <c r="I2220" i="2" s="1"/>
  <c r="J2220" i="2" s="1"/>
  <c r="D2220" i="2"/>
  <c r="D2219" i="2"/>
  <c r="I2218" i="2" a="1"/>
  <c r="I2218" i="2" s="1"/>
  <c r="J2218" i="2" s="1"/>
  <c r="H2218" i="2"/>
  <c r="G2218" i="2"/>
  <c r="D2218" i="2"/>
  <c r="H2217" i="2"/>
  <c r="D2217" i="2"/>
  <c r="D2216" i="2"/>
  <c r="J2215" i="2"/>
  <c r="I2215" i="2" a="1"/>
  <c r="I2215" i="2" s="1"/>
  <c r="H2215" i="2"/>
  <c r="G2215" i="2"/>
  <c r="D2215" i="2"/>
  <c r="H2214" i="2"/>
  <c r="D2214" i="2"/>
  <c r="G2214" i="2" s="1"/>
  <c r="D2213" i="2"/>
  <c r="J2212" i="2"/>
  <c r="I2212" i="2" a="1"/>
  <c r="I2212" i="2" s="1"/>
  <c r="H2212" i="2"/>
  <c r="D2212" i="2"/>
  <c r="G2212" i="2" s="1"/>
  <c r="I2211" i="2" a="1"/>
  <c r="I2211" i="2" s="1"/>
  <c r="J2211" i="2" s="1"/>
  <c r="D2211" i="2"/>
  <c r="G2211" i="2" s="1"/>
  <c r="D2210" i="2"/>
  <c r="H2209" i="2"/>
  <c r="G2209" i="2"/>
  <c r="D2209" i="2"/>
  <c r="I2209" i="2" s="1" a="1"/>
  <c r="I2209" i="2" s="1"/>
  <c r="J2209" i="2" s="1"/>
  <c r="I2208" i="2" a="1"/>
  <c r="I2208" i="2" s="1"/>
  <c r="J2208" i="2" s="1"/>
  <c r="H2208" i="2"/>
  <c r="D2208" i="2"/>
  <c r="G2208" i="2" s="1"/>
  <c r="D2207" i="2"/>
  <c r="H2206" i="2"/>
  <c r="G2206" i="2"/>
  <c r="D2206" i="2"/>
  <c r="I2206" i="2" s="1" a="1"/>
  <c r="I2206" i="2" s="1"/>
  <c r="J2206" i="2" s="1"/>
  <c r="H2205" i="2"/>
  <c r="G2205" i="2"/>
  <c r="D2205" i="2"/>
  <c r="I2205" i="2" s="1" a="1"/>
  <c r="I2205" i="2" s="1"/>
  <c r="J2205" i="2" s="1"/>
  <c r="J2204" i="2"/>
  <c r="I2204" i="2"/>
  <c r="I2204" i="2" a="1"/>
  <c r="D2204" i="2"/>
  <c r="G2204" i="2" s="1"/>
  <c r="H2203" i="2"/>
  <c r="D2203" i="2"/>
  <c r="I2203" i="2" s="1" a="1"/>
  <c r="I2203" i="2" s="1"/>
  <c r="J2203" i="2" s="1"/>
  <c r="H2202" i="2"/>
  <c r="G2202" i="2"/>
  <c r="D2202" i="2"/>
  <c r="I2202" i="2" s="1" a="1"/>
  <c r="I2202" i="2" s="1"/>
  <c r="J2202" i="2" s="1"/>
  <c r="J2201" i="2"/>
  <c r="I2201" i="2"/>
  <c r="H2201" i="2"/>
  <c r="D2201" i="2"/>
  <c r="I2201" i="2" s="1" a="1"/>
  <c r="H2200" i="2"/>
  <c r="D2200" i="2"/>
  <c r="J2199" i="2"/>
  <c r="H2199" i="2"/>
  <c r="G2199" i="2"/>
  <c r="D2199" i="2"/>
  <c r="I2199" i="2" s="1" a="1"/>
  <c r="I2199" i="2" s="1"/>
  <c r="I2198" i="2"/>
  <c r="J2198" i="2" s="1"/>
  <c r="I2198" i="2" a="1"/>
  <c r="H2198" i="2"/>
  <c r="D2198" i="2"/>
  <c r="G2198" i="2" s="1"/>
  <c r="G2197" i="2"/>
  <c r="D2197" i="2"/>
  <c r="D2196" i="2"/>
  <c r="I2195" i="2" a="1"/>
  <c r="I2195" i="2" s="1"/>
  <c r="J2195" i="2" s="1"/>
  <c r="H2195" i="2"/>
  <c r="D2195" i="2"/>
  <c r="G2195" i="2" s="1"/>
  <c r="D2194" i="2"/>
  <c r="H2194" i="2" s="1"/>
  <c r="G2193" i="2"/>
  <c r="D2193" i="2"/>
  <c r="I2192" i="2"/>
  <c r="J2192" i="2" s="1"/>
  <c r="I2192" i="2" a="1"/>
  <c r="H2192" i="2"/>
  <c r="D2192" i="2"/>
  <c r="G2192" i="2" s="1"/>
  <c r="I2191" i="2"/>
  <c r="J2191" i="2" s="1"/>
  <c r="I2191" i="2" a="1"/>
  <c r="G2191" i="2"/>
  <c r="D2191" i="2"/>
  <c r="H2191" i="2" s="1"/>
  <c r="D2190" i="2"/>
  <c r="I2189" i="2"/>
  <c r="J2189" i="2" s="1"/>
  <c r="H2189" i="2"/>
  <c r="G2189" i="2"/>
  <c r="D2189" i="2"/>
  <c r="I2189" i="2" s="1" a="1"/>
  <c r="I2188" i="2" a="1"/>
  <c r="I2188" i="2" s="1"/>
  <c r="J2188" i="2" s="1"/>
  <c r="D2188" i="2"/>
  <c r="G2187" i="2"/>
  <c r="D2187" i="2"/>
  <c r="I2186" i="2" a="1"/>
  <c r="I2186" i="2" s="1"/>
  <c r="J2186" i="2" s="1"/>
  <c r="H2186" i="2"/>
  <c r="G2186" i="2"/>
  <c r="D2186" i="2"/>
  <c r="D2185" i="2"/>
  <c r="D2184" i="2"/>
  <c r="J2183" i="2"/>
  <c r="I2183" i="2" a="1"/>
  <c r="I2183" i="2" s="1"/>
  <c r="H2183" i="2"/>
  <c r="G2183" i="2"/>
  <c r="D2183" i="2"/>
  <c r="I2182" i="2" a="1"/>
  <c r="I2182" i="2" s="1"/>
  <c r="J2182" i="2" s="1"/>
  <c r="H2182" i="2"/>
  <c r="D2182" i="2"/>
  <c r="G2182" i="2" s="1"/>
  <c r="D2181" i="2"/>
  <c r="D2180" i="2"/>
  <c r="G2180" i="2" s="1"/>
  <c r="H2179" i="2"/>
  <c r="D2179" i="2"/>
  <c r="G2179" i="2" s="1"/>
  <c r="D2178" i="2"/>
  <c r="D2177" i="2"/>
  <c r="I2177" i="2" s="1" a="1"/>
  <c r="I2177" i="2" s="1"/>
  <c r="J2177" i="2" s="1"/>
  <c r="I2176" i="2" a="1"/>
  <c r="I2176" i="2" s="1"/>
  <c r="J2176" i="2" s="1"/>
  <c r="H2176" i="2"/>
  <c r="D2176" i="2"/>
  <c r="G2176" i="2" s="1"/>
  <c r="I2175" i="2" a="1"/>
  <c r="I2175" i="2" s="1"/>
  <c r="J2175" i="2" s="1"/>
  <c r="D2175" i="2"/>
  <c r="I2174" i="2"/>
  <c r="J2174" i="2" s="1"/>
  <c r="H2174" i="2"/>
  <c r="G2174" i="2"/>
  <c r="D2174" i="2"/>
  <c r="I2174" i="2" s="1" a="1"/>
  <c r="H2173" i="2"/>
  <c r="G2173" i="2"/>
  <c r="D2173" i="2"/>
  <c r="I2173" i="2" s="1" a="1"/>
  <c r="I2173" i="2" s="1"/>
  <c r="J2173" i="2" s="1"/>
  <c r="I2172" i="2"/>
  <c r="J2172" i="2" s="1"/>
  <c r="I2172" i="2" a="1"/>
  <c r="D2172" i="2"/>
  <c r="G2172" i="2" s="1"/>
  <c r="I2171" i="2"/>
  <c r="J2171" i="2" s="1"/>
  <c r="H2171" i="2"/>
  <c r="G2171" i="2"/>
  <c r="D2171" i="2"/>
  <c r="I2171" i="2" s="1" a="1"/>
  <c r="H2170" i="2"/>
  <c r="G2170" i="2"/>
  <c r="D2170" i="2"/>
  <c r="I2170" i="2" s="1" a="1"/>
  <c r="I2170" i="2" s="1"/>
  <c r="J2170" i="2" s="1"/>
  <c r="I2169" i="2"/>
  <c r="J2169" i="2" s="1"/>
  <c r="H2169" i="2"/>
  <c r="D2169" i="2"/>
  <c r="I2169" i="2" s="1" a="1"/>
  <c r="H2168" i="2"/>
  <c r="D2168" i="2"/>
  <c r="H2167" i="2"/>
  <c r="G2167" i="2"/>
  <c r="D2167" i="2"/>
  <c r="I2167" i="2" s="1" a="1"/>
  <c r="I2167" i="2" s="1"/>
  <c r="J2167" i="2" s="1"/>
  <c r="I2166" i="2" a="1"/>
  <c r="I2166" i="2" s="1"/>
  <c r="J2166" i="2" s="1"/>
  <c r="H2166" i="2"/>
  <c r="D2166" i="2"/>
  <c r="G2166" i="2" s="1"/>
  <c r="D2165" i="2"/>
  <c r="H2164" i="2"/>
  <c r="D2164" i="2"/>
  <c r="I2163" i="2"/>
  <c r="J2163" i="2" s="1"/>
  <c r="I2163" i="2" a="1"/>
  <c r="H2163" i="2"/>
  <c r="D2163" i="2"/>
  <c r="G2163" i="2" s="1"/>
  <c r="G2162" i="2"/>
  <c r="D2162" i="2"/>
  <c r="H2162" i="2" s="1"/>
  <c r="D2161" i="2"/>
  <c r="I2160" i="2" a="1"/>
  <c r="I2160" i="2" s="1"/>
  <c r="J2160" i="2" s="1"/>
  <c r="H2160" i="2"/>
  <c r="D2160" i="2"/>
  <c r="G2160" i="2" s="1"/>
  <c r="D2159" i="2"/>
  <c r="H2159" i="2" s="1"/>
  <c r="G2158" i="2"/>
  <c r="D2158" i="2"/>
  <c r="I2157" i="2"/>
  <c r="J2157" i="2" s="1"/>
  <c r="H2157" i="2"/>
  <c r="G2157" i="2"/>
  <c r="D2157" i="2"/>
  <c r="I2157" i="2" s="1" a="1"/>
  <c r="D2156" i="2"/>
  <c r="G2155" i="2"/>
  <c r="D2155" i="2"/>
  <c r="I2154" i="2" a="1"/>
  <c r="I2154" i="2" s="1"/>
  <c r="J2154" i="2" s="1"/>
  <c r="H2154" i="2"/>
  <c r="G2154" i="2"/>
  <c r="D2154" i="2"/>
  <c r="H2153" i="2"/>
  <c r="D2153" i="2"/>
  <c r="D2152" i="2"/>
  <c r="I2151" i="2" a="1"/>
  <c r="I2151" i="2" s="1"/>
  <c r="J2151" i="2" s="1"/>
  <c r="H2151" i="2"/>
  <c r="G2151" i="2"/>
  <c r="D2151" i="2"/>
  <c r="D2150" i="2"/>
  <c r="G2150" i="2" s="1"/>
  <c r="D2149" i="2"/>
  <c r="J2148" i="2"/>
  <c r="I2148" i="2" a="1"/>
  <c r="I2148" i="2" s="1"/>
  <c r="H2148" i="2"/>
  <c r="D2148" i="2"/>
  <c r="G2148" i="2" s="1"/>
  <c r="D2147" i="2"/>
  <c r="I2146" i="2" a="1"/>
  <c r="I2146" i="2" s="1"/>
  <c r="J2146" i="2" s="1"/>
  <c r="D2146" i="2"/>
  <c r="G2145" i="2"/>
  <c r="D2145" i="2"/>
  <c r="I2145" i="2" s="1" a="1"/>
  <c r="I2145" i="2" s="1"/>
  <c r="J2145" i="2" s="1"/>
  <c r="I2144" i="2" a="1"/>
  <c r="I2144" i="2" s="1"/>
  <c r="J2144" i="2" s="1"/>
  <c r="H2144" i="2"/>
  <c r="D2144" i="2"/>
  <c r="G2144" i="2" s="1"/>
  <c r="D2143" i="2"/>
  <c r="H2142" i="2"/>
  <c r="D2142" i="2"/>
  <c r="H2141" i="2"/>
  <c r="G2141" i="2"/>
  <c r="D2141" i="2"/>
  <c r="I2141" i="2" s="1" a="1"/>
  <c r="I2141" i="2" s="1"/>
  <c r="J2141" i="2" s="1"/>
  <c r="I2140" i="2" a="1"/>
  <c r="I2140" i="2" s="1"/>
  <c r="J2140" i="2" s="1"/>
  <c r="D2140" i="2"/>
  <c r="G2140" i="2" s="1"/>
  <c r="J2139" i="2"/>
  <c r="I2139" i="2"/>
  <c r="D2139" i="2"/>
  <c r="I2139" i="2" s="1" a="1"/>
  <c r="H2138" i="2"/>
  <c r="G2138" i="2"/>
  <c r="D2138" i="2"/>
  <c r="I2138" i="2" s="1" a="1"/>
  <c r="I2138" i="2" s="1"/>
  <c r="J2138" i="2" s="1"/>
  <c r="J2137" i="2"/>
  <c r="I2137" i="2"/>
  <c r="H2137" i="2"/>
  <c r="D2137" i="2"/>
  <c r="I2137" i="2" s="1" a="1"/>
  <c r="H2136" i="2"/>
  <c r="D2136" i="2"/>
  <c r="J2135" i="2"/>
  <c r="H2135" i="2"/>
  <c r="G2135" i="2"/>
  <c r="D2135" i="2"/>
  <c r="I2135" i="2" s="1" a="1"/>
  <c r="I2135" i="2" s="1"/>
  <c r="I2134" i="2"/>
  <c r="J2134" i="2" s="1"/>
  <c r="I2134" i="2" a="1"/>
  <c r="H2134" i="2"/>
  <c r="D2134" i="2"/>
  <c r="G2134" i="2" s="1"/>
  <c r="D2133" i="2"/>
  <c r="D2132" i="2"/>
  <c r="I2131" i="2" a="1"/>
  <c r="I2131" i="2" s="1"/>
  <c r="J2131" i="2" s="1"/>
  <c r="H2131" i="2"/>
  <c r="D2131" i="2"/>
  <c r="G2131" i="2" s="1"/>
  <c r="D2130" i="2"/>
  <c r="G2129" i="2"/>
  <c r="D2129" i="2"/>
  <c r="I2128" i="2" a="1"/>
  <c r="I2128" i="2" s="1"/>
  <c r="J2128" i="2" s="1"/>
  <c r="H2128" i="2"/>
  <c r="D2128" i="2"/>
  <c r="G2128" i="2" s="1"/>
  <c r="G2127" i="2"/>
  <c r="D2127" i="2"/>
  <c r="H2127" i="2" s="1"/>
  <c r="D2126" i="2"/>
  <c r="I2125" i="2"/>
  <c r="J2125" i="2" s="1"/>
  <c r="H2125" i="2"/>
  <c r="G2125" i="2"/>
  <c r="D2125" i="2"/>
  <c r="I2125" i="2" s="1" a="1"/>
  <c r="D2124" i="2"/>
  <c r="G2123" i="2"/>
  <c r="D2123" i="2"/>
  <c r="I2122" i="2" a="1"/>
  <c r="I2122" i="2" s="1"/>
  <c r="J2122" i="2" s="1"/>
  <c r="H2122" i="2"/>
  <c r="G2122" i="2"/>
  <c r="D2122" i="2"/>
  <c r="D2121" i="2"/>
  <c r="D2120" i="2"/>
  <c r="I2119" i="2" a="1"/>
  <c r="I2119" i="2" s="1"/>
  <c r="J2119" i="2" s="1"/>
  <c r="H2119" i="2"/>
  <c r="G2119" i="2"/>
  <c r="D2119" i="2"/>
  <c r="H2118" i="2"/>
  <c r="D2118" i="2"/>
  <c r="G2118" i="2" s="1"/>
  <c r="D2117" i="2"/>
  <c r="I2116" i="2" a="1"/>
  <c r="I2116" i="2" s="1"/>
  <c r="J2116" i="2" s="1"/>
  <c r="D2116" i="2"/>
  <c r="I2115" i="2" a="1"/>
  <c r="I2115" i="2" s="1"/>
  <c r="J2115" i="2" s="1"/>
  <c r="D2115" i="2"/>
  <c r="G2115" i="2" s="1"/>
  <c r="D2114" i="2"/>
  <c r="H2113" i="2"/>
  <c r="G2113" i="2"/>
  <c r="D2113" i="2"/>
  <c r="I2113" i="2" s="1" a="1"/>
  <c r="I2113" i="2" s="1"/>
  <c r="J2113" i="2" s="1"/>
  <c r="I2112" i="2" a="1"/>
  <c r="I2112" i="2" s="1"/>
  <c r="J2112" i="2" s="1"/>
  <c r="H2112" i="2"/>
  <c r="D2112" i="2"/>
  <c r="G2112" i="2" s="1"/>
  <c r="I2111" i="2" a="1"/>
  <c r="I2111" i="2" s="1"/>
  <c r="J2111" i="2" s="1"/>
  <c r="D2111" i="2"/>
  <c r="H2110" i="2"/>
  <c r="G2110" i="2"/>
  <c r="D2110" i="2"/>
  <c r="I2110" i="2" s="1" a="1"/>
  <c r="I2110" i="2" s="1"/>
  <c r="J2110" i="2" s="1"/>
  <c r="H2109" i="2"/>
  <c r="G2109" i="2"/>
  <c r="D2109" i="2"/>
  <c r="I2109" i="2" s="1" a="1"/>
  <c r="I2109" i="2" s="1"/>
  <c r="J2109" i="2" s="1"/>
  <c r="J2108" i="2"/>
  <c r="I2108" i="2" a="1"/>
  <c r="I2108" i="2" s="1"/>
  <c r="D2108" i="2"/>
  <c r="G2108" i="2" s="1"/>
  <c r="G2107" i="2"/>
  <c r="D2107" i="2"/>
  <c r="G2106" i="2"/>
  <c r="D2106" i="2"/>
  <c r="I2106" i="2" s="1" a="1"/>
  <c r="I2106" i="2" s="1"/>
  <c r="J2106" i="2" s="1"/>
  <c r="I2105" i="2"/>
  <c r="J2105" i="2" s="1"/>
  <c r="H2105" i="2"/>
  <c r="D2105" i="2"/>
  <c r="I2105" i="2" s="1" a="1"/>
  <c r="I2104" i="2" a="1"/>
  <c r="I2104" i="2" s="1"/>
  <c r="J2104" i="2" s="1"/>
  <c r="H2104" i="2"/>
  <c r="D2104" i="2"/>
  <c r="G2104" i="2" s="1"/>
  <c r="G2103" i="2"/>
  <c r="D2103" i="2"/>
  <c r="I2102" i="2" a="1"/>
  <c r="I2102" i="2" s="1"/>
  <c r="J2102" i="2" s="1"/>
  <c r="H2102" i="2"/>
  <c r="D2102" i="2"/>
  <c r="G2102" i="2" s="1"/>
  <c r="H2101" i="2"/>
  <c r="G2101" i="2"/>
  <c r="D2101" i="2"/>
  <c r="I2101" i="2" s="1" a="1"/>
  <c r="I2101" i="2" s="1"/>
  <c r="J2101" i="2" s="1"/>
  <c r="H2100" i="2"/>
  <c r="D2100" i="2"/>
  <c r="J2099" i="2"/>
  <c r="I2099" i="2" a="1"/>
  <c r="I2099" i="2" s="1"/>
  <c r="H2099" i="2"/>
  <c r="D2099" i="2"/>
  <c r="G2099" i="2" s="1"/>
  <c r="I2098" i="2"/>
  <c r="J2098" i="2" s="1"/>
  <c r="I2098" i="2" a="1"/>
  <c r="H2098" i="2"/>
  <c r="G2098" i="2"/>
  <c r="D2098" i="2"/>
  <c r="G2097" i="2"/>
  <c r="D2097" i="2"/>
  <c r="J2096" i="2"/>
  <c r="I2096" i="2"/>
  <c r="I2096" i="2" a="1"/>
  <c r="H2096" i="2"/>
  <c r="D2096" i="2"/>
  <c r="G2096" i="2" s="1"/>
  <c r="D2095" i="2"/>
  <c r="H2095" i="2" s="1"/>
  <c r="G2094" i="2"/>
  <c r="D2094" i="2"/>
  <c r="J2093" i="2"/>
  <c r="I2093" i="2"/>
  <c r="H2093" i="2"/>
  <c r="G2093" i="2"/>
  <c r="D2093" i="2"/>
  <c r="I2093" i="2" s="1" a="1"/>
  <c r="I2092" i="2" a="1"/>
  <c r="I2092" i="2" s="1"/>
  <c r="J2092" i="2" s="1"/>
  <c r="D2092" i="2"/>
  <c r="D2091" i="2"/>
  <c r="I2090" i="2" a="1"/>
  <c r="I2090" i="2" s="1"/>
  <c r="J2090" i="2" s="1"/>
  <c r="H2090" i="2"/>
  <c r="G2090" i="2"/>
  <c r="D2090" i="2"/>
  <c r="H2089" i="2"/>
  <c r="D2089" i="2"/>
  <c r="I2089" i="2" s="1" a="1"/>
  <c r="I2089" i="2" s="1"/>
  <c r="J2089" i="2" s="1"/>
  <c r="D2088" i="2"/>
  <c r="I2087" i="2" a="1"/>
  <c r="I2087" i="2" s="1"/>
  <c r="J2087" i="2" s="1"/>
  <c r="H2087" i="2"/>
  <c r="G2087" i="2"/>
  <c r="D2087" i="2"/>
  <c r="H2086" i="2"/>
  <c r="G2086" i="2"/>
  <c r="D2086" i="2"/>
  <c r="I2086" i="2" s="1" a="1"/>
  <c r="I2086" i="2" s="1"/>
  <c r="J2086" i="2" s="1"/>
  <c r="D2085" i="2"/>
  <c r="J2084" i="2"/>
  <c r="I2084" i="2" a="1"/>
  <c r="I2084" i="2" s="1"/>
  <c r="H2084" i="2"/>
  <c r="D2084" i="2"/>
  <c r="G2084" i="2" s="1"/>
  <c r="I2083" i="2" a="1"/>
  <c r="I2083" i="2" s="1"/>
  <c r="J2083" i="2" s="1"/>
  <c r="H2083" i="2"/>
  <c r="G2083" i="2"/>
  <c r="D2083" i="2"/>
  <c r="I2082" i="2" a="1"/>
  <c r="I2082" i="2" s="1"/>
  <c r="J2082" i="2" s="1"/>
  <c r="D2082" i="2"/>
  <c r="I2081" i="2"/>
  <c r="J2081" i="2" s="1"/>
  <c r="G2081" i="2"/>
  <c r="D2081" i="2"/>
  <c r="I2081" i="2" s="1" a="1"/>
  <c r="H2080" i="2"/>
  <c r="D2080" i="2"/>
  <c r="D2079" i="2"/>
  <c r="H2078" i="2"/>
  <c r="G2078" i="2"/>
  <c r="D2078" i="2"/>
  <c r="I2078" i="2" s="1" a="1"/>
  <c r="I2078" i="2" s="1"/>
  <c r="J2078" i="2" s="1"/>
  <c r="G2077" i="2"/>
  <c r="D2077" i="2"/>
  <c r="I2077" i="2" s="1" a="1"/>
  <c r="I2077" i="2" s="1"/>
  <c r="J2077" i="2" s="1"/>
  <c r="J2076" i="2"/>
  <c r="I2076" i="2" a="1"/>
  <c r="I2076" i="2" s="1"/>
  <c r="D2076" i="2"/>
  <c r="G2076" i="2" s="1"/>
  <c r="I2075" i="2" a="1"/>
  <c r="I2075" i="2" s="1"/>
  <c r="J2075" i="2" s="1"/>
  <c r="H2075" i="2"/>
  <c r="G2075" i="2"/>
  <c r="D2075" i="2"/>
  <c r="H2074" i="2"/>
  <c r="G2074" i="2"/>
  <c r="D2074" i="2"/>
  <c r="I2074" i="2" s="1" a="1"/>
  <c r="I2074" i="2" s="1"/>
  <c r="J2074" i="2" s="1"/>
  <c r="I2073" i="2"/>
  <c r="J2073" i="2" s="1"/>
  <c r="H2073" i="2"/>
  <c r="D2073" i="2"/>
  <c r="I2073" i="2" s="1" a="1"/>
  <c r="I2072" i="2" a="1"/>
  <c r="I2072" i="2" s="1"/>
  <c r="J2072" i="2" s="1"/>
  <c r="D2072" i="2"/>
  <c r="J2071" i="2"/>
  <c r="H2071" i="2"/>
  <c r="G2071" i="2"/>
  <c r="D2071" i="2"/>
  <c r="I2071" i="2" s="1" a="1"/>
  <c r="I2071" i="2" s="1"/>
  <c r="I2070" i="2" a="1"/>
  <c r="I2070" i="2" s="1"/>
  <c r="J2070" i="2" s="1"/>
  <c r="H2070" i="2"/>
  <c r="D2070" i="2"/>
  <c r="G2070" i="2" s="1"/>
  <c r="H2069" i="2"/>
  <c r="D2069" i="2"/>
  <c r="D2068" i="2"/>
  <c r="D2067" i="2"/>
  <c r="D2066" i="2"/>
  <c r="I2066" i="2" s="1" a="1"/>
  <c r="I2066" i="2" s="1"/>
  <c r="J2066" i="2" s="1"/>
  <c r="H2065" i="2"/>
  <c r="G2065" i="2"/>
  <c r="D2065" i="2"/>
  <c r="I2065" i="2" s="1" a="1"/>
  <c r="I2065" i="2" s="1"/>
  <c r="J2065" i="2" s="1"/>
  <c r="I2064" i="2" a="1"/>
  <c r="I2064" i="2" s="1"/>
  <c r="J2064" i="2" s="1"/>
  <c r="H2064" i="2"/>
  <c r="D2064" i="2"/>
  <c r="G2064" i="2" s="1"/>
  <c r="H2063" i="2"/>
  <c r="D2063" i="2"/>
  <c r="I2063" i="2" s="1" a="1"/>
  <c r="I2063" i="2" s="1"/>
  <c r="J2063" i="2" s="1"/>
  <c r="G2062" i="2"/>
  <c r="D2062" i="2"/>
  <c r="J2061" i="2"/>
  <c r="I2061" i="2"/>
  <c r="H2061" i="2"/>
  <c r="G2061" i="2"/>
  <c r="D2061" i="2"/>
  <c r="I2061" i="2" s="1" a="1"/>
  <c r="D2060" i="2"/>
  <c r="G2060" i="2" s="1"/>
  <c r="D2059" i="2"/>
  <c r="I2058" i="2" a="1"/>
  <c r="I2058" i="2" s="1"/>
  <c r="J2058" i="2" s="1"/>
  <c r="H2058" i="2"/>
  <c r="G2058" i="2"/>
  <c r="D2058" i="2"/>
  <c r="J2057" i="2"/>
  <c r="G2057" i="2"/>
  <c r="D2057" i="2"/>
  <c r="I2057" i="2" s="1" a="1"/>
  <c r="I2057" i="2" s="1"/>
  <c r="H2056" i="2"/>
  <c r="D2056" i="2"/>
  <c r="I2055" i="2"/>
  <c r="J2055" i="2" s="1"/>
  <c r="I2055" i="2" a="1"/>
  <c r="H2055" i="2"/>
  <c r="G2055" i="2"/>
  <c r="D2055" i="2"/>
  <c r="D2054" i="2"/>
  <c r="H2054" i="2" s="1"/>
  <c r="D2053" i="2"/>
  <c r="D2052" i="2"/>
  <c r="G2052" i="2" s="1"/>
  <c r="I2051" i="2" a="1"/>
  <c r="I2051" i="2" s="1"/>
  <c r="J2051" i="2" s="1"/>
  <c r="H2051" i="2"/>
  <c r="G2051" i="2"/>
  <c r="D2051" i="2"/>
  <c r="I2050" i="2"/>
  <c r="J2050" i="2" s="1"/>
  <c r="I2050" i="2" a="1"/>
  <c r="G2050" i="2"/>
  <c r="D2050" i="2"/>
  <c r="H2050" i="2" s="1"/>
  <c r="H2049" i="2"/>
  <c r="D2049" i="2"/>
  <c r="I2048" i="2"/>
  <c r="J2048" i="2" s="1"/>
  <c r="I2048" i="2" a="1"/>
  <c r="H2048" i="2"/>
  <c r="D2048" i="2"/>
  <c r="G2048" i="2" s="1"/>
  <c r="G2047" i="2"/>
  <c r="D2047" i="2"/>
  <c r="H2046" i="2"/>
  <c r="D2046" i="2"/>
  <c r="I2046" i="2" s="1" a="1"/>
  <c r="I2046" i="2" s="1"/>
  <c r="J2046" i="2" s="1"/>
  <c r="H2045" i="2"/>
  <c r="G2045" i="2"/>
  <c r="D2045" i="2"/>
  <c r="I2045" i="2" s="1" a="1"/>
  <c r="I2045" i="2" s="1"/>
  <c r="J2045" i="2" s="1"/>
  <c r="I2044" i="2" a="1"/>
  <c r="I2044" i="2" s="1"/>
  <c r="J2044" i="2" s="1"/>
  <c r="D2044" i="2"/>
  <c r="D2043" i="2"/>
  <c r="G2043" i="2" s="1"/>
  <c r="I2042" i="2" a="1"/>
  <c r="I2042" i="2" s="1"/>
  <c r="J2042" i="2" s="1"/>
  <c r="H2042" i="2"/>
  <c r="D2042" i="2"/>
  <c r="G2042" i="2" s="1"/>
  <c r="H2041" i="2"/>
  <c r="D2041" i="2"/>
  <c r="H2040" i="2"/>
  <c r="D2040" i="2"/>
  <c r="D2039" i="2"/>
  <c r="G2039" i="2" s="1"/>
  <c r="I2038" i="2" a="1"/>
  <c r="I2038" i="2" s="1"/>
  <c r="J2038" i="2" s="1"/>
  <c r="H2038" i="2"/>
  <c r="D2038" i="2"/>
  <c r="G2038" i="2" s="1"/>
  <c r="J2037" i="2"/>
  <c r="I2037" i="2"/>
  <c r="H2037" i="2"/>
  <c r="G2037" i="2"/>
  <c r="D2037" i="2"/>
  <c r="I2037" i="2" s="1" a="1"/>
  <c r="I2036" i="2" a="1"/>
  <c r="I2036" i="2" s="1"/>
  <c r="J2036" i="2" s="1"/>
  <c r="D2036" i="2"/>
  <c r="G2036" i="2" s="1"/>
  <c r="D2035" i="2"/>
  <c r="I2034" i="2" a="1"/>
  <c r="I2034" i="2" s="1"/>
  <c r="J2034" i="2" s="1"/>
  <c r="G2034" i="2"/>
  <c r="D2034" i="2"/>
  <c r="H2034" i="2" s="1"/>
  <c r="D2033" i="2"/>
  <c r="I2032" i="2"/>
  <c r="J2032" i="2" s="1"/>
  <c r="I2032" i="2" a="1"/>
  <c r="H2032" i="2"/>
  <c r="D2032" i="2"/>
  <c r="G2032" i="2" s="1"/>
  <c r="D2031" i="2"/>
  <c r="I2031" i="2" s="1" a="1"/>
  <c r="I2031" i="2" s="1"/>
  <c r="J2031" i="2" s="1"/>
  <c r="H2030" i="2"/>
  <c r="D2030" i="2"/>
  <c r="J2029" i="2"/>
  <c r="I2029" i="2"/>
  <c r="H2029" i="2"/>
  <c r="G2029" i="2"/>
  <c r="D2029" i="2"/>
  <c r="I2029" i="2" s="1" a="1"/>
  <c r="I2028" i="2" a="1"/>
  <c r="I2028" i="2" s="1"/>
  <c r="J2028" i="2" s="1"/>
  <c r="D2028" i="2"/>
  <c r="G2028" i="2" s="1"/>
  <c r="I2027" i="2"/>
  <c r="J2027" i="2" s="1"/>
  <c r="H2027" i="2"/>
  <c r="G2027" i="2"/>
  <c r="D2027" i="2"/>
  <c r="I2027" i="2" s="1" a="1"/>
  <c r="I2026" i="2"/>
  <c r="J2026" i="2" s="1"/>
  <c r="I2026" i="2" a="1"/>
  <c r="H2026" i="2"/>
  <c r="G2026" i="2"/>
  <c r="D2026" i="2"/>
  <c r="D2025" i="2"/>
  <c r="D2024" i="2"/>
  <c r="I2023" i="2" a="1"/>
  <c r="I2023" i="2" s="1"/>
  <c r="J2023" i="2" s="1"/>
  <c r="H2023" i="2"/>
  <c r="G2023" i="2"/>
  <c r="D2023" i="2"/>
  <c r="D2022" i="2"/>
  <c r="G2022" i="2" s="1"/>
  <c r="G2021" i="2"/>
  <c r="D2021" i="2"/>
  <c r="D2020" i="2"/>
  <c r="H2019" i="2"/>
  <c r="G2019" i="2"/>
  <c r="D2019" i="2"/>
  <c r="I2019" i="2" s="1" a="1"/>
  <c r="I2019" i="2" s="1"/>
  <c r="J2019" i="2" s="1"/>
  <c r="D2018" i="2"/>
  <c r="H2018" i="2" s="1"/>
  <c r="J2017" i="2"/>
  <c r="I2017" i="2"/>
  <c r="H2017" i="2"/>
  <c r="G2017" i="2"/>
  <c r="D2017" i="2"/>
  <c r="I2017" i="2" s="1" a="1"/>
  <c r="D2016" i="2"/>
  <c r="I2015" i="2"/>
  <c r="J2015" i="2" s="1"/>
  <c r="I2015" i="2" a="1"/>
  <c r="D2015" i="2"/>
  <c r="I2014" i="2" a="1"/>
  <c r="I2014" i="2" s="1"/>
  <c r="J2014" i="2" s="1"/>
  <c r="H2014" i="2"/>
  <c r="G2014" i="2"/>
  <c r="D2014" i="2"/>
  <c r="G2013" i="2"/>
  <c r="D2013" i="2"/>
  <c r="D2012" i="2"/>
  <c r="I2011" i="2" a="1"/>
  <c r="I2011" i="2" s="1"/>
  <c r="J2011" i="2" s="1"/>
  <c r="H2011" i="2"/>
  <c r="G2011" i="2"/>
  <c r="D2011" i="2"/>
  <c r="I2010" i="2" a="1"/>
  <c r="I2010" i="2" s="1"/>
  <c r="J2010" i="2" s="1"/>
  <c r="H2010" i="2"/>
  <c r="G2010" i="2"/>
  <c r="D2010" i="2"/>
  <c r="H2009" i="2"/>
  <c r="D2009" i="2"/>
  <c r="I2008" i="2" a="1"/>
  <c r="I2008" i="2" s="1"/>
  <c r="J2008" i="2" s="1"/>
  <c r="D2008" i="2"/>
  <c r="D2007" i="2"/>
  <c r="G2007" i="2" s="1"/>
  <c r="H2006" i="2"/>
  <c r="D2006" i="2"/>
  <c r="D2005" i="2"/>
  <c r="I2005" i="2" s="1" a="1"/>
  <c r="I2005" i="2" s="1"/>
  <c r="J2005" i="2" s="1"/>
  <c r="I2004" i="2" a="1"/>
  <c r="I2004" i="2" s="1"/>
  <c r="J2004" i="2" s="1"/>
  <c r="H2004" i="2"/>
  <c r="D2004" i="2"/>
  <c r="G2004" i="2" s="1"/>
  <c r="J2003" i="2"/>
  <c r="I2003" i="2"/>
  <c r="I2003" i="2" a="1"/>
  <c r="H2003" i="2"/>
  <c r="D2003" i="2"/>
  <c r="G2003" i="2" s="1"/>
  <c r="I2002" i="2" a="1"/>
  <c r="I2002" i="2" s="1"/>
  <c r="J2002" i="2" s="1"/>
  <c r="G2002" i="2"/>
  <c r="D2002" i="2"/>
  <c r="H2002" i="2" s="1"/>
  <c r="D2001" i="2"/>
  <c r="I2000" i="2"/>
  <c r="J2000" i="2" s="1"/>
  <c r="I2000" i="2" a="1"/>
  <c r="H2000" i="2"/>
  <c r="D2000" i="2"/>
  <c r="G2000" i="2" s="1"/>
  <c r="D1999" i="2"/>
  <c r="I1998" i="2"/>
  <c r="J1998" i="2" s="1"/>
  <c r="H1998" i="2"/>
  <c r="G1998" i="2"/>
  <c r="D1998" i="2"/>
  <c r="I1998" i="2" s="1" a="1"/>
  <c r="I1997" i="2"/>
  <c r="J1997" i="2" s="1"/>
  <c r="H1997" i="2"/>
  <c r="G1997" i="2"/>
  <c r="D1997" i="2"/>
  <c r="I1997" i="2" s="1" a="1"/>
  <c r="H1996" i="2"/>
  <c r="D1996" i="2"/>
  <c r="I1995" i="2" a="1"/>
  <c r="I1995" i="2" s="1"/>
  <c r="J1995" i="2" s="1"/>
  <c r="H1995" i="2"/>
  <c r="G1995" i="2"/>
  <c r="D1995" i="2"/>
  <c r="D1994" i="2"/>
  <c r="G1993" i="2"/>
  <c r="D1993" i="2"/>
  <c r="I1992" i="2"/>
  <c r="J1992" i="2" s="1"/>
  <c r="I1992" i="2" a="1"/>
  <c r="H1992" i="2"/>
  <c r="G1992" i="2"/>
  <c r="D1992" i="2"/>
  <c r="D1991" i="2"/>
  <c r="I1990" i="2" a="1"/>
  <c r="I1990" i="2" s="1"/>
  <c r="J1990" i="2" s="1"/>
  <c r="H1990" i="2"/>
  <c r="G1990" i="2"/>
  <c r="D1990" i="2"/>
  <c r="I1989" i="2" a="1"/>
  <c r="I1989" i="2" s="1"/>
  <c r="J1989" i="2" s="1"/>
  <c r="D1989" i="2"/>
  <c r="H1989" i="2" s="1"/>
  <c r="J1988" i="2"/>
  <c r="I1988" i="2"/>
  <c r="I1988" i="2" a="1"/>
  <c r="H1988" i="2"/>
  <c r="G1988" i="2"/>
  <c r="D1988" i="2"/>
  <c r="D1987" i="2"/>
  <c r="G1987" i="2" s="1"/>
  <c r="I1986" i="2" a="1"/>
  <c r="I1986" i="2" s="1"/>
  <c r="J1986" i="2" s="1"/>
  <c r="G1986" i="2"/>
  <c r="D1986" i="2"/>
  <c r="H1986" i="2" s="1"/>
  <c r="D1985" i="2"/>
  <c r="I1984" i="2"/>
  <c r="J1984" i="2" s="1"/>
  <c r="I1984" i="2" a="1"/>
  <c r="H1984" i="2"/>
  <c r="G1984" i="2"/>
  <c r="D1984" i="2"/>
  <c r="I1983" i="2"/>
  <c r="J1983" i="2" s="1"/>
  <c r="H1983" i="2"/>
  <c r="G1983" i="2"/>
  <c r="D1983" i="2"/>
  <c r="I1983" i="2" s="1" a="1"/>
  <c r="I1982" i="2" a="1"/>
  <c r="I1982" i="2" s="1"/>
  <c r="J1982" i="2" s="1"/>
  <c r="H1982" i="2"/>
  <c r="G1982" i="2"/>
  <c r="D1982" i="2"/>
  <c r="D1981" i="2"/>
  <c r="I1980" i="2"/>
  <c r="J1980" i="2" s="1"/>
  <c r="I1980" i="2" a="1"/>
  <c r="H1980" i="2"/>
  <c r="G1980" i="2"/>
  <c r="D1980" i="2"/>
  <c r="H1979" i="2"/>
  <c r="D1979" i="2"/>
  <c r="I1979" i="2" s="1" a="1"/>
  <c r="I1979" i="2" s="1"/>
  <c r="J1979" i="2" s="1"/>
  <c r="G1978" i="2"/>
  <c r="D1978" i="2"/>
  <c r="H1978" i="2" s="1"/>
  <c r="I1977" i="2" a="1"/>
  <c r="I1977" i="2" s="1"/>
  <c r="J1977" i="2" s="1"/>
  <c r="G1977" i="2"/>
  <c r="D1977" i="2"/>
  <c r="H1977" i="2" s="1"/>
  <c r="I1976" i="2"/>
  <c r="J1976" i="2" s="1"/>
  <c r="I1976" i="2" a="1"/>
  <c r="H1976" i="2"/>
  <c r="G1976" i="2"/>
  <c r="D1976" i="2"/>
  <c r="H1975" i="2"/>
  <c r="G1975" i="2"/>
  <c r="D1975" i="2"/>
  <c r="I1975" i="2" s="1" a="1"/>
  <c r="I1975" i="2" s="1"/>
  <c r="J1975" i="2" s="1"/>
  <c r="I1974" i="2" a="1"/>
  <c r="I1974" i="2" s="1"/>
  <c r="J1974" i="2" s="1"/>
  <c r="H1974" i="2"/>
  <c r="G1974" i="2"/>
  <c r="D1974" i="2"/>
  <c r="D1973" i="2"/>
  <c r="J1972" i="2"/>
  <c r="I1972" i="2"/>
  <c r="I1972" i="2" a="1"/>
  <c r="H1972" i="2"/>
  <c r="G1972" i="2"/>
  <c r="D1972" i="2"/>
  <c r="D1971" i="2"/>
  <c r="I1970" i="2" a="1"/>
  <c r="I1970" i="2" s="1"/>
  <c r="J1970" i="2" s="1"/>
  <c r="G1970" i="2"/>
  <c r="D1970" i="2"/>
  <c r="H1970" i="2" s="1"/>
  <c r="D1969" i="2"/>
  <c r="H1969" i="2" s="1"/>
  <c r="I1968" i="2"/>
  <c r="J1968" i="2" s="1"/>
  <c r="I1968" i="2" a="1"/>
  <c r="H1968" i="2"/>
  <c r="G1968" i="2"/>
  <c r="D1968" i="2"/>
  <c r="H1967" i="2"/>
  <c r="G1967" i="2"/>
  <c r="D1967" i="2"/>
  <c r="I1967" i="2" s="1" a="1"/>
  <c r="I1967" i="2" s="1"/>
  <c r="J1967" i="2" s="1"/>
  <c r="I1966" i="2" a="1"/>
  <c r="I1966" i="2" s="1"/>
  <c r="J1966" i="2" s="1"/>
  <c r="H1966" i="2"/>
  <c r="G1966" i="2"/>
  <c r="D1966" i="2"/>
  <c r="D1965" i="2"/>
  <c r="I1964" i="2"/>
  <c r="J1964" i="2" s="1"/>
  <c r="I1964" i="2" a="1"/>
  <c r="H1964" i="2"/>
  <c r="G1964" i="2"/>
  <c r="D1964" i="2"/>
  <c r="D1963" i="2"/>
  <c r="G1963" i="2" s="1"/>
  <c r="G1962" i="2"/>
  <c r="D1962" i="2"/>
  <c r="I1961" i="2" a="1"/>
  <c r="I1961" i="2" s="1"/>
  <c r="J1961" i="2" s="1"/>
  <c r="G1961" i="2"/>
  <c r="D1961" i="2"/>
  <c r="H1961" i="2" s="1"/>
  <c r="I1960" i="2" a="1"/>
  <c r="I1960" i="2" s="1"/>
  <c r="J1960" i="2" s="1"/>
  <c r="H1960" i="2"/>
  <c r="G1960" i="2"/>
  <c r="D1960" i="2"/>
  <c r="D1959" i="2"/>
  <c r="I1959" i="2" s="1" a="1"/>
  <c r="I1959" i="2" s="1"/>
  <c r="J1959" i="2" s="1"/>
  <c r="I1958" i="2" a="1"/>
  <c r="I1958" i="2" s="1"/>
  <c r="J1958" i="2" s="1"/>
  <c r="H1958" i="2"/>
  <c r="G1958" i="2"/>
  <c r="D1958" i="2"/>
  <c r="D1957" i="2"/>
  <c r="J1956" i="2"/>
  <c r="I1956" i="2"/>
  <c r="I1956" i="2" a="1"/>
  <c r="H1956" i="2"/>
  <c r="G1956" i="2"/>
  <c r="D1956" i="2"/>
  <c r="D1955" i="2"/>
  <c r="I1954" i="2" a="1"/>
  <c r="I1954" i="2" s="1"/>
  <c r="J1954" i="2" s="1"/>
  <c r="G1954" i="2"/>
  <c r="D1954" i="2"/>
  <c r="H1954" i="2" s="1"/>
  <c r="I1953" i="2" a="1"/>
  <c r="I1953" i="2" s="1"/>
  <c r="J1953" i="2" s="1"/>
  <c r="G1953" i="2"/>
  <c r="D1953" i="2"/>
  <c r="H1953" i="2" s="1"/>
  <c r="I1952" i="2"/>
  <c r="J1952" i="2" s="1"/>
  <c r="I1952" i="2" a="1"/>
  <c r="H1952" i="2"/>
  <c r="G1952" i="2"/>
  <c r="D1952" i="2"/>
  <c r="H1951" i="2"/>
  <c r="G1951" i="2"/>
  <c r="D1951" i="2"/>
  <c r="I1951" i="2" s="1" a="1"/>
  <c r="I1951" i="2" s="1"/>
  <c r="J1951" i="2" s="1"/>
  <c r="I1950" i="2" a="1"/>
  <c r="I1950" i="2" s="1"/>
  <c r="J1950" i="2" s="1"/>
  <c r="H1950" i="2"/>
  <c r="G1950" i="2"/>
  <c r="D1950" i="2"/>
  <c r="D1949" i="2"/>
  <c r="I1948" i="2"/>
  <c r="J1948" i="2" s="1"/>
  <c r="I1948" i="2" a="1"/>
  <c r="H1948" i="2"/>
  <c r="G1948" i="2"/>
  <c r="D1948" i="2"/>
  <c r="D1947" i="2"/>
  <c r="G1947" i="2" s="1"/>
  <c r="G1946" i="2"/>
  <c r="D1946" i="2"/>
  <c r="I1945" i="2" a="1"/>
  <c r="I1945" i="2" s="1"/>
  <c r="J1945" i="2" s="1"/>
  <c r="G1945" i="2"/>
  <c r="D1945" i="2"/>
  <c r="H1945" i="2" s="1"/>
  <c r="I1944" i="2"/>
  <c r="J1944" i="2" s="1"/>
  <c r="I1944" i="2" a="1"/>
  <c r="H1944" i="2"/>
  <c r="G1944" i="2"/>
  <c r="D1944" i="2"/>
  <c r="D1943" i="2"/>
  <c r="I1943" i="2" s="1" a="1"/>
  <c r="I1943" i="2" s="1"/>
  <c r="J1943" i="2" s="1"/>
  <c r="I1942" i="2" a="1"/>
  <c r="I1942" i="2" s="1"/>
  <c r="J1942" i="2" s="1"/>
  <c r="H1942" i="2"/>
  <c r="G1942" i="2"/>
  <c r="D1942" i="2"/>
  <c r="D1941" i="2"/>
  <c r="I1941" i="2" s="1" a="1"/>
  <c r="I1941" i="2" s="1"/>
  <c r="J1941" i="2" s="1"/>
  <c r="J1940" i="2"/>
  <c r="I1940" i="2"/>
  <c r="I1940" i="2" a="1"/>
  <c r="H1940" i="2"/>
  <c r="G1940" i="2"/>
  <c r="D1940" i="2"/>
  <c r="I1939" i="2" a="1"/>
  <c r="I1939" i="2" s="1"/>
  <c r="J1939" i="2" s="1"/>
  <c r="D1939" i="2"/>
  <c r="I1938" i="2" a="1"/>
  <c r="I1938" i="2" s="1"/>
  <c r="J1938" i="2" s="1"/>
  <c r="D1938" i="2"/>
  <c r="H1938" i="2" s="1"/>
  <c r="D1937" i="2"/>
  <c r="H1937" i="2" s="1"/>
  <c r="I1936" i="2"/>
  <c r="J1936" i="2" s="1"/>
  <c r="I1936" i="2" a="1"/>
  <c r="H1936" i="2"/>
  <c r="G1936" i="2"/>
  <c r="D1936" i="2"/>
  <c r="H1935" i="2"/>
  <c r="G1935" i="2"/>
  <c r="D1935" i="2"/>
  <c r="I1935" i="2" s="1" a="1"/>
  <c r="I1935" i="2" s="1"/>
  <c r="J1935" i="2" s="1"/>
  <c r="I1934" i="2" a="1"/>
  <c r="I1934" i="2" s="1"/>
  <c r="J1934" i="2" s="1"/>
  <c r="H1934" i="2"/>
  <c r="G1934" i="2"/>
  <c r="D1934" i="2"/>
  <c r="D1933" i="2"/>
  <c r="J1932" i="2"/>
  <c r="I1932" i="2"/>
  <c r="I1932" i="2" a="1"/>
  <c r="H1932" i="2"/>
  <c r="G1932" i="2"/>
  <c r="D1932" i="2"/>
  <c r="I1931" i="2"/>
  <c r="J1931" i="2" s="1"/>
  <c r="I1931" i="2" a="1"/>
  <c r="H1931" i="2"/>
  <c r="D1931" i="2"/>
  <c r="G1931" i="2" s="1"/>
  <c r="D1930" i="2"/>
  <c r="I1929" i="2" a="1"/>
  <c r="I1929" i="2" s="1"/>
  <c r="J1929" i="2" s="1"/>
  <c r="G1929" i="2"/>
  <c r="D1929" i="2"/>
  <c r="H1929" i="2" s="1"/>
  <c r="I1928" i="2"/>
  <c r="J1928" i="2" s="1"/>
  <c r="I1928" i="2" a="1"/>
  <c r="H1928" i="2"/>
  <c r="G1928" i="2"/>
  <c r="D1928" i="2"/>
  <c r="J1927" i="2"/>
  <c r="H1927" i="2"/>
  <c r="D1927" i="2"/>
  <c r="I1927" i="2" s="1" a="1"/>
  <c r="I1927" i="2" s="1"/>
  <c r="I1926" i="2" a="1"/>
  <c r="I1926" i="2" s="1"/>
  <c r="J1926" i="2" s="1"/>
  <c r="H1926" i="2"/>
  <c r="G1926" i="2"/>
  <c r="D1926" i="2"/>
  <c r="D1925" i="2"/>
  <c r="J1924" i="2"/>
  <c r="I1924" i="2" a="1"/>
  <c r="I1924" i="2" s="1"/>
  <c r="H1924" i="2"/>
  <c r="G1924" i="2"/>
  <c r="D1924" i="2"/>
  <c r="D1923" i="2"/>
  <c r="D1922" i="2"/>
  <c r="H1922" i="2" s="1"/>
  <c r="I1921" i="2" a="1"/>
  <c r="I1921" i="2" s="1"/>
  <c r="J1921" i="2" s="1"/>
  <c r="G1921" i="2"/>
  <c r="D1921" i="2"/>
  <c r="H1921" i="2" s="1"/>
  <c r="I1920" i="2"/>
  <c r="J1920" i="2" s="1"/>
  <c r="I1920" i="2" a="1"/>
  <c r="H1920" i="2"/>
  <c r="G1920" i="2"/>
  <c r="D1920" i="2"/>
  <c r="J1919" i="2"/>
  <c r="I1919" i="2"/>
  <c r="I1919" i="2" a="1"/>
  <c r="H1919" i="2"/>
  <c r="G1919" i="2"/>
  <c r="D1919" i="2"/>
  <c r="I1918" i="2" a="1"/>
  <c r="I1918" i="2" s="1"/>
  <c r="J1918" i="2" s="1"/>
  <c r="H1918" i="2"/>
  <c r="G1918" i="2"/>
  <c r="D1918" i="2"/>
  <c r="D1917" i="2"/>
  <c r="I1916" i="2"/>
  <c r="J1916" i="2" s="1"/>
  <c r="I1916" i="2" a="1"/>
  <c r="H1916" i="2"/>
  <c r="G1916" i="2"/>
  <c r="D1916" i="2"/>
  <c r="I1915" i="2" a="1"/>
  <c r="I1915" i="2" s="1"/>
  <c r="J1915" i="2" s="1"/>
  <c r="D1915" i="2"/>
  <c r="G1915" i="2" s="1"/>
  <c r="G1914" i="2"/>
  <c r="D1914" i="2"/>
  <c r="I1913" i="2" a="1"/>
  <c r="I1913" i="2" s="1"/>
  <c r="J1913" i="2" s="1"/>
  <c r="G1913" i="2"/>
  <c r="D1913" i="2"/>
  <c r="H1913" i="2" s="1"/>
  <c r="I1912" i="2" a="1"/>
  <c r="I1912" i="2" s="1"/>
  <c r="J1912" i="2" s="1"/>
  <c r="H1912" i="2"/>
  <c r="G1912" i="2"/>
  <c r="D1912" i="2"/>
  <c r="J1911" i="2"/>
  <c r="H1911" i="2"/>
  <c r="D1911" i="2"/>
  <c r="I1911" i="2" s="1" a="1"/>
  <c r="I1911" i="2" s="1"/>
  <c r="I1910" i="2" a="1"/>
  <c r="I1910" i="2" s="1"/>
  <c r="J1910" i="2" s="1"/>
  <c r="H1910" i="2"/>
  <c r="D1910" i="2"/>
  <c r="G1910" i="2" s="1"/>
  <c r="I1909" i="2" a="1"/>
  <c r="I1909" i="2" s="1"/>
  <c r="J1909" i="2" s="1"/>
  <c r="D1909" i="2"/>
  <c r="I1908" i="2" a="1"/>
  <c r="I1908" i="2" s="1"/>
  <c r="J1908" i="2" s="1"/>
  <c r="H1908" i="2"/>
  <c r="G1908" i="2"/>
  <c r="D1908" i="2"/>
  <c r="I1907" i="2" a="1"/>
  <c r="I1907" i="2" s="1"/>
  <c r="J1907" i="2" s="1"/>
  <c r="D1907" i="2"/>
  <c r="G1906" i="2"/>
  <c r="D1906" i="2"/>
  <c r="H1906" i="2" s="1"/>
  <c r="D1905" i="2"/>
  <c r="H1905" i="2" s="1"/>
  <c r="I1904" i="2" a="1"/>
  <c r="I1904" i="2" s="1"/>
  <c r="J1904" i="2" s="1"/>
  <c r="H1904" i="2"/>
  <c r="G1904" i="2"/>
  <c r="D1904" i="2"/>
  <c r="I1903" i="2"/>
  <c r="J1903" i="2" s="1"/>
  <c r="I1903" i="2" a="1"/>
  <c r="H1903" i="2"/>
  <c r="G1903" i="2"/>
  <c r="D1903" i="2"/>
  <c r="I1902" i="2" a="1"/>
  <c r="I1902" i="2" s="1"/>
  <c r="J1902" i="2" s="1"/>
  <c r="H1902" i="2"/>
  <c r="D1902" i="2"/>
  <c r="G1902" i="2" s="1"/>
  <c r="D1901" i="2"/>
  <c r="I1900" i="2"/>
  <c r="J1900" i="2" s="1"/>
  <c r="I1900" i="2" a="1"/>
  <c r="H1900" i="2"/>
  <c r="G1900" i="2"/>
  <c r="D1900" i="2"/>
  <c r="G1899" i="2"/>
  <c r="D1899" i="2"/>
  <c r="I1899" i="2" s="1" a="1"/>
  <c r="I1899" i="2" s="1"/>
  <c r="J1899" i="2" s="1"/>
  <c r="D1898" i="2"/>
  <c r="I1897" i="2" a="1"/>
  <c r="I1897" i="2" s="1"/>
  <c r="J1897" i="2" s="1"/>
  <c r="G1897" i="2"/>
  <c r="D1897" i="2"/>
  <c r="H1897" i="2" s="1"/>
  <c r="I1896" i="2" a="1"/>
  <c r="I1896" i="2" s="1"/>
  <c r="J1896" i="2" s="1"/>
  <c r="H1896" i="2"/>
  <c r="G1896" i="2"/>
  <c r="D1896" i="2"/>
  <c r="J1895" i="2"/>
  <c r="H1895" i="2"/>
  <c r="G1895" i="2"/>
  <c r="D1895" i="2"/>
  <c r="I1895" i="2" s="1" a="1"/>
  <c r="I1895" i="2" s="1"/>
  <c r="I1894" i="2" a="1"/>
  <c r="I1894" i="2" s="1"/>
  <c r="J1894" i="2" s="1"/>
  <c r="H1894" i="2"/>
  <c r="D1894" i="2"/>
  <c r="G1894" i="2" s="1"/>
  <c r="I1893" i="2"/>
  <c r="J1893" i="2" s="1"/>
  <c r="I1893" i="2" a="1"/>
  <c r="D1893" i="2"/>
  <c r="H1893" i="2" s="1"/>
  <c r="J1892" i="2"/>
  <c r="I1892" i="2" a="1"/>
  <c r="I1892" i="2" s="1"/>
  <c r="H1892" i="2"/>
  <c r="G1892" i="2"/>
  <c r="D1892" i="2"/>
  <c r="D1891" i="2"/>
  <c r="G1890" i="2"/>
  <c r="D1890" i="2"/>
  <c r="I1890" i="2" s="1" a="1"/>
  <c r="I1890" i="2" s="1"/>
  <c r="J1890" i="2" s="1"/>
  <c r="D1889" i="2"/>
  <c r="H1889" i="2" s="1"/>
  <c r="I1888" i="2" a="1"/>
  <c r="I1888" i="2" s="1"/>
  <c r="J1888" i="2" s="1"/>
  <c r="H1888" i="2"/>
  <c r="G1888" i="2"/>
  <c r="D1888" i="2"/>
  <c r="I1887" i="2"/>
  <c r="J1887" i="2" s="1"/>
  <c r="I1887" i="2" a="1"/>
  <c r="H1887" i="2"/>
  <c r="G1887" i="2"/>
  <c r="D1887" i="2"/>
  <c r="I1886" i="2" a="1"/>
  <c r="I1886" i="2" s="1"/>
  <c r="J1886" i="2" s="1"/>
  <c r="D1886" i="2"/>
  <c r="H1886" i="2" s="1"/>
  <c r="D1885" i="2"/>
  <c r="J1884" i="2"/>
  <c r="I1884" i="2"/>
  <c r="I1884" i="2" a="1"/>
  <c r="H1884" i="2"/>
  <c r="G1884" i="2"/>
  <c r="D1884" i="2"/>
  <c r="I1883" i="2" a="1"/>
  <c r="I1883" i="2" s="1"/>
  <c r="J1883" i="2" s="1"/>
  <c r="H1883" i="2"/>
  <c r="G1883" i="2"/>
  <c r="D1883" i="2"/>
  <c r="G1882" i="2"/>
  <c r="D1882" i="2"/>
  <c r="I1881" i="2" a="1"/>
  <c r="I1881" i="2" s="1"/>
  <c r="J1881" i="2" s="1"/>
  <c r="G1881" i="2"/>
  <c r="D1881" i="2"/>
  <c r="H1881" i="2" s="1"/>
  <c r="I1880" i="2" a="1"/>
  <c r="I1880" i="2" s="1"/>
  <c r="J1880" i="2" s="1"/>
  <c r="H1880" i="2"/>
  <c r="G1880" i="2"/>
  <c r="D1880" i="2"/>
  <c r="J1879" i="2"/>
  <c r="H1879" i="2"/>
  <c r="D1879" i="2"/>
  <c r="I1879" i="2" s="1" a="1"/>
  <c r="I1879" i="2" s="1"/>
  <c r="J1878" i="2"/>
  <c r="I1878" i="2" a="1"/>
  <c r="I1878" i="2" s="1"/>
  <c r="H1878" i="2"/>
  <c r="D1878" i="2"/>
  <c r="G1878" i="2" s="1"/>
  <c r="D1877" i="2"/>
  <c r="H1877" i="2" s="1"/>
  <c r="I1876" i="2" a="1"/>
  <c r="I1876" i="2" s="1"/>
  <c r="J1876" i="2" s="1"/>
  <c r="H1876" i="2"/>
  <c r="G1876" i="2"/>
  <c r="D1876" i="2"/>
  <c r="I1875" i="2" a="1"/>
  <c r="I1875" i="2" s="1"/>
  <c r="J1875" i="2" s="1"/>
  <c r="D1875" i="2"/>
  <c r="H1875" i="2" s="1"/>
  <c r="I1874" i="2" a="1"/>
  <c r="I1874" i="2" s="1"/>
  <c r="J1874" i="2" s="1"/>
  <c r="H1874" i="2"/>
  <c r="D1874" i="2"/>
  <c r="G1874" i="2" s="1"/>
  <c r="D1873" i="2"/>
  <c r="H1873" i="2" s="1"/>
  <c r="J1872" i="2"/>
  <c r="I1872" i="2"/>
  <c r="I1872" i="2" a="1"/>
  <c r="H1872" i="2"/>
  <c r="G1872" i="2"/>
  <c r="D1872" i="2"/>
  <c r="I1871" i="2" a="1"/>
  <c r="I1871" i="2" s="1"/>
  <c r="J1871" i="2" s="1"/>
  <c r="H1871" i="2"/>
  <c r="G1871" i="2"/>
  <c r="D1871" i="2"/>
  <c r="D1870" i="2"/>
  <c r="I1870" i="2" s="1" a="1"/>
  <c r="I1870" i="2" s="1"/>
  <c r="J1870" i="2" s="1"/>
  <c r="D1869" i="2"/>
  <c r="I1868" i="2" a="1"/>
  <c r="I1868" i="2" s="1"/>
  <c r="J1868" i="2" s="1"/>
  <c r="H1868" i="2"/>
  <c r="G1868" i="2"/>
  <c r="D1868" i="2"/>
  <c r="D1867" i="2"/>
  <c r="I1867" i="2" s="1" a="1"/>
  <c r="I1867" i="2" s="1"/>
  <c r="J1867" i="2" s="1"/>
  <c r="D1866" i="2"/>
  <c r="I1866" i="2" s="1" a="1"/>
  <c r="I1866" i="2" s="1"/>
  <c r="J1866" i="2" s="1"/>
  <c r="I1865" i="2" a="1"/>
  <c r="I1865" i="2" s="1"/>
  <c r="J1865" i="2" s="1"/>
  <c r="G1865" i="2"/>
  <c r="D1865" i="2"/>
  <c r="H1865" i="2" s="1"/>
  <c r="I1864" i="2" a="1"/>
  <c r="I1864" i="2" s="1"/>
  <c r="J1864" i="2" s="1"/>
  <c r="H1864" i="2"/>
  <c r="G1864" i="2"/>
  <c r="D1864" i="2"/>
  <c r="D1863" i="2"/>
  <c r="I1863" i="2" s="1" a="1"/>
  <c r="I1863" i="2" s="1"/>
  <c r="J1863" i="2" s="1"/>
  <c r="D1862" i="2"/>
  <c r="G1862" i="2" s="1"/>
  <c r="I1861" i="2" a="1"/>
  <c r="I1861" i="2" s="1"/>
  <c r="J1861" i="2" s="1"/>
  <c r="G1861" i="2"/>
  <c r="D1861" i="2"/>
  <c r="H1861" i="2" s="1"/>
  <c r="I1860" i="2" a="1"/>
  <c r="I1860" i="2" s="1"/>
  <c r="J1860" i="2" s="1"/>
  <c r="H1860" i="2"/>
  <c r="G1860" i="2"/>
  <c r="D1860" i="2"/>
  <c r="D1859" i="2"/>
  <c r="H1859" i="2" s="1"/>
  <c r="D1858" i="2"/>
  <c r="I1858" i="2" s="1" a="1"/>
  <c r="I1858" i="2" s="1"/>
  <c r="J1858" i="2" s="1"/>
  <c r="D1857" i="2"/>
  <c r="H1857" i="2" s="1"/>
  <c r="I1856" i="2" a="1"/>
  <c r="I1856" i="2" s="1"/>
  <c r="J1856" i="2" s="1"/>
  <c r="H1856" i="2"/>
  <c r="G1856" i="2"/>
  <c r="D1856" i="2"/>
  <c r="I1855" i="2"/>
  <c r="J1855" i="2" s="1"/>
  <c r="I1855" i="2" a="1"/>
  <c r="H1855" i="2"/>
  <c r="G1855" i="2"/>
  <c r="D1855" i="2"/>
  <c r="H1854" i="2"/>
  <c r="G1854" i="2"/>
  <c r="D1854" i="2"/>
  <c r="I1854" i="2" s="1" a="1"/>
  <c r="I1854" i="2" s="1"/>
  <c r="J1854" i="2" s="1"/>
  <c r="G1853" i="2"/>
  <c r="D1853" i="2"/>
  <c r="I1852" i="2" a="1"/>
  <c r="I1852" i="2" s="1"/>
  <c r="J1852" i="2" s="1"/>
  <c r="H1852" i="2"/>
  <c r="G1852" i="2"/>
  <c r="D1852" i="2"/>
  <c r="H1851" i="2"/>
  <c r="G1851" i="2"/>
  <c r="D1851" i="2"/>
  <c r="I1851" i="2" s="1" a="1"/>
  <c r="I1851" i="2" s="1"/>
  <c r="J1851" i="2" s="1"/>
  <c r="J1850" i="2"/>
  <c r="H1850" i="2"/>
  <c r="G1850" i="2"/>
  <c r="D1850" i="2"/>
  <c r="I1850" i="2" s="1" a="1"/>
  <c r="I1850" i="2" s="1"/>
  <c r="I1849" i="2" a="1"/>
  <c r="I1849" i="2" s="1"/>
  <c r="J1849" i="2" s="1"/>
  <c r="G1849" i="2"/>
  <c r="D1849" i="2"/>
  <c r="H1849" i="2" s="1"/>
  <c r="I1848" i="2"/>
  <c r="J1848" i="2" s="1"/>
  <c r="I1848" i="2" a="1"/>
  <c r="H1848" i="2"/>
  <c r="G1848" i="2"/>
  <c r="D1848" i="2"/>
  <c r="J1847" i="2"/>
  <c r="I1847" i="2" a="1"/>
  <c r="I1847" i="2" s="1"/>
  <c r="H1847" i="2"/>
  <c r="G1847" i="2"/>
  <c r="D1847" i="2"/>
  <c r="I1846" i="2" a="1"/>
  <c r="I1846" i="2" s="1"/>
  <c r="J1846" i="2" s="1"/>
  <c r="H1846" i="2"/>
  <c r="D1846" i="2"/>
  <c r="G1846" i="2" s="1"/>
  <c r="I1845" i="2" a="1"/>
  <c r="I1845" i="2" s="1"/>
  <c r="J1845" i="2" s="1"/>
  <c r="D1845" i="2"/>
  <c r="H1845" i="2" s="1"/>
  <c r="I1844" i="2" a="1"/>
  <c r="I1844" i="2" s="1"/>
  <c r="J1844" i="2" s="1"/>
  <c r="H1844" i="2"/>
  <c r="G1844" i="2"/>
  <c r="D1844" i="2"/>
  <c r="D1843" i="2"/>
  <c r="H1843" i="2" s="1"/>
  <c r="J1842" i="2"/>
  <c r="I1842" i="2" a="1"/>
  <c r="I1842" i="2" s="1"/>
  <c r="H1842" i="2"/>
  <c r="G1842" i="2"/>
  <c r="D1842" i="2"/>
  <c r="I1841" i="2" a="1"/>
  <c r="I1841" i="2" s="1"/>
  <c r="J1841" i="2" s="1"/>
  <c r="G1841" i="2"/>
  <c r="D1841" i="2"/>
  <c r="H1841" i="2" s="1"/>
  <c r="I1840" i="2" a="1"/>
  <c r="I1840" i="2" s="1"/>
  <c r="J1840" i="2" s="1"/>
  <c r="H1840" i="2"/>
  <c r="G1840" i="2"/>
  <c r="D1840" i="2"/>
  <c r="J1839" i="2"/>
  <c r="I1839" i="2"/>
  <c r="I1839" i="2" a="1"/>
  <c r="H1839" i="2"/>
  <c r="G1839" i="2"/>
  <c r="D1839" i="2"/>
  <c r="I1838" i="2" a="1"/>
  <c r="I1838" i="2" s="1"/>
  <c r="J1838" i="2" s="1"/>
  <c r="H1838" i="2"/>
  <c r="G1838" i="2"/>
  <c r="D1838" i="2"/>
  <c r="D1837" i="2"/>
  <c r="I1836" i="2"/>
  <c r="J1836" i="2" s="1"/>
  <c r="I1836" i="2" a="1"/>
  <c r="H1836" i="2"/>
  <c r="G1836" i="2"/>
  <c r="D1836" i="2"/>
  <c r="I1835" i="2" a="1"/>
  <c r="I1835" i="2" s="1"/>
  <c r="J1835" i="2" s="1"/>
  <c r="H1835" i="2"/>
  <c r="G1835" i="2"/>
  <c r="D1835" i="2"/>
  <c r="J1834" i="2"/>
  <c r="H1834" i="2"/>
  <c r="D1834" i="2"/>
  <c r="I1834" i="2" s="1" a="1"/>
  <c r="I1834" i="2" s="1"/>
  <c r="I1833" i="2"/>
  <c r="J1833" i="2" s="1"/>
  <c r="I1833" i="2" a="1"/>
  <c r="G1833" i="2"/>
  <c r="D1833" i="2"/>
  <c r="H1833" i="2" s="1"/>
  <c r="I1832" i="2" a="1"/>
  <c r="I1832" i="2" s="1"/>
  <c r="J1832" i="2" s="1"/>
  <c r="H1832" i="2"/>
  <c r="G1832" i="2"/>
  <c r="D1832" i="2"/>
  <c r="I1831" i="2" a="1"/>
  <c r="I1831" i="2" s="1"/>
  <c r="J1831" i="2" s="1"/>
  <c r="H1831" i="2"/>
  <c r="D1831" i="2"/>
  <c r="G1831" i="2" s="1"/>
  <c r="I1830" i="2" a="1"/>
  <c r="I1830" i="2" s="1"/>
  <c r="J1830" i="2" s="1"/>
  <c r="H1830" i="2"/>
  <c r="D1830" i="2"/>
  <c r="G1830" i="2" s="1"/>
  <c r="D1829" i="2"/>
  <c r="H1829" i="2" s="1"/>
  <c r="J1828" i="2"/>
  <c r="I1828" i="2" a="1"/>
  <c r="I1828" i="2" s="1"/>
  <c r="H1828" i="2"/>
  <c r="G1828" i="2"/>
  <c r="D1828" i="2"/>
  <c r="I1827" i="2" a="1"/>
  <c r="I1827" i="2" s="1"/>
  <c r="J1827" i="2" s="1"/>
  <c r="G1827" i="2"/>
  <c r="D1827" i="2"/>
  <c r="H1827" i="2" s="1"/>
  <c r="I1826" i="2" a="1"/>
  <c r="I1826" i="2" s="1"/>
  <c r="J1826" i="2" s="1"/>
  <c r="H1826" i="2"/>
  <c r="D1826" i="2"/>
  <c r="G1826" i="2" s="1"/>
  <c r="I1825" i="2" a="1"/>
  <c r="I1825" i="2" s="1"/>
  <c r="J1825" i="2" s="1"/>
  <c r="G1825" i="2"/>
  <c r="D1825" i="2"/>
  <c r="H1825" i="2" s="1"/>
  <c r="I1824" i="2"/>
  <c r="J1824" i="2" s="1"/>
  <c r="I1824" i="2" a="1"/>
  <c r="H1824" i="2"/>
  <c r="G1824" i="2"/>
  <c r="D1824" i="2"/>
  <c r="I1823" i="2" a="1"/>
  <c r="I1823" i="2" s="1"/>
  <c r="J1823" i="2" s="1"/>
  <c r="H1823" i="2"/>
  <c r="G1823" i="2"/>
  <c r="D1823" i="2"/>
  <c r="I1822" i="2" a="1"/>
  <c r="I1822" i="2" s="1"/>
  <c r="J1822" i="2" s="1"/>
  <c r="H1822" i="2"/>
  <c r="D1822" i="2"/>
  <c r="G1822" i="2" s="1"/>
  <c r="D1821" i="2"/>
  <c r="J1820" i="2"/>
  <c r="I1820" i="2"/>
  <c r="I1820" i="2" a="1"/>
  <c r="H1820" i="2"/>
  <c r="G1820" i="2"/>
  <c r="D1820" i="2"/>
  <c r="I1819" i="2" a="1"/>
  <c r="I1819" i="2" s="1"/>
  <c r="J1819" i="2" s="1"/>
  <c r="H1819" i="2"/>
  <c r="D1819" i="2"/>
  <c r="G1819" i="2" s="1"/>
  <c r="D1818" i="2"/>
  <c r="I1818" i="2" s="1" a="1"/>
  <c r="I1818" i="2" s="1"/>
  <c r="J1818" i="2" s="1"/>
  <c r="J1817" i="2"/>
  <c r="I1817" i="2"/>
  <c r="I1817" i="2" a="1"/>
  <c r="G1817" i="2"/>
  <c r="D1817" i="2"/>
  <c r="H1817" i="2" s="1"/>
  <c r="I1816" i="2" a="1"/>
  <c r="I1816" i="2" s="1"/>
  <c r="J1816" i="2" s="1"/>
  <c r="H1816" i="2"/>
  <c r="G1816" i="2"/>
  <c r="D1816" i="2"/>
  <c r="D1815" i="2"/>
  <c r="I1815" i="2" s="1" a="1"/>
  <c r="I1815" i="2" s="1"/>
  <c r="J1815" i="2" s="1"/>
  <c r="J1814" i="2"/>
  <c r="I1814" i="2" a="1"/>
  <c r="I1814" i="2" s="1"/>
  <c r="D1814" i="2"/>
  <c r="G1814" i="2" s="1"/>
  <c r="D1813" i="2"/>
  <c r="H1813" i="2" s="1"/>
  <c r="J1812" i="2"/>
  <c r="I1812" i="2" a="1"/>
  <c r="I1812" i="2" s="1"/>
  <c r="H1812" i="2"/>
  <c r="G1812" i="2"/>
  <c r="D1812" i="2"/>
  <c r="I1811" i="2" a="1"/>
  <c r="I1811" i="2" s="1"/>
  <c r="J1811" i="2" s="1"/>
  <c r="G1811" i="2"/>
  <c r="D1811" i="2"/>
  <c r="H1811" i="2" s="1"/>
  <c r="D1810" i="2"/>
  <c r="I1810" i="2" s="1" a="1"/>
  <c r="I1810" i="2" s="1"/>
  <c r="J1810" i="2" s="1"/>
  <c r="I1809" i="2"/>
  <c r="J1809" i="2" s="1"/>
  <c r="I1809" i="2" a="1"/>
  <c r="D1809" i="2"/>
  <c r="H1809" i="2" s="1"/>
  <c r="I1808" i="2" a="1"/>
  <c r="I1808" i="2" s="1"/>
  <c r="J1808" i="2" s="1"/>
  <c r="H1808" i="2"/>
  <c r="G1808" i="2"/>
  <c r="D1808" i="2"/>
  <c r="I1807" i="2" a="1"/>
  <c r="I1807" i="2" s="1"/>
  <c r="J1807" i="2" s="1"/>
  <c r="H1807" i="2"/>
  <c r="G1807" i="2"/>
  <c r="D1807" i="2"/>
  <c r="J1806" i="2"/>
  <c r="I1806" i="2" a="1"/>
  <c r="I1806" i="2" s="1"/>
  <c r="D1806" i="2"/>
  <c r="H1806" i="2" s="1"/>
  <c r="D1805" i="2"/>
  <c r="G1805" i="2" s="1"/>
  <c r="I1804" i="2" a="1"/>
  <c r="I1804" i="2" s="1"/>
  <c r="J1804" i="2" s="1"/>
  <c r="H1804" i="2"/>
  <c r="G1804" i="2"/>
  <c r="D1804" i="2"/>
  <c r="I1803" i="2"/>
  <c r="J1803" i="2" s="1"/>
  <c r="I1803" i="2" a="1"/>
  <c r="D1803" i="2"/>
  <c r="H1803" i="2" s="1"/>
  <c r="D1802" i="2"/>
  <c r="I1802" i="2" s="1" a="1"/>
  <c r="I1802" i="2" s="1"/>
  <c r="J1802" i="2" s="1"/>
  <c r="I1801" i="2" a="1"/>
  <c r="I1801" i="2" s="1"/>
  <c r="J1801" i="2" s="1"/>
  <c r="G1801" i="2"/>
  <c r="D1801" i="2"/>
  <c r="H1801" i="2" s="1"/>
  <c r="I1800" i="2" a="1"/>
  <c r="I1800" i="2" s="1"/>
  <c r="J1800" i="2" s="1"/>
  <c r="H1800" i="2"/>
  <c r="G1800" i="2"/>
  <c r="D1800" i="2"/>
  <c r="D1799" i="2"/>
  <c r="I1799" i="2" s="1" a="1"/>
  <c r="I1799" i="2" s="1"/>
  <c r="J1799" i="2" s="1"/>
  <c r="D1798" i="2"/>
  <c r="G1798" i="2" s="1"/>
  <c r="G1797" i="2"/>
  <c r="D1797" i="2"/>
  <c r="H1797" i="2" s="1"/>
  <c r="I1796" i="2" a="1"/>
  <c r="I1796" i="2" s="1"/>
  <c r="J1796" i="2" s="1"/>
  <c r="H1796" i="2"/>
  <c r="G1796" i="2"/>
  <c r="D1796" i="2"/>
  <c r="I1795" i="2"/>
  <c r="J1795" i="2" s="1"/>
  <c r="I1795" i="2" a="1"/>
  <c r="D1795" i="2"/>
  <c r="H1795" i="2" s="1"/>
  <c r="D1794" i="2"/>
  <c r="I1794" i="2" s="1" a="1"/>
  <c r="I1794" i="2" s="1"/>
  <c r="J1794" i="2" s="1"/>
  <c r="G1793" i="2"/>
  <c r="D1793" i="2"/>
  <c r="H1793" i="2" s="1"/>
  <c r="I1792" i="2" a="1"/>
  <c r="I1792" i="2" s="1"/>
  <c r="J1792" i="2" s="1"/>
  <c r="H1792" i="2"/>
  <c r="G1792" i="2"/>
  <c r="D1792" i="2"/>
  <c r="J1791" i="2"/>
  <c r="I1791" i="2"/>
  <c r="I1791" i="2" a="1"/>
  <c r="H1791" i="2"/>
  <c r="G1791" i="2"/>
  <c r="D1791" i="2"/>
  <c r="J1790" i="2"/>
  <c r="I1790" i="2" a="1"/>
  <c r="I1790" i="2" s="1"/>
  <c r="H1790" i="2"/>
  <c r="G1790" i="2"/>
  <c r="D1790" i="2"/>
  <c r="G1789" i="2"/>
  <c r="D1789" i="2"/>
  <c r="I1788" i="2" a="1"/>
  <c r="I1788" i="2" s="1"/>
  <c r="J1788" i="2" s="1"/>
  <c r="H1788" i="2"/>
  <c r="G1788" i="2"/>
  <c r="D1788" i="2"/>
  <c r="J1787" i="2"/>
  <c r="I1787" i="2"/>
  <c r="I1787" i="2" a="1"/>
  <c r="H1787" i="2"/>
  <c r="G1787" i="2"/>
  <c r="D1787" i="2"/>
  <c r="G1786" i="2"/>
  <c r="D1786" i="2"/>
  <c r="I1786" i="2" s="1" a="1"/>
  <c r="I1786" i="2" s="1"/>
  <c r="J1786" i="2" s="1"/>
  <c r="I1785" i="2" a="1"/>
  <c r="I1785" i="2" s="1"/>
  <c r="J1785" i="2" s="1"/>
  <c r="G1785" i="2"/>
  <c r="D1785" i="2"/>
  <c r="H1785" i="2" s="1"/>
  <c r="I1784" i="2"/>
  <c r="J1784" i="2" s="1"/>
  <c r="I1784" i="2" a="1"/>
  <c r="H1784" i="2"/>
  <c r="G1784" i="2"/>
  <c r="D1784" i="2"/>
  <c r="G1783" i="2"/>
  <c r="D1783" i="2"/>
  <c r="I1783" i="2" s="1" a="1"/>
  <c r="I1783" i="2" s="1"/>
  <c r="J1783" i="2" s="1"/>
  <c r="I1782" i="2" a="1"/>
  <c r="I1782" i="2" s="1"/>
  <c r="J1782" i="2" s="1"/>
  <c r="H1782" i="2"/>
  <c r="D1782" i="2"/>
  <c r="G1782" i="2" s="1"/>
  <c r="I1781" i="2" a="1"/>
  <c r="I1781" i="2" s="1"/>
  <c r="J1781" i="2" s="1"/>
  <c r="G1781" i="2"/>
  <c r="D1781" i="2"/>
  <c r="H1781" i="2" s="1"/>
  <c r="I1780" i="2" a="1"/>
  <c r="I1780" i="2" s="1"/>
  <c r="J1780" i="2" s="1"/>
  <c r="H1780" i="2"/>
  <c r="G1780" i="2"/>
  <c r="D1780" i="2"/>
  <c r="D1779" i="2"/>
  <c r="H1779" i="2" s="1"/>
  <c r="G1778" i="2"/>
  <c r="D1778" i="2"/>
  <c r="I1778" i="2" s="1" a="1"/>
  <c r="I1778" i="2" s="1"/>
  <c r="J1778" i="2" s="1"/>
  <c r="I1777" i="2" a="1"/>
  <c r="I1777" i="2" s="1"/>
  <c r="J1777" i="2" s="1"/>
  <c r="G1777" i="2"/>
  <c r="D1777" i="2"/>
  <c r="H1777" i="2" s="1"/>
  <c r="I1776" i="2" a="1"/>
  <c r="I1776" i="2" s="1"/>
  <c r="J1776" i="2" s="1"/>
  <c r="H1776" i="2"/>
  <c r="G1776" i="2"/>
  <c r="D1776" i="2"/>
  <c r="I1775" i="2" a="1"/>
  <c r="I1775" i="2" s="1"/>
  <c r="J1775" i="2" s="1"/>
  <c r="H1775" i="2"/>
  <c r="G1775" i="2"/>
  <c r="D1775" i="2"/>
  <c r="I1774" i="2" a="1"/>
  <c r="I1774" i="2" s="1"/>
  <c r="J1774" i="2" s="1"/>
  <c r="H1774" i="2"/>
  <c r="D1774" i="2"/>
  <c r="G1774" i="2" s="1"/>
  <c r="G1773" i="2"/>
  <c r="D1773" i="2"/>
  <c r="J1772" i="2"/>
  <c r="I1772" i="2"/>
  <c r="I1772" i="2" a="1"/>
  <c r="H1772" i="2"/>
  <c r="G1772" i="2"/>
  <c r="D1772" i="2"/>
  <c r="I1771" i="2" a="1"/>
  <c r="I1771" i="2" s="1"/>
  <c r="J1771" i="2" s="1"/>
  <c r="H1771" i="2"/>
  <c r="D1771" i="2"/>
  <c r="G1771" i="2" s="1"/>
  <c r="J1770" i="2"/>
  <c r="H1770" i="2"/>
  <c r="G1770" i="2"/>
  <c r="D1770" i="2"/>
  <c r="I1770" i="2" s="1" a="1"/>
  <c r="I1770" i="2" s="1"/>
  <c r="J1769" i="2"/>
  <c r="I1769" i="2"/>
  <c r="I1769" i="2" a="1"/>
  <c r="G1769" i="2"/>
  <c r="D1769" i="2"/>
  <c r="H1769" i="2" s="1"/>
  <c r="J1768" i="2"/>
  <c r="I1768" i="2"/>
  <c r="I1768" i="2" a="1"/>
  <c r="H1768" i="2"/>
  <c r="G1768" i="2"/>
  <c r="D1768" i="2"/>
  <c r="I1767" i="2" a="1"/>
  <c r="I1767" i="2" s="1"/>
  <c r="J1767" i="2" s="1"/>
  <c r="H1767" i="2"/>
  <c r="G1767" i="2"/>
  <c r="D1767" i="2"/>
  <c r="J1766" i="2"/>
  <c r="I1766" i="2" a="1"/>
  <c r="I1766" i="2" s="1"/>
  <c r="H1766" i="2"/>
  <c r="D1766" i="2"/>
  <c r="G1766" i="2" s="1"/>
  <c r="I1765" i="2"/>
  <c r="J1765" i="2" s="1"/>
  <c r="I1765" i="2" a="1"/>
  <c r="D1765" i="2"/>
  <c r="H1765" i="2" s="1"/>
  <c r="J1764" i="2"/>
  <c r="I1764" i="2" a="1"/>
  <c r="I1764" i="2" s="1"/>
  <c r="H1764" i="2"/>
  <c r="G1764" i="2"/>
  <c r="D1764" i="2"/>
  <c r="I1763" i="2" a="1"/>
  <c r="I1763" i="2" s="1"/>
  <c r="J1763" i="2" s="1"/>
  <c r="G1763" i="2"/>
  <c r="D1763" i="2"/>
  <c r="H1763" i="2" s="1"/>
  <c r="I1762" i="2" a="1"/>
  <c r="I1762" i="2" s="1"/>
  <c r="J1762" i="2" s="1"/>
  <c r="H1762" i="2"/>
  <c r="G1762" i="2"/>
  <c r="D1762" i="2"/>
  <c r="I1761" i="2"/>
  <c r="J1761" i="2" s="1"/>
  <c r="I1761" i="2" a="1"/>
  <c r="G1761" i="2"/>
  <c r="D1761" i="2"/>
  <c r="H1761" i="2" s="1"/>
  <c r="I1760" i="2"/>
  <c r="J1760" i="2" s="1"/>
  <c r="I1760" i="2" a="1"/>
  <c r="H1760" i="2"/>
  <c r="G1760" i="2"/>
  <c r="D1760" i="2"/>
  <c r="I1759" i="2" a="1"/>
  <c r="I1759" i="2" s="1"/>
  <c r="J1759" i="2" s="1"/>
  <c r="H1759" i="2"/>
  <c r="G1759" i="2"/>
  <c r="D1759" i="2"/>
  <c r="D1758" i="2"/>
  <c r="I1758" i="2" s="1" a="1"/>
  <c r="I1758" i="2" s="1"/>
  <c r="J1758" i="2" s="1"/>
  <c r="D1757" i="2"/>
  <c r="J1756" i="2"/>
  <c r="I1756" i="2"/>
  <c r="I1756" i="2" a="1"/>
  <c r="H1756" i="2"/>
  <c r="G1756" i="2"/>
  <c r="D1756" i="2"/>
  <c r="D1755" i="2"/>
  <c r="I1755" i="2" s="1" a="1"/>
  <c r="I1755" i="2" s="1"/>
  <c r="J1755" i="2" s="1"/>
  <c r="J1754" i="2"/>
  <c r="H1754" i="2"/>
  <c r="D1754" i="2"/>
  <c r="I1754" i="2" s="1" a="1"/>
  <c r="I1754" i="2" s="1"/>
  <c r="I1753" i="2" a="1"/>
  <c r="I1753" i="2" s="1"/>
  <c r="J1753" i="2" s="1"/>
  <c r="G1753" i="2"/>
  <c r="D1753" i="2"/>
  <c r="H1753" i="2" s="1"/>
  <c r="I1752" i="2" a="1"/>
  <c r="I1752" i="2" s="1"/>
  <c r="J1752" i="2" s="1"/>
  <c r="H1752" i="2"/>
  <c r="G1752" i="2"/>
  <c r="D1752" i="2"/>
  <c r="I1751" i="2" a="1"/>
  <c r="I1751" i="2" s="1"/>
  <c r="J1751" i="2" s="1"/>
  <c r="H1751" i="2"/>
  <c r="D1751" i="2"/>
  <c r="G1751" i="2" s="1"/>
  <c r="D1750" i="2"/>
  <c r="G1750" i="2" s="1"/>
  <c r="G1749" i="2"/>
  <c r="D1749" i="2"/>
  <c r="H1749" i="2" s="1"/>
  <c r="I1748" i="2" a="1"/>
  <c r="I1748" i="2" s="1"/>
  <c r="J1748" i="2" s="1"/>
  <c r="H1748" i="2"/>
  <c r="G1748" i="2"/>
  <c r="D1748" i="2"/>
  <c r="I1747" i="2"/>
  <c r="J1747" i="2" s="1"/>
  <c r="I1747" i="2" a="1"/>
  <c r="D1747" i="2"/>
  <c r="H1747" i="2" s="1"/>
  <c r="I1746" i="2" a="1"/>
  <c r="I1746" i="2" s="1"/>
  <c r="J1746" i="2" s="1"/>
  <c r="H1746" i="2"/>
  <c r="D1746" i="2"/>
  <c r="G1746" i="2" s="1"/>
  <c r="D1745" i="2"/>
  <c r="H1745" i="2" s="1"/>
  <c r="J1744" i="2"/>
  <c r="I1744" i="2"/>
  <c r="I1744" i="2" a="1"/>
  <c r="H1744" i="2"/>
  <c r="G1744" i="2"/>
  <c r="D1744" i="2"/>
  <c r="I1743" i="2" a="1"/>
  <c r="I1743" i="2" s="1"/>
  <c r="J1743" i="2" s="1"/>
  <c r="H1743" i="2"/>
  <c r="G1743" i="2"/>
  <c r="D1743" i="2"/>
  <c r="D1742" i="2"/>
  <c r="G1741" i="2"/>
  <c r="D1741" i="2"/>
  <c r="I1740" i="2" a="1"/>
  <c r="I1740" i="2" s="1"/>
  <c r="J1740" i="2" s="1"/>
  <c r="H1740" i="2"/>
  <c r="G1740" i="2"/>
  <c r="D1740" i="2"/>
  <c r="D1739" i="2"/>
  <c r="J1738" i="2"/>
  <c r="G1738" i="2"/>
  <c r="D1738" i="2"/>
  <c r="I1738" i="2" s="1" a="1"/>
  <c r="I1738" i="2" s="1"/>
  <c r="I1737" i="2" a="1"/>
  <c r="I1737" i="2" s="1"/>
  <c r="J1737" i="2" s="1"/>
  <c r="G1737" i="2"/>
  <c r="D1737" i="2"/>
  <c r="H1737" i="2" s="1"/>
  <c r="I1736" i="2" a="1"/>
  <c r="I1736" i="2" s="1"/>
  <c r="J1736" i="2" s="1"/>
  <c r="H1736" i="2"/>
  <c r="G1736" i="2"/>
  <c r="D1736" i="2"/>
  <c r="D1735" i="2"/>
  <c r="I1735" i="2" s="1" a="1"/>
  <c r="I1735" i="2" s="1"/>
  <c r="J1735" i="2" s="1"/>
  <c r="D1734" i="2"/>
  <c r="I1733" i="2" a="1"/>
  <c r="I1733" i="2" s="1"/>
  <c r="J1733" i="2" s="1"/>
  <c r="G1733" i="2"/>
  <c r="D1733" i="2"/>
  <c r="H1733" i="2" s="1"/>
  <c r="I1732" i="2" a="1"/>
  <c r="I1732" i="2" s="1"/>
  <c r="J1732" i="2" s="1"/>
  <c r="H1732" i="2"/>
  <c r="G1732" i="2"/>
  <c r="D1732" i="2"/>
  <c r="D1731" i="2"/>
  <c r="H1731" i="2" s="1"/>
  <c r="G1730" i="2"/>
  <c r="D1730" i="2"/>
  <c r="I1730" i="2" s="1" a="1"/>
  <c r="I1730" i="2" s="1"/>
  <c r="J1730" i="2" s="1"/>
  <c r="D1729" i="2"/>
  <c r="I1728" i="2" a="1"/>
  <c r="I1728" i="2" s="1"/>
  <c r="J1728" i="2" s="1"/>
  <c r="H1728" i="2"/>
  <c r="G1728" i="2"/>
  <c r="D1728" i="2"/>
  <c r="I1727" i="2"/>
  <c r="J1727" i="2" s="1"/>
  <c r="I1727" i="2" a="1"/>
  <c r="H1727" i="2"/>
  <c r="G1727" i="2"/>
  <c r="D1727" i="2"/>
  <c r="H1726" i="2"/>
  <c r="G1726" i="2"/>
  <c r="D1726" i="2"/>
  <c r="I1726" i="2" s="1" a="1"/>
  <c r="I1726" i="2" s="1"/>
  <c r="J1726" i="2" s="1"/>
  <c r="G1725" i="2"/>
  <c r="D1725" i="2"/>
  <c r="I1724" i="2" a="1"/>
  <c r="I1724" i="2" s="1"/>
  <c r="J1724" i="2" s="1"/>
  <c r="H1724" i="2"/>
  <c r="G1724" i="2"/>
  <c r="D1724" i="2"/>
  <c r="H1723" i="2"/>
  <c r="G1723" i="2"/>
  <c r="D1723" i="2"/>
  <c r="I1723" i="2" s="1" a="1"/>
  <c r="I1723" i="2" s="1"/>
  <c r="J1723" i="2" s="1"/>
  <c r="J1722" i="2"/>
  <c r="H1722" i="2"/>
  <c r="G1722" i="2"/>
  <c r="D1722" i="2"/>
  <c r="I1722" i="2" s="1" a="1"/>
  <c r="I1722" i="2" s="1"/>
  <c r="I1721" i="2" a="1"/>
  <c r="I1721" i="2" s="1"/>
  <c r="J1721" i="2" s="1"/>
  <c r="G1721" i="2"/>
  <c r="D1721" i="2"/>
  <c r="H1721" i="2" s="1"/>
  <c r="J1720" i="2"/>
  <c r="I1720" i="2"/>
  <c r="I1720" i="2" a="1"/>
  <c r="H1720" i="2"/>
  <c r="G1720" i="2"/>
  <c r="D1720" i="2"/>
  <c r="J1719" i="2"/>
  <c r="I1719" i="2" a="1"/>
  <c r="I1719" i="2" s="1"/>
  <c r="H1719" i="2"/>
  <c r="G1719" i="2"/>
  <c r="D1719" i="2"/>
  <c r="I1718" i="2" a="1"/>
  <c r="I1718" i="2" s="1"/>
  <c r="J1718" i="2" s="1"/>
  <c r="H1718" i="2"/>
  <c r="D1718" i="2"/>
  <c r="G1718" i="2" s="1"/>
  <c r="I1717" i="2"/>
  <c r="J1717" i="2" s="1"/>
  <c r="I1717" i="2" a="1"/>
  <c r="G1717" i="2"/>
  <c r="D1717" i="2"/>
  <c r="H1717" i="2" s="1"/>
  <c r="I1716" i="2" a="1"/>
  <c r="I1716" i="2" s="1"/>
  <c r="J1716" i="2" s="1"/>
  <c r="H1716" i="2"/>
  <c r="G1716" i="2"/>
  <c r="D1716" i="2"/>
  <c r="D1715" i="2"/>
  <c r="J1714" i="2"/>
  <c r="I1714" i="2" a="1"/>
  <c r="I1714" i="2" s="1"/>
  <c r="H1714" i="2"/>
  <c r="G1714" i="2"/>
  <c r="D1714" i="2"/>
  <c r="I1713" i="2" a="1"/>
  <c r="I1713" i="2" s="1"/>
  <c r="J1713" i="2" s="1"/>
  <c r="G1713" i="2"/>
  <c r="D1713" i="2"/>
  <c r="H1713" i="2" s="1"/>
  <c r="I1712" i="2" a="1"/>
  <c r="I1712" i="2" s="1"/>
  <c r="J1712" i="2" s="1"/>
  <c r="H1712" i="2"/>
  <c r="G1712" i="2"/>
  <c r="D1712" i="2"/>
  <c r="J1711" i="2"/>
  <c r="I1711" i="2"/>
  <c r="I1711" i="2" a="1"/>
  <c r="H1711" i="2"/>
  <c r="G1711" i="2"/>
  <c r="D1711" i="2"/>
  <c r="I1710" i="2" a="1"/>
  <c r="I1710" i="2" s="1"/>
  <c r="J1710" i="2" s="1"/>
  <c r="H1710" i="2"/>
  <c r="G1710" i="2"/>
  <c r="D1710" i="2"/>
  <c r="G1709" i="2"/>
  <c r="D1709" i="2"/>
  <c r="J1708" i="2"/>
  <c r="I1708" i="2"/>
  <c r="I1708" i="2" a="1"/>
  <c r="H1708" i="2"/>
  <c r="G1708" i="2"/>
  <c r="D1708" i="2"/>
  <c r="I1707" i="2" a="1"/>
  <c r="I1707" i="2" s="1"/>
  <c r="J1707" i="2" s="1"/>
  <c r="H1707" i="2"/>
  <c r="G1707" i="2"/>
  <c r="D1707" i="2"/>
  <c r="J1706" i="2"/>
  <c r="H1706" i="2"/>
  <c r="G1706" i="2"/>
  <c r="D1706" i="2"/>
  <c r="I1706" i="2" s="1" a="1"/>
  <c r="I1706" i="2" s="1"/>
  <c r="I1705" i="2"/>
  <c r="J1705" i="2" s="1"/>
  <c r="I1705" i="2" a="1"/>
  <c r="G1705" i="2"/>
  <c r="D1705" i="2"/>
  <c r="H1705" i="2" s="1"/>
  <c r="I1704" i="2" a="1"/>
  <c r="I1704" i="2" s="1"/>
  <c r="J1704" i="2" s="1"/>
  <c r="H1704" i="2"/>
  <c r="G1704" i="2"/>
  <c r="D1704" i="2"/>
  <c r="I1703" i="2" a="1"/>
  <c r="I1703" i="2" s="1"/>
  <c r="J1703" i="2" s="1"/>
  <c r="H1703" i="2"/>
  <c r="D1703" i="2"/>
  <c r="G1703" i="2" s="1"/>
  <c r="I1702" i="2" a="1"/>
  <c r="I1702" i="2" s="1"/>
  <c r="J1702" i="2" s="1"/>
  <c r="H1702" i="2"/>
  <c r="D1702" i="2"/>
  <c r="G1702" i="2" s="1"/>
  <c r="D1701" i="2"/>
  <c r="I1700" i="2" a="1"/>
  <c r="I1700" i="2" s="1"/>
  <c r="J1700" i="2" s="1"/>
  <c r="H1700" i="2"/>
  <c r="G1700" i="2"/>
  <c r="D1700" i="2"/>
  <c r="D1699" i="2"/>
  <c r="H1699" i="2" s="1"/>
  <c r="I1698" i="2" a="1"/>
  <c r="I1698" i="2" s="1"/>
  <c r="J1698" i="2" s="1"/>
  <c r="H1698" i="2"/>
  <c r="D1698" i="2"/>
  <c r="G1698" i="2" s="1"/>
  <c r="I1697" i="2" a="1"/>
  <c r="I1697" i="2" s="1"/>
  <c r="J1697" i="2" s="1"/>
  <c r="G1697" i="2"/>
  <c r="D1697" i="2"/>
  <c r="H1697" i="2" s="1"/>
  <c r="J1696" i="2"/>
  <c r="I1696" i="2"/>
  <c r="I1696" i="2" a="1"/>
  <c r="H1696" i="2"/>
  <c r="G1696" i="2"/>
  <c r="D1696" i="2"/>
  <c r="I1695" i="2" a="1"/>
  <c r="I1695" i="2" s="1"/>
  <c r="J1695" i="2" s="1"/>
  <c r="H1695" i="2"/>
  <c r="G1695" i="2"/>
  <c r="D1695" i="2"/>
  <c r="J1694" i="2"/>
  <c r="I1694" i="2" a="1"/>
  <c r="I1694" i="2" s="1"/>
  <c r="H1694" i="2"/>
  <c r="D1694" i="2"/>
  <c r="G1694" i="2" s="1"/>
  <c r="D1693" i="2"/>
  <c r="J1692" i="2"/>
  <c r="I1692" i="2"/>
  <c r="I1692" i="2" a="1"/>
  <c r="H1692" i="2"/>
  <c r="G1692" i="2"/>
  <c r="D1692" i="2"/>
  <c r="H1691" i="2"/>
  <c r="D1691" i="2"/>
  <c r="G1691" i="2" s="1"/>
  <c r="D1690" i="2"/>
  <c r="J1689" i="2"/>
  <c r="I1689" i="2"/>
  <c r="I1689" i="2" a="1"/>
  <c r="G1689" i="2"/>
  <c r="D1689" i="2"/>
  <c r="H1689" i="2" s="1"/>
  <c r="I1688" i="2" a="1"/>
  <c r="I1688" i="2" s="1"/>
  <c r="J1688" i="2" s="1"/>
  <c r="H1688" i="2"/>
  <c r="G1688" i="2"/>
  <c r="D1688" i="2"/>
  <c r="D1687" i="2"/>
  <c r="D1686" i="2"/>
  <c r="D1685" i="2"/>
  <c r="J1684" i="2"/>
  <c r="I1684" i="2" a="1"/>
  <c r="I1684" i="2" s="1"/>
  <c r="H1684" i="2"/>
  <c r="G1684" i="2"/>
  <c r="D1684" i="2"/>
  <c r="I1683" i="2"/>
  <c r="J1683" i="2" s="1"/>
  <c r="I1683" i="2" a="1"/>
  <c r="G1683" i="2"/>
  <c r="D1683" i="2"/>
  <c r="H1683" i="2" s="1"/>
  <c r="D1682" i="2"/>
  <c r="D1681" i="2"/>
  <c r="I1680" i="2" a="1"/>
  <c r="I1680" i="2" s="1"/>
  <c r="J1680" i="2" s="1"/>
  <c r="H1680" i="2"/>
  <c r="G1680" i="2"/>
  <c r="D1680" i="2"/>
  <c r="I1679" i="2"/>
  <c r="J1679" i="2" s="1"/>
  <c r="I1679" i="2" a="1"/>
  <c r="H1679" i="2"/>
  <c r="G1679" i="2"/>
  <c r="D1679" i="2"/>
  <c r="J1678" i="2"/>
  <c r="I1678" i="2" a="1"/>
  <c r="I1678" i="2" s="1"/>
  <c r="G1678" i="2"/>
  <c r="D1678" i="2"/>
  <c r="H1678" i="2" s="1"/>
  <c r="D1677" i="2"/>
  <c r="I1676" i="2" a="1"/>
  <c r="I1676" i="2" s="1"/>
  <c r="J1676" i="2" s="1"/>
  <c r="H1676" i="2"/>
  <c r="G1676" i="2"/>
  <c r="D1676" i="2"/>
  <c r="I1675" i="2" a="1"/>
  <c r="I1675" i="2" s="1"/>
  <c r="J1675" i="2" s="1"/>
  <c r="G1675" i="2"/>
  <c r="D1675" i="2"/>
  <c r="H1675" i="2" s="1"/>
  <c r="G1674" i="2"/>
  <c r="D1674" i="2"/>
  <c r="I1673" i="2" a="1"/>
  <c r="I1673" i="2" s="1"/>
  <c r="J1673" i="2" s="1"/>
  <c r="G1673" i="2"/>
  <c r="D1673" i="2"/>
  <c r="H1673" i="2" s="1"/>
  <c r="I1672" i="2" a="1"/>
  <c r="I1672" i="2" s="1"/>
  <c r="J1672" i="2" s="1"/>
  <c r="H1672" i="2"/>
  <c r="G1672" i="2"/>
  <c r="D1672" i="2"/>
  <c r="G1671" i="2"/>
  <c r="D1671" i="2"/>
  <c r="H1670" i="2"/>
  <c r="D1670" i="2"/>
  <c r="G1670" i="2" s="1"/>
  <c r="I1669" i="2" a="1"/>
  <c r="I1669" i="2" s="1"/>
  <c r="J1669" i="2" s="1"/>
  <c r="G1669" i="2"/>
  <c r="D1669" i="2"/>
  <c r="H1669" i="2" s="1"/>
  <c r="I1668" i="2" a="1"/>
  <c r="I1668" i="2" s="1"/>
  <c r="J1668" i="2" s="1"/>
  <c r="H1668" i="2"/>
  <c r="G1668" i="2"/>
  <c r="D1668" i="2"/>
  <c r="J1667" i="2"/>
  <c r="I1667" i="2"/>
  <c r="I1667" i="2" a="1"/>
  <c r="D1667" i="2"/>
  <c r="G1666" i="2"/>
  <c r="D1666" i="2"/>
  <c r="G1665" i="2"/>
  <c r="D1665" i="2"/>
  <c r="H1665" i="2" s="1"/>
  <c r="I1664" i="2" a="1"/>
  <c r="I1664" i="2" s="1"/>
  <c r="J1664" i="2" s="1"/>
  <c r="H1664" i="2"/>
  <c r="G1664" i="2"/>
  <c r="D1664" i="2"/>
  <c r="J1663" i="2"/>
  <c r="I1663" i="2"/>
  <c r="I1663" i="2" a="1"/>
  <c r="H1663" i="2"/>
  <c r="G1663" i="2"/>
  <c r="D1663" i="2"/>
  <c r="J1662" i="2"/>
  <c r="I1662" i="2" a="1"/>
  <c r="I1662" i="2" s="1"/>
  <c r="H1662" i="2"/>
  <c r="G1662" i="2"/>
  <c r="D1662" i="2"/>
  <c r="G1661" i="2"/>
  <c r="D1661" i="2"/>
  <c r="I1660" i="2"/>
  <c r="J1660" i="2" s="1"/>
  <c r="I1660" i="2" a="1"/>
  <c r="H1660" i="2"/>
  <c r="G1660" i="2"/>
  <c r="D1660" i="2"/>
  <c r="I1659" i="2"/>
  <c r="J1659" i="2" s="1"/>
  <c r="I1659" i="2" a="1"/>
  <c r="H1659" i="2"/>
  <c r="G1659" i="2"/>
  <c r="D1659" i="2"/>
  <c r="D1658" i="2"/>
  <c r="I1658" i="2" s="1" a="1"/>
  <c r="I1658" i="2" s="1"/>
  <c r="J1658" i="2" s="1"/>
  <c r="I1657" i="2"/>
  <c r="J1657" i="2" s="1"/>
  <c r="I1657" i="2" a="1"/>
  <c r="G1657" i="2"/>
  <c r="D1657" i="2"/>
  <c r="H1657" i="2" s="1"/>
  <c r="I1656" i="2" a="1"/>
  <c r="I1656" i="2" s="1"/>
  <c r="J1656" i="2" s="1"/>
  <c r="H1656" i="2"/>
  <c r="G1656" i="2"/>
  <c r="D1656" i="2"/>
  <c r="H1655" i="2"/>
  <c r="G1655" i="2"/>
  <c r="D1655" i="2"/>
  <c r="I1655" i="2" s="1" a="1"/>
  <c r="I1655" i="2" s="1"/>
  <c r="J1655" i="2" s="1"/>
  <c r="I1654" i="2" a="1"/>
  <c r="I1654" i="2" s="1"/>
  <c r="J1654" i="2" s="1"/>
  <c r="H1654" i="2"/>
  <c r="D1654" i="2"/>
  <c r="G1654" i="2" s="1"/>
  <c r="I1653" i="2"/>
  <c r="J1653" i="2" s="1"/>
  <c r="I1653" i="2" a="1"/>
  <c r="G1653" i="2"/>
  <c r="D1653" i="2"/>
  <c r="H1653" i="2" s="1"/>
  <c r="I1652" i="2" a="1"/>
  <c r="I1652" i="2" s="1"/>
  <c r="J1652" i="2" s="1"/>
  <c r="H1652" i="2"/>
  <c r="G1652" i="2"/>
  <c r="D1652" i="2"/>
  <c r="G1651" i="2"/>
  <c r="D1651" i="2"/>
  <c r="D1650" i="2"/>
  <c r="I1650" i="2" s="1" a="1"/>
  <c r="I1650" i="2" s="1"/>
  <c r="J1650" i="2" s="1"/>
  <c r="I1649" i="2" a="1"/>
  <c r="I1649" i="2" s="1"/>
  <c r="J1649" i="2" s="1"/>
  <c r="G1649" i="2"/>
  <c r="D1649" i="2"/>
  <c r="H1649" i="2" s="1"/>
  <c r="I1648" i="2"/>
  <c r="J1648" i="2" s="1"/>
  <c r="I1648" i="2" a="1"/>
  <c r="H1648" i="2"/>
  <c r="G1648" i="2"/>
  <c r="D1648" i="2"/>
  <c r="J1647" i="2"/>
  <c r="I1647" i="2" a="1"/>
  <c r="I1647" i="2" s="1"/>
  <c r="H1647" i="2"/>
  <c r="G1647" i="2"/>
  <c r="D1647" i="2"/>
  <c r="I1646" i="2" a="1"/>
  <c r="I1646" i="2" s="1"/>
  <c r="J1646" i="2" s="1"/>
  <c r="H1646" i="2"/>
  <c r="D1646" i="2"/>
  <c r="G1646" i="2" s="1"/>
  <c r="G1645" i="2"/>
  <c r="D1645" i="2"/>
  <c r="I1644" i="2"/>
  <c r="J1644" i="2" s="1"/>
  <c r="I1644" i="2" a="1"/>
  <c r="H1644" i="2"/>
  <c r="G1644" i="2"/>
  <c r="D1644" i="2"/>
  <c r="I1643" i="2" a="1"/>
  <c r="I1643" i="2" s="1"/>
  <c r="J1643" i="2" s="1"/>
  <c r="H1643" i="2"/>
  <c r="D1643" i="2"/>
  <c r="G1643" i="2" s="1"/>
  <c r="J1642" i="2"/>
  <c r="H1642" i="2"/>
  <c r="G1642" i="2"/>
  <c r="D1642" i="2"/>
  <c r="I1642" i="2" s="1" a="1"/>
  <c r="I1642" i="2" s="1"/>
  <c r="I1641" i="2"/>
  <c r="J1641" i="2" s="1"/>
  <c r="I1641" i="2" a="1"/>
  <c r="G1641" i="2"/>
  <c r="D1641" i="2"/>
  <c r="H1641" i="2" s="1"/>
  <c r="J1640" i="2"/>
  <c r="I1640" i="2"/>
  <c r="I1640" i="2" a="1"/>
  <c r="H1640" i="2"/>
  <c r="G1640" i="2"/>
  <c r="D1640" i="2"/>
  <c r="G1639" i="2"/>
  <c r="D1639" i="2"/>
  <c r="I1639" i="2" s="1" a="1"/>
  <c r="I1639" i="2" s="1"/>
  <c r="J1639" i="2" s="1"/>
  <c r="J1638" i="2"/>
  <c r="I1638" i="2" a="1"/>
  <c r="I1638" i="2" s="1"/>
  <c r="H1638" i="2"/>
  <c r="D1638" i="2"/>
  <c r="G1638" i="2" s="1"/>
  <c r="I1637" i="2" a="1"/>
  <c r="I1637" i="2" s="1"/>
  <c r="J1637" i="2" s="1"/>
  <c r="G1637" i="2"/>
  <c r="D1637" i="2"/>
  <c r="H1637" i="2" s="1"/>
  <c r="J1636" i="2"/>
  <c r="I1636" i="2" a="1"/>
  <c r="I1636" i="2" s="1"/>
  <c r="H1636" i="2"/>
  <c r="G1636" i="2"/>
  <c r="D1636" i="2"/>
  <c r="J1635" i="2"/>
  <c r="I1635" i="2"/>
  <c r="I1635" i="2" a="1"/>
  <c r="G1635" i="2"/>
  <c r="D1635" i="2"/>
  <c r="H1635" i="2" s="1"/>
  <c r="D1634" i="2"/>
  <c r="I1634" i="2" s="1" a="1"/>
  <c r="I1634" i="2" s="1"/>
  <c r="J1634" i="2" s="1"/>
  <c r="I1633" i="2" a="1"/>
  <c r="I1633" i="2" s="1"/>
  <c r="J1633" i="2" s="1"/>
  <c r="G1633" i="2"/>
  <c r="D1633" i="2"/>
  <c r="H1633" i="2" s="1"/>
  <c r="I1632" i="2" a="1"/>
  <c r="I1632" i="2" s="1"/>
  <c r="J1632" i="2" s="1"/>
  <c r="H1632" i="2"/>
  <c r="G1632" i="2"/>
  <c r="D1632" i="2"/>
  <c r="I1631" i="2" a="1"/>
  <c r="I1631" i="2" s="1"/>
  <c r="J1631" i="2" s="1"/>
  <c r="H1631" i="2"/>
  <c r="G1631" i="2"/>
  <c r="D1631" i="2"/>
  <c r="I1630" i="2" a="1"/>
  <c r="I1630" i="2" s="1"/>
  <c r="J1630" i="2" s="1"/>
  <c r="D1630" i="2"/>
  <c r="G1629" i="2"/>
  <c r="D1629" i="2"/>
  <c r="J1628" i="2"/>
  <c r="I1628" i="2"/>
  <c r="I1628" i="2" a="1"/>
  <c r="H1628" i="2"/>
  <c r="G1628" i="2"/>
  <c r="D1628" i="2"/>
  <c r="D1627" i="2"/>
  <c r="J1626" i="2"/>
  <c r="H1626" i="2"/>
  <c r="G1626" i="2"/>
  <c r="D1626" i="2"/>
  <c r="I1626" i="2" s="1" a="1"/>
  <c r="I1626" i="2" s="1"/>
  <c r="J1625" i="2"/>
  <c r="I1625" i="2" a="1"/>
  <c r="I1625" i="2" s="1"/>
  <c r="G1625" i="2"/>
  <c r="D1625" i="2"/>
  <c r="H1625" i="2" s="1"/>
  <c r="I1624" i="2" a="1"/>
  <c r="I1624" i="2" s="1"/>
  <c r="J1624" i="2" s="1"/>
  <c r="H1624" i="2"/>
  <c r="G1624" i="2"/>
  <c r="D1624" i="2"/>
  <c r="H1623" i="2"/>
  <c r="D1623" i="2"/>
  <c r="I1623" i="2" s="1" a="1"/>
  <c r="I1623" i="2" s="1"/>
  <c r="J1623" i="2" s="1"/>
  <c r="D1622" i="2"/>
  <c r="G1621" i="2"/>
  <c r="D1621" i="2"/>
  <c r="H1621" i="2" s="1"/>
  <c r="I1620" i="2" a="1"/>
  <c r="I1620" i="2" s="1"/>
  <c r="J1620" i="2" s="1"/>
  <c r="H1620" i="2"/>
  <c r="G1620" i="2"/>
  <c r="D1620" i="2"/>
  <c r="I1619" i="2" a="1"/>
  <c r="I1619" i="2" s="1"/>
  <c r="J1619" i="2" s="1"/>
  <c r="D1619" i="2"/>
  <c r="H1619" i="2" s="1"/>
  <c r="H1618" i="2"/>
  <c r="D1618" i="2"/>
  <c r="I1618" i="2" s="1" a="1"/>
  <c r="I1618" i="2" s="1"/>
  <c r="J1618" i="2" s="1"/>
  <c r="D1617" i="2"/>
  <c r="I1616" i="2"/>
  <c r="J1616" i="2" s="1"/>
  <c r="I1616" i="2" a="1"/>
  <c r="H1616" i="2"/>
  <c r="G1616" i="2"/>
  <c r="D1616" i="2"/>
  <c r="I1615" i="2" a="1"/>
  <c r="I1615" i="2" s="1"/>
  <c r="J1615" i="2" s="1"/>
  <c r="H1615" i="2"/>
  <c r="G1615" i="2"/>
  <c r="D1615" i="2"/>
  <c r="D1614" i="2"/>
  <c r="D1613" i="2"/>
  <c r="I1612" i="2" a="1"/>
  <c r="I1612" i="2" s="1"/>
  <c r="J1612" i="2" s="1"/>
  <c r="H1612" i="2"/>
  <c r="G1612" i="2"/>
  <c r="D1612" i="2"/>
  <c r="D1611" i="2"/>
  <c r="J1610" i="2"/>
  <c r="H1610" i="2"/>
  <c r="D1610" i="2"/>
  <c r="I1610" i="2" s="1" a="1"/>
  <c r="I1610" i="2" s="1"/>
  <c r="I1609" i="2" a="1"/>
  <c r="I1609" i="2" s="1"/>
  <c r="J1609" i="2" s="1"/>
  <c r="G1609" i="2"/>
  <c r="D1609" i="2"/>
  <c r="H1609" i="2" s="1"/>
  <c r="I1608" i="2" a="1"/>
  <c r="I1608" i="2" s="1"/>
  <c r="J1608" i="2" s="1"/>
  <c r="H1608" i="2"/>
  <c r="G1608" i="2"/>
  <c r="D1608" i="2"/>
  <c r="D1607" i="2"/>
  <c r="G1607" i="2" s="1"/>
  <c r="D1606" i="2"/>
  <c r="I1605" i="2"/>
  <c r="J1605" i="2" s="1"/>
  <c r="I1605" i="2" a="1"/>
  <c r="G1605" i="2"/>
  <c r="D1605" i="2"/>
  <c r="H1605" i="2" s="1"/>
  <c r="I1604" i="2" a="1"/>
  <c r="I1604" i="2" s="1"/>
  <c r="J1604" i="2" s="1"/>
  <c r="H1604" i="2"/>
  <c r="G1604" i="2"/>
  <c r="D1604" i="2"/>
  <c r="D1603" i="2"/>
  <c r="I1602" i="2" a="1"/>
  <c r="I1602" i="2" s="1"/>
  <c r="J1602" i="2" s="1"/>
  <c r="D1602" i="2"/>
  <c r="H1602" i="2" s="1"/>
  <c r="G1601" i="2"/>
  <c r="D1601" i="2"/>
  <c r="I1600" i="2" a="1"/>
  <c r="I1600" i="2" s="1"/>
  <c r="J1600" i="2" s="1"/>
  <c r="H1600" i="2"/>
  <c r="G1600" i="2"/>
  <c r="D1600" i="2"/>
  <c r="I1599" i="2" a="1"/>
  <c r="I1599" i="2" s="1"/>
  <c r="J1599" i="2" s="1"/>
  <c r="H1599" i="2"/>
  <c r="G1599" i="2"/>
  <c r="D1599" i="2"/>
  <c r="D1598" i="2"/>
  <c r="I1598" i="2" s="1" a="1"/>
  <c r="I1598" i="2" s="1"/>
  <c r="J1598" i="2" s="1"/>
  <c r="G1597" i="2"/>
  <c r="D1597" i="2"/>
  <c r="I1596" i="2" a="1"/>
  <c r="I1596" i="2" s="1"/>
  <c r="J1596" i="2" s="1"/>
  <c r="H1596" i="2"/>
  <c r="G1596" i="2"/>
  <c r="D1596" i="2"/>
  <c r="J1595" i="2"/>
  <c r="H1595" i="2"/>
  <c r="G1595" i="2"/>
  <c r="D1595" i="2"/>
  <c r="I1595" i="2" s="1" a="1"/>
  <c r="I1595" i="2" s="1"/>
  <c r="J1594" i="2"/>
  <c r="H1594" i="2"/>
  <c r="G1594" i="2"/>
  <c r="D1594" i="2"/>
  <c r="I1594" i="2" s="1" a="1"/>
  <c r="I1594" i="2" s="1"/>
  <c r="I1593" i="2"/>
  <c r="J1593" i="2" s="1"/>
  <c r="I1593" i="2" a="1"/>
  <c r="G1593" i="2"/>
  <c r="D1593" i="2"/>
  <c r="H1593" i="2" s="1"/>
  <c r="I1592" i="2"/>
  <c r="J1592" i="2" s="1"/>
  <c r="I1592" i="2" a="1"/>
  <c r="H1592" i="2"/>
  <c r="G1592" i="2"/>
  <c r="D1592" i="2"/>
  <c r="J1591" i="2"/>
  <c r="I1591" i="2" a="1"/>
  <c r="I1591" i="2" s="1"/>
  <c r="H1591" i="2"/>
  <c r="G1591" i="2"/>
  <c r="D1591" i="2"/>
  <c r="I1590" i="2" a="1"/>
  <c r="I1590" i="2" s="1"/>
  <c r="J1590" i="2" s="1"/>
  <c r="H1590" i="2"/>
  <c r="D1590" i="2"/>
  <c r="G1590" i="2" s="1"/>
  <c r="I1589" i="2" a="1"/>
  <c r="I1589" i="2" s="1"/>
  <c r="J1589" i="2" s="1"/>
  <c r="G1589" i="2"/>
  <c r="D1589" i="2"/>
  <c r="H1589" i="2" s="1"/>
  <c r="I1588" i="2" a="1"/>
  <c r="I1588" i="2" s="1"/>
  <c r="J1588" i="2" s="1"/>
  <c r="H1588" i="2"/>
  <c r="G1588" i="2"/>
  <c r="D1588" i="2"/>
  <c r="D1587" i="2"/>
  <c r="I1586" i="2" a="1"/>
  <c r="I1586" i="2" s="1"/>
  <c r="J1586" i="2" s="1"/>
  <c r="H1586" i="2"/>
  <c r="G1586" i="2"/>
  <c r="D1586" i="2"/>
  <c r="D1585" i="2"/>
  <c r="H1585" i="2" s="1"/>
  <c r="I1584" i="2"/>
  <c r="J1584" i="2" s="1"/>
  <c r="I1584" i="2" a="1"/>
  <c r="H1584" i="2"/>
  <c r="G1584" i="2"/>
  <c r="D1584" i="2"/>
  <c r="I1583" i="2"/>
  <c r="J1583" i="2" s="1"/>
  <c r="I1583" i="2" a="1"/>
  <c r="H1583" i="2"/>
  <c r="G1583" i="2"/>
  <c r="D1583" i="2"/>
  <c r="D1582" i="2"/>
  <c r="I1582" i="2" s="1" a="1"/>
  <c r="I1582" i="2" s="1"/>
  <c r="J1582" i="2" s="1"/>
  <c r="G1581" i="2"/>
  <c r="D1581" i="2"/>
  <c r="I1580" i="2" a="1"/>
  <c r="I1580" i="2" s="1"/>
  <c r="J1580" i="2" s="1"/>
  <c r="H1580" i="2"/>
  <c r="G1580" i="2"/>
  <c r="D1580" i="2"/>
  <c r="I1579" i="2" a="1"/>
  <c r="I1579" i="2" s="1"/>
  <c r="J1579" i="2" s="1"/>
  <c r="H1579" i="2"/>
  <c r="D1579" i="2"/>
  <c r="G1579" i="2" s="1"/>
  <c r="J1578" i="2"/>
  <c r="H1578" i="2"/>
  <c r="G1578" i="2"/>
  <c r="D1578" i="2"/>
  <c r="I1578" i="2" s="1" a="1"/>
  <c r="I1578" i="2" s="1"/>
  <c r="I1577" i="2"/>
  <c r="J1577" i="2" s="1"/>
  <c r="I1577" i="2" a="1"/>
  <c r="G1577" i="2"/>
  <c r="D1577" i="2"/>
  <c r="H1577" i="2" s="1"/>
  <c r="J1576" i="2"/>
  <c r="I1576" i="2" a="1"/>
  <c r="I1576" i="2" s="1"/>
  <c r="H1576" i="2"/>
  <c r="G1576" i="2"/>
  <c r="D1576" i="2"/>
  <c r="I1575" i="2" a="1"/>
  <c r="I1575" i="2" s="1"/>
  <c r="J1575" i="2" s="1"/>
  <c r="H1575" i="2"/>
  <c r="D1575" i="2"/>
  <c r="G1575" i="2" s="1"/>
  <c r="D1574" i="2"/>
  <c r="G1574" i="2" s="1"/>
  <c r="D1573" i="2"/>
  <c r="J1572" i="2"/>
  <c r="I1572" i="2" a="1"/>
  <c r="I1572" i="2" s="1"/>
  <c r="H1572" i="2"/>
  <c r="G1572" i="2"/>
  <c r="D1572" i="2"/>
  <c r="G1571" i="2"/>
  <c r="D1571" i="2"/>
  <c r="H1571" i="2" s="1"/>
  <c r="J1570" i="2"/>
  <c r="I1570" i="2" a="1"/>
  <c r="I1570" i="2" s="1"/>
  <c r="H1570" i="2"/>
  <c r="D1570" i="2"/>
  <c r="G1570" i="2" s="1"/>
  <c r="G1569" i="2"/>
  <c r="D1569" i="2"/>
  <c r="H1569" i="2" s="1"/>
  <c r="J1568" i="2"/>
  <c r="I1568" i="2"/>
  <c r="I1568" i="2" a="1"/>
  <c r="H1568" i="2"/>
  <c r="G1568" i="2"/>
  <c r="D1568" i="2"/>
  <c r="I1567" i="2" a="1"/>
  <c r="I1567" i="2" s="1"/>
  <c r="J1567" i="2" s="1"/>
  <c r="H1567" i="2"/>
  <c r="G1567" i="2"/>
  <c r="D1567" i="2"/>
  <c r="D1566" i="2"/>
  <c r="I1566" i="2" s="1" a="1"/>
  <c r="I1566" i="2" s="1"/>
  <c r="J1566" i="2" s="1"/>
  <c r="D1565" i="2"/>
  <c r="I1564" i="2"/>
  <c r="J1564" i="2" s="1"/>
  <c r="I1564" i="2" a="1"/>
  <c r="H1564" i="2"/>
  <c r="G1564" i="2"/>
  <c r="D1564" i="2"/>
  <c r="I1563" i="2" a="1"/>
  <c r="I1563" i="2" s="1"/>
  <c r="J1563" i="2" s="1"/>
  <c r="H1563" i="2"/>
  <c r="G1563" i="2"/>
  <c r="D1563" i="2"/>
  <c r="D1562" i="2"/>
  <c r="I1561" i="2" a="1"/>
  <c r="I1561" i="2" s="1"/>
  <c r="J1561" i="2" s="1"/>
  <c r="G1561" i="2"/>
  <c r="D1561" i="2"/>
  <c r="H1561" i="2" s="1"/>
  <c r="I1560" i="2" a="1"/>
  <c r="I1560" i="2" s="1"/>
  <c r="J1560" i="2" s="1"/>
  <c r="H1560" i="2"/>
  <c r="G1560" i="2"/>
  <c r="D1560" i="2"/>
  <c r="I1559" i="2" a="1"/>
  <c r="I1559" i="2" s="1"/>
  <c r="J1559" i="2" s="1"/>
  <c r="D1559" i="2"/>
  <c r="H1558" i="2"/>
  <c r="D1558" i="2"/>
  <c r="G1558" i="2" s="1"/>
  <c r="D1557" i="2"/>
  <c r="I1556" i="2" a="1"/>
  <c r="I1556" i="2" s="1"/>
  <c r="J1556" i="2" s="1"/>
  <c r="H1556" i="2"/>
  <c r="G1556" i="2"/>
  <c r="D1556" i="2"/>
  <c r="I1555" i="2"/>
  <c r="J1555" i="2" s="1"/>
  <c r="I1555" i="2" a="1"/>
  <c r="G1555" i="2"/>
  <c r="D1555" i="2"/>
  <c r="H1555" i="2" s="1"/>
  <c r="D1554" i="2"/>
  <c r="D1553" i="2"/>
  <c r="H1553" i="2" s="1"/>
  <c r="I1552" i="2" a="1"/>
  <c r="I1552" i="2" s="1"/>
  <c r="J1552" i="2" s="1"/>
  <c r="H1552" i="2"/>
  <c r="G1552" i="2"/>
  <c r="D1552" i="2"/>
  <c r="I1551" i="2" a="1"/>
  <c r="I1551" i="2" s="1"/>
  <c r="J1551" i="2" s="1"/>
  <c r="H1551" i="2"/>
  <c r="G1551" i="2"/>
  <c r="D1551" i="2"/>
  <c r="D1550" i="2"/>
  <c r="I1550" i="2" s="1" a="1"/>
  <c r="I1550" i="2" s="1"/>
  <c r="J1550" i="2" s="1"/>
  <c r="D1549" i="2"/>
  <c r="I1548" i="2" a="1"/>
  <c r="I1548" i="2" s="1"/>
  <c r="J1548" i="2" s="1"/>
  <c r="H1548" i="2"/>
  <c r="G1548" i="2"/>
  <c r="D1548" i="2"/>
  <c r="D1547" i="2"/>
  <c r="I1547" i="2" s="1" a="1"/>
  <c r="I1547" i="2" s="1"/>
  <c r="J1547" i="2" s="1"/>
  <c r="D1546" i="2"/>
  <c r="I1545" i="2"/>
  <c r="J1545" i="2" s="1"/>
  <c r="I1545" i="2" a="1"/>
  <c r="G1545" i="2"/>
  <c r="D1545" i="2"/>
  <c r="H1545" i="2" s="1"/>
  <c r="I1544" i="2"/>
  <c r="J1544" i="2" s="1"/>
  <c r="I1544" i="2" a="1"/>
  <c r="H1544" i="2"/>
  <c r="G1544" i="2"/>
  <c r="D1544" i="2"/>
  <c r="D1543" i="2"/>
  <c r="I1542" i="2" a="1"/>
  <c r="I1542" i="2" s="1"/>
  <c r="J1542" i="2" s="1"/>
  <c r="H1542" i="2"/>
  <c r="D1542" i="2"/>
  <c r="G1542" i="2" s="1"/>
  <c r="I1541" i="2" a="1"/>
  <c r="I1541" i="2" s="1"/>
  <c r="J1541" i="2" s="1"/>
  <c r="D1541" i="2"/>
  <c r="H1541" i="2" s="1"/>
  <c r="I1540" i="2" a="1"/>
  <c r="I1540" i="2" s="1"/>
  <c r="J1540" i="2" s="1"/>
  <c r="H1540" i="2"/>
  <c r="G1540" i="2"/>
  <c r="D1540" i="2"/>
  <c r="D1539" i="2"/>
  <c r="H1539" i="2" s="1"/>
  <c r="G1538" i="2"/>
  <c r="D1538" i="2"/>
  <c r="D1537" i="2"/>
  <c r="H1537" i="2" s="1"/>
  <c r="I1536" i="2" a="1"/>
  <c r="I1536" i="2" s="1"/>
  <c r="J1536" i="2" s="1"/>
  <c r="H1536" i="2"/>
  <c r="G1536" i="2"/>
  <c r="D1536" i="2"/>
  <c r="J1535" i="2"/>
  <c r="I1535" i="2"/>
  <c r="I1535" i="2" a="1"/>
  <c r="H1535" i="2"/>
  <c r="G1535" i="2"/>
  <c r="D1535" i="2"/>
  <c r="J1534" i="2"/>
  <c r="I1534" i="2" a="1"/>
  <c r="I1534" i="2" s="1"/>
  <c r="H1534" i="2"/>
  <c r="G1534" i="2"/>
  <c r="D1534" i="2"/>
  <c r="G1533" i="2"/>
  <c r="D1533" i="2"/>
  <c r="I1532" i="2" a="1"/>
  <c r="I1532" i="2" s="1"/>
  <c r="J1532" i="2" s="1"/>
  <c r="H1532" i="2"/>
  <c r="G1532" i="2"/>
  <c r="D1532" i="2"/>
  <c r="I1531" i="2" a="1"/>
  <c r="I1531" i="2" s="1"/>
  <c r="J1531" i="2" s="1"/>
  <c r="H1531" i="2"/>
  <c r="G1531" i="2"/>
  <c r="D1531" i="2"/>
  <c r="D1530" i="2"/>
  <c r="I1530" i="2" s="1" a="1"/>
  <c r="I1530" i="2" s="1"/>
  <c r="J1530" i="2" s="1"/>
  <c r="I1529" i="2"/>
  <c r="J1529" i="2" s="1"/>
  <c r="I1529" i="2" a="1"/>
  <c r="G1529" i="2"/>
  <c r="D1529" i="2"/>
  <c r="H1529" i="2" s="1"/>
  <c r="I1528" i="2" a="1"/>
  <c r="I1528" i="2" s="1"/>
  <c r="J1528" i="2" s="1"/>
  <c r="H1528" i="2"/>
  <c r="G1528" i="2"/>
  <c r="D1528" i="2"/>
  <c r="H1527" i="2"/>
  <c r="D1527" i="2"/>
  <c r="I1527" i="2" s="1" a="1"/>
  <c r="I1527" i="2" s="1"/>
  <c r="J1527" i="2" s="1"/>
  <c r="I1526" i="2" a="1"/>
  <c r="I1526" i="2" s="1"/>
  <c r="J1526" i="2" s="1"/>
  <c r="H1526" i="2"/>
  <c r="D1526" i="2"/>
  <c r="G1526" i="2" s="1"/>
  <c r="I1525" i="2" a="1"/>
  <c r="I1525" i="2" s="1"/>
  <c r="J1525" i="2" s="1"/>
  <c r="D1525" i="2"/>
  <c r="H1525" i="2" s="1"/>
  <c r="I1524" i="2" a="1"/>
  <c r="I1524" i="2" s="1"/>
  <c r="J1524" i="2" s="1"/>
  <c r="H1524" i="2"/>
  <c r="G1524" i="2"/>
  <c r="D1524" i="2"/>
  <c r="D1523" i="2"/>
  <c r="H1523" i="2" s="1"/>
  <c r="H1522" i="2"/>
  <c r="G1522" i="2"/>
  <c r="D1522" i="2"/>
  <c r="I1522" i="2" s="1" a="1"/>
  <c r="I1522" i="2" s="1"/>
  <c r="J1522" i="2" s="1"/>
  <c r="I1521" i="2"/>
  <c r="J1521" i="2" s="1"/>
  <c r="I1521" i="2" a="1"/>
  <c r="G1521" i="2"/>
  <c r="D1521" i="2"/>
  <c r="H1521" i="2" s="1"/>
  <c r="I1520" i="2"/>
  <c r="J1520" i="2" s="1"/>
  <c r="I1520" i="2" a="1"/>
  <c r="H1520" i="2"/>
  <c r="G1520" i="2"/>
  <c r="D1520" i="2"/>
  <c r="I1519" i="2" a="1"/>
  <c r="I1519" i="2" s="1"/>
  <c r="J1519" i="2" s="1"/>
  <c r="H1519" i="2"/>
  <c r="G1519" i="2"/>
  <c r="D1519" i="2"/>
  <c r="J1518" i="2"/>
  <c r="I1518" i="2" a="1"/>
  <c r="I1518" i="2" s="1"/>
  <c r="H1518" i="2"/>
  <c r="D1518" i="2"/>
  <c r="G1518" i="2" s="1"/>
  <c r="G1517" i="2"/>
  <c r="D1517" i="2"/>
  <c r="J1516" i="2"/>
  <c r="I1516" i="2"/>
  <c r="I1516" i="2" a="1"/>
  <c r="H1516" i="2"/>
  <c r="G1516" i="2"/>
  <c r="D1516" i="2"/>
  <c r="I1515" i="2" a="1"/>
  <c r="I1515" i="2" s="1"/>
  <c r="J1515" i="2" s="1"/>
  <c r="H1515" i="2"/>
  <c r="D1515" i="2"/>
  <c r="G1515" i="2" s="1"/>
  <c r="D1514" i="2"/>
  <c r="I1514" i="2" s="1" a="1"/>
  <c r="I1514" i="2" s="1"/>
  <c r="J1514" i="2" s="1"/>
  <c r="I1513" i="2"/>
  <c r="J1513" i="2" s="1"/>
  <c r="I1513" i="2" a="1"/>
  <c r="G1513" i="2"/>
  <c r="D1513" i="2"/>
  <c r="H1513" i="2" s="1"/>
  <c r="I1512" i="2" a="1"/>
  <c r="I1512" i="2" s="1"/>
  <c r="J1512" i="2" s="1"/>
  <c r="H1512" i="2"/>
  <c r="G1512" i="2"/>
  <c r="D1512" i="2"/>
  <c r="I1511" i="2" a="1"/>
  <c r="I1511" i="2" s="1"/>
  <c r="J1511" i="2" s="1"/>
  <c r="G1511" i="2"/>
  <c r="D1511" i="2"/>
  <c r="H1511" i="2" s="1"/>
  <c r="J1510" i="2"/>
  <c r="I1510" i="2" a="1"/>
  <c r="I1510" i="2" s="1"/>
  <c r="H1510" i="2"/>
  <c r="D1510" i="2"/>
  <c r="G1510" i="2" s="1"/>
  <c r="D1509" i="2"/>
  <c r="H1509" i="2" s="1"/>
  <c r="J1508" i="2"/>
  <c r="I1508" i="2" a="1"/>
  <c r="I1508" i="2" s="1"/>
  <c r="H1508" i="2"/>
  <c r="G1508" i="2"/>
  <c r="D1508" i="2"/>
  <c r="I1507" i="2" a="1"/>
  <c r="I1507" i="2" s="1"/>
  <c r="J1507" i="2" s="1"/>
  <c r="G1507" i="2"/>
  <c r="D1507" i="2"/>
  <c r="H1507" i="2" s="1"/>
  <c r="I1506" i="2" a="1"/>
  <c r="I1506" i="2" s="1"/>
  <c r="J1506" i="2" s="1"/>
  <c r="H1506" i="2"/>
  <c r="D1506" i="2"/>
  <c r="G1506" i="2" s="1"/>
  <c r="I1505" i="2" a="1"/>
  <c r="I1505" i="2" s="1"/>
  <c r="J1505" i="2" s="1"/>
  <c r="G1505" i="2"/>
  <c r="D1505" i="2"/>
  <c r="H1505" i="2" s="1"/>
  <c r="I1504" i="2"/>
  <c r="J1504" i="2" s="1"/>
  <c r="I1504" i="2" a="1"/>
  <c r="H1504" i="2"/>
  <c r="G1504" i="2"/>
  <c r="D1504" i="2"/>
  <c r="I1503" i="2" a="1"/>
  <c r="I1503" i="2" s="1"/>
  <c r="J1503" i="2" s="1"/>
  <c r="H1503" i="2"/>
  <c r="G1503" i="2"/>
  <c r="D1503" i="2"/>
  <c r="I1502" i="2" a="1"/>
  <c r="I1502" i="2" s="1"/>
  <c r="J1502" i="2" s="1"/>
  <c r="D1502" i="2"/>
  <c r="G1501" i="2"/>
  <c r="D1501" i="2"/>
  <c r="J1500" i="2"/>
  <c r="I1500" i="2"/>
  <c r="I1500" i="2" a="1"/>
  <c r="H1500" i="2"/>
  <c r="G1500" i="2"/>
  <c r="D1500" i="2"/>
  <c r="I1499" i="2" a="1"/>
  <c r="I1499" i="2" s="1"/>
  <c r="J1499" i="2" s="1"/>
  <c r="D1499" i="2"/>
  <c r="H1498" i="2"/>
  <c r="D1498" i="2"/>
  <c r="I1498" i="2" s="1" a="1"/>
  <c r="I1498" i="2" s="1"/>
  <c r="J1498" i="2" s="1"/>
  <c r="I1497" i="2" a="1"/>
  <c r="I1497" i="2" s="1"/>
  <c r="J1497" i="2" s="1"/>
  <c r="G1497" i="2"/>
  <c r="D1497" i="2"/>
  <c r="H1497" i="2" s="1"/>
  <c r="I1496" i="2" a="1"/>
  <c r="I1496" i="2" s="1"/>
  <c r="J1496" i="2" s="1"/>
  <c r="H1496" i="2"/>
  <c r="G1496" i="2"/>
  <c r="D1496" i="2"/>
  <c r="I1495" i="2" a="1"/>
  <c r="I1495" i="2" s="1"/>
  <c r="J1495" i="2" s="1"/>
  <c r="H1495" i="2"/>
  <c r="G1495" i="2"/>
  <c r="D1495" i="2"/>
  <c r="I1494" i="2" a="1"/>
  <c r="I1494" i="2" s="1"/>
  <c r="J1494" i="2" s="1"/>
  <c r="H1494" i="2"/>
  <c r="G1494" i="2"/>
  <c r="D1494" i="2"/>
  <c r="D1493" i="2"/>
  <c r="I1492" i="2"/>
  <c r="J1492" i="2" s="1"/>
  <c r="I1492" i="2" a="1"/>
  <c r="H1492" i="2"/>
  <c r="G1492" i="2"/>
  <c r="D1492" i="2"/>
  <c r="I1491" i="2" a="1"/>
  <c r="I1491" i="2" s="1"/>
  <c r="J1491" i="2" s="1"/>
  <c r="H1491" i="2"/>
  <c r="G1491" i="2"/>
  <c r="D1491" i="2"/>
  <c r="D1490" i="2"/>
  <c r="I1489" i="2"/>
  <c r="J1489" i="2" s="1"/>
  <c r="I1489" i="2" a="1"/>
  <c r="G1489" i="2"/>
  <c r="D1489" i="2"/>
  <c r="H1489" i="2" s="1"/>
  <c r="I1488" i="2"/>
  <c r="J1488" i="2" s="1"/>
  <c r="I1488" i="2" a="1"/>
  <c r="H1488" i="2"/>
  <c r="G1488" i="2"/>
  <c r="D1488" i="2"/>
  <c r="H1487" i="2"/>
  <c r="D1487" i="2"/>
  <c r="I1487" i="2" s="1" a="1"/>
  <c r="I1487" i="2" s="1"/>
  <c r="J1487" i="2" s="1"/>
  <c r="I1486" i="2" a="1"/>
  <c r="I1486" i="2" s="1"/>
  <c r="J1486" i="2" s="1"/>
  <c r="H1486" i="2"/>
  <c r="G1486" i="2"/>
  <c r="D1486" i="2"/>
  <c r="I1485" i="2" a="1"/>
  <c r="I1485" i="2" s="1"/>
  <c r="J1485" i="2" s="1"/>
  <c r="D1485" i="2"/>
  <c r="H1485" i="2" s="1"/>
  <c r="I1484" i="2" a="1"/>
  <c r="I1484" i="2" s="1"/>
  <c r="J1484" i="2" s="1"/>
  <c r="H1484" i="2"/>
  <c r="G1484" i="2"/>
  <c r="D1484" i="2"/>
  <c r="I1483" i="2" a="1"/>
  <c r="I1483" i="2" s="1"/>
  <c r="J1483" i="2" s="1"/>
  <c r="D1483" i="2"/>
  <c r="D1482" i="2"/>
  <c r="G1482" i="2" s="1"/>
  <c r="G1481" i="2"/>
  <c r="D1481" i="2"/>
  <c r="H1481" i="2" s="1"/>
  <c r="I1480" i="2" a="1"/>
  <c r="I1480" i="2" s="1"/>
  <c r="J1480" i="2" s="1"/>
  <c r="H1480" i="2"/>
  <c r="G1480" i="2"/>
  <c r="D1480" i="2"/>
  <c r="I1479" i="2" a="1"/>
  <c r="I1479" i="2" s="1"/>
  <c r="J1479" i="2" s="1"/>
  <c r="H1479" i="2"/>
  <c r="G1479" i="2"/>
  <c r="D1479" i="2"/>
  <c r="I1478" i="2" a="1"/>
  <c r="I1478" i="2" s="1"/>
  <c r="J1478" i="2" s="1"/>
  <c r="G1478" i="2"/>
  <c r="D1478" i="2"/>
  <c r="H1478" i="2" s="1"/>
  <c r="D1477" i="2"/>
  <c r="I1476" i="2"/>
  <c r="J1476" i="2" s="1"/>
  <c r="I1476" i="2" a="1"/>
  <c r="H1476" i="2"/>
  <c r="G1476" i="2"/>
  <c r="D1476" i="2"/>
  <c r="I1475" i="2" a="1"/>
  <c r="I1475" i="2" s="1"/>
  <c r="J1475" i="2" s="1"/>
  <c r="H1475" i="2"/>
  <c r="G1475" i="2"/>
  <c r="D1475" i="2"/>
  <c r="D1474" i="2"/>
  <c r="I1473" i="2"/>
  <c r="J1473" i="2" s="1"/>
  <c r="I1473" i="2" a="1"/>
  <c r="G1473" i="2"/>
  <c r="D1473" i="2"/>
  <c r="H1473" i="2" s="1"/>
  <c r="I1472" i="2"/>
  <c r="J1472" i="2" s="1"/>
  <c r="I1472" i="2" a="1"/>
  <c r="H1472" i="2"/>
  <c r="G1472" i="2"/>
  <c r="D1472" i="2"/>
  <c r="J1471" i="2"/>
  <c r="H1471" i="2"/>
  <c r="D1471" i="2"/>
  <c r="I1471" i="2" s="1" a="1"/>
  <c r="I1471" i="2" s="1"/>
  <c r="I1470" i="2" a="1"/>
  <c r="I1470" i="2" s="1"/>
  <c r="J1470" i="2" s="1"/>
  <c r="H1470" i="2"/>
  <c r="D1470" i="2"/>
  <c r="G1470" i="2" s="1"/>
  <c r="G1469" i="2"/>
  <c r="D1469" i="2"/>
  <c r="H1469" i="2" s="1"/>
  <c r="J1468" i="2"/>
  <c r="I1468" i="2" a="1"/>
  <c r="I1468" i="2" s="1"/>
  <c r="H1468" i="2"/>
  <c r="G1468" i="2"/>
  <c r="D1468" i="2"/>
  <c r="D1467" i="2"/>
  <c r="I1466" i="2" a="1"/>
  <c r="I1466" i="2" s="1"/>
  <c r="J1466" i="2" s="1"/>
  <c r="H1466" i="2"/>
  <c r="G1466" i="2"/>
  <c r="D1466" i="2"/>
  <c r="D1465" i="2"/>
  <c r="H1465" i="2" s="1"/>
  <c r="I1464" i="2"/>
  <c r="J1464" i="2" s="1"/>
  <c r="I1464" i="2" a="1"/>
  <c r="H1464" i="2"/>
  <c r="G1464" i="2"/>
  <c r="D1464" i="2"/>
  <c r="I1463" i="2"/>
  <c r="J1463" i="2" s="1"/>
  <c r="I1463" i="2" a="1"/>
  <c r="H1463" i="2"/>
  <c r="G1463" i="2"/>
  <c r="D1463" i="2"/>
  <c r="D1462" i="2"/>
  <c r="I1462" i="2" s="1" a="1"/>
  <c r="I1462" i="2" s="1"/>
  <c r="J1462" i="2" s="1"/>
  <c r="D1461" i="2"/>
  <c r="I1460" i="2" a="1"/>
  <c r="I1460" i="2" s="1"/>
  <c r="J1460" i="2" s="1"/>
  <c r="H1460" i="2"/>
  <c r="G1460" i="2"/>
  <c r="D1460" i="2"/>
  <c r="I1459" i="2"/>
  <c r="J1459" i="2" s="1"/>
  <c r="I1459" i="2" a="1"/>
  <c r="H1459" i="2"/>
  <c r="D1459" i="2"/>
  <c r="G1459" i="2" s="1"/>
  <c r="G1458" i="2"/>
  <c r="D1458" i="2"/>
  <c r="I1457" i="2" a="1"/>
  <c r="I1457" i="2" s="1"/>
  <c r="J1457" i="2" s="1"/>
  <c r="G1457" i="2"/>
  <c r="D1457" i="2"/>
  <c r="H1457" i="2" s="1"/>
  <c r="I1456" i="2" a="1"/>
  <c r="I1456" i="2" s="1"/>
  <c r="J1456" i="2" s="1"/>
  <c r="H1456" i="2"/>
  <c r="G1456" i="2"/>
  <c r="D1456" i="2"/>
  <c r="J1455" i="2"/>
  <c r="G1455" i="2"/>
  <c r="D1455" i="2"/>
  <c r="I1455" i="2" s="1" a="1"/>
  <c r="I1455" i="2" s="1"/>
  <c r="J1454" i="2"/>
  <c r="I1454" i="2" a="1"/>
  <c r="I1454" i="2" s="1"/>
  <c r="H1454" i="2"/>
  <c r="D1454" i="2"/>
  <c r="G1454" i="2" s="1"/>
  <c r="D1453" i="2"/>
  <c r="H1453" i="2" s="1"/>
  <c r="I1452" i="2" a="1"/>
  <c r="I1452" i="2" s="1"/>
  <c r="J1452" i="2" s="1"/>
  <c r="H1452" i="2"/>
  <c r="G1452" i="2"/>
  <c r="D1452" i="2"/>
  <c r="I1451" i="2" a="1"/>
  <c r="I1451" i="2" s="1"/>
  <c r="J1451" i="2" s="1"/>
  <c r="D1451" i="2"/>
  <c r="H1451" i="2" s="1"/>
  <c r="I1450" i="2" a="1"/>
  <c r="I1450" i="2" s="1"/>
  <c r="J1450" i="2" s="1"/>
  <c r="G1450" i="2"/>
  <c r="D1450" i="2"/>
  <c r="H1450" i="2" s="1"/>
  <c r="I1449" i="2"/>
  <c r="J1449" i="2" s="1"/>
  <c r="I1449" i="2" a="1"/>
  <c r="G1449" i="2"/>
  <c r="D1449" i="2"/>
  <c r="H1449" i="2" s="1"/>
  <c r="I1448" i="2" a="1"/>
  <c r="I1448" i="2" s="1"/>
  <c r="J1448" i="2" s="1"/>
  <c r="H1448" i="2"/>
  <c r="G1448" i="2"/>
  <c r="D1448" i="2"/>
  <c r="I1447" i="2" a="1"/>
  <c r="I1447" i="2" s="1"/>
  <c r="J1447" i="2" s="1"/>
  <c r="H1447" i="2"/>
  <c r="G1447" i="2"/>
  <c r="D1447" i="2"/>
  <c r="D1446" i="2"/>
  <c r="G1446" i="2" s="1"/>
  <c r="D1445" i="2"/>
  <c r="J1444" i="2"/>
  <c r="I1444" i="2"/>
  <c r="I1444" i="2" a="1"/>
  <c r="H1444" i="2"/>
  <c r="G1444" i="2"/>
  <c r="D1444" i="2"/>
  <c r="D1443" i="2"/>
  <c r="G1443" i="2" s="1"/>
  <c r="D1442" i="2"/>
  <c r="I1442" i="2" s="1" a="1"/>
  <c r="I1442" i="2" s="1"/>
  <c r="J1442" i="2" s="1"/>
  <c r="J1441" i="2"/>
  <c r="I1441" i="2"/>
  <c r="I1441" i="2" a="1"/>
  <c r="G1441" i="2"/>
  <c r="D1441" i="2"/>
  <c r="H1441" i="2" s="1"/>
  <c r="I1440" i="2" a="1"/>
  <c r="I1440" i="2" s="1"/>
  <c r="J1440" i="2" s="1"/>
  <c r="H1440" i="2"/>
  <c r="G1440" i="2"/>
  <c r="D1440" i="2"/>
  <c r="D1439" i="2"/>
  <c r="I1439" i="2" s="1" a="1"/>
  <c r="I1439" i="2" s="1"/>
  <c r="J1439" i="2" s="1"/>
  <c r="D1438" i="2"/>
  <c r="G1438" i="2" s="1"/>
  <c r="G1437" i="2"/>
  <c r="D1437" i="2"/>
  <c r="H1437" i="2" s="1"/>
  <c r="J1436" i="2"/>
  <c r="I1436" i="2" a="1"/>
  <c r="I1436" i="2" s="1"/>
  <c r="H1436" i="2"/>
  <c r="G1436" i="2"/>
  <c r="D1436" i="2"/>
  <c r="I1435" i="2"/>
  <c r="J1435" i="2" s="1"/>
  <c r="I1435" i="2" a="1"/>
  <c r="G1435" i="2"/>
  <c r="D1435" i="2"/>
  <c r="H1435" i="2" s="1"/>
  <c r="D1434" i="2"/>
  <c r="I1434" i="2" s="1" a="1"/>
  <c r="I1434" i="2" s="1"/>
  <c r="J1434" i="2" s="1"/>
  <c r="D1433" i="2"/>
  <c r="H1433" i="2" s="1"/>
  <c r="I1432" i="2"/>
  <c r="J1432" i="2" s="1"/>
  <c r="I1432" i="2" a="1"/>
  <c r="H1432" i="2"/>
  <c r="G1432" i="2"/>
  <c r="D1432" i="2"/>
  <c r="I1431" i="2"/>
  <c r="J1431" i="2" s="1"/>
  <c r="I1431" i="2" a="1"/>
  <c r="H1431" i="2"/>
  <c r="G1431" i="2"/>
  <c r="D1431" i="2"/>
  <c r="J1430" i="2"/>
  <c r="I1430" i="2" a="1"/>
  <c r="I1430" i="2" s="1"/>
  <c r="H1430" i="2"/>
  <c r="G1430" i="2"/>
  <c r="D1430" i="2"/>
  <c r="G1429" i="2"/>
  <c r="D1429" i="2"/>
  <c r="I1428" i="2" a="1"/>
  <c r="I1428" i="2" s="1"/>
  <c r="J1428" i="2" s="1"/>
  <c r="H1428" i="2"/>
  <c r="G1428" i="2"/>
  <c r="D1428" i="2"/>
  <c r="I1427" i="2" a="1"/>
  <c r="I1427" i="2" s="1"/>
  <c r="J1427" i="2" s="1"/>
  <c r="H1427" i="2"/>
  <c r="G1427" i="2"/>
  <c r="D1427" i="2"/>
  <c r="G1426" i="2"/>
  <c r="D1426" i="2"/>
  <c r="I1426" i="2" s="1" a="1"/>
  <c r="I1426" i="2" s="1"/>
  <c r="J1426" i="2" s="1"/>
  <c r="I1425" i="2" a="1"/>
  <c r="I1425" i="2" s="1"/>
  <c r="J1425" i="2" s="1"/>
  <c r="G1425" i="2"/>
  <c r="D1425" i="2"/>
  <c r="H1425" i="2" s="1"/>
  <c r="I1424" i="2"/>
  <c r="J1424" i="2" s="1"/>
  <c r="I1424" i="2" a="1"/>
  <c r="H1424" i="2"/>
  <c r="G1424" i="2"/>
  <c r="D1424" i="2"/>
  <c r="G1423" i="2"/>
  <c r="D1423" i="2"/>
  <c r="I1423" i="2" s="1" a="1"/>
  <c r="I1423" i="2" s="1"/>
  <c r="J1423" i="2" s="1"/>
  <c r="J1422" i="2"/>
  <c r="I1422" i="2" a="1"/>
  <c r="I1422" i="2" s="1"/>
  <c r="H1422" i="2"/>
  <c r="D1422" i="2"/>
  <c r="G1422" i="2" s="1"/>
  <c r="I1421" i="2" a="1"/>
  <c r="I1421" i="2" s="1"/>
  <c r="J1421" i="2" s="1"/>
  <c r="G1421" i="2"/>
  <c r="D1421" i="2"/>
  <c r="H1421" i="2" s="1"/>
  <c r="I1420" i="2" a="1"/>
  <c r="I1420" i="2" s="1"/>
  <c r="J1420" i="2" s="1"/>
  <c r="H1420" i="2"/>
  <c r="G1420" i="2"/>
  <c r="D1420" i="2"/>
  <c r="D1419" i="2"/>
  <c r="H1419" i="2" s="1"/>
  <c r="G1418" i="2"/>
  <c r="D1418" i="2"/>
  <c r="I1418" i="2" s="1" a="1"/>
  <c r="I1418" i="2" s="1"/>
  <c r="J1418" i="2" s="1"/>
  <c r="I1417" i="2"/>
  <c r="J1417" i="2" s="1"/>
  <c r="I1417" i="2" a="1"/>
  <c r="G1417" i="2"/>
  <c r="D1417" i="2"/>
  <c r="H1417" i="2" s="1"/>
  <c r="I1416" i="2" a="1"/>
  <c r="I1416" i="2" s="1"/>
  <c r="J1416" i="2" s="1"/>
  <c r="H1416" i="2"/>
  <c r="G1416" i="2"/>
  <c r="D1416" i="2"/>
  <c r="I1415" i="2" a="1"/>
  <c r="I1415" i="2" s="1"/>
  <c r="J1415" i="2" s="1"/>
  <c r="H1415" i="2"/>
  <c r="G1415" i="2"/>
  <c r="D1415" i="2"/>
  <c r="I1414" i="2" a="1"/>
  <c r="I1414" i="2" s="1"/>
  <c r="J1414" i="2" s="1"/>
  <c r="H1414" i="2"/>
  <c r="D1414" i="2"/>
  <c r="G1414" i="2" s="1"/>
  <c r="G1413" i="2"/>
  <c r="D1413" i="2"/>
  <c r="I1412" i="2"/>
  <c r="J1412" i="2" s="1"/>
  <c r="I1412" i="2" a="1"/>
  <c r="H1412" i="2"/>
  <c r="G1412" i="2"/>
  <c r="D1412" i="2"/>
  <c r="I1411" i="2" a="1"/>
  <c r="I1411" i="2" s="1"/>
  <c r="J1411" i="2" s="1"/>
  <c r="H1411" i="2"/>
  <c r="D1411" i="2"/>
  <c r="G1411" i="2" s="1"/>
  <c r="H1410" i="2"/>
  <c r="G1410" i="2"/>
  <c r="D1410" i="2"/>
  <c r="I1410" i="2" s="1" a="1"/>
  <c r="I1410" i="2" s="1"/>
  <c r="J1410" i="2" s="1"/>
  <c r="I1409" i="2"/>
  <c r="J1409" i="2" s="1"/>
  <c r="I1409" i="2" a="1"/>
  <c r="G1409" i="2"/>
  <c r="D1409" i="2"/>
  <c r="H1409" i="2" s="1"/>
  <c r="J1408" i="2"/>
  <c r="I1408" i="2" a="1"/>
  <c r="I1408" i="2" s="1"/>
  <c r="H1408" i="2"/>
  <c r="G1408" i="2"/>
  <c r="D1408" i="2"/>
  <c r="H1407" i="2"/>
  <c r="D1407" i="2"/>
  <c r="I1407" i="2" s="1" a="1"/>
  <c r="I1407" i="2" s="1"/>
  <c r="J1407" i="2" s="1"/>
  <c r="I1406" i="2" a="1"/>
  <c r="I1406" i="2" s="1"/>
  <c r="J1406" i="2" s="1"/>
  <c r="D1406" i="2"/>
  <c r="G1406" i="2" s="1"/>
  <c r="I1405" i="2"/>
  <c r="J1405" i="2" s="1"/>
  <c r="I1405" i="2" a="1"/>
  <c r="G1405" i="2"/>
  <c r="D1405" i="2"/>
  <c r="H1405" i="2" s="1"/>
  <c r="J1404" i="2"/>
  <c r="I1404" i="2" a="1"/>
  <c r="I1404" i="2" s="1"/>
  <c r="H1404" i="2"/>
  <c r="G1404" i="2"/>
  <c r="D1404" i="2"/>
  <c r="I1403" i="2" a="1"/>
  <c r="I1403" i="2" s="1"/>
  <c r="J1403" i="2" s="1"/>
  <c r="G1403" i="2"/>
  <c r="D1403" i="2"/>
  <c r="H1403" i="2" s="1"/>
  <c r="H1402" i="2"/>
  <c r="G1402" i="2"/>
  <c r="D1402" i="2"/>
  <c r="I1402" i="2" s="1" a="1"/>
  <c r="I1402" i="2" s="1"/>
  <c r="J1402" i="2" s="1"/>
  <c r="I1401" i="2" a="1"/>
  <c r="I1401" i="2" s="1"/>
  <c r="J1401" i="2" s="1"/>
  <c r="D1401" i="2"/>
  <c r="H1401" i="2" s="1"/>
  <c r="I1400" i="2"/>
  <c r="J1400" i="2" s="1"/>
  <c r="I1400" i="2" a="1"/>
  <c r="H1400" i="2"/>
  <c r="G1400" i="2"/>
  <c r="D1400" i="2"/>
  <c r="I1399" i="2"/>
  <c r="J1399" i="2" s="1"/>
  <c r="I1399" i="2" a="1"/>
  <c r="H1399" i="2"/>
  <c r="G1399" i="2"/>
  <c r="D1399" i="2"/>
  <c r="I1398" i="2" a="1"/>
  <c r="I1398" i="2" s="1"/>
  <c r="J1398" i="2" s="1"/>
  <c r="H1398" i="2"/>
  <c r="G1398" i="2"/>
  <c r="D1398" i="2"/>
  <c r="D1397" i="2"/>
  <c r="G1397" i="2" s="1"/>
  <c r="I1396" i="2" a="1"/>
  <c r="I1396" i="2" s="1"/>
  <c r="J1396" i="2" s="1"/>
  <c r="H1396" i="2"/>
  <c r="G1396" i="2"/>
  <c r="D1396" i="2"/>
  <c r="I1395" i="2" a="1"/>
  <c r="I1395" i="2" s="1"/>
  <c r="J1395" i="2" s="1"/>
  <c r="H1395" i="2"/>
  <c r="G1395" i="2"/>
  <c r="D1395" i="2"/>
  <c r="J1394" i="2"/>
  <c r="H1394" i="2"/>
  <c r="D1394" i="2"/>
  <c r="I1394" i="2" s="1" a="1"/>
  <c r="I1394" i="2" s="1"/>
  <c r="I1393" i="2" a="1"/>
  <c r="I1393" i="2" s="1"/>
  <c r="J1393" i="2" s="1"/>
  <c r="G1393" i="2"/>
  <c r="D1393" i="2"/>
  <c r="H1393" i="2" s="1"/>
  <c r="I1392" i="2" a="1"/>
  <c r="I1392" i="2" s="1"/>
  <c r="J1392" i="2" s="1"/>
  <c r="H1392" i="2"/>
  <c r="G1392" i="2"/>
  <c r="D1392" i="2"/>
  <c r="I1391" i="2" a="1"/>
  <c r="I1391" i="2" s="1"/>
  <c r="J1391" i="2" s="1"/>
  <c r="D1391" i="2"/>
  <c r="H1391" i="2" s="1"/>
  <c r="J1390" i="2"/>
  <c r="I1390" i="2" a="1"/>
  <c r="I1390" i="2" s="1"/>
  <c r="H1390" i="2"/>
  <c r="D1390" i="2"/>
  <c r="G1390" i="2" s="1"/>
  <c r="D1389" i="2"/>
  <c r="H1389" i="2" s="1"/>
  <c r="I1388" i="2" a="1"/>
  <c r="I1388" i="2" s="1"/>
  <c r="J1388" i="2" s="1"/>
  <c r="H1388" i="2"/>
  <c r="G1388" i="2"/>
  <c r="D1388" i="2"/>
  <c r="I1387" i="2" a="1"/>
  <c r="I1387" i="2" s="1"/>
  <c r="J1387" i="2" s="1"/>
  <c r="D1387" i="2"/>
  <c r="H1387" i="2" s="1"/>
  <c r="I1386" i="2" a="1"/>
  <c r="I1386" i="2" s="1"/>
  <c r="J1386" i="2" s="1"/>
  <c r="D1386" i="2"/>
  <c r="H1386" i="2" s="1"/>
  <c r="I1385" i="2"/>
  <c r="J1385" i="2" s="1"/>
  <c r="I1385" i="2" a="1"/>
  <c r="G1385" i="2"/>
  <c r="D1385" i="2"/>
  <c r="H1385" i="2" s="1"/>
  <c r="J1384" i="2"/>
  <c r="I1384" i="2"/>
  <c r="I1384" i="2" a="1"/>
  <c r="H1384" i="2"/>
  <c r="G1384" i="2"/>
  <c r="D1384" i="2"/>
  <c r="I1383" i="2" a="1"/>
  <c r="I1383" i="2" s="1"/>
  <c r="J1383" i="2" s="1"/>
  <c r="H1383" i="2"/>
  <c r="G1383" i="2"/>
  <c r="D1383" i="2"/>
  <c r="D1382" i="2"/>
  <c r="D1381" i="2"/>
  <c r="I1380" i="2"/>
  <c r="J1380" i="2" s="1"/>
  <c r="I1380" i="2" a="1"/>
  <c r="H1380" i="2"/>
  <c r="G1380" i="2"/>
  <c r="D1380" i="2"/>
  <c r="D1379" i="2"/>
  <c r="D1378" i="2"/>
  <c r="I1378" i="2" s="1" a="1"/>
  <c r="I1378" i="2" s="1"/>
  <c r="J1378" i="2" s="1"/>
  <c r="I1377" i="2"/>
  <c r="J1377" i="2" s="1"/>
  <c r="I1377" i="2" a="1"/>
  <c r="G1377" i="2"/>
  <c r="D1377" i="2"/>
  <c r="H1377" i="2" s="1"/>
  <c r="I1376" i="2" a="1"/>
  <c r="I1376" i="2" s="1"/>
  <c r="J1376" i="2" s="1"/>
  <c r="H1376" i="2"/>
  <c r="G1376" i="2"/>
  <c r="D1376" i="2"/>
  <c r="D1375" i="2"/>
  <c r="D1374" i="2"/>
  <c r="I1373" i="2" a="1"/>
  <c r="I1373" i="2" s="1"/>
  <c r="J1373" i="2" s="1"/>
  <c r="G1373" i="2"/>
  <c r="D1373" i="2"/>
  <c r="H1373" i="2" s="1"/>
  <c r="J1372" i="2"/>
  <c r="I1372" i="2" a="1"/>
  <c r="I1372" i="2" s="1"/>
  <c r="H1372" i="2"/>
  <c r="G1372" i="2"/>
  <c r="D1372" i="2"/>
  <c r="G1371" i="2"/>
  <c r="D1371" i="2"/>
  <c r="H1371" i="2" s="1"/>
  <c r="D1370" i="2"/>
  <c r="D1369" i="2"/>
  <c r="I1368" i="2" a="1"/>
  <c r="I1368" i="2" s="1"/>
  <c r="J1368" i="2" s="1"/>
  <c r="H1368" i="2"/>
  <c r="G1368" i="2"/>
  <c r="D1368" i="2"/>
  <c r="I1367" i="2"/>
  <c r="J1367" i="2" s="1"/>
  <c r="I1367" i="2" a="1"/>
  <c r="H1367" i="2"/>
  <c r="G1367" i="2"/>
  <c r="D1367" i="2"/>
  <c r="G1366" i="2"/>
  <c r="D1366" i="2"/>
  <c r="I1366" i="2" s="1" a="1"/>
  <c r="I1366" i="2" s="1"/>
  <c r="J1366" i="2" s="1"/>
  <c r="G1365" i="2"/>
  <c r="D1365" i="2"/>
  <c r="I1364" i="2" a="1"/>
  <c r="I1364" i="2" s="1"/>
  <c r="J1364" i="2" s="1"/>
  <c r="H1364" i="2"/>
  <c r="G1364" i="2"/>
  <c r="D1364" i="2"/>
  <c r="G1363" i="2"/>
  <c r="D1363" i="2"/>
  <c r="I1363" i="2" s="1" a="1"/>
  <c r="I1363" i="2" s="1"/>
  <c r="J1363" i="2" s="1"/>
  <c r="J1362" i="2"/>
  <c r="H1362" i="2"/>
  <c r="G1362" i="2"/>
  <c r="D1362" i="2"/>
  <c r="I1362" i="2" s="1" a="1"/>
  <c r="I1362" i="2" s="1"/>
  <c r="I1361" i="2" a="1"/>
  <c r="I1361" i="2" s="1"/>
  <c r="J1361" i="2" s="1"/>
  <c r="G1361" i="2"/>
  <c r="D1361" i="2"/>
  <c r="H1361" i="2" s="1"/>
  <c r="I1360" i="2"/>
  <c r="J1360" i="2" s="1"/>
  <c r="I1360" i="2" a="1"/>
  <c r="H1360" i="2"/>
  <c r="G1360" i="2"/>
  <c r="D1360" i="2"/>
  <c r="J1359" i="2"/>
  <c r="I1359" i="2" a="1"/>
  <c r="I1359" i="2" s="1"/>
  <c r="H1359" i="2"/>
  <c r="G1359" i="2"/>
  <c r="D1359" i="2"/>
  <c r="H1358" i="2"/>
  <c r="D1358" i="2"/>
  <c r="G1358" i="2" s="1"/>
  <c r="I1357" i="2" a="1"/>
  <c r="I1357" i="2" s="1"/>
  <c r="J1357" i="2" s="1"/>
  <c r="D1357" i="2"/>
  <c r="H1357" i="2" s="1"/>
  <c r="I1356" i="2" a="1"/>
  <c r="I1356" i="2" s="1"/>
  <c r="J1356" i="2" s="1"/>
  <c r="H1356" i="2"/>
  <c r="G1356" i="2"/>
  <c r="D1356" i="2"/>
  <c r="D1355" i="2"/>
  <c r="I1354" i="2" a="1"/>
  <c r="I1354" i="2" s="1"/>
  <c r="J1354" i="2" s="1"/>
  <c r="H1354" i="2"/>
  <c r="G1354" i="2"/>
  <c r="D1354" i="2"/>
  <c r="G1353" i="2"/>
  <c r="D1353" i="2"/>
  <c r="H1353" i="2" s="1"/>
  <c r="I1352" i="2" a="1"/>
  <c r="I1352" i="2" s="1"/>
  <c r="J1352" i="2" s="1"/>
  <c r="H1352" i="2"/>
  <c r="G1352" i="2"/>
  <c r="D1352" i="2"/>
  <c r="I1351" i="2" a="1"/>
  <c r="I1351" i="2" s="1"/>
  <c r="J1351" i="2" s="1"/>
  <c r="H1351" i="2"/>
  <c r="G1351" i="2"/>
  <c r="D1351" i="2"/>
  <c r="H1350" i="2"/>
  <c r="D1350" i="2"/>
  <c r="I1350" i="2" s="1" a="1"/>
  <c r="I1350" i="2" s="1"/>
  <c r="J1350" i="2" s="1"/>
  <c r="D1349" i="2"/>
  <c r="I1348" i="2"/>
  <c r="J1348" i="2" s="1"/>
  <c r="I1348" i="2" a="1"/>
  <c r="H1348" i="2"/>
  <c r="G1348" i="2"/>
  <c r="D1348" i="2"/>
  <c r="H1347" i="2"/>
  <c r="D1347" i="2"/>
  <c r="I1347" i="2" s="1" a="1"/>
  <c r="I1347" i="2" s="1"/>
  <c r="J1347" i="2" s="1"/>
  <c r="J1346" i="2"/>
  <c r="H1346" i="2"/>
  <c r="D1346" i="2"/>
  <c r="I1346" i="2" s="1" a="1"/>
  <c r="I1346" i="2" s="1"/>
  <c r="I1345" i="2"/>
  <c r="J1345" i="2" s="1"/>
  <c r="I1345" i="2" a="1"/>
  <c r="G1345" i="2"/>
  <c r="D1345" i="2"/>
  <c r="H1345" i="2" s="1"/>
  <c r="J1344" i="2"/>
  <c r="I1344" i="2" a="1"/>
  <c r="I1344" i="2" s="1"/>
  <c r="H1344" i="2"/>
  <c r="G1344" i="2"/>
  <c r="D1344" i="2"/>
  <c r="I1343" i="2" a="1"/>
  <c r="I1343" i="2" s="1"/>
  <c r="J1343" i="2" s="1"/>
  <c r="H1343" i="2"/>
  <c r="D1343" i="2"/>
  <c r="G1343" i="2" s="1"/>
  <c r="I1342" i="2" a="1"/>
  <c r="I1342" i="2" s="1"/>
  <c r="J1342" i="2" s="1"/>
  <c r="H1342" i="2"/>
  <c r="D1342" i="2"/>
  <c r="G1342" i="2" s="1"/>
  <c r="I1341" i="2"/>
  <c r="J1341" i="2" s="1"/>
  <c r="I1341" i="2" a="1"/>
  <c r="G1341" i="2"/>
  <c r="D1341" i="2"/>
  <c r="H1341" i="2" s="1"/>
  <c r="J1340" i="2"/>
  <c r="I1340" i="2" a="1"/>
  <c r="I1340" i="2" s="1"/>
  <c r="H1340" i="2"/>
  <c r="G1340" i="2"/>
  <c r="D1340" i="2"/>
  <c r="G1339" i="2"/>
  <c r="D1339" i="2"/>
  <c r="H1339" i="2" s="1"/>
  <c r="I1338" i="2" a="1"/>
  <c r="I1338" i="2" s="1"/>
  <c r="J1338" i="2" s="1"/>
  <c r="H1338" i="2"/>
  <c r="D1338" i="2"/>
  <c r="G1338" i="2" s="1"/>
  <c r="I1337" i="2" a="1"/>
  <c r="I1337" i="2" s="1"/>
  <c r="J1337" i="2" s="1"/>
  <c r="G1337" i="2"/>
  <c r="D1337" i="2"/>
  <c r="H1337" i="2" s="1"/>
  <c r="I1336" i="2"/>
  <c r="J1336" i="2" s="1"/>
  <c r="I1336" i="2" a="1"/>
  <c r="H1336" i="2"/>
  <c r="G1336" i="2"/>
  <c r="D1336" i="2"/>
  <c r="I1335" i="2" a="1"/>
  <c r="I1335" i="2" s="1"/>
  <c r="J1335" i="2" s="1"/>
  <c r="H1335" i="2"/>
  <c r="G1335" i="2"/>
  <c r="D1335" i="2"/>
  <c r="I1334" i="2" a="1"/>
  <c r="I1334" i="2" s="1"/>
  <c r="J1334" i="2" s="1"/>
  <c r="D1334" i="2"/>
  <c r="G1333" i="2"/>
  <c r="D1333" i="2"/>
  <c r="J1332" i="2"/>
  <c r="I1332" i="2"/>
  <c r="I1332" i="2" a="1"/>
  <c r="H1332" i="2"/>
  <c r="G1332" i="2"/>
  <c r="D1332" i="2"/>
  <c r="I1331" i="2" a="1"/>
  <c r="I1331" i="2" s="1"/>
  <c r="J1331" i="2" s="1"/>
  <c r="D1331" i="2"/>
  <c r="J1330" i="2"/>
  <c r="H1330" i="2"/>
  <c r="G1330" i="2"/>
  <c r="D1330" i="2"/>
  <c r="I1330" i="2" s="1" a="1"/>
  <c r="I1330" i="2" s="1"/>
  <c r="J1329" i="2"/>
  <c r="I1329" i="2" a="1"/>
  <c r="I1329" i="2" s="1"/>
  <c r="G1329" i="2"/>
  <c r="D1329" i="2"/>
  <c r="H1329" i="2" s="1"/>
  <c r="I1328" i="2"/>
  <c r="J1328" i="2" s="1"/>
  <c r="I1328" i="2" a="1"/>
  <c r="H1328" i="2"/>
  <c r="G1328" i="2"/>
  <c r="D1328" i="2"/>
  <c r="I1327" i="2" a="1"/>
  <c r="I1327" i="2" s="1"/>
  <c r="J1327" i="2" s="1"/>
  <c r="H1327" i="2"/>
  <c r="G1327" i="2"/>
  <c r="D1327" i="2"/>
  <c r="D1326" i="2"/>
  <c r="D1325" i="2"/>
  <c r="I1324" i="2" a="1"/>
  <c r="I1324" i="2" s="1"/>
  <c r="J1324" i="2" s="1"/>
  <c r="H1324" i="2"/>
  <c r="G1324" i="2"/>
  <c r="D1324" i="2"/>
  <c r="I1323" i="2" a="1"/>
  <c r="I1323" i="2" s="1"/>
  <c r="J1323" i="2" s="1"/>
  <c r="D1323" i="2"/>
  <c r="H1323" i="2" s="1"/>
  <c r="J1322" i="2"/>
  <c r="I1322" i="2" a="1"/>
  <c r="I1322" i="2" s="1"/>
  <c r="H1322" i="2"/>
  <c r="G1322" i="2"/>
  <c r="D1322" i="2"/>
  <c r="D1321" i="2"/>
  <c r="J1320" i="2"/>
  <c r="I1320" i="2" a="1"/>
  <c r="I1320" i="2" s="1"/>
  <c r="H1320" i="2"/>
  <c r="G1320" i="2"/>
  <c r="D1320" i="2"/>
  <c r="I1319" i="2"/>
  <c r="J1319" i="2" s="1"/>
  <c r="I1319" i="2" a="1"/>
  <c r="H1319" i="2"/>
  <c r="G1319" i="2"/>
  <c r="D1319" i="2"/>
  <c r="G1318" i="2"/>
  <c r="D1318" i="2"/>
  <c r="D1317" i="2"/>
  <c r="I1316" i="2" a="1"/>
  <c r="I1316" i="2" s="1"/>
  <c r="J1316" i="2" s="1"/>
  <c r="H1316" i="2"/>
  <c r="G1316" i="2"/>
  <c r="D1316" i="2"/>
  <c r="G1315" i="2"/>
  <c r="D1315" i="2"/>
  <c r="D1314" i="2"/>
  <c r="I1313" i="2" a="1"/>
  <c r="I1313" i="2" s="1"/>
  <c r="J1313" i="2" s="1"/>
  <c r="G1313" i="2"/>
  <c r="D1313" i="2"/>
  <c r="H1313" i="2" s="1"/>
  <c r="I1312" i="2" a="1"/>
  <c r="I1312" i="2" s="1"/>
  <c r="J1312" i="2" s="1"/>
  <c r="H1312" i="2"/>
  <c r="G1312" i="2"/>
  <c r="D1312" i="2"/>
  <c r="D1311" i="2"/>
  <c r="D1310" i="2"/>
  <c r="G1309" i="2"/>
  <c r="D1309" i="2"/>
  <c r="H1309" i="2" s="1"/>
  <c r="I1308" i="2" a="1"/>
  <c r="I1308" i="2" s="1"/>
  <c r="J1308" i="2" s="1"/>
  <c r="H1308" i="2"/>
  <c r="G1308" i="2"/>
  <c r="D1308" i="2"/>
  <c r="D1307" i="2"/>
  <c r="D1306" i="2"/>
  <c r="G1305" i="2"/>
  <c r="D1305" i="2"/>
  <c r="I1304" i="2"/>
  <c r="J1304" i="2" s="1"/>
  <c r="I1304" i="2" a="1"/>
  <c r="H1304" i="2"/>
  <c r="G1304" i="2"/>
  <c r="D1304" i="2"/>
  <c r="I1303" i="2"/>
  <c r="J1303" i="2" s="1"/>
  <c r="I1303" i="2" a="1"/>
  <c r="H1303" i="2"/>
  <c r="G1303" i="2"/>
  <c r="D1303" i="2"/>
  <c r="I1302" i="2" a="1"/>
  <c r="I1302" i="2" s="1"/>
  <c r="J1302" i="2" s="1"/>
  <c r="H1302" i="2"/>
  <c r="G1302" i="2"/>
  <c r="D1302" i="2"/>
  <c r="G1301" i="2"/>
  <c r="D1301" i="2"/>
  <c r="I1300" i="2" a="1"/>
  <c r="I1300" i="2" s="1"/>
  <c r="J1300" i="2" s="1"/>
  <c r="H1300" i="2"/>
  <c r="G1300" i="2"/>
  <c r="D1300" i="2"/>
  <c r="I1299" i="2" a="1"/>
  <c r="I1299" i="2" s="1"/>
  <c r="J1299" i="2" s="1"/>
  <c r="H1299" i="2"/>
  <c r="G1299" i="2"/>
  <c r="D1299" i="2"/>
  <c r="G1298" i="2"/>
  <c r="D1298" i="2"/>
  <c r="I1298" i="2" s="1" a="1"/>
  <c r="I1298" i="2" s="1"/>
  <c r="J1298" i="2" s="1"/>
  <c r="I1297" i="2" a="1"/>
  <c r="I1297" i="2" s="1"/>
  <c r="J1297" i="2" s="1"/>
  <c r="G1297" i="2"/>
  <c r="D1297" i="2"/>
  <c r="H1297" i="2" s="1"/>
  <c r="I1296" i="2"/>
  <c r="J1296" i="2" s="1"/>
  <c r="I1296" i="2" a="1"/>
  <c r="H1296" i="2"/>
  <c r="G1296" i="2"/>
  <c r="D1296" i="2"/>
  <c r="G1295" i="2"/>
  <c r="D1295" i="2"/>
  <c r="I1294" i="2" a="1"/>
  <c r="I1294" i="2" s="1"/>
  <c r="J1294" i="2" s="1"/>
  <c r="H1294" i="2"/>
  <c r="D1294" i="2"/>
  <c r="G1294" i="2" s="1"/>
  <c r="D1293" i="2"/>
  <c r="H1293" i="2" s="1"/>
  <c r="J1292" i="2"/>
  <c r="I1292" i="2" a="1"/>
  <c r="I1292" i="2" s="1"/>
  <c r="H1292" i="2"/>
  <c r="G1292" i="2"/>
  <c r="D1292" i="2"/>
  <c r="I1291" i="2" a="1"/>
  <c r="I1291" i="2" s="1"/>
  <c r="J1291" i="2" s="1"/>
  <c r="G1291" i="2"/>
  <c r="D1291" i="2"/>
  <c r="H1291" i="2" s="1"/>
  <c r="G1290" i="2"/>
  <c r="D1290" i="2"/>
  <c r="I1289" i="2" a="1"/>
  <c r="I1289" i="2" s="1"/>
  <c r="J1289" i="2" s="1"/>
  <c r="G1289" i="2"/>
  <c r="D1289" i="2"/>
  <c r="H1289" i="2" s="1"/>
  <c r="I1288" i="2" a="1"/>
  <c r="I1288" i="2" s="1"/>
  <c r="J1288" i="2" s="1"/>
  <c r="H1288" i="2"/>
  <c r="G1288" i="2"/>
  <c r="D1288" i="2"/>
  <c r="I1287" i="2" a="1"/>
  <c r="I1287" i="2" s="1"/>
  <c r="J1287" i="2" s="1"/>
  <c r="H1287" i="2"/>
  <c r="G1287" i="2"/>
  <c r="D1287" i="2"/>
  <c r="I1286" i="2" a="1"/>
  <c r="I1286" i="2" s="1"/>
  <c r="J1286" i="2" s="1"/>
  <c r="H1286" i="2"/>
  <c r="D1286" i="2"/>
  <c r="G1286" i="2" s="1"/>
  <c r="D1285" i="2"/>
  <c r="J1284" i="2"/>
  <c r="I1284" i="2"/>
  <c r="I1284" i="2" a="1"/>
  <c r="H1284" i="2"/>
  <c r="G1284" i="2"/>
  <c r="D1284" i="2"/>
  <c r="I1283" i="2"/>
  <c r="J1283" i="2" s="1"/>
  <c r="I1283" i="2" a="1"/>
  <c r="H1283" i="2"/>
  <c r="D1283" i="2"/>
  <c r="G1283" i="2" s="1"/>
  <c r="D1282" i="2"/>
  <c r="I1282" i="2" s="1" a="1"/>
  <c r="I1282" i="2" s="1"/>
  <c r="J1282" i="2" s="1"/>
  <c r="I1281" i="2"/>
  <c r="J1281" i="2" s="1"/>
  <c r="I1281" i="2" a="1"/>
  <c r="G1281" i="2"/>
  <c r="D1281" i="2"/>
  <c r="H1281" i="2" s="1"/>
  <c r="I1280" i="2" a="1"/>
  <c r="I1280" i="2" s="1"/>
  <c r="J1280" i="2" s="1"/>
  <c r="H1280" i="2"/>
  <c r="G1280" i="2"/>
  <c r="D1280" i="2"/>
  <c r="G1279" i="2"/>
  <c r="D1279" i="2"/>
  <c r="I1279" i="2" s="1" a="1"/>
  <c r="I1279" i="2" s="1"/>
  <c r="J1279" i="2" s="1"/>
  <c r="I1278" i="2" a="1"/>
  <c r="I1278" i="2" s="1"/>
  <c r="J1278" i="2" s="1"/>
  <c r="D1278" i="2"/>
  <c r="G1278" i="2" s="1"/>
  <c r="D1277" i="2"/>
  <c r="H1277" i="2" s="1"/>
  <c r="J1276" i="2"/>
  <c r="I1276" i="2" a="1"/>
  <c r="I1276" i="2" s="1"/>
  <c r="H1276" i="2"/>
  <c r="G1276" i="2"/>
  <c r="D1276" i="2"/>
  <c r="I1275" i="2" a="1"/>
  <c r="I1275" i="2" s="1"/>
  <c r="J1275" i="2" s="1"/>
  <c r="G1275" i="2"/>
  <c r="D1275" i="2"/>
  <c r="H1275" i="2" s="1"/>
  <c r="H1274" i="2"/>
  <c r="D1274" i="2"/>
  <c r="I1274" i="2" s="1" a="1"/>
  <c r="I1274" i="2" s="1"/>
  <c r="J1274" i="2" s="1"/>
  <c r="I1273" i="2"/>
  <c r="J1273" i="2" s="1"/>
  <c r="I1273" i="2" a="1"/>
  <c r="D1273" i="2"/>
  <c r="H1273" i="2" s="1"/>
  <c r="I1272" i="2"/>
  <c r="J1272" i="2" s="1"/>
  <c r="I1272" i="2" a="1"/>
  <c r="H1272" i="2"/>
  <c r="G1272" i="2"/>
  <c r="D1272" i="2"/>
  <c r="I1271" i="2"/>
  <c r="J1271" i="2" s="1"/>
  <c r="I1271" i="2" a="1"/>
  <c r="H1271" i="2"/>
  <c r="G1271" i="2"/>
  <c r="D1271" i="2"/>
  <c r="J1270" i="2"/>
  <c r="I1270" i="2" a="1"/>
  <c r="I1270" i="2" s="1"/>
  <c r="H1270" i="2"/>
  <c r="G1270" i="2"/>
  <c r="D1270" i="2"/>
  <c r="J1269" i="2"/>
  <c r="I1269" i="2"/>
  <c r="H1269" i="2"/>
  <c r="G1269" i="2"/>
  <c r="D1269" i="2"/>
  <c r="I1269" i="2" s="1" a="1"/>
  <c r="H1268" i="2"/>
  <c r="D1268" i="2"/>
  <c r="I1267" i="2"/>
  <c r="J1267" i="2" s="1"/>
  <c r="I1267" i="2" a="1"/>
  <c r="H1267" i="2"/>
  <c r="G1267" i="2"/>
  <c r="D1267" i="2"/>
  <c r="I1266" i="2"/>
  <c r="J1266" i="2" s="1"/>
  <c r="I1266" i="2" a="1"/>
  <c r="G1266" i="2"/>
  <c r="D1266" i="2"/>
  <c r="H1266" i="2" s="1"/>
  <c r="D1265" i="2"/>
  <c r="I1264" i="2"/>
  <c r="J1264" i="2" s="1"/>
  <c r="I1264" i="2" a="1"/>
  <c r="D1264" i="2"/>
  <c r="G1264" i="2" s="1"/>
  <c r="I1263" i="2"/>
  <c r="J1263" i="2" s="1"/>
  <c r="I1263" i="2" a="1"/>
  <c r="G1263" i="2"/>
  <c r="D1263" i="2"/>
  <c r="H1263" i="2" s="1"/>
  <c r="G1262" i="2"/>
  <c r="D1262" i="2"/>
  <c r="I1261" i="2"/>
  <c r="J1261" i="2" s="1"/>
  <c r="H1261" i="2"/>
  <c r="D1261" i="2"/>
  <c r="I1261" i="2" s="1" a="1"/>
  <c r="H1260" i="2"/>
  <c r="D1260" i="2"/>
  <c r="G1260" i="2" s="1"/>
  <c r="G1259" i="2"/>
  <c r="D1259" i="2"/>
  <c r="I1258" i="2" a="1"/>
  <c r="I1258" i="2" s="1"/>
  <c r="J1258" i="2" s="1"/>
  <c r="H1258" i="2"/>
  <c r="D1258" i="2"/>
  <c r="G1258" i="2" s="1"/>
  <c r="I1257" i="2"/>
  <c r="J1257" i="2" s="1"/>
  <c r="G1257" i="2"/>
  <c r="D1257" i="2"/>
  <c r="I1257" i="2" s="1" a="1"/>
  <c r="D1256" i="2"/>
  <c r="I1255" i="2"/>
  <c r="J1255" i="2" s="1"/>
  <c r="I1255" i="2" a="1"/>
  <c r="H1255" i="2"/>
  <c r="D1255" i="2"/>
  <c r="G1255" i="2" s="1"/>
  <c r="I1254" i="2" a="1"/>
  <c r="I1254" i="2" s="1"/>
  <c r="J1254" i="2" s="1"/>
  <c r="G1254" i="2"/>
  <c r="D1254" i="2"/>
  <c r="H1254" i="2" s="1"/>
  <c r="D1253" i="2"/>
  <c r="I1252" i="2" a="1"/>
  <c r="I1252" i="2" s="1"/>
  <c r="J1252" i="2" s="1"/>
  <c r="H1252" i="2"/>
  <c r="D1252" i="2"/>
  <c r="G1252" i="2" s="1"/>
  <c r="H1251" i="2"/>
  <c r="G1251" i="2"/>
  <c r="D1251" i="2"/>
  <c r="I1251" i="2" s="1" a="1"/>
  <c r="I1251" i="2" s="1"/>
  <c r="J1251" i="2" s="1"/>
  <c r="D1250" i="2"/>
  <c r="I1249" i="2"/>
  <c r="J1249" i="2" s="1"/>
  <c r="H1249" i="2"/>
  <c r="G1249" i="2"/>
  <c r="D1249" i="2"/>
  <c r="I1249" i="2" s="1" a="1"/>
  <c r="D1248" i="2"/>
  <c r="G1248" i="2" s="1"/>
  <c r="D1247" i="2"/>
  <c r="I1246" i="2" a="1"/>
  <c r="I1246" i="2" s="1"/>
  <c r="J1246" i="2" s="1"/>
  <c r="H1246" i="2"/>
  <c r="G1246" i="2"/>
  <c r="D1246" i="2"/>
  <c r="G1245" i="2"/>
  <c r="D1245" i="2"/>
  <c r="I1245" i="2" s="1" a="1"/>
  <c r="I1245" i="2" s="1"/>
  <c r="J1245" i="2" s="1"/>
  <c r="I1244" i="2"/>
  <c r="J1244" i="2" s="1"/>
  <c r="I1244" i="2" a="1"/>
  <c r="H1244" i="2"/>
  <c r="D1244" i="2"/>
  <c r="G1244" i="2" s="1"/>
  <c r="I1243" i="2"/>
  <c r="J1243" i="2" s="1"/>
  <c r="I1243" i="2" a="1"/>
  <c r="H1243" i="2"/>
  <c r="G1243" i="2"/>
  <c r="D1243" i="2"/>
  <c r="H1242" i="2"/>
  <c r="G1242" i="2"/>
  <c r="D1242" i="2"/>
  <c r="I1242" i="2" s="1" a="1"/>
  <c r="I1242" i="2" s="1"/>
  <c r="J1242" i="2" s="1"/>
  <c r="J1241" i="2"/>
  <c r="I1241" i="2"/>
  <c r="H1241" i="2"/>
  <c r="G1241" i="2"/>
  <c r="D1241" i="2"/>
  <c r="I1241" i="2" s="1" a="1"/>
  <c r="H1240" i="2"/>
  <c r="D1240" i="2"/>
  <c r="G1240" i="2" s="1"/>
  <c r="H1239" i="2"/>
  <c r="G1239" i="2"/>
  <c r="D1239" i="2"/>
  <c r="I1239" i="2" s="1" a="1"/>
  <c r="I1239" i="2" s="1"/>
  <c r="J1239" i="2" s="1"/>
  <c r="I1238" i="2" a="1"/>
  <c r="I1238" i="2" s="1"/>
  <c r="J1238" i="2" s="1"/>
  <c r="H1238" i="2"/>
  <c r="G1238" i="2"/>
  <c r="D1238" i="2"/>
  <c r="D1237" i="2"/>
  <c r="I1237" i="2" s="1" a="1"/>
  <c r="I1237" i="2" s="1"/>
  <c r="J1237" i="2" s="1"/>
  <c r="D1236" i="2"/>
  <c r="I1235" i="2" a="1"/>
  <c r="I1235" i="2" s="1"/>
  <c r="J1235" i="2" s="1"/>
  <c r="H1235" i="2"/>
  <c r="G1235" i="2"/>
  <c r="D1235" i="2"/>
  <c r="D1234" i="2"/>
  <c r="I1234" i="2" s="1" a="1"/>
  <c r="I1234" i="2" s="1"/>
  <c r="J1234" i="2" s="1"/>
  <c r="D1233" i="2"/>
  <c r="I1232" i="2" a="1"/>
  <c r="I1232" i="2" s="1"/>
  <c r="J1232" i="2" s="1"/>
  <c r="D1232" i="2"/>
  <c r="G1232" i="2" s="1"/>
  <c r="D1231" i="2"/>
  <c r="I1231" i="2" s="1" a="1"/>
  <c r="I1231" i="2" s="1"/>
  <c r="J1231" i="2" s="1"/>
  <c r="D1230" i="2"/>
  <c r="I1229" i="2"/>
  <c r="J1229" i="2" s="1"/>
  <c r="H1229" i="2"/>
  <c r="D1229" i="2"/>
  <c r="I1229" i="2" s="1" a="1"/>
  <c r="I1228" i="2" a="1"/>
  <c r="I1228" i="2" s="1"/>
  <c r="J1228" i="2" s="1"/>
  <c r="D1228" i="2"/>
  <c r="G1228" i="2" s="1"/>
  <c r="D1227" i="2"/>
  <c r="G1227" i="2" s="1"/>
  <c r="I1226" i="2" a="1"/>
  <c r="I1226" i="2" s="1"/>
  <c r="J1226" i="2" s="1"/>
  <c r="H1226" i="2"/>
  <c r="D1226" i="2"/>
  <c r="G1226" i="2" s="1"/>
  <c r="D1225" i="2"/>
  <c r="I1225" i="2" s="1" a="1"/>
  <c r="I1225" i="2" s="1"/>
  <c r="J1225" i="2" s="1"/>
  <c r="D1224" i="2"/>
  <c r="I1223" i="2" a="1"/>
  <c r="I1223" i="2" s="1"/>
  <c r="J1223" i="2" s="1"/>
  <c r="H1223" i="2"/>
  <c r="D1223" i="2"/>
  <c r="G1223" i="2" s="1"/>
  <c r="D1222" i="2"/>
  <c r="I1222" i="2" s="1" a="1"/>
  <c r="I1222" i="2" s="1"/>
  <c r="J1222" i="2" s="1"/>
  <c r="D1221" i="2"/>
  <c r="I1220" i="2" a="1"/>
  <c r="I1220" i="2" s="1"/>
  <c r="J1220" i="2" s="1"/>
  <c r="H1220" i="2"/>
  <c r="D1220" i="2"/>
  <c r="G1220" i="2" s="1"/>
  <c r="I1219" i="2" a="1"/>
  <c r="I1219" i="2" s="1"/>
  <c r="J1219" i="2" s="1"/>
  <c r="G1219" i="2"/>
  <c r="D1219" i="2"/>
  <c r="H1219" i="2" s="1"/>
  <c r="D1218" i="2"/>
  <c r="I1217" i="2"/>
  <c r="J1217" i="2" s="1"/>
  <c r="H1217" i="2"/>
  <c r="G1217" i="2"/>
  <c r="D1217" i="2"/>
  <c r="I1217" i="2" s="1" a="1"/>
  <c r="D1216" i="2"/>
  <c r="G1216" i="2" s="1"/>
  <c r="D1215" i="2"/>
  <c r="I1214" i="2" a="1"/>
  <c r="I1214" i="2" s="1"/>
  <c r="J1214" i="2" s="1"/>
  <c r="H1214" i="2"/>
  <c r="G1214" i="2"/>
  <c r="D1214" i="2"/>
  <c r="D1213" i="2"/>
  <c r="I1213" i="2" s="1" a="1"/>
  <c r="I1213" i="2" s="1"/>
  <c r="J1213" i="2" s="1"/>
  <c r="I1212" i="2"/>
  <c r="J1212" i="2" s="1"/>
  <c r="I1212" i="2" a="1"/>
  <c r="H1212" i="2"/>
  <c r="D1212" i="2"/>
  <c r="G1212" i="2" s="1"/>
  <c r="I1211" i="2" a="1"/>
  <c r="I1211" i="2" s="1"/>
  <c r="J1211" i="2" s="1"/>
  <c r="H1211" i="2"/>
  <c r="G1211" i="2"/>
  <c r="D1211" i="2"/>
  <c r="H1210" i="2"/>
  <c r="G1210" i="2"/>
  <c r="D1210" i="2"/>
  <c r="I1210" i="2" s="1" a="1"/>
  <c r="I1210" i="2" s="1"/>
  <c r="J1210" i="2" s="1"/>
  <c r="I1209" i="2"/>
  <c r="J1209" i="2" s="1"/>
  <c r="H1209" i="2"/>
  <c r="G1209" i="2"/>
  <c r="D1209" i="2"/>
  <c r="I1209" i="2" s="1" a="1"/>
  <c r="D1208" i="2"/>
  <c r="G1208" i="2" s="1"/>
  <c r="G1207" i="2"/>
  <c r="D1207" i="2"/>
  <c r="I1207" i="2" s="1" a="1"/>
  <c r="I1207" i="2" s="1"/>
  <c r="J1207" i="2" s="1"/>
  <c r="I1206" i="2" a="1"/>
  <c r="I1206" i="2" s="1"/>
  <c r="J1206" i="2" s="1"/>
  <c r="H1206" i="2"/>
  <c r="G1206" i="2"/>
  <c r="D1206" i="2"/>
  <c r="D1205" i="2"/>
  <c r="I1205" i="2" s="1" a="1"/>
  <c r="I1205" i="2" s="1"/>
  <c r="J1205" i="2" s="1"/>
  <c r="D1204" i="2"/>
  <c r="I1203" i="2" a="1"/>
  <c r="I1203" i="2" s="1"/>
  <c r="J1203" i="2" s="1"/>
  <c r="H1203" i="2"/>
  <c r="G1203" i="2"/>
  <c r="D1203" i="2"/>
  <c r="H1202" i="2"/>
  <c r="D1202" i="2"/>
  <c r="I1202" i="2" s="1" a="1"/>
  <c r="I1202" i="2" s="1"/>
  <c r="J1202" i="2" s="1"/>
  <c r="D1201" i="2"/>
  <c r="I1200" i="2" a="1"/>
  <c r="I1200" i="2" s="1"/>
  <c r="J1200" i="2" s="1"/>
  <c r="H1200" i="2"/>
  <c r="D1200" i="2"/>
  <c r="G1200" i="2" s="1"/>
  <c r="I1199" i="2"/>
  <c r="J1199" i="2" s="1"/>
  <c r="I1199" i="2" a="1"/>
  <c r="H1199" i="2"/>
  <c r="G1199" i="2"/>
  <c r="D1199" i="2"/>
  <c r="D1198" i="2"/>
  <c r="I1197" i="2"/>
  <c r="J1197" i="2" s="1"/>
  <c r="H1197" i="2"/>
  <c r="G1197" i="2"/>
  <c r="D1197" i="2"/>
  <c r="I1197" i="2" s="1" a="1"/>
  <c r="I1196" i="2" a="1"/>
  <c r="I1196" i="2" s="1"/>
  <c r="J1196" i="2" s="1"/>
  <c r="H1196" i="2"/>
  <c r="D1196" i="2"/>
  <c r="G1196" i="2" s="1"/>
  <c r="D1195" i="2"/>
  <c r="I1194" i="2"/>
  <c r="J1194" i="2" s="1"/>
  <c r="I1194" i="2" a="1"/>
  <c r="H1194" i="2"/>
  <c r="D1194" i="2"/>
  <c r="G1194" i="2" s="1"/>
  <c r="H1193" i="2"/>
  <c r="D1193" i="2"/>
  <c r="I1193" i="2" s="1" a="1"/>
  <c r="I1193" i="2" s="1"/>
  <c r="J1193" i="2" s="1"/>
  <c r="D1192" i="2"/>
  <c r="I1191" i="2"/>
  <c r="J1191" i="2" s="1"/>
  <c r="I1191" i="2" a="1"/>
  <c r="H1191" i="2"/>
  <c r="D1191" i="2"/>
  <c r="G1191" i="2" s="1"/>
  <c r="H1190" i="2"/>
  <c r="D1190" i="2"/>
  <c r="G1190" i="2" s="1"/>
  <c r="D1189" i="2"/>
  <c r="I1188" i="2" a="1"/>
  <c r="I1188" i="2" s="1"/>
  <c r="J1188" i="2" s="1"/>
  <c r="H1188" i="2"/>
  <c r="D1188" i="2"/>
  <c r="G1188" i="2" s="1"/>
  <c r="H1187" i="2"/>
  <c r="D1187" i="2"/>
  <c r="I1187" i="2" s="1" a="1"/>
  <c r="I1187" i="2" s="1"/>
  <c r="J1187" i="2" s="1"/>
  <c r="D1186" i="2"/>
  <c r="J1185" i="2"/>
  <c r="I1185" i="2"/>
  <c r="H1185" i="2"/>
  <c r="G1185" i="2"/>
  <c r="D1185" i="2"/>
  <c r="I1185" i="2" s="1" a="1"/>
  <c r="I1184" i="2" a="1"/>
  <c r="I1184" i="2" s="1"/>
  <c r="J1184" i="2" s="1"/>
  <c r="D1184" i="2"/>
  <c r="G1184" i="2" s="1"/>
  <c r="D1183" i="2"/>
  <c r="I1182" i="2"/>
  <c r="J1182" i="2" s="1"/>
  <c r="I1182" i="2" a="1"/>
  <c r="H1182" i="2"/>
  <c r="G1182" i="2"/>
  <c r="D1182" i="2"/>
  <c r="H1181" i="2"/>
  <c r="D1181" i="2"/>
  <c r="I1181" i="2" s="1" a="1"/>
  <c r="I1181" i="2" s="1"/>
  <c r="J1181" i="2" s="1"/>
  <c r="J1180" i="2"/>
  <c r="I1180" i="2"/>
  <c r="I1180" i="2" a="1"/>
  <c r="H1180" i="2"/>
  <c r="D1180" i="2"/>
  <c r="G1180" i="2" s="1"/>
  <c r="I1179" i="2" a="1"/>
  <c r="I1179" i="2" s="1"/>
  <c r="J1179" i="2" s="1"/>
  <c r="H1179" i="2"/>
  <c r="G1179" i="2"/>
  <c r="D1179" i="2"/>
  <c r="D1178" i="2"/>
  <c r="I1178" i="2" s="1" a="1"/>
  <c r="I1178" i="2" s="1"/>
  <c r="J1178" i="2" s="1"/>
  <c r="I1177" i="2"/>
  <c r="J1177" i="2" s="1"/>
  <c r="H1177" i="2"/>
  <c r="G1177" i="2"/>
  <c r="D1177" i="2"/>
  <c r="I1177" i="2" s="1" a="1"/>
  <c r="I1176" i="2" a="1"/>
  <c r="I1176" i="2" s="1"/>
  <c r="J1176" i="2" s="1"/>
  <c r="D1176" i="2"/>
  <c r="G1176" i="2" s="1"/>
  <c r="H1175" i="2"/>
  <c r="D1175" i="2"/>
  <c r="I1175" i="2" s="1" a="1"/>
  <c r="I1175" i="2" s="1"/>
  <c r="J1175" i="2" s="1"/>
  <c r="I1174" i="2" a="1"/>
  <c r="I1174" i="2" s="1"/>
  <c r="J1174" i="2" s="1"/>
  <c r="H1174" i="2"/>
  <c r="G1174" i="2"/>
  <c r="D1174" i="2"/>
  <c r="H1173" i="2"/>
  <c r="D1173" i="2"/>
  <c r="I1173" i="2" s="1" a="1"/>
  <c r="I1173" i="2" s="1"/>
  <c r="J1173" i="2" s="1"/>
  <c r="H1172" i="2"/>
  <c r="D1172" i="2"/>
  <c r="I1171" i="2"/>
  <c r="J1171" i="2" s="1"/>
  <c r="I1171" i="2" a="1"/>
  <c r="H1171" i="2"/>
  <c r="G1171" i="2"/>
  <c r="D1171" i="2"/>
  <c r="I1170" i="2"/>
  <c r="J1170" i="2" s="1"/>
  <c r="I1170" i="2" a="1"/>
  <c r="H1170" i="2"/>
  <c r="G1170" i="2"/>
  <c r="D1170" i="2"/>
  <c r="G1169" i="2"/>
  <c r="D1169" i="2"/>
  <c r="I1168" i="2"/>
  <c r="J1168" i="2" s="1"/>
  <c r="I1168" i="2" a="1"/>
  <c r="H1168" i="2"/>
  <c r="D1168" i="2"/>
  <c r="G1168" i="2" s="1"/>
  <c r="D1167" i="2"/>
  <c r="I1167" i="2" s="1" a="1"/>
  <c r="I1167" i="2" s="1"/>
  <c r="J1167" i="2" s="1"/>
  <c r="D1166" i="2"/>
  <c r="J1165" i="2"/>
  <c r="I1165" i="2"/>
  <c r="H1165" i="2"/>
  <c r="G1165" i="2"/>
  <c r="D1165" i="2"/>
  <c r="I1165" i="2" s="1" a="1"/>
  <c r="D1164" i="2"/>
  <c r="G1164" i="2" s="1"/>
  <c r="G1163" i="2"/>
  <c r="D1163" i="2"/>
  <c r="I1162" i="2" a="1"/>
  <c r="I1162" i="2" s="1"/>
  <c r="J1162" i="2" s="1"/>
  <c r="H1162" i="2"/>
  <c r="G1162" i="2"/>
  <c r="D1162" i="2"/>
  <c r="H1161" i="2"/>
  <c r="D1161" i="2"/>
  <c r="I1161" i="2" s="1" a="1"/>
  <c r="I1161" i="2" s="1"/>
  <c r="J1161" i="2" s="1"/>
  <c r="D1160" i="2"/>
  <c r="I1159" i="2"/>
  <c r="J1159" i="2" s="1"/>
  <c r="I1159" i="2" a="1"/>
  <c r="H1159" i="2"/>
  <c r="G1159" i="2"/>
  <c r="D1159" i="2"/>
  <c r="I1158" i="2" a="1"/>
  <c r="I1158" i="2" s="1"/>
  <c r="J1158" i="2" s="1"/>
  <c r="D1158" i="2"/>
  <c r="H1158" i="2" s="1"/>
  <c r="D1157" i="2"/>
  <c r="I1156" i="2" a="1"/>
  <c r="I1156" i="2" s="1"/>
  <c r="J1156" i="2" s="1"/>
  <c r="H1156" i="2"/>
  <c r="D1156" i="2"/>
  <c r="G1156" i="2" s="1"/>
  <c r="I1155" i="2" a="1"/>
  <c r="I1155" i="2" s="1"/>
  <c r="J1155" i="2" s="1"/>
  <c r="H1155" i="2"/>
  <c r="G1155" i="2"/>
  <c r="D1155" i="2"/>
  <c r="D1154" i="2"/>
  <c r="I1153" i="2"/>
  <c r="J1153" i="2" s="1"/>
  <c r="H1153" i="2"/>
  <c r="G1153" i="2"/>
  <c r="D1153" i="2"/>
  <c r="I1153" i="2" s="1" a="1"/>
  <c r="D1152" i="2"/>
  <c r="D1151" i="2"/>
  <c r="I1150" i="2" a="1"/>
  <c r="I1150" i="2" s="1"/>
  <c r="J1150" i="2" s="1"/>
  <c r="H1150" i="2"/>
  <c r="G1150" i="2"/>
  <c r="D1150" i="2"/>
  <c r="D1149" i="2"/>
  <c r="I1149" i="2" s="1" a="1"/>
  <c r="I1149" i="2" s="1"/>
  <c r="J1149" i="2" s="1"/>
  <c r="I1148" i="2"/>
  <c r="J1148" i="2" s="1"/>
  <c r="I1148" i="2" a="1"/>
  <c r="H1148" i="2"/>
  <c r="D1148" i="2"/>
  <c r="G1148" i="2" s="1"/>
  <c r="I1147" i="2" a="1"/>
  <c r="I1147" i="2" s="1"/>
  <c r="J1147" i="2" s="1"/>
  <c r="H1147" i="2"/>
  <c r="G1147" i="2"/>
  <c r="D1147" i="2"/>
  <c r="H1146" i="2"/>
  <c r="G1146" i="2"/>
  <c r="D1146" i="2"/>
  <c r="I1146" i="2" s="1" a="1"/>
  <c r="I1146" i="2" s="1"/>
  <c r="J1146" i="2" s="1"/>
  <c r="I1145" i="2"/>
  <c r="J1145" i="2" s="1"/>
  <c r="H1145" i="2"/>
  <c r="G1145" i="2"/>
  <c r="D1145" i="2"/>
  <c r="I1145" i="2" s="1" a="1"/>
  <c r="D1144" i="2"/>
  <c r="G1144" i="2" s="1"/>
  <c r="H1143" i="2"/>
  <c r="G1143" i="2"/>
  <c r="D1143" i="2"/>
  <c r="I1143" i="2" s="1" a="1"/>
  <c r="I1143" i="2" s="1"/>
  <c r="J1143" i="2" s="1"/>
  <c r="I1142" i="2" a="1"/>
  <c r="I1142" i="2" s="1"/>
  <c r="J1142" i="2" s="1"/>
  <c r="H1142" i="2"/>
  <c r="G1142" i="2"/>
  <c r="D1142" i="2"/>
  <c r="D1141" i="2"/>
  <c r="D1140" i="2"/>
  <c r="I1139" i="2" a="1"/>
  <c r="I1139" i="2" s="1"/>
  <c r="J1139" i="2" s="1"/>
  <c r="H1139" i="2"/>
  <c r="G1139" i="2"/>
  <c r="D1139" i="2"/>
  <c r="H1138" i="2"/>
  <c r="D1138" i="2"/>
  <c r="I1138" i="2" s="1" a="1"/>
  <c r="I1138" i="2" s="1"/>
  <c r="J1138" i="2" s="1"/>
  <c r="D1137" i="2"/>
  <c r="J1136" i="2"/>
  <c r="I1136" i="2" a="1"/>
  <c r="I1136" i="2" s="1"/>
  <c r="H1136" i="2"/>
  <c r="D1136" i="2"/>
  <c r="G1136" i="2" s="1"/>
  <c r="H1135" i="2"/>
  <c r="G1135" i="2"/>
  <c r="D1135" i="2"/>
  <c r="I1135" i="2" s="1" a="1"/>
  <c r="I1135" i="2" s="1"/>
  <c r="J1135" i="2" s="1"/>
  <c r="D1134" i="2"/>
  <c r="I1133" i="2"/>
  <c r="J1133" i="2" s="1"/>
  <c r="H1133" i="2"/>
  <c r="G1133" i="2"/>
  <c r="D1133" i="2"/>
  <c r="I1133" i="2" s="1" a="1"/>
  <c r="I1132" i="2" a="1"/>
  <c r="I1132" i="2" s="1"/>
  <c r="J1132" i="2" s="1"/>
  <c r="H1132" i="2"/>
  <c r="D1132" i="2"/>
  <c r="G1132" i="2" s="1"/>
  <c r="D1131" i="2"/>
  <c r="I1130" i="2"/>
  <c r="J1130" i="2" s="1"/>
  <c r="I1130" i="2" a="1"/>
  <c r="H1130" i="2"/>
  <c r="G1130" i="2"/>
  <c r="D1130" i="2"/>
  <c r="D1129" i="2"/>
  <c r="D1128" i="2"/>
  <c r="I1127" i="2" a="1"/>
  <c r="I1127" i="2" s="1"/>
  <c r="J1127" i="2" s="1"/>
  <c r="H1127" i="2"/>
  <c r="G1127" i="2"/>
  <c r="D1127" i="2"/>
  <c r="I1126" i="2" a="1"/>
  <c r="I1126" i="2" s="1"/>
  <c r="J1126" i="2" s="1"/>
  <c r="H1126" i="2"/>
  <c r="G1126" i="2"/>
  <c r="D1126" i="2"/>
  <c r="D1125" i="2"/>
  <c r="I1124" i="2"/>
  <c r="J1124" i="2" s="1"/>
  <c r="I1124" i="2" a="1"/>
  <c r="H1124" i="2"/>
  <c r="D1124" i="2"/>
  <c r="G1124" i="2" s="1"/>
  <c r="H1123" i="2"/>
  <c r="D1123" i="2"/>
  <c r="I1123" i="2" s="1" a="1"/>
  <c r="I1123" i="2" s="1"/>
  <c r="J1123" i="2" s="1"/>
  <c r="D1122" i="2"/>
  <c r="I1121" i="2"/>
  <c r="J1121" i="2" s="1"/>
  <c r="H1121" i="2"/>
  <c r="G1121" i="2"/>
  <c r="D1121" i="2"/>
  <c r="I1121" i="2" s="1" a="1"/>
  <c r="I1120" i="2" a="1"/>
  <c r="I1120" i="2" s="1"/>
  <c r="J1120" i="2" s="1"/>
  <c r="H1120" i="2"/>
  <c r="D1120" i="2"/>
  <c r="G1120" i="2" s="1"/>
  <c r="D1119" i="2"/>
  <c r="I1118" i="2" a="1"/>
  <c r="I1118" i="2" s="1"/>
  <c r="J1118" i="2" s="1"/>
  <c r="H1118" i="2"/>
  <c r="D1118" i="2"/>
  <c r="G1118" i="2" s="1"/>
  <c r="D1117" i="2"/>
  <c r="I1117" i="2" s="1" a="1"/>
  <c r="I1117" i="2" s="1"/>
  <c r="J1117" i="2" s="1"/>
  <c r="I1116" i="2" a="1"/>
  <c r="I1116" i="2" s="1"/>
  <c r="J1116" i="2" s="1"/>
  <c r="H1116" i="2"/>
  <c r="D1116" i="2"/>
  <c r="G1116" i="2" s="1"/>
  <c r="D1115" i="2"/>
  <c r="D1114" i="2"/>
  <c r="I1114" i="2" s="1" a="1"/>
  <c r="I1114" i="2" s="1"/>
  <c r="J1114" i="2" s="1"/>
  <c r="I1113" i="2"/>
  <c r="J1113" i="2" s="1"/>
  <c r="H1113" i="2"/>
  <c r="G1113" i="2"/>
  <c r="D1113" i="2"/>
  <c r="I1113" i="2" s="1" a="1"/>
  <c r="D1112" i="2"/>
  <c r="H1111" i="2"/>
  <c r="G1111" i="2"/>
  <c r="D1111" i="2"/>
  <c r="I1111" i="2" s="1" a="1"/>
  <c r="I1111" i="2" s="1"/>
  <c r="J1111" i="2" s="1"/>
  <c r="I1110" i="2" a="1"/>
  <c r="I1110" i="2" s="1"/>
  <c r="J1110" i="2" s="1"/>
  <c r="H1110" i="2"/>
  <c r="G1110" i="2"/>
  <c r="D1110" i="2"/>
  <c r="D1109" i="2"/>
  <c r="H1108" i="2"/>
  <c r="D1108" i="2"/>
  <c r="I1107" i="2"/>
  <c r="J1107" i="2" s="1"/>
  <c r="I1107" i="2" a="1"/>
  <c r="H1107" i="2"/>
  <c r="G1107" i="2"/>
  <c r="D1107" i="2"/>
  <c r="H1106" i="2"/>
  <c r="G1106" i="2"/>
  <c r="D1106" i="2"/>
  <c r="I1106" i="2" s="1" a="1"/>
  <c r="I1106" i="2" s="1"/>
  <c r="J1106" i="2" s="1"/>
  <c r="G1105" i="2"/>
  <c r="D1105" i="2"/>
  <c r="I1104" i="2" a="1"/>
  <c r="I1104" i="2" s="1"/>
  <c r="J1104" i="2" s="1"/>
  <c r="H1104" i="2"/>
  <c r="D1104" i="2"/>
  <c r="G1104" i="2" s="1"/>
  <c r="I1103" i="2" a="1"/>
  <c r="I1103" i="2" s="1"/>
  <c r="J1103" i="2" s="1"/>
  <c r="G1103" i="2"/>
  <c r="D1103" i="2"/>
  <c r="H1103" i="2" s="1"/>
  <c r="G1102" i="2"/>
  <c r="D1102" i="2"/>
  <c r="I1101" i="2"/>
  <c r="J1101" i="2" s="1"/>
  <c r="H1101" i="2"/>
  <c r="G1101" i="2"/>
  <c r="D1101" i="2"/>
  <c r="I1101" i="2" s="1" a="1"/>
  <c r="I1100" i="2" a="1"/>
  <c r="I1100" i="2" s="1"/>
  <c r="J1100" i="2" s="1"/>
  <c r="H1100" i="2"/>
  <c r="D1100" i="2"/>
  <c r="G1100" i="2" s="1"/>
  <c r="G1099" i="2"/>
  <c r="D1099" i="2"/>
  <c r="I1098" i="2" a="1"/>
  <c r="I1098" i="2" s="1"/>
  <c r="J1098" i="2" s="1"/>
  <c r="H1098" i="2"/>
  <c r="G1098" i="2"/>
  <c r="D1098" i="2"/>
  <c r="H1097" i="2"/>
  <c r="D1097" i="2"/>
  <c r="I1097" i="2" s="1" a="1"/>
  <c r="I1097" i="2" s="1"/>
  <c r="J1097" i="2" s="1"/>
  <c r="D1096" i="2"/>
  <c r="J1095" i="2"/>
  <c r="I1095" i="2" a="1"/>
  <c r="I1095" i="2" s="1"/>
  <c r="H1095" i="2"/>
  <c r="G1095" i="2"/>
  <c r="D1095" i="2"/>
  <c r="I1094" i="2" a="1"/>
  <c r="I1094" i="2" s="1"/>
  <c r="J1094" i="2" s="1"/>
  <c r="H1094" i="2"/>
  <c r="G1094" i="2"/>
  <c r="D1094" i="2"/>
  <c r="D1093" i="2"/>
  <c r="J1092" i="2"/>
  <c r="I1092" i="2"/>
  <c r="I1092" i="2" a="1"/>
  <c r="H1092" i="2"/>
  <c r="D1092" i="2"/>
  <c r="G1092" i="2" s="1"/>
  <c r="I1091" i="2" a="1"/>
  <c r="I1091" i="2" s="1"/>
  <c r="J1091" i="2" s="1"/>
  <c r="D1091" i="2"/>
  <c r="D1090" i="2"/>
  <c r="D1089" i="2"/>
  <c r="D1088" i="2"/>
  <c r="D1087" i="2"/>
  <c r="I1086" i="2"/>
  <c r="J1086" i="2" s="1"/>
  <c r="I1086" i="2" a="1"/>
  <c r="H1086" i="2"/>
  <c r="G1086" i="2"/>
  <c r="D1086" i="2"/>
  <c r="H1085" i="2"/>
  <c r="D1085" i="2"/>
  <c r="I1085" i="2" s="1" a="1"/>
  <c r="I1085" i="2" s="1"/>
  <c r="J1085" i="2" s="1"/>
  <c r="J1084" i="2"/>
  <c r="I1084" i="2"/>
  <c r="I1084" i="2" a="1"/>
  <c r="H1084" i="2"/>
  <c r="D1084" i="2"/>
  <c r="G1084" i="2" s="1"/>
  <c r="I1083" i="2" a="1"/>
  <c r="I1083" i="2" s="1"/>
  <c r="J1083" i="2" s="1"/>
  <c r="H1083" i="2"/>
  <c r="G1083" i="2"/>
  <c r="D1083" i="2"/>
  <c r="D1082" i="2"/>
  <c r="I1081" i="2"/>
  <c r="J1081" i="2" s="1"/>
  <c r="H1081" i="2"/>
  <c r="G1081" i="2"/>
  <c r="D1081" i="2"/>
  <c r="I1081" i="2" s="1" a="1"/>
  <c r="I1080" i="2" a="1"/>
  <c r="I1080" i="2" s="1"/>
  <c r="J1080" i="2" s="1"/>
  <c r="D1080" i="2"/>
  <c r="D1079" i="2"/>
  <c r="I1078" i="2" a="1"/>
  <c r="I1078" i="2" s="1"/>
  <c r="J1078" i="2" s="1"/>
  <c r="H1078" i="2"/>
  <c r="G1078" i="2"/>
  <c r="D1078" i="2"/>
  <c r="H1077" i="2"/>
  <c r="D1077" i="2"/>
  <c r="H1076" i="2"/>
  <c r="D1076" i="2"/>
  <c r="I1075" i="2" a="1"/>
  <c r="I1075" i="2" s="1"/>
  <c r="J1075" i="2" s="1"/>
  <c r="H1075" i="2"/>
  <c r="G1075" i="2"/>
  <c r="D1075" i="2"/>
  <c r="D1074" i="2"/>
  <c r="G1073" i="2"/>
  <c r="D1073" i="2"/>
  <c r="I1072" i="2"/>
  <c r="J1072" i="2" s="1"/>
  <c r="I1072" i="2" a="1"/>
  <c r="H1072" i="2"/>
  <c r="D1072" i="2"/>
  <c r="G1072" i="2" s="1"/>
  <c r="I1071" i="2" a="1"/>
  <c r="I1071" i="2" s="1"/>
  <c r="J1071" i="2" s="1"/>
  <c r="G1071" i="2"/>
  <c r="D1071" i="2"/>
  <c r="H1071" i="2" s="1"/>
  <c r="D1070" i="2"/>
  <c r="I1069" i="2"/>
  <c r="J1069" i="2" s="1"/>
  <c r="H1069" i="2"/>
  <c r="G1069" i="2"/>
  <c r="D1069" i="2"/>
  <c r="I1069" i="2" s="1" a="1"/>
  <c r="I1068" i="2"/>
  <c r="J1068" i="2" s="1"/>
  <c r="I1068" i="2" a="1"/>
  <c r="H1068" i="2"/>
  <c r="D1068" i="2"/>
  <c r="G1068" i="2" s="1"/>
  <c r="D1067" i="2"/>
  <c r="I1066" i="2"/>
  <c r="J1066" i="2" s="1"/>
  <c r="I1066" i="2" a="1"/>
  <c r="H1066" i="2"/>
  <c r="G1066" i="2"/>
  <c r="D1066" i="2"/>
  <c r="H1065" i="2"/>
  <c r="G1065" i="2"/>
  <c r="D1065" i="2"/>
  <c r="I1065" i="2" s="1" a="1"/>
  <c r="I1065" i="2" s="1"/>
  <c r="J1065" i="2" s="1"/>
  <c r="D1064" i="2"/>
  <c r="I1063" i="2" a="1"/>
  <c r="I1063" i="2" s="1"/>
  <c r="J1063" i="2" s="1"/>
  <c r="H1063" i="2"/>
  <c r="G1063" i="2"/>
  <c r="D1063" i="2"/>
  <c r="I1062" i="2" a="1"/>
  <c r="I1062" i="2" s="1"/>
  <c r="J1062" i="2" s="1"/>
  <c r="G1062" i="2"/>
  <c r="D1062" i="2"/>
  <c r="H1062" i="2" s="1"/>
  <c r="D1061" i="2"/>
  <c r="H1060" i="2"/>
  <c r="D1060" i="2"/>
  <c r="G1060" i="2" s="1"/>
  <c r="I1059" i="2" a="1"/>
  <c r="I1059" i="2" s="1"/>
  <c r="J1059" i="2" s="1"/>
  <c r="H1059" i="2"/>
  <c r="G1059" i="2"/>
  <c r="D1059" i="2"/>
  <c r="D1058" i="2"/>
  <c r="I1057" i="2"/>
  <c r="J1057" i="2" s="1"/>
  <c r="H1057" i="2"/>
  <c r="G1057" i="2"/>
  <c r="D1057" i="2"/>
  <c r="I1057" i="2" s="1" a="1"/>
  <c r="D1056" i="2"/>
  <c r="I1056" i="2" s="1" a="1"/>
  <c r="I1056" i="2" s="1"/>
  <c r="J1056" i="2" s="1"/>
  <c r="I1055" i="2" a="1"/>
  <c r="I1055" i="2" s="1"/>
  <c r="J1055" i="2" s="1"/>
  <c r="D1055" i="2"/>
  <c r="I1054" i="2" a="1"/>
  <c r="I1054" i="2" s="1"/>
  <c r="J1054" i="2" s="1"/>
  <c r="G1054" i="2"/>
  <c r="D1054" i="2"/>
  <c r="H1054" i="2" s="1"/>
  <c r="H1053" i="2"/>
  <c r="G1053" i="2"/>
  <c r="D1053" i="2"/>
  <c r="I1053" i="2" s="1" a="1"/>
  <c r="I1053" i="2" s="1"/>
  <c r="J1053" i="2" s="1"/>
  <c r="I1052" i="2"/>
  <c r="J1052" i="2" s="1"/>
  <c r="I1052" i="2" a="1"/>
  <c r="H1052" i="2"/>
  <c r="D1052" i="2"/>
  <c r="G1052" i="2" s="1"/>
  <c r="I1051" i="2" a="1"/>
  <c r="I1051" i="2" s="1"/>
  <c r="J1051" i="2" s="1"/>
  <c r="H1051" i="2"/>
  <c r="G1051" i="2"/>
  <c r="D1051" i="2"/>
  <c r="H1050" i="2"/>
  <c r="D1050" i="2"/>
  <c r="J1049" i="2"/>
  <c r="I1049" i="2"/>
  <c r="H1049" i="2"/>
  <c r="G1049" i="2"/>
  <c r="D1049" i="2"/>
  <c r="I1049" i="2" s="1" a="1"/>
  <c r="I1048" i="2" a="1"/>
  <c r="I1048" i="2" s="1"/>
  <c r="J1048" i="2" s="1"/>
  <c r="D1048" i="2"/>
  <c r="G1048" i="2" s="1"/>
  <c r="D1047" i="2"/>
  <c r="H1047" i="2" s="1"/>
  <c r="I1046" i="2" a="1"/>
  <c r="I1046" i="2" s="1"/>
  <c r="J1046" i="2" s="1"/>
  <c r="H1046" i="2"/>
  <c r="G1046" i="2"/>
  <c r="D1046" i="2"/>
  <c r="H1045" i="2"/>
  <c r="D1045" i="2"/>
  <c r="H1044" i="2"/>
  <c r="D1044" i="2"/>
  <c r="I1043" i="2" a="1"/>
  <c r="I1043" i="2" s="1"/>
  <c r="J1043" i="2" s="1"/>
  <c r="H1043" i="2"/>
  <c r="G1043" i="2"/>
  <c r="D1043" i="2"/>
  <c r="D1042" i="2"/>
  <c r="D1041" i="2"/>
  <c r="I1040" i="2" a="1"/>
  <c r="I1040" i="2" s="1"/>
  <c r="J1040" i="2" s="1"/>
  <c r="H1040" i="2"/>
  <c r="D1040" i="2"/>
  <c r="G1040" i="2" s="1"/>
  <c r="I1039" i="2" a="1"/>
  <c r="I1039" i="2" s="1"/>
  <c r="J1039" i="2" s="1"/>
  <c r="H1039" i="2"/>
  <c r="G1039" i="2"/>
  <c r="D1039" i="2"/>
  <c r="D1038" i="2"/>
  <c r="I1037" i="2"/>
  <c r="J1037" i="2" s="1"/>
  <c r="H1037" i="2"/>
  <c r="G1037" i="2"/>
  <c r="D1037" i="2"/>
  <c r="I1037" i="2" s="1" a="1"/>
  <c r="I1036" i="2"/>
  <c r="J1036" i="2" s="1"/>
  <c r="I1036" i="2" a="1"/>
  <c r="H1036" i="2"/>
  <c r="D1036" i="2"/>
  <c r="G1036" i="2" s="1"/>
  <c r="D1035" i="2"/>
  <c r="G1034" i="2"/>
  <c r="D1034" i="2"/>
  <c r="H1034" i="2" s="1"/>
  <c r="I1033" i="2"/>
  <c r="J1033" i="2" s="1"/>
  <c r="H1033" i="2"/>
  <c r="G1033" i="2"/>
  <c r="D1033" i="2"/>
  <c r="I1033" i="2" s="1" a="1"/>
  <c r="D1032" i="2"/>
  <c r="I1031" i="2" a="1"/>
  <c r="I1031" i="2" s="1"/>
  <c r="J1031" i="2" s="1"/>
  <c r="H1031" i="2"/>
  <c r="G1031" i="2"/>
  <c r="D1031" i="2"/>
  <c r="I1030" i="2" a="1"/>
  <c r="I1030" i="2" s="1"/>
  <c r="J1030" i="2" s="1"/>
  <c r="H1030" i="2"/>
  <c r="G1030" i="2"/>
  <c r="D1030" i="2"/>
  <c r="H1029" i="2"/>
  <c r="D1029" i="2"/>
  <c r="D1028" i="2"/>
  <c r="G1027" i="2"/>
  <c r="D1027" i="2"/>
  <c r="H1027" i="2" s="1"/>
  <c r="I1026" i="2"/>
  <c r="J1026" i="2" s="1"/>
  <c r="I1026" i="2" a="1"/>
  <c r="H1026" i="2"/>
  <c r="D1026" i="2"/>
  <c r="G1026" i="2" s="1"/>
  <c r="J1025" i="2"/>
  <c r="G1025" i="2"/>
  <c r="D1025" i="2"/>
  <c r="I1025" i="2" s="1" a="1"/>
  <c r="I1025" i="2" s="1"/>
  <c r="D1024" i="2"/>
  <c r="I1023" i="2" a="1"/>
  <c r="I1023" i="2" s="1"/>
  <c r="J1023" i="2" s="1"/>
  <c r="D1023" i="2"/>
  <c r="G1023" i="2" s="1"/>
  <c r="H1022" i="2"/>
  <c r="D1022" i="2"/>
  <c r="J1021" i="2"/>
  <c r="G1021" i="2"/>
  <c r="D1021" i="2"/>
  <c r="I1021" i="2" s="1" a="1"/>
  <c r="I1021" i="2" s="1"/>
  <c r="I1020" i="2"/>
  <c r="J1020" i="2" s="1"/>
  <c r="I1020" i="2" a="1"/>
  <c r="H1020" i="2"/>
  <c r="D1020" i="2"/>
  <c r="G1020" i="2" s="1"/>
  <c r="I1019" i="2" a="1"/>
  <c r="I1019" i="2" s="1"/>
  <c r="J1019" i="2" s="1"/>
  <c r="H1019" i="2"/>
  <c r="G1019" i="2"/>
  <c r="D1019" i="2"/>
  <c r="I1018" i="2"/>
  <c r="J1018" i="2" s="1"/>
  <c r="H1018" i="2"/>
  <c r="G1018" i="2"/>
  <c r="D1018" i="2"/>
  <c r="I1018" i="2" s="1" a="1"/>
  <c r="J1017" i="2"/>
  <c r="I1017" i="2"/>
  <c r="H1017" i="2"/>
  <c r="G1017" i="2"/>
  <c r="D1017" i="2"/>
  <c r="I1017" i="2" s="1" a="1"/>
  <c r="I1016" i="2"/>
  <c r="J1016" i="2" s="1"/>
  <c r="I1016" i="2" a="1"/>
  <c r="H1016" i="2"/>
  <c r="D1016" i="2"/>
  <c r="G1016" i="2" s="1"/>
  <c r="J1015" i="2"/>
  <c r="H1015" i="2"/>
  <c r="G1015" i="2"/>
  <c r="D1015" i="2"/>
  <c r="I1015" i="2" s="1" a="1"/>
  <c r="I1015" i="2" s="1"/>
  <c r="I1014" i="2"/>
  <c r="J1014" i="2" s="1"/>
  <c r="I1014" i="2" a="1"/>
  <c r="H1014" i="2"/>
  <c r="G1014" i="2"/>
  <c r="D1014" i="2"/>
  <c r="I1013" i="2"/>
  <c r="J1013" i="2" s="1"/>
  <c r="H1013" i="2"/>
  <c r="G1013" i="2"/>
  <c r="D1013" i="2"/>
  <c r="I1013" i="2" s="1" a="1"/>
  <c r="D1012" i="2"/>
  <c r="I1011" i="2" a="1"/>
  <c r="I1011" i="2" s="1"/>
  <c r="J1011" i="2" s="1"/>
  <c r="H1011" i="2"/>
  <c r="G1011" i="2"/>
  <c r="D1011" i="2"/>
  <c r="I1010" i="2" a="1"/>
  <c r="I1010" i="2" s="1"/>
  <c r="J1010" i="2" s="1"/>
  <c r="G1010" i="2"/>
  <c r="D1010" i="2"/>
  <c r="H1010" i="2" s="1"/>
  <c r="G1009" i="2"/>
  <c r="D1009" i="2"/>
  <c r="H1008" i="2"/>
  <c r="D1008" i="2"/>
  <c r="G1008" i="2" s="1"/>
  <c r="I1007" i="2" a="1"/>
  <c r="I1007" i="2" s="1"/>
  <c r="J1007" i="2" s="1"/>
  <c r="D1007" i="2"/>
  <c r="H1007" i="2" s="1"/>
  <c r="I1006" i="2" a="1"/>
  <c r="I1006" i="2" s="1"/>
  <c r="J1006" i="2" s="1"/>
  <c r="G1006" i="2"/>
  <c r="D1006" i="2"/>
  <c r="H1006" i="2" s="1"/>
  <c r="H1005" i="2"/>
  <c r="D1005" i="2"/>
  <c r="I1005" i="2" s="1" a="1"/>
  <c r="I1005" i="2" s="1"/>
  <c r="J1005" i="2" s="1"/>
  <c r="I1004" i="2" a="1"/>
  <c r="I1004" i="2" s="1"/>
  <c r="J1004" i="2" s="1"/>
  <c r="D1004" i="2"/>
  <c r="I1003" i="2"/>
  <c r="J1003" i="2" s="1"/>
  <c r="I1003" i="2" a="1"/>
  <c r="G1003" i="2"/>
  <c r="D1003" i="2"/>
  <c r="H1003" i="2" s="1"/>
  <c r="D1002" i="2"/>
  <c r="H1001" i="2"/>
  <c r="D1001" i="2"/>
  <c r="I1001" i="2" s="1" a="1"/>
  <c r="I1001" i="2" s="1"/>
  <c r="J1001" i="2" s="1"/>
  <c r="D1000" i="2"/>
  <c r="H999" i="2"/>
  <c r="D999" i="2"/>
  <c r="G999" i="2" s="1"/>
  <c r="H998" i="2"/>
  <c r="D998" i="2"/>
  <c r="I998" i="2" s="1" a="1"/>
  <c r="I998" i="2" s="1"/>
  <c r="J998" i="2" s="1"/>
  <c r="D997" i="2"/>
  <c r="I996" i="2"/>
  <c r="J996" i="2" s="1"/>
  <c r="I996" i="2" a="1"/>
  <c r="H996" i="2"/>
  <c r="D996" i="2"/>
  <c r="G996" i="2" s="1"/>
  <c r="D995" i="2"/>
  <c r="D994" i="2"/>
  <c r="G994" i="2" s="1"/>
  <c r="G993" i="2"/>
  <c r="D993" i="2"/>
  <c r="J992" i="2"/>
  <c r="I992" i="2" a="1"/>
  <c r="I992" i="2" s="1"/>
  <c r="H992" i="2"/>
  <c r="D992" i="2"/>
  <c r="G992" i="2" s="1"/>
  <c r="J991" i="2"/>
  <c r="I991" i="2" a="1"/>
  <c r="I991" i="2" s="1"/>
  <c r="H991" i="2"/>
  <c r="D991" i="2"/>
  <c r="G991" i="2" s="1"/>
  <c r="I990" i="2"/>
  <c r="J990" i="2" s="1"/>
  <c r="I990" i="2" a="1"/>
  <c r="H990" i="2"/>
  <c r="G990" i="2"/>
  <c r="D990" i="2"/>
  <c r="D989" i="2"/>
  <c r="I989" i="2" s="1" a="1"/>
  <c r="I989" i="2" s="1"/>
  <c r="J989" i="2" s="1"/>
  <c r="I988" i="2" a="1"/>
  <c r="I988" i="2" s="1"/>
  <c r="J988" i="2" s="1"/>
  <c r="H988" i="2"/>
  <c r="D988" i="2"/>
  <c r="G988" i="2" s="1"/>
  <c r="H987" i="2"/>
  <c r="D987" i="2"/>
  <c r="G987" i="2" s="1"/>
  <c r="H986" i="2"/>
  <c r="D986" i="2"/>
  <c r="I986" i="2" s="1" a="1"/>
  <c r="I986" i="2" s="1"/>
  <c r="J986" i="2" s="1"/>
  <c r="I985" i="2"/>
  <c r="J985" i="2" s="1"/>
  <c r="H985" i="2"/>
  <c r="G985" i="2"/>
  <c r="D985" i="2"/>
  <c r="I985" i="2" s="1" a="1"/>
  <c r="I984" i="2" a="1"/>
  <c r="I984" i="2" s="1"/>
  <c r="J984" i="2" s="1"/>
  <c r="D984" i="2"/>
  <c r="G984" i="2" s="1"/>
  <c r="G983" i="2"/>
  <c r="D983" i="2"/>
  <c r="I982" i="2"/>
  <c r="J982" i="2" s="1"/>
  <c r="I982" i="2" a="1"/>
  <c r="H982" i="2"/>
  <c r="G982" i="2"/>
  <c r="D982" i="2"/>
  <c r="H981" i="2"/>
  <c r="D981" i="2"/>
  <c r="I981" i="2" s="1" a="1"/>
  <c r="I981" i="2" s="1"/>
  <c r="J981" i="2" s="1"/>
  <c r="H980" i="2"/>
  <c r="D980" i="2"/>
  <c r="I979" i="2" a="1"/>
  <c r="I979" i="2" s="1"/>
  <c r="J979" i="2" s="1"/>
  <c r="H979" i="2"/>
  <c r="G979" i="2"/>
  <c r="D979" i="2"/>
  <c r="I978" i="2"/>
  <c r="J978" i="2" s="1"/>
  <c r="H978" i="2"/>
  <c r="G978" i="2"/>
  <c r="D978" i="2"/>
  <c r="I978" i="2" s="1" a="1"/>
  <c r="D977" i="2"/>
  <c r="I976" i="2" a="1"/>
  <c r="I976" i="2" s="1"/>
  <c r="J976" i="2" s="1"/>
  <c r="D976" i="2"/>
  <c r="G976" i="2" s="1"/>
  <c r="H975" i="2"/>
  <c r="D975" i="2"/>
  <c r="I974" i="2"/>
  <c r="J974" i="2" s="1"/>
  <c r="I974" i="2" a="1"/>
  <c r="G974" i="2"/>
  <c r="D974" i="2"/>
  <c r="H974" i="2" s="1"/>
  <c r="D973" i="2"/>
  <c r="I972" i="2" a="1"/>
  <c r="I972" i="2" s="1"/>
  <c r="J972" i="2" s="1"/>
  <c r="H972" i="2"/>
  <c r="D972" i="2"/>
  <c r="G972" i="2" s="1"/>
  <c r="D971" i="2"/>
  <c r="H971" i="2" s="1"/>
  <c r="I970" i="2" a="1"/>
  <c r="I970" i="2" s="1"/>
  <c r="J970" i="2" s="1"/>
  <c r="H970" i="2"/>
  <c r="G970" i="2"/>
  <c r="D970" i="2"/>
  <c r="G969" i="2"/>
  <c r="D969" i="2"/>
  <c r="I969" i="2" s="1" a="1"/>
  <c r="I969" i="2" s="1"/>
  <c r="J969" i="2" s="1"/>
  <c r="J968" i="2"/>
  <c r="I968" i="2" a="1"/>
  <c r="I968" i="2" s="1"/>
  <c r="D968" i="2"/>
  <c r="I967" i="2"/>
  <c r="J967" i="2" s="1"/>
  <c r="I967" i="2" a="1"/>
  <c r="H967" i="2"/>
  <c r="G967" i="2"/>
  <c r="D967" i="2"/>
  <c r="I966" i="2" a="1"/>
  <c r="I966" i="2" s="1"/>
  <c r="J966" i="2" s="1"/>
  <c r="G966" i="2"/>
  <c r="D966" i="2"/>
  <c r="H966" i="2" s="1"/>
  <c r="H965" i="2"/>
  <c r="D965" i="2"/>
  <c r="I964" i="2" a="1"/>
  <c r="I964" i="2" s="1"/>
  <c r="J964" i="2" s="1"/>
  <c r="H964" i="2"/>
  <c r="D964" i="2"/>
  <c r="G964" i="2" s="1"/>
  <c r="J963" i="2"/>
  <c r="I963" i="2" a="1"/>
  <c r="I963" i="2" s="1"/>
  <c r="H963" i="2"/>
  <c r="G963" i="2"/>
  <c r="D963" i="2"/>
  <c r="I962" i="2" a="1"/>
  <c r="I962" i="2" s="1"/>
  <c r="J962" i="2" s="1"/>
  <c r="D962" i="2"/>
  <c r="G962" i="2" s="1"/>
  <c r="H961" i="2"/>
  <c r="D961" i="2"/>
  <c r="I960" i="2" a="1"/>
  <c r="I960" i="2" s="1"/>
  <c r="J960" i="2" s="1"/>
  <c r="H960" i="2"/>
  <c r="D960" i="2"/>
  <c r="G960" i="2" s="1"/>
  <c r="D959" i="2"/>
  <c r="H958" i="2"/>
  <c r="D958" i="2"/>
  <c r="G958" i="2" s="1"/>
  <c r="G957" i="2"/>
  <c r="D957" i="2"/>
  <c r="I957" i="2" s="1" a="1"/>
  <c r="I957" i="2" s="1"/>
  <c r="J957" i="2" s="1"/>
  <c r="J956" i="2"/>
  <c r="I956" i="2"/>
  <c r="I956" i="2" a="1"/>
  <c r="H956" i="2"/>
  <c r="D956" i="2"/>
  <c r="G956" i="2" s="1"/>
  <c r="I955" i="2" a="1"/>
  <c r="I955" i="2" s="1"/>
  <c r="J955" i="2" s="1"/>
  <c r="H955" i="2"/>
  <c r="G955" i="2"/>
  <c r="D955" i="2"/>
  <c r="G954" i="2"/>
  <c r="D954" i="2"/>
  <c r="I953" i="2"/>
  <c r="J953" i="2" s="1"/>
  <c r="H953" i="2"/>
  <c r="G953" i="2"/>
  <c r="D953" i="2"/>
  <c r="I953" i="2" s="1" a="1"/>
  <c r="I952" i="2" a="1"/>
  <c r="I952" i="2" s="1"/>
  <c r="J952" i="2" s="1"/>
  <c r="D952" i="2"/>
  <c r="G952" i="2" s="1"/>
  <c r="H951" i="2"/>
  <c r="D951" i="2"/>
  <c r="I950" i="2" a="1"/>
  <c r="I950" i="2" s="1"/>
  <c r="J950" i="2" s="1"/>
  <c r="H950" i="2"/>
  <c r="G950" i="2"/>
  <c r="D950" i="2"/>
  <c r="H949" i="2"/>
  <c r="D949" i="2"/>
  <c r="I949" i="2" s="1" a="1"/>
  <c r="I949" i="2" s="1"/>
  <c r="J949" i="2" s="1"/>
  <c r="D948" i="2"/>
  <c r="I947" i="2" a="1"/>
  <c r="I947" i="2" s="1"/>
  <c r="J947" i="2" s="1"/>
  <c r="H947" i="2"/>
  <c r="G947" i="2"/>
  <c r="D947" i="2"/>
  <c r="I946" i="2" a="1"/>
  <c r="I946" i="2" s="1"/>
  <c r="J946" i="2" s="1"/>
  <c r="G946" i="2"/>
  <c r="D946" i="2"/>
  <c r="H946" i="2" s="1"/>
  <c r="G945" i="2"/>
  <c r="D945" i="2"/>
  <c r="I944" i="2" a="1"/>
  <c r="I944" i="2" s="1"/>
  <c r="J944" i="2" s="1"/>
  <c r="H944" i="2"/>
  <c r="D944" i="2"/>
  <c r="G944" i="2" s="1"/>
  <c r="I943" i="2" a="1"/>
  <c r="I943" i="2" s="1"/>
  <c r="J943" i="2" s="1"/>
  <c r="H943" i="2"/>
  <c r="G943" i="2"/>
  <c r="D943" i="2"/>
  <c r="I942" i="2"/>
  <c r="J942" i="2" s="1"/>
  <c r="I942" i="2" a="1"/>
  <c r="D942" i="2"/>
  <c r="H942" i="2" s="1"/>
  <c r="H941" i="2"/>
  <c r="D941" i="2"/>
  <c r="I940" i="2" a="1"/>
  <c r="I940" i="2" s="1"/>
  <c r="J940" i="2" s="1"/>
  <c r="H940" i="2"/>
  <c r="D940" i="2"/>
  <c r="G940" i="2" s="1"/>
  <c r="D939" i="2"/>
  <c r="H938" i="2"/>
  <c r="D938" i="2"/>
  <c r="G938" i="2" s="1"/>
  <c r="D937" i="2"/>
  <c r="I937" i="2" s="1" a="1"/>
  <c r="I937" i="2" s="1"/>
  <c r="J937" i="2" s="1"/>
  <c r="D936" i="2"/>
  <c r="I935" i="2"/>
  <c r="J935" i="2" s="1"/>
  <c r="I935" i="2" a="1"/>
  <c r="D935" i="2"/>
  <c r="H935" i="2" s="1"/>
  <c r="H934" i="2"/>
  <c r="D934" i="2"/>
  <c r="H933" i="2"/>
  <c r="D933" i="2"/>
  <c r="D932" i="2"/>
  <c r="H931" i="2"/>
  <c r="D931" i="2"/>
  <c r="G931" i="2" s="1"/>
  <c r="D930" i="2"/>
  <c r="G930" i="2" s="1"/>
  <c r="J929" i="2"/>
  <c r="I929" i="2"/>
  <c r="H929" i="2"/>
  <c r="G929" i="2"/>
  <c r="D929" i="2"/>
  <c r="I929" i="2" s="1" a="1"/>
  <c r="D928" i="2"/>
  <c r="G928" i="2" s="1"/>
  <c r="D927" i="2"/>
  <c r="I926" i="2"/>
  <c r="J926" i="2" s="1"/>
  <c r="I926" i="2" a="1"/>
  <c r="H926" i="2"/>
  <c r="G926" i="2"/>
  <c r="D926" i="2"/>
  <c r="D925" i="2"/>
  <c r="I924" i="2" a="1"/>
  <c r="I924" i="2" s="1"/>
  <c r="J924" i="2" s="1"/>
  <c r="H924" i="2"/>
  <c r="D924" i="2"/>
  <c r="G924" i="2" s="1"/>
  <c r="I923" i="2" a="1"/>
  <c r="I923" i="2" s="1"/>
  <c r="J923" i="2" s="1"/>
  <c r="H923" i="2"/>
  <c r="G923" i="2"/>
  <c r="D923" i="2"/>
  <c r="D922" i="2"/>
  <c r="J921" i="2"/>
  <c r="I921" i="2"/>
  <c r="H921" i="2"/>
  <c r="G921" i="2"/>
  <c r="D921" i="2"/>
  <c r="I921" i="2" s="1" a="1"/>
  <c r="D920" i="2"/>
  <c r="G920" i="2" s="1"/>
  <c r="I919" i="2"/>
  <c r="J919" i="2" s="1"/>
  <c r="H919" i="2"/>
  <c r="G919" i="2"/>
  <c r="D919" i="2"/>
  <c r="I919" i="2" s="1" a="1"/>
  <c r="I918" i="2" a="1"/>
  <c r="I918" i="2" s="1"/>
  <c r="J918" i="2" s="1"/>
  <c r="H918" i="2"/>
  <c r="G918" i="2"/>
  <c r="D918" i="2"/>
  <c r="G917" i="2"/>
  <c r="D917" i="2"/>
  <c r="H916" i="2"/>
  <c r="D916" i="2"/>
  <c r="I915" i="2" a="1"/>
  <c r="I915" i="2" s="1"/>
  <c r="J915" i="2" s="1"/>
  <c r="H915" i="2"/>
  <c r="G915" i="2"/>
  <c r="D915" i="2"/>
  <c r="H914" i="2"/>
  <c r="D914" i="2"/>
  <c r="G913" i="2"/>
  <c r="D913" i="2"/>
  <c r="D912" i="2"/>
  <c r="H911" i="2"/>
  <c r="D911" i="2"/>
  <c r="G911" i="2" s="1"/>
  <c r="D910" i="2"/>
  <c r="H910" i="2" s="1"/>
  <c r="J909" i="2"/>
  <c r="I909" i="2"/>
  <c r="H909" i="2"/>
  <c r="G909" i="2"/>
  <c r="D909" i="2"/>
  <c r="I909" i="2" s="1" a="1"/>
  <c r="D908" i="2"/>
  <c r="G908" i="2" s="1"/>
  <c r="D907" i="2"/>
  <c r="I906" i="2"/>
  <c r="J906" i="2" s="1"/>
  <c r="I906" i="2" a="1"/>
  <c r="H906" i="2"/>
  <c r="G906" i="2"/>
  <c r="D906" i="2"/>
  <c r="D905" i="2"/>
  <c r="I904" i="2" a="1"/>
  <c r="I904" i="2" s="1"/>
  <c r="J904" i="2" s="1"/>
  <c r="D904" i="2"/>
  <c r="G903" i="2"/>
  <c r="D903" i="2"/>
  <c r="I903" i="2" s="1" a="1"/>
  <c r="I903" i="2" s="1"/>
  <c r="J903" i="2" s="1"/>
  <c r="I902" i="2" a="1"/>
  <c r="I902" i="2" s="1"/>
  <c r="J902" i="2" s="1"/>
  <c r="G902" i="2"/>
  <c r="D902" i="2"/>
  <c r="H902" i="2" s="1"/>
  <c r="D901" i="2"/>
  <c r="D900" i="2"/>
  <c r="I899" i="2" a="1"/>
  <c r="I899" i="2" s="1"/>
  <c r="J899" i="2" s="1"/>
  <c r="H899" i="2"/>
  <c r="G899" i="2"/>
  <c r="D899" i="2"/>
  <c r="D898" i="2"/>
  <c r="D897" i="2"/>
  <c r="I896" i="2" a="1"/>
  <c r="I896" i="2" s="1"/>
  <c r="J896" i="2" s="1"/>
  <c r="H896" i="2"/>
  <c r="D896" i="2"/>
  <c r="G896" i="2" s="1"/>
  <c r="H895" i="2"/>
  <c r="D895" i="2"/>
  <c r="G895" i="2" s="1"/>
  <c r="I894" i="2" a="1"/>
  <c r="I894" i="2" s="1"/>
  <c r="J894" i="2" s="1"/>
  <c r="H894" i="2"/>
  <c r="D894" i="2"/>
  <c r="G894" i="2" s="1"/>
  <c r="D893" i="2"/>
  <c r="I892" i="2" a="1"/>
  <c r="I892" i="2" s="1"/>
  <c r="J892" i="2" s="1"/>
  <c r="H892" i="2"/>
  <c r="D892" i="2"/>
  <c r="G892" i="2" s="1"/>
  <c r="H891" i="2"/>
  <c r="D891" i="2"/>
  <c r="I891" i="2" s="1" a="1"/>
  <c r="I891" i="2" s="1"/>
  <c r="J891" i="2" s="1"/>
  <c r="I890" i="2"/>
  <c r="J890" i="2" s="1"/>
  <c r="G890" i="2"/>
  <c r="D890" i="2"/>
  <c r="I890" i="2" s="1" a="1"/>
  <c r="I889" i="2"/>
  <c r="J889" i="2" s="1"/>
  <c r="H889" i="2"/>
  <c r="G889" i="2"/>
  <c r="D889" i="2"/>
  <c r="I889" i="2" s="1" a="1"/>
  <c r="H888" i="2"/>
  <c r="D888" i="2"/>
  <c r="H887" i="2"/>
  <c r="D887" i="2"/>
  <c r="I886" i="2" a="1"/>
  <c r="I886" i="2" s="1"/>
  <c r="J886" i="2" s="1"/>
  <c r="H886" i="2"/>
  <c r="G886" i="2"/>
  <c r="D886" i="2"/>
  <c r="D885" i="2"/>
  <c r="H884" i="2"/>
  <c r="D884" i="2"/>
  <c r="I883" i="2"/>
  <c r="J883" i="2" s="1"/>
  <c r="I883" i="2" a="1"/>
  <c r="H883" i="2"/>
  <c r="G883" i="2"/>
  <c r="D883" i="2"/>
  <c r="I882" i="2" a="1"/>
  <c r="I882" i="2" s="1"/>
  <c r="J882" i="2" s="1"/>
  <c r="G882" i="2"/>
  <c r="D882" i="2"/>
  <c r="H882" i="2" s="1"/>
  <c r="G881" i="2"/>
  <c r="D881" i="2"/>
  <c r="I880" i="2" a="1"/>
  <c r="I880" i="2" s="1"/>
  <c r="J880" i="2" s="1"/>
  <c r="D880" i="2"/>
  <c r="I879" i="2" a="1"/>
  <c r="I879" i="2" s="1"/>
  <c r="J879" i="2" s="1"/>
  <c r="H879" i="2"/>
  <c r="G879" i="2"/>
  <c r="D879" i="2"/>
  <c r="G878" i="2"/>
  <c r="D878" i="2"/>
  <c r="D877" i="2"/>
  <c r="D876" i="2"/>
  <c r="G875" i="2"/>
  <c r="D875" i="2"/>
  <c r="H875" i="2" s="1"/>
  <c r="G874" i="2"/>
  <c r="D874" i="2"/>
  <c r="I874" i="2" s="1" a="1"/>
  <c r="I874" i="2" s="1"/>
  <c r="J874" i="2" s="1"/>
  <c r="D873" i="2"/>
  <c r="D872" i="2"/>
  <c r="D871" i="2"/>
  <c r="I871" i="2" s="1" a="1"/>
  <c r="I871" i="2" s="1"/>
  <c r="J871" i="2" s="1"/>
  <c r="D870" i="2"/>
  <c r="D869" i="2"/>
  <c r="D868" i="2"/>
  <c r="D867" i="2"/>
  <c r="H867" i="2" s="1"/>
  <c r="D866" i="2"/>
  <c r="I865" i="2"/>
  <c r="J865" i="2" s="1"/>
  <c r="D865" i="2"/>
  <c r="I865" i="2" s="1" a="1"/>
  <c r="D864" i="2"/>
  <c r="D863" i="2"/>
  <c r="G863" i="2" s="1"/>
  <c r="D862" i="2"/>
  <c r="D861" i="2"/>
  <c r="I860" i="2"/>
  <c r="J860" i="2" s="1"/>
  <c r="I860" i="2" a="1"/>
  <c r="H860" i="2"/>
  <c r="D860" i="2"/>
  <c r="G860" i="2" s="1"/>
  <c r="D859" i="2"/>
  <c r="I859" i="2" s="1" a="1"/>
  <c r="I859" i="2" s="1"/>
  <c r="J859" i="2" s="1"/>
  <c r="D858" i="2"/>
  <c r="J857" i="2"/>
  <c r="I857" i="2"/>
  <c r="H857" i="2"/>
  <c r="G857" i="2"/>
  <c r="D857" i="2"/>
  <c r="I857" i="2" s="1" a="1"/>
  <c r="H856" i="2"/>
  <c r="D856" i="2"/>
  <c r="G856" i="2" s="1"/>
  <c r="D855" i="2"/>
  <c r="I854" i="2" a="1"/>
  <c r="I854" i="2" s="1"/>
  <c r="J854" i="2" s="1"/>
  <c r="H854" i="2"/>
  <c r="G854" i="2"/>
  <c r="D854" i="2"/>
  <c r="J853" i="2"/>
  <c r="H853" i="2"/>
  <c r="G853" i="2"/>
  <c r="D853" i="2"/>
  <c r="I853" i="2" s="1" a="1"/>
  <c r="I853" i="2" s="1"/>
  <c r="H852" i="2"/>
  <c r="D852" i="2"/>
  <c r="G852" i="2" s="1"/>
  <c r="I851" i="2" a="1"/>
  <c r="I851" i="2" s="1"/>
  <c r="J851" i="2" s="1"/>
  <c r="H851" i="2"/>
  <c r="G851" i="2"/>
  <c r="D851" i="2"/>
  <c r="I850" i="2"/>
  <c r="J850" i="2" s="1"/>
  <c r="D850" i="2"/>
  <c r="I850" i="2" s="1" a="1"/>
  <c r="J849" i="2"/>
  <c r="I849" i="2"/>
  <c r="G849" i="2"/>
  <c r="D849" i="2"/>
  <c r="I849" i="2" s="1" a="1"/>
  <c r="D848" i="2"/>
  <c r="G848" i="2" s="1"/>
  <c r="H847" i="2"/>
  <c r="G847" i="2"/>
  <c r="D847" i="2"/>
  <c r="I847" i="2" s="1" a="1"/>
  <c r="I847" i="2" s="1"/>
  <c r="J847" i="2" s="1"/>
  <c r="I846" i="2" a="1"/>
  <c r="I846" i="2" s="1"/>
  <c r="J846" i="2" s="1"/>
  <c r="G846" i="2"/>
  <c r="D846" i="2"/>
  <c r="H846" i="2" s="1"/>
  <c r="I845" i="2"/>
  <c r="J845" i="2" s="1"/>
  <c r="H845" i="2"/>
  <c r="G845" i="2"/>
  <c r="D845" i="2"/>
  <c r="I845" i="2" s="1" a="1"/>
  <c r="D844" i="2"/>
  <c r="I843" i="2" a="1"/>
  <c r="I843" i="2" s="1"/>
  <c r="J843" i="2" s="1"/>
  <c r="G843" i="2"/>
  <c r="D843" i="2"/>
  <c r="H843" i="2" s="1"/>
  <c r="H842" i="2"/>
  <c r="D842" i="2"/>
  <c r="I842" i="2" s="1" a="1"/>
  <c r="I842" i="2" s="1"/>
  <c r="J842" i="2" s="1"/>
  <c r="G841" i="2"/>
  <c r="D841" i="2"/>
  <c r="I840" i="2" a="1"/>
  <c r="I840" i="2" s="1"/>
  <c r="J840" i="2" s="1"/>
  <c r="D840" i="2"/>
  <c r="I839" i="2" a="1"/>
  <c r="I839" i="2" s="1"/>
  <c r="J839" i="2" s="1"/>
  <c r="H839" i="2"/>
  <c r="D839" i="2"/>
  <c r="G839" i="2" s="1"/>
  <c r="I838" i="2" a="1"/>
  <c r="I838" i="2" s="1"/>
  <c r="J838" i="2" s="1"/>
  <c r="G838" i="2"/>
  <c r="D838" i="2"/>
  <c r="H838" i="2" s="1"/>
  <c r="H837" i="2"/>
  <c r="D837" i="2"/>
  <c r="I836" i="2" a="1"/>
  <c r="I836" i="2" s="1"/>
  <c r="J836" i="2" s="1"/>
  <c r="H836" i="2"/>
  <c r="D836" i="2"/>
  <c r="G836" i="2" s="1"/>
  <c r="I835" i="2" a="1"/>
  <c r="I835" i="2" s="1"/>
  <c r="J835" i="2" s="1"/>
  <c r="G835" i="2"/>
  <c r="D835" i="2"/>
  <c r="H835" i="2" s="1"/>
  <c r="I834" i="2" a="1"/>
  <c r="I834" i="2" s="1"/>
  <c r="J834" i="2" s="1"/>
  <c r="H834" i="2"/>
  <c r="D834" i="2"/>
  <c r="G834" i="2" s="1"/>
  <c r="I833" i="2"/>
  <c r="J833" i="2" s="1"/>
  <c r="H833" i="2"/>
  <c r="G833" i="2"/>
  <c r="D833" i="2"/>
  <c r="I833" i="2" s="1" a="1"/>
  <c r="D832" i="2"/>
  <c r="I831" i="2" a="1"/>
  <c r="I831" i="2" s="1"/>
  <c r="J831" i="2" s="1"/>
  <c r="H831" i="2"/>
  <c r="D831" i="2"/>
  <c r="G831" i="2" s="1"/>
  <c r="I830" i="2" a="1"/>
  <c r="I830" i="2" s="1"/>
  <c r="J830" i="2" s="1"/>
  <c r="H830" i="2"/>
  <c r="G830" i="2"/>
  <c r="D830" i="2"/>
  <c r="H829" i="2"/>
  <c r="D829" i="2"/>
  <c r="I828" i="2" a="1"/>
  <c r="I828" i="2" s="1"/>
  <c r="J828" i="2" s="1"/>
  <c r="H828" i="2"/>
  <c r="D828" i="2"/>
  <c r="G828" i="2" s="1"/>
  <c r="I827" i="2" a="1"/>
  <c r="I827" i="2" s="1"/>
  <c r="J827" i="2" s="1"/>
  <c r="H827" i="2"/>
  <c r="D827" i="2"/>
  <c r="G827" i="2" s="1"/>
  <c r="H826" i="2"/>
  <c r="D826" i="2"/>
  <c r="I825" i="2"/>
  <c r="J825" i="2" s="1"/>
  <c r="H825" i="2"/>
  <c r="G825" i="2"/>
  <c r="D825" i="2"/>
  <c r="I825" i="2" s="1" a="1"/>
  <c r="I824" i="2" a="1"/>
  <c r="I824" i="2" s="1"/>
  <c r="J824" i="2" s="1"/>
  <c r="D824" i="2"/>
  <c r="G824" i="2" s="1"/>
  <c r="D823" i="2"/>
  <c r="I822" i="2" a="1"/>
  <c r="I822" i="2" s="1"/>
  <c r="J822" i="2" s="1"/>
  <c r="H822" i="2"/>
  <c r="G822" i="2"/>
  <c r="D822" i="2"/>
  <c r="D821" i="2"/>
  <c r="I821" i="2" s="1" a="1"/>
  <c r="I821" i="2" s="1"/>
  <c r="J821" i="2" s="1"/>
  <c r="H820" i="2"/>
  <c r="D820" i="2"/>
  <c r="G820" i="2" s="1"/>
  <c r="I819" i="2" a="1"/>
  <c r="I819" i="2" s="1"/>
  <c r="J819" i="2" s="1"/>
  <c r="H819" i="2"/>
  <c r="G819" i="2"/>
  <c r="D819" i="2"/>
  <c r="I818" i="2"/>
  <c r="J818" i="2" s="1"/>
  <c r="H818" i="2"/>
  <c r="G818" i="2"/>
  <c r="D818" i="2"/>
  <c r="I818" i="2" s="1" a="1"/>
  <c r="I817" i="2"/>
  <c r="J817" i="2" s="1"/>
  <c r="G817" i="2"/>
  <c r="D817" i="2"/>
  <c r="I817" i="2" s="1" a="1"/>
  <c r="I816" i="2"/>
  <c r="J816" i="2" s="1"/>
  <c r="I816" i="2" a="1"/>
  <c r="D816" i="2"/>
  <c r="G816" i="2" s="1"/>
  <c r="I815" i="2"/>
  <c r="J815" i="2" s="1"/>
  <c r="H815" i="2"/>
  <c r="D815" i="2"/>
  <c r="I815" i="2" s="1" a="1"/>
  <c r="I814" i="2"/>
  <c r="J814" i="2" s="1"/>
  <c r="I814" i="2" a="1"/>
  <c r="G814" i="2"/>
  <c r="D814" i="2"/>
  <c r="H814" i="2" s="1"/>
  <c r="D813" i="2"/>
  <c r="D812" i="2"/>
  <c r="J811" i="2"/>
  <c r="I811" i="2"/>
  <c r="I811" i="2" a="1"/>
  <c r="G811" i="2"/>
  <c r="D811" i="2"/>
  <c r="H811" i="2" s="1"/>
  <c r="D810" i="2"/>
  <c r="G810" i="2" s="1"/>
  <c r="D809" i="2"/>
  <c r="D808" i="2"/>
  <c r="G807" i="2"/>
  <c r="D807" i="2"/>
  <c r="I807" i="2" s="1" a="1"/>
  <c r="I807" i="2" s="1"/>
  <c r="J807" i="2" s="1"/>
  <c r="D806" i="2"/>
  <c r="D805" i="2"/>
  <c r="D804" i="2"/>
  <c r="D803" i="2"/>
  <c r="D802" i="2"/>
  <c r="D801" i="2"/>
  <c r="D800" i="2"/>
  <c r="D799" i="2"/>
  <c r="D798" i="2"/>
  <c r="D797" i="2"/>
  <c r="J796" i="2"/>
  <c r="I796" i="2"/>
  <c r="I796" i="2" a="1"/>
  <c r="H796" i="2"/>
  <c r="D796" i="2"/>
  <c r="G796" i="2" s="1"/>
  <c r="G795" i="2"/>
  <c r="D795" i="2"/>
  <c r="I795" i="2" s="1" a="1"/>
  <c r="I795" i="2" s="1"/>
  <c r="J795" i="2" s="1"/>
  <c r="D794" i="2"/>
  <c r="J793" i="2"/>
  <c r="I793" i="2"/>
  <c r="H793" i="2"/>
  <c r="G793" i="2"/>
  <c r="D793" i="2"/>
  <c r="I793" i="2" s="1" a="1"/>
  <c r="D792" i="2"/>
  <c r="H791" i="2"/>
  <c r="D791" i="2"/>
  <c r="I790" i="2" a="1"/>
  <c r="I790" i="2" s="1"/>
  <c r="J790" i="2" s="1"/>
  <c r="H790" i="2"/>
  <c r="G790" i="2"/>
  <c r="D790" i="2"/>
  <c r="J789" i="2"/>
  <c r="H789" i="2"/>
  <c r="G789" i="2"/>
  <c r="D789" i="2"/>
  <c r="I789" i="2" s="1" a="1"/>
  <c r="I789" i="2" s="1"/>
  <c r="H788" i="2"/>
  <c r="D788" i="2"/>
  <c r="G788" i="2" s="1"/>
  <c r="I787" i="2"/>
  <c r="J787" i="2" s="1"/>
  <c r="I787" i="2" a="1"/>
  <c r="H787" i="2"/>
  <c r="G787" i="2"/>
  <c r="D787" i="2"/>
  <c r="D786" i="2"/>
  <c r="J785" i="2"/>
  <c r="I785" i="2"/>
  <c r="G785" i="2"/>
  <c r="D785" i="2"/>
  <c r="I785" i="2" s="1" a="1"/>
  <c r="H784" i="2"/>
  <c r="D784" i="2"/>
  <c r="G784" i="2" s="1"/>
  <c r="G783" i="2"/>
  <c r="D783" i="2"/>
  <c r="I782" i="2" a="1"/>
  <c r="I782" i="2" s="1"/>
  <c r="J782" i="2" s="1"/>
  <c r="G782" i="2"/>
  <c r="D782" i="2"/>
  <c r="H782" i="2" s="1"/>
  <c r="I781" i="2"/>
  <c r="J781" i="2" s="1"/>
  <c r="H781" i="2"/>
  <c r="G781" i="2"/>
  <c r="D781" i="2"/>
  <c r="I781" i="2" s="1" a="1"/>
  <c r="H780" i="2"/>
  <c r="D780" i="2"/>
  <c r="I779" i="2" a="1"/>
  <c r="I779" i="2" s="1"/>
  <c r="J779" i="2" s="1"/>
  <c r="G779" i="2"/>
  <c r="D779" i="2"/>
  <c r="H779" i="2" s="1"/>
  <c r="I778" i="2" a="1"/>
  <c r="I778" i="2" s="1"/>
  <c r="J778" i="2" s="1"/>
  <c r="H778" i="2"/>
  <c r="D778" i="2"/>
  <c r="G778" i="2" s="1"/>
  <c r="G777" i="2"/>
  <c r="D777" i="2"/>
  <c r="I776" i="2"/>
  <c r="J776" i="2" s="1"/>
  <c r="I776" i="2" a="1"/>
  <c r="D776" i="2"/>
  <c r="I775" i="2" a="1"/>
  <c r="I775" i="2" s="1"/>
  <c r="J775" i="2" s="1"/>
  <c r="H775" i="2"/>
  <c r="D775" i="2"/>
  <c r="G775" i="2" s="1"/>
  <c r="I774" i="2" a="1"/>
  <c r="I774" i="2" s="1"/>
  <c r="J774" i="2" s="1"/>
  <c r="G774" i="2"/>
  <c r="D774" i="2"/>
  <c r="H774" i="2" s="1"/>
  <c r="H773" i="2"/>
  <c r="D773" i="2"/>
  <c r="I772" i="2" a="1"/>
  <c r="I772" i="2" s="1"/>
  <c r="J772" i="2" s="1"/>
  <c r="H772" i="2"/>
  <c r="D772" i="2"/>
  <c r="G772" i="2" s="1"/>
  <c r="I771" i="2" a="1"/>
  <c r="I771" i="2" s="1"/>
  <c r="J771" i="2" s="1"/>
  <c r="G771" i="2"/>
  <c r="D771" i="2"/>
  <c r="H771" i="2" s="1"/>
  <c r="I770" i="2" a="1"/>
  <c r="I770" i="2" s="1"/>
  <c r="J770" i="2" s="1"/>
  <c r="H770" i="2"/>
  <c r="D770" i="2"/>
  <c r="G770" i="2" s="1"/>
  <c r="I769" i="2"/>
  <c r="J769" i="2" s="1"/>
  <c r="H769" i="2"/>
  <c r="G769" i="2"/>
  <c r="D769" i="2"/>
  <c r="I769" i="2" s="1" a="1"/>
  <c r="D768" i="2"/>
  <c r="I767" i="2" a="1"/>
  <c r="I767" i="2" s="1"/>
  <c r="J767" i="2" s="1"/>
  <c r="H767" i="2"/>
  <c r="D767" i="2"/>
  <c r="G767" i="2" s="1"/>
  <c r="I766" i="2" a="1"/>
  <c r="I766" i="2" s="1"/>
  <c r="J766" i="2" s="1"/>
  <c r="H766" i="2"/>
  <c r="G766" i="2"/>
  <c r="D766" i="2"/>
  <c r="H765" i="2"/>
  <c r="D765" i="2"/>
  <c r="I764" i="2" a="1"/>
  <c r="I764" i="2" s="1"/>
  <c r="J764" i="2" s="1"/>
  <c r="H764" i="2"/>
  <c r="D764" i="2"/>
  <c r="G764" i="2" s="1"/>
  <c r="I763" i="2" a="1"/>
  <c r="I763" i="2" s="1"/>
  <c r="J763" i="2" s="1"/>
  <c r="H763" i="2"/>
  <c r="D763" i="2"/>
  <c r="G763" i="2" s="1"/>
  <c r="H762" i="2"/>
  <c r="D762" i="2"/>
  <c r="I761" i="2"/>
  <c r="J761" i="2" s="1"/>
  <c r="H761" i="2"/>
  <c r="G761" i="2"/>
  <c r="D761" i="2"/>
  <c r="I761" i="2" s="1" a="1"/>
  <c r="I760" i="2" a="1"/>
  <c r="I760" i="2" s="1"/>
  <c r="J760" i="2" s="1"/>
  <c r="D760" i="2"/>
  <c r="G760" i="2" s="1"/>
  <c r="D759" i="2"/>
  <c r="I758" i="2" a="1"/>
  <c r="I758" i="2" s="1"/>
  <c r="J758" i="2" s="1"/>
  <c r="H758" i="2"/>
  <c r="G758" i="2"/>
  <c r="D758" i="2"/>
  <c r="D757" i="2"/>
  <c r="H756" i="2"/>
  <c r="D756" i="2"/>
  <c r="G756" i="2" s="1"/>
  <c r="I755" i="2" a="1"/>
  <c r="I755" i="2" s="1"/>
  <c r="J755" i="2" s="1"/>
  <c r="H755" i="2"/>
  <c r="G755" i="2"/>
  <c r="D755" i="2"/>
  <c r="I754" i="2"/>
  <c r="J754" i="2" s="1"/>
  <c r="H754" i="2"/>
  <c r="G754" i="2"/>
  <c r="D754" i="2"/>
  <c r="I754" i="2" s="1" a="1"/>
  <c r="I753" i="2"/>
  <c r="J753" i="2" s="1"/>
  <c r="G753" i="2"/>
  <c r="D753" i="2"/>
  <c r="I753" i="2" s="1" a="1"/>
  <c r="I752" i="2"/>
  <c r="J752" i="2" s="1"/>
  <c r="I752" i="2" a="1"/>
  <c r="D752" i="2"/>
  <c r="G752" i="2" s="1"/>
  <c r="I751" i="2"/>
  <c r="J751" i="2" s="1"/>
  <c r="H751" i="2"/>
  <c r="D751" i="2"/>
  <c r="I751" i="2" s="1" a="1"/>
  <c r="I750" i="2" a="1"/>
  <c r="I750" i="2" s="1"/>
  <c r="J750" i="2" s="1"/>
  <c r="G750" i="2"/>
  <c r="D750" i="2"/>
  <c r="H750" i="2" s="1"/>
  <c r="D749" i="2"/>
  <c r="D748" i="2"/>
  <c r="J747" i="2"/>
  <c r="I747" i="2"/>
  <c r="I747" i="2" a="1"/>
  <c r="G747" i="2"/>
  <c r="D747" i="2"/>
  <c r="H747" i="2" s="1"/>
  <c r="G746" i="2"/>
  <c r="D746" i="2"/>
  <c r="D745" i="2"/>
  <c r="D744" i="2"/>
  <c r="G743" i="2"/>
  <c r="D743" i="2"/>
  <c r="D742" i="2"/>
  <c r="D741" i="2"/>
  <c r="D740" i="2"/>
  <c r="D739" i="2"/>
  <c r="D738" i="2"/>
  <c r="D737" i="2"/>
  <c r="D736" i="2"/>
  <c r="D735" i="2"/>
  <c r="I734" i="2" a="1"/>
  <c r="I734" i="2" s="1"/>
  <c r="J734" i="2" s="1"/>
  <c r="D734" i="2"/>
  <c r="D733" i="2"/>
  <c r="I732" i="2"/>
  <c r="J732" i="2" s="1"/>
  <c r="I732" i="2" a="1"/>
  <c r="H732" i="2"/>
  <c r="D732" i="2"/>
  <c r="G732" i="2" s="1"/>
  <c r="G731" i="2"/>
  <c r="D731" i="2"/>
  <c r="D730" i="2"/>
  <c r="J729" i="2"/>
  <c r="I729" i="2"/>
  <c r="H729" i="2"/>
  <c r="G729" i="2"/>
  <c r="D729" i="2"/>
  <c r="I729" i="2" s="1" a="1"/>
  <c r="H728" i="2"/>
  <c r="D728" i="2"/>
  <c r="D727" i="2"/>
  <c r="I726" i="2" a="1"/>
  <c r="I726" i="2" s="1"/>
  <c r="J726" i="2" s="1"/>
  <c r="H726" i="2"/>
  <c r="G726" i="2"/>
  <c r="D726" i="2"/>
  <c r="H725" i="2"/>
  <c r="G725" i="2"/>
  <c r="D725" i="2"/>
  <c r="I725" i="2" s="1" a="1"/>
  <c r="I725" i="2" s="1"/>
  <c r="J725" i="2" s="1"/>
  <c r="H724" i="2"/>
  <c r="D724" i="2"/>
  <c r="G724" i="2" s="1"/>
  <c r="I723" i="2" a="1"/>
  <c r="I723" i="2" s="1"/>
  <c r="J723" i="2" s="1"/>
  <c r="H723" i="2"/>
  <c r="G723" i="2"/>
  <c r="D723" i="2"/>
  <c r="D722" i="2"/>
  <c r="J721" i="2"/>
  <c r="I721" i="2"/>
  <c r="G721" i="2"/>
  <c r="D721" i="2"/>
  <c r="I721" i="2" s="1" a="1"/>
  <c r="D720" i="2"/>
  <c r="I719" i="2" a="1"/>
  <c r="I719" i="2" s="1"/>
  <c r="J719" i="2" s="1"/>
  <c r="H719" i="2"/>
  <c r="G719" i="2"/>
  <c r="D719" i="2"/>
  <c r="I718" i="2" a="1"/>
  <c r="I718" i="2" s="1"/>
  <c r="J718" i="2" s="1"/>
  <c r="G718" i="2"/>
  <c r="D718" i="2"/>
  <c r="H718" i="2" s="1"/>
  <c r="J717" i="2"/>
  <c r="I717" i="2"/>
  <c r="H717" i="2"/>
  <c r="D717" i="2"/>
  <c r="I717" i="2" s="1" a="1"/>
  <c r="I716" i="2"/>
  <c r="J716" i="2" s="1"/>
  <c r="I716" i="2" a="1"/>
  <c r="D716" i="2"/>
  <c r="D715" i="2"/>
  <c r="G714" i="2"/>
  <c r="D714" i="2"/>
  <c r="I714" i="2" s="1" a="1"/>
  <c r="I714" i="2" s="1"/>
  <c r="J714" i="2" s="1"/>
  <c r="D713" i="2"/>
  <c r="D712" i="2"/>
  <c r="H711" i="2"/>
  <c r="D711" i="2"/>
  <c r="G711" i="2" s="1"/>
  <c r="I710" i="2" a="1"/>
  <c r="I710" i="2" s="1"/>
  <c r="J710" i="2" s="1"/>
  <c r="H710" i="2"/>
  <c r="D710" i="2"/>
  <c r="G710" i="2" s="1"/>
  <c r="D709" i="2"/>
  <c r="D708" i="2"/>
  <c r="H707" i="2"/>
  <c r="D707" i="2"/>
  <c r="I707" i="2" s="1" a="1"/>
  <c r="I707" i="2" s="1"/>
  <c r="J707" i="2" s="1"/>
  <c r="D706" i="2"/>
  <c r="I705" i="2"/>
  <c r="J705" i="2" s="1"/>
  <c r="H705" i="2"/>
  <c r="G705" i="2"/>
  <c r="D705" i="2"/>
  <c r="I705" i="2" s="1" a="1"/>
  <c r="I704" i="2" a="1"/>
  <c r="I704" i="2" s="1"/>
  <c r="J704" i="2" s="1"/>
  <c r="H704" i="2"/>
  <c r="D704" i="2"/>
  <c r="G704" i="2" s="1"/>
  <c r="J703" i="2"/>
  <c r="I703" i="2"/>
  <c r="I703" i="2" a="1"/>
  <c r="D703" i="2"/>
  <c r="G703" i="2" s="1"/>
  <c r="I702" i="2"/>
  <c r="J702" i="2" s="1"/>
  <c r="I702" i="2" a="1"/>
  <c r="G702" i="2"/>
  <c r="D702" i="2"/>
  <c r="H702" i="2" s="1"/>
  <c r="D701" i="2"/>
  <c r="I700" i="2" a="1"/>
  <c r="I700" i="2" s="1"/>
  <c r="J700" i="2" s="1"/>
  <c r="H700" i="2"/>
  <c r="D700" i="2"/>
  <c r="G700" i="2" s="1"/>
  <c r="D699" i="2"/>
  <c r="G699" i="2" s="1"/>
  <c r="I698" i="2"/>
  <c r="J698" i="2" s="1"/>
  <c r="H698" i="2"/>
  <c r="D698" i="2"/>
  <c r="I698" i="2" s="1" a="1"/>
  <c r="J697" i="2"/>
  <c r="I697" i="2"/>
  <c r="H697" i="2"/>
  <c r="G697" i="2"/>
  <c r="D697" i="2"/>
  <c r="I697" i="2" s="1" a="1"/>
  <c r="D696" i="2"/>
  <c r="I695" i="2"/>
  <c r="J695" i="2" s="1"/>
  <c r="H695" i="2"/>
  <c r="G695" i="2"/>
  <c r="D695" i="2"/>
  <c r="I695" i="2" s="1" a="1"/>
  <c r="I694" i="2"/>
  <c r="J694" i="2" s="1"/>
  <c r="I694" i="2" a="1"/>
  <c r="D694" i="2"/>
  <c r="D693" i="2"/>
  <c r="I692" i="2" a="1"/>
  <c r="I692" i="2" s="1"/>
  <c r="J692" i="2" s="1"/>
  <c r="H692" i="2"/>
  <c r="G692" i="2"/>
  <c r="D692" i="2"/>
  <c r="H691" i="2"/>
  <c r="D691" i="2"/>
  <c r="D690" i="2"/>
  <c r="J689" i="2"/>
  <c r="I689" i="2" a="1"/>
  <c r="I689" i="2" s="1"/>
  <c r="H689" i="2"/>
  <c r="G689" i="2"/>
  <c r="D689" i="2"/>
  <c r="D688" i="2"/>
  <c r="G688" i="2" s="1"/>
  <c r="D687" i="2"/>
  <c r="J686" i="2"/>
  <c r="I686" i="2" a="1"/>
  <c r="I686" i="2" s="1"/>
  <c r="H686" i="2"/>
  <c r="D686" i="2"/>
  <c r="G686" i="2" s="1"/>
  <c r="I685" i="2" a="1"/>
  <c r="I685" i="2" s="1"/>
  <c r="J685" i="2" s="1"/>
  <c r="H685" i="2"/>
  <c r="D685" i="2"/>
  <c r="G685" i="2" s="1"/>
  <c r="I684" i="2" a="1"/>
  <c r="I684" i="2" s="1"/>
  <c r="J684" i="2" s="1"/>
  <c r="D684" i="2"/>
  <c r="G683" i="2"/>
  <c r="D683" i="2"/>
  <c r="I683" i="2" s="1" a="1"/>
  <c r="I683" i="2" s="1"/>
  <c r="J683" i="2" s="1"/>
  <c r="I682" i="2" a="1"/>
  <c r="I682" i="2" s="1"/>
  <c r="J682" i="2" s="1"/>
  <c r="H682" i="2"/>
  <c r="D682" i="2"/>
  <c r="G682" i="2" s="1"/>
  <c r="D681" i="2"/>
  <c r="D680" i="2"/>
  <c r="I680" i="2" s="1" a="1"/>
  <c r="I680" i="2" s="1"/>
  <c r="J680" i="2" s="1"/>
  <c r="I679" i="2"/>
  <c r="J679" i="2" s="1"/>
  <c r="H679" i="2"/>
  <c r="G679" i="2"/>
  <c r="D679" i="2"/>
  <c r="I679" i="2" s="1" a="1"/>
  <c r="I678" i="2" a="1"/>
  <c r="I678" i="2" s="1"/>
  <c r="J678" i="2" s="1"/>
  <c r="D678" i="2"/>
  <c r="G678" i="2" s="1"/>
  <c r="G677" i="2"/>
  <c r="D677" i="2"/>
  <c r="I677" i="2" s="1" a="1"/>
  <c r="I677" i="2" s="1"/>
  <c r="J677" i="2" s="1"/>
  <c r="I676" i="2" a="1"/>
  <c r="I676" i="2" s="1"/>
  <c r="J676" i="2" s="1"/>
  <c r="H676" i="2"/>
  <c r="G676" i="2"/>
  <c r="D676" i="2"/>
  <c r="J675" i="2"/>
  <c r="I675" i="2"/>
  <c r="H675" i="2"/>
  <c r="D675" i="2"/>
  <c r="I675" i="2" s="1" a="1"/>
  <c r="H674" i="2"/>
  <c r="D674" i="2"/>
  <c r="J673" i="2"/>
  <c r="I673" i="2" a="1"/>
  <c r="I673" i="2" s="1"/>
  <c r="H673" i="2"/>
  <c r="G673" i="2"/>
  <c r="D673" i="2"/>
  <c r="I672" i="2" a="1"/>
  <c r="I672" i="2" s="1"/>
  <c r="J672" i="2" s="1"/>
  <c r="D672" i="2"/>
  <c r="G672" i="2" s="1"/>
  <c r="G671" i="2"/>
  <c r="D671" i="2"/>
  <c r="I670" i="2" a="1"/>
  <c r="I670" i="2" s="1"/>
  <c r="J670" i="2" s="1"/>
  <c r="D670" i="2"/>
  <c r="G670" i="2" s="1"/>
  <c r="I669" i="2" a="1"/>
  <c r="I669" i="2" s="1"/>
  <c r="J669" i="2" s="1"/>
  <c r="H669" i="2"/>
  <c r="D669" i="2"/>
  <c r="G669" i="2" s="1"/>
  <c r="I668" i="2" a="1"/>
  <c r="I668" i="2" s="1"/>
  <c r="J668" i="2" s="1"/>
  <c r="D668" i="2"/>
  <c r="H668" i="2" s="1"/>
  <c r="H667" i="2"/>
  <c r="G667" i="2"/>
  <c r="D667" i="2"/>
  <c r="I667" i="2" s="1" a="1"/>
  <c r="I667" i="2" s="1"/>
  <c r="J667" i="2" s="1"/>
  <c r="I666" i="2" a="1"/>
  <c r="I666" i="2" s="1"/>
  <c r="J666" i="2" s="1"/>
  <c r="H666" i="2"/>
  <c r="D666" i="2"/>
  <c r="G666" i="2" s="1"/>
  <c r="I665" i="2" a="1"/>
  <c r="I665" i="2" s="1"/>
  <c r="J665" i="2" s="1"/>
  <c r="D665" i="2"/>
  <c r="H665" i="2" s="1"/>
  <c r="I664" i="2"/>
  <c r="J664" i="2" s="1"/>
  <c r="H664" i="2"/>
  <c r="G664" i="2"/>
  <c r="D664" i="2"/>
  <c r="I664" i="2" s="1" a="1"/>
  <c r="I663" i="2"/>
  <c r="J663" i="2" s="1"/>
  <c r="H663" i="2"/>
  <c r="G663" i="2"/>
  <c r="D663" i="2"/>
  <c r="I663" i="2" s="1" a="1"/>
  <c r="I662" i="2" a="1"/>
  <c r="I662" i="2" s="1"/>
  <c r="J662" i="2" s="1"/>
  <c r="D662" i="2"/>
  <c r="D661" i="2"/>
  <c r="I661" i="2" s="1" a="1"/>
  <c r="I661" i="2" s="1"/>
  <c r="J661" i="2" s="1"/>
  <c r="I660" i="2" a="1"/>
  <c r="I660" i="2" s="1"/>
  <c r="J660" i="2" s="1"/>
  <c r="H660" i="2"/>
  <c r="G660" i="2"/>
  <c r="D660" i="2"/>
  <c r="D659" i="2"/>
  <c r="D658" i="2"/>
  <c r="J657" i="2"/>
  <c r="I657" i="2" a="1"/>
  <c r="I657" i="2" s="1"/>
  <c r="H657" i="2"/>
  <c r="G657" i="2"/>
  <c r="D657" i="2"/>
  <c r="D656" i="2"/>
  <c r="G656" i="2" s="1"/>
  <c r="G655" i="2"/>
  <c r="D655" i="2"/>
  <c r="D654" i="2"/>
  <c r="G654" i="2" s="1"/>
  <c r="I653" i="2" a="1"/>
  <c r="I653" i="2" s="1"/>
  <c r="J653" i="2" s="1"/>
  <c r="H653" i="2"/>
  <c r="D653" i="2"/>
  <c r="G653" i="2" s="1"/>
  <c r="D652" i="2"/>
  <c r="H652" i="2" s="1"/>
  <c r="J651" i="2"/>
  <c r="H651" i="2"/>
  <c r="G651" i="2"/>
  <c r="D651" i="2"/>
  <c r="I651" i="2" s="1" a="1"/>
  <c r="I651" i="2" s="1"/>
  <c r="I650" i="2"/>
  <c r="J650" i="2" s="1"/>
  <c r="I650" i="2" a="1"/>
  <c r="H650" i="2"/>
  <c r="D650" i="2"/>
  <c r="G650" i="2" s="1"/>
  <c r="I649" i="2" a="1"/>
  <c r="I649" i="2" s="1"/>
  <c r="J649" i="2" s="1"/>
  <c r="G649" i="2"/>
  <c r="D649" i="2"/>
  <c r="H649" i="2" s="1"/>
  <c r="H648" i="2"/>
  <c r="G648" i="2"/>
  <c r="D648" i="2"/>
  <c r="I648" i="2" s="1" a="1"/>
  <c r="I648" i="2" s="1"/>
  <c r="J648" i="2" s="1"/>
  <c r="I647" i="2"/>
  <c r="J647" i="2" s="1"/>
  <c r="H647" i="2"/>
  <c r="G647" i="2"/>
  <c r="D647" i="2"/>
  <c r="I647" i="2" s="1" a="1"/>
  <c r="I646" i="2" a="1"/>
  <c r="I646" i="2" s="1"/>
  <c r="J646" i="2" s="1"/>
  <c r="D646" i="2"/>
  <c r="I645" i="2"/>
  <c r="J645" i="2" s="1"/>
  <c r="H645" i="2"/>
  <c r="G645" i="2"/>
  <c r="D645" i="2"/>
  <c r="I645" i="2" s="1" a="1"/>
  <c r="I644" i="2" a="1"/>
  <c r="I644" i="2" s="1"/>
  <c r="J644" i="2" s="1"/>
  <c r="H644" i="2"/>
  <c r="G644" i="2"/>
  <c r="D644" i="2"/>
  <c r="H643" i="2"/>
  <c r="D643" i="2"/>
  <c r="H642" i="2"/>
  <c r="D642" i="2"/>
  <c r="J641" i="2"/>
  <c r="I641" i="2" a="1"/>
  <c r="I641" i="2" s="1"/>
  <c r="H641" i="2"/>
  <c r="G641" i="2"/>
  <c r="D641" i="2"/>
  <c r="D640" i="2"/>
  <c r="G640" i="2" s="1"/>
  <c r="D639" i="2"/>
  <c r="D638" i="2"/>
  <c r="G638" i="2" s="1"/>
  <c r="D637" i="2"/>
  <c r="G637" i="2" s="1"/>
  <c r="D636" i="2"/>
  <c r="H636" i="2" s="1"/>
  <c r="D635" i="2"/>
  <c r="I635" i="2" s="1" a="1"/>
  <c r="I635" i="2" s="1"/>
  <c r="J635" i="2" s="1"/>
  <c r="I634" i="2"/>
  <c r="J634" i="2" s="1"/>
  <c r="I634" i="2" a="1"/>
  <c r="H634" i="2"/>
  <c r="D634" i="2"/>
  <c r="G634" i="2" s="1"/>
  <c r="G633" i="2"/>
  <c r="D633" i="2"/>
  <c r="H633" i="2" s="1"/>
  <c r="I632" i="2"/>
  <c r="J632" i="2" s="1"/>
  <c r="G632" i="2"/>
  <c r="D632" i="2"/>
  <c r="I632" i="2" s="1" a="1"/>
  <c r="I631" i="2"/>
  <c r="J631" i="2" s="1"/>
  <c r="H631" i="2"/>
  <c r="G631" i="2"/>
  <c r="D631" i="2"/>
  <c r="I631" i="2" s="1" a="1"/>
  <c r="I630" i="2" a="1"/>
  <c r="I630" i="2" s="1"/>
  <c r="J630" i="2" s="1"/>
  <c r="D630" i="2"/>
  <c r="H629" i="2"/>
  <c r="G629" i="2"/>
  <c r="D629" i="2"/>
  <c r="I629" i="2" s="1" a="1"/>
  <c r="I629" i="2" s="1"/>
  <c r="J629" i="2" s="1"/>
  <c r="I628" i="2" a="1"/>
  <c r="I628" i="2" s="1"/>
  <c r="J628" i="2" s="1"/>
  <c r="H628" i="2"/>
  <c r="G628" i="2"/>
  <c r="D628" i="2"/>
  <c r="D627" i="2"/>
  <c r="H626" i="2"/>
  <c r="D626" i="2"/>
  <c r="I625" i="2" a="1"/>
  <c r="I625" i="2" s="1"/>
  <c r="J625" i="2" s="1"/>
  <c r="H625" i="2"/>
  <c r="G625" i="2"/>
  <c r="D625" i="2"/>
  <c r="I624" i="2"/>
  <c r="J624" i="2" s="1"/>
  <c r="I624" i="2" a="1"/>
  <c r="H624" i="2"/>
  <c r="D624" i="2"/>
  <c r="G624" i="2" s="1"/>
  <c r="G623" i="2"/>
  <c r="D623" i="2"/>
  <c r="J622" i="2"/>
  <c r="I622" i="2" a="1"/>
  <c r="I622" i="2" s="1"/>
  <c r="H622" i="2"/>
  <c r="D622" i="2"/>
  <c r="G622" i="2" s="1"/>
  <c r="I621" i="2"/>
  <c r="J621" i="2" s="1"/>
  <c r="I621" i="2" a="1"/>
  <c r="H621" i="2"/>
  <c r="D621" i="2"/>
  <c r="G621" i="2" s="1"/>
  <c r="I620" i="2"/>
  <c r="J620" i="2" s="1"/>
  <c r="I620" i="2" a="1"/>
  <c r="G620" i="2"/>
  <c r="D620" i="2"/>
  <c r="H620" i="2" s="1"/>
  <c r="J619" i="2"/>
  <c r="H619" i="2"/>
  <c r="G619" i="2"/>
  <c r="D619" i="2"/>
  <c r="I619" i="2" s="1" a="1"/>
  <c r="I619" i="2" s="1"/>
  <c r="I618" i="2"/>
  <c r="J618" i="2" s="1"/>
  <c r="I618" i="2" a="1"/>
  <c r="H618" i="2"/>
  <c r="D618" i="2"/>
  <c r="G618" i="2" s="1"/>
  <c r="D617" i="2"/>
  <c r="H617" i="2" s="1"/>
  <c r="I616" i="2"/>
  <c r="J616" i="2" s="1"/>
  <c r="D616" i="2"/>
  <c r="I616" i="2" s="1" a="1"/>
  <c r="I615" i="2"/>
  <c r="J615" i="2" s="1"/>
  <c r="H615" i="2"/>
  <c r="G615" i="2"/>
  <c r="D615" i="2"/>
  <c r="I615" i="2" s="1" a="1"/>
  <c r="D614" i="2"/>
  <c r="G613" i="2"/>
  <c r="D613" i="2"/>
  <c r="I613" i="2" s="1" a="1"/>
  <c r="I613" i="2" s="1"/>
  <c r="J613" i="2" s="1"/>
  <c r="I612" i="2" a="1"/>
  <c r="I612" i="2" s="1"/>
  <c r="J612" i="2" s="1"/>
  <c r="H612" i="2"/>
  <c r="G612" i="2"/>
  <c r="D612" i="2"/>
  <c r="H611" i="2"/>
  <c r="D611" i="2"/>
  <c r="H610" i="2"/>
  <c r="D610" i="2"/>
  <c r="I609" i="2" a="1"/>
  <c r="I609" i="2" s="1"/>
  <c r="J609" i="2" s="1"/>
  <c r="H609" i="2"/>
  <c r="G609" i="2"/>
  <c r="D609" i="2"/>
  <c r="I608" i="2" a="1"/>
  <c r="I608" i="2" s="1"/>
  <c r="J608" i="2" s="1"/>
  <c r="H608" i="2"/>
  <c r="D608" i="2"/>
  <c r="G608" i="2" s="1"/>
  <c r="G607" i="2"/>
  <c r="D607" i="2"/>
  <c r="I606" i="2" a="1"/>
  <c r="I606" i="2" s="1"/>
  <c r="J606" i="2" s="1"/>
  <c r="D606" i="2"/>
  <c r="G606" i="2" s="1"/>
  <c r="I605" i="2" a="1"/>
  <c r="I605" i="2" s="1"/>
  <c r="J605" i="2" s="1"/>
  <c r="H605" i="2"/>
  <c r="D605" i="2"/>
  <c r="G605" i="2" s="1"/>
  <c r="I604" i="2" a="1"/>
  <c r="I604" i="2" s="1"/>
  <c r="J604" i="2" s="1"/>
  <c r="D604" i="2"/>
  <c r="H604" i="2" s="1"/>
  <c r="J603" i="2"/>
  <c r="H603" i="2"/>
  <c r="G603" i="2"/>
  <c r="D603" i="2"/>
  <c r="I603" i="2" s="1" a="1"/>
  <c r="I603" i="2" s="1"/>
  <c r="I602" i="2" a="1"/>
  <c r="I602" i="2" s="1"/>
  <c r="J602" i="2" s="1"/>
  <c r="H602" i="2"/>
  <c r="D602" i="2"/>
  <c r="G602" i="2" s="1"/>
  <c r="I601" i="2"/>
  <c r="J601" i="2" s="1"/>
  <c r="I601" i="2" a="1"/>
  <c r="G601" i="2"/>
  <c r="D601" i="2"/>
  <c r="H601" i="2" s="1"/>
  <c r="I600" i="2"/>
  <c r="J600" i="2" s="1"/>
  <c r="D600" i="2"/>
  <c r="I600" i="2" s="1" a="1"/>
  <c r="I599" i="2"/>
  <c r="J599" i="2" s="1"/>
  <c r="H599" i="2"/>
  <c r="G599" i="2"/>
  <c r="D599" i="2"/>
  <c r="I599" i="2" s="1" a="1"/>
  <c r="D598" i="2"/>
  <c r="D597" i="2"/>
  <c r="I597" i="2" s="1" a="1"/>
  <c r="I597" i="2" s="1"/>
  <c r="J597" i="2" s="1"/>
  <c r="I596" i="2" a="1"/>
  <c r="I596" i="2" s="1"/>
  <c r="J596" i="2" s="1"/>
  <c r="H596" i="2"/>
  <c r="G596" i="2"/>
  <c r="D596" i="2"/>
  <c r="D595" i="2"/>
  <c r="D594" i="2"/>
  <c r="J593" i="2"/>
  <c r="I593" i="2" a="1"/>
  <c r="I593" i="2" s="1"/>
  <c r="H593" i="2"/>
  <c r="G593" i="2"/>
  <c r="D593" i="2"/>
  <c r="H592" i="2"/>
  <c r="D592" i="2"/>
  <c r="G592" i="2" s="1"/>
  <c r="G591" i="2"/>
  <c r="D591" i="2"/>
  <c r="H590" i="2"/>
  <c r="D590" i="2"/>
  <c r="G590" i="2" s="1"/>
  <c r="H589" i="2"/>
  <c r="D589" i="2"/>
  <c r="G589" i="2" s="1"/>
  <c r="G588" i="2"/>
  <c r="D588" i="2"/>
  <c r="H588" i="2" s="1"/>
  <c r="G587" i="2"/>
  <c r="D587" i="2"/>
  <c r="I587" i="2" s="1" a="1"/>
  <c r="I587" i="2" s="1"/>
  <c r="J587" i="2" s="1"/>
  <c r="I586" i="2" a="1"/>
  <c r="I586" i="2" s="1"/>
  <c r="J586" i="2" s="1"/>
  <c r="H586" i="2"/>
  <c r="D586" i="2"/>
  <c r="G586" i="2" s="1"/>
  <c r="I585" i="2" a="1"/>
  <c r="I585" i="2" s="1"/>
  <c r="J585" i="2" s="1"/>
  <c r="G585" i="2"/>
  <c r="D585" i="2"/>
  <c r="H585" i="2" s="1"/>
  <c r="I584" i="2"/>
  <c r="J584" i="2" s="1"/>
  <c r="H584" i="2"/>
  <c r="G584" i="2"/>
  <c r="D584" i="2"/>
  <c r="I584" i="2" s="1" a="1"/>
  <c r="I583" i="2"/>
  <c r="J583" i="2" s="1"/>
  <c r="H583" i="2"/>
  <c r="G583" i="2"/>
  <c r="D583" i="2"/>
  <c r="I583" i="2" s="1" a="1"/>
  <c r="I582" i="2" a="1"/>
  <c r="I582" i="2" s="1"/>
  <c r="J582" i="2" s="1"/>
  <c r="D582" i="2"/>
  <c r="I581" i="2"/>
  <c r="J581" i="2" s="1"/>
  <c r="D581" i="2"/>
  <c r="I581" i="2" s="1" a="1"/>
  <c r="I580" i="2" a="1"/>
  <c r="I580" i="2" s="1"/>
  <c r="J580" i="2" s="1"/>
  <c r="H580" i="2"/>
  <c r="G580" i="2"/>
  <c r="D580" i="2"/>
  <c r="D579" i="2"/>
  <c r="H578" i="2"/>
  <c r="D578" i="2"/>
  <c r="J577" i="2"/>
  <c r="I577" i="2"/>
  <c r="I577" i="2" a="1"/>
  <c r="H577" i="2"/>
  <c r="G577" i="2"/>
  <c r="D577" i="2"/>
  <c r="H576" i="2"/>
  <c r="G576" i="2"/>
  <c r="D576" i="2"/>
  <c r="I576" i="2" s="1" a="1"/>
  <c r="I576" i="2" s="1"/>
  <c r="J576" i="2" s="1"/>
  <c r="G575" i="2"/>
  <c r="D575" i="2"/>
  <c r="D574" i="2"/>
  <c r="G574" i="2" s="1"/>
  <c r="D573" i="2"/>
  <c r="G573" i="2" s="1"/>
  <c r="D572" i="2"/>
  <c r="H572" i="2" s="1"/>
  <c r="G571" i="2"/>
  <c r="D571" i="2"/>
  <c r="I571" i="2" s="1" a="1"/>
  <c r="I571" i="2" s="1"/>
  <c r="J571" i="2" s="1"/>
  <c r="H570" i="2"/>
  <c r="D570" i="2"/>
  <c r="G570" i="2" s="1"/>
  <c r="I569" i="2" a="1"/>
  <c r="I569" i="2" s="1"/>
  <c r="J569" i="2" s="1"/>
  <c r="G569" i="2"/>
  <c r="D569" i="2"/>
  <c r="H569" i="2" s="1"/>
  <c r="I568" i="2" a="1"/>
  <c r="I568" i="2" s="1"/>
  <c r="J568" i="2" s="1"/>
  <c r="H568" i="2"/>
  <c r="G568" i="2"/>
  <c r="D568" i="2"/>
  <c r="I567" i="2"/>
  <c r="J567" i="2" s="1"/>
  <c r="D567" i="2"/>
  <c r="I567" i="2" s="1" a="1"/>
  <c r="J566" i="2"/>
  <c r="I566" i="2"/>
  <c r="I566" i="2" a="1"/>
  <c r="D566" i="2"/>
  <c r="G565" i="2"/>
  <c r="D565" i="2"/>
  <c r="I565" i="2" s="1" a="1"/>
  <c r="I565" i="2" s="1"/>
  <c r="J565" i="2" s="1"/>
  <c r="G564" i="2"/>
  <c r="D564" i="2"/>
  <c r="H564" i="2" s="1"/>
  <c r="H563" i="2"/>
  <c r="D563" i="2"/>
  <c r="I562" i="2" a="1"/>
  <c r="I562" i="2" s="1"/>
  <c r="J562" i="2" s="1"/>
  <c r="H562" i="2"/>
  <c r="D562" i="2"/>
  <c r="G562" i="2" s="1"/>
  <c r="I561" i="2" a="1"/>
  <c r="I561" i="2" s="1"/>
  <c r="J561" i="2" s="1"/>
  <c r="H561" i="2"/>
  <c r="G561" i="2"/>
  <c r="D561" i="2"/>
  <c r="D560" i="2"/>
  <c r="G560" i="2" s="1"/>
  <c r="D559" i="2"/>
  <c r="I559" i="2" s="1" a="1"/>
  <c r="I559" i="2" s="1"/>
  <c r="J559" i="2" s="1"/>
  <c r="D558" i="2"/>
  <c r="G558" i="2" s="1"/>
  <c r="H557" i="2"/>
  <c r="D557" i="2"/>
  <c r="G557" i="2" s="1"/>
  <c r="I556" i="2" a="1"/>
  <c r="I556" i="2" s="1"/>
  <c r="J556" i="2" s="1"/>
  <c r="H556" i="2"/>
  <c r="G556" i="2"/>
  <c r="D556" i="2"/>
  <c r="H555" i="2"/>
  <c r="G555" i="2"/>
  <c r="D555" i="2"/>
  <c r="I555" i="2" s="1" a="1"/>
  <c r="I555" i="2" s="1"/>
  <c r="J555" i="2" s="1"/>
  <c r="I554" i="2"/>
  <c r="J554" i="2" s="1"/>
  <c r="I554" i="2" a="1"/>
  <c r="H554" i="2"/>
  <c r="D554" i="2"/>
  <c r="G554" i="2" s="1"/>
  <c r="G553" i="2"/>
  <c r="D553" i="2"/>
  <c r="I553" i="2" s="1" a="1"/>
  <c r="I553" i="2" s="1"/>
  <c r="J553" i="2" s="1"/>
  <c r="G552" i="2"/>
  <c r="D552" i="2"/>
  <c r="I552" i="2" s="1" a="1"/>
  <c r="I552" i="2" s="1"/>
  <c r="J552" i="2" s="1"/>
  <c r="I551" i="2"/>
  <c r="J551" i="2" s="1"/>
  <c r="H551" i="2"/>
  <c r="G551" i="2"/>
  <c r="D551" i="2"/>
  <c r="I551" i="2" s="1" a="1"/>
  <c r="D550" i="2"/>
  <c r="G550" i="2" s="1"/>
  <c r="G549" i="2"/>
  <c r="D549" i="2"/>
  <c r="H549" i="2" s="1"/>
  <c r="I548" i="2" a="1"/>
  <c r="I548" i="2" s="1"/>
  <c r="J548" i="2" s="1"/>
  <c r="H548" i="2"/>
  <c r="G548" i="2"/>
  <c r="D548" i="2"/>
  <c r="I547" i="2"/>
  <c r="J547" i="2" s="1"/>
  <c r="D547" i="2"/>
  <c r="I547" i="2" s="1" a="1"/>
  <c r="D546" i="2"/>
  <c r="G546" i="2" s="1"/>
  <c r="I545" i="2" a="1"/>
  <c r="I545" i="2" s="1"/>
  <c r="J545" i="2" s="1"/>
  <c r="H545" i="2"/>
  <c r="G545" i="2"/>
  <c r="D545" i="2"/>
  <c r="I544" i="2" a="1"/>
  <c r="I544" i="2" s="1"/>
  <c r="J544" i="2" s="1"/>
  <c r="D544" i="2"/>
  <c r="H544" i="2" s="1"/>
  <c r="D543" i="2"/>
  <c r="I542" i="2" a="1"/>
  <c r="I542" i="2" s="1"/>
  <c r="J542" i="2" s="1"/>
  <c r="H542" i="2"/>
  <c r="D542" i="2"/>
  <c r="G542" i="2" s="1"/>
  <c r="I541" i="2" a="1"/>
  <c r="I541" i="2" s="1"/>
  <c r="J541" i="2" s="1"/>
  <c r="D541" i="2"/>
  <c r="H541" i="2" s="1"/>
  <c r="D540" i="2"/>
  <c r="H539" i="2"/>
  <c r="G539" i="2"/>
  <c r="D539" i="2"/>
  <c r="I539" i="2" s="1" a="1"/>
  <c r="I539" i="2" s="1"/>
  <c r="J539" i="2" s="1"/>
  <c r="I538" i="2" a="1"/>
  <c r="I538" i="2" s="1"/>
  <c r="J538" i="2" s="1"/>
  <c r="H538" i="2"/>
  <c r="D538" i="2"/>
  <c r="G538" i="2" s="1"/>
  <c r="D537" i="2"/>
  <c r="H536" i="2"/>
  <c r="G536" i="2"/>
  <c r="D536" i="2"/>
  <c r="I536" i="2" s="1" a="1"/>
  <c r="I536" i="2" s="1"/>
  <c r="J536" i="2" s="1"/>
  <c r="H535" i="2"/>
  <c r="G535" i="2"/>
  <c r="D535" i="2"/>
  <c r="I535" i="2" s="1" a="1"/>
  <c r="I535" i="2" s="1"/>
  <c r="J535" i="2" s="1"/>
  <c r="I534" i="2" a="1"/>
  <c r="I534" i="2" s="1"/>
  <c r="J534" i="2" s="1"/>
  <c r="H534" i="2"/>
  <c r="D534" i="2"/>
  <c r="G534" i="2" s="1"/>
  <c r="H533" i="2"/>
  <c r="D533" i="2"/>
  <c r="I533" i="2" s="1" a="1"/>
  <c r="I533" i="2" s="1"/>
  <c r="J533" i="2" s="1"/>
  <c r="H532" i="2"/>
  <c r="G532" i="2"/>
  <c r="D532" i="2"/>
  <c r="I532" i="2" s="1" a="1"/>
  <c r="I532" i="2" s="1"/>
  <c r="J532" i="2" s="1"/>
  <c r="J531" i="2"/>
  <c r="I531" i="2"/>
  <c r="H531" i="2"/>
  <c r="G531" i="2"/>
  <c r="D531" i="2"/>
  <c r="I531" i="2" s="1" a="1"/>
  <c r="H530" i="2"/>
  <c r="D530" i="2"/>
  <c r="G530" i="2" s="1"/>
  <c r="H529" i="2"/>
  <c r="G529" i="2"/>
  <c r="D529" i="2"/>
  <c r="I529" i="2" s="1" a="1"/>
  <c r="I529" i="2" s="1"/>
  <c r="J529" i="2" s="1"/>
  <c r="I528" i="2"/>
  <c r="J528" i="2" s="1"/>
  <c r="I528" i="2" a="1"/>
  <c r="H528" i="2"/>
  <c r="G528" i="2"/>
  <c r="D528" i="2"/>
  <c r="G527" i="2"/>
  <c r="D527" i="2"/>
  <c r="I527" i="2" s="1" a="1"/>
  <c r="I527" i="2" s="1"/>
  <c r="J527" i="2" s="1"/>
  <c r="H526" i="2"/>
  <c r="D526" i="2"/>
  <c r="G526" i="2" s="1"/>
  <c r="I525" i="2" a="1"/>
  <c r="I525" i="2" s="1"/>
  <c r="J525" i="2" s="1"/>
  <c r="H525" i="2"/>
  <c r="G525" i="2"/>
  <c r="D525" i="2"/>
  <c r="D524" i="2"/>
  <c r="G523" i="2"/>
  <c r="D523" i="2"/>
  <c r="I523" i="2" s="1" a="1"/>
  <c r="I523" i="2" s="1"/>
  <c r="J523" i="2" s="1"/>
  <c r="I522" i="2" a="1"/>
  <c r="I522" i="2" s="1"/>
  <c r="J522" i="2" s="1"/>
  <c r="H522" i="2"/>
  <c r="D522" i="2"/>
  <c r="G522" i="2" s="1"/>
  <c r="D521" i="2"/>
  <c r="G520" i="2"/>
  <c r="D520" i="2"/>
  <c r="H520" i="2" s="1"/>
  <c r="I519" i="2"/>
  <c r="J519" i="2" s="1"/>
  <c r="H519" i="2"/>
  <c r="G519" i="2"/>
  <c r="D519" i="2"/>
  <c r="I519" i="2" s="1" a="1"/>
  <c r="D518" i="2"/>
  <c r="G518" i="2" s="1"/>
  <c r="G517" i="2"/>
  <c r="D517" i="2"/>
  <c r="H517" i="2" s="1"/>
  <c r="I516" i="2" a="1"/>
  <c r="I516" i="2" s="1"/>
  <c r="J516" i="2" s="1"/>
  <c r="H516" i="2"/>
  <c r="G516" i="2"/>
  <c r="D516" i="2"/>
  <c r="I515" i="2"/>
  <c r="J515" i="2" s="1"/>
  <c r="D515" i="2"/>
  <c r="I515" i="2" s="1" a="1"/>
  <c r="D514" i="2"/>
  <c r="I513" i="2" a="1"/>
  <c r="I513" i="2" s="1"/>
  <c r="J513" i="2" s="1"/>
  <c r="H513" i="2"/>
  <c r="G513" i="2"/>
  <c r="D513" i="2"/>
  <c r="D512" i="2"/>
  <c r="I512" i="2" s="1" a="1"/>
  <c r="I512" i="2" s="1"/>
  <c r="J512" i="2" s="1"/>
  <c r="D511" i="2"/>
  <c r="I510" i="2" a="1"/>
  <c r="I510" i="2" s="1"/>
  <c r="J510" i="2" s="1"/>
  <c r="H510" i="2"/>
  <c r="D510" i="2"/>
  <c r="G510" i="2" s="1"/>
  <c r="D509" i="2"/>
  <c r="D508" i="2"/>
  <c r="H507" i="2"/>
  <c r="G507" i="2"/>
  <c r="D507" i="2"/>
  <c r="I507" i="2" s="1" a="1"/>
  <c r="I507" i="2" s="1"/>
  <c r="J507" i="2" s="1"/>
  <c r="I506" i="2" a="1"/>
  <c r="I506" i="2" s="1"/>
  <c r="J506" i="2" s="1"/>
  <c r="H506" i="2"/>
  <c r="D506" i="2"/>
  <c r="G506" i="2" s="1"/>
  <c r="D505" i="2"/>
  <c r="H504" i="2"/>
  <c r="G504" i="2"/>
  <c r="D504" i="2"/>
  <c r="I504" i="2" s="1" a="1"/>
  <c r="I504" i="2" s="1"/>
  <c r="J504" i="2" s="1"/>
  <c r="H503" i="2"/>
  <c r="G503" i="2"/>
  <c r="D503" i="2"/>
  <c r="I503" i="2" s="1" a="1"/>
  <c r="I503" i="2" s="1"/>
  <c r="J503" i="2" s="1"/>
  <c r="I502" i="2"/>
  <c r="J502" i="2" s="1"/>
  <c r="I502" i="2" a="1"/>
  <c r="H502" i="2"/>
  <c r="D502" i="2"/>
  <c r="G502" i="2" s="1"/>
  <c r="H501" i="2"/>
  <c r="G501" i="2"/>
  <c r="D501" i="2"/>
  <c r="I501" i="2" s="1" a="1"/>
  <c r="I501" i="2" s="1"/>
  <c r="J501" i="2" s="1"/>
  <c r="H500" i="2"/>
  <c r="G500" i="2"/>
  <c r="D500" i="2"/>
  <c r="I500" i="2" s="1" a="1"/>
  <c r="I500" i="2" s="1"/>
  <c r="J500" i="2" s="1"/>
  <c r="J499" i="2"/>
  <c r="I499" i="2"/>
  <c r="H499" i="2"/>
  <c r="G499" i="2"/>
  <c r="D499" i="2"/>
  <c r="I499" i="2" s="1" a="1"/>
  <c r="H498" i="2"/>
  <c r="D498" i="2"/>
  <c r="H497" i="2"/>
  <c r="G497" i="2"/>
  <c r="D497" i="2"/>
  <c r="I497" i="2" s="1" a="1"/>
  <c r="I497" i="2" s="1"/>
  <c r="J497" i="2" s="1"/>
  <c r="I496" i="2" a="1"/>
  <c r="I496" i="2" s="1"/>
  <c r="J496" i="2" s="1"/>
  <c r="H496" i="2"/>
  <c r="G496" i="2"/>
  <c r="D496" i="2"/>
  <c r="D495" i="2"/>
  <c r="H494" i="2"/>
  <c r="D494" i="2"/>
  <c r="G494" i="2" s="1"/>
  <c r="I493" i="2" a="1"/>
  <c r="I493" i="2" s="1"/>
  <c r="J493" i="2" s="1"/>
  <c r="H493" i="2"/>
  <c r="G493" i="2"/>
  <c r="D493" i="2"/>
  <c r="D492" i="2"/>
  <c r="G491" i="2"/>
  <c r="D491" i="2"/>
  <c r="I491" i="2" s="1" a="1"/>
  <c r="I491" i="2" s="1"/>
  <c r="J491" i="2" s="1"/>
  <c r="I490" i="2" a="1"/>
  <c r="I490" i="2" s="1"/>
  <c r="J490" i="2" s="1"/>
  <c r="H490" i="2"/>
  <c r="D490" i="2"/>
  <c r="G490" i="2" s="1"/>
  <c r="G489" i="2"/>
  <c r="D489" i="2"/>
  <c r="G488" i="2"/>
  <c r="D488" i="2"/>
  <c r="H488" i="2" s="1"/>
  <c r="I487" i="2"/>
  <c r="J487" i="2" s="1"/>
  <c r="H487" i="2"/>
  <c r="G487" i="2"/>
  <c r="D487" i="2"/>
  <c r="I487" i="2" s="1" a="1"/>
  <c r="D486" i="2"/>
  <c r="G485" i="2"/>
  <c r="D485" i="2"/>
  <c r="H485" i="2" s="1"/>
  <c r="I484" i="2" a="1"/>
  <c r="I484" i="2" s="1"/>
  <c r="J484" i="2" s="1"/>
  <c r="H484" i="2"/>
  <c r="G484" i="2"/>
  <c r="D484" i="2"/>
  <c r="D483" i="2"/>
  <c r="D482" i="2"/>
  <c r="I481" i="2" a="1"/>
  <c r="I481" i="2" s="1"/>
  <c r="J481" i="2" s="1"/>
  <c r="H481" i="2"/>
  <c r="G481" i="2"/>
  <c r="D481" i="2"/>
  <c r="D480" i="2"/>
  <c r="D479" i="2"/>
  <c r="I478" i="2" a="1"/>
  <c r="I478" i="2" s="1"/>
  <c r="J478" i="2" s="1"/>
  <c r="H478" i="2"/>
  <c r="D478" i="2"/>
  <c r="G478" i="2" s="1"/>
  <c r="I477" i="2" a="1"/>
  <c r="I477" i="2" s="1"/>
  <c r="J477" i="2" s="1"/>
  <c r="D477" i="2"/>
  <c r="D476" i="2"/>
  <c r="H475" i="2"/>
  <c r="G475" i="2"/>
  <c r="D475" i="2"/>
  <c r="I475" i="2" s="1" a="1"/>
  <c r="I475" i="2" s="1"/>
  <c r="J475" i="2" s="1"/>
  <c r="I474" i="2" a="1"/>
  <c r="I474" i="2" s="1"/>
  <c r="J474" i="2" s="1"/>
  <c r="H474" i="2"/>
  <c r="D474" i="2"/>
  <c r="G474" i="2" s="1"/>
  <c r="I473" i="2" a="1"/>
  <c r="I473" i="2" s="1"/>
  <c r="J473" i="2" s="1"/>
  <c r="D473" i="2"/>
  <c r="D472" i="2"/>
  <c r="I472" i="2" s="1" a="1"/>
  <c r="I472" i="2" s="1"/>
  <c r="J472" i="2" s="1"/>
  <c r="H471" i="2"/>
  <c r="G471" i="2"/>
  <c r="D471" i="2"/>
  <c r="I471" i="2" s="1" a="1"/>
  <c r="I471" i="2" s="1"/>
  <c r="J471" i="2" s="1"/>
  <c r="J470" i="2"/>
  <c r="I470" i="2"/>
  <c r="I470" i="2" a="1"/>
  <c r="H470" i="2"/>
  <c r="D470" i="2"/>
  <c r="G470" i="2" s="1"/>
  <c r="D469" i="2"/>
  <c r="I469" i="2" s="1" a="1"/>
  <c r="I469" i="2" s="1"/>
  <c r="J469" i="2" s="1"/>
  <c r="H468" i="2"/>
  <c r="G468" i="2"/>
  <c r="D468" i="2"/>
  <c r="I468" i="2" s="1" a="1"/>
  <c r="I468" i="2" s="1"/>
  <c r="J468" i="2" s="1"/>
  <c r="J467" i="2"/>
  <c r="I467" i="2"/>
  <c r="H467" i="2"/>
  <c r="G467" i="2"/>
  <c r="D467" i="2"/>
  <c r="I467" i="2" s="1" a="1"/>
  <c r="D466" i="2"/>
  <c r="H466" i="2" s="1"/>
  <c r="J465" i="2"/>
  <c r="H465" i="2"/>
  <c r="G465" i="2"/>
  <c r="D465" i="2"/>
  <c r="I465" i="2" s="1" a="1"/>
  <c r="I465" i="2" s="1"/>
  <c r="I464" i="2"/>
  <c r="J464" i="2" s="1"/>
  <c r="I464" i="2" a="1"/>
  <c r="H464" i="2"/>
  <c r="G464" i="2"/>
  <c r="D464" i="2"/>
  <c r="G463" i="2"/>
  <c r="D463" i="2"/>
  <c r="H462" i="2"/>
  <c r="D462" i="2"/>
  <c r="G462" i="2" s="1"/>
  <c r="I461" i="2" a="1"/>
  <c r="I461" i="2" s="1"/>
  <c r="J461" i="2" s="1"/>
  <c r="H461" i="2"/>
  <c r="G461" i="2"/>
  <c r="D461" i="2"/>
  <c r="G460" i="2"/>
  <c r="D460" i="2"/>
  <c r="J459" i="2"/>
  <c r="G459" i="2"/>
  <c r="D459" i="2"/>
  <c r="I459" i="2" s="1" a="1"/>
  <c r="I459" i="2" s="1"/>
  <c r="I458" i="2"/>
  <c r="J458" i="2" s="1"/>
  <c r="I458" i="2" a="1"/>
  <c r="H458" i="2"/>
  <c r="D458" i="2"/>
  <c r="G458" i="2" s="1"/>
  <c r="D457" i="2"/>
  <c r="G456" i="2"/>
  <c r="D456" i="2"/>
  <c r="H456" i="2" s="1"/>
  <c r="I455" i="2"/>
  <c r="J455" i="2" s="1"/>
  <c r="H455" i="2"/>
  <c r="G455" i="2"/>
  <c r="D455" i="2"/>
  <c r="I455" i="2" s="1" a="1"/>
  <c r="D454" i="2"/>
  <c r="G453" i="2"/>
  <c r="D453" i="2"/>
  <c r="H453" i="2" s="1"/>
  <c r="I452" i="2" a="1"/>
  <c r="I452" i="2" s="1"/>
  <c r="J452" i="2" s="1"/>
  <c r="H452" i="2"/>
  <c r="G452" i="2"/>
  <c r="D452" i="2"/>
  <c r="D451" i="2"/>
  <c r="D450" i="2"/>
  <c r="I449" i="2" a="1"/>
  <c r="I449" i="2" s="1"/>
  <c r="J449" i="2" s="1"/>
  <c r="H449" i="2"/>
  <c r="G449" i="2"/>
  <c r="D449" i="2"/>
  <c r="D448" i="2"/>
  <c r="D447" i="2"/>
  <c r="I446" i="2" a="1"/>
  <c r="I446" i="2" s="1"/>
  <c r="J446" i="2" s="1"/>
  <c r="D446" i="2"/>
  <c r="G446" i="2" s="1"/>
  <c r="D445" i="2"/>
  <c r="D444" i="2"/>
  <c r="I444" i="2" s="1" a="1"/>
  <c r="I444" i="2" s="1"/>
  <c r="J444" i="2" s="1"/>
  <c r="H443" i="2"/>
  <c r="D443" i="2"/>
  <c r="I443" i="2" s="1" a="1"/>
  <c r="I443" i="2" s="1"/>
  <c r="J443" i="2" s="1"/>
  <c r="I442" i="2" a="1"/>
  <c r="I442" i="2" s="1"/>
  <c r="J442" i="2" s="1"/>
  <c r="H442" i="2"/>
  <c r="D442" i="2"/>
  <c r="G442" i="2" s="1"/>
  <c r="I441" i="2" a="1"/>
  <c r="I441" i="2" s="1"/>
  <c r="J441" i="2" s="1"/>
  <c r="D441" i="2"/>
  <c r="D440" i="2"/>
  <c r="I440" i="2" s="1" a="1"/>
  <c r="I440" i="2" s="1"/>
  <c r="J440" i="2" s="1"/>
  <c r="H439" i="2"/>
  <c r="G439" i="2"/>
  <c r="D439" i="2"/>
  <c r="I439" i="2" s="1" a="1"/>
  <c r="I439" i="2" s="1"/>
  <c r="J439" i="2" s="1"/>
  <c r="I438" i="2" a="1"/>
  <c r="I438" i="2" s="1"/>
  <c r="J438" i="2" s="1"/>
  <c r="H438" i="2"/>
  <c r="D438" i="2"/>
  <c r="G438" i="2" s="1"/>
  <c r="D437" i="2"/>
  <c r="I437" i="2" s="1" a="1"/>
  <c r="I437" i="2" s="1"/>
  <c r="J437" i="2" s="1"/>
  <c r="H436" i="2"/>
  <c r="G436" i="2"/>
  <c r="D436" i="2"/>
  <c r="I436" i="2" s="1" a="1"/>
  <c r="I436" i="2" s="1"/>
  <c r="J436" i="2" s="1"/>
  <c r="J435" i="2"/>
  <c r="I435" i="2"/>
  <c r="H435" i="2"/>
  <c r="G435" i="2"/>
  <c r="D435" i="2"/>
  <c r="I435" i="2" s="1" a="1"/>
  <c r="H434" i="2"/>
  <c r="D434" i="2"/>
  <c r="J433" i="2"/>
  <c r="H433" i="2"/>
  <c r="G433" i="2"/>
  <c r="D433" i="2"/>
  <c r="I433" i="2" s="1" a="1"/>
  <c r="I433" i="2" s="1"/>
  <c r="I432" i="2"/>
  <c r="J432" i="2" s="1"/>
  <c r="I432" i="2" a="1"/>
  <c r="H432" i="2"/>
  <c r="G432" i="2"/>
  <c r="D432" i="2"/>
  <c r="D431" i="2"/>
  <c r="G431" i="2" s="1"/>
  <c r="H430" i="2"/>
  <c r="D430" i="2"/>
  <c r="G430" i="2" s="1"/>
  <c r="I429" i="2" a="1"/>
  <c r="I429" i="2" s="1"/>
  <c r="J429" i="2" s="1"/>
  <c r="H429" i="2"/>
  <c r="G429" i="2"/>
  <c r="D429" i="2"/>
  <c r="D428" i="2"/>
  <c r="J427" i="2"/>
  <c r="G427" i="2"/>
  <c r="D427" i="2"/>
  <c r="I427" i="2" s="1" a="1"/>
  <c r="I427" i="2" s="1"/>
  <c r="I426" i="2" a="1"/>
  <c r="I426" i="2" s="1"/>
  <c r="J426" i="2" s="1"/>
  <c r="H426" i="2"/>
  <c r="D426" i="2"/>
  <c r="G426" i="2" s="1"/>
  <c r="D425" i="2"/>
  <c r="G424" i="2"/>
  <c r="D424" i="2"/>
  <c r="H424" i="2" s="1"/>
  <c r="I423" i="2"/>
  <c r="J423" i="2" s="1"/>
  <c r="H423" i="2"/>
  <c r="G423" i="2"/>
  <c r="D423" i="2"/>
  <c r="I423" i="2" s="1" a="1"/>
  <c r="D422" i="2"/>
  <c r="G421" i="2"/>
  <c r="D421" i="2"/>
  <c r="H421" i="2" s="1"/>
  <c r="I420" i="2" a="1"/>
  <c r="I420" i="2" s="1"/>
  <c r="J420" i="2" s="1"/>
  <c r="H420" i="2"/>
  <c r="G420" i="2"/>
  <c r="D420" i="2"/>
  <c r="D419" i="2"/>
  <c r="D418" i="2"/>
  <c r="I417" i="2" a="1"/>
  <c r="I417" i="2" s="1"/>
  <c r="J417" i="2" s="1"/>
  <c r="H417" i="2"/>
  <c r="G417" i="2"/>
  <c r="D417" i="2"/>
  <c r="D416" i="2"/>
  <c r="D415" i="2"/>
  <c r="I414" i="2" a="1"/>
  <c r="I414" i="2" s="1"/>
  <c r="J414" i="2" s="1"/>
  <c r="H414" i="2"/>
  <c r="D414" i="2"/>
  <c r="G414" i="2" s="1"/>
  <c r="D413" i="2"/>
  <c r="I412" i="2" a="1"/>
  <c r="I412" i="2" s="1"/>
  <c r="J412" i="2" s="1"/>
  <c r="D412" i="2"/>
  <c r="H411" i="2"/>
  <c r="G411" i="2"/>
  <c r="D411" i="2"/>
  <c r="I411" i="2" s="1" a="1"/>
  <c r="I411" i="2" s="1"/>
  <c r="J411" i="2" s="1"/>
  <c r="I410" i="2" a="1"/>
  <c r="I410" i="2" s="1"/>
  <c r="J410" i="2" s="1"/>
  <c r="H410" i="2"/>
  <c r="D410" i="2"/>
  <c r="G410" i="2" s="1"/>
  <c r="I409" i="2" a="1"/>
  <c r="I409" i="2" s="1"/>
  <c r="J409" i="2" s="1"/>
  <c r="D409" i="2"/>
  <c r="D408" i="2"/>
  <c r="I408" i="2" s="1" a="1"/>
  <c r="I408" i="2" s="1"/>
  <c r="J408" i="2" s="1"/>
  <c r="H407" i="2"/>
  <c r="G407" i="2"/>
  <c r="D407" i="2"/>
  <c r="I407" i="2" s="1" a="1"/>
  <c r="I407" i="2" s="1"/>
  <c r="J407" i="2" s="1"/>
  <c r="I406" i="2" a="1"/>
  <c r="I406" i="2" s="1"/>
  <c r="J406" i="2" s="1"/>
  <c r="H406" i="2"/>
  <c r="D406" i="2"/>
  <c r="G406" i="2" s="1"/>
  <c r="D405" i="2"/>
  <c r="I405" i="2" s="1" a="1"/>
  <c r="I405" i="2" s="1"/>
  <c r="J405" i="2" s="1"/>
  <c r="H404" i="2"/>
  <c r="G404" i="2"/>
  <c r="D404" i="2"/>
  <c r="I404" i="2" s="1" a="1"/>
  <c r="I404" i="2" s="1"/>
  <c r="J404" i="2" s="1"/>
  <c r="J403" i="2"/>
  <c r="I403" i="2"/>
  <c r="H403" i="2"/>
  <c r="G403" i="2"/>
  <c r="D403" i="2"/>
  <c r="I403" i="2" s="1" a="1"/>
  <c r="D402" i="2"/>
  <c r="H402" i="2" s="1"/>
  <c r="J401" i="2"/>
  <c r="H401" i="2"/>
  <c r="G401" i="2"/>
  <c r="D401" i="2"/>
  <c r="I401" i="2" s="1" a="1"/>
  <c r="I401" i="2" s="1"/>
  <c r="I400" i="2"/>
  <c r="J400" i="2" s="1"/>
  <c r="I400" i="2" a="1"/>
  <c r="H400" i="2"/>
  <c r="G400" i="2"/>
  <c r="D400" i="2"/>
  <c r="G399" i="2"/>
  <c r="D399" i="2"/>
  <c r="H398" i="2"/>
  <c r="D398" i="2"/>
  <c r="G398" i="2" s="1"/>
  <c r="I397" i="2" a="1"/>
  <c r="I397" i="2" s="1"/>
  <c r="J397" i="2" s="1"/>
  <c r="H397" i="2"/>
  <c r="G397" i="2"/>
  <c r="D397" i="2"/>
  <c r="D396" i="2"/>
  <c r="J395" i="2"/>
  <c r="G395" i="2"/>
  <c r="D395" i="2"/>
  <c r="I395" i="2" s="1" a="1"/>
  <c r="I395" i="2" s="1"/>
  <c r="I394" i="2"/>
  <c r="J394" i="2" s="1"/>
  <c r="I394" i="2" a="1"/>
  <c r="H394" i="2"/>
  <c r="D394" i="2"/>
  <c r="G394" i="2" s="1"/>
  <c r="D393" i="2"/>
  <c r="G392" i="2"/>
  <c r="D392" i="2"/>
  <c r="H392" i="2" s="1"/>
  <c r="I391" i="2"/>
  <c r="J391" i="2" s="1"/>
  <c r="H391" i="2"/>
  <c r="G391" i="2"/>
  <c r="D391" i="2"/>
  <c r="I391" i="2" s="1" a="1"/>
  <c r="D390" i="2"/>
  <c r="G389" i="2"/>
  <c r="D389" i="2"/>
  <c r="H389" i="2" s="1"/>
  <c r="I388" i="2" a="1"/>
  <c r="I388" i="2" s="1"/>
  <c r="J388" i="2" s="1"/>
  <c r="H388" i="2"/>
  <c r="G388" i="2"/>
  <c r="D388" i="2"/>
  <c r="D387" i="2"/>
  <c r="D386" i="2"/>
  <c r="I385" i="2" a="1"/>
  <c r="I385" i="2" s="1"/>
  <c r="J385" i="2" s="1"/>
  <c r="H385" i="2"/>
  <c r="G385" i="2"/>
  <c r="D385" i="2"/>
  <c r="D384" i="2"/>
  <c r="D383" i="2"/>
  <c r="I382" i="2" a="1"/>
  <c r="I382" i="2" s="1"/>
  <c r="J382" i="2" s="1"/>
  <c r="D382" i="2"/>
  <c r="G382" i="2" s="1"/>
  <c r="D381" i="2"/>
  <c r="D380" i="2"/>
  <c r="I380" i="2" s="1" a="1"/>
  <c r="I380" i="2" s="1"/>
  <c r="J380" i="2" s="1"/>
  <c r="H379" i="2"/>
  <c r="D379" i="2"/>
  <c r="I379" i="2" s="1" a="1"/>
  <c r="I379" i="2" s="1"/>
  <c r="J379" i="2" s="1"/>
  <c r="I378" i="2" a="1"/>
  <c r="I378" i="2" s="1"/>
  <c r="J378" i="2" s="1"/>
  <c r="H378" i="2"/>
  <c r="D378" i="2"/>
  <c r="G378" i="2" s="1"/>
  <c r="I377" i="2" a="1"/>
  <c r="I377" i="2" s="1"/>
  <c r="J377" i="2" s="1"/>
  <c r="D377" i="2"/>
  <c r="D376" i="2"/>
  <c r="I376" i="2" s="1" a="1"/>
  <c r="I376" i="2" s="1"/>
  <c r="J376" i="2" s="1"/>
  <c r="H375" i="2"/>
  <c r="G375" i="2"/>
  <c r="D375" i="2"/>
  <c r="I375" i="2" s="1" a="1"/>
  <c r="I375" i="2" s="1"/>
  <c r="J375" i="2" s="1"/>
  <c r="I374" i="2" a="1"/>
  <c r="I374" i="2" s="1"/>
  <c r="J374" i="2" s="1"/>
  <c r="H374" i="2"/>
  <c r="D374" i="2"/>
  <c r="G374" i="2" s="1"/>
  <c r="D373" i="2"/>
  <c r="I373" i="2" s="1" a="1"/>
  <c r="I373" i="2" s="1"/>
  <c r="J373" i="2" s="1"/>
  <c r="H372" i="2"/>
  <c r="G372" i="2"/>
  <c r="D372" i="2"/>
  <c r="I372" i="2" s="1" a="1"/>
  <c r="I372" i="2" s="1"/>
  <c r="J372" i="2" s="1"/>
  <c r="J371" i="2"/>
  <c r="I371" i="2"/>
  <c r="H371" i="2"/>
  <c r="G371" i="2"/>
  <c r="D371" i="2"/>
  <c r="I371" i="2" s="1" a="1"/>
  <c r="H370" i="2"/>
  <c r="D370" i="2"/>
  <c r="J369" i="2"/>
  <c r="H369" i="2"/>
  <c r="G369" i="2"/>
  <c r="D369" i="2"/>
  <c r="I369" i="2" s="1" a="1"/>
  <c r="I369" i="2" s="1"/>
  <c r="I368" i="2"/>
  <c r="J368" i="2" s="1"/>
  <c r="I368" i="2" a="1"/>
  <c r="H368" i="2"/>
  <c r="G368" i="2"/>
  <c r="D368" i="2"/>
  <c r="D367" i="2"/>
  <c r="G367" i="2" s="1"/>
  <c r="H366" i="2"/>
  <c r="D366" i="2"/>
  <c r="G366" i="2" s="1"/>
  <c r="I365" i="2" a="1"/>
  <c r="I365" i="2" s="1"/>
  <c r="J365" i="2" s="1"/>
  <c r="H365" i="2"/>
  <c r="G365" i="2"/>
  <c r="D365" i="2"/>
  <c r="D364" i="2"/>
  <c r="J363" i="2"/>
  <c r="G363" i="2"/>
  <c r="D363" i="2"/>
  <c r="I363" i="2" s="1" a="1"/>
  <c r="I363" i="2" s="1"/>
  <c r="I362" i="2" a="1"/>
  <c r="I362" i="2" s="1"/>
  <c r="J362" i="2" s="1"/>
  <c r="H362" i="2"/>
  <c r="D362" i="2"/>
  <c r="G362" i="2" s="1"/>
  <c r="D361" i="2"/>
  <c r="G360" i="2"/>
  <c r="D360" i="2"/>
  <c r="H360" i="2" s="1"/>
  <c r="I359" i="2"/>
  <c r="J359" i="2" s="1"/>
  <c r="H359" i="2"/>
  <c r="G359" i="2"/>
  <c r="D359" i="2"/>
  <c r="I359" i="2" s="1" a="1"/>
  <c r="D358" i="2"/>
  <c r="G357" i="2"/>
  <c r="D357" i="2"/>
  <c r="H357" i="2" s="1"/>
  <c r="I356" i="2" a="1"/>
  <c r="I356" i="2" s="1"/>
  <c r="J356" i="2" s="1"/>
  <c r="H356" i="2"/>
  <c r="G356" i="2"/>
  <c r="D356" i="2"/>
  <c r="D355" i="2"/>
  <c r="D354" i="2"/>
  <c r="I353" i="2" a="1"/>
  <c r="I353" i="2" s="1"/>
  <c r="J353" i="2" s="1"/>
  <c r="H353" i="2"/>
  <c r="G353" i="2"/>
  <c r="D353" i="2"/>
  <c r="D352" i="2"/>
  <c r="D351" i="2"/>
  <c r="I350" i="2" a="1"/>
  <c r="I350" i="2" s="1"/>
  <c r="J350" i="2" s="1"/>
  <c r="D350" i="2"/>
  <c r="G350" i="2" s="1"/>
  <c r="D349" i="2"/>
  <c r="I348" i="2" a="1"/>
  <c r="I348" i="2" s="1"/>
  <c r="J348" i="2" s="1"/>
  <c r="D348" i="2"/>
  <c r="H347" i="2"/>
  <c r="D347" i="2"/>
  <c r="I347" i="2" s="1" a="1"/>
  <c r="I347" i="2" s="1"/>
  <c r="J347" i="2" s="1"/>
  <c r="I346" i="2" a="1"/>
  <c r="I346" i="2" s="1"/>
  <c r="J346" i="2" s="1"/>
  <c r="H346" i="2"/>
  <c r="D346" i="2"/>
  <c r="G346" i="2" s="1"/>
  <c r="I345" i="2" a="1"/>
  <c r="I345" i="2" s="1"/>
  <c r="J345" i="2" s="1"/>
  <c r="D345" i="2"/>
  <c r="D344" i="2"/>
  <c r="I344" i="2" s="1" a="1"/>
  <c r="I344" i="2" s="1"/>
  <c r="J344" i="2" s="1"/>
  <c r="H343" i="2"/>
  <c r="G343" i="2"/>
  <c r="D343" i="2"/>
  <c r="I343" i="2" s="1" a="1"/>
  <c r="I343" i="2" s="1"/>
  <c r="J343" i="2" s="1"/>
  <c r="I342" i="2" a="1"/>
  <c r="I342" i="2" s="1"/>
  <c r="J342" i="2" s="1"/>
  <c r="H342" i="2"/>
  <c r="D342" i="2"/>
  <c r="G342" i="2" s="1"/>
  <c r="D341" i="2"/>
  <c r="I341" i="2" s="1" a="1"/>
  <c r="I341" i="2" s="1"/>
  <c r="J341" i="2" s="1"/>
  <c r="H340" i="2"/>
  <c r="G340" i="2"/>
  <c r="D340" i="2"/>
  <c r="I340" i="2" s="1" a="1"/>
  <c r="I340" i="2" s="1"/>
  <c r="J340" i="2" s="1"/>
  <c r="J339" i="2"/>
  <c r="I339" i="2"/>
  <c r="H339" i="2"/>
  <c r="G339" i="2"/>
  <c r="D339" i="2"/>
  <c r="I339" i="2" s="1" a="1"/>
  <c r="D338" i="2"/>
  <c r="H338" i="2" s="1"/>
  <c r="J337" i="2"/>
  <c r="H337" i="2"/>
  <c r="G337" i="2"/>
  <c r="D337" i="2"/>
  <c r="I337" i="2" s="1" a="1"/>
  <c r="I337" i="2" s="1"/>
  <c r="I336" i="2"/>
  <c r="J336" i="2" s="1"/>
  <c r="I336" i="2" a="1"/>
  <c r="H336" i="2"/>
  <c r="G336" i="2"/>
  <c r="D336" i="2"/>
  <c r="G335" i="2"/>
  <c r="D335" i="2"/>
  <c r="H334" i="2"/>
  <c r="D334" i="2"/>
  <c r="G334" i="2" s="1"/>
  <c r="I333" i="2" a="1"/>
  <c r="I333" i="2" s="1"/>
  <c r="J333" i="2" s="1"/>
  <c r="H333" i="2"/>
  <c r="G333" i="2"/>
  <c r="D333" i="2"/>
  <c r="D332" i="2"/>
  <c r="J331" i="2"/>
  <c r="G331" i="2"/>
  <c r="D331" i="2"/>
  <c r="I331" i="2" s="1" a="1"/>
  <c r="I331" i="2" s="1"/>
  <c r="I330" i="2" a="1"/>
  <c r="I330" i="2" s="1"/>
  <c r="J330" i="2" s="1"/>
  <c r="H330" i="2"/>
  <c r="D330" i="2"/>
  <c r="G330" i="2" s="1"/>
  <c r="I329" i="2" a="1"/>
  <c r="I329" i="2" s="1"/>
  <c r="J329" i="2" s="1"/>
  <c r="G329" i="2"/>
  <c r="D329" i="2"/>
  <c r="H329" i="2" s="1"/>
  <c r="D328" i="2"/>
  <c r="I327" i="2"/>
  <c r="J327" i="2" s="1"/>
  <c r="H327" i="2"/>
  <c r="G327" i="2"/>
  <c r="D327" i="2"/>
  <c r="I327" i="2" s="1" a="1"/>
  <c r="D326" i="2"/>
  <c r="D325" i="2"/>
  <c r="G325" i="2" s="1"/>
  <c r="I324" i="2" a="1"/>
  <c r="I324" i="2" s="1"/>
  <c r="J324" i="2" s="1"/>
  <c r="H324" i="2"/>
  <c r="G324" i="2"/>
  <c r="D324" i="2"/>
  <c r="D323" i="2"/>
  <c r="D322" i="2"/>
  <c r="I321" i="2" a="1"/>
  <c r="I321" i="2" s="1"/>
  <c r="J321" i="2" s="1"/>
  <c r="H321" i="2"/>
  <c r="G321" i="2"/>
  <c r="D321" i="2"/>
  <c r="I320" i="2" a="1"/>
  <c r="I320" i="2" s="1"/>
  <c r="J320" i="2" s="1"/>
  <c r="H320" i="2"/>
  <c r="D320" i="2"/>
  <c r="G320" i="2" s="1"/>
  <c r="D319" i="2"/>
  <c r="D318" i="2"/>
  <c r="G318" i="2" s="1"/>
  <c r="D317" i="2"/>
  <c r="G317" i="2" s="1"/>
  <c r="D316" i="2"/>
  <c r="J315" i="2"/>
  <c r="H315" i="2"/>
  <c r="D315" i="2"/>
  <c r="I315" i="2" s="1" a="1"/>
  <c r="I315" i="2" s="1"/>
  <c r="I314" i="2" a="1"/>
  <c r="I314" i="2" s="1"/>
  <c r="J314" i="2" s="1"/>
  <c r="H314" i="2"/>
  <c r="D314" i="2"/>
  <c r="G314" i="2" s="1"/>
  <c r="I313" i="2" a="1"/>
  <c r="I313" i="2" s="1"/>
  <c r="J313" i="2" s="1"/>
  <c r="D313" i="2"/>
  <c r="I312" i="2"/>
  <c r="J312" i="2" s="1"/>
  <c r="H312" i="2"/>
  <c r="G312" i="2"/>
  <c r="D312" i="2"/>
  <c r="I312" i="2" s="1" a="1"/>
  <c r="H311" i="2"/>
  <c r="G311" i="2"/>
  <c r="D311" i="2"/>
  <c r="I311" i="2" s="1" a="1"/>
  <c r="I311" i="2" s="1"/>
  <c r="J311" i="2" s="1"/>
  <c r="I310" i="2" a="1"/>
  <c r="I310" i="2" s="1"/>
  <c r="J310" i="2" s="1"/>
  <c r="H310" i="2"/>
  <c r="D310" i="2"/>
  <c r="G310" i="2" s="1"/>
  <c r="I309" i="2"/>
  <c r="J309" i="2" s="1"/>
  <c r="H309" i="2"/>
  <c r="D309" i="2"/>
  <c r="I309" i="2" s="1" a="1"/>
  <c r="H308" i="2"/>
  <c r="G308" i="2"/>
  <c r="D308" i="2"/>
  <c r="I308" i="2" s="1" a="1"/>
  <c r="I308" i="2" s="1"/>
  <c r="J308" i="2" s="1"/>
  <c r="I307" i="2"/>
  <c r="J307" i="2" s="1"/>
  <c r="H307" i="2"/>
  <c r="G307" i="2"/>
  <c r="D307" i="2"/>
  <c r="I307" i="2" s="1" a="1"/>
  <c r="D306" i="2"/>
  <c r="H305" i="2"/>
  <c r="G305" i="2"/>
  <c r="D305" i="2"/>
  <c r="I305" i="2" s="1" a="1"/>
  <c r="I305" i="2" s="1"/>
  <c r="J305" i="2" s="1"/>
  <c r="I304" i="2" a="1"/>
  <c r="I304" i="2" s="1"/>
  <c r="J304" i="2" s="1"/>
  <c r="H304" i="2"/>
  <c r="G304" i="2"/>
  <c r="D304" i="2"/>
  <c r="D303" i="2"/>
  <c r="D302" i="2"/>
  <c r="I301" i="2" a="1"/>
  <c r="I301" i="2" s="1"/>
  <c r="J301" i="2" s="1"/>
  <c r="H301" i="2"/>
  <c r="G301" i="2"/>
  <c r="D301" i="2"/>
  <c r="D300" i="2"/>
  <c r="H300" i="2" s="1"/>
  <c r="D299" i="2"/>
  <c r="I298" i="2" a="1"/>
  <c r="I298" i="2" s="1"/>
  <c r="J298" i="2" s="1"/>
  <c r="H298" i="2"/>
  <c r="D298" i="2"/>
  <c r="G298" i="2" s="1"/>
  <c r="I297" i="2" a="1"/>
  <c r="I297" i="2" s="1"/>
  <c r="J297" i="2" s="1"/>
  <c r="D297" i="2"/>
  <c r="H297" i="2" s="1"/>
  <c r="G296" i="2"/>
  <c r="D296" i="2"/>
  <c r="I295" i="2"/>
  <c r="J295" i="2" s="1"/>
  <c r="H295" i="2"/>
  <c r="G295" i="2"/>
  <c r="D295" i="2"/>
  <c r="I295" i="2" s="1" a="1"/>
  <c r="D294" i="2"/>
  <c r="D293" i="2"/>
  <c r="I292" i="2" a="1"/>
  <c r="I292" i="2" s="1"/>
  <c r="J292" i="2" s="1"/>
  <c r="H292" i="2"/>
  <c r="G292" i="2"/>
  <c r="D292" i="2"/>
  <c r="D291" i="2"/>
  <c r="H291" i="2" s="1"/>
  <c r="D290" i="2"/>
  <c r="I289" i="2" a="1"/>
  <c r="I289" i="2" s="1"/>
  <c r="J289" i="2" s="1"/>
  <c r="H289" i="2"/>
  <c r="G289" i="2"/>
  <c r="D289" i="2"/>
  <c r="I288" i="2" a="1"/>
  <c r="I288" i="2" s="1"/>
  <c r="J288" i="2" s="1"/>
  <c r="D288" i="2"/>
  <c r="G288" i="2" s="1"/>
  <c r="D287" i="2"/>
  <c r="I286" i="2" a="1"/>
  <c r="I286" i="2" s="1"/>
  <c r="J286" i="2" s="1"/>
  <c r="H286" i="2"/>
  <c r="D286" i="2"/>
  <c r="G286" i="2" s="1"/>
  <c r="D285" i="2"/>
  <c r="G285" i="2" s="1"/>
  <c r="D284" i="2"/>
  <c r="I284" i="2" s="1" a="1"/>
  <c r="I284" i="2" s="1"/>
  <c r="J284" i="2" s="1"/>
  <c r="J283" i="2"/>
  <c r="D283" i="2"/>
  <c r="I283" i="2" s="1" a="1"/>
  <c r="I283" i="2" s="1"/>
  <c r="I282" i="2" a="1"/>
  <c r="I282" i="2" s="1"/>
  <c r="J282" i="2" s="1"/>
  <c r="H282" i="2"/>
  <c r="D282" i="2"/>
  <c r="G282" i="2" s="1"/>
  <c r="D281" i="2"/>
  <c r="I280" i="2"/>
  <c r="J280" i="2" s="1"/>
  <c r="H280" i="2"/>
  <c r="D280" i="2"/>
  <c r="I280" i="2" s="1" a="1"/>
  <c r="H279" i="2"/>
  <c r="G279" i="2"/>
  <c r="D279" i="2"/>
  <c r="I279" i="2" s="1" a="1"/>
  <c r="I279" i="2" s="1"/>
  <c r="J279" i="2" s="1"/>
  <c r="I278" i="2" a="1"/>
  <c r="I278" i="2" s="1"/>
  <c r="J278" i="2" s="1"/>
  <c r="H278" i="2"/>
  <c r="D278" i="2"/>
  <c r="G278" i="2" s="1"/>
  <c r="D277" i="2"/>
  <c r="I277" i="2" s="1" a="1"/>
  <c r="I277" i="2" s="1"/>
  <c r="J277" i="2" s="1"/>
  <c r="D276" i="2"/>
  <c r="I276" i="2" s="1" a="1"/>
  <c r="I276" i="2" s="1"/>
  <c r="J276" i="2" s="1"/>
  <c r="J275" i="2"/>
  <c r="I275" i="2"/>
  <c r="H275" i="2"/>
  <c r="G275" i="2"/>
  <c r="D275" i="2"/>
  <c r="I275" i="2" s="1" a="1"/>
  <c r="I274" i="2" a="1"/>
  <c r="I274" i="2" s="1"/>
  <c r="J274" i="2" s="1"/>
  <c r="H274" i="2"/>
  <c r="D274" i="2"/>
  <c r="G274" i="2" s="1"/>
  <c r="J273" i="2"/>
  <c r="H273" i="2"/>
  <c r="G273" i="2"/>
  <c r="D273" i="2"/>
  <c r="I273" i="2" s="1" a="1"/>
  <c r="I273" i="2" s="1"/>
  <c r="I272" i="2" a="1"/>
  <c r="I272" i="2" s="1"/>
  <c r="J272" i="2" s="1"/>
  <c r="H272" i="2"/>
  <c r="G272" i="2"/>
  <c r="D272" i="2"/>
  <c r="I271" i="2"/>
  <c r="J271" i="2" s="1"/>
  <c r="D271" i="2"/>
  <c r="I271" i="2" s="1" a="1"/>
  <c r="D270" i="2"/>
  <c r="I269" i="2"/>
  <c r="J269" i="2" s="1"/>
  <c r="I269" i="2" a="1"/>
  <c r="H269" i="2"/>
  <c r="G269" i="2"/>
  <c r="D269" i="2"/>
  <c r="I268" i="2" a="1"/>
  <c r="I268" i="2" s="1"/>
  <c r="J268" i="2" s="1"/>
  <c r="H268" i="2"/>
  <c r="G268" i="2"/>
  <c r="D268" i="2"/>
  <c r="D267" i="2"/>
  <c r="I266" i="2" a="1"/>
  <c r="I266" i="2" s="1"/>
  <c r="J266" i="2" s="1"/>
  <c r="H266" i="2"/>
  <c r="D266" i="2"/>
  <c r="G266" i="2" s="1"/>
  <c r="I265" i="2" a="1"/>
  <c r="I265" i="2" s="1"/>
  <c r="J265" i="2" s="1"/>
  <c r="H265" i="2"/>
  <c r="D265" i="2"/>
  <c r="G265" i="2" s="1"/>
  <c r="G264" i="2"/>
  <c r="D264" i="2"/>
  <c r="I263" i="2"/>
  <c r="J263" i="2" s="1"/>
  <c r="H263" i="2"/>
  <c r="G263" i="2"/>
  <c r="D263" i="2"/>
  <c r="I263" i="2" s="1" a="1"/>
  <c r="I262" i="2" a="1"/>
  <c r="I262" i="2" s="1"/>
  <c r="J262" i="2" s="1"/>
  <c r="H262" i="2"/>
  <c r="D262" i="2"/>
  <c r="G262" i="2" s="1"/>
  <c r="D261" i="2"/>
  <c r="I260" i="2" a="1"/>
  <c r="I260" i="2" s="1"/>
  <c r="J260" i="2" s="1"/>
  <c r="H260" i="2"/>
  <c r="G260" i="2"/>
  <c r="D260" i="2"/>
  <c r="I259" i="2"/>
  <c r="J259" i="2" s="1"/>
  <c r="D259" i="2"/>
  <c r="I259" i="2" s="1" a="1"/>
  <c r="D258" i="2"/>
  <c r="I257" i="2"/>
  <c r="J257" i="2" s="1"/>
  <c r="I257" i="2" a="1"/>
  <c r="H257" i="2"/>
  <c r="G257" i="2"/>
  <c r="D257" i="2"/>
  <c r="D256" i="2"/>
  <c r="I256" i="2" s="1" a="1"/>
  <c r="I256" i="2" s="1"/>
  <c r="J256" i="2" s="1"/>
  <c r="D255" i="2"/>
  <c r="D254" i="2"/>
  <c r="G254" i="2" s="1"/>
  <c r="D253" i="2"/>
  <c r="I253" i="2" s="1" a="1"/>
  <c r="I253" i="2" s="1"/>
  <c r="J253" i="2" s="1"/>
  <c r="D252" i="2"/>
  <c r="D251" i="2"/>
  <c r="I251" i="2" s="1" a="1"/>
  <c r="I251" i="2" s="1"/>
  <c r="J251" i="2" s="1"/>
  <c r="D250" i="2"/>
  <c r="G250" i="2" s="1"/>
  <c r="D249" i="2"/>
  <c r="D248" i="2"/>
  <c r="I248" i="2" s="1" a="1"/>
  <c r="I248" i="2" s="1"/>
  <c r="J248" i="2" s="1"/>
  <c r="D247" i="2"/>
  <c r="I247" i="2" s="1" a="1"/>
  <c r="I247" i="2" s="1"/>
  <c r="J247" i="2" s="1"/>
  <c r="I246" i="2" a="1"/>
  <c r="I246" i="2" s="1"/>
  <c r="J246" i="2" s="1"/>
  <c r="H246" i="2"/>
  <c r="D246" i="2"/>
  <c r="G246" i="2" s="1"/>
  <c r="I245" i="2" a="1"/>
  <c r="I245" i="2" s="1"/>
  <c r="J245" i="2" s="1"/>
  <c r="H245" i="2"/>
  <c r="D245" i="2"/>
  <c r="G245" i="2" s="1"/>
  <c r="H244" i="2"/>
  <c r="G244" i="2"/>
  <c r="D244" i="2"/>
  <c r="I244" i="2" s="1" a="1"/>
  <c r="I244" i="2" s="1"/>
  <c r="J244" i="2" s="1"/>
  <c r="I243" i="2"/>
  <c r="J243" i="2" s="1"/>
  <c r="H243" i="2"/>
  <c r="G243" i="2"/>
  <c r="D243" i="2"/>
  <c r="I243" i="2" s="1" a="1"/>
  <c r="D242" i="2"/>
  <c r="G242" i="2" s="1"/>
  <c r="J241" i="2"/>
  <c r="D241" i="2"/>
  <c r="I241" i="2" s="1" a="1"/>
  <c r="I241" i="2" s="1"/>
  <c r="I240" i="2"/>
  <c r="J240" i="2" s="1"/>
  <c r="I240" i="2" a="1"/>
  <c r="H240" i="2"/>
  <c r="G240" i="2"/>
  <c r="D240" i="2"/>
  <c r="I239" i="2"/>
  <c r="J239" i="2" s="1"/>
  <c r="H239" i="2"/>
  <c r="G239" i="2"/>
  <c r="D239" i="2"/>
  <c r="I239" i="2" s="1" a="1"/>
  <c r="D238" i="2"/>
  <c r="I237" i="2" a="1"/>
  <c r="I237" i="2" s="1"/>
  <c r="J237" i="2" s="1"/>
  <c r="H237" i="2"/>
  <c r="G237" i="2"/>
  <c r="D237" i="2"/>
  <c r="I236" i="2" a="1"/>
  <c r="I236" i="2" s="1"/>
  <c r="J236" i="2" s="1"/>
  <c r="D236" i="2"/>
  <c r="H236" i="2" s="1"/>
  <c r="D235" i="2"/>
  <c r="I234" i="2"/>
  <c r="J234" i="2" s="1"/>
  <c r="I234" i="2" a="1"/>
  <c r="H234" i="2"/>
  <c r="D234" i="2"/>
  <c r="G234" i="2" s="1"/>
  <c r="D233" i="2"/>
  <c r="I233" i="2" s="1" a="1"/>
  <c r="I233" i="2" s="1"/>
  <c r="J233" i="2" s="1"/>
  <c r="D232" i="2"/>
  <c r="G232" i="2" s="1"/>
  <c r="H231" i="2"/>
  <c r="G231" i="2"/>
  <c r="D231" i="2"/>
  <c r="I231" i="2" s="1" a="1"/>
  <c r="I231" i="2" s="1"/>
  <c r="J231" i="2" s="1"/>
  <c r="D230" i="2"/>
  <c r="G230" i="2" s="1"/>
  <c r="I229" i="2" a="1"/>
  <c r="I229" i="2" s="1"/>
  <c r="J229" i="2" s="1"/>
  <c r="G229" i="2"/>
  <c r="D229" i="2"/>
  <c r="H229" i="2" s="1"/>
  <c r="I228" i="2" a="1"/>
  <c r="I228" i="2" s="1"/>
  <c r="J228" i="2" s="1"/>
  <c r="H228" i="2"/>
  <c r="D228" i="2"/>
  <c r="G228" i="2" s="1"/>
  <c r="I227" i="2"/>
  <c r="J227" i="2" s="1"/>
  <c r="H227" i="2"/>
  <c r="G227" i="2"/>
  <c r="D227" i="2"/>
  <c r="I227" i="2" s="1" a="1"/>
  <c r="D226" i="2"/>
  <c r="G225" i="2"/>
  <c r="D225" i="2"/>
  <c r="I225" i="2" s="1" a="1"/>
  <c r="I225" i="2" s="1"/>
  <c r="J225" i="2" s="1"/>
  <c r="D224" i="2"/>
  <c r="I224" i="2" s="1" a="1"/>
  <c r="I224" i="2" s="1"/>
  <c r="J224" i="2" s="1"/>
  <c r="H223" i="2"/>
  <c r="D223" i="2"/>
  <c r="I222" i="2" a="1"/>
  <c r="I222" i="2" s="1"/>
  <c r="J222" i="2" s="1"/>
  <c r="H222" i="2"/>
  <c r="D222" i="2"/>
  <c r="G222" i="2" s="1"/>
  <c r="I221" i="2" a="1"/>
  <c r="I221" i="2" s="1"/>
  <c r="J221" i="2" s="1"/>
  <c r="H221" i="2"/>
  <c r="D221" i="2"/>
  <c r="G221" i="2" s="1"/>
  <c r="I220" i="2" a="1"/>
  <c r="I220" i="2" s="1"/>
  <c r="J220" i="2" s="1"/>
  <c r="D220" i="2"/>
  <c r="G220" i="2" s="1"/>
  <c r="D219" i="2"/>
  <c r="I219" i="2" s="1" a="1"/>
  <c r="I219" i="2" s="1"/>
  <c r="J219" i="2" s="1"/>
  <c r="D218" i="2"/>
  <c r="G218" i="2" s="1"/>
  <c r="D217" i="2"/>
  <c r="G217" i="2" s="1"/>
  <c r="I216" i="2" a="1"/>
  <c r="I216" i="2" s="1"/>
  <c r="J216" i="2" s="1"/>
  <c r="H216" i="2"/>
  <c r="G216" i="2"/>
  <c r="D216" i="2"/>
  <c r="J215" i="2"/>
  <c r="H215" i="2"/>
  <c r="G215" i="2"/>
  <c r="D215" i="2"/>
  <c r="I215" i="2" s="1" a="1"/>
  <c r="I215" i="2" s="1"/>
  <c r="I214" i="2" a="1"/>
  <c r="I214" i="2" s="1"/>
  <c r="J214" i="2" s="1"/>
  <c r="H214" i="2"/>
  <c r="D214" i="2"/>
  <c r="G214" i="2" s="1"/>
  <c r="D213" i="2"/>
  <c r="I213" i="2" s="1" a="1"/>
  <c r="I213" i="2" s="1"/>
  <c r="J213" i="2" s="1"/>
  <c r="D212" i="2"/>
  <c r="I212" i="2" s="1" a="1"/>
  <c r="I212" i="2" s="1"/>
  <c r="J212" i="2" s="1"/>
  <c r="I211" i="2"/>
  <c r="J211" i="2" s="1"/>
  <c r="H211" i="2"/>
  <c r="G211" i="2"/>
  <c r="D211" i="2"/>
  <c r="I211" i="2" s="1" a="1"/>
  <c r="I210" i="2" a="1"/>
  <c r="I210" i="2" s="1"/>
  <c r="J210" i="2" s="1"/>
  <c r="D210" i="2"/>
  <c r="G210" i="2" s="1"/>
  <c r="D209" i="2"/>
  <c r="I209" i="2" s="1" a="1"/>
  <c r="I209" i="2" s="1"/>
  <c r="J209" i="2" s="1"/>
  <c r="I208" i="2"/>
  <c r="J208" i="2" s="1"/>
  <c r="I208" i="2" a="1"/>
  <c r="H208" i="2"/>
  <c r="G208" i="2"/>
  <c r="D208" i="2"/>
  <c r="I207" i="2"/>
  <c r="J207" i="2" s="1"/>
  <c r="H207" i="2"/>
  <c r="G207" i="2"/>
  <c r="D207" i="2"/>
  <c r="I207" i="2" s="1" a="1"/>
  <c r="H206" i="2"/>
  <c r="D206" i="2"/>
  <c r="I205" i="2" a="1"/>
  <c r="I205" i="2" s="1"/>
  <c r="J205" i="2" s="1"/>
  <c r="H205" i="2"/>
  <c r="G205" i="2"/>
  <c r="D205" i="2"/>
  <c r="D204" i="2"/>
  <c r="I204" i="2" s="1" a="1"/>
  <c r="I204" i="2" s="1"/>
  <c r="J204" i="2" s="1"/>
  <c r="D203" i="2"/>
  <c r="G203" i="2" s="1"/>
  <c r="I202" i="2" a="1"/>
  <c r="I202" i="2" s="1"/>
  <c r="J202" i="2" s="1"/>
  <c r="H202" i="2"/>
  <c r="D202" i="2"/>
  <c r="G202" i="2" s="1"/>
  <c r="I201" i="2" a="1"/>
  <c r="I201" i="2" s="1"/>
  <c r="J201" i="2" s="1"/>
  <c r="H201" i="2"/>
  <c r="D201" i="2"/>
  <c r="G201" i="2" s="1"/>
  <c r="I200" i="2" a="1"/>
  <c r="I200" i="2" s="1"/>
  <c r="J200" i="2" s="1"/>
  <c r="G200" i="2"/>
  <c r="D200" i="2"/>
  <c r="H200" i="2" s="1"/>
  <c r="D199" i="2"/>
  <c r="I199" i="2" s="1" a="1"/>
  <c r="I199" i="2" s="1"/>
  <c r="J199" i="2" s="1"/>
  <c r="D198" i="2"/>
  <c r="G198" i="2" s="1"/>
  <c r="D197" i="2"/>
  <c r="H197" i="2" s="1"/>
  <c r="I196" i="2"/>
  <c r="J196" i="2" s="1"/>
  <c r="I196" i="2" a="1"/>
  <c r="H196" i="2"/>
  <c r="G196" i="2"/>
  <c r="D196" i="2"/>
  <c r="I195" i="2"/>
  <c r="J195" i="2" s="1"/>
  <c r="H195" i="2"/>
  <c r="G195" i="2"/>
  <c r="D195" i="2"/>
  <c r="I195" i="2" s="1" a="1"/>
  <c r="I194" i="2" a="1"/>
  <c r="I194" i="2" s="1"/>
  <c r="J194" i="2" s="1"/>
  <c r="D194" i="2"/>
  <c r="I193" i="2" a="1"/>
  <c r="I193" i="2" s="1"/>
  <c r="J193" i="2" s="1"/>
  <c r="D193" i="2"/>
  <c r="H193" i="2" s="1"/>
  <c r="D192" i="2"/>
  <c r="I192" i="2" s="1" a="1"/>
  <c r="I192" i="2" s="1"/>
  <c r="J192" i="2" s="1"/>
  <c r="D191" i="2"/>
  <c r="H191" i="2" s="1"/>
  <c r="D190" i="2"/>
  <c r="G190" i="2" s="1"/>
  <c r="J189" i="2"/>
  <c r="I189" i="2" a="1"/>
  <c r="I189" i="2" s="1"/>
  <c r="H189" i="2"/>
  <c r="G189" i="2"/>
  <c r="D189" i="2"/>
  <c r="I188" i="2" a="1"/>
  <c r="I188" i="2" s="1"/>
  <c r="J188" i="2" s="1"/>
  <c r="H188" i="2"/>
  <c r="D188" i="2"/>
  <c r="G188" i="2" s="1"/>
  <c r="I187" i="2"/>
  <c r="J187" i="2" s="1"/>
  <c r="H187" i="2"/>
  <c r="D187" i="2"/>
  <c r="I187" i="2" s="1" a="1"/>
  <c r="I186" i="2" a="1"/>
  <c r="I186" i="2" s="1"/>
  <c r="J186" i="2" s="1"/>
  <c r="H186" i="2"/>
  <c r="D186" i="2"/>
  <c r="G186" i="2" s="1"/>
  <c r="D185" i="2"/>
  <c r="G185" i="2" s="1"/>
  <c r="D184" i="2"/>
  <c r="G184" i="2" s="1"/>
  <c r="D183" i="2"/>
  <c r="I183" i="2" s="1" a="1"/>
  <c r="I183" i="2" s="1"/>
  <c r="J183" i="2" s="1"/>
  <c r="I182" i="2" a="1"/>
  <c r="I182" i="2" s="1"/>
  <c r="J182" i="2" s="1"/>
  <c r="H182" i="2"/>
  <c r="D182" i="2"/>
  <c r="G182" i="2" s="1"/>
  <c r="I181" i="2" a="1"/>
  <c r="I181" i="2" s="1"/>
  <c r="J181" i="2" s="1"/>
  <c r="D181" i="2"/>
  <c r="H181" i="2" s="1"/>
  <c r="D180" i="2"/>
  <c r="I180" i="2" s="1" a="1"/>
  <c r="I180" i="2" s="1"/>
  <c r="J180" i="2" s="1"/>
  <c r="J179" i="2"/>
  <c r="I179" i="2"/>
  <c r="H179" i="2"/>
  <c r="G179" i="2"/>
  <c r="D179" i="2"/>
  <c r="I179" i="2" s="1" a="1"/>
  <c r="I178" i="2" a="1"/>
  <c r="I178" i="2" s="1"/>
  <c r="J178" i="2" s="1"/>
  <c r="H178" i="2"/>
  <c r="D178" i="2"/>
  <c r="G178" i="2" s="1"/>
  <c r="I177" i="2"/>
  <c r="J177" i="2" s="1"/>
  <c r="H177" i="2"/>
  <c r="D177" i="2"/>
  <c r="I177" i="2" s="1" a="1"/>
  <c r="I176" i="2" a="1"/>
  <c r="I176" i="2" s="1"/>
  <c r="J176" i="2" s="1"/>
  <c r="H176" i="2"/>
  <c r="G176" i="2"/>
  <c r="D176" i="2"/>
  <c r="D175" i="2"/>
  <c r="I175" i="2" s="1" a="1"/>
  <c r="I175" i="2" s="1"/>
  <c r="J175" i="2" s="1"/>
  <c r="D174" i="2"/>
  <c r="H174" i="2" s="1"/>
  <c r="I173" i="2" a="1"/>
  <c r="I173" i="2" s="1"/>
  <c r="J173" i="2" s="1"/>
  <c r="H173" i="2"/>
  <c r="G173" i="2"/>
  <c r="D173" i="2"/>
  <c r="D172" i="2"/>
  <c r="I172" i="2" s="1" a="1"/>
  <c r="I172" i="2" s="1"/>
  <c r="J172" i="2" s="1"/>
  <c r="D171" i="2"/>
  <c r="D170" i="2"/>
  <c r="G170" i="2" s="1"/>
  <c r="I169" i="2"/>
  <c r="J169" i="2" s="1"/>
  <c r="I169" i="2" a="1"/>
  <c r="H169" i="2"/>
  <c r="G169" i="2"/>
  <c r="D169" i="2"/>
  <c r="I168" i="2" a="1"/>
  <c r="I168" i="2" s="1"/>
  <c r="J168" i="2" s="1"/>
  <c r="G168" i="2"/>
  <c r="D168" i="2"/>
  <c r="H168" i="2" s="1"/>
  <c r="I167" i="2"/>
  <c r="J167" i="2" s="1"/>
  <c r="H167" i="2"/>
  <c r="D167" i="2"/>
  <c r="I167" i="2" s="1" a="1"/>
  <c r="I166" i="2" a="1"/>
  <c r="I166" i="2" s="1"/>
  <c r="J166" i="2" s="1"/>
  <c r="H166" i="2"/>
  <c r="D166" i="2"/>
  <c r="G166" i="2" s="1"/>
  <c r="D165" i="2"/>
  <c r="H165" i="2" s="1"/>
  <c r="D164" i="2"/>
  <c r="I164" i="2" s="1" a="1"/>
  <c r="I164" i="2" s="1"/>
  <c r="J164" i="2" s="1"/>
  <c r="D163" i="2"/>
  <c r="I163" i="2" s="1" a="1"/>
  <c r="I163" i="2" s="1"/>
  <c r="J163" i="2" s="1"/>
  <c r="D162" i="2"/>
  <c r="I162" i="2" s="1" a="1"/>
  <c r="I162" i="2" s="1"/>
  <c r="J162" i="2" s="1"/>
  <c r="I161" i="2" a="1"/>
  <c r="I161" i="2" s="1"/>
  <c r="J161" i="2" s="1"/>
  <c r="H161" i="2"/>
  <c r="G161" i="2"/>
  <c r="D161" i="2"/>
  <c r="I160" i="2" a="1"/>
  <c r="I160" i="2" s="1"/>
  <c r="J160" i="2" s="1"/>
  <c r="H160" i="2"/>
  <c r="D160" i="2"/>
  <c r="G160" i="2" s="1"/>
  <c r="H159" i="2"/>
  <c r="D159" i="2"/>
  <c r="D158" i="2"/>
  <c r="G158" i="2" s="1"/>
  <c r="D157" i="2"/>
  <c r="I157" i="2" s="1" a="1"/>
  <c r="I157" i="2" s="1"/>
  <c r="J157" i="2" s="1"/>
  <c r="D156" i="2"/>
  <c r="G156" i="2" s="1"/>
  <c r="J155" i="2"/>
  <c r="I155" i="2"/>
  <c r="H155" i="2"/>
  <c r="G155" i="2"/>
  <c r="D155" i="2"/>
  <c r="I155" i="2" s="1" a="1"/>
  <c r="I154" i="2" a="1"/>
  <c r="I154" i="2" s="1"/>
  <c r="J154" i="2" s="1"/>
  <c r="H154" i="2"/>
  <c r="D154" i="2"/>
  <c r="G154" i="2" s="1"/>
  <c r="I153" i="2" a="1"/>
  <c r="I153" i="2" s="1"/>
  <c r="J153" i="2" s="1"/>
  <c r="D153" i="2"/>
  <c r="G153" i="2" s="1"/>
  <c r="I152" i="2" a="1"/>
  <c r="I152" i="2" s="1"/>
  <c r="J152" i="2" s="1"/>
  <c r="D152" i="2"/>
  <c r="H152" i="2" s="1"/>
  <c r="D151" i="2"/>
  <c r="I151" i="2" s="1" a="1"/>
  <c r="I151" i="2" s="1"/>
  <c r="J151" i="2" s="1"/>
  <c r="I150" i="2" a="1"/>
  <c r="I150" i="2" s="1"/>
  <c r="J150" i="2" s="1"/>
  <c r="H150" i="2"/>
  <c r="D150" i="2"/>
  <c r="G150" i="2" s="1"/>
  <c r="I149" i="2" a="1"/>
  <c r="I149" i="2" s="1"/>
  <c r="J149" i="2" s="1"/>
  <c r="H149" i="2"/>
  <c r="D149" i="2"/>
  <c r="G149" i="2" s="1"/>
  <c r="I148" i="2"/>
  <c r="J148" i="2" s="1"/>
  <c r="H148" i="2"/>
  <c r="D148" i="2"/>
  <c r="I148" i="2" s="1" a="1"/>
  <c r="I147" i="2"/>
  <c r="J147" i="2" s="1"/>
  <c r="H147" i="2"/>
  <c r="G147" i="2"/>
  <c r="D147" i="2"/>
  <c r="I147" i="2" s="1" a="1"/>
  <c r="D146" i="2"/>
  <c r="G146" i="2" s="1"/>
  <c r="I145" i="2"/>
  <c r="J145" i="2" s="1"/>
  <c r="H145" i="2"/>
  <c r="G145" i="2"/>
  <c r="D145" i="2"/>
  <c r="I145" i="2" s="1" a="1"/>
  <c r="I144" i="2" a="1"/>
  <c r="I144" i="2" s="1"/>
  <c r="J144" i="2" s="1"/>
  <c r="H144" i="2"/>
  <c r="G144" i="2"/>
  <c r="D144" i="2"/>
  <c r="D143" i="2"/>
  <c r="I143" i="2" s="1" a="1"/>
  <c r="I143" i="2" s="1"/>
  <c r="J143" i="2" s="1"/>
  <c r="D142" i="2"/>
  <c r="H142" i="2" s="1"/>
  <c r="I141" i="2" a="1"/>
  <c r="I141" i="2" s="1"/>
  <c r="J141" i="2" s="1"/>
  <c r="H141" i="2"/>
  <c r="G141" i="2"/>
  <c r="D141" i="2"/>
  <c r="I140" i="2" a="1"/>
  <c r="I140" i="2" s="1"/>
  <c r="J140" i="2" s="1"/>
  <c r="H140" i="2"/>
  <c r="D140" i="2"/>
  <c r="G140" i="2" s="1"/>
  <c r="D139" i="2"/>
  <c r="D138" i="2"/>
  <c r="G138" i="2" s="1"/>
  <c r="D137" i="2"/>
  <c r="G137" i="2" s="1"/>
  <c r="D136" i="2"/>
  <c r="H136" i="2" s="1"/>
  <c r="I135" i="2"/>
  <c r="J135" i="2" s="1"/>
  <c r="H135" i="2"/>
  <c r="G135" i="2"/>
  <c r="D135" i="2"/>
  <c r="I135" i="2" s="1" a="1"/>
  <c r="I134" i="2" a="1"/>
  <c r="I134" i="2" s="1"/>
  <c r="J134" i="2" s="1"/>
  <c r="H134" i="2"/>
  <c r="D134" i="2"/>
  <c r="G134" i="2" s="1"/>
  <c r="I133" i="2" a="1"/>
  <c r="I133" i="2" s="1"/>
  <c r="J133" i="2" s="1"/>
  <c r="D133" i="2"/>
  <c r="H133" i="2" s="1"/>
  <c r="I132" i="2" a="1"/>
  <c r="I132" i="2" s="1"/>
  <c r="J132" i="2" s="1"/>
  <c r="D132" i="2"/>
  <c r="H132" i="2" s="1"/>
  <c r="D131" i="2"/>
  <c r="I131" i="2" s="1" a="1"/>
  <c r="I131" i="2" s="1"/>
  <c r="J131" i="2" s="1"/>
  <c r="D130" i="2"/>
  <c r="I130" i="2" s="1" a="1"/>
  <c r="I130" i="2" s="1"/>
  <c r="J130" i="2" s="1"/>
  <c r="I129" i="2" a="1"/>
  <c r="I129" i="2" s="1"/>
  <c r="J129" i="2" s="1"/>
  <c r="H129" i="2"/>
  <c r="G129" i="2"/>
  <c r="D129" i="2"/>
  <c r="I128" i="2" a="1"/>
  <c r="I128" i="2" s="1"/>
  <c r="J128" i="2" s="1"/>
  <c r="H128" i="2"/>
  <c r="G128" i="2"/>
  <c r="D128" i="2"/>
  <c r="H127" i="2"/>
  <c r="D127" i="2"/>
  <c r="I126" i="2" a="1"/>
  <c r="I126" i="2" s="1"/>
  <c r="J126" i="2" s="1"/>
  <c r="D126" i="2"/>
  <c r="G126" i="2" s="1"/>
  <c r="I125" i="2" a="1"/>
  <c r="I125" i="2" s="1"/>
  <c r="J125" i="2" s="1"/>
  <c r="D125" i="2"/>
  <c r="H125" i="2" s="1"/>
  <c r="D124" i="2"/>
  <c r="G124" i="2" s="1"/>
  <c r="D123" i="2"/>
  <c r="I123" i="2" s="1" a="1"/>
  <c r="I123" i="2" s="1"/>
  <c r="J123" i="2" s="1"/>
  <c r="D122" i="2"/>
  <c r="G122" i="2" s="1"/>
  <c r="I121" i="2" a="1"/>
  <c r="I121" i="2" s="1"/>
  <c r="J121" i="2" s="1"/>
  <c r="H121" i="2"/>
  <c r="D121" i="2"/>
  <c r="G121" i="2" s="1"/>
  <c r="I120" i="2" a="1"/>
  <c r="I120" i="2" s="1"/>
  <c r="J120" i="2" s="1"/>
  <c r="H120" i="2"/>
  <c r="D120" i="2"/>
  <c r="G120" i="2" s="1"/>
  <c r="J119" i="2"/>
  <c r="H119" i="2"/>
  <c r="D119" i="2"/>
  <c r="I119" i="2" s="1" a="1"/>
  <c r="I119" i="2" s="1"/>
  <c r="I118" i="2"/>
  <c r="J118" i="2" s="1"/>
  <c r="I118" i="2" a="1"/>
  <c r="H118" i="2"/>
  <c r="D118" i="2"/>
  <c r="G118" i="2" s="1"/>
  <c r="I117" i="2" a="1"/>
  <c r="I117" i="2" s="1"/>
  <c r="J117" i="2" s="1"/>
  <c r="H117" i="2"/>
  <c r="G117" i="2"/>
  <c r="D117" i="2"/>
  <c r="I116" i="2"/>
  <c r="J116" i="2" s="1"/>
  <c r="H116" i="2"/>
  <c r="G116" i="2"/>
  <c r="D116" i="2"/>
  <c r="I116" i="2" s="1" a="1"/>
  <c r="I115" i="2"/>
  <c r="J115" i="2" s="1"/>
  <c r="H115" i="2"/>
  <c r="G115" i="2"/>
  <c r="D115" i="2"/>
  <c r="I115" i="2" s="1" a="1"/>
  <c r="D114" i="2"/>
  <c r="G114" i="2" s="1"/>
  <c r="D113" i="2"/>
  <c r="I113" i="2" s="1" a="1"/>
  <c r="I113" i="2" s="1"/>
  <c r="J113" i="2" s="1"/>
  <c r="I112" i="2" a="1"/>
  <c r="I112" i="2" s="1"/>
  <c r="J112" i="2" s="1"/>
  <c r="H112" i="2"/>
  <c r="G112" i="2"/>
  <c r="D112" i="2"/>
  <c r="I111" i="2"/>
  <c r="J111" i="2" s="1"/>
  <c r="H111" i="2"/>
  <c r="D111" i="2"/>
  <c r="I111" i="2" s="1" a="1"/>
  <c r="D110" i="2"/>
  <c r="I109" i="2"/>
  <c r="J109" i="2" s="1"/>
  <c r="I109" i="2" a="1"/>
  <c r="H109" i="2"/>
  <c r="G109" i="2"/>
  <c r="D109" i="2"/>
  <c r="I108" i="2" a="1"/>
  <c r="I108" i="2" s="1"/>
  <c r="J108" i="2" s="1"/>
  <c r="H108" i="2"/>
  <c r="G108" i="2"/>
  <c r="D108" i="2"/>
  <c r="G107" i="2"/>
  <c r="D107" i="2"/>
  <c r="I106" i="2" a="1"/>
  <c r="I106" i="2" s="1"/>
  <c r="J106" i="2" s="1"/>
  <c r="D106" i="2"/>
  <c r="G106" i="2" s="1"/>
  <c r="I105" i="2" a="1"/>
  <c r="I105" i="2" s="1"/>
  <c r="J105" i="2" s="1"/>
  <c r="D105" i="2"/>
  <c r="H105" i="2" s="1"/>
  <c r="D104" i="2"/>
  <c r="H104" i="2" s="1"/>
  <c r="D103" i="2"/>
  <c r="I103" i="2" s="1" a="1"/>
  <c r="I103" i="2" s="1"/>
  <c r="J103" i="2" s="1"/>
  <c r="I102" i="2" a="1"/>
  <c r="I102" i="2" s="1"/>
  <c r="J102" i="2" s="1"/>
  <c r="H102" i="2"/>
  <c r="G102" i="2"/>
  <c r="D102" i="2"/>
  <c r="I101" i="2"/>
  <c r="J101" i="2" s="1"/>
  <c r="H101" i="2"/>
  <c r="D101" i="2"/>
  <c r="I101" i="2" s="1" a="1"/>
  <c r="D100" i="2"/>
  <c r="G100" i="2" s="1"/>
  <c r="I99" i="2" a="1"/>
  <c r="I99" i="2" s="1"/>
  <c r="J99" i="2" s="1"/>
  <c r="H99" i="2"/>
  <c r="G99" i="2"/>
  <c r="D99" i="2"/>
  <c r="I98" i="2" a="1"/>
  <c r="I98" i="2" s="1"/>
  <c r="J98" i="2" s="1"/>
  <c r="H98" i="2"/>
  <c r="D98" i="2"/>
  <c r="G98" i="2" s="1"/>
  <c r="I97" i="2"/>
  <c r="J97" i="2" s="1"/>
  <c r="D97" i="2"/>
  <c r="I97" i="2" s="1" a="1"/>
  <c r="D96" i="2"/>
  <c r="G96" i="2" s="1"/>
  <c r="I95" i="2" a="1"/>
  <c r="I95" i="2" s="1"/>
  <c r="J95" i="2" s="1"/>
  <c r="H95" i="2"/>
  <c r="D95" i="2"/>
  <c r="G95" i="2" s="1"/>
  <c r="I94" i="2" a="1"/>
  <c r="I94" i="2" s="1"/>
  <c r="J94" i="2" s="1"/>
  <c r="D94" i="2"/>
  <c r="H94" i="2" s="1"/>
  <c r="D93" i="2"/>
  <c r="I93" i="2" s="1" a="1"/>
  <c r="I93" i="2" s="1"/>
  <c r="J93" i="2" s="1"/>
  <c r="I92" i="2" a="1"/>
  <c r="I92" i="2" s="1"/>
  <c r="J92" i="2" s="1"/>
  <c r="H92" i="2"/>
  <c r="D92" i="2"/>
  <c r="G92" i="2" s="1"/>
  <c r="I91" i="2" a="1"/>
  <c r="I91" i="2" s="1"/>
  <c r="J91" i="2" s="1"/>
  <c r="D91" i="2"/>
  <c r="H91" i="2" s="1"/>
  <c r="D90" i="2"/>
  <c r="I90" i="2" s="1" a="1"/>
  <c r="I90" i="2" s="1"/>
  <c r="J90" i="2" s="1"/>
  <c r="I89" i="2"/>
  <c r="J89" i="2" s="1"/>
  <c r="H89" i="2"/>
  <c r="G89" i="2"/>
  <c r="D89" i="2"/>
  <c r="I89" i="2" s="1" a="1"/>
  <c r="I88" i="2" a="1"/>
  <c r="I88" i="2" s="1"/>
  <c r="J88" i="2" s="1"/>
  <c r="D88" i="2"/>
  <c r="G88" i="2" s="1"/>
  <c r="D87" i="2"/>
  <c r="I87" i="2" s="1" a="1"/>
  <c r="I87" i="2" s="1"/>
  <c r="J87" i="2" s="1"/>
  <c r="I86" i="2" a="1"/>
  <c r="I86" i="2" s="1"/>
  <c r="J86" i="2" s="1"/>
  <c r="H86" i="2"/>
  <c r="G86" i="2"/>
  <c r="D86" i="2"/>
  <c r="I85" i="2"/>
  <c r="J85" i="2" s="1"/>
  <c r="H85" i="2"/>
  <c r="D85" i="2"/>
  <c r="I85" i="2" s="1" a="1"/>
  <c r="D84" i="2"/>
  <c r="G84" i="2" s="1"/>
  <c r="I83" i="2" a="1"/>
  <c r="I83" i="2" s="1"/>
  <c r="J83" i="2" s="1"/>
  <c r="H83" i="2"/>
  <c r="G83" i="2"/>
  <c r="D83" i="2"/>
  <c r="I82" i="2" a="1"/>
  <c r="I82" i="2" s="1"/>
  <c r="J82" i="2" s="1"/>
  <c r="H82" i="2"/>
  <c r="D82" i="2"/>
  <c r="G82" i="2" s="1"/>
  <c r="D81" i="2"/>
  <c r="I81" i="2" s="1" a="1"/>
  <c r="I81" i="2" s="1"/>
  <c r="J81" i="2" s="1"/>
  <c r="D80" i="2"/>
  <c r="G80" i="2" s="1"/>
  <c r="I79" i="2" a="1"/>
  <c r="I79" i="2" s="1"/>
  <c r="J79" i="2" s="1"/>
  <c r="H79" i="2"/>
  <c r="D79" i="2"/>
  <c r="G79" i="2" s="1"/>
  <c r="D78" i="2"/>
  <c r="H78" i="2" s="1"/>
  <c r="D77" i="2"/>
  <c r="I77" i="2" s="1" a="1"/>
  <c r="I77" i="2" s="1"/>
  <c r="J77" i="2" s="1"/>
  <c r="I76" i="2" a="1"/>
  <c r="I76" i="2" s="1"/>
  <c r="J76" i="2" s="1"/>
  <c r="H76" i="2"/>
  <c r="D76" i="2"/>
  <c r="G76" i="2" s="1"/>
  <c r="D75" i="2"/>
  <c r="H75" i="2" s="1"/>
  <c r="D74" i="2"/>
  <c r="I74" i="2" s="1" a="1"/>
  <c r="I74" i="2" s="1"/>
  <c r="J74" i="2" s="1"/>
  <c r="I73" i="2"/>
  <c r="J73" i="2" s="1"/>
  <c r="H73" i="2"/>
  <c r="G73" i="2"/>
  <c r="D73" i="2"/>
  <c r="I73" i="2" s="1" a="1"/>
  <c r="I72" i="2" a="1"/>
  <c r="I72" i="2" s="1"/>
  <c r="J72" i="2" s="1"/>
  <c r="D72" i="2"/>
  <c r="G72" i="2" s="1"/>
  <c r="D71" i="2"/>
  <c r="I71" i="2" s="1" a="1"/>
  <c r="I71" i="2" s="1"/>
  <c r="J71" i="2" s="1"/>
  <c r="I70" i="2" a="1"/>
  <c r="I70" i="2" s="1"/>
  <c r="J70" i="2" s="1"/>
  <c r="H70" i="2"/>
  <c r="G70" i="2"/>
  <c r="D70" i="2"/>
  <c r="I69" i="2"/>
  <c r="J69" i="2" s="1"/>
  <c r="H69" i="2"/>
  <c r="D69" i="2"/>
  <c r="I69" i="2" s="1" a="1"/>
  <c r="D68" i="2"/>
  <c r="G68" i="2" s="1"/>
  <c r="I67" i="2" a="1"/>
  <c r="I67" i="2" s="1"/>
  <c r="J67" i="2" s="1"/>
  <c r="H67" i="2"/>
  <c r="G67" i="2"/>
  <c r="D67" i="2"/>
  <c r="I66" i="2" a="1"/>
  <c r="I66" i="2" s="1"/>
  <c r="J66" i="2" s="1"/>
  <c r="H66" i="2"/>
  <c r="D66" i="2"/>
  <c r="G66" i="2" s="1"/>
  <c r="I65" i="2"/>
  <c r="J65" i="2" s="1"/>
  <c r="D65" i="2"/>
  <c r="I65" i="2" s="1" a="1"/>
  <c r="D64" i="2"/>
  <c r="G64" i="2" s="1"/>
  <c r="I63" i="2" a="1"/>
  <c r="I63" i="2" s="1"/>
  <c r="J63" i="2" s="1"/>
  <c r="H63" i="2"/>
  <c r="D63" i="2"/>
  <c r="G63" i="2" s="1"/>
  <c r="I62" i="2" a="1"/>
  <c r="I62" i="2" s="1"/>
  <c r="J62" i="2" s="1"/>
  <c r="D62" i="2"/>
  <c r="H62" i="2" s="1"/>
  <c r="D61" i="2"/>
  <c r="I61" i="2" s="1" a="1"/>
  <c r="I61" i="2" s="1"/>
  <c r="J61" i="2" s="1"/>
  <c r="I60" i="2" a="1"/>
  <c r="I60" i="2" s="1"/>
  <c r="J60" i="2" s="1"/>
  <c r="H60" i="2"/>
  <c r="D60" i="2"/>
  <c r="G60" i="2" s="1"/>
  <c r="I59" i="2" a="1"/>
  <c r="I59" i="2" s="1"/>
  <c r="J59" i="2" s="1"/>
  <c r="D59" i="2"/>
  <c r="H59" i="2" s="1"/>
  <c r="D58" i="2"/>
  <c r="I58" i="2" s="1" a="1"/>
  <c r="I58" i="2" s="1"/>
  <c r="J58" i="2" s="1"/>
  <c r="I57" i="2"/>
  <c r="J57" i="2" s="1"/>
  <c r="H57" i="2"/>
  <c r="G57" i="2"/>
  <c r="D57" i="2"/>
  <c r="I57" i="2" s="1" a="1"/>
  <c r="I56" i="2" a="1"/>
  <c r="I56" i="2" s="1"/>
  <c r="J56" i="2" s="1"/>
  <c r="D56" i="2"/>
  <c r="G56" i="2" s="1"/>
  <c r="D55" i="2"/>
  <c r="I55" i="2" s="1" a="1"/>
  <c r="I55" i="2" s="1"/>
  <c r="J55" i="2" s="1"/>
  <c r="I54" i="2" a="1"/>
  <c r="I54" i="2" s="1"/>
  <c r="J54" i="2" s="1"/>
  <c r="H54" i="2"/>
  <c r="G54" i="2"/>
  <c r="D54" i="2"/>
  <c r="I53" i="2"/>
  <c r="J53" i="2" s="1"/>
  <c r="H53" i="2"/>
  <c r="D53" i="2"/>
  <c r="I53" i="2" s="1" a="1"/>
  <c r="D52" i="2"/>
  <c r="I52" i="2" s="1" a="1"/>
  <c r="I52" i="2" s="1"/>
  <c r="J52" i="2" s="1"/>
  <c r="I51" i="2" a="1"/>
  <c r="I51" i="2" s="1"/>
  <c r="J51" i="2" s="1"/>
  <c r="H51" i="2"/>
  <c r="D51" i="2"/>
  <c r="G51" i="2" s="1"/>
  <c r="D50" i="2"/>
  <c r="I50" i="2" s="1" a="1"/>
  <c r="I50" i="2" s="1"/>
  <c r="J50" i="2" s="1"/>
  <c r="I49" i="2" a="1"/>
  <c r="I49" i="2" s="1"/>
  <c r="J49" i="2" s="1"/>
  <c r="H49" i="2"/>
  <c r="D49" i="2"/>
  <c r="G49" i="2" s="1"/>
  <c r="D48" i="2"/>
  <c r="I48" i="2" s="1" a="1"/>
  <c r="I48" i="2" s="1"/>
  <c r="J48" i="2" s="1"/>
  <c r="I47" i="2" a="1"/>
  <c r="I47" i="2" s="1"/>
  <c r="J47" i="2" s="1"/>
  <c r="H47" i="2"/>
  <c r="D47" i="2"/>
  <c r="G47" i="2" s="1"/>
  <c r="D46" i="2"/>
  <c r="I46" i="2" s="1" a="1"/>
  <c r="I46" i="2" s="1"/>
  <c r="J46" i="2" s="1"/>
  <c r="I45" i="2" a="1"/>
  <c r="I45" i="2" s="1"/>
  <c r="J45" i="2" s="1"/>
  <c r="H45" i="2"/>
  <c r="D45" i="2"/>
  <c r="G45" i="2" s="1"/>
  <c r="D44" i="2"/>
  <c r="I44" i="2" s="1" a="1"/>
  <c r="I44" i="2" s="1"/>
  <c r="J44" i="2" s="1"/>
  <c r="I43" i="2" a="1"/>
  <c r="I43" i="2" s="1"/>
  <c r="J43" i="2" s="1"/>
  <c r="H43" i="2"/>
  <c r="D43" i="2"/>
  <c r="G43" i="2" s="1"/>
  <c r="D42" i="2"/>
  <c r="G42" i="2" s="1"/>
  <c r="I41" i="2" a="1"/>
  <c r="I41" i="2" s="1"/>
  <c r="J41" i="2" s="1"/>
  <c r="H41" i="2"/>
  <c r="D41" i="2"/>
  <c r="G41" i="2" s="1"/>
  <c r="D40" i="2"/>
  <c r="G40" i="2" s="1"/>
  <c r="I39" i="2" a="1"/>
  <c r="I39" i="2" s="1"/>
  <c r="J39" i="2" s="1"/>
  <c r="H39" i="2"/>
  <c r="D39" i="2"/>
  <c r="G39" i="2" s="1"/>
  <c r="D38" i="2"/>
  <c r="I38" i="2" s="1" a="1"/>
  <c r="I38" i="2" s="1"/>
  <c r="J38" i="2" s="1"/>
  <c r="I37" i="2" a="1"/>
  <c r="I37" i="2" s="1"/>
  <c r="J37" i="2" s="1"/>
  <c r="H37" i="2"/>
  <c r="D37" i="2"/>
  <c r="G37" i="2" s="1"/>
  <c r="D36" i="2"/>
  <c r="I36" i="2" s="1" a="1"/>
  <c r="I36" i="2" s="1"/>
  <c r="J36" i="2" s="1"/>
  <c r="I35" i="2" a="1"/>
  <c r="I35" i="2" s="1"/>
  <c r="J35" i="2" s="1"/>
  <c r="H35" i="2"/>
  <c r="D35" i="2"/>
  <c r="G35" i="2" s="1"/>
  <c r="D34" i="2"/>
  <c r="I34" i="2" s="1" a="1"/>
  <c r="I34" i="2" s="1"/>
  <c r="J34" i="2" s="1"/>
  <c r="I33" i="2" a="1"/>
  <c r="I33" i="2" s="1"/>
  <c r="J33" i="2" s="1"/>
  <c r="H33" i="2"/>
  <c r="D33" i="2"/>
  <c r="G33" i="2" s="1"/>
  <c r="D32" i="2"/>
  <c r="I32" i="2" s="1" a="1"/>
  <c r="I32" i="2" s="1"/>
  <c r="J32" i="2" s="1"/>
  <c r="I31" i="2" a="1"/>
  <c r="I31" i="2" s="1"/>
  <c r="J31" i="2" s="1"/>
  <c r="H31" i="2"/>
  <c r="D31" i="2"/>
  <c r="G31" i="2" s="1"/>
  <c r="D30" i="2"/>
  <c r="G30" i="2" s="1"/>
  <c r="I29" i="2" a="1"/>
  <c r="I29" i="2" s="1"/>
  <c r="J29" i="2" s="1"/>
  <c r="H29" i="2"/>
  <c r="D29" i="2"/>
  <c r="G29" i="2" s="1"/>
  <c r="D28" i="2"/>
  <c r="G28" i="2" s="1"/>
  <c r="I27" i="2" a="1"/>
  <c r="I27" i="2" s="1"/>
  <c r="J27" i="2" s="1"/>
  <c r="H27" i="2"/>
  <c r="D27" i="2"/>
  <c r="G27" i="2" s="1"/>
  <c r="D26" i="2"/>
  <c r="I26" i="2" s="1" a="1"/>
  <c r="I26" i="2" s="1"/>
  <c r="J26" i="2" s="1"/>
  <c r="I25" i="2" a="1"/>
  <c r="I25" i="2" s="1"/>
  <c r="J25" i="2" s="1"/>
  <c r="H25" i="2"/>
  <c r="D25" i="2"/>
  <c r="G25" i="2" s="1"/>
  <c r="D24" i="2"/>
  <c r="G24" i="2" s="1"/>
  <c r="I23" i="2" a="1"/>
  <c r="I23" i="2" s="1"/>
  <c r="J23" i="2" s="1"/>
  <c r="H23" i="2"/>
  <c r="D23" i="2"/>
  <c r="G23" i="2" s="1"/>
  <c r="D22" i="2"/>
  <c r="I22" i="2" s="1" a="1"/>
  <c r="I22" i="2" s="1"/>
  <c r="J22" i="2" s="1"/>
  <c r="I21" i="2" a="1"/>
  <c r="I21" i="2" s="1"/>
  <c r="J21" i="2" s="1"/>
  <c r="H21" i="2"/>
  <c r="D21" i="2"/>
  <c r="G21" i="2" s="1"/>
  <c r="D20" i="2"/>
  <c r="I20" i="2" s="1" a="1"/>
  <c r="I20" i="2" s="1"/>
  <c r="J20" i="2" s="1"/>
  <c r="I19" i="2" a="1"/>
  <c r="I19" i="2" s="1"/>
  <c r="J19" i="2" s="1"/>
  <c r="H19" i="2"/>
  <c r="D19" i="2"/>
  <c r="G19" i="2" s="1"/>
  <c r="D18" i="2"/>
  <c r="G18" i="2" s="1"/>
  <c r="I17" i="2" a="1"/>
  <c r="I17" i="2" s="1"/>
  <c r="J17" i="2" s="1"/>
  <c r="H17" i="2"/>
  <c r="D17" i="2"/>
  <c r="G17" i="2" s="1"/>
  <c r="D16" i="2"/>
  <c r="I16" i="2" s="1" a="1"/>
  <c r="I16" i="2" s="1"/>
  <c r="J16" i="2" s="1"/>
  <c r="I15" i="2" a="1"/>
  <c r="I15" i="2" s="1"/>
  <c r="J15" i="2" s="1"/>
  <c r="H15" i="2"/>
  <c r="D15" i="2"/>
  <c r="G15" i="2" s="1"/>
  <c r="D14" i="2"/>
  <c r="I14" i="2" s="1" a="1"/>
  <c r="I14" i="2" s="1"/>
  <c r="J14" i="2" s="1"/>
  <c r="I13" i="2" a="1"/>
  <c r="I13" i="2" s="1"/>
  <c r="J13" i="2" s="1"/>
  <c r="H13" i="2"/>
  <c r="D13" i="2"/>
  <c r="G13" i="2" s="1"/>
  <c r="D12" i="2"/>
  <c r="I12" i="2" s="1" a="1"/>
  <c r="I12" i="2" s="1"/>
  <c r="J12" i="2" s="1"/>
  <c r="I11" i="2" a="1"/>
  <c r="I11" i="2" s="1"/>
  <c r="J11" i="2" s="1"/>
  <c r="H11" i="2"/>
  <c r="D11" i="2"/>
  <c r="G11" i="2" s="1"/>
  <c r="D10" i="2"/>
  <c r="I10" i="2" s="1" a="1"/>
  <c r="I10" i="2" s="1"/>
  <c r="J10" i="2" s="1"/>
  <c r="I9" i="2" a="1"/>
  <c r="I9" i="2" s="1"/>
  <c r="J9" i="2" s="1"/>
  <c r="H9" i="2"/>
  <c r="D9" i="2"/>
  <c r="G9" i="2" s="1"/>
  <c r="D8" i="2"/>
  <c r="I8" i="2" s="1" a="1"/>
  <c r="I8" i="2" s="1"/>
  <c r="J8" i="2" s="1"/>
  <c r="I7" i="2" a="1"/>
  <c r="I7" i="2" s="1"/>
  <c r="J7" i="2" s="1"/>
  <c r="H7" i="2"/>
  <c r="D7" i="2"/>
  <c r="G7" i="2" s="1"/>
  <c r="D6" i="2"/>
  <c r="G6" i="2" s="1"/>
  <c r="I5" i="2" a="1"/>
  <c r="I5" i="2" s="1"/>
  <c r="J5" i="2" s="1"/>
  <c r="H5" i="2"/>
  <c r="D5" i="2"/>
  <c r="G5" i="2" s="1"/>
  <c r="D4" i="2"/>
  <c r="I4" i="2" s="1" a="1"/>
  <c r="I4" i="2" s="1"/>
  <c r="J4" i="2" s="1"/>
  <c r="I3" i="2" a="1"/>
  <c r="I3" i="2" s="1"/>
  <c r="J3" i="2" s="1"/>
  <c r="H3" i="2"/>
  <c r="D3" i="2"/>
  <c r="G3" i="2" s="1"/>
  <c r="D2" i="2"/>
  <c r="I2" i="2" s="1" a="1"/>
  <c r="I2" i="2" s="1"/>
  <c r="J2" i="2" s="1"/>
  <c r="L2634" i="1"/>
  <c r="K2634" i="1"/>
  <c r="H2634" i="1"/>
  <c r="F2634" i="1"/>
  <c r="L2633" i="1"/>
  <c r="K2633" i="1"/>
  <c r="H2633" i="1"/>
  <c r="F2633" i="1"/>
  <c r="L2632" i="1"/>
  <c r="K2632" i="1"/>
  <c r="H2632" i="1"/>
  <c r="F2632" i="1"/>
  <c r="L2631" i="1"/>
  <c r="K2631" i="1"/>
  <c r="H2631" i="1"/>
  <c r="F2631" i="1"/>
  <c r="L2630" i="1"/>
  <c r="K2630" i="1"/>
  <c r="H2630" i="1"/>
  <c r="F2630" i="1"/>
  <c r="L2629" i="1"/>
  <c r="K2629" i="1"/>
  <c r="H2629" i="1"/>
  <c r="F2629" i="1"/>
  <c r="L2628" i="1"/>
  <c r="K2628" i="1"/>
  <c r="H2628" i="1"/>
  <c r="F2628" i="1"/>
  <c r="K2627" i="1"/>
  <c r="H2627" i="1"/>
  <c r="F2627" i="1"/>
  <c r="D2627" i="1"/>
  <c r="L2627" i="1" s="1"/>
  <c r="L2626" i="1"/>
  <c r="K2626" i="1"/>
  <c r="H2626" i="1"/>
  <c r="F2626" i="1"/>
  <c r="D2626" i="1"/>
  <c r="K2625" i="1"/>
  <c r="H2625" i="1"/>
  <c r="F2625" i="1"/>
  <c r="D2625" i="1"/>
  <c r="L2625" i="1" s="1"/>
  <c r="K2624" i="1"/>
  <c r="H2624" i="1"/>
  <c r="F2624" i="1"/>
  <c r="D2624" i="1"/>
  <c r="L2624" i="1" s="1"/>
  <c r="L2623" i="1"/>
  <c r="K2623" i="1"/>
  <c r="H2623" i="1"/>
  <c r="F2623" i="1"/>
  <c r="D2623" i="1"/>
  <c r="L2622" i="1"/>
  <c r="K2622" i="1"/>
  <c r="H2622" i="1"/>
  <c r="F2622" i="1"/>
  <c r="D2622" i="1"/>
  <c r="K2621" i="1"/>
  <c r="H2621" i="1"/>
  <c r="F2621" i="1"/>
  <c r="D2621" i="1"/>
  <c r="L2621" i="1" s="1"/>
  <c r="L2620" i="1"/>
  <c r="K2620" i="1"/>
  <c r="H2620" i="1"/>
  <c r="F2620" i="1"/>
  <c r="D2620" i="1"/>
  <c r="K2619" i="1"/>
  <c r="H2619" i="1"/>
  <c r="F2619" i="1"/>
  <c r="D2619" i="1"/>
  <c r="L2619" i="1" s="1"/>
  <c r="K2618" i="1"/>
  <c r="H2618" i="1"/>
  <c r="F2618" i="1"/>
  <c r="D2618" i="1"/>
  <c r="L2618" i="1" s="1"/>
  <c r="L2617" i="1"/>
  <c r="K2617" i="1"/>
  <c r="H2617" i="1"/>
  <c r="F2617" i="1"/>
  <c r="D2617" i="1"/>
  <c r="K2616" i="1"/>
  <c r="H2616" i="1"/>
  <c r="F2616" i="1"/>
  <c r="D2616" i="1"/>
  <c r="L2616" i="1" s="1"/>
  <c r="L2615" i="1"/>
  <c r="K2615" i="1"/>
  <c r="H2615" i="1"/>
  <c r="F2615" i="1"/>
  <c r="D2615" i="1"/>
  <c r="L2614" i="1"/>
  <c r="K2614" i="1"/>
  <c r="H2614" i="1"/>
  <c r="F2614" i="1"/>
  <c r="D2614" i="1"/>
  <c r="K2613" i="1"/>
  <c r="H2613" i="1"/>
  <c r="F2613" i="1"/>
  <c r="D2613" i="1"/>
  <c r="L2613" i="1" s="1"/>
  <c r="L2612" i="1"/>
  <c r="K2612" i="1"/>
  <c r="H2612" i="1"/>
  <c r="F2612" i="1"/>
  <c r="D2612" i="1"/>
  <c r="K2611" i="1"/>
  <c r="H2611" i="1"/>
  <c r="F2611" i="1"/>
  <c r="D2611" i="1"/>
  <c r="L2611" i="1" s="1"/>
  <c r="K2610" i="1"/>
  <c r="H2610" i="1"/>
  <c r="F2610" i="1"/>
  <c r="D2610" i="1"/>
  <c r="L2610" i="1" s="1"/>
  <c r="L2609" i="1"/>
  <c r="K2609" i="1"/>
  <c r="H2609" i="1"/>
  <c r="F2609" i="1"/>
  <c r="D2609" i="1"/>
  <c r="K2608" i="1"/>
  <c r="H2608" i="1"/>
  <c r="F2608" i="1"/>
  <c r="D2608" i="1"/>
  <c r="L2608" i="1" s="1"/>
  <c r="L2607" i="1"/>
  <c r="K2607" i="1"/>
  <c r="H2607" i="1"/>
  <c r="F2607" i="1"/>
  <c r="D2607" i="1"/>
  <c r="L2606" i="1"/>
  <c r="K2606" i="1"/>
  <c r="H2606" i="1"/>
  <c r="F2606" i="1"/>
  <c r="D2606" i="1"/>
  <c r="K2605" i="1"/>
  <c r="H2605" i="1"/>
  <c r="F2605" i="1"/>
  <c r="D2605" i="1"/>
  <c r="L2605" i="1" s="1"/>
  <c r="L2604" i="1"/>
  <c r="K2604" i="1"/>
  <c r="H2604" i="1"/>
  <c r="F2604" i="1"/>
  <c r="D2604" i="1"/>
  <c r="K2603" i="1"/>
  <c r="H2603" i="1"/>
  <c r="F2603" i="1"/>
  <c r="D2603" i="1"/>
  <c r="L2603" i="1" s="1"/>
  <c r="K2602" i="1"/>
  <c r="H2602" i="1"/>
  <c r="F2602" i="1"/>
  <c r="D2602" i="1"/>
  <c r="L2602" i="1" s="1"/>
  <c r="L2601" i="1"/>
  <c r="K2601" i="1"/>
  <c r="H2601" i="1"/>
  <c r="F2601" i="1"/>
  <c r="D2601" i="1"/>
  <c r="K2600" i="1"/>
  <c r="H2600" i="1"/>
  <c r="F2600" i="1"/>
  <c r="D2600" i="1"/>
  <c r="L2600" i="1" s="1"/>
  <c r="L2599" i="1"/>
  <c r="K2599" i="1"/>
  <c r="H2599" i="1"/>
  <c r="F2599" i="1"/>
  <c r="D2599" i="1"/>
  <c r="L2598" i="1"/>
  <c r="K2598" i="1"/>
  <c r="H2598" i="1"/>
  <c r="F2598" i="1"/>
  <c r="D2598" i="1"/>
  <c r="K2597" i="1"/>
  <c r="H2597" i="1"/>
  <c r="F2597" i="1"/>
  <c r="D2597" i="1"/>
  <c r="L2597" i="1" s="1"/>
  <c r="L2596" i="1"/>
  <c r="K2596" i="1"/>
  <c r="H2596" i="1"/>
  <c r="F2596" i="1"/>
  <c r="D2596" i="1"/>
  <c r="K2595" i="1"/>
  <c r="H2595" i="1"/>
  <c r="F2595" i="1"/>
  <c r="D2595" i="1"/>
  <c r="L2595" i="1" s="1"/>
  <c r="L2594" i="1"/>
  <c r="K2594" i="1"/>
  <c r="H2594" i="1"/>
  <c r="F2594" i="1"/>
  <c r="D2594" i="1"/>
  <c r="L2593" i="1"/>
  <c r="K2593" i="1"/>
  <c r="H2593" i="1"/>
  <c r="F2593" i="1"/>
  <c r="D2593" i="1"/>
  <c r="K2592" i="1"/>
  <c r="H2592" i="1"/>
  <c r="F2592" i="1"/>
  <c r="D2592" i="1"/>
  <c r="L2592" i="1" s="1"/>
  <c r="L2591" i="1"/>
  <c r="K2591" i="1"/>
  <c r="H2591" i="1"/>
  <c r="F2591" i="1"/>
  <c r="D2591" i="1"/>
  <c r="K2590" i="1"/>
  <c r="H2590" i="1"/>
  <c r="F2590" i="1"/>
  <c r="D2590" i="1"/>
  <c r="L2590" i="1" s="1"/>
  <c r="K2589" i="1"/>
  <c r="H2589" i="1"/>
  <c r="F2589" i="1"/>
  <c r="D2589" i="1"/>
  <c r="L2589" i="1" s="1"/>
  <c r="L2588" i="1"/>
  <c r="K2588" i="1"/>
  <c r="H2588" i="1"/>
  <c r="F2588" i="1"/>
  <c r="D2588" i="1"/>
  <c r="K2587" i="1"/>
  <c r="H2587" i="1"/>
  <c r="F2587" i="1"/>
  <c r="D2587" i="1"/>
  <c r="L2587" i="1" s="1"/>
  <c r="L2586" i="1"/>
  <c r="K2586" i="1"/>
  <c r="H2586" i="1"/>
  <c r="F2586" i="1"/>
  <c r="D2586" i="1"/>
  <c r="L2585" i="1"/>
  <c r="K2585" i="1"/>
  <c r="H2585" i="1"/>
  <c r="F2585" i="1"/>
  <c r="D2585" i="1"/>
  <c r="K2584" i="1"/>
  <c r="H2584" i="1"/>
  <c r="F2584" i="1"/>
  <c r="D2584" i="1"/>
  <c r="L2584" i="1" s="1"/>
  <c r="L2583" i="1"/>
  <c r="K2583" i="1"/>
  <c r="H2583" i="1"/>
  <c r="F2583" i="1"/>
  <c r="D2583" i="1"/>
  <c r="L2582" i="1"/>
  <c r="K2582" i="1"/>
  <c r="H2582" i="1"/>
  <c r="F2582" i="1"/>
  <c r="D2582" i="1"/>
  <c r="K2581" i="1"/>
  <c r="H2581" i="1"/>
  <c r="F2581" i="1"/>
  <c r="D2581" i="1"/>
  <c r="L2581" i="1" s="1"/>
  <c r="L2580" i="1"/>
  <c r="K2580" i="1"/>
  <c r="H2580" i="1"/>
  <c r="F2580" i="1"/>
  <c r="D2580" i="1"/>
  <c r="K2579" i="1"/>
  <c r="H2579" i="1"/>
  <c r="F2579" i="1"/>
  <c r="D2579" i="1"/>
  <c r="L2579" i="1" s="1"/>
  <c r="K2578" i="1"/>
  <c r="H2578" i="1"/>
  <c r="F2578" i="1"/>
  <c r="D2578" i="1"/>
  <c r="L2578" i="1" s="1"/>
  <c r="L2577" i="1"/>
  <c r="K2577" i="1"/>
  <c r="H2577" i="1"/>
  <c r="F2577" i="1"/>
  <c r="D2577" i="1"/>
  <c r="K2576" i="1"/>
  <c r="H2576" i="1"/>
  <c r="F2576" i="1"/>
  <c r="D2576" i="1"/>
  <c r="L2576" i="1" s="1"/>
  <c r="L2575" i="1"/>
  <c r="K2575" i="1"/>
  <c r="H2575" i="1"/>
  <c r="F2575" i="1"/>
  <c r="D2575" i="1"/>
  <c r="K2574" i="1"/>
  <c r="H2574" i="1"/>
  <c r="F2574" i="1"/>
  <c r="D2574" i="1"/>
  <c r="L2574" i="1" s="1"/>
  <c r="K2573" i="1"/>
  <c r="H2573" i="1"/>
  <c r="F2573" i="1"/>
  <c r="D2573" i="1"/>
  <c r="L2573" i="1" s="1"/>
  <c r="L2572" i="1"/>
  <c r="K2572" i="1"/>
  <c r="H2572" i="1"/>
  <c r="F2572" i="1"/>
  <c r="D2572" i="1"/>
  <c r="K2571" i="1"/>
  <c r="H2571" i="1"/>
  <c r="F2571" i="1"/>
  <c r="D2571" i="1"/>
  <c r="L2571" i="1" s="1"/>
  <c r="L2570" i="1"/>
  <c r="K2570" i="1"/>
  <c r="H2570" i="1"/>
  <c r="F2570" i="1"/>
  <c r="D2570" i="1"/>
  <c r="L2569" i="1"/>
  <c r="K2569" i="1"/>
  <c r="H2569" i="1"/>
  <c r="F2569" i="1"/>
  <c r="D2569" i="1"/>
  <c r="K2568" i="1"/>
  <c r="H2568" i="1"/>
  <c r="F2568" i="1"/>
  <c r="D2568" i="1"/>
  <c r="L2568" i="1" s="1"/>
  <c r="L2567" i="1"/>
  <c r="K2567" i="1"/>
  <c r="H2567" i="1"/>
  <c r="F2567" i="1"/>
  <c r="D2567" i="1"/>
  <c r="K2566" i="1"/>
  <c r="H2566" i="1"/>
  <c r="F2566" i="1"/>
  <c r="D2566" i="1"/>
  <c r="L2566" i="1" s="1"/>
  <c r="K2565" i="1"/>
  <c r="H2565" i="1"/>
  <c r="F2565" i="1"/>
  <c r="D2565" i="1"/>
  <c r="L2565" i="1" s="1"/>
  <c r="L2564" i="1"/>
  <c r="K2564" i="1"/>
  <c r="H2564" i="1"/>
  <c r="F2564" i="1"/>
  <c r="D2564" i="1"/>
  <c r="K2563" i="1"/>
  <c r="H2563" i="1"/>
  <c r="F2563" i="1"/>
  <c r="D2563" i="1"/>
  <c r="L2563" i="1" s="1"/>
  <c r="L2562" i="1"/>
  <c r="K2562" i="1"/>
  <c r="H2562" i="1"/>
  <c r="F2562" i="1"/>
  <c r="D2562" i="1"/>
  <c r="K2561" i="1"/>
  <c r="H2561" i="1"/>
  <c r="F2561" i="1"/>
  <c r="D2561" i="1"/>
  <c r="L2561" i="1" s="1"/>
  <c r="K2560" i="1"/>
  <c r="H2560" i="1"/>
  <c r="F2560" i="1"/>
  <c r="D2560" i="1"/>
  <c r="L2560" i="1" s="1"/>
  <c r="L2559" i="1"/>
  <c r="K2559" i="1"/>
  <c r="H2559" i="1"/>
  <c r="F2559" i="1"/>
  <c r="D2559" i="1"/>
  <c r="K2558" i="1"/>
  <c r="H2558" i="1"/>
  <c r="F2558" i="1"/>
  <c r="D2558" i="1"/>
  <c r="L2558" i="1" s="1"/>
  <c r="K2557" i="1"/>
  <c r="H2557" i="1"/>
  <c r="F2557" i="1"/>
  <c r="D2557" i="1"/>
  <c r="L2557" i="1" s="1"/>
  <c r="L2556" i="1"/>
  <c r="K2556" i="1"/>
  <c r="H2556" i="1"/>
  <c r="F2556" i="1"/>
  <c r="D2556" i="1"/>
  <c r="K2555" i="1"/>
  <c r="H2555" i="1"/>
  <c r="F2555" i="1"/>
  <c r="D2555" i="1"/>
  <c r="L2555" i="1" s="1"/>
  <c r="L2554" i="1"/>
  <c r="K2554" i="1"/>
  <c r="H2554" i="1"/>
  <c r="F2554" i="1"/>
  <c r="D2554" i="1"/>
  <c r="L2553" i="1"/>
  <c r="K2553" i="1"/>
  <c r="H2553" i="1"/>
  <c r="F2553" i="1"/>
  <c r="D2553" i="1"/>
  <c r="K2552" i="1"/>
  <c r="H2552" i="1"/>
  <c r="F2552" i="1"/>
  <c r="D2552" i="1"/>
  <c r="L2552" i="1" s="1"/>
  <c r="L2551" i="1"/>
  <c r="K2551" i="1"/>
  <c r="H2551" i="1"/>
  <c r="F2551" i="1"/>
  <c r="D2551" i="1"/>
  <c r="K2550" i="1"/>
  <c r="H2550" i="1"/>
  <c r="F2550" i="1"/>
  <c r="D2550" i="1"/>
  <c r="L2550" i="1" s="1"/>
  <c r="K2549" i="1"/>
  <c r="H2549" i="1"/>
  <c r="F2549" i="1"/>
  <c r="D2549" i="1"/>
  <c r="L2549" i="1" s="1"/>
  <c r="L2548" i="1"/>
  <c r="K2548" i="1"/>
  <c r="H2548" i="1"/>
  <c r="F2548" i="1"/>
  <c r="D2548" i="1"/>
  <c r="K2547" i="1"/>
  <c r="H2547" i="1"/>
  <c r="F2547" i="1"/>
  <c r="D2547" i="1"/>
  <c r="L2547" i="1" s="1"/>
  <c r="L2546" i="1"/>
  <c r="K2546" i="1"/>
  <c r="H2546" i="1"/>
  <c r="F2546" i="1"/>
  <c r="D2546" i="1"/>
  <c r="L2545" i="1"/>
  <c r="K2545" i="1"/>
  <c r="H2545" i="1"/>
  <c r="F2545" i="1"/>
  <c r="D2545" i="1"/>
  <c r="K2544" i="1"/>
  <c r="H2544" i="1"/>
  <c r="F2544" i="1"/>
  <c r="D2544" i="1"/>
  <c r="L2544" i="1" s="1"/>
  <c r="L2543" i="1"/>
  <c r="K2543" i="1"/>
  <c r="H2543" i="1"/>
  <c r="F2543" i="1"/>
  <c r="D2543" i="1"/>
  <c r="K2542" i="1"/>
  <c r="H2542" i="1"/>
  <c r="F2542" i="1"/>
  <c r="D2542" i="1"/>
  <c r="L2542" i="1" s="1"/>
  <c r="K2541" i="1"/>
  <c r="H2541" i="1"/>
  <c r="F2541" i="1"/>
  <c r="D2541" i="1"/>
  <c r="L2541" i="1" s="1"/>
  <c r="L2540" i="1"/>
  <c r="K2540" i="1"/>
  <c r="H2540" i="1"/>
  <c r="F2540" i="1"/>
  <c r="D2540" i="1"/>
  <c r="K2539" i="1"/>
  <c r="H2539" i="1"/>
  <c r="F2539" i="1"/>
  <c r="D2539" i="1"/>
  <c r="L2539" i="1" s="1"/>
  <c r="L2538" i="1"/>
  <c r="K2538" i="1"/>
  <c r="H2538" i="1"/>
  <c r="F2538" i="1"/>
  <c r="D2538" i="1"/>
  <c r="L2537" i="1"/>
  <c r="K2537" i="1"/>
  <c r="H2537" i="1"/>
  <c r="F2537" i="1"/>
  <c r="D2537" i="1"/>
  <c r="K2536" i="1"/>
  <c r="H2536" i="1"/>
  <c r="F2536" i="1"/>
  <c r="D2536" i="1"/>
  <c r="L2536" i="1" s="1"/>
  <c r="L2535" i="1"/>
  <c r="K2535" i="1"/>
  <c r="H2535" i="1"/>
  <c r="F2535" i="1"/>
  <c r="D2535" i="1"/>
  <c r="K2534" i="1"/>
  <c r="H2534" i="1"/>
  <c r="F2534" i="1"/>
  <c r="D2534" i="1"/>
  <c r="L2534" i="1" s="1"/>
  <c r="K2533" i="1"/>
  <c r="H2533" i="1"/>
  <c r="F2533" i="1"/>
  <c r="D2533" i="1"/>
  <c r="L2533" i="1" s="1"/>
  <c r="L2532" i="1"/>
  <c r="K2532" i="1"/>
  <c r="H2532" i="1"/>
  <c r="F2532" i="1"/>
  <c r="D2532" i="1"/>
  <c r="K2531" i="1"/>
  <c r="H2531" i="1"/>
  <c r="F2531" i="1"/>
  <c r="D2531" i="1"/>
  <c r="L2531" i="1" s="1"/>
  <c r="L2530" i="1"/>
  <c r="K2530" i="1"/>
  <c r="H2530" i="1"/>
  <c r="F2530" i="1"/>
  <c r="D2530" i="1"/>
  <c r="L2529" i="1"/>
  <c r="K2529" i="1"/>
  <c r="H2529" i="1"/>
  <c r="F2529" i="1"/>
  <c r="D2529" i="1"/>
  <c r="K2528" i="1"/>
  <c r="H2528" i="1"/>
  <c r="F2528" i="1"/>
  <c r="D2528" i="1"/>
  <c r="L2528" i="1" s="1"/>
  <c r="L2527" i="1"/>
  <c r="K2527" i="1"/>
  <c r="H2527" i="1"/>
  <c r="F2527" i="1"/>
  <c r="D2527" i="1"/>
  <c r="K2526" i="1"/>
  <c r="H2526" i="1"/>
  <c r="F2526" i="1"/>
  <c r="D2526" i="1"/>
  <c r="L2526" i="1" s="1"/>
  <c r="K2525" i="1"/>
  <c r="H2525" i="1"/>
  <c r="F2525" i="1"/>
  <c r="D2525" i="1"/>
  <c r="L2525" i="1" s="1"/>
  <c r="L2524" i="1"/>
  <c r="K2524" i="1"/>
  <c r="H2524" i="1"/>
  <c r="F2524" i="1"/>
  <c r="D2524" i="1"/>
  <c r="K2523" i="1"/>
  <c r="H2523" i="1"/>
  <c r="F2523" i="1"/>
  <c r="D2523" i="1"/>
  <c r="L2523" i="1" s="1"/>
  <c r="L2522" i="1"/>
  <c r="K2522" i="1"/>
  <c r="H2522" i="1"/>
  <c r="F2522" i="1"/>
  <c r="D2522" i="1"/>
  <c r="L2521" i="1"/>
  <c r="K2521" i="1"/>
  <c r="H2521" i="1"/>
  <c r="F2521" i="1"/>
  <c r="D2521" i="1"/>
  <c r="K2520" i="1"/>
  <c r="H2520" i="1"/>
  <c r="F2520" i="1"/>
  <c r="D2520" i="1"/>
  <c r="L2520" i="1" s="1"/>
  <c r="K2519" i="1"/>
  <c r="H2519" i="1"/>
  <c r="F2519" i="1"/>
  <c r="D2519" i="1"/>
  <c r="L2519" i="1" s="1"/>
  <c r="K2518" i="1"/>
  <c r="H2518" i="1"/>
  <c r="F2518" i="1"/>
  <c r="D2518" i="1"/>
  <c r="L2518" i="1" s="1"/>
  <c r="K2517" i="1"/>
  <c r="H2517" i="1"/>
  <c r="F2517" i="1"/>
  <c r="D2517" i="1"/>
  <c r="L2517" i="1" s="1"/>
  <c r="L2516" i="1"/>
  <c r="K2516" i="1"/>
  <c r="H2516" i="1"/>
  <c r="F2516" i="1"/>
  <c r="D2516" i="1"/>
  <c r="K2515" i="1"/>
  <c r="H2515" i="1"/>
  <c r="F2515" i="1"/>
  <c r="D2515" i="1"/>
  <c r="L2515" i="1" s="1"/>
  <c r="L2514" i="1"/>
  <c r="K2514" i="1"/>
  <c r="H2514" i="1"/>
  <c r="F2514" i="1"/>
  <c r="D2514" i="1"/>
  <c r="L2513" i="1"/>
  <c r="K2513" i="1"/>
  <c r="H2513" i="1"/>
  <c r="F2513" i="1"/>
  <c r="D2513" i="1"/>
  <c r="K2512" i="1"/>
  <c r="H2512" i="1"/>
  <c r="F2512" i="1"/>
  <c r="D2512" i="1"/>
  <c r="L2512" i="1" s="1"/>
  <c r="K2511" i="1"/>
  <c r="H2511" i="1"/>
  <c r="F2511" i="1"/>
  <c r="D2511" i="1"/>
  <c r="L2511" i="1" s="1"/>
  <c r="K2510" i="1"/>
  <c r="H2510" i="1"/>
  <c r="F2510" i="1"/>
  <c r="D2510" i="1"/>
  <c r="L2510" i="1" s="1"/>
  <c r="K2509" i="1"/>
  <c r="H2509" i="1"/>
  <c r="F2509" i="1"/>
  <c r="D2509" i="1"/>
  <c r="L2509" i="1" s="1"/>
  <c r="L2508" i="1"/>
  <c r="K2508" i="1"/>
  <c r="H2508" i="1"/>
  <c r="F2508" i="1"/>
  <c r="D2508" i="1"/>
  <c r="L2507" i="1"/>
  <c r="K2507" i="1"/>
  <c r="H2507" i="1"/>
  <c r="F2507" i="1"/>
  <c r="D2507" i="1"/>
  <c r="L2506" i="1"/>
  <c r="K2506" i="1"/>
  <c r="H2506" i="1"/>
  <c r="F2506" i="1"/>
  <c r="D2506" i="1"/>
  <c r="L2505" i="1"/>
  <c r="K2505" i="1"/>
  <c r="H2505" i="1"/>
  <c r="F2505" i="1"/>
  <c r="D2505" i="1"/>
  <c r="K2504" i="1"/>
  <c r="H2504" i="1"/>
  <c r="F2504" i="1"/>
  <c r="D2504" i="1"/>
  <c r="L2504" i="1" s="1"/>
  <c r="K2503" i="1"/>
  <c r="H2503" i="1"/>
  <c r="F2503" i="1"/>
  <c r="D2503" i="1"/>
  <c r="L2503" i="1" s="1"/>
  <c r="K2502" i="1"/>
  <c r="H2502" i="1"/>
  <c r="F2502" i="1"/>
  <c r="D2502" i="1"/>
  <c r="L2502" i="1" s="1"/>
  <c r="K2501" i="1"/>
  <c r="H2501" i="1"/>
  <c r="F2501" i="1"/>
  <c r="D2501" i="1"/>
  <c r="L2501" i="1" s="1"/>
  <c r="L2500" i="1"/>
  <c r="K2500" i="1"/>
  <c r="H2500" i="1"/>
  <c r="F2500" i="1"/>
  <c r="D2500" i="1"/>
  <c r="L2499" i="1"/>
  <c r="K2499" i="1"/>
  <c r="H2499" i="1"/>
  <c r="F2499" i="1"/>
  <c r="D2499" i="1"/>
  <c r="L2498" i="1"/>
  <c r="K2498" i="1"/>
  <c r="H2498" i="1"/>
  <c r="F2498" i="1"/>
  <c r="D2498" i="1"/>
  <c r="L2497" i="1"/>
  <c r="K2497" i="1"/>
  <c r="H2497" i="1"/>
  <c r="F2497" i="1"/>
  <c r="D2497" i="1"/>
  <c r="K2496" i="1"/>
  <c r="H2496" i="1"/>
  <c r="F2496" i="1"/>
  <c r="D2496" i="1"/>
  <c r="L2496" i="1" s="1"/>
  <c r="K2495" i="1"/>
  <c r="H2495" i="1"/>
  <c r="F2495" i="1"/>
  <c r="D2495" i="1"/>
  <c r="L2495" i="1" s="1"/>
  <c r="K2494" i="1"/>
  <c r="H2494" i="1"/>
  <c r="F2494" i="1"/>
  <c r="D2494" i="1"/>
  <c r="L2494" i="1" s="1"/>
  <c r="K2493" i="1"/>
  <c r="H2493" i="1"/>
  <c r="F2493" i="1"/>
  <c r="D2493" i="1"/>
  <c r="L2493" i="1" s="1"/>
  <c r="L2492" i="1"/>
  <c r="K2492" i="1"/>
  <c r="H2492" i="1"/>
  <c r="F2492" i="1"/>
  <c r="D2492" i="1"/>
  <c r="L2491" i="1"/>
  <c r="K2491" i="1"/>
  <c r="H2491" i="1"/>
  <c r="F2491" i="1"/>
  <c r="D2491" i="1"/>
  <c r="L2490" i="1"/>
  <c r="K2490" i="1"/>
  <c r="H2490" i="1"/>
  <c r="F2490" i="1"/>
  <c r="D2490" i="1"/>
  <c r="L2489" i="1"/>
  <c r="K2489" i="1"/>
  <c r="H2489" i="1"/>
  <c r="F2489" i="1"/>
  <c r="D2489" i="1"/>
  <c r="K2488" i="1"/>
  <c r="H2488" i="1"/>
  <c r="F2488" i="1"/>
  <c r="D2488" i="1"/>
  <c r="L2488" i="1" s="1"/>
  <c r="K2487" i="1"/>
  <c r="H2487" i="1"/>
  <c r="F2487" i="1"/>
  <c r="D2487" i="1"/>
  <c r="L2487" i="1" s="1"/>
  <c r="K2486" i="1"/>
  <c r="H2486" i="1"/>
  <c r="F2486" i="1"/>
  <c r="D2486" i="1"/>
  <c r="L2486" i="1" s="1"/>
  <c r="K2485" i="1"/>
  <c r="H2485" i="1"/>
  <c r="F2485" i="1"/>
  <c r="D2485" i="1"/>
  <c r="L2485" i="1" s="1"/>
  <c r="L2484" i="1"/>
  <c r="K2484" i="1"/>
  <c r="H2484" i="1"/>
  <c r="F2484" i="1"/>
  <c r="D2484" i="1"/>
  <c r="L2483" i="1"/>
  <c r="K2483" i="1"/>
  <c r="H2483" i="1"/>
  <c r="F2483" i="1"/>
  <c r="D2483" i="1"/>
  <c r="L2482" i="1"/>
  <c r="K2482" i="1"/>
  <c r="H2482" i="1"/>
  <c r="F2482" i="1"/>
  <c r="D2482" i="1"/>
  <c r="L2481" i="1"/>
  <c r="K2481" i="1"/>
  <c r="H2481" i="1"/>
  <c r="F2481" i="1"/>
  <c r="D2481" i="1"/>
  <c r="K2480" i="1"/>
  <c r="H2480" i="1"/>
  <c r="F2480" i="1"/>
  <c r="D2480" i="1"/>
  <c r="L2480" i="1" s="1"/>
  <c r="K2479" i="1"/>
  <c r="H2479" i="1"/>
  <c r="F2479" i="1"/>
  <c r="D2479" i="1"/>
  <c r="L2479" i="1" s="1"/>
  <c r="K2478" i="1"/>
  <c r="H2478" i="1"/>
  <c r="F2478" i="1"/>
  <c r="D2478" i="1"/>
  <c r="L2478" i="1" s="1"/>
  <c r="K2477" i="1"/>
  <c r="H2477" i="1"/>
  <c r="F2477" i="1"/>
  <c r="D2477" i="1"/>
  <c r="L2477" i="1" s="1"/>
  <c r="L2476" i="1"/>
  <c r="K2476" i="1"/>
  <c r="H2476" i="1"/>
  <c r="F2476" i="1"/>
  <c r="D2476" i="1"/>
  <c r="L2475" i="1"/>
  <c r="K2475" i="1"/>
  <c r="H2475" i="1"/>
  <c r="F2475" i="1"/>
  <c r="D2475" i="1"/>
  <c r="L2474" i="1"/>
  <c r="K2474" i="1"/>
  <c r="H2474" i="1"/>
  <c r="F2474" i="1"/>
  <c r="D2474" i="1"/>
  <c r="L2473" i="1"/>
  <c r="K2473" i="1"/>
  <c r="H2473" i="1"/>
  <c r="F2473" i="1"/>
  <c r="D2473" i="1"/>
  <c r="K2472" i="1"/>
  <c r="H2472" i="1"/>
  <c r="F2472" i="1"/>
  <c r="D2472" i="1"/>
  <c r="L2472" i="1" s="1"/>
  <c r="K2471" i="1"/>
  <c r="H2471" i="1"/>
  <c r="F2471" i="1"/>
  <c r="D2471" i="1"/>
  <c r="L2471" i="1" s="1"/>
  <c r="K2470" i="1"/>
  <c r="H2470" i="1"/>
  <c r="F2470" i="1"/>
  <c r="D2470" i="1"/>
  <c r="L2470" i="1" s="1"/>
  <c r="K2469" i="1"/>
  <c r="H2469" i="1"/>
  <c r="F2469" i="1"/>
  <c r="D2469" i="1"/>
  <c r="L2469" i="1" s="1"/>
  <c r="L2468" i="1"/>
  <c r="K2468" i="1"/>
  <c r="H2468" i="1"/>
  <c r="F2468" i="1"/>
  <c r="D2468" i="1"/>
  <c r="L2467" i="1"/>
  <c r="K2467" i="1"/>
  <c r="H2467" i="1"/>
  <c r="F2467" i="1"/>
  <c r="D2467" i="1"/>
  <c r="L2466" i="1"/>
  <c r="K2466" i="1"/>
  <c r="H2466" i="1"/>
  <c r="F2466" i="1"/>
  <c r="D2466" i="1"/>
  <c r="L2465" i="1"/>
  <c r="K2465" i="1"/>
  <c r="H2465" i="1"/>
  <c r="F2465" i="1"/>
  <c r="D2465" i="1"/>
  <c r="K2464" i="1"/>
  <c r="H2464" i="1"/>
  <c r="F2464" i="1"/>
  <c r="D2464" i="1"/>
  <c r="L2464" i="1" s="1"/>
  <c r="K2463" i="1"/>
  <c r="H2463" i="1"/>
  <c r="F2463" i="1"/>
  <c r="D2463" i="1"/>
  <c r="L2463" i="1" s="1"/>
  <c r="K2462" i="1"/>
  <c r="H2462" i="1"/>
  <c r="F2462" i="1"/>
  <c r="D2462" i="1"/>
  <c r="L2462" i="1" s="1"/>
  <c r="K2461" i="1"/>
  <c r="H2461" i="1"/>
  <c r="F2461" i="1"/>
  <c r="D2461" i="1"/>
  <c r="L2461" i="1" s="1"/>
  <c r="L2460" i="1"/>
  <c r="K2460" i="1"/>
  <c r="H2460" i="1"/>
  <c r="F2460" i="1"/>
  <c r="D2460" i="1"/>
  <c r="L2459" i="1"/>
  <c r="K2459" i="1"/>
  <c r="H2459" i="1"/>
  <c r="F2459" i="1"/>
  <c r="D2459" i="1"/>
  <c r="L2458" i="1"/>
  <c r="K2458" i="1"/>
  <c r="H2458" i="1"/>
  <c r="F2458" i="1"/>
  <c r="D2458" i="1"/>
  <c r="L2457" i="1"/>
  <c r="K2457" i="1"/>
  <c r="H2457" i="1"/>
  <c r="F2457" i="1"/>
  <c r="D2457" i="1"/>
  <c r="K2456" i="1"/>
  <c r="H2456" i="1"/>
  <c r="F2456" i="1"/>
  <c r="D2456" i="1"/>
  <c r="L2456" i="1" s="1"/>
  <c r="K2455" i="1"/>
  <c r="H2455" i="1"/>
  <c r="F2455" i="1"/>
  <c r="D2455" i="1"/>
  <c r="L2455" i="1" s="1"/>
  <c r="K2454" i="1"/>
  <c r="H2454" i="1"/>
  <c r="F2454" i="1"/>
  <c r="D2454" i="1"/>
  <c r="L2454" i="1" s="1"/>
  <c r="K2453" i="1"/>
  <c r="H2453" i="1"/>
  <c r="F2453" i="1"/>
  <c r="D2453" i="1"/>
  <c r="L2453" i="1" s="1"/>
  <c r="L2452" i="1"/>
  <c r="K2452" i="1"/>
  <c r="H2452" i="1"/>
  <c r="F2452" i="1"/>
  <c r="D2452" i="1"/>
  <c r="L2451" i="1"/>
  <c r="K2451" i="1"/>
  <c r="H2451" i="1"/>
  <c r="F2451" i="1"/>
  <c r="D2451" i="1"/>
  <c r="L2450" i="1"/>
  <c r="K2450" i="1"/>
  <c r="H2450" i="1"/>
  <c r="F2450" i="1"/>
  <c r="D2450" i="1"/>
  <c r="L2449" i="1"/>
  <c r="K2449" i="1"/>
  <c r="H2449" i="1"/>
  <c r="F2449" i="1"/>
  <c r="D2449" i="1"/>
  <c r="K2448" i="1"/>
  <c r="H2448" i="1"/>
  <c r="F2448" i="1"/>
  <c r="D2448" i="1"/>
  <c r="L2448" i="1" s="1"/>
  <c r="K2447" i="1"/>
  <c r="H2447" i="1"/>
  <c r="F2447" i="1"/>
  <c r="D2447" i="1"/>
  <c r="L2447" i="1" s="1"/>
  <c r="K2446" i="1"/>
  <c r="H2446" i="1"/>
  <c r="F2446" i="1"/>
  <c r="D2446" i="1"/>
  <c r="L2446" i="1" s="1"/>
  <c r="K2445" i="1"/>
  <c r="H2445" i="1"/>
  <c r="F2445" i="1"/>
  <c r="D2445" i="1"/>
  <c r="L2445" i="1" s="1"/>
  <c r="L2444" i="1"/>
  <c r="K2444" i="1"/>
  <c r="H2444" i="1"/>
  <c r="F2444" i="1"/>
  <c r="D2444" i="1"/>
  <c r="L2443" i="1"/>
  <c r="K2443" i="1"/>
  <c r="H2443" i="1"/>
  <c r="F2443" i="1"/>
  <c r="D2443" i="1"/>
  <c r="K2442" i="1"/>
  <c r="H2442" i="1"/>
  <c r="F2442" i="1"/>
  <c r="D2442" i="1"/>
  <c r="L2442" i="1" s="1"/>
  <c r="L2441" i="1"/>
  <c r="K2441" i="1"/>
  <c r="H2441" i="1"/>
  <c r="F2441" i="1"/>
  <c r="D2441" i="1"/>
  <c r="K2440" i="1"/>
  <c r="H2440" i="1"/>
  <c r="F2440" i="1"/>
  <c r="D2440" i="1"/>
  <c r="L2440" i="1" s="1"/>
  <c r="K2439" i="1"/>
  <c r="H2439" i="1"/>
  <c r="F2439" i="1"/>
  <c r="D2439" i="1"/>
  <c r="L2439" i="1" s="1"/>
  <c r="K2438" i="1"/>
  <c r="H2438" i="1"/>
  <c r="F2438" i="1"/>
  <c r="D2438" i="1"/>
  <c r="L2438" i="1" s="1"/>
  <c r="K2437" i="1"/>
  <c r="H2437" i="1"/>
  <c r="F2437" i="1"/>
  <c r="D2437" i="1"/>
  <c r="L2437" i="1" s="1"/>
  <c r="L2436" i="1"/>
  <c r="K2436" i="1"/>
  <c r="H2436" i="1"/>
  <c r="F2436" i="1"/>
  <c r="D2436" i="1"/>
  <c r="L2435" i="1"/>
  <c r="K2435" i="1"/>
  <c r="H2435" i="1"/>
  <c r="F2435" i="1"/>
  <c r="D2435" i="1"/>
  <c r="K2434" i="1"/>
  <c r="H2434" i="1"/>
  <c r="F2434" i="1"/>
  <c r="D2434" i="1"/>
  <c r="L2434" i="1" s="1"/>
  <c r="L2433" i="1"/>
  <c r="K2433" i="1"/>
  <c r="H2433" i="1"/>
  <c r="F2433" i="1"/>
  <c r="D2433" i="1"/>
  <c r="K2432" i="1"/>
  <c r="H2432" i="1"/>
  <c r="F2432" i="1"/>
  <c r="D2432" i="1"/>
  <c r="L2432" i="1" s="1"/>
  <c r="K2431" i="1"/>
  <c r="H2431" i="1"/>
  <c r="F2431" i="1"/>
  <c r="D2431" i="1"/>
  <c r="L2431" i="1" s="1"/>
  <c r="L2430" i="1"/>
  <c r="K2430" i="1"/>
  <c r="H2430" i="1"/>
  <c r="F2430" i="1"/>
  <c r="D2430" i="1"/>
  <c r="K2429" i="1"/>
  <c r="H2429" i="1"/>
  <c r="F2429" i="1"/>
  <c r="D2429" i="1"/>
  <c r="L2429" i="1" s="1"/>
  <c r="L2428" i="1"/>
  <c r="K2428" i="1"/>
  <c r="H2428" i="1"/>
  <c r="F2428" i="1"/>
  <c r="D2428" i="1"/>
  <c r="L2427" i="1"/>
  <c r="K2427" i="1"/>
  <c r="H2427" i="1"/>
  <c r="F2427" i="1"/>
  <c r="D2427" i="1"/>
  <c r="K2426" i="1"/>
  <c r="H2426" i="1"/>
  <c r="F2426" i="1"/>
  <c r="D2426" i="1"/>
  <c r="L2426" i="1" s="1"/>
  <c r="L2425" i="1"/>
  <c r="K2425" i="1"/>
  <c r="H2425" i="1"/>
  <c r="F2425" i="1"/>
  <c r="D2425" i="1"/>
  <c r="K2424" i="1"/>
  <c r="H2424" i="1"/>
  <c r="F2424" i="1"/>
  <c r="D2424" i="1"/>
  <c r="L2424" i="1" s="1"/>
  <c r="K2423" i="1"/>
  <c r="H2423" i="1"/>
  <c r="F2423" i="1"/>
  <c r="D2423" i="1"/>
  <c r="L2423" i="1" s="1"/>
  <c r="L2422" i="1"/>
  <c r="K2422" i="1"/>
  <c r="H2422" i="1"/>
  <c r="F2422" i="1"/>
  <c r="D2422" i="1"/>
  <c r="K2421" i="1"/>
  <c r="H2421" i="1"/>
  <c r="F2421" i="1"/>
  <c r="D2421" i="1"/>
  <c r="L2421" i="1" s="1"/>
  <c r="L2420" i="1"/>
  <c r="K2420" i="1"/>
  <c r="H2420" i="1"/>
  <c r="F2420" i="1"/>
  <c r="D2420" i="1"/>
  <c r="L2419" i="1"/>
  <c r="K2419" i="1"/>
  <c r="H2419" i="1"/>
  <c r="F2419" i="1"/>
  <c r="D2419" i="1"/>
  <c r="K2418" i="1"/>
  <c r="H2418" i="1"/>
  <c r="F2418" i="1"/>
  <c r="D2418" i="1"/>
  <c r="L2418" i="1" s="1"/>
  <c r="L2417" i="1"/>
  <c r="K2417" i="1"/>
  <c r="H2417" i="1"/>
  <c r="F2417" i="1"/>
  <c r="D2417" i="1"/>
  <c r="K2416" i="1"/>
  <c r="H2416" i="1"/>
  <c r="F2416" i="1"/>
  <c r="D2416" i="1"/>
  <c r="L2416" i="1" s="1"/>
  <c r="K2415" i="1"/>
  <c r="H2415" i="1"/>
  <c r="F2415" i="1"/>
  <c r="D2415" i="1"/>
  <c r="L2415" i="1" s="1"/>
  <c r="L2414" i="1"/>
  <c r="K2414" i="1"/>
  <c r="H2414" i="1"/>
  <c r="F2414" i="1"/>
  <c r="D2414" i="1"/>
  <c r="K2413" i="1"/>
  <c r="H2413" i="1"/>
  <c r="F2413" i="1"/>
  <c r="D2413" i="1"/>
  <c r="L2413" i="1" s="1"/>
  <c r="L2412" i="1"/>
  <c r="K2412" i="1"/>
  <c r="H2412" i="1"/>
  <c r="F2412" i="1"/>
  <c r="D2412" i="1"/>
  <c r="L2411" i="1"/>
  <c r="K2411" i="1"/>
  <c r="H2411" i="1"/>
  <c r="F2411" i="1"/>
  <c r="D2411" i="1"/>
  <c r="L2410" i="1"/>
  <c r="K2410" i="1"/>
  <c r="H2410" i="1"/>
  <c r="F2410" i="1"/>
  <c r="D2410" i="1"/>
  <c r="L2409" i="1"/>
  <c r="K2409" i="1"/>
  <c r="H2409" i="1"/>
  <c r="F2409" i="1"/>
  <c r="D2409" i="1"/>
  <c r="K2408" i="1"/>
  <c r="H2408" i="1"/>
  <c r="F2408" i="1"/>
  <c r="D2408" i="1"/>
  <c r="L2408" i="1" s="1"/>
  <c r="K2407" i="1"/>
  <c r="H2407" i="1"/>
  <c r="F2407" i="1"/>
  <c r="D2407" i="1"/>
  <c r="L2407" i="1" s="1"/>
  <c r="K2406" i="1"/>
  <c r="H2406" i="1"/>
  <c r="F2406" i="1"/>
  <c r="D2406" i="1"/>
  <c r="L2406" i="1" s="1"/>
  <c r="K2405" i="1"/>
  <c r="H2405" i="1"/>
  <c r="F2405" i="1"/>
  <c r="D2405" i="1"/>
  <c r="L2405" i="1" s="1"/>
  <c r="L2404" i="1"/>
  <c r="K2404" i="1"/>
  <c r="H2404" i="1"/>
  <c r="F2404" i="1"/>
  <c r="D2404" i="1"/>
  <c r="L2403" i="1"/>
  <c r="K2403" i="1"/>
  <c r="H2403" i="1"/>
  <c r="F2403" i="1"/>
  <c r="D2403" i="1"/>
  <c r="K2402" i="1"/>
  <c r="H2402" i="1"/>
  <c r="F2402" i="1"/>
  <c r="D2402" i="1"/>
  <c r="L2402" i="1" s="1"/>
  <c r="L2401" i="1"/>
  <c r="K2401" i="1"/>
  <c r="H2401" i="1"/>
  <c r="F2401" i="1"/>
  <c r="D2401" i="1"/>
  <c r="K2400" i="1"/>
  <c r="H2400" i="1"/>
  <c r="F2400" i="1"/>
  <c r="D2400" i="1"/>
  <c r="L2400" i="1" s="1"/>
  <c r="K2399" i="1"/>
  <c r="H2399" i="1"/>
  <c r="F2399" i="1"/>
  <c r="D2399" i="1"/>
  <c r="L2399" i="1" s="1"/>
  <c r="L2398" i="1"/>
  <c r="K2398" i="1"/>
  <c r="H2398" i="1"/>
  <c r="F2398" i="1"/>
  <c r="D2398" i="1"/>
  <c r="K2397" i="1"/>
  <c r="H2397" i="1"/>
  <c r="F2397" i="1"/>
  <c r="D2397" i="1"/>
  <c r="L2397" i="1" s="1"/>
  <c r="L2396" i="1"/>
  <c r="K2396" i="1"/>
  <c r="H2396" i="1"/>
  <c r="F2396" i="1"/>
  <c r="D2396" i="1"/>
  <c r="L2395" i="1"/>
  <c r="K2395" i="1"/>
  <c r="H2395" i="1"/>
  <c r="F2395" i="1"/>
  <c r="D2395" i="1"/>
  <c r="K2394" i="1"/>
  <c r="H2394" i="1"/>
  <c r="F2394" i="1"/>
  <c r="D2394" i="1"/>
  <c r="L2394" i="1" s="1"/>
  <c r="L2393" i="1"/>
  <c r="K2393" i="1"/>
  <c r="H2393" i="1"/>
  <c r="F2393" i="1"/>
  <c r="D2393" i="1"/>
  <c r="K2392" i="1"/>
  <c r="H2392" i="1"/>
  <c r="F2392" i="1"/>
  <c r="D2392" i="1"/>
  <c r="L2392" i="1" s="1"/>
  <c r="K2391" i="1"/>
  <c r="H2391" i="1"/>
  <c r="F2391" i="1"/>
  <c r="D2391" i="1"/>
  <c r="L2391" i="1" s="1"/>
  <c r="K2390" i="1"/>
  <c r="H2390" i="1"/>
  <c r="F2390" i="1"/>
  <c r="D2390" i="1"/>
  <c r="L2390" i="1" s="1"/>
  <c r="K2389" i="1"/>
  <c r="H2389" i="1"/>
  <c r="F2389" i="1"/>
  <c r="D2389" i="1"/>
  <c r="L2389" i="1" s="1"/>
  <c r="L2388" i="1"/>
  <c r="K2388" i="1"/>
  <c r="H2388" i="1"/>
  <c r="F2388" i="1"/>
  <c r="D2388" i="1"/>
  <c r="L2387" i="1"/>
  <c r="K2387" i="1"/>
  <c r="H2387" i="1"/>
  <c r="F2387" i="1"/>
  <c r="D2387" i="1"/>
  <c r="L2386" i="1"/>
  <c r="K2386" i="1"/>
  <c r="H2386" i="1"/>
  <c r="F2386" i="1"/>
  <c r="D2386" i="1"/>
  <c r="L2385" i="1"/>
  <c r="K2385" i="1"/>
  <c r="H2385" i="1"/>
  <c r="F2385" i="1"/>
  <c r="D2385" i="1"/>
  <c r="K2384" i="1"/>
  <c r="H2384" i="1"/>
  <c r="F2384" i="1"/>
  <c r="D2384" i="1"/>
  <c r="L2384" i="1" s="1"/>
  <c r="K2383" i="1"/>
  <c r="H2383" i="1"/>
  <c r="F2383" i="1"/>
  <c r="D2383" i="1"/>
  <c r="L2383" i="1" s="1"/>
  <c r="K2382" i="1"/>
  <c r="H2382" i="1"/>
  <c r="F2382" i="1"/>
  <c r="D2382" i="1"/>
  <c r="L2382" i="1" s="1"/>
  <c r="K2381" i="1"/>
  <c r="H2381" i="1"/>
  <c r="F2381" i="1"/>
  <c r="D2381" i="1"/>
  <c r="L2381" i="1" s="1"/>
  <c r="L2380" i="1"/>
  <c r="K2380" i="1"/>
  <c r="H2380" i="1"/>
  <c r="F2380" i="1"/>
  <c r="D2380" i="1"/>
  <c r="L2379" i="1"/>
  <c r="K2379" i="1"/>
  <c r="H2379" i="1"/>
  <c r="F2379" i="1"/>
  <c r="D2379" i="1"/>
  <c r="L2378" i="1"/>
  <c r="K2378" i="1"/>
  <c r="H2378" i="1"/>
  <c r="F2378" i="1"/>
  <c r="D2378" i="1"/>
  <c r="L2377" i="1"/>
  <c r="K2377" i="1"/>
  <c r="H2377" i="1"/>
  <c r="F2377" i="1"/>
  <c r="D2377" i="1"/>
  <c r="K2376" i="1"/>
  <c r="H2376" i="1"/>
  <c r="F2376" i="1"/>
  <c r="D2376" i="1"/>
  <c r="L2376" i="1" s="1"/>
  <c r="K2375" i="1"/>
  <c r="H2375" i="1"/>
  <c r="F2375" i="1"/>
  <c r="D2375" i="1"/>
  <c r="L2375" i="1" s="1"/>
  <c r="K2374" i="1"/>
  <c r="H2374" i="1"/>
  <c r="F2374" i="1"/>
  <c r="D2374" i="1"/>
  <c r="L2374" i="1" s="1"/>
  <c r="K2373" i="1"/>
  <c r="H2373" i="1"/>
  <c r="F2373" i="1"/>
  <c r="D2373" i="1"/>
  <c r="L2373" i="1" s="1"/>
  <c r="L2372" i="1"/>
  <c r="K2372" i="1"/>
  <c r="H2372" i="1"/>
  <c r="F2372" i="1"/>
  <c r="D2372" i="1"/>
  <c r="L2371" i="1"/>
  <c r="K2371" i="1"/>
  <c r="H2371" i="1"/>
  <c r="F2371" i="1"/>
  <c r="D2371" i="1"/>
  <c r="L2370" i="1"/>
  <c r="K2370" i="1"/>
  <c r="H2370" i="1"/>
  <c r="F2370" i="1"/>
  <c r="D2370" i="1"/>
  <c r="L2369" i="1"/>
  <c r="K2369" i="1"/>
  <c r="H2369" i="1"/>
  <c r="F2369" i="1"/>
  <c r="D2369" i="1"/>
  <c r="K2368" i="1"/>
  <c r="H2368" i="1"/>
  <c r="F2368" i="1"/>
  <c r="D2368" i="1"/>
  <c r="L2368" i="1" s="1"/>
  <c r="K2367" i="1"/>
  <c r="H2367" i="1"/>
  <c r="F2367" i="1"/>
  <c r="D2367" i="1"/>
  <c r="L2367" i="1" s="1"/>
  <c r="K2366" i="1"/>
  <c r="H2366" i="1"/>
  <c r="F2366" i="1"/>
  <c r="D2366" i="1"/>
  <c r="L2366" i="1" s="1"/>
  <c r="K2365" i="1"/>
  <c r="H2365" i="1"/>
  <c r="F2365" i="1"/>
  <c r="D2365" i="1"/>
  <c r="L2365" i="1" s="1"/>
  <c r="L2364" i="1"/>
  <c r="K2364" i="1"/>
  <c r="H2364" i="1"/>
  <c r="F2364" i="1"/>
  <c r="D2364" i="1"/>
  <c r="L2363" i="1"/>
  <c r="K2363" i="1"/>
  <c r="H2363" i="1"/>
  <c r="F2363" i="1"/>
  <c r="D2363" i="1"/>
  <c r="L2362" i="1"/>
  <c r="K2362" i="1"/>
  <c r="H2362" i="1"/>
  <c r="F2362" i="1"/>
  <c r="D2362" i="1"/>
  <c r="L2361" i="1"/>
  <c r="K2361" i="1"/>
  <c r="H2361" i="1"/>
  <c r="F2361" i="1"/>
  <c r="D2361" i="1"/>
  <c r="K2360" i="1"/>
  <c r="H2360" i="1"/>
  <c r="F2360" i="1"/>
  <c r="D2360" i="1"/>
  <c r="L2360" i="1" s="1"/>
  <c r="K2359" i="1"/>
  <c r="H2359" i="1"/>
  <c r="F2359" i="1"/>
  <c r="D2359" i="1"/>
  <c r="L2359" i="1" s="1"/>
  <c r="K2358" i="1"/>
  <c r="H2358" i="1"/>
  <c r="F2358" i="1"/>
  <c r="D2358" i="1"/>
  <c r="L2358" i="1" s="1"/>
  <c r="K2357" i="1"/>
  <c r="H2357" i="1"/>
  <c r="F2357" i="1"/>
  <c r="D2357" i="1"/>
  <c r="L2357" i="1" s="1"/>
  <c r="L2356" i="1"/>
  <c r="K2356" i="1"/>
  <c r="H2356" i="1"/>
  <c r="F2356" i="1"/>
  <c r="D2356" i="1"/>
  <c r="L2355" i="1"/>
  <c r="K2355" i="1"/>
  <c r="H2355" i="1"/>
  <c r="F2355" i="1"/>
  <c r="D2355" i="1"/>
  <c r="L2354" i="1"/>
  <c r="K2354" i="1"/>
  <c r="H2354" i="1"/>
  <c r="F2354" i="1"/>
  <c r="D2354" i="1"/>
  <c r="L2353" i="1"/>
  <c r="K2353" i="1"/>
  <c r="H2353" i="1"/>
  <c r="F2353" i="1"/>
  <c r="D2353" i="1"/>
  <c r="K2352" i="1"/>
  <c r="H2352" i="1"/>
  <c r="F2352" i="1"/>
  <c r="D2352" i="1"/>
  <c r="L2352" i="1" s="1"/>
  <c r="K2351" i="1"/>
  <c r="H2351" i="1"/>
  <c r="F2351" i="1"/>
  <c r="D2351" i="1"/>
  <c r="L2351" i="1" s="1"/>
  <c r="K2350" i="1"/>
  <c r="H2350" i="1"/>
  <c r="F2350" i="1"/>
  <c r="D2350" i="1"/>
  <c r="L2350" i="1" s="1"/>
  <c r="K2349" i="1"/>
  <c r="H2349" i="1"/>
  <c r="F2349" i="1"/>
  <c r="D2349" i="1"/>
  <c r="L2349" i="1" s="1"/>
  <c r="L2348" i="1"/>
  <c r="K2348" i="1"/>
  <c r="H2348" i="1"/>
  <c r="F2348" i="1"/>
  <c r="D2348" i="1"/>
  <c r="L2347" i="1"/>
  <c r="K2347" i="1"/>
  <c r="H2347" i="1"/>
  <c r="F2347" i="1"/>
  <c r="D2347" i="1"/>
  <c r="L2346" i="1"/>
  <c r="K2346" i="1"/>
  <c r="H2346" i="1"/>
  <c r="F2346" i="1"/>
  <c r="D2346" i="1"/>
  <c r="L2345" i="1"/>
  <c r="K2345" i="1"/>
  <c r="H2345" i="1"/>
  <c r="F2345" i="1"/>
  <c r="D2345" i="1"/>
  <c r="K2344" i="1"/>
  <c r="H2344" i="1"/>
  <c r="F2344" i="1"/>
  <c r="D2344" i="1"/>
  <c r="L2344" i="1" s="1"/>
  <c r="K2343" i="1"/>
  <c r="H2343" i="1"/>
  <c r="F2343" i="1"/>
  <c r="D2343" i="1"/>
  <c r="L2343" i="1" s="1"/>
  <c r="K2342" i="1"/>
  <c r="H2342" i="1"/>
  <c r="F2342" i="1"/>
  <c r="D2342" i="1"/>
  <c r="L2342" i="1" s="1"/>
  <c r="K2341" i="1"/>
  <c r="H2341" i="1"/>
  <c r="F2341" i="1"/>
  <c r="D2341" i="1"/>
  <c r="L2341" i="1" s="1"/>
  <c r="L2340" i="1"/>
  <c r="K2340" i="1"/>
  <c r="H2340" i="1"/>
  <c r="F2340" i="1"/>
  <c r="D2340" i="1"/>
  <c r="L2339" i="1"/>
  <c r="K2339" i="1"/>
  <c r="H2339" i="1"/>
  <c r="F2339" i="1"/>
  <c r="D2339" i="1"/>
  <c r="L2338" i="1"/>
  <c r="K2338" i="1"/>
  <c r="H2338" i="1"/>
  <c r="F2338" i="1"/>
  <c r="D2338" i="1"/>
  <c r="L2337" i="1"/>
  <c r="K2337" i="1"/>
  <c r="H2337" i="1"/>
  <c r="F2337" i="1"/>
  <c r="D2337" i="1"/>
  <c r="K2336" i="1"/>
  <c r="H2336" i="1"/>
  <c r="F2336" i="1"/>
  <c r="D2336" i="1"/>
  <c r="L2336" i="1" s="1"/>
  <c r="K2335" i="1"/>
  <c r="H2335" i="1"/>
  <c r="F2335" i="1"/>
  <c r="D2335" i="1"/>
  <c r="L2335" i="1" s="1"/>
  <c r="K2334" i="1"/>
  <c r="H2334" i="1"/>
  <c r="F2334" i="1"/>
  <c r="D2334" i="1"/>
  <c r="L2334" i="1" s="1"/>
  <c r="K2333" i="1"/>
  <c r="H2333" i="1"/>
  <c r="F2333" i="1"/>
  <c r="D2333" i="1"/>
  <c r="L2333" i="1" s="1"/>
  <c r="L2332" i="1"/>
  <c r="K2332" i="1"/>
  <c r="H2332" i="1"/>
  <c r="F2332" i="1"/>
  <c r="D2332" i="1"/>
  <c r="L2331" i="1"/>
  <c r="K2331" i="1"/>
  <c r="H2331" i="1"/>
  <c r="F2331" i="1"/>
  <c r="D2331" i="1"/>
  <c r="L2330" i="1"/>
  <c r="K2330" i="1"/>
  <c r="H2330" i="1"/>
  <c r="F2330" i="1"/>
  <c r="D2330" i="1"/>
  <c r="L2329" i="1"/>
  <c r="K2329" i="1"/>
  <c r="H2329" i="1"/>
  <c r="F2329" i="1"/>
  <c r="D2329" i="1"/>
  <c r="K2328" i="1"/>
  <c r="H2328" i="1"/>
  <c r="F2328" i="1"/>
  <c r="D2328" i="1"/>
  <c r="L2328" i="1" s="1"/>
  <c r="K2327" i="1"/>
  <c r="H2327" i="1"/>
  <c r="F2327" i="1"/>
  <c r="D2327" i="1"/>
  <c r="L2327" i="1" s="1"/>
  <c r="K2326" i="1"/>
  <c r="H2326" i="1"/>
  <c r="F2326" i="1"/>
  <c r="D2326" i="1"/>
  <c r="L2326" i="1" s="1"/>
  <c r="K2325" i="1"/>
  <c r="H2325" i="1"/>
  <c r="F2325" i="1"/>
  <c r="D2325" i="1"/>
  <c r="L2325" i="1" s="1"/>
  <c r="L2324" i="1"/>
  <c r="K2324" i="1"/>
  <c r="H2324" i="1"/>
  <c r="F2324" i="1"/>
  <c r="D2324" i="1"/>
  <c r="L2323" i="1"/>
  <c r="K2323" i="1"/>
  <c r="H2323" i="1"/>
  <c r="F2323" i="1"/>
  <c r="D2323" i="1"/>
  <c r="L2322" i="1"/>
  <c r="K2322" i="1"/>
  <c r="H2322" i="1"/>
  <c r="F2322" i="1"/>
  <c r="D2322" i="1"/>
  <c r="L2321" i="1"/>
  <c r="K2321" i="1"/>
  <c r="H2321" i="1"/>
  <c r="F2321" i="1"/>
  <c r="D2321" i="1"/>
  <c r="K2320" i="1"/>
  <c r="H2320" i="1"/>
  <c r="F2320" i="1"/>
  <c r="D2320" i="1"/>
  <c r="L2320" i="1" s="1"/>
  <c r="K2319" i="1"/>
  <c r="H2319" i="1"/>
  <c r="F2319" i="1"/>
  <c r="D2319" i="1"/>
  <c r="L2319" i="1" s="1"/>
  <c r="K2318" i="1"/>
  <c r="H2318" i="1"/>
  <c r="F2318" i="1"/>
  <c r="D2318" i="1"/>
  <c r="L2318" i="1" s="1"/>
  <c r="K2317" i="1"/>
  <c r="H2317" i="1"/>
  <c r="F2317" i="1"/>
  <c r="D2317" i="1"/>
  <c r="L2317" i="1" s="1"/>
  <c r="L2316" i="1"/>
  <c r="K2316" i="1"/>
  <c r="H2316" i="1"/>
  <c r="F2316" i="1"/>
  <c r="D2316" i="1"/>
  <c r="L2315" i="1"/>
  <c r="K2315" i="1"/>
  <c r="H2315" i="1"/>
  <c r="F2315" i="1"/>
  <c r="D2315" i="1"/>
  <c r="L2314" i="1"/>
  <c r="K2314" i="1"/>
  <c r="H2314" i="1"/>
  <c r="F2314" i="1"/>
  <c r="D2314" i="1"/>
  <c r="L2313" i="1"/>
  <c r="K2313" i="1"/>
  <c r="H2313" i="1"/>
  <c r="F2313" i="1"/>
  <c r="D2313" i="1"/>
  <c r="K2312" i="1"/>
  <c r="H2312" i="1"/>
  <c r="F2312" i="1"/>
  <c r="D2312" i="1"/>
  <c r="L2312" i="1" s="1"/>
  <c r="K2311" i="1"/>
  <c r="H2311" i="1"/>
  <c r="F2311" i="1"/>
  <c r="D2311" i="1"/>
  <c r="L2311" i="1" s="1"/>
  <c r="K2310" i="1"/>
  <c r="H2310" i="1"/>
  <c r="F2310" i="1"/>
  <c r="D2310" i="1"/>
  <c r="L2310" i="1" s="1"/>
  <c r="K2309" i="1"/>
  <c r="H2309" i="1"/>
  <c r="F2309" i="1"/>
  <c r="D2309" i="1"/>
  <c r="L2309" i="1" s="1"/>
  <c r="L2308" i="1"/>
  <c r="K2308" i="1"/>
  <c r="H2308" i="1"/>
  <c r="F2308" i="1"/>
  <c r="D2308" i="1"/>
  <c r="L2307" i="1"/>
  <c r="K2307" i="1"/>
  <c r="H2307" i="1"/>
  <c r="F2307" i="1"/>
  <c r="D2307" i="1"/>
  <c r="L2306" i="1"/>
  <c r="K2306" i="1"/>
  <c r="H2306" i="1"/>
  <c r="F2306" i="1"/>
  <c r="D2306" i="1"/>
  <c r="L2305" i="1"/>
  <c r="K2305" i="1"/>
  <c r="H2305" i="1"/>
  <c r="F2305" i="1"/>
  <c r="D2305" i="1"/>
  <c r="K2304" i="1"/>
  <c r="H2304" i="1"/>
  <c r="F2304" i="1"/>
  <c r="D2304" i="1"/>
  <c r="L2304" i="1" s="1"/>
  <c r="K2303" i="1"/>
  <c r="H2303" i="1"/>
  <c r="F2303" i="1"/>
  <c r="D2303" i="1"/>
  <c r="L2303" i="1" s="1"/>
  <c r="K2302" i="1"/>
  <c r="H2302" i="1"/>
  <c r="F2302" i="1"/>
  <c r="D2302" i="1"/>
  <c r="L2302" i="1" s="1"/>
  <c r="K2301" i="1"/>
  <c r="H2301" i="1"/>
  <c r="F2301" i="1"/>
  <c r="D2301" i="1"/>
  <c r="L2301" i="1" s="1"/>
  <c r="L2300" i="1"/>
  <c r="K2300" i="1"/>
  <c r="H2300" i="1"/>
  <c r="F2300" i="1"/>
  <c r="D2300" i="1"/>
  <c r="L2299" i="1"/>
  <c r="K2299" i="1"/>
  <c r="H2299" i="1"/>
  <c r="F2299" i="1"/>
  <c r="D2299" i="1"/>
  <c r="L2298" i="1"/>
  <c r="K2298" i="1"/>
  <c r="H2298" i="1"/>
  <c r="F2298" i="1"/>
  <c r="D2298" i="1"/>
  <c r="L2297" i="1"/>
  <c r="K2297" i="1"/>
  <c r="H2297" i="1"/>
  <c r="F2297" i="1"/>
  <c r="D2297" i="1"/>
  <c r="K2296" i="1"/>
  <c r="H2296" i="1"/>
  <c r="F2296" i="1"/>
  <c r="D2296" i="1"/>
  <c r="L2296" i="1" s="1"/>
  <c r="K2295" i="1"/>
  <c r="H2295" i="1"/>
  <c r="F2295" i="1"/>
  <c r="D2295" i="1"/>
  <c r="L2295" i="1" s="1"/>
  <c r="K2294" i="1"/>
  <c r="H2294" i="1"/>
  <c r="F2294" i="1"/>
  <c r="D2294" i="1"/>
  <c r="L2294" i="1" s="1"/>
  <c r="K2293" i="1"/>
  <c r="H2293" i="1"/>
  <c r="F2293" i="1"/>
  <c r="D2293" i="1"/>
  <c r="L2293" i="1" s="1"/>
  <c r="L2292" i="1"/>
  <c r="K2292" i="1"/>
  <c r="H2292" i="1"/>
  <c r="F2292" i="1"/>
  <c r="D2292" i="1"/>
  <c r="L2291" i="1"/>
  <c r="K2291" i="1"/>
  <c r="H2291" i="1"/>
  <c r="F2291" i="1"/>
  <c r="D2291" i="1"/>
  <c r="L2290" i="1"/>
  <c r="K2290" i="1"/>
  <c r="H2290" i="1"/>
  <c r="F2290" i="1"/>
  <c r="D2290" i="1"/>
  <c r="L2289" i="1"/>
  <c r="K2289" i="1"/>
  <c r="H2289" i="1"/>
  <c r="F2289" i="1"/>
  <c r="D2289" i="1"/>
  <c r="K2288" i="1"/>
  <c r="H2288" i="1"/>
  <c r="F2288" i="1"/>
  <c r="D2288" i="1"/>
  <c r="L2288" i="1" s="1"/>
  <c r="K2287" i="1"/>
  <c r="H2287" i="1"/>
  <c r="F2287" i="1"/>
  <c r="D2287" i="1"/>
  <c r="L2287" i="1" s="1"/>
  <c r="K2286" i="1"/>
  <c r="H2286" i="1"/>
  <c r="F2286" i="1"/>
  <c r="D2286" i="1"/>
  <c r="L2286" i="1" s="1"/>
  <c r="K2285" i="1"/>
  <c r="H2285" i="1"/>
  <c r="F2285" i="1"/>
  <c r="D2285" i="1"/>
  <c r="L2285" i="1" s="1"/>
  <c r="L2284" i="1"/>
  <c r="K2284" i="1"/>
  <c r="H2284" i="1"/>
  <c r="F2284" i="1"/>
  <c r="D2284" i="1"/>
  <c r="L2283" i="1"/>
  <c r="K2283" i="1"/>
  <c r="H2283" i="1"/>
  <c r="F2283" i="1"/>
  <c r="D2283" i="1"/>
  <c r="L2282" i="1"/>
  <c r="K2282" i="1"/>
  <c r="H2282" i="1"/>
  <c r="F2282" i="1"/>
  <c r="D2282" i="1"/>
  <c r="L2281" i="1"/>
  <c r="K2281" i="1"/>
  <c r="H2281" i="1"/>
  <c r="F2281" i="1"/>
  <c r="D2281" i="1"/>
  <c r="K2280" i="1"/>
  <c r="H2280" i="1"/>
  <c r="F2280" i="1"/>
  <c r="D2280" i="1"/>
  <c r="L2280" i="1" s="1"/>
  <c r="K2279" i="1"/>
  <c r="H2279" i="1"/>
  <c r="F2279" i="1"/>
  <c r="D2279" i="1"/>
  <c r="L2279" i="1" s="1"/>
  <c r="K2278" i="1"/>
  <c r="H2278" i="1"/>
  <c r="F2278" i="1"/>
  <c r="D2278" i="1"/>
  <c r="L2278" i="1" s="1"/>
  <c r="K2277" i="1"/>
  <c r="H2277" i="1"/>
  <c r="F2277" i="1"/>
  <c r="D2277" i="1"/>
  <c r="L2277" i="1" s="1"/>
  <c r="L2276" i="1"/>
  <c r="K2276" i="1"/>
  <c r="H2276" i="1"/>
  <c r="F2276" i="1"/>
  <c r="D2276" i="1"/>
  <c r="L2275" i="1"/>
  <c r="K2275" i="1"/>
  <c r="H2275" i="1"/>
  <c r="F2275" i="1"/>
  <c r="D2275" i="1"/>
  <c r="L2274" i="1"/>
  <c r="K2274" i="1"/>
  <c r="H2274" i="1"/>
  <c r="F2274" i="1"/>
  <c r="D2274" i="1"/>
  <c r="L2273" i="1"/>
  <c r="K2273" i="1"/>
  <c r="H2273" i="1"/>
  <c r="F2273" i="1"/>
  <c r="D2273" i="1"/>
  <c r="K2272" i="1"/>
  <c r="H2272" i="1"/>
  <c r="F2272" i="1"/>
  <c r="D2272" i="1"/>
  <c r="L2272" i="1" s="1"/>
  <c r="K2271" i="1"/>
  <c r="H2271" i="1"/>
  <c r="F2271" i="1"/>
  <c r="D2271" i="1"/>
  <c r="L2271" i="1" s="1"/>
  <c r="K2270" i="1"/>
  <c r="H2270" i="1"/>
  <c r="F2270" i="1"/>
  <c r="D2270" i="1"/>
  <c r="L2270" i="1" s="1"/>
  <c r="K2269" i="1"/>
  <c r="H2269" i="1"/>
  <c r="F2269" i="1"/>
  <c r="D2269" i="1"/>
  <c r="L2269" i="1" s="1"/>
  <c r="L2268" i="1"/>
  <c r="K2268" i="1"/>
  <c r="H2268" i="1"/>
  <c r="F2268" i="1"/>
  <c r="D2268" i="1"/>
  <c r="L2267" i="1"/>
  <c r="K2267" i="1"/>
  <c r="H2267" i="1"/>
  <c r="F2267" i="1"/>
  <c r="D2267" i="1"/>
  <c r="L2266" i="1"/>
  <c r="K2266" i="1"/>
  <c r="H2266" i="1"/>
  <c r="F2266" i="1"/>
  <c r="D2266" i="1"/>
  <c r="L2265" i="1"/>
  <c r="K2265" i="1"/>
  <c r="H2265" i="1"/>
  <c r="F2265" i="1"/>
  <c r="D2265" i="1"/>
  <c r="K2264" i="1"/>
  <c r="H2264" i="1"/>
  <c r="F2264" i="1"/>
  <c r="D2264" i="1"/>
  <c r="L2264" i="1" s="1"/>
  <c r="K2263" i="1"/>
  <c r="H2263" i="1"/>
  <c r="F2263" i="1"/>
  <c r="D2263" i="1"/>
  <c r="L2263" i="1" s="1"/>
  <c r="K2262" i="1"/>
  <c r="H2262" i="1"/>
  <c r="F2262" i="1"/>
  <c r="D2262" i="1"/>
  <c r="L2262" i="1" s="1"/>
  <c r="K2261" i="1"/>
  <c r="H2261" i="1"/>
  <c r="F2261" i="1"/>
  <c r="D2261" i="1"/>
  <c r="L2261" i="1" s="1"/>
  <c r="L2260" i="1"/>
  <c r="K2260" i="1"/>
  <c r="H2260" i="1"/>
  <c r="F2260" i="1"/>
  <c r="D2260" i="1"/>
  <c r="L2259" i="1"/>
  <c r="K2259" i="1"/>
  <c r="H2259" i="1"/>
  <c r="F2259" i="1"/>
  <c r="D2259" i="1"/>
  <c r="L2258" i="1"/>
  <c r="K2258" i="1"/>
  <c r="H2258" i="1"/>
  <c r="F2258" i="1"/>
  <c r="D2258" i="1"/>
  <c r="L2257" i="1"/>
  <c r="K2257" i="1"/>
  <c r="H2257" i="1"/>
  <c r="F2257" i="1"/>
  <c r="D2257" i="1"/>
  <c r="K2256" i="1"/>
  <c r="H2256" i="1"/>
  <c r="F2256" i="1"/>
  <c r="D2256" i="1"/>
  <c r="L2256" i="1" s="1"/>
  <c r="K2255" i="1"/>
  <c r="H2255" i="1"/>
  <c r="F2255" i="1"/>
  <c r="D2255" i="1"/>
  <c r="L2255" i="1" s="1"/>
  <c r="K2254" i="1"/>
  <c r="H2254" i="1"/>
  <c r="F2254" i="1"/>
  <c r="D2254" i="1"/>
  <c r="L2254" i="1" s="1"/>
  <c r="K2253" i="1"/>
  <c r="H2253" i="1"/>
  <c r="F2253" i="1"/>
  <c r="D2253" i="1"/>
  <c r="L2253" i="1" s="1"/>
  <c r="L2252" i="1"/>
  <c r="K2252" i="1"/>
  <c r="H2252" i="1"/>
  <c r="F2252" i="1"/>
  <c r="D2252" i="1"/>
  <c r="L2251" i="1"/>
  <c r="K2251" i="1"/>
  <c r="H2251" i="1"/>
  <c r="F2251" i="1"/>
  <c r="D2251" i="1"/>
  <c r="L2250" i="1"/>
  <c r="K2250" i="1"/>
  <c r="H2250" i="1"/>
  <c r="F2250" i="1"/>
  <c r="D2250" i="1"/>
  <c r="L2249" i="1"/>
  <c r="K2249" i="1"/>
  <c r="H2249" i="1"/>
  <c r="F2249" i="1"/>
  <c r="D2249" i="1"/>
  <c r="K2248" i="1"/>
  <c r="H2248" i="1"/>
  <c r="F2248" i="1"/>
  <c r="D2248" i="1"/>
  <c r="L2248" i="1" s="1"/>
  <c r="K2247" i="1"/>
  <c r="H2247" i="1"/>
  <c r="F2247" i="1"/>
  <c r="D2247" i="1"/>
  <c r="L2247" i="1" s="1"/>
  <c r="K2246" i="1"/>
  <c r="H2246" i="1"/>
  <c r="F2246" i="1"/>
  <c r="D2246" i="1"/>
  <c r="L2246" i="1" s="1"/>
  <c r="K2245" i="1"/>
  <c r="H2245" i="1"/>
  <c r="F2245" i="1"/>
  <c r="D2245" i="1"/>
  <c r="L2245" i="1" s="1"/>
  <c r="L2244" i="1"/>
  <c r="K2244" i="1"/>
  <c r="H2244" i="1"/>
  <c r="F2244" i="1"/>
  <c r="D2244" i="1"/>
  <c r="L2243" i="1"/>
  <c r="K2243" i="1"/>
  <c r="H2243" i="1"/>
  <c r="F2243" i="1"/>
  <c r="D2243" i="1"/>
  <c r="L2242" i="1"/>
  <c r="K2242" i="1"/>
  <c r="H2242" i="1"/>
  <c r="F2242" i="1"/>
  <c r="D2242" i="1"/>
  <c r="L2241" i="1"/>
  <c r="K2241" i="1"/>
  <c r="H2241" i="1"/>
  <c r="F2241" i="1"/>
  <c r="D2241" i="1"/>
  <c r="K2240" i="1"/>
  <c r="H2240" i="1"/>
  <c r="F2240" i="1"/>
  <c r="D2240" i="1"/>
  <c r="L2240" i="1" s="1"/>
  <c r="K2239" i="1"/>
  <c r="H2239" i="1"/>
  <c r="F2239" i="1"/>
  <c r="D2239" i="1"/>
  <c r="L2239" i="1" s="1"/>
  <c r="K2238" i="1"/>
  <c r="H2238" i="1"/>
  <c r="F2238" i="1"/>
  <c r="D2238" i="1"/>
  <c r="L2238" i="1" s="1"/>
  <c r="K2237" i="1"/>
  <c r="H2237" i="1"/>
  <c r="F2237" i="1"/>
  <c r="D2237" i="1"/>
  <c r="L2237" i="1" s="1"/>
  <c r="L2236" i="1"/>
  <c r="K2236" i="1"/>
  <c r="H2236" i="1"/>
  <c r="F2236" i="1"/>
  <c r="D2236" i="1"/>
  <c r="L2235" i="1"/>
  <c r="K2235" i="1"/>
  <c r="H2235" i="1"/>
  <c r="F2235" i="1"/>
  <c r="D2235" i="1"/>
  <c r="L2234" i="1"/>
  <c r="K2234" i="1"/>
  <c r="H2234" i="1"/>
  <c r="F2234" i="1"/>
  <c r="D2234" i="1"/>
  <c r="L2233" i="1"/>
  <c r="K2233" i="1"/>
  <c r="H2233" i="1"/>
  <c r="F2233" i="1"/>
  <c r="D2233" i="1"/>
  <c r="K2232" i="1"/>
  <c r="H2232" i="1"/>
  <c r="F2232" i="1"/>
  <c r="D2232" i="1"/>
  <c r="L2232" i="1" s="1"/>
  <c r="K2231" i="1"/>
  <c r="H2231" i="1"/>
  <c r="F2231" i="1"/>
  <c r="D2231" i="1"/>
  <c r="L2231" i="1" s="1"/>
  <c r="K2230" i="1"/>
  <c r="H2230" i="1"/>
  <c r="F2230" i="1"/>
  <c r="D2230" i="1"/>
  <c r="L2230" i="1" s="1"/>
  <c r="K2229" i="1"/>
  <c r="H2229" i="1"/>
  <c r="F2229" i="1"/>
  <c r="D2229" i="1"/>
  <c r="L2229" i="1" s="1"/>
  <c r="L2228" i="1"/>
  <c r="K2228" i="1"/>
  <c r="H2228" i="1"/>
  <c r="F2228" i="1"/>
  <c r="D2228" i="1"/>
  <c r="L2227" i="1"/>
  <c r="K2227" i="1"/>
  <c r="H2227" i="1"/>
  <c r="F2227" i="1"/>
  <c r="D2227" i="1"/>
  <c r="L2226" i="1"/>
  <c r="K2226" i="1"/>
  <c r="H2226" i="1"/>
  <c r="F2226" i="1"/>
  <c r="D2226" i="1"/>
  <c r="L2225" i="1"/>
  <c r="K2225" i="1"/>
  <c r="H2225" i="1"/>
  <c r="F2225" i="1"/>
  <c r="D2225" i="1"/>
  <c r="K2224" i="1"/>
  <c r="H2224" i="1"/>
  <c r="F2224" i="1"/>
  <c r="D2224" i="1"/>
  <c r="L2224" i="1" s="1"/>
  <c r="K2223" i="1"/>
  <c r="H2223" i="1"/>
  <c r="F2223" i="1"/>
  <c r="D2223" i="1"/>
  <c r="L2223" i="1" s="1"/>
  <c r="K2222" i="1"/>
  <c r="H2222" i="1"/>
  <c r="F2222" i="1"/>
  <c r="D2222" i="1"/>
  <c r="L2222" i="1" s="1"/>
  <c r="K2221" i="1"/>
  <c r="H2221" i="1"/>
  <c r="F2221" i="1"/>
  <c r="D2221" i="1"/>
  <c r="L2221" i="1" s="1"/>
  <c r="L2220" i="1"/>
  <c r="K2220" i="1"/>
  <c r="H2220" i="1"/>
  <c r="F2220" i="1"/>
  <c r="D2220" i="1"/>
  <c r="L2219" i="1"/>
  <c r="K2219" i="1"/>
  <c r="H2219" i="1"/>
  <c r="F2219" i="1"/>
  <c r="D2219" i="1"/>
  <c r="L2218" i="1"/>
  <c r="K2218" i="1"/>
  <c r="H2218" i="1"/>
  <c r="F2218" i="1"/>
  <c r="D2218" i="1"/>
  <c r="L2217" i="1"/>
  <c r="K2217" i="1"/>
  <c r="H2217" i="1"/>
  <c r="F2217" i="1"/>
  <c r="D2217" i="1"/>
  <c r="K2216" i="1"/>
  <c r="H2216" i="1"/>
  <c r="F2216" i="1"/>
  <c r="D2216" i="1"/>
  <c r="L2216" i="1" s="1"/>
  <c r="K2215" i="1"/>
  <c r="H2215" i="1"/>
  <c r="F2215" i="1"/>
  <c r="D2215" i="1"/>
  <c r="L2215" i="1" s="1"/>
  <c r="K2214" i="1"/>
  <c r="H2214" i="1"/>
  <c r="F2214" i="1"/>
  <c r="D2214" i="1"/>
  <c r="L2214" i="1" s="1"/>
  <c r="K2213" i="1"/>
  <c r="H2213" i="1"/>
  <c r="F2213" i="1"/>
  <c r="D2213" i="1"/>
  <c r="L2213" i="1" s="1"/>
  <c r="L2212" i="1"/>
  <c r="K2212" i="1"/>
  <c r="H2212" i="1"/>
  <c r="F2212" i="1"/>
  <c r="D2212" i="1"/>
  <c r="L2211" i="1"/>
  <c r="K2211" i="1"/>
  <c r="H2211" i="1"/>
  <c r="F2211" i="1"/>
  <c r="D2211" i="1"/>
  <c r="L2210" i="1"/>
  <c r="K2210" i="1"/>
  <c r="H2210" i="1"/>
  <c r="F2210" i="1"/>
  <c r="D2210" i="1"/>
  <c r="L2209" i="1"/>
  <c r="K2209" i="1"/>
  <c r="H2209" i="1"/>
  <c r="F2209" i="1"/>
  <c r="D2209" i="1"/>
  <c r="K2208" i="1"/>
  <c r="H2208" i="1"/>
  <c r="F2208" i="1"/>
  <c r="D2208" i="1"/>
  <c r="L2208" i="1" s="1"/>
  <c r="K2207" i="1"/>
  <c r="H2207" i="1"/>
  <c r="F2207" i="1"/>
  <c r="D2207" i="1"/>
  <c r="L2207" i="1" s="1"/>
  <c r="K2206" i="1"/>
  <c r="H2206" i="1"/>
  <c r="F2206" i="1"/>
  <c r="D2206" i="1"/>
  <c r="L2206" i="1" s="1"/>
  <c r="K2205" i="1"/>
  <c r="H2205" i="1"/>
  <c r="F2205" i="1"/>
  <c r="D2205" i="1"/>
  <c r="L2205" i="1" s="1"/>
  <c r="L2204" i="1"/>
  <c r="K2204" i="1"/>
  <c r="H2204" i="1"/>
  <c r="F2204" i="1"/>
  <c r="D2204" i="1"/>
  <c r="L2203" i="1"/>
  <c r="K2203" i="1"/>
  <c r="H2203" i="1"/>
  <c r="F2203" i="1"/>
  <c r="D2203" i="1"/>
  <c r="L2202" i="1"/>
  <c r="K2202" i="1"/>
  <c r="H2202" i="1"/>
  <c r="F2202" i="1"/>
  <c r="D2202" i="1"/>
  <c r="L2201" i="1"/>
  <c r="K2201" i="1"/>
  <c r="H2201" i="1"/>
  <c r="F2201" i="1"/>
  <c r="D2201" i="1"/>
  <c r="K2200" i="1"/>
  <c r="H2200" i="1"/>
  <c r="F2200" i="1"/>
  <c r="D2200" i="1"/>
  <c r="L2200" i="1" s="1"/>
  <c r="K2199" i="1"/>
  <c r="H2199" i="1"/>
  <c r="F2199" i="1"/>
  <c r="D2199" i="1"/>
  <c r="L2199" i="1" s="1"/>
  <c r="K2198" i="1"/>
  <c r="H2198" i="1"/>
  <c r="F2198" i="1"/>
  <c r="D2198" i="1"/>
  <c r="L2198" i="1" s="1"/>
  <c r="K2197" i="1"/>
  <c r="H2197" i="1"/>
  <c r="F2197" i="1"/>
  <c r="D2197" i="1"/>
  <c r="L2197" i="1" s="1"/>
  <c r="L2196" i="1"/>
  <c r="K2196" i="1"/>
  <c r="H2196" i="1"/>
  <c r="F2196" i="1"/>
  <c r="D2196" i="1"/>
  <c r="L2195" i="1"/>
  <c r="K2195" i="1"/>
  <c r="H2195" i="1"/>
  <c r="F2195" i="1"/>
  <c r="D2195" i="1"/>
  <c r="L2194" i="1"/>
  <c r="K2194" i="1"/>
  <c r="H2194" i="1"/>
  <c r="F2194" i="1"/>
  <c r="D2194" i="1"/>
  <c r="L2193" i="1"/>
  <c r="K2193" i="1"/>
  <c r="H2193" i="1"/>
  <c r="F2193" i="1"/>
  <c r="D2193" i="1"/>
  <c r="K2192" i="1"/>
  <c r="H2192" i="1"/>
  <c r="F2192" i="1"/>
  <c r="D2192" i="1"/>
  <c r="L2192" i="1" s="1"/>
  <c r="K2191" i="1"/>
  <c r="H2191" i="1"/>
  <c r="F2191" i="1"/>
  <c r="D2191" i="1"/>
  <c r="L2191" i="1" s="1"/>
  <c r="K2190" i="1"/>
  <c r="H2190" i="1"/>
  <c r="F2190" i="1"/>
  <c r="D2190" i="1"/>
  <c r="L2190" i="1" s="1"/>
  <c r="K2189" i="1"/>
  <c r="H2189" i="1"/>
  <c r="F2189" i="1"/>
  <c r="D2189" i="1"/>
  <c r="L2189" i="1" s="1"/>
  <c r="L2188" i="1"/>
  <c r="K2188" i="1"/>
  <c r="H2188" i="1"/>
  <c r="F2188" i="1"/>
  <c r="D2188" i="1"/>
  <c r="L2187" i="1"/>
  <c r="K2187" i="1"/>
  <c r="H2187" i="1"/>
  <c r="F2187" i="1"/>
  <c r="D2187" i="1"/>
  <c r="L2186" i="1"/>
  <c r="K2186" i="1"/>
  <c r="H2186" i="1"/>
  <c r="F2186" i="1"/>
  <c r="D2186" i="1"/>
  <c r="L2185" i="1"/>
  <c r="K2185" i="1"/>
  <c r="H2185" i="1"/>
  <c r="F2185" i="1"/>
  <c r="D2185" i="1"/>
  <c r="K2184" i="1"/>
  <c r="H2184" i="1"/>
  <c r="F2184" i="1"/>
  <c r="D2184" i="1"/>
  <c r="L2184" i="1" s="1"/>
  <c r="K2183" i="1"/>
  <c r="H2183" i="1"/>
  <c r="F2183" i="1"/>
  <c r="D2183" i="1"/>
  <c r="L2183" i="1" s="1"/>
  <c r="K2182" i="1"/>
  <c r="H2182" i="1"/>
  <c r="F2182" i="1"/>
  <c r="D2182" i="1"/>
  <c r="L2182" i="1" s="1"/>
  <c r="K2181" i="1"/>
  <c r="H2181" i="1"/>
  <c r="F2181" i="1"/>
  <c r="D2181" i="1"/>
  <c r="L2181" i="1" s="1"/>
  <c r="L2180" i="1"/>
  <c r="K2180" i="1"/>
  <c r="H2180" i="1"/>
  <c r="F2180" i="1"/>
  <c r="D2180" i="1"/>
  <c r="L2179" i="1"/>
  <c r="K2179" i="1"/>
  <c r="H2179" i="1"/>
  <c r="F2179" i="1"/>
  <c r="D2179" i="1"/>
  <c r="L2178" i="1"/>
  <c r="K2178" i="1"/>
  <c r="H2178" i="1"/>
  <c r="F2178" i="1"/>
  <c r="D2178" i="1"/>
  <c r="L2177" i="1"/>
  <c r="K2177" i="1"/>
  <c r="H2177" i="1"/>
  <c r="F2177" i="1"/>
  <c r="D2177" i="1"/>
  <c r="K2176" i="1"/>
  <c r="H2176" i="1"/>
  <c r="F2176" i="1"/>
  <c r="D2176" i="1"/>
  <c r="L2176" i="1" s="1"/>
  <c r="K2175" i="1"/>
  <c r="H2175" i="1"/>
  <c r="F2175" i="1"/>
  <c r="D2175" i="1"/>
  <c r="L2175" i="1" s="1"/>
  <c r="K2174" i="1"/>
  <c r="H2174" i="1"/>
  <c r="F2174" i="1"/>
  <c r="D2174" i="1"/>
  <c r="L2174" i="1" s="1"/>
  <c r="K2173" i="1"/>
  <c r="H2173" i="1"/>
  <c r="F2173" i="1"/>
  <c r="D2173" i="1"/>
  <c r="L2173" i="1" s="1"/>
  <c r="L2172" i="1"/>
  <c r="K2172" i="1"/>
  <c r="H2172" i="1"/>
  <c r="F2172" i="1"/>
  <c r="D2172" i="1"/>
  <c r="L2171" i="1"/>
  <c r="K2171" i="1"/>
  <c r="H2171" i="1"/>
  <c r="F2171" i="1"/>
  <c r="D2171" i="1"/>
  <c r="L2170" i="1"/>
  <c r="K2170" i="1"/>
  <c r="H2170" i="1"/>
  <c r="F2170" i="1"/>
  <c r="D2170" i="1"/>
  <c r="L2169" i="1"/>
  <c r="K2169" i="1"/>
  <c r="H2169" i="1"/>
  <c r="F2169" i="1"/>
  <c r="D2169" i="1"/>
  <c r="K2168" i="1"/>
  <c r="H2168" i="1"/>
  <c r="F2168" i="1"/>
  <c r="D2168" i="1"/>
  <c r="L2168" i="1" s="1"/>
  <c r="K2167" i="1"/>
  <c r="H2167" i="1"/>
  <c r="F2167" i="1"/>
  <c r="D2167" i="1"/>
  <c r="L2167" i="1" s="1"/>
  <c r="K2166" i="1"/>
  <c r="H2166" i="1"/>
  <c r="F2166" i="1"/>
  <c r="D2166" i="1"/>
  <c r="L2166" i="1" s="1"/>
  <c r="K2165" i="1"/>
  <c r="H2165" i="1"/>
  <c r="F2165" i="1"/>
  <c r="D2165" i="1"/>
  <c r="L2165" i="1" s="1"/>
  <c r="L2164" i="1"/>
  <c r="K2164" i="1"/>
  <c r="H2164" i="1"/>
  <c r="F2164" i="1"/>
  <c r="D2164" i="1"/>
  <c r="L2163" i="1"/>
  <c r="K2163" i="1"/>
  <c r="H2163" i="1"/>
  <c r="F2163" i="1"/>
  <c r="D2163" i="1"/>
  <c r="L2162" i="1"/>
  <c r="K2162" i="1"/>
  <c r="H2162" i="1"/>
  <c r="F2162" i="1"/>
  <c r="D2162" i="1"/>
  <c r="L2161" i="1"/>
  <c r="K2161" i="1"/>
  <c r="H2161" i="1"/>
  <c r="F2161" i="1"/>
  <c r="D2161" i="1"/>
  <c r="K2160" i="1"/>
  <c r="H2160" i="1"/>
  <c r="F2160" i="1"/>
  <c r="D2160" i="1"/>
  <c r="L2160" i="1" s="1"/>
  <c r="K2159" i="1"/>
  <c r="H2159" i="1"/>
  <c r="F2159" i="1"/>
  <c r="D2159" i="1"/>
  <c r="L2159" i="1" s="1"/>
  <c r="K2158" i="1"/>
  <c r="H2158" i="1"/>
  <c r="F2158" i="1"/>
  <c r="D2158" i="1"/>
  <c r="L2158" i="1" s="1"/>
  <c r="K2157" i="1"/>
  <c r="H2157" i="1"/>
  <c r="F2157" i="1"/>
  <c r="D2157" i="1"/>
  <c r="L2157" i="1" s="1"/>
  <c r="L2156" i="1"/>
  <c r="K2156" i="1"/>
  <c r="H2156" i="1"/>
  <c r="F2156" i="1"/>
  <c r="D2156" i="1"/>
  <c r="L2155" i="1"/>
  <c r="K2155" i="1"/>
  <c r="H2155" i="1"/>
  <c r="F2155" i="1"/>
  <c r="D2155" i="1"/>
  <c r="L2154" i="1"/>
  <c r="K2154" i="1"/>
  <c r="H2154" i="1"/>
  <c r="F2154" i="1"/>
  <c r="D2154" i="1"/>
  <c r="L2153" i="1"/>
  <c r="K2153" i="1"/>
  <c r="H2153" i="1"/>
  <c r="F2153" i="1"/>
  <c r="D2153" i="1"/>
  <c r="K2152" i="1"/>
  <c r="H2152" i="1"/>
  <c r="F2152" i="1"/>
  <c r="D2152" i="1"/>
  <c r="L2152" i="1" s="1"/>
  <c r="K2151" i="1"/>
  <c r="H2151" i="1"/>
  <c r="F2151" i="1"/>
  <c r="D2151" i="1"/>
  <c r="L2151" i="1" s="1"/>
  <c r="K2150" i="1"/>
  <c r="H2150" i="1"/>
  <c r="F2150" i="1"/>
  <c r="D2150" i="1"/>
  <c r="L2150" i="1" s="1"/>
  <c r="K2149" i="1"/>
  <c r="H2149" i="1"/>
  <c r="F2149" i="1"/>
  <c r="D2149" i="1"/>
  <c r="L2149" i="1" s="1"/>
  <c r="L2148" i="1"/>
  <c r="K2148" i="1"/>
  <c r="H2148" i="1"/>
  <c r="F2148" i="1"/>
  <c r="D2148" i="1"/>
  <c r="L2147" i="1"/>
  <c r="K2147" i="1"/>
  <c r="H2147" i="1"/>
  <c r="F2147" i="1"/>
  <c r="D2147" i="1"/>
  <c r="L2146" i="1"/>
  <c r="K2146" i="1"/>
  <c r="H2146" i="1"/>
  <c r="F2146" i="1"/>
  <c r="D2146" i="1"/>
  <c r="L2145" i="1"/>
  <c r="K2145" i="1"/>
  <c r="H2145" i="1"/>
  <c r="F2145" i="1"/>
  <c r="D2145" i="1"/>
  <c r="K2144" i="1"/>
  <c r="H2144" i="1"/>
  <c r="F2144" i="1"/>
  <c r="D2144" i="1"/>
  <c r="L2144" i="1" s="1"/>
  <c r="K2143" i="1"/>
  <c r="H2143" i="1"/>
  <c r="F2143" i="1"/>
  <c r="D2143" i="1"/>
  <c r="L2143" i="1" s="1"/>
  <c r="K2142" i="1"/>
  <c r="H2142" i="1"/>
  <c r="F2142" i="1"/>
  <c r="D2142" i="1"/>
  <c r="L2142" i="1" s="1"/>
  <c r="K2141" i="1"/>
  <c r="H2141" i="1"/>
  <c r="F2141" i="1"/>
  <c r="D2141" i="1"/>
  <c r="L2141" i="1" s="1"/>
  <c r="L2140" i="1"/>
  <c r="K2140" i="1"/>
  <c r="H2140" i="1"/>
  <c r="F2140" i="1"/>
  <c r="D2140" i="1"/>
  <c r="L2139" i="1"/>
  <c r="K2139" i="1"/>
  <c r="H2139" i="1"/>
  <c r="F2139" i="1"/>
  <c r="D2139" i="1"/>
  <c r="L2138" i="1"/>
  <c r="K2138" i="1"/>
  <c r="H2138" i="1"/>
  <c r="F2138" i="1"/>
  <c r="D2138" i="1"/>
  <c r="L2137" i="1"/>
  <c r="K2137" i="1"/>
  <c r="H2137" i="1"/>
  <c r="F2137" i="1"/>
  <c r="D2137" i="1"/>
  <c r="K2136" i="1"/>
  <c r="H2136" i="1"/>
  <c r="F2136" i="1"/>
  <c r="D2136" i="1"/>
  <c r="L2136" i="1" s="1"/>
  <c r="K2135" i="1"/>
  <c r="H2135" i="1"/>
  <c r="F2135" i="1"/>
  <c r="D2135" i="1"/>
  <c r="L2135" i="1" s="1"/>
  <c r="K2134" i="1"/>
  <c r="H2134" i="1"/>
  <c r="F2134" i="1"/>
  <c r="D2134" i="1"/>
  <c r="L2134" i="1" s="1"/>
  <c r="K2133" i="1"/>
  <c r="H2133" i="1"/>
  <c r="F2133" i="1"/>
  <c r="D2133" i="1"/>
  <c r="L2133" i="1" s="1"/>
  <c r="L2132" i="1"/>
  <c r="K2132" i="1"/>
  <c r="H2132" i="1"/>
  <c r="F2132" i="1"/>
  <c r="D2132" i="1"/>
  <c r="L2131" i="1"/>
  <c r="K2131" i="1"/>
  <c r="H2131" i="1"/>
  <c r="F2131" i="1"/>
  <c r="D2131" i="1"/>
  <c r="L2130" i="1"/>
  <c r="K2130" i="1"/>
  <c r="H2130" i="1"/>
  <c r="F2130" i="1"/>
  <c r="D2130" i="1"/>
  <c r="L2129" i="1"/>
  <c r="K2129" i="1"/>
  <c r="H2129" i="1"/>
  <c r="F2129" i="1"/>
  <c r="D2129" i="1"/>
  <c r="K2128" i="1"/>
  <c r="H2128" i="1"/>
  <c r="F2128" i="1"/>
  <c r="D2128" i="1"/>
  <c r="L2128" i="1" s="1"/>
  <c r="K2127" i="1"/>
  <c r="H2127" i="1"/>
  <c r="F2127" i="1"/>
  <c r="D2127" i="1"/>
  <c r="L2127" i="1" s="1"/>
  <c r="K2126" i="1"/>
  <c r="H2126" i="1"/>
  <c r="F2126" i="1"/>
  <c r="D2126" i="1"/>
  <c r="L2126" i="1" s="1"/>
  <c r="K2125" i="1"/>
  <c r="H2125" i="1"/>
  <c r="F2125" i="1"/>
  <c r="D2125" i="1"/>
  <c r="L2125" i="1" s="1"/>
  <c r="L2124" i="1"/>
  <c r="K2124" i="1"/>
  <c r="H2124" i="1"/>
  <c r="F2124" i="1"/>
  <c r="D2124" i="1"/>
  <c r="L2123" i="1"/>
  <c r="K2123" i="1"/>
  <c r="H2123" i="1"/>
  <c r="F2123" i="1"/>
  <c r="D2123" i="1"/>
  <c r="L2122" i="1"/>
  <c r="K2122" i="1"/>
  <c r="H2122" i="1"/>
  <c r="F2122" i="1"/>
  <c r="D2122" i="1"/>
  <c r="L2121" i="1"/>
  <c r="K2121" i="1"/>
  <c r="H2121" i="1"/>
  <c r="F2121" i="1"/>
  <c r="D2121" i="1"/>
  <c r="K2120" i="1"/>
  <c r="H2120" i="1"/>
  <c r="F2120" i="1"/>
  <c r="D2120" i="1"/>
  <c r="L2120" i="1" s="1"/>
  <c r="K2119" i="1"/>
  <c r="H2119" i="1"/>
  <c r="F2119" i="1"/>
  <c r="D2119" i="1"/>
  <c r="L2119" i="1" s="1"/>
  <c r="K2118" i="1"/>
  <c r="H2118" i="1"/>
  <c r="F2118" i="1"/>
  <c r="D2118" i="1"/>
  <c r="L2118" i="1" s="1"/>
  <c r="K2117" i="1"/>
  <c r="H2117" i="1"/>
  <c r="F2117" i="1"/>
  <c r="D2117" i="1"/>
  <c r="L2117" i="1" s="1"/>
  <c r="L2116" i="1"/>
  <c r="K2116" i="1"/>
  <c r="H2116" i="1"/>
  <c r="F2116" i="1"/>
  <c r="D2116" i="1"/>
  <c r="L2115" i="1"/>
  <c r="K2115" i="1"/>
  <c r="H2115" i="1"/>
  <c r="F2115" i="1"/>
  <c r="D2115" i="1"/>
  <c r="L2114" i="1"/>
  <c r="K2114" i="1"/>
  <c r="H2114" i="1"/>
  <c r="F2114" i="1"/>
  <c r="D2114" i="1"/>
  <c r="L2113" i="1"/>
  <c r="K2113" i="1"/>
  <c r="H2113" i="1"/>
  <c r="F2113" i="1"/>
  <c r="D2113" i="1"/>
  <c r="K2112" i="1"/>
  <c r="H2112" i="1"/>
  <c r="F2112" i="1"/>
  <c r="D2112" i="1"/>
  <c r="L2112" i="1" s="1"/>
  <c r="K2111" i="1"/>
  <c r="H2111" i="1"/>
  <c r="F2111" i="1"/>
  <c r="D2111" i="1"/>
  <c r="L2111" i="1" s="1"/>
  <c r="K2110" i="1"/>
  <c r="H2110" i="1"/>
  <c r="F2110" i="1"/>
  <c r="D2110" i="1"/>
  <c r="L2110" i="1" s="1"/>
  <c r="K2109" i="1"/>
  <c r="H2109" i="1"/>
  <c r="F2109" i="1"/>
  <c r="D2109" i="1"/>
  <c r="L2109" i="1" s="1"/>
  <c r="L2108" i="1"/>
  <c r="K2108" i="1"/>
  <c r="H2108" i="1"/>
  <c r="F2108" i="1"/>
  <c r="D2108" i="1"/>
  <c r="L2107" i="1"/>
  <c r="K2107" i="1"/>
  <c r="H2107" i="1"/>
  <c r="F2107" i="1"/>
  <c r="D2107" i="1"/>
  <c r="L2106" i="1"/>
  <c r="K2106" i="1"/>
  <c r="H2106" i="1"/>
  <c r="F2106" i="1"/>
  <c r="D2106" i="1"/>
  <c r="L2105" i="1"/>
  <c r="K2105" i="1"/>
  <c r="H2105" i="1"/>
  <c r="F2105" i="1"/>
  <c r="D2105" i="1"/>
  <c r="K2104" i="1"/>
  <c r="H2104" i="1"/>
  <c r="F2104" i="1"/>
  <c r="D2104" i="1"/>
  <c r="L2104" i="1" s="1"/>
  <c r="K2103" i="1"/>
  <c r="H2103" i="1"/>
  <c r="F2103" i="1"/>
  <c r="D2103" i="1"/>
  <c r="L2103" i="1" s="1"/>
  <c r="K2102" i="1"/>
  <c r="H2102" i="1"/>
  <c r="F2102" i="1"/>
  <c r="D2102" i="1"/>
  <c r="L2102" i="1" s="1"/>
  <c r="K2101" i="1"/>
  <c r="H2101" i="1"/>
  <c r="F2101" i="1"/>
  <c r="D2101" i="1"/>
  <c r="L2101" i="1" s="1"/>
  <c r="L2100" i="1"/>
  <c r="K2100" i="1"/>
  <c r="H2100" i="1"/>
  <c r="F2100" i="1"/>
  <c r="D2100" i="1"/>
  <c r="L2099" i="1"/>
  <c r="K2099" i="1"/>
  <c r="H2099" i="1"/>
  <c r="F2099" i="1"/>
  <c r="D2099" i="1"/>
  <c r="L2098" i="1"/>
  <c r="K2098" i="1"/>
  <c r="H2098" i="1"/>
  <c r="F2098" i="1"/>
  <c r="D2098" i="1"/>
  <c r="L2097" i="1"/>
  <c r="K2097" i="1"/>
  <c r="H2097" i="1"/>
  <c r="F2097" i="1"/>
  <c r="D2097" i="1"/>
  <c r="K2096" i="1"/>
  <c r="H2096" i="1"/>
  <c r="F2096" i="1"/>
  <c r="D2096" i="1"/>
  <c r="L2096" i="1" s="1"/>
  <c r="K2095" i="1"/>
  <c r="H2095" i="1"/>
  <c r="F2095" i="1"/>
  <c r="D2095" i="1"/>
  <c r="L2095" i="1" s="1"/>
  <c r="K2094" i="1"/>
  <c r="H2094" i="1"/>
  <c r="F2094" i="1"/>
  <c r="D2094" i="1"/>
  <c r="L2094" i="1" s="1"/>
  <c r="K2093" i="1"/>
  <c r="H2093" i="1"/>
  <c r="F2093" i="1"/>
  <c r="D2093" i="1"/>
  <c r="L2093" i="1" s="1"/>
  <c r="L2092" i="1"/>
  <c r="K2092" i="1"/>
  <c r="H2092" i="1"/>
  <c r="F2092" i="1"/>
  <c r="D2092" i="1"/>
  <c r="L2091" i="1"/>
  <c r="K2091" i="1"/>
  <c r="H2091" i="1"/>
  <c r="F2091" i="1"/>
  <c r="D2091" i="1"/>
  <c r="L2090" i="1"/>
  <c r="K2090" i="1"/>
  <c r="H2090" i="1"/>
  <c r="F2090" i="1"/>
  <c r="D2090" i="1"/>
  <c r="L2089" i="1"/>
  <c r="K2089" i="1"/>
  <c r="H2089" i="1"/>
  <c r="F2089" i="1"/>
  <c r="D2089" i="1"/>
  <c r="K2088" i="1"/>
  <c r="H2088" i="1"/>
  <c r="F2088" i="1"/>
  <c r="D2088" i="1"/>
  <c r="L2088" i="1" s="1"/>
  <c r="K2087" i="1"/>
  <c r="H2087" i="1"/>
  <c r="F2087" i="1"/>
  <c r="D2087" i="1"/>
  <c r="L2087" i="1" s="1"/>
  <c r="K2086" i="1"/>
  <c r="H2086" i="1"/>
  <c r="F2086" i="1"/>
  <c r="D2086" i="1"/>
  <c r="L2086" i="1" s="1"/>
  <c r="K2085" i="1"/>
  <c r="H2085" i="1"/>
  <c r="F2085" i="1"/>
  <c r="D2085" i="1"/>
  <c r="L2085" i="1" s="1"/>
  <c r="L2084" i="1"/>
  <c r="K2084" i="1"/>
  <c r="H2084" i="1"/>
  <c r="F2084" i="1"/>
  <c r="D2084" i="1"/>
  <c r="L2083" i="1"/>
  <c r="K2083" i="1"/>
  <c r="H2083" i="1"/>
  <c r="F2083" i="1"/>
  <c r="D2083" i="1"/>
  <c r="L2082" i="1"/>
  <c r="K2082" i="1"/>
  <c r="H2082" i="1"/>
  <c r="F2082" i="1"/>
  <c r="D2082" i="1"/>
  <c r="L2081" i="1"/>
  <c r="K2081" i="1"/>
  <c r="H2081" i="1"/>
  <c r="F2081" i="1"/>
  <c r="D2081" i="1"/>
  <c r="K2080" i="1"/>
  <c r="H2080" i="1"/>
  <c r="F2080" i="1"/>
  <c r="D2080" i="1"/>
  <c r="L2080" i="1" s="1"/>
  <c r="K2079" i="1"/>
  <c r="H2079" i="1"/>
  <c r="F2079" i="1"/>
  <c r="D2079" i="1"/>
  <c r="L2079" i="1" s="1"/>
  <c r="K2078" i="1"/>
  <c r="H2078" i="1"/>
  <c r="F2078" i="1"/>
  <c r="D2078" i="1"/>
  <c r="L2078" i="1" s="1"/>
  <c r="K2077" i="1"/>
  <c r="H2077" i="1"/>
  <c r="F2077" i="1"/>
  <c r="D2077" i="1"/>
  <c r="L2077" i="1" s="1"/>
  <c r="L2076" i="1"/>
  <c r="K2076" i="1"/>
  <c r="H2076" i="1"/>
  <c r="F2076" i="1"/>
  <c r="D2076" i="1"/>
  <c r="L2075" i="1"/>
  <c r="K2075" i="1"/>
  <c r="H2075" i="1"/>
  <c r="F2075" i="1"/>
  <c r="D2075" i="1"/>
  <c r="L2074" i="1"/>
  <c r="K2074" i="1"/>
  <c r="H2074" i="1"/>
  <c r="F2074" i="1"/>
  <c r="D2074" i="1"/>
  <c r="L2073" i="1"/>
  <c r="K2073" i="1"/>
  <c r="H2073" i="1"/>
  <c r="F2073" i="1"/>
  <c r="D2073" i="1"/>
  <c r="K2072" i="1"/>
  <c r="H2072" i="1"/>
  <c r="F2072" i="1"/>
  <c r="D2072" i="1"/>
  <c r="L2072" i="1" s="1"/>
  <c r="K2071" i="1"/>
  <c r="H2071" i="1"/>
  <c r="F2071" i="1"/>
  <c r="D2071" i="1"/>
  <c r="L2071" i="1" s="1"/>
  <c r="K2070" i="1"/>
  <c r="H2070" i="1"/>
  <c r="F2070" i="1"/>
  <c r="D2070" i="1"/>
  <c r="L2070" i="1" s="1"/>
  <c r="K2069" i="1"/>
  <c r="H2069" i="1"/>
  <c r="F2069" i="1"/>
  <c r="D2069" i="1"/>
  <c r="L2069" i="1" s="1"/>
  <c r="L2068" i="1"/>
  <c r="K2068" i="1"/>
  <c r="H2068" i="1"/>
  <c r="F2068" i="1"/>
  <c r="D2068" i="1"/>
  <c r="L2067" i="1"/>
  <c r="K2067" i="1"/>
  <c r="H2067" i="1"/>
  <c r="F2067" i="1"/>
  <c r="D2067" i="1"/>
  <c r="L2066" i="1"/>
  <c r="K2066" i="1"/>
  <c r="H2066" i="1"/>
  <c r="F2066" i="1"/>
  <c r="D2066" i="1"/>
  <c r="L2065" i="1"/>
  <c r="K2065" i="1"/>
  <c r="H2065" i="1"/>
  <c r="F2065" i="1"/>
  <c r="D2065" i="1"/>
  <c r="K2064" i="1"/>
  <c r="H2064" i="1"/>
  <c r="F2064" i="1"/>
  <c r="D2064" i="1"/>
  <c r="L2064" i="1" s="1"/>
  <c r="K2063" i="1"/>
  <c r="H2063" i="1"/>
  <c r="F2063" i="1"/>
  <c r="D2063" i="1"/>
  <c r="L2063" i="1" s="1"/>
  <c r="K2062" i="1"/>
  <c r="H2062" i="1"/>
  <c r="F2062" i="1"/>
  <c r="D2062" i="1"/>
  <c r="L2062" i="1" s="1"/>
  <c r="K2061" i="1"/>
  <c r="H2061" i="1"/>
  <c r="F2061" i="1"/>
  <c r="D2061" i="1"/>
  <c r="L2061" i="1" s="1"/>
  <c r="L2060" i="1"/>
  <c r="K2060" i="1"/>
  <c r="H2060" i="1"/>
  <c r="F2060" i="1"/>
  <c r="D2060" i="1"/>
  <c r="L2059" i="1"/>
  <c r="K2059" i="1"/>
  <c r="H2059" i="1"/>
  <c r="F2059" i="1"/>
  <c r="D2059" i="1"/>
  <c r="L2058" i="1"/>
  <c r="K2058" i="1"/>
  <c r="H2058" i="1"/>
  <c r="F2058" i="1"/>
  <c r="D2058" i="1"/>
  <c r="L2057" i="1"/>
  <c r="K2057" i="1"/>
  <c r="H2057" i="1"/>
  <c r="F2057" i="1"/>
  <c r="D2057" i="1"/>
  <c r="K2056" i="1"/>
  <c r="H2056" i="1"/>
  <c r="F2056" i="1"/>
  <c r="D2056" i="1"/>
  <c r="L2056" i="1" s="1"/>
  <c r="K2055" i="1"/>
  <c r="H2055" i="1"/>
  <c r="F2055" i="1"/>
  <c r="D2055" i="1"/>
  <c r="L2055" i="1" s="1"/>
  <c r="K2054" i="1"/>
  <c r="H2054" i="1"/>
  <c r="F2054" i="1"/>
  <c r="D2054" i="1"/>
  <c r="L2054" i="1" s="1"/>
  <c r="K2053" i="1"/>
  <c r="H2053" i="1"/>
  <c r="F2053" i="1"/>
  <c r="D2053" i="1"/>
  <c r="L2053" i="1" s="1"/>
  <c r="L2052" i="1"/>
  <c r="K2052" i="1"/>
  <c r="H2052" i="1"/>
  <c r="F2052" i="1"/>
  <c r="D2052" i="1"/>
  <c r="L2051" i="1"/>
  <c r="K2051" i="1"/>
  <c r="H2051" i="1"/>
  <c r="F2051" i="1"/>
  <c r="D2051" i="1"/>
  <c r="L2050" i="1"/>
  <c r="K2050" i="1"/>
  <c r="H2050" i="1"/>
  <c r="F2050" i="1"/>
  <c r="D2050" i="1"/>
  <c r="L2049" i="1"/>
  <c r="K2049" i="1"/>
  <c r="H2049" i="1"/>
  <c r="F2049" i="1"/>
  <c r="D2049" i="1"/>
  <c r="K2048" i="1"/>
  <c r="H2048" i="1"/>
  <c r="F2048" i="1"/>
  <c r="D2048" i="1"/>
  <c r="L2048" i="1" s="1"/>
  <c r="K2047" i="1"/>
  <c r="H2047" i="1"/>
  <c r="F2047" i="1"/>
  <c r="D2047" i="1"/>
  <c r="L2047" i="1" s="1"/>
  <c r="K2046" i="1"/>
  <c r="H2046" i="1"/>
  <c r="F2046" i="1"/>
  <c r="D2046" i="1"/>
  <c r="L2046" i="1" s="1"/>
  <c r="K2045" i="1"/>
  <c r="H2045" i="1"/>
  <c r="F2045" i="1"/>
  <c r="D2045" i="1"/>
  <c r="L2045" i="1" s="1"/>
  <c r="L2044" i="1"/>
  <c r="K2044" i="1"/>
  <c r="H2044" i="1"/>
  <c r="F2044" i="1"/>
  <c r="D2044" i="1"/>
  <c r="L2043" i="1"/>
  <c r="K2043" i="1"/>
  <c r="H2043" i="1"/>
  <c r="F2043" i="1"/>
  <c r="D2043" i="1"/>
  <c r="L2042" i="1"/>
  <c r="K2042" i="1"/>
  <c r="H2042" i="1"/>
  <c r="F2042" i="1"/>
  <c r="D2042" i="1"/>
  <c r="L2041" i="1"/>
  <c r="K2041" i="1"/>
  <c r="H2041" i="1"/>
  <c r="F2041" i="1"/>
  <c r="D2041" i="1"/>
  <c r="K2040" i="1"/>
  <c r="H2040" i="1"/>
  <c r="F2040" i="1"/>
  <c r="D2040" i="1"/>
  <c r="L2040" i="1" s="1"/>
  <c r="K2039" i="1"/>
  <c r="H2039" i="1"/>
  <c r="F2039" i="1"/>
  <c r="D2039" i="1"/>
  <c r="L2039" i="1" s="1"/>
  <c r="K2038" i="1"/>
  <c r="H2038" i="1"/>
  <c r="F2038" i="1"/>
  <c r="D2038" i="1"/>
  <c r="L2038" i="1" s="1"/>
  <c r="K2037" i="1"/>
  <c r="H2037" i="1"/>
  <c r="F2037" i="1"/>
  <c r="D2037" i="1"/>
  <c r="L2037" i="1" s="1"/>
  <c r="L2036" i="1"/>
  <c r="K2036" i="1"/>
  <c r="H2036" i="1"/>
  <c r="F2036" i="1"/>
  <c r="D2036" i="1"/>
  <c r="L2035" i="1"/>
  <c r="K2035" i="1"/>
  <c r="H2035" i="1"/>
  <c r="F2035" i="1"/>
  <c r="D2035" i="1"/>
  <c r="L2034" i="1"/>
  <c r="K2034" i="1"/>
  <c r="H2034" i="1"/>
  <c r="F2034" i="1"/>
  <c r="D2034" i="1"/>
  <c r="L2033" i="1"/>
  <c r="K2033" i="1"/>
  <c r="H2033" i="1"/>
  <c r="F2033" i="1"/>
  <c r="D2033" i="1"/>
  <c r="K2032" i="1"/>
  <c r="H2032" i="1"/>
  <c r="F2032" i="1"/>
  <c r="D2032" i="1"/>
  <c r="L2032" i="1" s="1"/>
  <c r="K2031" i="1"/>
  <c r="H2031" i="1"/>
  <c r="F2031" i="1"/>
  <c r="D2031" i="1"/>
  <c r="L2031" i="1" s="1"/>
  <c r="K2030" i="1"/>
  <c r="H2030" i="1"/>
  <c r="F2030" i="1"/>
  <c r="D2030" i="1"/>
  <c r="L2030" i="1" s="1"/>
  <c r="K2029" i="1"/>
  <c r="H2029" i="1"/>
  <c r="F2029" i="1"/>
  <c r="D2029" i="1"/>
  <c r="L2029" i="1" s="1"/>
  <c r="L2028" i="1"/>
  <c r="K2028" i="1"/>
  <c r="H2028" i="1"/>
  <c r="F2028" i="1"/>
  <c r="D2028" i="1"/>
  <c r="L2027" i="1"/>
  <c r="K2027" i="1"/>
  <c r="H2027" i="1"/>
  <c r="F2027" i="1"/>
  <c r="D2027" i="1"/>
  <c r="L2026" i="1"/>
  <c r="K2026" i="1"/>
  <c r="H2026" i="1"/>
  <c r="F2026" i="1"/>
  <c r="D2026" i="1"/>
  <c r="L2025" i="1"/>
  <c r="K2025" i="1"/>
  <c r="H2025" i="1"/>
  <c r="F2025" i="1"/>
  <c r="D2025" i="1"/>
  <c r="K2024" i="1"/>
  <c r="H2024" i="1"/>
  <c r="F2024" i="1"/>
  <c r="D2024" i="1"/>
  <c r="L2024" i="1" s="1"/>
  <c r="K2023" i="1"/>
  <c r="H2023" i="1"/>
  <c r="F2023" i="1"/>
  <c r="D2023" i="1"/>
  <c r="L2023" i="1" s="1"/>
  <c r="K2022" i="1"/>
  <c r="H2022" i="1"/>
  <c r="F2022" i="1"/>
  <c r="D2022" i="1"/>
  <c r="L2022" i="1" s="1"/>
  <c r="K2021" i="1"/>
  <c r="H2021" i="1"/>
  <c r="F2021" i="1"/>
  <c r="D2021" i="1"/>
  <c r="L2021" i="1" s="1"/>
  <c r="L2020" i="1"/>
  <c r="K2020" i="1"/>
  <c r="H2020" i="1"/>
  <c r="F2020" i="1"/>
  <c r="D2020" i="1"/>
  <c r="L2019" i="1"/>
  <c r="K2019" i="1"/>
  <c r="H2019" i="1"/>
  <c r="F2019" i="1"/>
  <c r="D2019" i="1"/>
  <c r="L2018" i="1"/>
  <c r="K2018" i="1"/>
  <c r="H2018" i="1"/>
  <c r="F2018" i="1"/>
  <c r="D2018" i="1"/>
  <c r="L2017" i="1"/>
  <c r="K2017" i="1"/>
  <c r="H2017" i="1"/>
  <c r="F2017" i="1"/>
  <c r="D2017" i="1"/>
  <c r="K2016" i="1"/>
  <c r="H2016" i="1"/>
  <c r="F2016" i="1"/>
  <c r="D2016" i="1"/>
  <c r="L2016" i="1" s="1"/>
  <c r="K2015" i="1"/>
  <c r="H2015" i="1"/>
  <c r="F2015" i="1"/>
  <c r="D2015" i="1"/>
  <c r="L2015" i="1" s="1"/>
  <c r="K2014" i="1"/>
  <c r="H2014" i="1"/>
  <c r="F2014" i="1"/>
  <c r="D2014" i="1"/>
  <c r="L2014" i="1" s="1"/>
  <c r="K2013" i="1"/>
  <c r="H2013" i="1"/>
  <c r="F2013" i="1"/>
  <c r="D2013" i="1"/>
  <c r="L2013" i="1" s="1"/>
  <c r="L2012" i="1"/>
  <c r="K2012" i="1"/>
  <c r="H2012" i="1"/>
  <c r="F2012" i="1"/>
  <c r="D2012" i="1"/>
  <c r="L2011" i="1"/>
  <c r="K2011" i="1"/>
  <c r="H2011" i="1"/>
  <c r="F2011" i="1"/>
  <c r="D2011" i="1"/>
  <c r="L2010" i="1"/>
  <c r="K2010" i="1"/>
  <c r="H2010" i="1"/>
  <c r="F2010" i="1"/>
  <c r="D2010" i="1"/>
  <c r="L2009" i="1"/>
  <c r="K2009" i="1"/>
  <c r="H2009" i="1"/>
  <c r="F2009" i="1"/>
  <c r="D2009" i="1"/>
  <c r="K2008" i="1"/>
  <c r="H2008" i="1"/>
  <c r="F2008" i="1"/>
  <c r="D2008" i="1"/>
  <c r="L2008" i="1" s="1"/>
  <c r="K2007" i="1"/>
  <c r="H2007" i="1"/>
  <c r="F2007" i="1"/>
  <c r="D2007" i="1"/>
  <c r="L2007" i="1" s="1"/>
  <c r="K2006" i="1"/>
  <c r="H2006" i="1"/>
  <c r="F2006" i="1"/>
  <c r="D2006" i="1"/>
  <c r="L2006" i="1" s="1"/>
  <c r="K2005" i="1"/>
  <c r="H2005" i="1"/>
  <c r="F2005" i="1"/>
  <c r="D2005" i="1"/>
  <c r="L2005" i="1" s="1"/>
  <c r="L2004" i="1"/>
  <c r="K2004" i="1"/>
  <c r="H2004" i="1"/>
  <c r="F2004" i="1"/>
  <c r="D2004" i="1"/>
  <c r="L2003" i="1"/>
  <c r="K2003" i="1"/>
  <c r="H2003" i="1"/>
  <c r="F2003" i="1"/>
  <c r="D2003" i="1"/>
  <c r="L2002" i="1"/>
  <c r="K2002" i="1"/>
  <c r="H2002" i="1"/>
  <c r="F2002" i="1"/>
  <c r="D2002" i="1"/>
  <c r="L2001" i="1"/>
  <c r="K2001" i="1"/>
  <c r="H2001" i="1"/>
  <c r="F2001" i="1"/>
  <c r="D2001" i="1"/>
  <c r="K2000" i="1"/>
  <c r="H2000" i="1"/>
  <c r="F2000" i="1"/>
  <c r="D2000" i="1"/>
  <c r="L2000" i="1" s="1"/>
  <c r="K1999" i="1"/>
  <c r="H1999" i="1"/>
  <c r="F1999" i="1"/>
  <c r="D1999" i="1"/>
  <c r="L1999" i="1" s="1"/>
  <c r="K1998" i="1"/>
  <c r="H1998" i="1"/>
  <c r="F1998" i="1"/>
  <c r="D1998" i="1"/>
  <c r="L1998" i="1" s="1"/>
  <c r="K1997" i="1"/>
  <c r="H1997" i="1"/>
  <c r="F1997" i="1"/>
  <c r="D1997" i="1"/>
  <c r="L1997" i="1" s="1"/>
  <c r="L1996" i="1"/>
  <c r="K1996" i="1"/>
  <c r="H1996" i="1"/>
  <c r="F1996" i="1"/>
  <c r="D1996" i="1"/>
  <c r="L1995" i="1"/>
  <c r="K1995" i="1"/>
  <c r="H1995" i="1"/>
  <c r="F1995" i="1"/>
  <c r="D1995" i="1"/>
  <c r="L1994" i="1"/>
  <c r="K1994" i="1"/>
  <c r="H1994" i="1"/>
  <c r="F1994" i="1"/>
  <c r="D1994" i="1"/>
  <c r="L1993" i="1"/>
  <c r="K1993" i="1"/>
  <c r="H1993" i="1"/>
  <c r="F1993" i="1"/>
  <c r="D1993" i="1"/>
  <c r="K1992" i="1"/>
  <c r="H1992" i="1"/>
  <c r="F1992" i="1"/>
  <c r="D1992" i="1"/>
  <c r="L1992" i="1" s="1"/>
  <c r="K1991" i="1"/>
  <c r="H1991" i="1"/>
  <c r="F1991" i="1"/>
  <c r="D1991" i="1"/>
  <c r="L1991" i="1" s="1"/>
  <c r="K1990" i="1"/>
  <c r="H1990" i="1"/>
  <c r="F1990" i="1"/>
  <c r="D1990" i="1"/>
  <c r="L1990" i="1" s="1"/>
  <c r="K1989" i="1"/>
  <c r="H1989" i="1"/>
  <c r="F1989" i="1"/>
  <c r="D1989" i="1"/>
  <c r="L1989" i="1" s="1"/>
  <c r="L1988" i="1"/>
  <c r="K1988" i="1"/>
  <c r="H1988" i="1"/>
  <c r="F1988" i="1"/>
  <c r="D1988" i="1"/>
  <c r="L1987" i="1"/>
  <c r="K1987" i="1"/>
  <c r="H1987" i="1"/>
  <c r="F1987" i="1"/>
  <c r="D1987" i="1"/>
  <c r="L1986" i="1"/>
  <c r="K1986" i="1"/>
  <c r="H1986" i="1"/>
  <c r="F1986" i="1"/>
  <c r="D1986" i="1"/>
  <c r="L1985" i="1"/>
  <c r="K1985" i="1"/>
  <c r="H1985" i="1"/>
  <c r="F1985" i="1"/>
  <c r="D1985" i="1"/>
  <c r="K1984" i="1"/>
  <c r="H1984" i="1"/>
  <c r="F1984" i="1"/>
  <c r="D1984" i="1"/>
  <c r="L1984" i="1" s="1"/>
  <c r="K1983" i="1"/>
  <c r="H1983" i="1"/>
  <c r="F1983" i="1"/>
  <c r="D1983" i="1"/>
  <c r="L1983" i="1" s="1"/>
  <c r="K1982" i="1"/>
  <c r="H1982" i="1"/>
  <c r="F1982" i="1"/>
  <c r="D1982" i="1"/>
  <c r="L1982" i="1" s="1"/>
  <c r="K1981" i="1"/>
  <c r="H1981" i="1"/>
  <c r="F1981" i="1"/>
  <c r="D1981" i="1"/>
  <c r="L1981" i="1" s="1"/>
  <c r="L1980" i="1"/>
  <c r="K1980" i="1"/>
  <c r="H1980" i="1"/>
  <c r="F1980" i="1"/>
  <c r="D1980" i="1"/>
  <c r="L1979" i="1"/>
  <c r="K1979" i="1"/>
  <c r="H1979" i="1"/>
  <c r="F1979" i="1"/>
  <c r="D1979" i="1"/>
  <c r="L1978" i="1"/>
  <c r="K1978" i="1"/>
  <c r="H1978" i="1"/>
  <c r="F1978" i="1"/>
  <c r="D1978" i="1"/>
  <c r="L1977" i="1"/>
  <c r="K1977" i="1"/>
  <c r="H1977" i="1"/>
  <c r="F1977" i="1"/>
  <c r="D1977" i="1"/>
  <c r="K1976" i="1"/>
  <c r="H1976" i="1"/>
  <c r="F1976" i="1"/>
  <c r="D1976" i="1"/>
  <c r="L1976" i="1" s="1"/>
  <c r="K1975" i="1"/>
  <c r="H1975" i="1"/>
  <c r="F1975" i="1"/>
  <c r="D1975" i="1"/>
  <c r="L1975" i="1" s="1"/>
  <c r="K1974" i="1"/>
  <c r="H1974" i="1"/>
  <c r="F1974" i="1"/>
  <c r="D1974" i="1"/>
  <c r="L1974" i="1" s="1"/>
  <c r="K1973" i="1"/>
  <c r="H1973" i="1"/>
  <c r="F1973" i="1"/>
  <c r="D1973" i="1"/>
  <c r="L1973" i="1" s="1"/>
  <c r="L1972" i="1"/>
  <c r="K1972" i="1"/>
  <c r="H1972" i="1"/>
  <c r="F1972" i="1"/>
  <c r="D1972" i="1"/>
  <c r="L1971" i="1"/>
  <c r="K1971" i="1"/>
  <c r="H1971" i="1"/>
  <c r="F1971" i="1"/>
  <c r="D1971" i="1"/>
  <c r="L1970" i="1"/>
  <c r="K1970" i="1"/>
  <c r="H1970" i="1"/>
  <c r="F1970" i="1"/>
  <c r="D1970" i="1"/>
  <c r="L1969" i="1"/>
  <c r="K1969" i="1"/>
  <c r="H1969" i="1"/>
  <c r="F1969" i="1"/>
  <c r="D1969" i="1"/>
  <c r="K1968" i="1"/>
  <c r="H1968" i="1"/>
  <c r="F1968" i="1"/>
  <c r="D1968" i="1"/>
  <c r="L1968" i="1" s="1"/>
  <c r="K1967" i="1"/>
  <c r="H1967" i="1"/>
  <c r="F1967" i="1"/>
  <c r="D1967" i="1"/>
  <c r="L1967" i="1" s="1"/>
  <c r="K1966" i="1"/>
  <c r="H1966" i="1"/>
  <c r="F1966" i="1"/>
  <c r="D1966" i="1"/>
  <c r="L1966" i="1" s="1"/>
  <c r="K1965" i="1"/>
  <c r="H1965" i="1"/>
  <c r="F1965" i="1"/>
  <c r="D1965" i="1"/>
  <c r="L1965" i="1" s="1"/>
  <c r="L1964" i="1"/>
  <c r="K1964" i="1"/>
  <c r="H1964" i="1"/>
  <c r="F1964" i="1"/>
  <c r="D1964" i="1"/>
  <c r="L1963" i="1"/>
  <c r="K1963" i="1"/>
  <c r="H1963" i="1"/>
  <c r="F1963" i="1"/>
  <c r="D1963" i="1"/>
  <c r="L1962" i="1"/>
  <c r="K1962" i="1"/>
  <c r="H1962" i="1"/>
  <c r="F1962" i="1"/>
  <c r="D1962" i="1"/>
  <c r="L1961" i="1"/>
  <c r="K1961" i="1"/>
  <c r="H1961" i="1"/>
  <c r="F1961" i="1"/>
  <c r="D1961" i="1"/>
  <c r="K1960" i="1"/>
  <c r="H1960" i="1"/>
  <c r="F1960" i="1"/>
  <c r="D1960" i="1"/>
  <c r="L1960" i="1" s="1"/>
  <c r="K1959" i="1"/>
  <c r="H1959" i="1"/>
  <c r="F1959" i="1"/>
  <c r="D1959" i="1"/>
  <c r="L1959" i="1" s="1"/>
  <c r="K1958" i="1"/>
  <c r="H1958" i="1"/>
  <c r="F1958" i="1"/>
  <c r="D1958" i="1"/>
  <c r="L1958" i="1" s="1"/>
  <c r="K1957" i="1"/>
  <c r="H1957" i="1"/>
  <c r="F1957" i="1"/>
  <c r="D1957" i="1"/>
  <c r="L1957" i="1" s="1"/>
  <c r="L1956" i="1"/>
  <c r="K1956" i="1"/>
  <c r="H1956" i="1"/>
  <c r="F1956" i="1"/>
  <c r="D1956" i="1"/>
  <c r="L1955" i="1"/>
  <c r="K1955" i="1"/>
  <c r="H1955" i="1"/>
  <c r="F1955" i="1"/>
  <c r="D1955" i="1"/>
  <c r="L1954" i="1"/>
  <c r="K1954" i="1"/>
  <c r="H1954" i="1"/>
  <c r="F1954" i="1"/>
  <c r="D1954" i="1"/>
  <c r="L1953" i="1"/>
  <c r="K1953" i="1"/>
  <c r="H1953" i="1"/>
  <c r="F1953" i="1"/>
  <c r="D1953" i="1"/>
  <c r="K1952" i="1"/>
  <c r="H1952" i="1"/>
  <c r="F1952" i="1"/>
  <c r="D1952" i="1"/>
  <c r="L1952" i="1" s="1"/>
  <c r="K1951" i="1"/>
  <c r="H1951" i="1"/>
  <c r="F1951" i="1"/>
  <c r="D1951" i="1"/>
  <c r="L1951" i="1" s="1"/>
  <c r="K1950" i="1"/>
  <c r="H1950" i="1"/>
  <c r="F1950" i="1"/>
  <c r="D1950" i="1"/>
  <c r="L1950" i="1" s="1"/>
  <c r="L1949" i="1"/>
  <c r="K1949" i="1"/>
  <c r="H1949" i="1"/>
  <c r="F1949" i="1"/>
  <c r="D1949" i="1"/>
  <c r="L1948" i="1"/>
  <c r="K1948" i="1"/>
  <c r="H1948" i="1"/>
  <c r="F1948" i="1"/>
  <c r="D1948" i="1"/>
  <c r="L1947" i="1"/>
  <c r="K1947" i="1"/>
  <c r="H1947" i="1"/>
  <c r="F1947" i="1"/>
  <c r="D1947" i="1"/>
  <c r="L1946" i="1"/>
  <c r="K1946" i="1"/>
  <c r="H1946" i="1"/>
  <c r="F1946" i="1"/>
  <c r="D1946" i="1"/>
  <c r="K1945" i="1"/>
  <c r="H1945" i="1"/>
  <c r="F1945" i="1"/>
  <c r="D1945" i="1"/>
  <c r="L1945" i="1" s="1"/>
  <c r="K1944" i="1"/>
  <c r="H1944" i="1"/>
  <c r="F1944" i="1"/>
  <c r="D1944" i="1"/>
  <c r="L1944" i="1" s="1"/>
  <c r="K1943" i="1"/>
  <c r="H1943" i="1"/>
  <c r="F1943" i="1"/>
  <c r="D1943" i="1"/>
  <c r="L1943" i="1" s="1"/>
  <c r="K1942" i="1"/>
  <c r="H1942" i="1"/>
  <c r="F1942" i="1"/>
  <c r="D1942" i="1"/>
  <c r="L1942" i="1" s="1"/>
  <c r="K1941" i="1"/>
  <c r="H1941" i="1"/>
  <c r="F1941" i="1"/>
  <c r="D1941" i="1"/>
  <c r="L1941" i="1" s="1"/>
  <c r="K1940" i="1"/>
  <c r="H1940" i="1"/>
  <c r="F1940" i="1"/>
  <c r="D1940" i="1"/>
  <c r="L1940" i="1" s="1"/>
  <c r="L1939" i="1"/>
  <c r="K1939" i="1"/>
  <c r="H1939" i="1"/>
  <c r="F1939" i="1"/>
  <c r="D1939" i="1"/>
  <c r="L1938" i="1"/>
  <c r="K1938" i="1"/>
  <c r="H1938" i="1"/>
  <c r="F1938" i="1"/>
  <c r="D1938" i="1"/>
  <c r="L1937" i="1"/>
  <c r="K1937" i="1"/>
  <c r="H1937" i="1"/>
  <c r="F1937" i="1"/>
  <c r="D1937" i="1"/>
  <c r="L1936" i="1"/>
  <c r="K1936" i="1"/>
  <c r="H1936" i="1"/>
  <c r="F1936" i="1"/>
  <c r="D1936" i="1"/>
  <c r="K1935" i="1"/>
  <c r="H1935" i="1"/>
  <c r="F1935" i="1"/>
  <c r="D1935" i="1"/>
  <c r="L1935" i="1" s="1"/>
  <c r="K1934" i="1"/>
  <c r="H1934" i="1"/>
  <c r="F1934" i="1"/>
  <c r="D1934" i="1"/>
  <c r="L1934" i="1" s="1"/>
  <c r="K1933" i="1"/>
  <c r="H1933" i="1"/>
  <c r="F1933" i="1"/>
  <c r="D1933" i="1"/>
  <c r="L1933" i="1" s="1"/>
  <c r="K1932" i="1"/>
  <c r="H1932" i="1"/>
  <c r="F1932" i="1"/>
  <c r="D1932" i="1"/>
  <c r="L1932" i="1" s="1"/>
  <c r="L1931" i="1"/>
  <c r="K1931" i="1"/>
  <c r="H1931" i="1"/>
  <c r="F1931" i="1"/>
  <c r="D1931" i="1"/>
  <c r="K1930" i="1"/>
  <c r="H1930" i="1"/>
  <c r="F1930" i="1"/>
  <c r="D1930" i="1"/>
  <c r="L1930" i="1" s="1"/>
  <c r="L1929" i="1"/>
  <c r="K1929" i="1"/>
  <c r="H1929" i="1"/>
  <c r="F1929" i="1"/>
  <c r="D1929" i="1"/>
  <c r="L1928" i="1"/>
  <c r="K1928" i="1"/>
  <c r="H1928" i="1"/>
  <c r="F1928" i="1"/>
  <c r="D1928" i="1"/>
  <c r="K1927" i="1"/>
  <c r="H1927" i="1"/>
  <c r="F1927" i="1"/>
  <c r="D1927" i="1"/>
  <c r="L1927" i="1" s="1"/>
  <c r="K1926" i="1"/>
  <c r="H1926" i="1"/>
  <c r="F1926" i="1"/>
  <c r="D1926" i="1"/>
  <c r="L1926" i="1" s="1"/>
  <c r="K1925" i="1"/>
  <c r="H1925" i="1"/>
  <c r="F1925" i="1"/>
  <c r="D1925" i="1"/>
  <c r="L1925" i="1" s="1"/>
  <c r="L1924" i="1"/>
  <c r="K1924" i="1"/>
  <c r="H1924" i="1"/>
  <c r="F1924" i="1"/>
  <c r="D1924" i="1"/>
  <c r="L1923" i="1"/>
  <c r="K1923" i="1"/>
  <c r="H1923" i="1"/>
  <c r="F1923" i="1"/>
  <c r="D1923" i="1"/>
  <c r="L1922" i="1"/>
  <c r="K1922" i="1"/>
  <c r="H1922" i="1"/>
  <c r="F1922" i="1"/>
  <c r="D1922" i="1"/>
  <c r="L1921" i="1"/>
  <c r="K1921" i="1"/>
  <c r="H1921" i="1"/>
  <c r="F1921" i="1"/>
  <c r="D1921" i="1"/>
  <c r="K1920" i="1"/>
  <c r="H1920" i="1"/>
  <c r="F1920" i="1"/>
  <c r="D1920" i="1"/>
  <c r="L1920" i="1" s="1"/>
  <c r="K1919" i="1"/>
  <c r="H1919" i="1"/>
  <c r="F1919" i="1"/>
  <c r="D1919" i="1"/>
  <c r="L1919" i="1" s="1"/>
  <c r="K1918" i="1"/>
  <c r="H1918" i="1"/>
  <c r="F1918" i="1"/>
  <c r="D1918" i="1"/>
  <c r="L1918" i="1" s="1"/>
  <c r="K1917" i="1"/>
  <c r="H1917" i="1"/>
  <c r="F1917" i="1"/>
  <c r="D1917" i="1"/>
  <c r="L1917" i="1" s="1"/>
  <c r="L1916" i="1"/>
  <c r="K1916" i="1"/>
  <c r="H1916" i="1"/>
  <c r="F1916" i="1"/>
  <c r="D1916" i="1"/>
  <c r="L1915" i="1"/>
  <c r="K1915" i="1"/>
  <c r="H1915" i="1"/>
  <c r="F1915" i="1"/>
  <c r="D1915" i="1"/>
  <c r="L1914" i="1"/>
  <c r="K1914" i="1"/>
  <c r="H1914" i="1"/>
  <c r="F1914" i="1"/>
  <c r="D1914" i="1"/>
  <c r="L1913" i="1"/>
  <c r="K1913" i="1"/>
  <c r="H1913" i="1"/>
  <c r="F1913" i="1"/>
  <c r="D1913" i="1"/>
  <c r="K1912" i="1"/>
  <c r="H1912" i="1"/>
  <c r="F1912" i="1"/>
  <c r="D1912" i="1"/>
  <c r="L1912" i="1" s="1"/>
  <c r="K1911" i="1"/>
  <c r="H1911" i="1"/>
  <c r="F1911" i="1"/>
  <c r="D1911" i="1"/>
  <c r="L1911" i="1" s="1"/>
  <c r="K1910" i="1"/>
  <c r="H1910" i="1"/>
  <c r="F1910" i="1"/>
  <c r="D1910" i="1"/>
  <c r="L1910" i="1" s="1"/>
  <c r="K1909" i="1"/>
  <c r="H1909" i="1"/>
  <c r="F1909" i="1"/>
  <c r="D1909" i="1"/>
  <c r="L1909" i="1" s="1"/>
  <c r="L1908" i="1"/>
  <c r="K1908" i="1"/>
  <c r="H1908" i="1"/>
  <c r="F1908" i="1"/>
  <c r="D1908" i="1"/>
  <c r="L1907" i="1"/>
  <c r="K1907" i="1"/>
  <c r="H1907" i="1"/>
  <c r="F1907" i="1"/>
  <c r="D1907" i="1"/>
  <c r="L1906" i="1"/>
  <c r="K1906" i="1"/>
  <c r="H1906" i="1"/>
  <c r="F1906" i="1"/>
  <c r="D1906" i="1"/>
  <c r="L1905" i="1"/>
  <c r="K1905" i="1"/>
  <c r="H1905" i="1"/>
  <c r="F1905" i="1"/>
  <c r="D1905" i="1"/>
  <c r="K1904" i="1"/>
  <c r="H1904" i="1"/>
  <c r="F1904" i="1"/>
  <c r="D1904" i="1"/>
  <c r="L1904" i="1" s="1"/>
  <c r="K1903" i="1"/>
  <c r="H1903" i="1"/>
  <c r="F1903" i="1"/>
  <c r="D1903" i="1"/>
  <c r="L1903" i="1" s="1"/>
  <c r="K1902" i="1"/>
  <c r="H1902" i="1"/>
  <c r="F1902" i="1"/>
  <c r="D1902" i="1"/>
  <c r="L1902" i="1" s="1"/>
  <c r="K1901" i="1"/>
  <c r="H1901" i="1"/>
  <c r="F1901" i="1"/>
  <c r="D1901" i="1"/>
  <c r="L1901" i="1" s="1"/>
  <c r="L1900" i="1"/>
  <c r="K1900" i="1"/>
  <c r="H1900" i="1"/>
  <c r="F1900" i="1"/>
  <c r="D1900" i="1"/>
  <c r="L1899" i="1"/>
  <c r="K1899" i="1"/>
  <c r="H1899" i="1"/>
  <c r="F1899" i="1"/>
  <c r="D1899" i="1"/>
  <c r="L1898" i="1"/>
  <c r="K1898" i="1"/>
  <c r="H1898" i="1"/>
  <c r="F1898" i="1"/>
  <c r="D1898" i="1"/>
  <c r="L1897" i="1"/>
  <c r="K1897" i="1"/>
  <c r="H1897" i="1"/>
  <c r="F1897" i="1"/>
  <c r="D1897" i="1"/>
  <c r="K1896" i="1"/>
  <c r="H1896" i="1"/>
  <c r="F1896" i="1"/>
  <c r="D1896" i="1"/>
  <c r="L1896" i="1" s="1"/>
  <c r="K1895" i="1"/>
  <c r="H1895" i="1"/>
  <c r="F1895" i="1"/>
  <c r="D1895" i="1"/>
  <c r="L1895" i="1" s="1"/>
  <c r="K1894" i="1"/>
  <c r="H1894" i="1"/>
  <c r="F1894" i="1"/>
  <c r="D1894" i="1"/>
  <c r="L1894" i="1" s="1"/>
  <c r="K1893" i="1"/>
  <c r="H1893" i="1"/>
  <c r="F1893" i="1"/>
  <c r="D1893" i="1"/>
  <c r="L1893" i="1" s="1"/>
  <c r="L1892" i="1"/>
  <c r="K1892" i="1"/>
  <c r="H1892" i="1"/>
  <c r="F1892" i="1"/>
  <c r="D1892" i="1"/>
  <c r="L1891" i="1"/>
  <c r="K1891" i="1"/>
  <c r="H1891" i="1"/>
  <c r="F1891" i="1"/>
  <c r="D1891" i="1"/>
  <c r="L1890" i="1"/>
  <c r="K1890" i="1"/>
  <c r="H1890" i="1"/>
  <c r="F1890" i="1"/>
  <c r="D1890" i="1"/>
  <c r="L1889" i="1"/>
  <c r="K1889" i="1"/>
  <c r="H1889" i="1"/>
  <c r="F1889" i="1"/>
  <c r="D1889" i="1"/>
  <c r="K1888" i="1"/>
  <c r="H1888" i="1"/>
  <c r="F1888" i="1"/>
  <c r="D1888" i="1"/>
  <c r="L1888" i="1" s="1"/>
  <c r="K1887" i="1"/>
  <c r="H1887" i="1"/>
  <c r="F1887" i="1"/>
  <c r="D1887" i="1"/>
  <c r="L1887" i="1" s="1"/>
  <c r="K1886" i="1"/>
  <c r="H1886" i="1"/>
  <c r="F1886" i="1"/>
  <c r="D1886" i="1"/>
  <c r="L1886" i="1" s="1"/>
  <c r="K1885" i="1"/>
  <c r="H1885" i="1"/>
  <c r="F1885" i="1"/>
  <c r="D1885" i="1"/>
  <c r="L1885" i="1" s="1"/>
  <c r="L1884" i="1"/>
  <c r="K1884" i="1"/>
  <c r="H1884" i="1"/>
  <c r="F1884" i="1"/>
  <c r="D1884" i="1"/>
  <c r="L1883" i="1"/>
  <c r="K1883" i="1"/>
  <c r="H1883" i="1"/>
  <c r="F1883" i="1"/>
  <c r="D1883" i="1"/>
  <c r="L1882" i="1"/>
  <c r="K1882" i="1"/>
  <c r="H1882" i="1"/>
  <c r="F1882" i="1"/>
  <c r="D1882" i="1"/>
  <c r="L1881" i="1"/>
  <c r="K1881" i="1"/>
  <c r="H1881" i="1"/>
  <c r="F1881" i="1"/>
  <c r="D1881" i="1"/>
  <c r="K1880" i="1"/>
  <c r="H1880" i="1"/>
  <c r="F1880" i="1"/>
  <c r="D1880" i="1"/>
  <c r="L1880" i="1" s="1"/>
  <c r="K1879" i="1"/>
  <c r="H1879" i="1"/>
  <c r="F1879" i="1"/>
  <c r="D1879" i="1"/>
  <c r="L1879" i="1" s="1"/>
  <c r="K1878" i="1"/>
  <c r="H1878" i="1"/>
  <c r="F1878" i="1"/>
  <c r="D1878" i="1"/>
  <c r="L1878" i="1" s="1"/>
  <c r="K1877" i="1"/>
  <c r="H1877" i="1"/>
  <c r="F1877" i="1"/>
  <c r="D1877" i="1"/>
  <c r="L1877" i="1" s="1"/>
  <c r="L1876" i="1"/>
  <c r="K1876" i="1"/>
  <c r="H1876" i="1"/>
  <c r="F1876" i="1"/>
  <c r="D1876" i="1"/>
  <c r="L1875" i="1"/>
  <c r="K1875" i="1"/>
  <c r="H1875" i="1"/>
  <c r="F1875" i="1"/>
  <c r="D1875" i="1"/>
  <c r="L1874" i="1"/>
  <c r="K1874" i="1"/>
  <c r="H1874" i="1"/>
  <c r="F1874" i="1"/>
  <c r="D1874" i="1"/>
  <c r="L1873" i="1"/>
  <c r="K1873" i="1"/>
  <c r="H1873" i="1"/>
  <c r="F1873" i="1"/>
  <c r="D1873" i="1"/>
  <c r="K1872" i="1"/>
  <c r="H1872" i="1"/>
  <c r="F1872" i="1"/>
  <c r="D1872" i="1"/>
  <c r="L1872" i="1" s="1"/>
  <c r="K1871" i="1"/>
  <c r="H1871" i="1"/>
  <c r="F1871" i="1"/>
  <c r="D1871" i="1"/>
  <c r="L1871" i="1" s="1"/>
  <c r="K1870" i="1"/>
  <c r="H1870" i="1"/>
  <c r="F1870" i="1"/>
  <c r="D1870" i="1"/>
  <c r="L1870" i="1" s="1"/>
  <c r="K1869" i="1"/>
  <c r="H1869" i="1"/>
  <c r="F1869" i="1"/>
  <c r="D1869" i="1"/>
  <c r="L1869" i="1" s="1"/>
  <c r="L1868" i="1"/>
  <c r="K1868" i="1"/>
  <c r="H1868" i="1"/>
  <c r="F1868" i="1"/>
  <c r="D1868" i="1"/>
  <c r="L1867" i="1"/>
  <c r="K1867" i="1"/>
  <c r="H1867" i="1"/>
  <c r="F1867" i="1"/>
  <c r="D1867" i="1"/>
  <c r="L1866" i="1"/>
  <c r="K1866" i="1"/>
  <c r="H1866" i="1"/>
  <c r="F1866" i="1"/>
  <c r="D1866" i="1"/>
  <c r="L1865" i="1"/>
  <c r="K1865" i="1"/>
  <c r="H1865" i="1"/>
  <c r="F1865" i="1"/>
  <c r="D1865" i="1"/>
  <c r="K1864" i="1"/>
  <c r="H1864" i="1"/>
  <c r="F1864" i="1"/>
  <c r="D1864" i="1"/>
  <c r="L1864" i="1" s="1"/>
  <c r="K1863" i="1"/>
  <c r="H1863" i="1"/>
  <c r="F1863" i="1"/>
  <c r="D1863" i="1"/>
  <c r="L1863" i="1" s="1"/>
  <c r="K1862" i="1"/>
  <c r="H1862" i="1"/>
  <c r="F1862" i="1"/>
  <c r="D1862" i="1"/>
  <c r="L1862" i="1" s="1"/>
  <c r="K1861" i="1"/>
  <c r="H1861" i="1"/>
  <c r="F1861" i="1"/>
  <c r="D1861" i="1"/>
  <c r="L1861" i="1" s="1"/>
  <c r="L1860" i="1"/>
  <c r="K1860" i="1"/>
  <c r="H1860" i="1"/>
  <c r="F1860" i="1"/>
  <c r="D1860" i="1"/>
  <c r="L1859" i="1"/>
  <c r="K1859" i="1"/>
  <c r="H1859" i="1"/>
  <c r="F1859" i="1"/>
  <c r="D1859" i="1"/>
  <c r="L1858" i="1"/>
  <c r="K1858" i="1"/>
  <c r="H1858" i="1"/>
  <c r="F1858" i="1"/>
  <c r="D1858" i="1"/>
  <c r="L1857" i="1"/>
  <c r="K1857" i="1"/>
  <c r="H1857" i="1"/>
  <c r="F1857" i="1"/>
  <c r="D1857" i="1"/>
  <c r="K1856" i="1"/>
  <c r="H1856" i="1"/>
  <c r="F1856" i="1"/>
  <c r="D1856" i="1"/>
  <c r="L1856" i="1" s="1"/>
  <c r="K1855" i="1"/>
  <c r="H1855" i="1"/>
  <c r="F1855" i="1"/>
  <c r="D1855" i="1"/>
  <c r="L1855" i="1" s="1"/>
  <c r="K1854" i="1"/>
  <c r="H1854" i="1"/>
  <c r="F1854" i="1"/>
  <c r="D1854" i="1"/>
  <c r="L1854" i="1" s="1"/>
  <c r="K1853" i="1"/>
  <c r="H1853" i="1"/>
  <c r="F1853" i="1"/>
  <c r="D1853" i="1"/>
  <c r="L1853" i="1" s="1"/>
  <c r="L1852" i="1"/>
  <c r="K1852" i="1"/>
  <c r="H1852" i="1"/>
  <c r="F1852" i="1"/>
  <c r="D1852" i="1"/>
  <c r="L1851" i="1"/>
  <c r="K1851" i="1"/>
  <c r="H1851" i="1"/>
  <c r="F1851" i="1"/>
  <c r="D1851" i="1"/>
  <c r="L1850" i="1"/>
  <c r="K1850" i="1"/>
  <c r="H1850" i="1"/>
  <c r="F1850" i="1"/>
  <c r="D1850" i="1"/>
  <c r="L1849" i="1"/>
  <c r="K1849" i="1"/>
  <c r="H1849" i="1"/>
  <c r="F1849" i="1"/>
  <c r="D1849" i="1"/>
  <c r="K1848" i="1"/>
  <c r="H1848" i="1"/>
  <c r="F1848" i="1"/>
  <c r="D1848" i="1"/>
  <c r="L1848" i="1" s="1"/>
  <c r="K1847" i="1"/>
  <c r="H1847" i="1"/>
  <c r="F1847" i="1"/>
  <c r="D1847" i="1"/>
  <c r="L1847" i="1" s="1"/>
  <c r="K1846" i="1"/>
  <c r="H1846" i="1"/>
  <c r="F1846" i="1"/>
  <c r="D1846" i="1"/>
  <c r="L1846" i="1" s="1"/>
  <c r="K1845" i="1"/>
  <c r="H1845" i="1"/>
  <c r="F1845" i="1"/>
  <c r="D1845" i="1"/>
  <c r="L1845" i="1" s="1"/>
  <c r="L1844" i="1"/>
  <c r="K1844" i="1"/>
  <c r="H1844" i="1"/>
  <c r="F1844" i="1"/>
  <c r="D1844" i="1"/>
  <c r="L1843" i="1"/>
  <c r="K1843" i="1"/>
  <c r="H1843" i="1"/>
  <c r="F1843" i="1"/>
  <c r="D1843" i="1"/>
  <c r="L1842" i="1"/>
  <c r="K1842" i="1"/>
  <c r="H1842" i="1"/>
  <c r="F1842" i="1"/>
  <c r="D1842" i="1"/>
  <c r="L1841" i="1"/>
  <c r="K1841" i="1"/>
  <c r="H1841" i="1"/>
  <c r="F1841" i="1"/>
  <c r="D1841" i="1"/>
  <c r="K1840" i="1"/>
  <c r="H1840" i="1"/>
  <c r="F1840" i="1"/>
  <c r="D1840" i="1"/>
  <c r="L1840" i="1" s="1"/>
  <c r="K1839" i="1"/>
  <c r="H1839" i="1"/>
  <c r="F1839" i="1"/>
  <c r="D1839" i="1"/>
  <c r="L1839" i="1" s="1"/>
  <c r="K1838" i="1"/>
  <c r="H1838" i="1"/>
  <c r="F1838" i="1"/>
  <c r="D1838" i="1"/>
  <c r="L1838" i="1" s="1"/>
  <c r="K1837" i="1"/>
  <c r="H1837" i="1"/>
  <c r="F1837" i="1"/>
  <c r="D1837" i="1"/>
  <c r="L1837" i="1" s="1"/>
  <c r="L1836" i="1"/>
  <c r="K1836" i="1"/>
  <c r="H1836" i="1"/>
  <c r="F1836" i="1"/>
  <c r="D1836" i="1"/>
  <c r="L1835" i="1"/>
  <c r="K1835" i="1"/>
  <c r="H1835" i="1"/>
  <c r="F1835" i="1"/>
  <c r="D1835" i="1"/>
  <c r="L1834" i="1"/>
  <c r="K1834" i="1"/>
  <c r="H1834" i="1"/>
  <c r="F1834" i="1"/>
  <c r="D1834" i="1"/>
  <c r="L1833" i="1"/>
  <c r="K1833" i="1"/>
  <c r="H1833" i="1"/>
  <c r="F1833" i="1"/>
  <c r="D1833" i="1"/>
  <c r="K1832" i="1"/>
  <c r="H1832" i="1"/>
  <c r="F1832" i="1"/>
  <c r="D1832" i="1"/>
  <c r="L1832" i="1" s="1"/>
  <c r="K1831" i="1"/>
  <c r="H1831" i="1"/>
  <c r="F1831" i="1"/>
  <c r="D1831" i="1"/>
  <c r="L1831" i="1" s="1"/>
  <c r="K1830" i="1"/>
  <c r="H1830" i="1"/>
  <c r="F1830" i="1"/>
  <c r="D1830" i="1"/>
  <c r="L1830" i="1" s="1"/>
  <c r="K1829" i="1"/>
  <c r="H1829" i="1"/>
  <c r="F1829" i="1"/>
  <c r="D1829" i="1"/>
  <c r="L1829" i="1" s="1"/>
  <c r="L1828" i="1"/>
  <c r="K1828" i="1"/>
  <c r="H1828" i="1"/>
  <c r="F1828" i="1"/>
  <c r="D1828" i="1"/>
  <c r="L1827" i="1"/>
  <c r="K1827" i="1"/>
  <c r="H1827" i="1"/>
  <c r="F1827" i="1"/>
  <c r="D1827" i="1"/>
  <c r="L1826" i="1"/>
  <c r="K1826" i="1"/>
  <c r="H1826" i="1"/>
  <c r="F1826" i="1"/>
  <c r="D1826" i="1"/>
  <c r="L1825" i="1"/>
  <c r="K1825" i="1"/>
  <c r="H1825" i="1"/>
  <c r="F1825" i="1"/>
  <c r="D1825" i="1"/>
  <c r="K1824" i="1"/>
  <c r="H1824" i="1"/>
  <c r="F1824" i="1"/>
  <c r="D1824" i="1"/>
  <c r="L1824" i="1" s="1"/>
  <c r="K1823" i="1"/>
  <c r="H1823" i="1"/>
  <c r="F1823" i="1"/>
  <c r="D1823" i="1"/>
  <c r="L1823" i="1" s="1"/>
  <c r="K1822" i="1"/>
  <c r="H1822" i="1"/>
  <c r="F1822" i="1"/>
  <c r="D1822" i="1"/>
  <c r="L1822" i="1" s="1"/>
  <c r="K1821" i="1"/>
  <c r="H1821" i="1"/>
  <c r="F1821" i="1"/>
  <c r="D1821" i="1"/>
  <c r="L1821" i="1" s="1"/>
  <c r="L1820" i="1"/>
  <c r="K1820" i="1"/>
  <c r="H1820" i="1"/>
  <c r="F1820" i="1"/>
  <c r="D1820" i="1"/>
  <c r="L1819" i="1"/>
  <c r="K1819" i="1"/>
  <c r="H1819" i="1"/>
  <c r="F1819" i="1"/>
  <c r="D1819" i="1"/>
  <c r="L1818" i="1"/>
  <c r="K1818" i="1"/>
  <c r="H1818" i="1"/>
  <c r="F1818" i="1"/>
  <c r="D1818" i="1"/>
  <c r="L1817" i="1"/>
  <c r="K1817" i="1"/>
  <c r="H1817" i="1"/>
  <c r="F1817" i="1"/>
  <c r="D1817" i="1"/>
  <c r="K1816" i="1"/>
  <c r="H1816" i="1"/>
  <c r="F1816" i="1"/>
  <c r="D1816" i="1"/>
  <c r="L1816" i="1" s="1"/>
  <c r="K1815" i="1"/>
  <c r="H1815" i="1"/>
  <c r="F1815" i="1"/>
  <c r="D1815" i="1"/>
  <c r="L1815" i="1" s="1"/>
  <c r="K1814" i="1"/>
  <c r="H1814" i="1"/>
  <c r="F1814" i="1"/>
  <c r="D1814" i="1"/>
  <c r="L1814" i="1" s="1"/>
  <c r="K1813" i="1"/>
  <c r="H1813" i="1"/>
  <c r="F1813" i="1"/>
  <c r="D1813" i="1"/>
  <c r="L1813" i="1" s="1"/>
  <c r="L1812" i="1"/>
  <c r="K1812" i="1"/>
  <c r="H1812" i="1"/>
  <c r="F1812" i="1"/>
  <c r="D1812" i="1"/>
  <c r="L1811" i="1"/>
  <c r="K1811" i="1"/>
  <c r="H1811" i="1"/>
  <c r="F1811" i="1"/>
  <c r="D1811" i="1"/>
  <c r="L1810" i="1"/>
  <c r="K1810" i="1"/>
  <c r="H1810" i="1"/>
  <c r="F1810" i="1"/>
  <c r="D1810" i="1"/>
  <c r="L1809" i="1"/>
  <c r="K1809" i="1"/>
  <c r="H1809" i="1"/>
  <c r="F1809" i="1"/>
  <c r="D1809" i="1"/>
  <c r="K1808" i="1"/>
  <c r="H1808" i="1"/>
  <c r="F1808" i="1"/>
  <c r="D1808" i="1"/>
  <c r="L1808" i="1" s="1"/>
  <c r="K1807" i="1"/>
  <c r="H1807" i="1"/>
  <c r="F1807" i="1"/>
  <c r="D1807" i="1"/>
  <c r="L1807" i="1" s="1"/>
  <c r="K1806" i="1"/>
  <c r="H1806" i="1"/>
  <c r="F1806" i="1"/>
  <c r="D1806" i="1"/>
  <c r="L1806" i="1" s="1"/>
  <c r="K1805" i="1"/>
  <c r="H1805" i="1"/>
  <c r="F1805" i="1"/>
  <c r="D1805" i="1"/>
  <c r="L1805" i="1" s="1"/>
  <c r="L1804" i="1"/>
  <c r="K1804" i="1"/>
  <c r="H1804" i="1"/>
  <c r="F1804" i="1"/>
  <c r="D1804" i="1"/>
  <c r="L1803" i="1"/>
  <c r="K1803" i="1"/>
  <c r="H1803" i="1"/>
  <c r="F1803" i="1"/>
  <c r="D1803" i="1"/>
  <c r="L1802" i="1"/>
  <c r="K1802" i="1"/>
  <c r="H1802" i="1"/>
  <c r="F1802" i="1"/>
  <c r="D1802" i="1"/>
  <c r="L1801" i="1"/>
  <c r="K1801" i="1"/>
  <c r="H1801" i="1"/>
  <c r="F1801" i="1"/>
  <c r="D1801" i="1"/>
  <c r="K1800" i="1"/>
  <c r="H1800" i="1"/>
  <c r="F1800" i="1"/>
  <c r="D1800" i="1"/>
  <c r="L1800" i="1" s="1"/>
  <c r="K1799" i="1"/>
  <c r="H1799" i="1"/>
  <c r="F1799" i="1"/>
  <c r="D1799" i="1"/>
  <c r="L1799" i="1" s="1"/>
  <c r="K1798" i="1"/>
  <c r="H1798" i="1"/>
  <c r="F1798" i="1"/>
  <c r="D1798" i="1"/>
  <c r="L1798" i="1" s="1"/>
  <c r="K1797" i="1"/>
  <c r="H1797" i="1"/>
  <c r="F1797" i="1"/>
  <c r="D1797" i="1"/>
  <c r="L1797" i="1" s="1"/>
  <c r="K1796" i="1"/>
  <c r="H1796" i="1"/>
  <c r="F1796" i="1"/>
  <c r="D1796" i="1"/>
  <c r="L1796" i="1" s="1"/>
  <c r="L1795" i="1"/>
  <c r="K1795" i="1"/>
  <c r="H1795" i="1"/>
  <c r="F1795" i="1"/>
  <c r="D1795" i="1"/>
  <c r="L1794" i="1"/>
  <c r="K1794" i="1"/>
  <c r="H1794" i="1"/>
  <c r="F1794" i="1"/>
  <c r="D1794" i="1"/>
  <c r="L1793" i="1"/>
  <c r="K1793" i="1"/>
  <c r="H1793" i="1"/>
  <c r="F1793" i="1"/>
  <c r="D1793" i="1"/>
  <c r="K1792" i="1"/>
  <c r="H1792" i="1"/>
  <c r="F1792" i="1"/>
  <c r="D1792" i="1"/>
  <c r="L1792" i="1" s="1"/>
  <c r="K1791" i="1"/>
  <c r="H1791" i="1"/>
  <c r="F1791" i="1"/>
  <c r="D1791" i="1"/>
  <c r="L1791" i="1" s="1"/>
  <c r="K1790" i="1"/>
  <c r="H1790" i="1"/>
  <c r="F1790" i="1"/>
  <c r="D1790" i="1"/>
  <c r="L1790" i="1" s="1"/>
  <c r="K1789" i="1"/>
  <c r="H1789" i="1"/>
  <c r="F1789" i="1"/>
  <c r="D1789" i="1"/>
  <c r="L1789" i="1" s="1"/>
  <c r="K1788" i="1"/>
  <c r="H1788" i="1"/>
  <c r="F1788" i="1"/>
  <c r="D1788" i="1"/>
  <c r="L1788" i="1" s="1"/>
  <c r="L1787" i="1"/>
  <c r="K1787" i="1"/>
  <c r="H1787" i="1"/>
  <c r="F1787" i="1"/>
  <c r="D1787" i="1"/>
  <c r="L1786" i="1"/>
  <c r="K1786" i="1"/>
  <c r="H1786" i="1"/>
  <c r="F1786" i="1"/>
  <c r="D1786" i="1"/>
  <c r="L1785" i="1"/>
  <c r="K1785" i="1"/>
  <c r="H1785" i="1"/>
  <c r="F1785" i="1"/>
  <c r="D1785" i="1"/>
  <c r="L1784" i="1"/>
  <c r="K1784" i="1"/>
  <c r="H1784" i="1"/>
  <c r="F1784" i="1"/>
  <c r="D1784" i="1"/>
  <c r="K1783" i="1"/>
  <c r="H1783" i="1"/>
  <c r="F1783" i="1"/>
  <c r="D1783" i="1"/>
  <c r="L1783" i="1" s="1"/>
  <c r="K1782" i="1"/>
  <c r="H1782" i="1"/>
  <c r="F1782" i="1"/>
  <c r="D1782" i="1"/>
  <c r="L1782" i="1" s="1"/>
  <c r="K1781" i="1"/>
  <c r="H1781" i="1"/>
  <c r="F1781" i="1"/>
  <c r="D1781" i="1"/>
  <c r="L1781" i="1" s="1"/>
  <c r="K1780" i="1"/>
  <c r="H1780" i="1"/>
  <c r="F1780" i="1"/>
  <c r="D1780" i="1"/>
  <c r="L1780" i="1" s="1"/>
  <c r="L1779" i="1"/>
  <c r="K1779" i="1"/>
  <c r="H1779" i="1"/>
  <c r="F1779" i="1"/>
  <c r="D1779" i="1"/>
  <c r="L1778" i="1"/>
  <c r="K1778" i="1"/>
  <c r="H1778" i="1"/>
  <c r="F1778" i="1"/>
  <c r="D1778" i="1"/>
  <c r="L1777" i="1"/>
  <c r="K1777" i="1"/>
  <c r="H1777" i="1"/>
  <c r="F1777" i="1"/>
  <c r="D1777" i="1"/>
  <c r="L1776" i="1"/>
  <c r="K1776" i="1"/>
  <c r="H1776" i="1"/>
  <c r="F1776" i="1"/>
  <c r="D1776" i="1"/>
  <c r="K1775" i="1"/>
  <c r="H1775" i="1"/>
  <c r="F1775" i="1"/>
  <c r="D1775" i="1"/>
  <c r="L1775" i="1" s="1"/>
  <c r="K1774" i="1"/>
  <c r="H1774" i="1"/>
  <c r="F1774" i="1"/>
  <c r="D1774" i="1"/>
  <c r="L1774" i="1" s="1"/>
  <c r="K1773" i="1"/>
  <c r="H1773" i="1"/>
  <c r="F1773" i="1"/>
  <c r="D1773" i="1"/>
  <c r="L1773" i="1" s="1"/>
  <c r="K1772" i="1"/>
  <c r="H1772" i="1"/>
  <c r="F1772" i="1"/>
  <c r="D1772" i="1"/>
  <c r="L1772" i="1" s="1"/>
  <c r="L1771" i="1"/>
  <c r="K1771" i="1"/>
  <c r="H1771" i="1"/>
  <c r="F1771" i="1"/>
  <c r="D1771" i="1"/>
  <c r="L1770" i="1"/>
  <c r="K1770" i="1"/>
  <c r="H1770" i="1"/>
  <c r="F1770" i="1"/>
  <c r="D1770" i="1"/>
  <c r="L1769" i="1"/>
  <c r="K1769" i="1"/>
  <c r="H1769" i="1"/>
  <c r="F1769" i="1"/>
  <c r="D1769" i="1"/>
  <c r="L1768" i="1"/>
  <c r="K1768" i="1"/>
  <c r="H1768" i="1"/>
  <c r="F1768" i="1"/>
  <c r="D1768" i="1"/>
  <c r="K1767" i="1"/>
  <c r="H1767" i="1"/>
  <c r="F1767" i="1"/>
  <c r="D1767" i="1"/>
  <c r="L1767" i="1" s="1"/>
  <c r="K1766" i="1"/>
  <c r="H1766" i="1"/>
  <c r="F1766" i="1"/>
  <c r="D1766" i="1"/>
  <c r="L1766" i="1" s="1"/>
  <c r="K1765" i="1"/>
  <c r="H1765" i="1"/>
  <c r="F1765" i="1"/>
  <c r="D1765" i="1"/>
  <c r="L1765" i="1" s="1"/>
  <c r="K1764" i="1"/>
  <c r="H1764" i="1"/>
  <c r="F1764" i="1"/>
  <c r="D1764" i="1"/>
  <c r="L1764" i="1" s="1"/>
  <c r="L1763" i="1"/>
  <c r="K1763" i="1"/>
  <c r="H1763" i="1"/>
  <c r="F1763" i="1"/>
  <c r="D1763" i="1"/>
  <c r="L1762" i="1"/>
  <c r="K1762" i="1"/>
  <c r="H1762" i="1"/>
  <c r="F1762" i="1"/>
  <c r="D1762" i="1"/>
  <c r="L1761" i="1"/>
  <c r="K1761" i="1"/>
  <c r="H1761" i="1"/>
  <c r="F1761" i="1"/>
  <c r="D1761" i="1"/>
  <c r="L1760" i="1"/>
  <c r="K1760" i="1"/>
  <c r="H1760" i="1"/>
  <c r="F1760" i="1"/>
  <c r="D1760" i="1"/>
  <c r="K1759" i="1"/>
  <c r="H1759" i="1"/>
  <c r="F1759" i="1"/>
  <c r="D1759" i="1"/>
  <c r="L1759" i="1" s="1"/>
  <c r="K1758" i="1"/>
  <c r="H1758" i="1"/>
  <c r="F1758" i="1"/>
  <c r="D1758" i="1"/>
  <c r="L1758" i="1" s="1"/>
  <c r="K1757" i="1"/>
  <c r="H1757" i="1"/>
  <c r="F1757" i="1"/>
  <c r="D1757" i="1"/>
  <c r="L1757" i="1" s="1"/>
  <c r="K1756" i="1"/>
  <c r="H1756" i="1"/>
  <c r="F1756" i="1"/>
  <c r="D1756" i="1"/>
  <c r="L1756" i="1" s="1"/>
  <c r="L1755" i="1"/>
  <c r="K1755" i="1"/>
  <c r="H1755" i="1"/>
  <c r="F1755" i="1"/>
  <c r="D1755" i="1"/>
  <c r="L1754" i="1"/>
  <c r="K1754" i="1"/>
  <c r="H1754" i="1"/>
  <c r="F1754" i="1"/>
  <c r="D1754" i="1"/>
  <c r="L1753" i="1"/>
  <c r="K1753" i="1"/>
  <c r="H1753" i="1"/>
  <c r="F1753" i="1"/>
  <c r="D1753" i="1"/>
  <c r="L1752" i="1"/>
  <c r="K1752" i="1"/>
  <c r="H1752" i="1"/>
  <c r="F1752" i="1"/>
  <c r="D1752" i="1"/>
  <c r="K1751" i="1"/>
  <c r="H1751" i="1"/>
  <c r="F1751" i="1"/>
  <c r="D1751" i="1"/>
  <c r="L1751" i="1" s="1"/>
  <c r="K1750" i="1"/>
  <c r="H1750" i="1"/>
  <c r="F1750" i="1"/>
  <c r="D1750" i="1"/>
  <c r="L1750" i="1" s="1"/>
  <c r="K1749" i="1"/>
  <c r="H1749" i="1"/>
  <c r="F1749" i="1"/>
  <c r="D1749" i="1"/>
  <c r="L1749" i="1" s="1"/>
  <c r="K1748" i="1"/>
  <c r="H1748" i="1"/>
  <c r="F1748" i="1"/>
  <c r="D1748" i="1"/>
  <c r="L1748" i="1" s="1"/>
  <c r="L1747" i="1"/>
  <c r="K1747" i="1"/>
  <c r="H1747" i="1"/>
  <c r="F1747" i="1"/>
  <c r="D1747" i="1"/>
  <c r="L1746" i="1"/>
  <c r="K1746" i="1"/>
  <c r="H1746" i="1"/>
  <c r="F1746" i="1"/>
  <c r="D1746" i="1"/>
  <c r="L1745" i="1"/>
  <c r="K1745" i="1"/>
  <c r="H1745" i="1"/>
  <c r="F1745" i="1"/>
  <c r="D1745" i="1"/>
  <c r="L1744" i="1"/>
  <c r="K1744" i="1"/>
  <c r="H1744" i="1"/>
  <c r="F1744" i="1"/>
  <c r="D1744" i="1"/>
  <c r="K1743" i="1"/>
  <c r="H1743" i="1"/>
  <c r="F1743" i="1"/>
  <c r="D1743" i="1"/>
  <c r="L1743" i="1" s="1"/>
  <c r="K1742" i="1"/>
  <c r="H1742" i="1"/>
  <c r="F1742" i="1"/>
  <c r="D1742" i="1"/>
  <c r="L1742" i="1" s="1"/>
  <c r="K1741" i="1"/>
  <c r="H1741" i="1"/>
  <c r="F1741" i="1"/>
  <c r="D1741" i="1"/>
  <c r="L1741" i="1" s="1"/>
  <c r="K1740" i="1"/>
  <c r="H1740" i="1"/>
  <c r="F1740" i="1"/>
  <c r="D1740" i="1"/>
  <c r="L1740" i="1" s="1"/>
  <c r="L1739" i="1"/>
  <c r="K1739" i="1"/>
  <c r="H1739" i="1"/>
  <c r="F1739" i="1"/>
  <c r="D1739" i="1"/>
  <c r="L1738" i="1"/>
  <c r="K1738" i="1"/>
  <c r="H1738" i="1"/>
  <c r="F1738" i="1"/>
  <c r="D1738" i="1"/>
  <c r="L1737" i="1"/>
  <c r="K1737" i="1"/>
  <c r="H1737" i="1"/>
  <c r="F1737" i="1"/>
  <c r="D1737" i="1"/>
  <c r="L1736" i="1"/>
  <c r="K1736" i="1"/>
  <c r="H1736" i="1"/>
  <c r="F1736" i="1"/>
  <c r="D1736" i="1"/>
  <c r="K1735" i="1"/>
  <c r="H1735" i="1"/>
  <c r="F1735" i="1"/>
  <c r="D1735" i="1"/>
  <c r="L1735" i="1" s="1"/>
  <c r="K1734" i="1"/>
  <c r="H1734" i="1"/>
  <c r="F1734" i="1"/>
  <c r="D1734" i="1"/>
  <c r="L1734" i="1" s="1"/>
  <c r="K1733" i="1"/>
  <c r="H1733" i="1"/>
  <c r="F1733" i="1"/>
  <c r="D1733" i="1"/>
  <c r="L1733" i="1" s="1"/>
  <c r="K1732" i="1"/>
  <c r="H1732" i="1"/>
  <c r="F1732" i="1"/>
  <c r="D1732" i="1"/>
  <c r="L1732" i="1" s="1"/>
  <c r="L1731" i="1"/>
  <c r="K1731" i="1"/>
  <c r="H1731" i="1"/>
  <c r="F1731" i="1"/>
  <c r="D1731" i="1"/>
  <c r="L1730" i="1"/>
  <c r="K1730" i="1"/>
  <c r="H1730" i="1"/>
  <c r="F1730" i="1"/>
  <c r="D1730" i="1"/>
  <c r="L1729" i="1"/>
  <c r="K1729" i="1"/>
  <c r="H1729" i="1"/>
  <c r="F1729" i="1"/>
  <c r="D1729" i="1"/>
  <c r="L1728" i="1"/>
  <c r="K1728" i="1"/>
  <c r="H1728" i="1"/>
  <c r="F1728" i="1"/>
  <c r="D1728" i="1"/>
  <c r="K1727" i="1"/>
  <c r="H1727" i="1"/>
  <c r="F1727" i="1"/>
  <c r="D1727" i="1"/>
  <c r="L1727" i="1" s="1"/>
  <c r="K1726" i="1"/>
  <c r="H1726" i="1"/>
  <c r="F1726" i="1"/>
  <c r="D1726" i="1"/>
  <c r="L1726" i="1" s="1"/>
  <c r="K1725" i="1"/>
  <c r="H1725" i="1"/>
  <c r="F1725" i="1"/>
  <c r="D1725" i="1"/>
  <c r="L1725" i="1" s="1"/>
  <c r="K1724" i="1"/>
  <c r="H1724" i="1"/>
  <c r="F1724" i="1"/>
  <c r="D1724" i="1"/>
  <c r="L1724" i="1" s="1"/>
  <c r="L1723" i="1"/>
  <c r="K1723" i="1"/>
  <c r="H1723" i="1"/>
  <c r="F1723" i="1"/>
  <c r="D1723" i="1"/>
  <c r="L1722" i="1"/>
  <c r="K1722" i="1"/>
  <c r="H1722" i="1"/>
  <c r="F1722" i="1"/>
  <c r="D1722" i="1"/>
  <c r="L1721" i="1"/>
  <c r="K1721" i="1"/>
  <c r="H1721" i="1"/>
  <c r="F1721" i="1"/>
  <c r="D1721" i="1"/>
  <c r="L1720" i="1"/>
  <c r="K1720" i="1"/>
  <c r="H1720" i="1"/>
  <c r="F1720" i="1"/>
  <c r="D1720" i="1"/>
  <c r="K1719" i="1"/>
  <c r="H1719" i="1"/>
  <c r="F1719" i="1"/>
  <c r="D1719" i="1"/>
  <c r="L1719" i="1" s="1"/>
  <c r="K1718" i="1"/>
  <c r="H1718" i="1"/>
  <c r="F1718" i="1"/>
  <c r="D1718" i="1"/>
  <c r="L1718" i="1" s="1"/>
  <c r="K1717" i="1"/>
  <c r="H1717" i="1"/>
  <c r="F1717" i="1"/>
  <c r="D1717" i="1"/>
  <c r="L1717" i="1" s="1"/>
  <c r="K1716" i="1"/>
  <c r="H1716" i="1"/>
  <c r="F1716" i="1"/>
  <c r="D1716" i="1"/>
  <c r="L1716" i="1" s="1"/>
  <c r="L1715" i="1"/>
  <c r="K1715" i="1"/>
  <c r="H1715" i="1"/>
  <c r="F1715" i="1"/>
  <c r="D1715" i="1"/>
  <c r="L1714" i="1"/>
  <c r="K1714" i="1"/>
  <c r="H1714" i="1"/>
  <c r="F1714" i="1"/>
  <c r="D1714" i="1"/>
  <c r="L1713" i="1"/>
  <c r="K1713" i="1"/>
  <c r="H1713" i="1"/>
  <c r="F1713" i="1"/>
  <c r="D1713" i="1"/>
  <c r="L1712" i="1"/>
  <c r="K1712" i="1"/>
  <c r="H1712" i="1"/>
  <c r="F1712" i="1"/>
  <c r="D1712" i="1"/>
  <c r="K1711" i="1"/>
  <c r="H1711" i="1"/>
  <c r="F1711" i="1"/>
  <c r="D1711" i="1"/>
  <c r="L1711" i="1" s="1"/>
  <c r="K1710" i="1"/>
  <c r="H1710" i="1"/>
  <c r="F1710" i="1"/>
  <c r="D1710" i="1"/>
  <c r="L1710" i="1" s="1"/>
  <c r="K1709" i="1"/>
  <c r="H1709" i="1"/>
  <c r="F1709" i="1"/>
  <c r="D1709" i="1"/>
  <c r="L1709" i="1" s="1"/>
  <c r="K1708" i="1"/>
  <c r="H1708" i="1"/>
  <c r="F1708" i="1"/>
  <c r="D1708" i="1"/>
  <c r="L1708" i="1" s="1"/>
  <c r="L1707" i="1"/>
  <c r="K1707" i="1"/>
  <c r="H1707" i="1"/>
  <c r="F1707" i="1"/>
  <c r="D1707" i="1"/>
  <c r="L1706" i="1"/>
  <c r="K1706" i="1"/>
  <c r="H1706" i="1"/>
  <c r="F1706" i="1"/>
  <c r="D1706" i="1"/>
  <c r="L1705" i="1"/>
  <c r="K1705" i="1"/>
  <c r="H1705" i="1"/>
  <c r="F1705" i="1"/>
  <c r="D1705" i="1"/>
  <c r="L1704" i="1"/>
  <c r="K1704" i="1"/>
  <c r="H1704" i="1"/>
  <c r="F1704" i="1"/>
  <c r="D1704" i="1"/>
  <c r="K1703" i="1"/>
  <c r="H1703" i="1"/>
  <c r="F1703" i="1"/>
  <c r="D1703" i="1"/>
  <c r="L1703" i="1" s="1"/>
  <c r="K1702" i="1"/>
  <c r="H1702" i="1"/>
  <c r="F1702" i="1"/>
  <c r="D1702" i="1"/>
  <c r="L1702" i="1" s="1"/>
  <c r="K1701" i="1"/>
  <c r="H1701" i="1"/>
  <c r="F1701" i="1"/>
  <c r="D1701" i="1"/>
  <c r="L1701" i="1" s="1"/>
  <c r="K1700" i="1"/>
  <c r="H1700" i="1"/>
  <c r="F1700" i="1"/>
  <c r="D1700" i="1"/>
  <c r="L1700" i="1" s="1"/>
  <c r="L1699" i="1"/>
  <c r="K1699" i="1"/>
  <c r="H1699" i="1"/>
  <c r="F1699" i="1"/>
  <c r="D1699" i="1"/>
  <c r="L1698" i="1"/>
  <c r="K1698" i="1"/>
  <c r="H1698" i="1"/>
  <c r="F1698" i="1"/>
  <c r="D1698" i="1"/>
  <c r="L1697" i="1"/>
  <c r="K1697" i="1"/>
  <c r="H1697" i="1"/>
  <c r="F1697" i="1"/>
  <c r="D1697" i="1"/>
  <c r="L1696" i="1"/>
  <c r="K1696" i="1"/>
  <c r="H1696" i="1"/>
  <c r="F1696" i="1"/>
  <c r="D1696" i="1"/>
  <c r="K1695" i="1"/>
  <c r="H1695" i="1"/>
  <c r="F1695" i="1"/>
  <c r="D1695" i="1"/>
  <c r="L1695" i="1" s="1"/>
  <c r="K1694" i="1"/>
  <c r="H1694" i="1"/>
  <c r="F1694" i="1"/>
  <c r="D1694" i="1"/>
  <c r="L1694" i="1" s="1"/>
  <c r="K1693" i="1"/>
  <c r="H1693" i="1"/>
  <c r="F1693" i="1"/>
  <c r="D1693" i="1"/>
  <c r="L1693" i="1" s="1"/>
  <c r="K1692" i="1"/>
  <c r="H1692" i="1"/>
  <c r="F1692" i="1"/>
  <c r="D1692" i="1"/>
  <c r="L1692" i="1" s="1"/>
  <c r="L1691" i="1"/>
  <c r="K1691" i="1"/>
  <c r="H1691" i="1"/>
  <c r="F1691" i="1"/>
  <c r="D1691" i="1"/>
  <c r="L1690" i="1"/>
  <c r="K1690" i="1"/>
  <c r="H1690" i="1"/>
  <c r="F1690" i="1"/>
  <c r="D1690" i="1"/>
  <c r="L1689" i="1"/>
  <c r="K1689" i="1"/>
  <c r="H1689" i="1"/>
  <c r="F1689" i="1"/>
  <c r="D1689" i="1"/>
  <c r="L1688" i="1"/>
  <c r="K1688" i="1"/>
  <c r="H1688" i="1"/>
  <c r="F1688" i="1"/>
  <c r="D1688" i="1"/>
  <c r="K1687" i="1"/>
  <c r="H1687" i="1"/>
  <c r="F1687" i="1"/>
  <c r="D1687" i="1"/>
  <c r="L1687" i="1" s="1"/>
  <c r="K1686" i="1"/>
  <c r="H1686" i="1"/>
  <c r="F1686" i="1"/>
  <c r="D1686" i="1"/>
  <c r="L1686" i="1" s="1"/>
  <c r="K1685" i="1"/>
  <c r="H1685" i="1"/>
  <c r="F1685" i="1"/>
  <c r="D1685" i="1"/>
  <c r="L1685" i="1" s="1"/>
  <c r="K1684" i="1"/>
  <c r="H1684" i="1"/>
  <c r="F1684" i="1"/>
  <c r="D1684" i="1"/>
  <c r="L1684" i="1" s="1"/>
  <c r="L1683" i="1"/>
  <c r="K1683" i="1"/>
  <c r="H1683" i="1"/>
  <c r="F1683" i="1"/>
  <c r="D1683" i="1"/>
  <c r="L1682" i="1"/>
  <c r="K1682" i="1"/>
  <c r="H1682" i="1"/>
  <c r="F1682" i="1"/>
  <c r="D1682" i="1"/>
  <c r="L1681" i="1"/>
  <c r="K1681" i="1"/>
  <c r="H1681" i="1"/>
  <c r="F1681" i="1"/>
  <c r="D1681" i="1"/>
  <c r="L1680" i="1"/>
  <c r="K1680" i="1"/>
  <c r="H1680" i="1"/>
  <c r="F1680" i="1"/>
  <c r="D1680" i="1"/>
  <c r="K1679" i="1"/>
  <c r="H1679" i="1"/>
  <c r="F1679" i="1"/>
  <c r="D1679" i="1"/>
  <c r="L1679" i="1" s="1"/>
  <c r="K1678" i="1"/>
  <c r="H1678" i="1"/>
  <c r="F1678" i="1"/>
  <c r="D1678" i="1"/>
  <c r="L1678" i="1" s="1"/>
  <c r="K1677" i="1"/>
  <c r="H1677" i="1"/>
  <c r="F1677" i="1"/>
  <c r="D1677" i="1"/>
  <c r="L1677" i="1" s="1"/>
  <c r="K1676" i="1"/>
  <c r="H1676" i="1"/>
  <c r="F1676" i="1"/>
  <c r="D1676" i="1"/>
  <c r="L1676" i="1" s="1"/>
  <c r="L1675" i="1"/>
  <c r="K1675" i="1"/>
  <c r="H1675" i="1"/>
  <c r="F1675" i="1"/>
  <c r="D1675" i="1"/>
  <c r="L1674" i="1"/>
  <c r="K1674" i="1"/>
  <c r="H1674" i="1"/>
  <c r="F1674" i="1"/>
  <c r="D1674" i="1"/>
  <c r="L1673" i="1"/>
  <c r="K1673" i="1"/>
  <c r="H1673" i="1"/>
  <c r="F1673" i="1"/>
  <c r="D1673" i="1"/>
  <c r="L1672" i="1"/>
  <c r="K1672" i="1"/>
  <c r="H1672" i="1"/>
  <c r="F1672" i="1"/>
  <c r="D1672" i="1"/>
  <c r="K1671" i="1"/>
  <c r="H1671" i="1"/>
  <c r="F1671" i="1"/>
  <c r="D1671" i="1"/>
  <c r="L1671" i="1" s="1"/>
  <c r="K1670" i="1"/>
  <c r="H1670" i="1"/>
  <c r="F1670" i="1"/>
  <c r="D1670" i="1"/>
  <c r="L1670" i="1" s="1"/>
  <c r="K1669" i="1"/>
  <c r="H1669" i="1"/>
  <c r="F1669" i="1"/>
  <c r="D1669" i="1"/>
  <c r="L1669" i="1" s="1"/>
  <c r="K1668" i="1"/>
  <c r="H1668" i="1"/>
  <c r="F1668" i="1"/>
  <c r="D1668" i="1"/>
  <c r="L1668" i="1" s="1"/>
  <c r="L1667" i="1"/>
  <c r="K1667" i="1"/>
  <c r="H1667" i="1"/>
  <c r="F1667" i="1"/>
  <c r="D1667" i="1"/>
  <c r="L1666" i="1"/>
  <c r="K1666" i="1"/>
  <c r="H1666" i="1"/>
  <c r="F1666" i="1"/>
  <c r="D1666" i="1"/>
  <c r="L1665" i="1"/>
  <c r="K1665" i="1"/>
  <c r="H1665" i="1"/>
  <c r="F1665" i="1"/>
  <c r="D1665" i="1"/>
  <c r="L1664" i="1"/>
  <c r="K1664" i="1"/>
  <c r="H1664" i="1"/>
  <c r="F1664" i="1"/>
  <c r="D1664" i="1"/>
  <c r="K1663" i="1"/>
  <c r="H1663" i="1"/>
  <c r="F1663" i="1"/>
  <c r="D1663" i="1"/>
  <c r="L1663" i="1" s="1"/>
  <c r="K1662" i="1"/>
  <c r="H1662" i="1"/>
  <c r="F1662" i="1"/>
  <c r="D1662" i="1"/>
  <c r="L1662" i="1" s="1"/>
  <c r="K1661" i="1"/>
  <c r="H1661" i="1"/>
  <c r="F1661" i="1"/>
  <c r="D1661" i="1"/>
  <c r="L1661" i="1" s="1"/>
  <c r="K1660" i="1"/>
  <c r="H1660" i="1"/>
  <c r="F1660" i="1"/>
  <c r="D1660" i="1"/>
  <c r="L1660" i="1" s="1"/>
  <c r="L1659" i="1"/>
  <c r="K1659" i="1"/>
  <c r="H1659" i="1"/>
  <c r="F1659" i="1"/>
  <c r="D1659" i="1"/>
  <c r="L1658" i="1"/>
  <c r="K1658" i="1"/>
  <c r="H1658" i="1"/>
  <c r="F1658" i="1"/>
  <c r="D1658" i="1"/>
  <c r="L1657" i="1"/>
  <c r="K1657" i="1"/>
  <c r="H1657" i="1"/>
  <c r="F1657" i="1"/>
  <c r="D1657" i="1"/>
  <c r="L1656" i="1"/>
  <c r="K1656" i="1"/>
  <c r="H1656" i="1"/>
  <c r="F1656" i="1"/>
  <c r="D1656" i="1"/>
  <c r="K1655" i="1"/>
  <c r="H1655" i="1"/>
  <c r="F1655" i="1"/>
  <c r="D1655" i="1"/>
  <c r="L1655" i="1" s="1"/>
  <c r="K1654" i="1"/>
  <c r="H1654" i="1"/>
  <c r="F1654" i="1"/>
  <c r="D1654" i="1"/>
  <c r="L1654" i="1" s="1"/>
  <c r="K1653" i="1"/>
  <c r="H1653" i="1"/>
  <c r="F1653" i="1"/>
  <c r="D1653" i="1"/>
  <c r="L1653" i="1" s="1"/>
  <c r="K1652" i="1"/>
  <c r="H1652" i="1"/>
  <c r="F1652" i="1"/>
  <c r="D1652" i="1"/>
  <c r="L1652" i="1" s="1"/>
  <c r="L1651" i="1"/>
  <c r="K1651" i="1"/>
  <c r="H1651" i="1"/>
  <c r="F1651" i="1"/>
  <c r="D1651" i="1"/>
  <c r="L1650" i="1"/>
  <c r="K1650" i="1"/>
  <c r="H1650" i="1"/>
  <c r="F1650" i="1"/>
  <c r="D1650" i="1"/>
  <c r="L1649" i="1"/>
  <c r="K1649" i="1"/>
  <c r="H1649" i="1"/>
  <c r="F1649" i="1"/>
  <c r="D1649" i="1"/>
  <c r="L1648" i="1"/>
  <c r="K1648" i="1"/>
  <c r="H1648" i="1"/>
  <c r="F1648" i="1"/>
  <c r="D1648" i="1"/>
  <c r="K1647" i="1"/>
  <c r="H1647" i="1"/>
  <c r="F1647" i="1"/>
  <c r="D1647" i="1"/>
  <c r="L1647" i="1" s="1"/>
  <c r="K1646" i="1"/>
  <c r="H1646" i="1"/>
  <c r="F1646" i="1"/>
  <c r="D1646" i="1"/>
  <c r="L1646" i="1" s="1"/>
  <c r="K1645" i="1"/>
  <c r="H1645" i="1"/>
  <c r="F1645" i="1"/>
  <c r="D1645" i="1"/>
  <c r="L1645" i="1" s="1"/>
  <c r="K1644" i="1"/>
  <c r="H1644" i="1"/>
  <c r="F1644" i="1"/>
  <c r="D1644" i="1"/>
  <c r="L1644" i="1" s="1"/>
  <c r="L1643" i="1"/>
  <c r="K1643" i="1"/>
  <c r="H1643" i="1"/>
  <c r="F1643" i="1"/>
  <c r="D1643" i="1"/>
  <c r="L1642" i="1"/>
  <c r="K1642" i="1"/>
  <c r="H1642" i="1"/>
  <c r="F1642" i="1"/>
  <c r="D1642" i="1"/>
  <c r="L1641" i="1"/>
  <c r="K1641" i="1"/>
  <c r="H1641" i="1"/>
  <c r="F1641" i="1"/>
  <c r="D1641" i="1"/>
  <c r="L1640" i="1"/>
  <c r="K1640" i="1"/>
  <c r="H1640" i="1"/>
  <c r="F1640" i="1"/>
  <c r="D1640" i="1"/>
  <c r="K1639" i="1"/>
  <c r="H1639" i="1"/>
  <c r="F1639" i="1"/>
  <c r="D1639" i="1"/>
  <c r="L1639" i="1" s="1"/>
  <c r="K1638" i="1"/>
  <c r="H1638" i="1"/>
  <c r="F1638" i="1"/>
  <c r="D1638" i="1"/>
  <c r="L1638" i="1" s="1"/>
  <c r="K1637" i="1"/>
  <c r="H1637" i="1"/>
  <c r="F1637" i="1"/>
  <c r="D1637" i="1"/>
  <c r="L1637" i="1" s="1"/>
  <c r="K1636" i="1"/>
  <c r="H1636" i="1"/>
  <c r="F1636" i="1"/>
  <c r="D1636" i="1"/>
  <c r="L1636" i="1" s="1"/>
  <c r="L1635" i="1"/>
  <c r="K1635" i="1"/>
  <c r="H1635" i="1"/>
  <c r="F1635" i="1"/>
  <c r="D1635" i="1"/>
  <c r="L1634" i="1"/>
  <c r="K1634" i="1"/>
  <c r="H1634" i="1"/>
  <c r="F1634" i="1"/>
  <c r="D1634" i="1"/>
  <c r="L1633" i="1"/>
  <c r="K1633" i="1"/>
  <c r="H1633" i="1"/>
  <c r="F1633" i="1"/>
  <c r="D1633" i="1"/>
  <c r="L1632" i="1"/>
  <c r="K1632" i="1"/>
  <c r="H1632" i="1"/>
  <c r="F1632" i="1"/>
  <c r="D1632" i="1"/>
  <c r="K1631" i="1"/>
  <c r="H1631" i="1"/>
  <c r="F1631" i="1"/>
  <c r="D1631" i="1"/>
  <c r="L1631" i="1" s="1"/>
  <c r="K1630" i="1"/>
  <c r="H1630" i="1"/>
  <c r="F1630" i="1"/>
  <c r="D1630" i="1"/>
  <c r="L1630" i="1" s="1"/>
  <c r="K1629" i="1"/>
  <c r="H1629" i="1"/>
  <c r="F1629" i="1"/>
  <c r="D1629" i="1"/>
  <c r="L1629" i="1" s="1"/>
  <c r="K1628" i="1"/>
  <c r="H1628" i="1"/>
  <c r="F1628" i="1"/>
  <c r="D1628" i="1"/>
  <c r="L1628" i="1" s="1"/>
  <c r="L1627" i="1"/>
  <c r="K1627" i="1"/>
  <c r="H1627" i="1"/>
  <c r="F1627" i="1"/>
  <c r="D1627" i="1"/>
  <c r="L1626" i="1"/>
  <c r="K1626" i="1"/>
  <c r="H1626" i="1"/>
  <c r="F1626" i="1"/>
  <c r="D1626" i="1"/>
  <c r="L1625" i="1"/>
  <c r="K1625" i="1"/>
  <c r="H1625" i="1"/>
  <c r="F1625" i="1"/>
  <c r="D1625" i="1"/>
  <c r="L1624" i="1"/>
  <c r="K1624" i="1"/>
  <c r="H1624" i="1"/>
  <c r="F1624" i="1"/>
  <c r="D1624" i="1"/>
  <c r="K1623" i="1"/>
  <c r="H1623" i="1"/>
  <c r="F1623" i="1"/>
  <c r="D1623" i="1"/>
  <c r="L1623" i="1" s="1"/>
  <c r="K1622" i="1"/>
  <c r="H1622" i="1"/>
  <c r="F1622" i="1"/>
  <c r="D1622" i="1"/>
  <c r="L1622" i="1" s="1"/>
  <c r="K1621" i="1"/>
  <c r="H1621" i="1"/>
  <c r="F1621" i="1"/>
  <c r="D1621" i="1"/>
  <c r="L1621" i="1" s="1"/>
  <c r="K1620" i="1"/>
  <c r="H1620" i="1"/>
  <c r="F1620" i="1"/>
  <c r="D1620" i="1"/>
  <c r="L1620" i="1" s="1"/>
  <c r="L1619" i="1"/>
  <c r="K1619" i="1"/>
  <c r="H1619" i="1"/>
  <c r="F1619" i="1"/>
  <c r="D1619" i="1"/>
  <c r="L1618" i="1"/>
  <c r="K1618" i="1"/>
  <c r="H1618" i="1"/>
  <c r="F1618" i="1"/>
  <c r="D1618" i="1"/>
  <c r="L1617" i="1"/>
  <c r="K1617" i="1"/>
  <c r="H1617" i="1"/>
  <c r="F1617" i="1"/>
  <c r="D1617" i="1"/>
  <c r="L1616" i="1"/>
  <c r="K1616" i="1"/>
  <c r="H1616" i="1"/>
  <c r="F1616" i="1"/>
  <c r="D1616" i="1"/>
  <c r="K1615" i="1"/>
  <c r="H1615" i="1"/>
  <c r="F1615" i="1"/>
  <c r="D1615" i="1"/>
  <c r="L1615" i="1" s="1"/>
  <c r="K1614" i="1"/>
  <c r="H1614" i="1"/>
  <c r="F1614" i="1"/>
  <c r="D1614" i="1"/>
  <c r="L1614" i="1" s="1"/>
  <c r="K1613" i="1"/>
  <c r="H1613" i="1"/>
  <c r="F1613" i="1"/>
  <c r="D1613" i="1"/>
  <c r="L1613" i="1" s="1"/>
  <c r="K1612" i="1"/>
  <c r="H1612" i="1"/>
  <c r="F1612" i="1"/>
  <c r="D1612" i="1"/>
  <c r="L1612" i="1" s="1"/>
  <c r="L1611" i="1"/>
  <c r="K1611" i="1"/>
  <c r="H1611" i="1"/>
  <c r="F1611" i="1"/>
  <c r="D1611" i="1"/>
  <c r="L1610" i="1"/>
  <c r="K1610" i="1"/>
  <c r="H1610" i="1"/>
  <c r="F1610" i="1"/>
  <c r="D1610" i="1"/>
  <c r="L1609" i="1"/>
  <c r="K1609" i="1"/>
  <c r="H1609" i="1"/>
  <c r="F1609" i="1"/>
  <c r="D1609" i="1"/>
  <c r="L1608" i="1"/>
  <c r="K1608" i="1"/>
  <c r="H1608" i="1"/>
  <c r="F1608" i="1"/>
  <c r="D1608" i="1"/>
  <c r="K1607" i="1"/>
  <c r="H1607" i="1"/>
  <c r="F1607" i="1"/>
  <c r="D1607" i="1"/>
  <c r="L1607" i="1" s="1"/>
  <c r="K1606" i="1"/>
  <c r="H1606" i="1"/>
  <c r="F1606" i="1"/>
  <c r="D1606" i="1"/>
  <c r="L1606" i="1" s="1"/>
  <c r="K1605" i="1"/>
  <c r="H1605" i="1"/>
  <c r="F1605" i="1"/>
  <c r="D1605" i="1"/>
  <c r="L1605" i="1" s="1"/>
  <c r="K1604" i="1"/>
  <c r="H1604" i="1"/>
  <c r="F1604" i="1"/>
  <c r="D1604" i="1"/>
  <c r="L1604" i="1" s="1"/>
  <c r="L1603" i="1"/>
  <c r="K1603" i="1"/>
  <c r="H1603" i="1"/>
  <c r="F1603" i="1"/>
  <c r="D1603" i="1"/>
  <c r="L1602" i="1"/>
  <c r="K1602" i="1"/>
  <c r="H1602" i="1"/>
  <c r="F1602" i="1"/>
  <c r="D1602" i="1"/>
  <c r="L1601" i="1"/>
  <c r="K1601" i="1"/>
  <c r="H1601" i="1"/>
  <c r="F1601" i="1"/>
  <c r="D1601" i="1"/>
  <c r="L1600" i="1"/>
  <c r="K1600" i="1"/>
  <c r="H1600" i="1"/>
  <c r="F1600" i="1"/>
  <c r="D1600" i="1"/>
  <c r="K1599" i="1"/>
  <c r="H1599" i="1"/>
  <c r="F1599" i="1"/>
  <c r="D1599" i="1"/>
  <c r="L1599" i="1" s="1"/>
  <c r="K1598" i="1"/>
  <c r="H1598" i="1"/>
  <c r="F1598" i="1"/>
  <c r="D1598" i="1"/>
  <c r="L1598" i="1" s="1"/>
  <c r="K1597" i="1"/>
  <c r="H1597" i="1"/>
  <c r="F1597" i="1"/>
  <c r="D1597" i="1"/>
  <c r="L1597" i="1" s="1"/>
  <c r="K1596" i="1"/>
  <c r="H1596" i="1"/>
  <c r="F1596" i="1"/>
  <c r="D1596" i="1"/>
  <c r="L1596" i="1" s="1"/>
  <c r="L1595" i="1"/>
  <c r="K1595" i="1"/>
  <c r="H1595" i="1"/>
  <c r="F1595" i="1"/>
  <c r="D1595" i="1"/>
  <c r="L1594" i="1"/>
  <c r="K1594" i="1"/>
  <c r="H1594" i="1"/>
  <c r="F1594" i="1"/>
  <c r="D1594" i="1"/>
  <c r="L1593" i="1"/>
  <c r="K1593" i="1"/>
  <c r="H1593" i="1"/>
  <c r="F1593" i="1"/>
  <c r="D1593" i="1"/>
  <c r="L1592" i="1"/>
  <c r="K1592" i="1"/>
  <c r="H1592" i="1"/>
  <c r="F1592" i="1"/>
  <c r="D1592" i="1"/>
  <c r="K1591" i="1"/>
  <c r="H1591" i="1"/>
  <c r="F1591" i="1"/>
  <c r="D1591" i="1"/>
  <c r="L1591" i="1" s="1"/>
  <c r="K1590" i="1"/>
  <c r="H1590" i="1"/>
  <c r="F1590" i="1"/>
  <c r="D1590" i="1"/>
  <c r="L1590" i="1" s="1"/>
  <c r="K1589" i="1"/>
  <c r="H1589" i="1"/>
  <c r="F1589" i="1"/>
  <c r="D1589" i="1"/>
  <c r="L1589" i="1" s="1"/>
  <c r="K1588" i="1"/>
  <c r="H1588" i="1"/>
  <c r="F1588" i="1"/>
  <c r="D1588" i="1"/>
  <c r="L1588" i="1" s="1"/>
  <c r="L1587" i="1"/>
  <c r="K1587" i="1"/>
  <c r="H1587" i="1"/>
  <c r="F1587" i="1"/>
  <c r="D1587" i="1"/>
  <c r="L1586" i="1"/>
  <c r="K1586" i="1"/>
  <c r="H1586" i="1"/>
  <c r="F1586" i="1"/>
  <c r="D1586" i="1"/>
  <c r="L1585" i="1"/>
  <c r="K1585" i="1"/>
  <c r="H1585" i="1"/>
  <c r="F1585" i="1"/>
  <c r="D1585" i="1"/>
  <c r="L1584" i="1"/>
  <c r="K1584" i="1"/>
  <c r="H1584" i="1"/>
  <c r="F1584" i="1"/>
  <c r="D1584" i="1"/>
  <c r="K1583" i="1"/>
  <c r="H1583" i="1"/>
  <c r="F1583" i="1"/>
  <c r="D1583" i="1"/>
  <c r="L1583" i="1" s="1"/>
  <c r="K1582" i="1"/>
  <c r="H1582" i="1"/>
  <c r="F1582" i="1"/>
  <c r="D1582" i="1"/>
  <c r="L1582" i="1" s="1"/>
  <c r="K1581" i="1"/>
  <c r="H1581" i="1"/>
  <c r="F1581" i="1"/>
  <c r="D1581" i="1"/>
  <c r="L1581" i="1" s="1"/>
  <c r="K1580" i="1"/>
  <c r="H1580" i="1"/>
  <c r="F1580" i="1"/>
  <c r="D1580" i="1"/>
  <c r="L1580" i="1" s="1"/>
  <c r="L1579" i="1"/>
  <c r="K1579" i="1"/>
  <c r="H1579" i="1"/>
  <c r="F1579" i="1"/>
  <c r="D1579" i="1"/>
  <c r="L1578" i="1"/>
  <c r="K1578" i="1"/>
  <c r="H1578" i="1"/>
  <c r="F1578" i="1"/>
  <c r="D1578" i="1"/>
  <c r="L1577" i="1"/>
  <c r="K1577" i="1"/>
  <c r="H1577" i="1"/>
  <c r="F1577" i="1"/>
  <c r="D1577" i="1"/>
  <c r="L1576" i="1"/>
  <c r="K1576" i="1"/>
  <c r="H1576" i="1"/>
  <c r="F1576" i="1"/>
  <c r="D1576" i="1"/>
  <c r="K1575" i="1"/>
  <c r="H1575" i="1"/>
  <c r="F1575" i="1"/>
  <c r="D1575" i="1"/>
  <c r="L1575" i="1" s="1"/>
  <c r="K1574" i="1"/>
  <c r="H1574" i="1"/>
  <c r="F1574" i="1"/>
  <c r="D1574" i="1"/>
  <c r="L1574" i="1" s="1"/>
  <c r="K1573" i="1"/>
  <c r="H1573" i="1"/>
  <c r="F1573" i="1"/>
  <c r="D1573" i="1"/>
  <c r="L1573" i="1" s="1"/>
  <c r="K1572" i="1"/>
  <c r="H1572" i="1"/>
  <c r="F1572" i="1"/>
  <c r="D1572" i="1"/>
  <c r="L1572" i="1" s="1"/>
  <c r="L1571" i="1"/>
  <c r="K1571" i="1"/>
  <c r="H1571" i="1"/>
  <c r="F1571" i="1"/>
  <c r="D1571" i="1"/>
  <c r="L1570" i="1"/>
  <c r="K1570" i="1"/>
  <c r="H1570" i="1"/>
  <c r="F1570" i="1"/>
  <c r="D1570" i="1"/>
  <c r="L1569" i="1"/>
  <c r="K1569" i="1"/>
  <c r="H1569" i="1"/>
  <c r="F1569" i="1"/>
  <c r="D1569" i="1"/>
  <c r="L1568" i="1"/>
  <c r="K1568" i="1"/>
  <c r="H1568" i="1"/>
  <c r="F1568" i="1"/>
  <c r="D1568" i="1"/>
  <c r="K1567" i="1"/>
  <c r="H1567" i="1"/>
  <c r="F1567" i="1"/>
  <c r="D1567" i="1"/>
  <c r="L1567" i="1" s="1"/>
  <c r="K1566" i="1"/>
  <c r="H1566" i="1"/>
  <c r="F1566" i="1"/>
  <c r="D1566" i="1"/>
  <c r="L1566" i="1" s="1"/>
  <c r="K1565" i="1"/>
  <c r="H1565" i="1"/>
  <c r="F1565" i="1"/>
  <c r="D1565" i="1"/>
  <c r="L1565" i="1" s="1"/>
  <c r="K1564" i="1"/>
  <c r="H1564" i="1"/>
  <c r="F1564" i="1"/>
  <c r="D1564" i="1"/>
  <c r="L1564" i="1" s="1"/>
  <c r="L1563" i="1"/>
  <c r="K1563" i="1"/>
  <c r="H1563" i="1"/>
  <c r="F1563" i="1"/>
  <c r="D1563" i="1"/>
  <c r="L1562" i="1"/>
  <c r="K1562" i="1"/>
  <c r="H1562" i="1"/>
  <c r="F1562" i="1"/>
  <c r="D1562" i="1"/>
  <c r="L1561" i="1"/>
  <c r="K1561" i="1"/>
  <c r="H1561" i="1"/>
  <c r="F1561" i="1"/>
  <c r="D1561" i="1"/>
  <c r="L1560" i="1"/>
  <c r="K1560" i="1"/>
  <c r="H1560" i="1"/>
  <c r="F1560" i="1"/>
  <c r="D1560" i="1"/>
  <c r="K1559" i="1"/>
  <c r="H1559" i="1"/>
  <c r="F1559" i="1"/>
  <c r="D1559" i="1"/>
  <c r="L1559" i="1" s="1"/>
  <c r="K1558" i="1"/>
  <c r="H1558" i="1"/>
  <c r="F1558" i="1"/>
  <c r="D1558" i="1"/>
  <c r="L1558" i="1" s="1"/>
  <c r="K1557" i="1"/>
  <c r="H1557" i="1"/>
  <c r="F1557" i="1"/>
  <c r="D1557" i="1"/>
  <c r="L1557" i="1" s="1"/>
  <c r="K1556" i="1"/>
  <c r="H1556" i="1"/>
  <c r="F1556" i="1"/>
  <c r="D1556" i="1"/>
  <c r="L1556" i="1" s="1"/>
  <c r="L1555" i="1"/>
  <c r="K1555" i="1"/>
  <c r="H1555" i="1"/>
  <c r="F1555" i="1"/>
  <c r="D1555" i="1"/>
  <c r="L1554" i="1"/>
  <c r="K1554" i="1"/>
  <c r="H1554" i="1"/>
  <c r="F1554" i="1"/>
  <c r="D1554" i="1"/>
  <c r="L1553" i="1"/>
  <c r="K1553" i="1"/>
  <c r="H1553" i="1"/>
  <c r="F1553" i="1"/>
  <c r="D1553" i="1"/>
  <c r="L1552" i="1"/>
  <c r="K1552" i="1"/>
  <c r="H1552" i="1"/>
  <c r="F1552" i="1"/>
  <c r="D1552" i="1"/>
  <c r="K1551" i="1"/>
  <c r="H1551" i="1"/>
  <c r="F1551" i="1"/>
  <c r="D1551" i="1"/>
  <c r="L1551" i="1" s="1"/>
  <c r="K1550" i="1"/>
  <c r="H1550" i="1"/>
  <c r="F1550" i="1"/>
  <c r="D1550" i="1"/>
  <c r="L1550" i="1" s="1"/>
  <c r="K1549" i="1"/>
  <c r="H1549" i="1"/>
  <c r="F1549" i="1"/>
  <c r="D1549" i="1"/>
  <c r="L1549" i="1" s="1"/>
  <c r="K1548" i="1"/>
  <c r="H1548" i="1"/>
  <c r="F1548" i="1"/>
  <c r="D1548" i="1"/>
  <c r="L1548" i="1" s="1"/>
  <c r="L1547" i="1"/>
  <c r="K1547" i="1"/>
  <c r="H1547" i="1"/>
  <c r="F1547" i="1"/>
  <c r="D1547" i="1"/>
  <c r="L1546" i="1"/>
  <c r="K1546" i="1"/>
  <c r="H1546" i="1"/>
  <c r="F1546" i="1"/>
  <c r="D1546" i="1"/>
  <c r="L1545" i="1"/>
  <c r="K1545" i="1"/>
  <c r="H1545" i="1"/>
  <c r="F1545" i="1"/>
  <c r="D1545" i="1"/>
  <c r="L1544" i="1"/>
  <c r="K1544" i="1"/>
  <c r="H1544" i="1"/>
  <c r="F1544" i="1"/>
  <c r="D1544" i="1"/>
  <c r="K1543" i="1"/>
  <c r="H1543" i="1"/>
  <c r="F1543" i="1"/>
  <c r="D1543" i="1"/>
  <c r="L1543" i="1" s="1"/>
  <c r="K1542" i="1"/>
  <c r="H1542" i="1"/>
  <c r="F1542" i="1"/>
  <c r="D1542" i="1"/>
  <c r="L1542" i="1" s="1"/>
  <c r="K1541" i="1"/>
  <c r="H1541" i="1"/>
  <c r="F1541" i="1"/>
  <c r="D1541" i="1"/>
  <c r="L1541" i="1" s="1"/>
  <c r="K1540" i="1"/>
  <c r="H1540" i="1"/>
  <c r="F1540" i="1"/>
  <c r="D1540" i="1"/>
  <c r="L1540" i="1" s="1"/>
  <c r="L1539" i="1"/>
  <c r="K1539" i="1"/>
  <c r="H1539" i="1"/>
  <c r="F1539" i="1"/>
  <c r="D1539" i="1"/>
  <c r="L1538" i="1"/>
  <c r="K1538" i="1"/>
  <c r="H1538" i="1"/>
  <c r="F1538" i="1"/>
  <c r="D1538" i="1"/>
  <c r="L1537" i="1"/>
  <c r="K1537" i="1"/>
  <c r="H1537" i="1"/>
  <c r="F1537" i="1"/>
  <c r="D1537" i="1"/>
  <c r="L1536" i="1"/>
  <c r="K1536" i="1"/>
  <c r="H1536" i="1"/>
  <c r="F1536" i="1"/>
  <c r="D1536" i="1"/>
  <c r="K1535" i="1"/>
  <c r="H1535" i="1"/>
  <c r="F1535" i="1"/>
  <c r="D1535" i="1"/>
  <c r="L1535" i="1" s="1"/>
  <c r="K1534" i="1"/>
  <c r="H1534" i="1"/>
  <c r="F1534" i="1"/>
  <c r="D1534" i="1"/>
  <c r="L1534" i="1" s="1"/>
  <c r="K1533" i="1"/>
  <c r="H1533" i="1"/>
  <c r="F1533" i="1"/>
  <c r="D1533" i="1"/>
  <c r="L1533" i="1" s="1"/>
  <c r="K1532" i="1"/>
  <c r="H1532" i="1"/>
  <c r="F1532" i="1"/>
  <c r="D1532" i="1"/>
  <c r="L1532" i="1" s="1"/>
  <c r="L1531" i="1"/>
  <c r="K1531" i="1"/>
  <c r="H1531" i="1"/>
  <c r="F1531" i="1"/>
  <c r="D1531" i="1"/>
  <c r="L1530" i="1"/>
  <c r="K1530" i="1"/>
  <c r="H1530" i="1"/>
  <c r="F1530" i="1"/>
  <c r="D1530" i="1"/>
  <c r="L1529" i="1"/>
  <c r="K1529" i="1"/>
  <c r="H1529" i="1"/>
  <c r="F1529" i="1"/>
  <c r="D1529" i="1"/>
  <c r="L1528" i="1"/>
  <c r="K1528" i="1"/>
  <c r="H1528" i="1"/>
  <c r="F1528" i="1"/>
  <c r="D1528" i="1"/>
  <c r="K1527" i="1"/>
  <c r="H1527" i="1"/>
  <c r="F1527" i="1"/>
  <c r="D1527" i="1"/>
  <c r="L1527" i="1" s="1"/>
  <c r="K1526" i="1"/>
  <c r="H1526" i="1"/>
  <c r="F1526" i="1"/>
  <c r="D1526" i="1"/>
  <c r="L1526" i="1" s="1"/>
  <c r="K1525" i="1"/>
  <c r="H1525" i="1"/>
  <c r="F1525" i="1"/>
  <c r="D1525" i="1"/>
  <c r="L1525" i="1" s="1"/>
  <c r="K1524" i="1"/>
  <c r="H1524" i="1"/>
  <c r="F1524" i="1"/>
  <c r="D1524" i="1"/>
  <c r="L1524" i="1" s="1"/>
  <c r="L1523" i="1"/>
  <c r="K1523" i="1"/>
  <c r="H1523" i="1"/>
  <c r="F1523" i="1"/>
  <c r="D1523" i="1"/>
  <c r="L1522" i="1"/>
  <c r="K1522" i="1"/>
  <c r="H1522" i="1"/>
  <c r="F1522" i="1"/>
  <c r="D1522" i="1"/>
  <c r="L1521" i="1"/>
  <c r="K1521" i="1"/>
  <c r="H1521" i="1"/>
  <c r="F1521" i="1"/>
  <c r="D1521" i="1"/>
  <c r="L1520" i="1"/>
  <c r="K1520" i="1"/>
  <c r="H1520" i="1"/>
  <c r="F1520" i="1"/>
  <c r="D1520" i="1"/>
  <c r="K1519" i="1"/>
  <c r="H1519" i="1"/>
  <c r="F1519" i="1"/>
  <c r="D1519" i="1"/>
  <c r="L1519" i="1" s="1"/>
  <c r="K1518" i="1"/>
  <c r="H1518" i="1"/>
  <c r="F1518" i="1"/>
  <c r="D1518" i="1"/>
  <c r="L1518" i="1" s="1"/>
  <c r="K1517" i="1"/>
  <c r="H1517" i="1"/>
  <c r="F1517" i="1"/>
  <c r="D1517" i="1"/>
  <c r="L1517" i="1" s="1"/>
  <c r="K1516" i="1"/>
  <c r="H1516" i="1"/>
  <c r="F1516" i="1"/>
  <c r="D1516" i="1"/>
  <c r="L1516" i="1" s="1"/>
  <c r="L1515" i="1"/>
  <c r="K1515" i="1"/>
  <c r="H1515" i="1"/>
  <c r="F1515" i="1"/>
  <c r="D1515" i="1"/>
  <c r="L1514" i="1"/>
  <c r="K1514" i="1"/>
  <c r="H1514" i="1"/>
  <c r="F1514" i="1"/>
  <c r="D1514" i="1"/>
  <c r="L1513" i="1"/>
  <c r="K1513" i="1"/>
  <c r="H1513" i="1"/>
  <c r="F1513" i="1"/>
  <c r="D1513" i="1"/>
  <c r="L1512" i="1"/>
  <c r="K1512" i="1"/>
  <c r="H1512" i="1"/>
  <c r="F1512" i="1"/>
  <c r="D1512" i="1"/>
  <c r="K1511" i="1"/>
  <c r="H1511" i="1"/>
  <c r="F1511" i="1"/>
  <c r="D1511" i="1"/>
  <c r="L1511" i="1" s="1"/>
  <c r="K1510" i="1"/>
  <c r="H1510" i="1"/>
  <c r="F1510" i="1"/>
  <c r="D1510" i="1"/>
  <c r="L1510" i="1" s="1"/>
  <c r="K1509" i="1"/>
  <c r="H1509" i="1"/>
  <c r="F1509" i="1"/>
  <c r="D1509" i="1"/>
  <c r="L1509" i="1" s="1"/>
  <c r="K1508" i="1"/>
  <c r="H1508" i="1"/>
  <c r="F1508" i="1"/>
  <c r="D1508" i="1"/>
  <c r="L1508" i="1" s="1"/>
  <c r="L1507" i="1"/>
  <c r="K1507" i="1"/>
  <c r="H1507" i="1"/>
  <c r="F1507" i="1"/>
  <c r="D1507" i="1"/>
  <c r="L1506" i="1"/>
  <c r="K1506" i="1"/>
  <c r="H1506" i="1"/>
  <c r="F1506" i="1"/>
  <c r="D1506" i="1"/>
  <c r="L1505" i="1"/>
  <c r="K1505" i="1"/>
  <c r="H1505" i="1"/>
  <c r="F1505" i="1"/>
  <c r="D1505" i="1"/>
  <c r="L1504" i="1"/>
  <c r="K1504" i="1"/>
  <c r="H1504" i="1"/>
  <c r="F1504" i="1"/>
  <c r="D1504" i="1"/>
  <c r="H1503" i="1"/>
  <c r="F1503" i="1"/>
  <c r="D1503" i="1"/>
  <c r="L1502" i="1"/>
  <c r="J1502" i="1" a="1"/>
  <c r="J1502" i="1" s="1"/>
  <c r="K1502" i="1" s="1"/>
  <c r="H1502" i="1"/>
  <c r="F1502" i="1"/>
  <c r="D1502" i="1"/>
  <c r="L1501" i="1"/>
  <c r="H1501" i="1"/>
  <c r="F1501" i="1"/>
  <c r="D1501" i="1"/>
  <c r="J1501" i="1" s="1" a="1"/>
  <c r="J1501" i="1" s="1"/>
  <c r="K1501" i="1" s="1"/>
  <c r="K1500" i="1"/>
  <c r="H1500" i="1"/>
  <c r="F1500" i="1"/>
  <c r="D1500" i="1"/>
  <c r="L1500" i="1" s="1"/>
  <c r="L1499" i="1"/>
  <c r="J1499" i="1" a="1"/>
  <c r="J1499" i="1" s="1"/>
  <c r="K1499" i="1" s="1"/>
  <c r="H1499" i="1"/>
  <c r="F1499" i="1"/>
  <c r="D1499" i="1"/>
  <c r="K1498" i="1"/>
  <c r="H1498" i="1"/>
  <c r="F1498" i="1"/>
  <c r="D1498" i="1"/>
  <c r="L1498" i="1" s="1"/>
  <c r="L1497" i="1"/>
  <c r="H1497" i="1"/>
  <c r="F1497" i="1"/>
  <c r="D1497" i="1"/>
  <c r="J1497" i="1" s="1" a="1"/>
  <c r="J1497" i="1" s="1"/>
  <c r="K1497" i="1" s="1"/>
  <c r="L1496" i="1"/>
  <c r="H1496" i="1"/>
  <c r="F1496" i="1"/>
  <c r="D1496" i="1"/>
  <c r="J1496" i="1" s="1" a="1"/>
  <c r="J1496" i="1" s="1"/>
  <c r="K1496" i="1" s="1"/>
  <c r="H1495" i="1"/>
  <c r="F1495" i="1"/>
  <c r="D1495" i="1"/>
  <c r="L1494" i="1"/>
  <c r="J1494" i="1" a="1"/>
  <c r="J1494" i="1" s="1"/>
  <c r="K1494" i="1" s="1"/>
  <c r="H1494" i="1"/>
  <c r="F1494" i="1"/>
  <c r="D1494" i="1"/>
  <c r="L1493" i="1"/>
  <c r="J1493" i="1" a="1"/>
  <c r="J1493" i="1" s="1"/>
  <c r="K1493" i="1" s="1"/>
  <c r="H1493" i="1"/>
  <c r="F1493" i="1"/>
  <c r="D1493" i="1"/>
  <c r="J1492" i="1" a="1"/>
  <c r="J1492" i="1" s="1"/>
  <c r="K1492" i="1" s="1"/>
  <c r="H1492" i="1"/>
  <c r="F1492" i="1"/>
  <c r="D1492" i="1"/>
  <c r="L1492" i="1" s="1"/>
  <c r="H1491" i="1"/>
  <c r="F1491" i="1"/>
  <c r="D1491" i="1"/>
  <c r="H1490" i="1"/>
  <c r="F1490" i="1"/>
  <c r="D1490" i="1"/>
  <c r="L1490" i="1" s="1"/>
  <c r="H1489" i="1"/>
  <c r="F1489" i="1"/>
  <c r="D1489" i="1"/>
  <c r="J1489" i="1" s="1" a="1"/>
  <c r="J1489" i="1" s="1"/>
  <c r="K1489" i="1" s="1"/>
  <c r="L1488" i="1"/>
  <c r="H1488" i="1"/>
  <c r="F1488" i="1"/>
  <c r="D1488" i="1"/>
  <c r="J1488" i="1" s="1" a="1"/>
  <c r="J1488" i="1" s="1"/>
  <c r="K1488" i="1" s="1"/>
  <c r="L1487" i="1"/>
  <c r="K1487" i="1"/>
  <c r="J1487" i="1"/>
  <c r="H1487" i="1"/>
  <c r="F1487" i="1"/>
  <c r="D1487" i="1"/>
  <c r="J1487" i="1" s="1" a="1"/>
  <c r="L1486" i="1"/>
  <c r="J1486" i="1" a="1"/>
  <c r="J1486" i="1" s="1"/>
  <c r="K1486" i="1" s="1"/>
  <c r="H1486" i="1"/>
  <c r="F1486" i="1"/>
  <c r="D1486" i="1"/>
  <c r="L1485" i="1"/>
  <c r="J1485" i="1" a="1"/>
  <c r="J1485" i="1" s="1"/>
  <c r="K1485" i="1" s="1"/>
  <c r="H1485" i="1"/>
  <c r="F1485" i="1"/>
  <c r="D1485" i="1"/>
  <c r="J1484" i="1" a="1"/>
  <c r="J1484" i="1" s="1"/>
  <c r="K1484" i="1" s="1"/>
  <c r="H1484" i="1"/>
  <c r="F1484" i="1"/>
  <c r="D1484" i="1"/>
  <c r="L1484" i="1" s="1"/>
  <c r="H1483" i="1"/>
  <c r="F1483" i="1"/>
  <c r="D1483" i="1"/>
  <c r="H1482" i="1"/>
  <c r="F1482" i="1"/>
  <c r="D1482" i="1"/>
  <c r="L1482" i="1" s="1"/>
  <c r="H1481" i="1"/>
  <c r="F1481" i="1"/>
  <c r="D1481" i="1"/>
  <c r="J1481" i="1" s="1" a="1"/>
  <c r="J1481" i="1" s="1"/>
  <c r="K1481" i="1" s="1"/>
  <c r="L1480" i="1"/>
  <c r="H1480" i="1"/>
  <c r="F1480" i="1"/>
  <c r="D1480" i="1"/>
  <c r="J1480" i="1" s="1" a="1"/>
  <c r="J1480" i="1" s="1"/>
  <c r="K1480" i="1" s="1"/>
  <c r="L1479" i="1"/>
  <c r="H1479" i="1"/>
  <c r="F1479" i="1"/>
  <c r="D1479" i="1"/>
  <c r="J1479" i="1" s="1" a="1"/>
  <c r="J1479" i="1" s="1"/>
  <c r="K1479" i="1" s="1"/>
  <c r="L1478" i="1"/>
  <c r="J1478" i="1"/>
  <c r="K1478" i="1" s="1"/>
  <c r="J1478" i="1" a="1"/>
  <c r="H1478" i="1"/>
  <c r="F1478" i="1"/>
  <c r="D1478" i="1"/>
  <c r="L1477" i="1"/>
  <c r="J1477" i="1"/>
  <c r="K1477" i="1" s="1"/>
  <c r="J1477" i="1" a="1"/>
  <c r="H1477" i="1"/>
  <c r="F1477" i="1"/>
  <c r="D1477" i="1"/>
  <c r="K1476" i="1"/>
  <c r="J1476" i="1" a="1"/>
  <c r="J1476" i="1" s="1"/>
  <c r="H1476" i="1"/>
  <c r="F1476" i="1"/>
  <c r="D1476" i="1"/>
  <c r="L1476" i="1" s="1"/>
  <c r="H1475" i="1"/>
  <c r="F1475" i="1"/>
  <c r="D1475" i="1"/>
  <c r="H1474" i="1"/>
  <c r="F1474" i="1"/>
  <c r="D1474" i="1"/>
  <c r="L1474" i="1" s="1"/>
  <c r="L1473" i="1"/>
  <c r="H1473" i="1"/>
  <c r="F1473" i="1"/>
  <c r="D1473" i="1"/>
  <c r="J1473" i="1" s="1" a="1"/>
  <c r="J1473" i="1" s="1"/>
  <c r="K1473" i="1" s="1"/>
  <c r="L1472" i="1"/>
  <c r="H1472" i="1"/>
  <c r="F1472" i="1"/>
  <c r="D1472" i="1"/>
  <c r="J1472" i="1" s="1" a="1"/>
  <c r="J1472" i="1" s="1"/>
  <c r="K1472" i="1" s="1"/>
  <c r="H1471" i="1"/>
  <c r="F1471" i="1"/>
  <c r="D1471" i="1"/>
  <c r="J1471" i="1" s="1" a="1"/>
  <c r="J1471" i="1" s="1"/>
  <c r="K1471" i="1" s="1"/>
  <c r="L1470" i="1"/>
  <c r="J1470" i="1" a="1"/>
  <c r="J1470" i="1" s="1"/>
  <c r="K1470" i="1" s="1"/>
  <c r="H1470" i="1"/>
  <c r="F1470" i="1"/>
  <c r="D1470" i="1"/>
  <c r="L1469" i="1"/>
  <c r="J1469" i="1" a="1"/>
  <c r="J1469" i="1" s="1"/>
  <c r="K1469" i="1" s="1"/>
  <c r="H1469" i="1"/>
  <c r="F1469" i="1"/>
  <c r="D1469" i="1"/>
  <c r="J1468" i="1" a="1"/>
  <c r="J1468" i="1" s="1"/>
  <c r="K1468" i="1" s="1"/>
  <c r="H1468" i="1"/>
  <c r="F1468" i="1"/>
  <c r="D1468" i="1"/>
  <c r="L1468" i="1" s="1"/>
  <c r="H1467" i="1"/>
  <c r="F1467" i="1"/>
  <c r="D1467" i="1"/>
  <c r="H1466" i="1"/>
  <c r="F1466" i="1"/>
  <c r="D1466" i="1"/>
  <c r="L1466" i="1" s="1"/>
  <c r="L1465" i="1"/>
  <c r="H1465" i="1"/>
  <c r="F1465" i="1"/>
  <c r="D1465" i="1"/>
  <c r="J1465" i="1" s="1" a="1"/>
  <c r="J1465" i="1" s="1"/>
  <c r="K1465" i="1" s="1"/>
  <c r="L1464" i="1"/>
  <c r="H1464" i="1"/>
  <c r="F1464" i="1"/>
  <c r="D1464" i="1"/>
  <c r="J1464" i="1" s="1" a="1"/>
  <c r="J1464" i="1" s="1"/>
  <c r="K1464" i="1" s="1"/>
  <c r="L1463" i="1"/>
  <c r="H1463" i="1"/>
  <c r="F1463" i="1"/>
  <c r="D1463" i="1"/>
  <c r="J1463" i="1" s="1" a="1"/>
  <c r="J1463" i="1" s="1"/>
  <c r="K1463" i="1" s="1"/>
  <c r="L1462" i="1"/>
  <c r="J1462" i="1" a="1"/>
  <c r="J1462" i="1" s="1"/>
  <c r="K1462" i="1" s="1"/>
  <c r="H1462" i="1"/>
  <c r="F1462" i="1"/>
  <c r="D1462" i="1"/>
  <c r="L1461" i="1"/>
  <c r="J1461" i="1"/>
  <c r="K1461" i="1" s="1"/>
  <c r="J1461" i="1" a="1"/>
  <c r="H1461" i="1"/>
  <c r="F1461" i="1"/>
  <c r="D1461" i="1"/>
  <c r="J1460" i="1" a="1"/>
  <c r="J1460" i="1" s="1"/>
  <c r="K1460" i="1" s="1"/>
  <c r="H1460" i="1"/>
  <c r="F1460" i="1"/>
  <c r="D1460" i="1"/>
  <c r="L1460" i="1" s="1"/>
  <c r="H1459" i="1"/>
  <c r="F1459" i="1"/>
  <c r="D1459" i="1"/>
  <c r="H1458" i="1"/>
  <c r="F1458" i="1"/>
  <c r="D1458" i="1"/>
  <c r="L1458" i="1" s="1"/>
  <c r="H1457" i="1"/>
  <c r="F1457" i="1"/>
  <c r="D1457" i="1"/>
  <c r="J1457" i="1" s="1" a="1"/>
  <c r="J1457" i="1" s="1"/>
  <c r="K1457" i="1" s="1"/>
  <c r="L1456" i="1"/>
  <c r="H1456" i="1"/>
  <c r="F1456" i="1"/>
  <c r="D1456" i="1"/>
  <c r="J1456" i="1" s="1" a="1"/>
  <c r="J1456" i="1" s="1"/>
  <c r="K1456" i="1" s="1"/>
  <c r="H1455" i="1"/>
  <c r="F1455" i="1"/>
  <c r="D1455" i="1"/>
  <c r="J1455" i="1" s="1" a="1"/>
  <c r="J1455" i="1" s="1"/>
  <c r="K1455" i="1" s="1"/>
  <c r="L1454" i="1"/>
  <c r="K1454" i="1"/>
  <c r="J1454" i="1"/>
  <c r="J1454" i="1" a="1"/>
  <c r="H1454" i="1"/>
  <c r="F1454" i="1"/>
  <c r="D1454" i="1"/>
  <c r="L1453" i="1"/>
  <c r="J1453" i="1" a="1"/>
  <c r="J1453" i="1" s="1"/>
  <c r="K1453" i="1" s="1"/>
  <c r="H1453" i="1"/>
  <c r="F1453" i="1"/>
  <c r="D1453" i="1"/>
  <c r="K1452" i="1"/>
  <c r="J1452" i="1" a="1"/>
  <c r="J1452" i="1" s="1"/>
  <c r="H1452" i="1"/>
  <c r="F1452" i="1"/>
  <c r="D1452" i="1"/>
  <c r="L1452" i="1" s="1"/>
  <c r="H1451" i="1"/>
  <c r="F1451" i="1"/>
  <c r="D1451" i="1"/>
  <c r="H1450" i="1"/>
  <c r="F1450" i="1"/>
  <c r="D1450" i="1"/>
  <c r="L1450" i="1" s="1"/>
  <c r="H1449" i="1"/>
  <c r="F1449" i="1"/>
  <c r="D1449" i="1"/>
  <c r="J1449" i="1" s="1" a="1"/>
  <c r="J1449" i="1" s="1"/>
  <c r="K1449" i="1" s="1"/>
  <c r="L1448" i="1"/>
  <c r="K1448" i="1"/>
  <c r="H1448" i="1"/>
  <c r="F1448" i="1"/>
  <c r="D1448" i="1"/>
  <c r="J1448" i="1" s="1" a="1"/>
  <c r="J1448" i="1" s="1"/>
  <c r="H1447" i="1"/>
  <c r="F1447" i="1"/>
  <c r="D1447" i="1"/>
  <c r="J1447" i="1" s="1" a="1"/>
  <c r="J1447" i="1" s="1"/>
  <c r="K1447" i="1" s="1"/>
  <c r="L1446" i="1"/>
  <c r="J1446" i="1" a="1"/>
  <c r="J1446" i="1" s="1"/>
  <c r="K1446" i="1" s="1"/>
  <c r="H1446" i="1"/>
  <c r="F1446" i="1"/>
  <c r="D1446" i="1"/>
  <c r="L1445" i="1"/>
  <c r="J1445" i="1" a="1"/>
  <c r="J1445" i="1" s="1"/>
  <c r="K1445" i="1" s="1"/>
  <c r="H1445" i="1"/>
  <c r="F1445" i="1"/>
  <c r="D1445" i="1"/>
  <c r="J1444" i="1" a="1"/>
  <c r="J1444" i="1" s="1"/>
  <c r="K1444" i="1" s="1"/>
  <c r="H1444" i="1"/>
  <c r="F1444" i="1"/>
  <c r="D1444" i="1"/>
  <c r="L1444" i="1" s="1"/>
  <c r="H1443" i="1"/>
  <c r="F1443" i="1"/>
  <c r="D1443" i="1"/>
  <c r="J1442" i="1" a="1"/>
  <c r="J1442" i="1" s="1"/>
  <c r="K1442" i="1" s="1"/>
  <c r="H1442" i="1"/>
  <c r="F1442" i="1"/>
  <c r="D1442" i="1"/>
  <c r="L1442" i="1" s="1"/>
  <c r="H1441" i="1"/>
  <c r="F1441" i="1"/>
  <c r="D1441" i="1"/>
  <c r="J1441" i="1" s="1" a="1"/>
  <c r="J1441" i="1" s="1"/>
  <c r="K1441" i="1" s="1"/>
  <c r="L1440" i="1"/>
  <c r="K1440" i="1"/>
  <c r="H1440" i="1"/>
  <c r="F1440" i="1"/>
  <c r="D1440" i="1"/>
  <c r="J1440" i="1" s="1" a="1"/>
  <c r="J1440" i="1" s="1"/>
  <c r="H1439" i="1"/>
  <c r="F1439" i="1"/>
  <c r="D1439" i="1"/>
  <c r="J1439" i="1" s="1" a="1"/>
  <c r="J1439" i="1" s="1"/>
  <c r="K1439" i="1" s="1"/>
  <c r="L1438" i="1"/>
  <c r="J1438" i="1" a="1"/>
  <c r="J1438" i="1" s="1"/>
  <c r="K1438" i="1" s="1"/>
  <c r="H1438" i="1"/>
  <c r="F1438" i="1"/>
  <c r="D1438" i="1"/>
  <c r="L1437" i="1"/>
  <c r="J1437" i="1"/>
  <c r="K1437" i="1" s="1"/>
  <c r="J1437" i="1" a="1"/>
  <c r="H1437" i="1"/>
  <c r="F1437" i="1"/>
  <c r="D1437" i="1"/>
  <c r="K1436" i="1"/>
  <c r="J1436" i="1" a="1"/>
  <c r="J1436" i="1" s="1"/>
  <c r="H1436" i="1"/>
  <c r="F1436" i="1"/>
  <c r="D1436" i="1"/>
  <c r="L1436" i="1" s="1"/>
  <c r="H1435" i="1"/>
  <c r="F1435" i="1"/>
  <c r="D1435" i="1"/>
  <c r="J1434" i="1" a="1"/>
  <c r="J1434" i="1" s="1"/>
  <c r="K1434" i="1" s="1"/>
  <c r="H1434" i="1"/>
  <c r="F1434" i="1"/>
  <c r="D1434" i="1"/>
  <c r="L1434" i="1" s="1"/>
  <c r="H1433" i="1"/>
  <c r="F1433" i="1"/>
  <c r="D1433" i="1"/>
  <c r="L1432" i="1"/>
  <c r="K1432" i="1"/>
  <c r="H1432" i="1"/>
  <c r="F1432" i="1"/>
  <c r="D1432" i="1"/>
  <c r="J1432" i="1" s="1" a="1"/>
  <c r="J1432" i="1" s="1"/>
  <c r="L1431" i="1"/>
  <c r="J1431" i="1"/>
  <c r="K1431" i="1" s="1"/>
  <c r="H1431" i="1"/>
  <c r="F1431" i="1"/>
  <c r="D1431" i="1"/>
  <c r="J1431" i="1" s="1" a="1"/>
  <c r="L1430" i="1"/>
  <c r="K1430" i="1"/>
  <c r="J1430" i="1"/>
  <c r="J1430" i="1" a="1"/>
  <c r="H1430" i="1"/>
  <c r="F1430" i="1"/>
  <c r="D1430" i="1"/>
  <c r="L1429" i="1"/>
  <c r="K1429" i="1"/>
  <c r="H1429" i="1"/>
  <c r="F1429" i="1"/>
  <c r="D1429" i="1"/>
  <c r="J1428" i="1" a="1"/>
  <c r="J1428" i="1" s="1"/>
  <c r="K1428" i="1" s="1"/>
  <c r="H1428" i="1"/>
  <c r="F1428" i="1"/>
  <c r="D1428" i="1"/>
  <c r="L1428" i="1" s="1"/>
  <c r="H1427" i="1"/>
  <c r="F1427" i="1"/>
  <c r="D1427" i="1"/>
  <c r="J1427" i="1" s="1" a="1"/>
  <c r="J1427" i="1" s="1"/>
  <c r="K1427" i="1" s="1"/>
  <c r="L1426" i="1"/>
  <c r="K1426" i="1"/>
  <c r="H1426" i="1"/>
  <c r="F1426" i="1"/>
  <c r="D1426" i="1"/>
  <c r="J1426" i="1" s="1" a="1"/>
  <c r="J1426" i="1" s="1"/>
  <c r="H1425" i="1"/>
  <c r="F1425" i="1"/>
  <c r="D1425" i="1"/>
  <c r="J1425" i="1" s="1" a="1"/>
  <c r="J1425" i="1" s="1"/>
  <c r="K1425" i="1" s="1"/>
  <c r="L1424" i="1"/>
  <c r="J1424" i="1" a="1"/>
  <c r="J1424" i="1" s="1"/>
  <c r="K1424" i="1" s="1"/>
  <c r="H1424" i="1"/>
  <c r="F1424" i="1"/>
  <c r="D1424" i="1"/>
  <c r="L1423" i="1"/>
  <c r="J1423" i="1" a="1"/>
  <c r="J1423" i="1" s="1"/>
  <c r="K1423" i="1" s="1"/>
  <c r="H1423" i="1"/>
  <c r="F1423" i="1"/>
  <c r="D1423" i="1"/>
  <c r="J1422" i="1" a="1"/>
  <c r="J1422" i="1" s="1"/>
  <c r="K1422" i="1" s="1"/>
  <c r="H1422" i="1"/>
  <c r="F1422" i="1"/>
  <c r="D1422" i="1"/>
  <c r="L1422" i="1" s="1"/>
  <c r="H1421" i="1"/>
  <c r="F1421" i="1"/>
  <c r="D1421" i="1"/>
  <c r="J1420" i="1" a="1"/>
  <c r="J1420" i="1" s="1"/>
  <c r="K1420" i="1" s="1"/>
  <c r="H1420" i="1"/>
  <c r="F1420" i="1"/>
  <c r="D1420" i="1"/>
  <c r="L1420" i="1" s="1"/>
  <c r="H1419" i="1"/>
  <c r="F1419" i="1"/>
  <c r="D1419" i="1"/>
  <c r="L1418" i="1"/>
  <c r="K1418" i="1"/>
  <c r="H1418" i="1"/>
  <c r="F1418" i="1"/>
  <c r="D1418" i="1"/>
  <c r="J1418" i="1" s="1" a="1"/>
  <c r="J1418" i="1" s="1"/>
  <c r="L1417" i="1"/>
  <c r="J1417" i="1"/>
  <c r="K1417" i="1" s="1"/>
  <c r="J1417" i="1" a="1"/>
  <c r="H1417" i="1"/>
  <c r="F1417" i="1"/>
  <c r="L1416" i="1"/>
  <c r="J1416" i="1" a="1"/>
  <c r="J1416" i="1" s="1"/>
  <c r="K1416" i="1" s="1"/>
  <c r="H1416" i="1"/>
  <c r="F1416" i="1"/>
  <c r="D1416" i="1"/>
  <c r="H1415" i="1"/>
  <c r="F1415" i="1"/>
  <c r="D1415" i="1"/>
  <c r="H1414" i="1"/>
  <c r="F1414" i="1"/>
  <c r="D1414" i="1"/>
  <c r="L1414" i="1" s="1"/>
  <c r="J1413" i="1" a="1"/>
  <c r="J1413" i="1" s="1"/>
  <c r="K1413" i="1" s="1"/>
  <c r="H1413" i="1"/>
  <c r="F1413" i="1"/>
  <c r="D1413" i="1"/>
  <c r="L1413" i="1" s="1"/>
  <c r="H1412" i="1"/>
  <c r="F1412" i="1"/>
  <c r="D1412" i="1"/>
  <c r="L1411" i="1"/>
  <c r="K1411" i="1"/>
  <c r="H1411" i="1"/>
  <c r="F1411" i="1"/>
  <c r="D1411" i="1"/>
  <c r="J1411" i="1" s="1" a="1"/>
  <c r="J1411" i="1" s="1"/>
  <c r="H1410" i="1"/>
  <c r="F1410" i="1"/>
  <c r="D1410" i="1"/>
  <c r="L1410" i="1" s="1"/>
  <c r="L1409" i="1"/>
  <c r="J1409" i="1" a="1"/>
  <c r="J1409" i="1" s="1"/>
  <c r="K1409" i="1" s="1"/>
  <c r="H1409" i="1"/>
  <c r="F1409" i="1"/>
  <c r="D1409" i="1"/>
  <c r="L1408" i="1"/>
  <c r="J1408" i="1" a="1"/>
  <c r="J1408" i="1" s="1"/>
  <c r="K1408" i="1" s="1"/>
  <c r="H1408" i="1"/>
  <c r="F1408" i="1"/>
  <c r="D1408" i="1"/>
  <c r="H1407" i="1"/>
  <c r="F1407" i="1"/>
  <c r="D1407" i="1"/>
  <c r="L1407" i="1" s="1"/>
  <c r="H1406" i="1"/>
  <c r="F1406" i="1"/>
  <c r="D1406" i="1"/>
  <c r="J1405" i="1" a="1"/>
  <c r="J1405" i="1" s="1"/>
  <c r="K1405" i="1" s="1"/>
  <c r="H1405" i="1"/>
  <c r="F1405" i="1"/>
  <c r="D1405" i="1"/>
  <c r="L1405" i="1" s="1"/>
  <c r="H1404" i="1"/>
  <c r="F1404" i="1"/>
  <c r="D1404" i="1"/>
  <c r="L1403" i="1"/>
  <c r="H1403" i="1"/>
  <c r="F1403" i="1"/>
  <c r="D1403" i="1"/>
  <c r="J1403" i="1" s="1" a="1"/>
  <c r="J1403" i="1" s="1"/>
  <c r="K1403" i="1" s="1"/>
  <c r="H1402" i="1"/>
  <c r="F1402" i="1"/>
  <c r="D1402" i="1"/>
  <c r="L1402" i="1" s="1"/>
  <c r="L1401" i="1"/>
  <c r="J1401" i="1" a="1"/>
  <c r="J1401" i="1" s="1"/>
  <c r="K1401" i="1" s="1"/>
  <c r="H1401" i="1"/>
  <c r="F1401" i="1"/>
  <c r="D1401" i="1"/>
  <c r="L1400" i="1"/>
  <c r="J1400" i="1" a="1"/>
  <c r="J1400" i="1" s="1"/>
  <c r="K1400" i="1" s="1"/>
  <c r="H1400" i="1"/>
  <c r="F1400" i="1"/>
  <c r="D1400" i="1"/>
  <c r="H1399" i="1"/>
  <c r="F1399" i="1"/>
  <c r="D1399" i="1"/>
  <c r="L1399" i="1" s="1"/>
  <c r="H1398" i="1"/>
  <c r="F1398" i="1"/>
  <c r="D1398" i="1"/>
  <c r="J1397" i="1" a="1"/>
  <c r="J1397" i="1" s="1"/>
  <c r="K1397" i="1" s="1"/>
  <c r="H1397" i="1"/>
  <c r="F1397" i="1"/>
  <c r="D1397" i="1"/>
  <c r="L1397" i="1" s="1"/>
  <c r="H1396" i="1"/>
  <c r="F1396" i="1"/>
  <c r="D1396" i="1"/>
  <c r="L1395" i="1"/>
  <c r="H1395" i="1"/>
  <c r="F1395" i="1"/>
  <c r="D1395" i="1"/>
  <c r="J1395" i="1" s="1" a="1"/>
  <c r="J1395" i="1" s="1"/>
  <c r="K1395" i="1" s="1"/>
  <c r="H1394" i="1"/>
  <c r="F1394" i="1"/>
  <c r="D1394" i="1"/>
  <c r="L1394" i="1" s="1"/>
  <c r="L1393" i="1"/>
  <c r="J1393" i="1" a="1"/>
  <c r="J1393" i="1" s="1"/>
  <c r="K1393" i="1" s="1"/>
  <c r="H1393" i="1"/>
  <c r="F1393" i="1"/>
  <c r="D1393" i="1"/>
  <c r="L1392" i="1"/>
  <c r="J1392" i="1" a="1"/>
  <c r="J1392" i="1" s="1"/>
  <c r="K1392" i="1" s="1"/>
  <c r="H1392" i="1"/>
  <c r="F1392" i="1"/>
  <c r="D1392" i="1"/>
  <c r="H1391" i="1"/>
  <c r="F1391" i="1"/>
  <c r="D1391" i="1"/>
  <c r="L1391" i="1" s="1"/>
  <c r="H1390" i="1"/>
  <c r="F1390" i="1"/>
  <c r="D1390" i="1"/>
  <c r="J1389" i="1" a="1"/>
  <c r="J1389" i="1" s="1"/>
  <c r="K1389" i="1" s="1"/>
  <c r="H1389" i="1"/>
  <c r="F1389" i="1"/>
  <c r="D1389" i="1"/>
  <c r="L1389" i="1" s="1"/>
  <c r="H1388" i="1"/>
  <c r="F1388" i="1"/>
  <c r="D1388" i="1"/>
  <c r="L1387" i="1"/>
  <c r="H1387" i="1"/>
  <c r="F1387" i="1"/>
  <c r="D1387" i="1"/>
  <c r="J1387" i="1" s="1" a="1"/>
  <c r="J1387" i="1" s="1"/>
  <c r="K1387" i="1" s="1"/>
  <c r="H1386" i="1"/>
  <c r="F1386" i="1"/>
  <c r="D1386" i="1"/>
  <c r="L1386" i="1" s="1"/>
  <c r="L1385" i="1"/>
  <c r="J1385" i="1" a="1"/>
  <c r="J1385" i="1" s="1"/>
  <c r="K1385" i="1" s="1"/>
  <c r="H1385" i="1"/>
  <c r="F1385" i="1"/>
  <c r="D1385" i="1"/>
  <c r="L1384" i="1"/>
  <c r="J1384" i="1" a="1"/>
  <c r="J1384" i="1" s="1"/>
  <c r="K1384" i="1" s="1"/>
  <c r="H1384" i="1"/>
  <c r="F1384" i="1"/>
  <c r="D1384" i="1"/>
  <c r="H1383" i="1"/>
  <c r="F1383" i="1"/>
  <c r="D1383" i="1"/>
  <c r="H1382" i="1"/>
  <c r="F1382" i="1"/>
  <c r="D1382" i="1"/>
  <c r="J1381" i="1" a="1"/>
  <c r="J1381" i="1" s="1"/>
  <c r="K1381" i="1" s="1"/>
  <c r="H1381" i="1"/>
  <c r="F1381" i="1"/>
  <c r="D1381" i="1"/>
  <c r="L1381" i="1" s="1"/>
  <c r="H1380" i="1"/>
  <c r="F1380" i="1"/>
  <c r="D1380" i="1"/>
  <c r="L1379" i="1"/>
  <c r="H1379" i="1"/>
  <c r="F1379" i="1"/>
  <c r="D1379" i="1"/>
  <c r="J1379" i="1" s="1" a="1"/>
  <c r="J1379" i="1" s="1"/>
  <c r="K1379" i="1" s="1"/>
  <c r="H1378" i="1"/>
  <c r="F1378" i="1"/>
  <c r="D1378" i="1"/>
  <c r="L1378" i="1" s="1"/>
  <c r="L1377" i="1"/>
  <c r="J1377" i="1" a="1"/>
  <c r="J1377" i="1" s="1"/>
  <c r="K1377" i="1" s="1"/>
  <c r="H1377" i="1"/>
  <c r="F1377" i="1"/>
  <c r="D1377" i="1"/>
  <c r="L1376" i="1"/>
  <c r="J1376" i="1" a="1"/>
  <c r="J1376" i="1" s="1"/>
  <c r="K1376" i="1" s="1"/>
  <c r="H1376" i="1"/>
  <c r="F1376" i="1"/>
  <c r="D1376" i="1"/>
  <c r="J1375" i="1" a="1"/>
  <c r="J1375" i="1" s="1"/>
  <c r="K1375" i="1" s="1"/>
  <c r="H1375" i="1"/>
  <c r="F1375" i="1"/>
  <c r="D1375" i="1"/>
  <c r="L1375" i="1" s="1"/>
  <c r="H1374" i="1"/>
  <c r="F1374" i="1"/>
  <c r="D1374" i="1"/>
  <c r="J1373" i="1" a="1"/>
  <c r="J1373" i="1" s="1"/>
  <c r="K1373" i="1" s="1"/>
  <c r="H1373" i="1"/>
  <c r="F1373" i="1"/>
  <c r="D1373" i="1"/>
  <c r="L1373" i="1" s="1"/>
  <c r="H1372" i="1"/>
  <c r="F1372" i="1"/>
  <c r="D1372" i="1"/>
  <c r="L1371" i="1"/>
  <c r="H1371" i="1"/>
  <c r="F1371" i="1"/>
  <c r="D1371" i="1"/>
  <c r="J1371" i="1" s="1" a="1"/>
  <c r="J1371" i="1" s="1"/>
  <c r="K1371" i="1" s="1"/>
  <c r="H1370" i="1"/>
  <c r="F1370" i="1"/>
  <c r="D1370" i="1"/>
  <c r="L1370" i="1" s="1"/>
  <c r="L1369" i="1"/>
  <c r="J1369" i="1"/>
  <c r="K1369" i="1" s="1"/>
  <c r="J1369" i="1" a="1"/>
  <c r="H1369" i="1"/>
  <c r="F1369" i="1"/>
  <c r="D1369" i="1"/>
  <c r="L1368" i="1"/>
  <c r="J1368" i="1" a="1"/>
  <c r="J1368" i="1" s="1"/>
  <c r="K1368" i="1" s="1"/>
  <c r="H1368" i="1"/>
  <c r="F1368" i="1"/>
  <c r="D1368" i="1"/>
  <c r="J1367" i="1" a="1"/>
  <c r="J1367" i="1" s="1"/>
  <c r="K1367" i="1" s="1"/>
  <c r="H1367" i="1"/>
  <c r="F1367" i="1"/>
  <c r="D1367" i="1"/>
  <c r="L1367" i="1" s="1"/>
  <c r="H1366" i="1"/>
  <c r="F1366" i="1"/>
  <c r="D1366" i="1"/>
  <c r="L1365" i="1"/>
  <c r="J1365" i="1" a="1"/>
  <c r="J1365" i="1" s="1"/>
  <c r="K1365" i="1" s="1"/>
  <c r="H1365" i="1"/>
  <c r="F1365" i="1"/>
  <c r="D1365" i="1"/>
  <c r="H1364" i="1"/>
  <c r="F1364" i="1"/>
  <c r="D1364" i="1"/>
  <c r="H1363" i="1"/>
  <c r="F1363" i="1"/>
  <c r="D1363" i="1"/>
  <c r="J1362" i="1" a="1"/>
  <c r="J1362" i="1" s="1"/>
  <c r="K1362" i="1" s="1"/>
  <c r="H1362" i="1"/>
  <c r="F1362" i="1"/>
  <c r="D1362" i="1"/>
  <c r="L1362" i="1" s="1"/>
  <c r="L1361" i="1"/>
  <c r="J1361" i="1"/>
  <c r="K1361" i="1" s="1"/>
  <c r="J1361" i="1" a="1"/>
  <c r="H1361" i="1"/>
  <c r="F1361" i="1"/>
  <c r="D1361" i="1"/>
  <c r="L1360" i="1"/>
  <c r="J1360" i="1" a="1"/>
  <c r="J1360" i="1" s="1"/>
  <c r="K1360" i="1" s="1"/>
  <c r="H1360" i="1"/>
  <c r="F1360" i="1"/>
  <c r="D1360" i="1"/>
  <c r="H1359" i="1"/>
  <c r="F1359" i="1"/>
  <c r="D1359" i="1"/>
  <c r="H1358" i="1"/>
  <c r="F1358" i="1"/>
  <c r="D1358" i="1"/>
  <c r="L1357" i="1"/>
  <c r="J1357" i="1" a="1"/>
  <c r="J1357" i="1" s="1"/>
  <c r="K1357" i="1" s="1"/>
  <c r="H1357" i="1"/>
  <c r="F1357" i="1"/>
  <c r="D1357" i="1"/>
  <c r="H1356" i="1"/>
  <c r="F1356" i="1"/>
  <c r="D1356" i="1"/>
  <c r="L1355" i="1"/>
  <c r="K1355" i="1"/>
  <c r="H1355" i="1"/>
  <c r="F1355" i="1"/>
  <c r="D1355" i="1"/>
  <c r="J1355" i="1" s="1" a="1"/>
  <c r="J1355" i="1" s="1"/>
  <c r="H1354" i="1"/>
  <c r="F1354" i="1"/>
  <c r="D1354" i="1"/>
  <c r="L1353" i="1"/>
  <c r="J1353" i="1"/>
  <c r="K1353" i="1" s="1"/>
  <c r="J1353" i="1" a="1"/>
  <c r="H1353" i="1"/>
  <c r="F1353" i="1"/>
  <c r="D1353" i="1"/>
  <c r="L1352" i="1"/>
  <c r="J1352" i="1" a="1"/>
  <c r="J1352" i="1" s="1"/>
  <c r="K1352" i="1" s="1"/>
  <c r="H1352" i="1"/>
  <c r="F1352" i="1"/>
  <c r="D1352" i="1"/>
  <c r="H1351" i="1"/>
  <c r="F1351" i="1"/>
  <c r="D1351" i="1"/>
  <c r="H1350" i="1"/>
  <c r="F1350" i="1"/>
  <c r="D1350" i="1"/>
  <c r="L1349" i="1"/>
  <c r="J1349" i="1" a="1"/>
  <c r="J1349" i="1" s="1"/>
  <c r="K1349" i="1" s="1"/>
  <c r="H1349" i="1"/>
  <c r="F1349" i="1"/>
  <c r="D1349" i="1"/>
  <c r="H1348" i="1"/>
  <c r="F1348" i="1"/>
  <c r="D1348" i="1"/>
  <c r="L1347" i="1"/>
  <c r="K1347" i="1"/>
  <c r="H1347" i="1"/>
  <c r="F1347" i="1"/>
  <c r="D1347" i="1"/>
  <c r="J1347" i="1" s="1" a="1"/>
  <c r="J1347" i="1" s="1"/>
  <c r="H1346" i="1"/>
  <c r="F1346" i="1"/>
  <c r="D1346" i="1"/>
  <c r="L1345" i="1"/>
  <c r="J1345" i="1" a="1"/>
  <c r="J1345" i="1" s="1"/>
  <c r="K1345" i="1" s="1"/>
  <c r="H1345" i="1"/>
  <c r="F1345" i="1"/>
  <c r="D1345" i="1"/>
  <c r="L1344" i="1"/>
  <c r="K1344" i="1"/>
  <c r="J1344" i="1" a="1"/>
  <c r="J1344" i="1" s="1"/>
  <c r="H1344" i="1"/>
  <c r="F1344" i="1"/>
  <c r="D1344" i="1"/>
  <c r="J1343" i="1" a="1"/>
  <c r="J1343" i="1" s="1"/>
  <c r="K1343" i="1" s="1"/>
  <c r="H1343" i="1"/>
  <c r="F1343" i="1"/>
  <c r="D1343" i="1"/>
  <c r="L1343" i="1" s="1"/>
  <c r="H1342" i="1"/>
  <c r="F1342" i="1"/>
  <c r="D1342" i="1"/>
  <c r="L1341" i="1"/>
  <c r="J1341" i="1" a="1"/>
  <c r="J1341" i="1" s="1"/>
  <c r="K1341" i="1" s="1"/>
  <c r="H1341" i="1"/>
  <c r="F1341" i="1"/>
  <c r="D1341" i="1"/>
  <c r="H1340" i="1"/>
  <c r="F1340" i="1"/>
  <c r="D1340" i="1"/>
  <c r="L1339" i="1"/>
  <c r="K1339" i="1"/>
  <c r="H1339" i="1"/>
  <c r="F1339" i="1"/>
  <c r="D1339" i="1"/>
  <c r="J1339" i="1" s="1" a="1"/>
  <c r="J1339" i="1" s="1"/>
  <c r="J1338" i="1" a="1"/>
  <c r="J1338" i="1" s="1"/>
  <c r="K1338" i="1" s="1"/>
  <c r="H1338" i="1"/>
  <c r="F1338" i="1"/>
  <c r="D1338" i="1"/>
  <c r="L1338" i="1" s="1"/>
  <c r="L1337" i="1"/>
  <c r="J1337" i="1"/>
  <c r="K1337" i="1" s="1"/>
  <c r="J1337" i="1" a="1"/>
  <c r="H1337" i="1"/>
  <c r="F1337" i="1"/>
  <c r="D1337" i="1"/>
  <c r="L1336" i="1"/>
  <c r="J1336" i="1" a="1"/>
  <c r="J1336" i="1" s="1"/>
  <c r="K1336" i="1" s="1"/>
  <c r="H1336" i="1"/>
  <c r="F1336" i="1"/>
  <c r="D1336" i="1"/>
  <c r="H1335" i="1"/>
  <c r="F1335" i="1"/>
  <c r="D1335" i="1"/>
  <c r="J1334" i="1" a="1"/>
  <c r="J1334" i="1" s="1"/>
  <c r="K1334" i="1" s="1"/>
  <c r="H1334" i="1"/>
  <c r="F1334" i="1"/>
  <c r="D1334" i="1"/>
  <c r="L1334" i="1" s="1"/>
  <c r="L1333" i="1"/>
  <c r="H1333" i="1"/>
  <c r="F1333" i="1"/>
  <c r="D1333" i="1"/>
  <c r="J1333" i="1" s="1" a="1"/>
  <c r="J1333" i="1" s="1"/>
  <c r="K1333" i="1" s="1"/>
  <c r="L1332" i="1"/>
  <c r="J1332" i="1" a="1"/>
  <c r="J1332" i="1" s="1"/>
  <c r="K1332" i="1" s="1"/>
  <c r="H1332" i="1"/>
  <c r="F1332" i="1"/>
  <c r="D1332" i="1"/>
  <c r="H1331" i="1"/>
  <c r="F1331" i="1"/>
  <c r="D1331" i="1"/>
  <c r="J1330" i="1"/>
  <c r="K1330" i="1" s="1"/>
  <c r="J1330" i="1" a="1"/>
  <c r="H1330" i="1"/>
  <c r="F1330" i="1"/>
  <c r="D1330" i="1"/>
  <c r="L1330" i="1" s="1"/>
  <c r="H1329" i="1"/>
  <c r="F1329" i="1"/>
  <c r="D1329" i="1"/>
  <c r="L1328" i="1"/>
  <c r="J1328" i="1" a="1"/>
  <c r="J1328" i="1" s="1"/>
  <c r="K1328" i="1" s="1"/>
  <c r="H1328" i="1"/>
  <c r="F1328" i="1"/>
  <c r="D1328" i="1"/>
  <c r="L1327" i="1"/>
  <c r="K1327" i="1"/>
  <c r="H1327" i="1"/>
  <c r="F1327" i="1"/>
  <c r="D1327" i="1"/>
  <c r="J1327" i="1" s="1" a="1"/>
  <c r="J1327" i="1" s="1"/>
  <c r="J1326" i="1" a="1"/>
  <c r="J1326" i="1" s="1"/>
  <c r="K1326" i="1" s="1"/>
  <c r="H1326" i="1"/>
  <c r="F1326" i="1"/>
  <c r="D1326" i="1"/>
  <c r="L1326" i="1" s="1"/>
  <c r="H1325" i="1"/>
  <c r="F1325" i="1"/>
  <c r="D1325" i="1"/>
  <c r="H1324" i="1"/>
  <c r="F1324" i="1"/>
  <c r="D1324" i="1"/>
  <c r="L1324" i="1" s="1"/>
  <c r="H1323" i="1"/>
  <c r="F1323" i="1"/>
  <c r="D1323" i="1"/>
  <c r="J1323" i="1" s="1" a="1"/>
  <c r="J1323" i="1" s="1"/>
  <c r="K1323" i="1" s="1"/>
  <c r="H1322" i="1"/>
  <c r="F1322" i="1"/>
  <c r="D1322" i="1"/>
  <c r="L1322" i="1" s="1"/>
  <c r="L1321" i="1"/>
  <c r="J1321" i="1"/>
  <c r="K1321" i="1" s="1"/>
  <c r="H1321" i="1"/>
  <c r="F1321" i="1"/>
  <c r="D1321" i="1"/>
  <c r="J1321" i="1" s="1" a="1"/>
  <c r="L1320" i="1"/>
  <c r="J1320" i="1" a="1"/>
  <c r="J1320" i="1" s="1"/>
  <c r="K1320" i="1" s="1"/>
  <c r="H1320" i="1"/>
  <c r="F1320" i="1"/>
  <c r="D1320" i="1"/>
  <c r="L1319" i="1"/>
  <c r="H1319" i="1"/>
  <c r="F1319" i="1"/>
  <c r="D1319" i="1"/>
  <c r="J1319" i="1" s="1" a="1"/>
  <c r="J1319" i="1" s="1"/>
  <c r="K1319" i="1" s="1"/>
  <c r="J1318" i="1" a="1"/>
  <c r="J1318" i="1" s="1"/>
  <c r="K1318" i="1" s="1"/>
  <c r="H1318" i="1"/>
  <c r="F1318" i="1"/>
  <c r="D1318" i="1"/>
  <c r="L1318" i="1" s="1"/>
  <c r="H1317" i="1"/>
  <c r="F1317" i="1"/>
  <c r="D1317" i="1"/>
  <c r="J1317" i="1" s="1" a="1"/>
  <c r="J1317" i="1" s="1"/>
  <c r="K1317" i="1" s="1"/>
  <c r="K1316" i="1"/>
  <c r="J1316" i="1" a="1"/>
  <c r="J1316" i="1" s="1"/>
  <c r="H1316" i="1"/>
  <c r="F1316" i="1"/>
  <c r="D1316" i="1"/>
  <c r="L1316" i="1" s="1"/>
  <c r="H1315" i="1"/>
  <c r="F1315" i="1"/>
  <c r="D1315" i="1"/>
  <c r="J1315" i="1" s="1" a="1"/>
  <c r="J1315" i="1" s="1"/>
  <c r="K1315" i="1" s="1"/>
  <c r="J1314" i="1" a="1"/>
  <c r="J1314" i="1" s="1"/>
  <c r="K1314" i="1" s="1"/>
  <c r="H1314" i="1"/>
  <c r="F1314" i="1"/>
  <c r="D1314" i="1"/>
  <c r="L1314" i="1" s="1"/>
  <c r="J1313" i="1"/>
  <c r="K1313" i="1" s="1"/>
  <c r="H1313" i="1"/>
  <c r="F1313" i="1"/>
  <c r="D1313" i="1"/>
  <c r="J1313" i="1" s="1" a="1"/>
  <c r="L1312" i="1"/>
  <c r="J1312" i="1" a="1"/>
  <c r="J1312" i="1" s="1"/>
  <c r="K1312" i="1" s="1"/>
  <c r="H1312" i="1"/>
  <c r="F1312" i="1"/>
  <c r="D1312" i="1"/>
  <c r="L1311" i="1"/>
  <c r="K1311" i="1"/>
  <c r="H1311" i="1"/>
  <c r="F1311" i="1"/>
  <c r="D1311" i="1"/>
  <c r="J1311" i="1" s="1" a="1"/>
  <c r="J1311" i="1" s="1"/>
  <c r="J1310" i="1" a="1"/>
  <c r="J1310" i="1" s="1"/>
  <c r="K1310" i="1" s="1"/>
  <c r="H1310" i="1"/>
  <c r="F1310" i="1"/>
  <c r="D1310" i="1"/>
  <c r="L1310" i="1" s="1"/>
  <c r="L1309" i="1"/>
  <c r="H1309" i="1"/>
  <c r="F1309" i="1"/>
  <c r="D1309" i="1"/>
  <c r="J1309" i="1" s="1" a="1"/>
  <c r="J1309" i="1" s="1"/>
  <c r="K1309" i="1" s="1"/>
  <c r="K1308" i="1"/>
  <c r="J1308" i="1" a="1"/>
  <c r="J1308" i="1" s="1"/>
  <c r="H1308" i="1"/>
  <c r="F1308" i="1"/>
  <c r="D1308" i="1"/>
  <c r="L1308" i="1" s="1"/>
  <c r="H1307" i="1"/>
  <c r="F1307" i="1"/>
  <c r="D1307" i="1"/>
  <c r="J1306" i="1"/>
  <c r="K1306" i="1" s="1"/>
  <c r="J1306" i="1" a="1"/>
  <c r="H1306" i="1"/>
  <c r="F1306" i="1"/>
  <c r="D1306" i="1"/>
  <c r="L1306" i="1" s="1"/>
  <c r="J1305" i="1"/>
  <c r="K1305" i="1" s="1"/>
  <c r="H1305" i="1"/>
  <c r="F1305" i="1"/>
  <c r="D1305" i="1"/>
  <c r="J1305" i="1" s="1" a="1"/>
  <c r="L1304" i="1"/>
  <c r="K1304" i="1"/>
  <c r="J1304" i="1" a="1"/>
  <c r="J1304" i="1" s="1"/>
  <c r="H1304" i="1"/>
  <c r="F1304" i="1"/>
  <c r="D1304" i="1"/>
  <c r="L1303" i="1"/>
  <c r="K1303" i="1"/>
  <c r="H1303" i="1"/>
  <c r="F1303" i="1"/>
  <c r="D1303" i="1"/>
  <c r="J1303" i="1" s="1" a="1"/>
  <c r="J1303" i="1" s="1"/>
  <c r="J1302" i="1" a="1"/>
  <c r="J1302" i="1" s="1"/>
  <c r="K1302" i="1" s="1"/>
  <c r="H1302" i="1"/>
  <c r="F1302" i="1"/>
  <c r="D1302" i="1"/>
  <c r="L1302" i="1" s="1"/>
  <c r="L1301" i="1"/>
  <c r="J1301" i="1"/>
  <c r="K1301" i="1" s="1"/>
  <c r="H1301" i="1"/>
  <c r="F1301" i="1"/>
  <c r="D1301" i="1"/>
  <c r="J1301" i="1" s="1" a="1"/>
  <c r="J1300" i="1" a="1"/>
  <c r="J1300" i="1" s="1"/>
  <c r="K1300" i="1" s="1"/>
  <c r="H1300" i="1"/>
  <c r="F1300" i="1"/>
  <c r="D1300" i="1"/>
  <c r="L1300" i="1" s="1"/>
  <c r="H1299" i="1"/>
  <c r="F1299" i="1"/>
  <c r="D1299" i="1"/>
  <c r="J1299" i="1" s="1" a="1"/>
  <c r="J1299" i="1" s="1"/>
  <c r="K1299" i="1" s="1"/>
  <c r="J1298" i="1"/>
  <c r="K1298" i="1" s="1"/>
  <c r="J1298" i="1" a="1"/>
  <c r="H1298" i="1"/>
  <c r="F1298" i="1"/>
  <c r="D1298" i="1"/>
  <c r="L1298" i="1" s="1"/>
  <c r="H1297" i="1"/>
  <c r="F1297" i="1"/>
  <c r="D1297" i="1"/>
  <c r="L1296" i="1"/>
  <c r="K1296" i="1"/>
  <c r="J1296" i="1" a="1"/>
  <c r="J1296" i="1" s="1"/>
  <c r="H1296" i="1"/>
  <c r="F1296" i="1"/>
  <c r="D1296" i="1"/>
  <c r="L1295" i="1"/>
  <c r="K1295" i="1"/>
  <c r="H1295" i="1"/>
  <c r="F1295" i="1"/>
  <c r="D1295" i="1"/>
  <c r="J1295" i="1" s="1" a="1"/>
  <c r="J1295" i="1" s="1"/>
  <c r="J1294" i="1" a="1"/>
  <c r="J1294" i="1" s="1"/>
  <c r="K1294" i="1" s="1"/>
  <c r="H1294" i="1"/>
  <c r="F1294" i="1"/>
  <c r="D1294" i="1"/>
  <c r="L1294" i="1" s="1"/>
  <c r="L1293" i="1"/>
  <c r="H1293" i="1"/>
  <c r="F1293" i="1"/>
  <c r="D1293" i="1"/>
  <c r="J1293" i="1" s="1" a="1"/>
  <c r="J1293" i="1" s="1"/>
  <c r="K1293" i="1" s="1"/>
  <c r="J1292" i="1" a="1"/>
  <c r="J1292" i="1" s="1"/>
  <c r="K1292" i="1" s="1"/>
  <c r="H1292" i="1"/>
  <c r="F1292" i="1"/>
  <c r="D1292" i="1"/>
  <c r="L1292" i="1" s="1"/>
  <c r="L1291" i="1"/>
  <c r="H1291" i="1"/>
  <c r="F1291" i="1"/>
  <c r="D1291" i="1"/>
  <c r="J1291" i="1" s="1" a="1"/>
  <c r="J1291" i="1" s="1"/>
  <c r="K1291" i="1" s="1"/>
  <c r="J1290" i="1" a="1"/>
  <c r="J1290" i="1" s="1"/>
  <c r="K1290" i="1" s="1"/>
  <c r="H1290" i="1"/>
  <c r="F1290" i="1"/>
  <c r="D1290" i="1"/>
  <c r="L1290" i="1" s="1"/>
  <c r="H1289" i="1"/>
  <c r="F1289" i="1"/>
  <c r="D1289" i="1"/>
  <c r="L1288" i="1"/>
  <c r="J1288" i="1" a="1"/>
  <c r="J1288" i="1" s="1"/>
  <c r="K1288" i="1" s="1"/>
  <c r="H1288" i="1"/>
  <c r="F1288" i="1"/>
  <c r="D1288" i="1"/>
  <c r="L1287" i="1"/>
  <c r="K1287" i="1"/>
  <c r="H1287" i="1"/>
  <c r="F1287" i="1"/>
  <c r="D1287" i="1"/>
  <c r="J1287" i="1" s="1" a="1"/>
  <c r="J1287" i="1" s="1"/>
  <c r="J1286" i="1" a="1"/>
  <c r="J1286" i="1" s="1"/>
  <c r="K1286" i="1" s="1"/>
  <c r="H1286" i="1"/>
  <c r="F1286" i="1"/>
  <c r="D1286" i="1"/>
  <c r="L1286" i="1" s="1"/>
  <c r="L1285" i="1"/>
  <c r="J1285" i="1"/>
  <c r="K1285" i="1" s="1"/>
  <c r="H1285" i="1"/>
  <c r="F1285" i="1"/>
  <c r="D1285" i="1"/>
  <c r="J1285" i="1" s="1" a="1"/>
  <c r="H1284" i="1"/>
  <c r="F1284" i="1"/>
  <c r="D1284" i="1"/>
  <c r="H1283" i="1"/>
  <c r="F1283" i="1"/>
  <c r="D1283" i="1"/>
  <c r="J1283" i="1" s="1" a="1"/>
  <c r="J1283" i="1" s="1"/>
  <c r="K1283" i="1" s="1"/>
  <c r="J1282" i="1" a="1"/>
  <c r="J1282" i="1" s="1"/>
  <c r="K1282" i="1" s="1"/>
  <c r="H1282" i="1"/>
  <c r="F1282" i="1"/>
  <c r="D1282" i="1"/>
  <c r="L1282" i="1" s="1"/>
  <c r="H1281" i="1"/>
  <c r="F1281" i="1"/>
  <c r="D1281" i="1"/>
  <c r="J1281" i="1" s="1" a="1"/>
  <c r="J1281" i="1" s="1"/>
  <c r="K1281" i="1" s="1"/>
  <c r="L1280" i="1"/>
  <c r="K1280" i="1"/>
  <c r="J1280" i="1" a="1"/>
  <c r="J1280" i="1" s="1"/>
  <c r="H1280" i="1"/>
  <c r="F1280" i="1"/>
  <c r="D1280" i="1"/>
  <c r="L1279" i="1"/>
  <c r="K1279" i="1"/>
  <c r="H1279" i="1"/>
  <c r="F1279" i="1"/>
  <c r="D1279" i="1"/>
  <c r="J1279" i="1" s="1" a="1"/>
  <c r="J1279" i="1" s="1"/>
  <c r="J1278" i="1" a="1"/>
  <c r="J1278" i="1" s="1"/>
  <c r="K1278" i="1" s="1"/>
  <c r="H1278" i="1"/>
  <c r="F1278" i="1"/>
  <c r="D1278" i="1"/>
  <c r="L1278" i="1" s="1"/>
  <c r="L1277" i="1"/>
  <c r="J1277" i="1"/>
  <c r="K1277" i="1" s="1"/>
  <c r="H1277" i="1"/>
  <c r="F1277" i="1"/>
  <c r="D1277" i="1"/>
  <c r="J1277" i="1" s="1" a="1"/>
  <c r="H1276" i="1"/>
  <c r="F1276" i="1"/>
  <c r="D1276" i="1"/>
  <c r="L1275" i="1"/>
  <c r="H1275" i="1"/>
  <c r="F1275" i="1"/>
  <c r="D1275" i="1"/>
  <c r="J1275" i="1" s="1" a="1"/>
  <c r="J1275" i="1" s="1"/>
  <c r="K1275" i="1" s="1"/>
  <c r="H1274" i="1"/>
  <c r="F1274" i="1"/>
  <c r="D1274" i="1"/>
  <c r="H1273" i="1"/>
  <c r="F1273" i="1"/>
  <c r="D1273" i="1"/>
  <c r="L1272" i="1"/>
  <c r="K1272" i="1"/>
  <c r="J1272" i="1" a="1"/>
  <c r="J1272" i="1" s="1"/>
  <c r="H1272" i="1"/>
  <c r="F1272" i="1"/>
  <c r="D1272" i="1"/>
  <c r="K1271" i="1"/>
  <c r="H1271" i="1"/>
  <c r="F1271" i="1"/>
  <c r="D1271" i="1"/>
  <c r="J1271" i="1" s="1" a="1"/>
  <c r="J1271" i="1" s="1"/>
  <c r="H1270" i="1"/>
  <c r="F1270" i="1"/>
  <c r="D1270" i="1"/>
  <c r="L1269" i="1"/>
  <c r="J1269" i="1" a="1"/>
  <c r="J1269" i="1" s="1"/>
  <c r="K1269" i="1" s="1"/>
  <c r="H1269" i="1"/>
  <c r="F1269" i="1"/>
  <c r="D1269" i="1"/>
  <c r="L1268" i="1"/>
  <c r="J1268" i="1" a="1"/>
  <c r="J1268" i="1" s="1"/>
  <c r="K1268" i="1" s="1"/>
  <c r="H1268" i="1"/>
  <c r="F1268" i="1"/>
  <c r="D1268" i="1"/>
  <c r="H1267" i="1"/>
  <c r="F1267" i="1"/>
  <c r="D1267" i="1"/>
  <c r="H1266" i="1"/>
  <c r="F1266" i="1"/>
  <c r="D1266" i="1"/>
  <c r="L1265" i="1"/>
  <c r="J1265" i="1"/>
  <c r="K1265" i="1" s="1"/>
  <c r="J1265" i="1" a="1"/>
  <c r="H1265" i="1"/>
  <c r="F1265" i="1"/>
  <c r="D1265" i="1"/>
  <c r="L1264" i="1"/>
  <c r="J1264" i="1" a="1"/>
  <c r="J1264" i="1" s="1"/>
  <c r="K1264" i="1" s="1"/>
  <c r="H1264" i="1"/>
  <c r="F1264" i="1"/>
  <c r="D1264" i="1"/>
  <c r="H1263" i="1"/>
  <c r="F1263" i="1"/>
  <c r="D1263" i="1"/>
  <c r="J1262" i="1" a="1"/>
  <c r="J1262" i="1" s="1"/>
  <c r="K1262" i="1" s="1"/>
  <c r="H1262" i="1"/>
  <c r="F1262" i="1"/>
  <c r="D1262" i="1"/>
  <c r="L1262" i="1" s="1"/>
  <c r="L1261" i="1"/>
  <c r="J1261" i="1"/>
  <c r="K1261" i="1" s="1"/>
  <c r="J1261" i="1" a="1"/>
  <c r="H1261" i="1"/>
  <c r="F1261" i="1"/>
  <c r="D1261" i="1"/>
  <c r="L1260" i="1"/>
  <c r="J1260" i="1" a="1"/>
  <c r="J1260" i="1" s="1"/>
  <c r="K1260" i="1" s="1"/>
  <c r="H1260" i="1"/>
  <c r="F1260" i="1"/>
  <c r="D1260" i="1"/>
  <c r="L1259" i="1"/>
  <c r="H1259" i="1"/>
  <c r="F1259" i="1"/>
  <c r="D1259" i="1"/>
  <c r="J1259" i="1" s="1" a="1"/>
  <c r="J1259" i="1" s="1"/>
  <c r="K1259" i="1" s="1"/>
  <c r="K1258" i="1"/>
  <c r="J1258" i="1"/>
  <c r="J1258" i="1" a="1"/>
  <c r="H1258" i="1"/>
  <c r="F1258" i="1"/>
  <c r="D1258" i="1"/>
  <c r="L1258" i="1" s="1"/>
  <c r="H1257" i="1"/>
  <c r="F1257" i="1"/>
  <c r="D1257" i="1"/>
  <c r="L1257" i="1" s="1"/>
  <c r="L1256" i="1"/>
  <c r="J1256" i="1" a="1"/>
  <c r="J1256" i="1" s="1"/>
  <c r="K1256" i="1" s="1"/>
  <c r="H1256" i="1"/>
  <c r="F1256" i="1"/>
  <c r="D1256" i="1"/>
  <c r="L1255" i="1"/>
  <c r="K1255" i="1"/>
  <c r="H1255" i="1"/>
  <c r="F1255" i="1"/>
  <c r="D1255" i="1"/>
  <c r="J1255" i="1" s="1" a="1"/>
  <c r="J1255" i="1" s="1"/>
  <c r="J1254" i="1" a="1"/>
  <c r="J1254" i="1" s="1"/>
  <c r="K1254" i="1" s="1"/>
  <c r="H1254" i="1"/>
  <c r="F1254" i="1"/>
  <c r="D1254" i="1"/>
  <c r="L1254" i="1" s="1"/>
  <c r="J1253" i="1" a="1"/>
  <c r="J1253" i="1" s="1"/>
  <c r="K1253" i="1" s="1"/>
  <c r="H1253" i="1"/>
  <c r="F1253" i="1"/>
  <c r="D1253" i="1"/>
  <c r="L1253" i="1" s="1"/>
  <c r="H1252" i="1"/>
  <c r="F1252" i="1"/>
  <c r="D1252" i="1"/>
  <c r="L1251" i="1"/>
  <c r="K1251" i="1"/>
  <c r="H1251" i="1"/>
  <c r="F1251" i="1"/>
  <c r="D1251" i="1"/>
  <c r="J1251" i="1" s="1" a="1"/>
  <c r="J1251" i="1" s="1"/>
  <c r="H1250" i="1"/>
  <c r="F1250" i="1"/>
  <c r="D1250" i="1"/>
  <c r="L1250" i="1" s="1"/>
  <c r="J1249" i="1" a="1"/>
  <c r="J1249" i="1" s="1"/>
  <c r="K1249" i="1" s="1"/>
  <c r="H1249" i="1"/>
  <c r="F1249" i="1"/>
  <c r="D1249" i="1"/>
  <c r="L1249" i="1" s="1"/>
  <c r="L1248" i="1"/>
  <c r="J1248" i="1" a="1"/>
  <c r="J1248" i="1" s="1"/>
  <c r="K1248" i="1" s="1"/>
  <c r="H1248" i="1"/>
  <c r="F1248" i="1"/>
  <c r="D1248" i="1"/>
  <c r="H1247" i="1"/>
  <c r="F1247" i="1"/>
  <c r="D1247" i="1"/>
  <c r="J1246" i="1" a="1"/>
  <c r="J1246" i="1" s="1"/>
  <c r="K1246" i="1" s="1"/>
  <c r="H1246" i="1"/>
  <c r="F1246" i="1"/>
  <c r="D1246" i="1"/>
  <c r="L1246" i="1" s="1"/>
  <c r="L1245" i="1"/>
  <c r="J1245" i="1"/>
  <c r="K1245" i="1" s="1"/>
  <c r="J1245" i="1" a="1"/>
  <c r="H1245" i="1"/>
  <c r="F1245" i="1"/>
  <c r="D1245" i="1"/>
  <c r="J1244" i="1" a="1"/>
  <c r="J1244" i="1" s="1"/>
  <c r="K1244" i="1" s="1"/>
  <c r="H1244" i="1"/>
  <c r="F1244" i="1"/>
  <c r="D1244" i="1"/>
  <c r="L1244" i="1" s="1"/>
  <c r="H1243" i="1"/>
  <c r="F1243" i="1"/>
  <c r="D1243" i="1"/>
  <c r="J1243" i="1" s="1" a="1"/>
  <c r="J1243" i="1" s="1"/>
  <c r="K1243" i="1" s="1"/>
  <c r="L1242" i="1"/>
  <c r="H1242" i="1"/>
  <c r="F1242" i="1"/>
  <c r="D1242" i="1"/>
  <c r="J1242" i="1" s="1" a="1"/>
  <c r="J1242" i="1" s="1"/>
  <c r="K1242" i="1" s="1"/>
  <c r="L1241" i="1"/>
  <c r="J1241" i="1" a="1"/>
  <c r="J1241" i="1" s="1"/>
  <c r="K1241" i="1" s="1"/>
  <c r="H1241" i="1"/>
  <c r="F1241" i="1"/>
  <c r="D1241" i="1"/>
  <c r="L1240" i="1"/>
  <c r="J1240" i="1"/>
  <c r="K1240" i="1" s="1"/>
  <c r="J1240" i="1" a="1"/>
  <c r="H1240" i="1"/>
  <c r="F1240" i="1"/>
  <c r="D1240" i="1"/>
  <c r="L1239" i="1"/>
  <c r="J1239" i="1" a="1"/>
  <c r="J1239" i="1" s="1"/>
  <c r="K1239" i="1" s="1"/>
  <c r="H1239" i="1"/>
  <c r="F1239" i="1"/>
  <c r="D1239" i="1"/>
  <c r="H1238" i="1"/>
  <c r="F1238" i="1"/>
  <c r="D1238" i="1"/>
  <c r="L1238" i="1" s="1"/>
  <c r="H1237" i="1"/>
  <c r="F1237" i="1"/>
  <c r="D1237" i="1"/>
  <c r="L1236" i="1"/>
  <c r="J1236" i="1" a="1"/>
  <c r="J1236" i="1" s="1"/>
  <c r="K1236" i="1" s="1"/>
  <c r="H1236" i="1"/>
  <c r="F1236" i="1"/>
  <c r="D1236" i="1"/>
  <c r="L1235" i="1"/>
  <c r="K1235" i="1"/>
  <c r="J1235" i="1"/>
  <c r="H1235" i="1"/>
  <c r="F1235" i="1"/>
  <c r="D1235" i="1"/>
  <c r="J1235" i="1" s="1" a="1"/>
  <c r="J1234" i="1" a="1"/>
  <c r="J1234" i="1" s="1"/>
  <c r="K1234" i="1" s="1"/>
  <c r="H1234" i="1"/>
  <c r="F1234" i="1"/>
  <c r="D1234" i="1"/>
  <c r="L1234" i="1" s="1"/>
  <c r="K1233" i="1"/>
  <c r="H1233" i="1"/>
  <c r="F1233" i="1"/>
  <c r="D1233" i="1"/>
  <c r="L1233" i="1" s="1"/>
  <c r="J1232" i="1" a="1"/>
  <c r="J1232" i="1" s="1"/>
  <c r="K1232" i="1" s="1"/>
  <c r="H1232" i="1"/>
  <c r="F1232" i="1"/>
  <c r="D1232" i="1"/>
  <c r="L1232" i="1" s="1"/>
  <c r="L1231" i="1"/>
  <c r="J1231" i="1" a="1"/>
  <c r="J1231" i="1" s="1"/>
  <c r="K1231" i="1" s="1"/>
  <c r="H1231" i="1"/>
  <c r="F1231" i="1"/>
  <c r="D1231" i="1"/>
  <c r="H1230" i="1"/>
  <c r="F1230" i="1"/>
  <c r="D1230" i="1"/>
  <c r="L1230" i="1" s="1"/>
  <c r="L1229" i="1"/>
  <c r="H1229" i="1"/>
  <c r="F1229" i="1"/>
  <c r="D1229" i="1"/>
  <c r="J1229" i="1" s="1" a="1"/>
  <c r="J1229" i="1" s="1"/>
  <c r="K1229" i="1" s="1"/>
  <c r="H1228" i="1"/>
  <c r="F1228" i="1"/>
  <c r="D1228" i="1"/>
  <c r="J1228" i="1" s="1" a="1"/>
  <c r="J1228" i="1" s="1"/>
  <c r="K1228" i="1" s="1"/>
  <c r="L1227" i="1"/>
  <c r="J1227" i="1" a="1"/>
  <c r="J1227" i="1" s="1"/>
  <c r="K1227" i="1" s="1"/>
  <c r="H1227" i="1"/>
  <c r="F1227" i="1"/>
  <c r="D1227" i="1"/>
  <c r="L1226" i="1"/>
  <c r="J1226" i="1" a="1"/>
  <c r="J1226" i="1" s="1"/>
  <c r="K1226" i="1" s="1"/>
  <c r="H1226" i="1"/>
  <c r="F1226" i="1"/>
  <c r="D1226" i="1"/>
  <c r="L1225" i="1"/>
  <c r="J1225" i="1"/>
  <c r="K1225" i="1" s="1"/>
  <c r="J1225" i="1" a="1"/>
  <c r="H1225" i="1"/>
  <c r="F1225" i="1"/>
  <c r="D1225" i="1"/>
  <c r="H1224" i="1"/>
  <c r="F1224" i="1"/>
  <c r="D1224" i="1"/>
  <c r="H1223" i="1"/>
  <c r="F1223" i="1"/>
  <c r="D1223" i="1"/>
  <c r="J1223" i="1" s="1" a="1"/>
  <c r="J1223" i="1" s="1"/>
  <c r="K1223" i="1" s="1"/>
  <c r="L1222" i="1"/>
  <c r="J1222" i="1" a="1"/>
  <c r="J1222" i="1" s="1"/>
  <c r="K1222" i="1" s="1"/>
  <c r="H1222" i="1"/>
  <c r="F1222" i="1"/>
  <c r="D1222" i="1"/>
  <c r="L1221" i="1"/>
  <c r="J1221" i="1"/>
  <c r="K1221" i="1" s="1"/>
  <c r="H1221" i="1"/>
  <c r="F1221" i="1"/>
  <c r="D1221" i="1"/>
  <c r="J1221" i="1" s="1" a="1"/>
  <c r="J1220" i="1" a="1"/>
  <c r="J1220" i="1" s="1"/>
  <c r="K1220" i="1" s="1"/>
  <c r="H1220" i="1"/>
  <c r="F1220" i="1"/>
  <c r="D1220" i="1"/>
  <c r="L1220" i="1" s="1"/>
  <c r="J1219" i="1" a="1"/>
  <c r="J1219" i="1" s="1"/>
  <c r="K1219" i="1" s="1"/>
  <c r="H1219" i="1"/>
  <c r="F1219" i="1"/>
  <c r="D1219" i="1"/>
  <c r="L1219" i="1" s="1"/>
  <c r="L1218" i="1"/>
  <c r="J1218" i="1" a="1"/>
  <c r="J1218" i="1" s="1"/>
  <c r="K1218" i="1" s="1"/>
  <c r="H1218" i="1"/>
  <c r="F1218" i="1"/>
  <c r="D1218" i="1"/>
  <c r="L1217" i="1"/>
  <c r="K1217" i="1"/>
  <c r="H1217" i="1"/>
  <c r="F1217" i="1"/>
  <c r="D1217" i="1"/>
  <c r="J1217" i="1" s="1" a="1"/>
  <c r="J1217" i="1" s="1"/>
  <c r="J1216" i="1" a="1"/>
  <c r="J1216" i="1" s="1"/>
  <c r="K1216" i="1" s="1"/>
  <c r="H1216" i="1"/>
  <c r="F1216" i="1"/>
  <c r="D1216" i="1"/>
  <c r="L1216" i="1" s="1"/>
  <c r="L1215" i="1"/>
  <c r="J1215" i="1"/>
  <c r="K1215" i="1" s="1"/>
  <c r="J1215" i="1" a="1"/>
  <c r="H1215" i="1"/>
  <c r="F1215" i="1"/>
  <c r="D1215" i="1"/>
  <c r="J1214" i="1" a="1"/>
  <c r="J1214" i="1" s="1"/>
  <c r="K1214" i="1" s="1"/>
  <c r="H1214" i="1"/>
  <c r="F1214" i="1"/>
  <c r="D1214" i="1"/>
  <c r="L1214" i="1" s="1"/>
  <c r="H1213" i="1"/>
  <c r="F1213" i="1"/>
  <c r="D1213" i="1"/>
  <c r="J1213" i="1" s="1" a="1"/>
  <c r="J1213" i="1" s="1"/>
  <c r="K1213" i="1" s="1"/>
  <c r="L1212" i="1"/>
  <c r="J1212" i="1"/>
  <c r="K1212" i="1" s="1"/>
  <c r="H1212" i="1"/>
  <c r="F1212" i="1"/>
  <c r="D1212" i="1"/>
  <c r="J1212" i="1" s="1" a="1"/>
  <c r="L1211" i="1"/>
  <c r="J1211" i="1"/>
  <c r="K1211" i="1" s="1"/>
  <c r="J1211" i="1" a="1"/>
  <c r="H1211" i="1"/>
  <c r="F1211" i="1"/>
  <c r="D1211" i="1"/>
  <c r="L1210" i="1"/>
  <c r="J1210" i="1" a="1"/>
  <c r="J1210" i="1" s="1"/>
  <c r="K1210" i="1" s="1"/>
  <c r="H1210" i="1"/>
  <c r="F1210" i="1"/>
  <c r="D1210" i="1"/>
  <c r="L1209" i="1"/>
  <c r="J1209" i="1" a="1"/>
  <c r="J1209" i="1" s="1"/>
  <c r="K1209" i="1" s="1"/>
  <c r="H1209" i="1"/>
  <c r="F1209" i="1"/>
  <c r="H1208" i="1"/>
  <c r="F1208" i="1"/>
  <c r="D1208" i="1"/>
  <c r="L1207" i="1"/>
  <c r="K1207" i="1"/>
  <c r="H1207" i="1"/>
  <c r="F1207" i="1"/>
  <c r="D1207" i="1"/>
  <c r="J1207" i="1" s="1" a="1"/>
  <c r="J1207" i="1" s="1"/>
  <c r="L1206" i="1"/>
  <c r="K1206" i="1"/>
  <c r="J1206" i="1"/>
  <c r="H1206" i="1"/>
  <c r="F1206" i="1"/>
  <c r="D1206" i="1"/>
  <c r="J1206" i="1" s="1" a="1"/>
  <c r="L1205" i="1"/>
  <c r="J1205" i="1" a="1"/>
  <c r="J1205" i="1" s="1"/>
  <c r="K1205" i="1" s="1"/>
  <c r="H1205" i="1"/>
  <c r="F1205" i="1"/>
  <c r="D1205" i="1"/>
  <c r="J1204" i="1" a="1"/>
  <c r="J1204" i="1" s="1"/>
  <c r="K1204" i="1" s="1"/>
  <c r="H1204" i="1"/>
  <c r="F1204" i="1"/>
  <c r="D1204" i="1"/>
  <c r="L1204" i="1" s="1"/>
  <c r="L1203" i="1"/>
  <c r="J1203" i="1" a="1"/>
  <c r="J1203" i="1" s="1"/>
  <c r="K1203" i="1" s="1"/>
  <c r="H1203" i="1"/>
  <c r="F1203" i="1"/>
  <c r="D1203" i="1"/>
  <c r="L1202" i="1"/>
  <c r="H1202" i="1"/>
  <c r="F1202" i="1"/>
  <c r="D1202" i="1"/>
  <c r="J1202" i="1" s="1" a="1"/>
  <c r="J1202" i="1" s="1"/>
  <c r="K1202" i="1" s="1"/>
  <c r="H1201" i="1"/>
  <c r="F1201" i="1"/>
  <c r="D1201" i="1"/>
  <c r="L1200" i="1"/>
  <c r="J1200" i="1" a="1"/>
  <c r="J1200" i="1" s="1"/>
  <c r="K1200" i="1" s="1"/>
  <c r="H1200" i="1"/>
  <c r="F1200" i="1"/>
  <c r="D1200" i="1"/>
  <c r="H1199" i="1"/>
  <c r="F1199" i="1"/>
  <c r="D1199" i="1"/>
  <c r="L1199" i="1" s="1"/>
  <c r="H1198" i="1"/>
  <c r="F1198" i="1"/>
  <c r="D1198" i="1"/>
  <c r="L1197" i="1"/>
  <c r="H1197" i="1"/>
  <c r="F1197" i="1"/>
  <c r="D1197" i="1"/>
  <c r="J1197" i="1" s="1" a="1"/>
  <c r="J1197" i="1" s="1"/>
  <c r="K1197" i="1" s="1"/>
  <c r="L1196" i="1"/>
  <c r="J1196" i="1"/>
  <c r="K1196" i="1" s="1"/>
  <c r="H1196" i="1"/>
  <c r="F1196" i="1"/>
  <c r="D1196" i="1"/>
  <c r="J1196" i="1" s="1" a="1"/>
  <c r="L1195" i="1"/>
  <c r="J1195" i="1" a="1"/>
  <c r="J1195" i="1" s="1"/>
  <c r="K1195" i="1" s="1"/>
  <c r="H1195" i="1"/>
  <c r="F1195" i="1"/>
  <c r="D1195" i="1"/>
  <c r="L1194" i="1"/>
  <c r="J1194" i="1"/>
  <c r="K1194" i="1" s="1"/>
  <c r="J1194" i="1" a="1"/>
  <c r="H1194" i="1"/>
  <c r="F1194" i="1"/>
  <c r="D1194" i="1"/>
  <c r="H1193" i="1"/>
  <c r="F1193" i="1"/>
  <c r="D1193" i="1"/>
  <c r="L1193" i="1" s="1"/>
  <c r="H1192" i="1"/>
  <c r="F1192" i="1"/>
  <c r="D1192" i="1"/>
  <c r="H1191" i="1"/>
  <c r="F1191" i="1"/>
  <c r="D1191" i="1"/>
  <c r="J1191" i="1" s="1" a="1"/>
  <c r="J1191" i="1" s="1"/>
  <c r="K1191" i="1" s="1"/>
  <c r="L1190" i="1"/>
  <c r="K1190" i="1"/>
  <c r="J1190" i="1"/>
  <c r="H1190" i="1"/>
  <c r="F1190" i="1"/>
  <c r="D1190" i="1"/>
  <c r="J1190" i="1" s="1" a="1"/>
  <c r="L1189" i="1"/>
  <c r="J1189" i="1" a="1"/>
  <c r="J1189" i="1" s="1"/>
  <c r="K1189" i="1" s="1"/>
  <c r="H1189" i="1"/>
  <c r="F1189" i="1"/>
  <c r="D1189" i="1"/>
  <c r="H1188" i="1"/>
  <c r="F1188" i="1"/>
  <c r="D1188" i="1"/>
  <c r="L1187" i="1"/>
  <c r="J1187" i="1" a="1"/>
  <c r="J1187" i="1" s="1"/>
  <c r="K1187" i="1" s="1"/>
  <c r="H1187" i="1"/>
  <c r="F1187" i="1"/>
  <c r="D1187" i="1"/>
  <c r="H1186" i="1"/>
  <c r="F1186" i="1"/>
  <c r="D1186" i="1"/>
  <c r="H1185" i="1"/>
  <c r="F1185" i="1"/>
  <c r="D1185" i="1"/>
  <c r="L1184" i="1"/>
  <c r="J1184" i="1" a="1"/>
  <c r="J1184" i="1" s="1"/>
  <c r="K1184" i="1" s="1"/>
  <c r="H1184" i="1"/>
  <c r="F1184" i="1"/>
  <c r="D1184" i="1"/>
  <c r="H1183" i="1"/>
  <c r="F1183" i="1"/>
  <c r="D1183" i="1"/>
  <c r="H1182" i="1"/>
  <c r="F1182" i="1"/>
  <c r="D1182" i="1"/>
  <c r="H1181" i="1"/>
  <c r="F1181" i="1"/>
  <c r="D1181" i="1"/>
  <c r="H1180" i="1"/>
  <c r="F1180" i="1"/>
  <c r="D1180" i="1"/>
  <c r="L1179" i="1"/>
  <c r="J1179" i="1" a="1"/>
  <c r="J1179" i="1" s="1"/>
  <c r="K1179" i="1" s="1"/>
  <c r="H1179" i="1"/>
  <c r="F1179" i="1"/>
  <c r="D1179" i="1"/>
  <c r="L1178" i="1"/>
  <c r="J1178" i="1"/>
  <c r="K1178" i="1" s="1"/>
  <c r="J1178" i="1" a="1"/>
  <c r="H1178" i="1"/>
  <c r="F1178" i="1"/>
  <c r="D1178" i="1"/>
  <c r="H1177" i="1"/>
  <c r="F1177" i="1"/>
  <c r="D1177" i="1"/>
  <c r="L1177" i="1" s="1"/>
  <c r="H1176" i="1"/>
  <c r="F1176" i="1"/>
  <c r="D1176" i="1"/>
  <c r="H1175" i="1"/>
  <c r="F1175" i="1"/>
  <c r="D1175" i="1"/>
  <c r="L1174" i="1"/>
  <c r="J1174" i="1"/>
  <c r="K1174" i="1" s="1"/>
  <c r="H1174" i="1"/>
  <c r="F1174" i="1"/>
  <c r="D1174" i="1"/>
  <c r="J1174" i="1" s="1" a="1"/>
  <c r="L1173" i="1"/>
  <c r="J1173" i="1" a="1"/>
  <c r="J1173" i="1" s="1"/>
  <c r="K1173" i="1" s="1"/>
  <c r="H1173" i="1"/>
  <c r="F1173" i="1"/>
  <c r="D1173" i="1"/>
  <c r="J1172" i="1" a="1"/>
  <c r="J1172" i="1" s="1"/>
  <c r="K1172" i="1" s="1"/>
  <c r="H1172" i="1"/>
  <c r="F1172" i="1"/>
  <c r="D1172" i="1"/>
  <c r="L1172" i="1" s="1"/>
  <c r="L1171" i="1"/>
  <c r="J1171" i="1" a="1"/>
  <c r="J1171" i="1" s="1"/>
  <c r="K1171" i="1" s="1"/>
  <c r="H1171" i="1"/>
  <c r="F1171" i="1"/>
  <c r="D1171" i="1"/>
  <c r="L1170" i="1"/>
  <c r="H1170" i="1"/>
  <c r="F1170" i="1"/>
  <c r="D1170" i="1"/>
  <c r="J1170" i="1" s="1" a="1"/>
  <c r="J1170" i="1" s="1"/>
  <c r="K1170" i="1" s="1"/>
  <c r="H1169" i="1"/>
  <c r="F1169" i="1"/>
  <c r="D1169" i="1"/>
  <c r="L1168" i="1"/>
  <c r="J1168" i="1" a="1"/>
  <c r="J1168" i="1" s="1"/>
  <c r="K1168" i="1" s="1"/>
  <c r="H1168" i="1"/>
  <c r="F1168" i="1"/>
  <c r="D1168" i="1"/>
  <c r="J1167" i="1" a="1"/>
  <c r="J1167" i="1" s="1"/>
  <c r="K1167" i="1" s="1"/>
  <c r="H1167" i="1"/>
  <c r="F1167" i="1"/>
  <c r="D1167" i="1"/>
  <c r="L1167" i="1" s="1"/>
  <c r="H1166" i="1"/>
  <c r="F1166" i="1"/>
  <c r="D1166" i="1"/>
  <c r="K1165" i="1"/>
  <c r="H1165" i="1"/>
  <c r="F1165" i="1"/>
  <c r="D1165" i="1"/>
  <c r="J1165" i="1" s="1" a="1"/>
  <c r="J1165" i="1" s="1"/>
  <c r="L1164" i="1"/>
  <c r="K1164" i="1"/>
  <c r="J1164" i="1"/>
  <c r="H1164" i="1"/>
  <c r="F1164" i="1"/>
  <c r="D1164" i="1"/>
  <c r="J1164" i="1" s="1" a="1"/>
  <c r="L1163" i="1"/>
  <c r="J1163" i="1" a="1"/>
  <c r="J1163" i="1" s="1"/>
  <c r="K1163" i="1" s="1"/>
  <c r="H1163" i="1"/>
  <c r="F1163" i="1"/>
  <c r="D1163" i="1"/>
  <c r="L1162" i="1"/>
  <c r="J1162" i="1" a="1"/>
  <c r="J1162" i="1" s="1"/>
  <c r="K1162" i="1" s="1"/>
  <c r="H1162" i="1"/>
  <c r="F1162" i="1"/>
  <c r="D1162" i="1"/>
  <c r="H1161" i="1"/>
  <c r="F1161" i="1"/>
  <c r="D1161" i="1"/>
  <c r="H1160" i="1"/>
  <c r="F1160" i="1"/>
  <c r="D1160" i="1"/>
  <c r="L1159" i="1"/>
  <c r="H1159" i="1"/>
  <c r="F1159" i="1"/>
  <c r="D1159" i="1"/>
  <c r="J1159" i="1" s="1" a="1"/>
  <c r="J1159" i="1" s="1"/>
  <c r="K1159" i="1" s="1"/>
  <c r="L1158" i="1"/>
  <c r="J1158" i="1" a="1"/>
  <c r="J1158" i="1" s="1"/>
  <c r="K1158" i="1" s="1"/>
  <c r="H1158" i="1"/>
  <c r="F1158" i="1"/>
  <c r="D1158" i="1"/>
  <c r="L1157" i="1"/>
  <c r="J1157" i="1"/>
  <c r="K1157" i="1" s="1"/>
  <c r="J1157" i="1" a="1"/>
  <c r="H1157" i="1"/>
  <c r="F1157" i="1"/>
  <c r="D1157" i="1"/>
  <c r="L1156" i="1"/>
  <c r="J1156" i="1" a="1"/>
  <c r="J1156" i="1" s="1"/>
  <c r="K1156" i="1" s="1"/>
  <c r="H1156" i="1"/>
  <c r="F1156" i="1"/>
  <c r="D1156" i="1"/>
  <c r="J1155" i="1" a="1"/>
  <c r="J1155" i="1" s="1"/>
  <c r="K1155" i="1" s="1"/>
  <c r="H1155" i="1"/>
  <c r="F1155" i="1"/>
  <c r="D1155" i="1"/>
  <c r="L1155" i="1" s="1"/>
  <c r="J1154" i="1" a="1"/>
  <c r="J1154" i="1" s="1"/>
  <c r="K1154" i="1" s="1"/>
  <c r="H1154" i="1"/>
  <c r="F1154" i="1"/>
  <c r="D1154" i="1"/>
  <c r="L1154" i="1" s="1"/>
  <c r="L1153" i="1"/>
  <c r="H1153" i="1"/>
  <c r="F1153" i="1"/>
  <c r="D1153" i="1"/>
  <c r="J1153" i="1" s="1" a="1"/>
  <c r="J1153" i="1" s="1"/>
  <c r="K1153" i="1" s="1"/>
  <c r="L1152" i="1"/>
  <c r="H1152" i="1"/>
  <c r="F1152" i="1"/>
  <c r="D1152" i="1"/>
  <c r="J1152" i="1" s="1" a="1"/>
  <c r="J1152" i="1" s="1"/>
  <c r="K1152" i="1" s="1"/>
  <c r="L1151" i="1"/>
  <c r="K1151" i="1"/>
  <c r="J1151" i="1"/>
  <c r="H1151" i="1"/>
  <c r="F1151" i="1"/>
  <c r="D1151" i="1"/>
  <c r="J1151" i="1" s="1" a="1"/>
  <c r="H1150" i="1"/>
  <c r="F1150" i="1"/>
  <c r="D1150" i="1"/>
  <c r="L1150" i="1" s="1"/>
  <c r="L1149" i="1"/>
  <c r="J1149" i="1"/>
  <c r="K1149" i="1" s="1"/>
  <c r="J1149" i="1" a="1"/>
  <c r="H1149" i="1"/>
  <c r="F1149" i="1"/>
  <c r="D1149" i="1"/>
  <c r="L1148" i="1"/>
  <c r="K1148" i="1"/>
  <c r="J1148" i="1" a="1"/>
  <c r="J1148" i="1" s="1"/>
  <c r="H1148" i="1"/>
  <c r="F1148" i="1"/>
  <c r="D1148" i="1"/>
  <c r="H1147" i="1"/>
  <c r="F1147" i="1"/>
  <c r="D1147" i="1"/>
  <c r="L1147" i="1" s="1"/>
  <c r="J1146" i="1" a="1"/>
  <c r="J1146" i="1" s="1"/>
  <c r="K1146" i="1" s="1"/>
  <c r="H1146" i="1"/>
  <c r="F1146" i="1"/>
  <c r="D1146" i="1"/>
  <c r="L1146" i="1" s="1"/>
  <c r="J1145" i="1" a="1"/>
  <c r="J1145" i="1" s="1"/>
  <c r="K1145" i="1" s="1"/>
  <c r="H1145" i="1"/>
  <c r="F1145" i="1"/>
  <c r="D1145" i="1"/>
  <c r="L1145" i="1" s="1"/>
  <c r="H1144" i="1"/>
  <c r="F1144" i="1"/>
  <c r="D1144" i="1"/>
  <c r="J1144" i="1" s="1" a="1"/>
  <c r="J1144" i="1" s="1"/>
  <c r="K1144" i="1" s="1"/>
  <c r="L1143" i="1"/>
  <c r="H1143" i="1"/>
  <c r="F1143" i="1"/>
  <c r="D1143" i="1"/>
  <c r="J1143" i="1" s="1" a="1"/>
  <c r="J1143" i="1" s="1"/>
  <c r="K1143" i="1" s="1"/>
  <c r="H1142" i="1"/>
  <c r="F1142" i="1"/>
  <c r="D1142" i="1"/>
  <c r="L1142" i="1" s="1"/>
  <c r="L1141" i="1"/>
  <c r="J1141" i="1"/>
  <c r="K1141" i="1" s="1"/>
  <c r="J1141" i="1" a="1"/>
  <c r="H1141" i="1"/>
  <c r="F1141" i="1"/>
  <c r="D1141" i="1"/>
  <c r="L1140" i="1"/>
  <c r="J1140" i="1" a="1"/>
  <c r="J1140" i="1" s="1"/>
  <c r="K1140" i="1" s="1"/>
  <c r="H1140" i="1"/>
  <c r="F1140" i="1"/>
  <c r="D1140" i="1"/>
  <c r="H1139" i="1"/>
  <c r="F1139" i="1"/>
  <c r="D1139" i="1"/>
  <c r="L1139" i="1" s="1"/>
  <c r="J1138" i="1" a="1"/>
  <c r="J1138" i="1" s="1"/>
  <c r="K1138" i="1" s="1"/>
  <c r="H1138" i="1"/>
  <c r="F1138" i="1"/>
  <c r="D1138" i="1"/>
  <c r="L1138" i="1" s="1"/>
  <c r="J1137" i="1" a="1"/>
  <c r="J1137" i="1" s="1"/>
  <c r="K1137" i="1" s="1"/>
  <c r="H1137" i="1"/>
  <c r="F1137" i="1"/>
  <c r="D1137" i="1"/>
  <c r="L1137" i="1" s="1"/>
  <c r="L1136" i="1"/>
  <c r="H1136" i="1"/>
  <c r="F1136" i="1"/>
  <c r="D1136" i="1"/>
  <c r="J1136" i="1" s="1" a="1"/>
  <c r="J1136" i="1" s="1"/>
  <c r="K1136" i="1" s="1"/>
  <c r="L1135" i="1"/>
  <c r="H1135" i="1"/>
  <c r="F1135" i="1"/>
  <c r="D1135" i="1"/>
  <c r="J1135" i="1" s="1" a="1"/>
  <c r="J1135" i="1" s="1"/>
  <c r="K1135" i="1" s="1"/>
  <c r="H1134" i="1"/>
  <c r="F1134" i="1"/>
  <c r="D1134" i="1"/>
  <c r="L1133" i="1"/>
  <c r="J1133" i="1"/>
  <c r="K1133" i="1" s="1"/>
  <c r="J1133" i="1" a="1"/>
  <c r="H1133" i="1"/>
  <c r="F1133" i="1"/>
  <c r="D1133" i="1"/>
  <c r="L1132" i="1"/>
  <c r="K1132" i="1"/>
  <c r="J1132" i="1" a="1"/>
  <c r="J1132" i="1" s="1"/>
  <c r="H1132" i="1"/>
  <c r="F1132" i="1"/>
  <c r="D1132" i="1"/>
  <c r="H1131" i="1"/>
  <c r="F1131" i="1"/>
  <c r="D1131" i="1"/>
  <c r="L1131" i="1" s="1"/>
  <c r="J1130" i="1" a="1"/>
  <c r="J1130" i="1" s="1"/>
  <c r="K1130" i="1" s="1"/>
  <c r="H1130" i="1"/>
  <c r="F1130" i="1"/>
  <c r="D1130" i="1"/>
  <c r="L1130" i="1" s="1"/>
  <c r="J1129" i="1" a="1"/>
  <c r="J1129" i="1" s="1"/>
  <c r="K1129" i="1" s="1"/>
  <c r="H1129" i="1"/>
  <c r="F1129" i="1"/>
  <c r="D1129" i="1"/>
  <c r="L1129" i="1" s="1"/>
  <c r="H1128" i="1"/>
  <c r="F1128" i="1"/>
  <c r="D1128" i="1"/>
  <c r="L1127" i="1"/>
  <c r="H1127" i="1"/>
  <c r="F1127" i="1"/>
  <c r="D1127" i="1"/>
  <c r="J1127" i="1" s="1" a="1"/>
  <c r="J1127" i="1" s="1"/>
  <c r="K1127" i="1" s="1"/>
  <c r="H1126" i="1"/>
  <c r="F1126" i="1"/>
  <c r="D1126" i="1"/>
  <c r="L1126" i="1" s="1"/>
  <c r="L1125" i="1"/>
  <c r="J1125" i="1"/>
  <c r="K1125" i="1" s="1"/>
  <c r="J1125" i="1" a="1"/>
  <c r="H1125" i="1"/>
  <c r="F1125" i="1"/>
  <c r="D1125" i="1"/>
  <c r="L1124" i="1"/>
  <c r="J1124" i="1" a="1"/>
  <c r="J1124" i="1" s="1"/>
  <c r="K1124" i="1" s="1"/>
  <c r="H1124" i="1"/>
  <c r="F1124" i="1"/>
  <c r="D1124" i="1"/>
  <c r="L1123" i="1"/>
  <c r="H1123" i="1"/>
  <c r="F1123" i="1"/>
  <c r="D1123" i="1"/>
  <c r="J1123" i="1" s="1" a="1"/>
  <c r="J1123" i="1" s="1"/>
  <c r="K1123" i="1" s="1"/>
  <c r="H1122" i="1"/>
  <c r="F1122" i="1"/>
  <c r="D1122" i="1"/>
  <c r="L1122" i="1" s="1"/>
  <c r="L1121" i="1"/>
  <c r="H1121" i="1"/>
  <c r="F1121" i="1"/>
  <c r="D1121" i="1"/>
  <c r="J1121" i="1" s="1" a="1"/>
  <c r="J1121" i="1" s="1"/>
  <c r="K1121" i="1" s="1"/>
  <c r="J1120" i="1" a="1"/>
  <c r="J1120" i="1" s="1"/>
  <c r="K1120" i="1" s="1"/>
  <c r="H1120" i="1"/>
  <c r="F1120" i="1"/>
  <c r="D1120" i="1"/>
  <c r="L1120" i="1" s="1"/>
  <c r="H1119" i="1"/>
  <c r="F1119" i="1"/>
  <c r="D1119" i="1"/>
  <c r="J1119" i="1" s="1" a="1"/>
  <c r="J1119" i="1" s="1"/>
  <c r="K1119" i="1" s="1"/>
  <c r="L1118" i="1"/>
  <c r="J1118" i="1" a="1"/>
  <c r="J1118" i="1" s="1"/>
  <c r="K1118" i="1" s="1"/>
  <c r="H1118" i="1"/>
  <c r="F1118" i="1"/>
  <c r="D1118" i="1"/>
  <c r="L1117" i="1"/>
  <c r="H1117" i="1"/>
  <c r="F1117" i="1"/>
  <c r="D1117" i="1"/>
  <c r="J1117" i="1" s="1" a="1"/>
  <c r="J1117" i="1" s="1"/>
  <c r="K1117" i="1" s="1"/>
  <c r="L1116" i="1"/>
  <c r="K1116" i="1"/>
  <c r="J1116" i="1"/>
  <c r="J1116" i="1" a="1"/>
  <c r="H1116" i="1"/>
  <c r="F1116" i="1"/>
  <c r="D1116" i="1"/>
  <c r="H1115" i="1"/>
  <c r="F1115" i="1"/>
  <c r="D1115" i="1"/>
  <c r="H1114" i="1"/>
  <c r="F1114" i="1"/>
  <c r="D1114" i="1"/>
  <c r="L1114" i="1" s="1"/>
  <c r="L1113" i="1"/>
  <c r="H1113" i="1"/>
  <c r="F1113" i="1"/>
  <c r="D1113" i="1"/>
  <c r="J1113" i="1" s="1" a="1"/>
  <c r="J1113" i="1" s="1"/>
  <c r="K1113" i="1" s="1"/>
  <c r="H1112" i="1"/>
  <c r="F1112" i="1"/>
  <c r="D1112" i="1"/>
  <c r="H1111" i="1"/>
  <c r="F1111" i="1"/>
  <c r="D1111" i="1"/>
  <c r="J1111" i="1" s="1" a="1"/>
  <c r="J1111" i="1" s="1"/>
  <c r="K1111" i="1" s="1"/>
  <c r="H1110" i="1"/>
  <c r="F1110" i="1"/>
  <c r="D1110" i="1"/>
  <c r="L1109" i="1"/>
  <c r="H1109" i="1"/>
  <c r="F1109" i="1"/>
  <c r="D1109" i="1"/>
  <c r="J1109" i="1" s="1" a="1"/>
  <c r="J1109" i="1" s="1"/>
  <c r="K1109" i="1" s="1"/>
  <c r="L1108" i="1"/>
  <c r="J1108" i="1" a="1"/>
  <c r="J1108" i="1" s="1"/>
  <c r="K1108" i="1" s="1"/>
  <c r="H1108" i="1"/>
  <c r="F1108" i="1"/>
  <c r="D1108" i="1"/>
  <c r="H1107" i="1"/>
  <c r="F1107" i="1"/>
  <c r="D1107" i="1"/>
  <c r="J1107" i="1" s="1" a="1"/>
  <c r="J1107" i="1" s="1"/>
  <c r="K1107" i="1" s="1"/>
  <c r="H1106" i="1"/>
  <c r="F1106" i="1"/>
  <c r="D1106" i="1"/>
  <c r="L1105" i="1"/>
  <c r="H1105" i="1"/>
  <c r="F1105" i="1"/>
  <c r="D1105" i="1"/>
  <c r="J1105" i="1" s="1" a="1"/>
  <c r="J1105" i="1" s="1"/>
  <c r="K1105" i="1" s="1"/>
  <c r="J1104" i="1" a="1"/>
  <c r="J1104" i="1" s="1"/>
  <c r="K1104" i="1" s="1"/>
  <c r="H1104" i="1"/>
  <c r="F1104" i="1"/>
  <c r="D1104" i="1"/>
  <c r="L1104" i="1" s="1"/>
  <c r="L1103" i="1"/>
  <c r="H1103" i="1"/>
  <c r="F1103" i="1"/>
  <c r="D1103" i="1"/>
  <c r="J1103" i="1" s="1" a="1"/>
  <c r="J1103" i="1" s="1"/>
  <c r="K1103" i="1" s="1"/>
  <c r="L1102" i="1"/>
  <c r="J1102" i="1"/>
  <c r="K1102" i="1" s="1"/>
  <c r="H1102" i="1"/>
  <c r="F1102" i="1"/>
  <c r="D1102" i="1"/>
  <c r="J1102" i="1" s="1" a="1"/>
  <c r="L1101" i="1"/>
  <c r="K1101" i="1"/>
  <c r="H1101" i="1"/>
  <c r="F1101" i="1"/>
  <c r="D1101" i="1"/>
  <c r="J1101" i="1" s="1" a="1"/>
  <c r="J1101" i="1" s="1"/>
  <c r="J1100" i="1"/>
  <c r="K1100" i="1" s="1"/>
  <c r="J1100" i="1" a="1"/>
  <c r="H1100" i="1"/>
  <c r="F1100" i="1"/>
  <c r="D1100" i="1"/>
  <c r="L1100" i="1" s="1"/>
  <c r="L1099" i="1"/>
  <c r="J1099" i="1"/>
  <c r="K1099" i="1" s="1"/>
  <c r="J1099" i="1" a="1"/>
  <c r="H1099" i="1"/>
  <c r="F1099" i="1"/>
  <c r="D1099" i="1"/>
  <c r="L1098" i="1"/>
  <c r="J1098" i="1" a="1"/>
  <c r="J1098" i="1" s="1"/>
  <c r="K1098" i="1" s="1"/>
  <c r="H1098" i="1"/>
  <c r="F1098" i="1"/>
  <c r="D1098" i="1"/>
  <c r="H1097" i="1"/>
  <c r="F1097" i="1"/>
  <c r="D1097" i="1"/>
  <c r="L1096" i="1"/>
  <c r="J1096" i="1" a="1"/>
  <c r="J1096" i="1" s="1"/>
  <c r="K1096" i="1" s="1"/>
  <c r="H1096" i="1"/>
  <c r="F1096" i="1"/>
  <c r="D1096" i="1"/>
  <c r="L1095" i="1"/>
  <c r="J1095" i="1" a="1"/>
  <c r="J1095" i="1" s="1"/>
  <c r="K1095" i="1" s="1"/>
  <c r="H1095" i="1"/>
  <c r="F1095" i="1"/>
  <c r="D1095" i="1"/>
  <c r="L1094" i="1"/>
  <c r="J1094" i="1"/>
  <c r="K1094" i="1" s="1"/>
  <c r="H1094" i="1"/>
  <c r="F1094" i="1"/>
  <c r="D1094" i="1"/>
  <c r="J1094" i="1" s="1" a="1"/>
  <c r="L1093" i="1"/>
  <c r="H1093" i="1"/>
  <c r="F1093" i="1"/>
  <c r="D1093" i="1"/>
  <c r="J1093" i="1" s="1" a="1"/>
  <c r="J1093" i="1" s="1"/>
  <c r="K1093" i="1" s="1"/>
  <c r="H1092" i="1"/>
  <c r="F1092" i="1"/>
  <c r="D1092" i="1"/>
  <c r="L1091" i="1"/>
  <c r="J1091" i="1"/>
  <c r="K1091" i="1" s="1"/>
  <c r="J1091" i="1" a="1"/>
  <c r="H1091" i="1"/>
  <c r="F1091" i="1"/>
  <c r="D1091" i="1"/>
  <c r="L1090" i="1"/>
  <c r="J1090" i="1" a="1"/>
  <c r="J1090" i="1" s="1"/>
  <c r="K1090" i="1" s="1"/>
  <c r="H1090" i="1"/>
  <c r="F1090" i="1"/>
  <c r="D1090" i="1"/>
  <c r="J1089" i="1"/>
  <c r="K1089" i="1" s="1"/>
  <c r="J1089" i="1" a="1"/>
  <c r="H1089" i="1"/>
  <c r="F1089" i="1"/>
  <c r="D1089" i="1"/>
  <c r="L1089" i="1" s="1"/>
  <c r="L1088" i="1"/>
  <c r="J1088" i="1" a="1"/>
  <c r="J1088" i="1" s="1"/>
  <c r="K1088" i="1" s="1"/>
  <c r="H1088" i="1"/>
  <c r="F1088" i="1"/>
  <c r="D1088" i="1"/>
  <c r="L1087" i="1"/>
  <c r="H1087" i="1"/>
  <c r="F1087" i="1"/>
  <c r="D1087" i="1"/>
  <c r="J1087" i="1" s="1" a="1"/>
  <c r="J1087" i="1" s="1"/>
  <c r="K1087" i="1" s="1"/>
  <c r="L1086" i="1"/>
  <c r="J1086" i="1"/>
  <c r="K1086" i="1" s="1"/>
  <c r="H1086" i="1"/>
  <c r="F1086" i="1"/>
  <c r="D1086" i="1"/>
  <c r="J1086" i="1" s="1" a="1"/>
  <c r="L1085" i="1"/>
  <c r="H1085" i="1"/>
  <c r="F1085" i="1"/>
  <c r="D1085" i="1"/>
  <c r="J1085" i="1" s="1" a="1"/>
  <c r="J1085" i="1" s="1"/>
  <c r="K1085" i="1" s="1"/>
  <c r="J1084" i="1" a="1"/>
  <c r="J1084" i="1" s="1"/>
  <c r="K1084" i="1" s="1"/>
  <c r="H1084" i="1"/>
  <c r="F1084" i="1"/>
  <c r="D1084" i="1"/>
  <c r="L1084" i="1" s="1"/>
  <c r="L1083" i="1"/>
  <c r="J1083" i="1"/>
  <c r="K1083" i="1" s="1"/>
  <c r="J1083" i="1" a="1"/>
  <c r="H1083" i="1"/>
  <c r="F1083" i="1"/>
  <c r="D1083" i="1"/>
  <c r="L1082" i="1"/>
  <c r="J1082" i="1" a="1"/>
  <c r="J1082" i="1" s="1"/>
  <c r="K1082" i="1" s="1"/>
  <c r="H1082" i="1"/>
  <c r="F1082" i="1"/>
  <c r="D1082" i="1"/>
  <c r="H1081" i="1"/>
  <c r="F1081" i="1"/>
  <c r="D1081" i="1"/>
  <c r="L1080" i="1"/>
  <c r="J1080" i="1" a="1"/>
  <c r="J1080" i="1" s="1"/>
  <c r="K1080" i="1" s="1"/>
  <c r="H1080" i="1"/>
  <c r="F1080" i="1"/>
  <c r="D1080" i="1"/>
  <c r="L1079" i="1"/>
  <c r="J1079" i="1" a="1"/>
  <c r="J1079" i="1" s="1"/>
  <c r="K1079" i="1" s="1"/>
  <c r="H1079" i="1"/>
  <c r="F1079" i="1"/>
  <c r="D1079" i="1"/>
  <c r="L1078" i="1"/>
  <c r="J1078" i="1"/>
  <c r="K1078" i="1" s="1"/>
  <c r="H1078" i="1"/>
  <c r="F1078" i="1"/>
  <c r="D1078" i="1"/>
  <c r="J1078" i="1" s="1" a="1"/>
  <c r="L1077" i="1"/>
  <c r="H1077" i="1"/>
  <c r="F1077" i="1"/>
  <c r="D1077" i="1"/>
  <c r="J1077" i="1" s="1" a="1"/>
  <c r="J1077" i="1" s="1"/>
  <c r="K1077" i="1" s="1"/>
  <c r="H1076" i="1"/>
  <c r="F1076" i="1"/>
  <c r="D1076" i="1"/>
  <c r="L1075" i="1"/>
  <c r="J1075" i="1"/>
  <c r="K1075" i="1" s="1"/>
  <c r="J1075" i="1" a="1"/>
  <c r="H1075" i="1"/>
  <c r="F1075" i="1"/>
  <c r="D1075" i="1"/>
  <c r="L1074" i="1"/>
  <c r="J1074" i="1" a="1"/>
  <c r="J1074" i="1" s="1"/>
  <c r="K1074" i="1" s="1"/>
  <c r="H1074" i="1"/>
  <c r="F1074" i="1"/>
  <c r="D1074" i="1"/>
  <c r="J1073" i="1"/>
  <c r="K1073" i="1" s="1"/>
  <c r="J1073" i="1" a="1"/>
  <c r="H1073" i="1"/>
  <c r="F1073" i="1"/>
  <c r="D1073" i="1"/>
  <c r="L1073" i="1" s="1"/>
  <c r="J1072" i="1" a="1"/>
  <c r="J1072" i="1" s="1"/>
  <c r="K1072" i="1" s="1"/>
  <c r="H1072" i="1"/>
  <c r="F1072" i="1"/>
  <c r="D1072" i="1"/>
  <c r="L1072" i="1" s="1"/>
  <c r="L1071" i="1"/>
  <c r="H1071" i="1"/>
  <c r="F1071" i="1"/>
  <c r="D1071" i="1"/>
  <c r="J1071" i="1" s="1" a="1"/>
  <c r="J1071" i="1" s="1"/>
  <c r="K1071" i="1" s="1"/>
  <c r="L1070" i="1"/>
  <c r="J1070" i="1"/>
  <c r="K1070" i="1" s="1"/>
  <c r="H1070" i="1"/>
  <c r="F1070" i="1"/>
  <c r="D1070" i="1"/>
  <c r="J1070" i="1" s="1" a="1"/>
  <c r="L1069" i="1"/>
  <c r="K1069" i="1"/>
  <c r="J1069" i="1"/>
  <c r="J1069" i="1" a="1"/>
  <c r="H1069" i="1"/>
  <c r="F1069" i="1"/>
  <c r="D1069" i="1"/>
  <c r="J1068" i="1" a="1"/>
  <c r="J1068" i="1" s="1"/>
  <c r="K1068" i="1" s="1"/>
  <c r="H1068" i="1"/>
  <c r="F1068" i="1"/>
  <c r="D1068" i="1"/>
  <c r="L1068" i="1" s="1"/>
  <c r="L1067" i="1"/>
  <c r="J1067" i="1"/>
  <c r="K1067" i="1" s="1"/>
  <c r="J1067" i="1" a="1"/>
  <c r="H1067" i="1"/>
  <c r="F1067" i="1"/>
  <c r="D1067" i="1"/>
  <c r="L1066" i="1"/>
  <c r="J1066" i="1" a="1"/>
  <c r="J1066" i="1" s="1"/>
  <c r="K1066" i="1" s="1"/>
  <c r="H1066" i="1"/>
  <c r="F1066" i="1"/>
  <c r="D1066" i="1"/>
  <c r="H1065" i="1"/>
  <c r="F1065" i="1"/>
  <c r="D1065" i="1"/>
  <c r="L1064" i="1"/>
  <c r="J1064" i="1" a="1"/>
  <c r="J1064" i="1" s="1"/>
  <c r="K1064" i="1" s="1"/>
  <c r="H1064" i="1"/>
  <c r="F1064" i="1"/>
  <c r="D1064" i="1"/>
  <c r="L1063" i="1"/>
  <c r="J1063" i="1" a="1"/>
  <c r="J1063" i="1" s="1"/>
  <c r="K1063" i="1" s="1"/>
  <c r="H1063" i="1"/>
  <c r="F1063" i="1"/>
  <c r="D1063" i="1"/>
  <c r="J1062" i="1"/>
  <c r="K1062" i="1" s="1"/>
  <c r="H1062" i="1"/>
  <c r="F1062" i="1"/>
  <c r="D1062" i="1"/>
  <c r="J1062" i="1" s="1" a="1"/>
  <c r="H1061" i="1"/>
  <c r="F1061" i="1"/>
  <c r="D1061" i="1"/>
  <c r="J1061" i="1" s="1" a="1"/>
  <c r="J1061" i="1" s="1"/>
  <c r="K1061" i="1" s="1"/>
  <c r="H1060" i="1"/>
  <c r="F1060" i="1"/>
  <c r="D1060" i="1"/>
  <c r="J1060" i="1" s="1" a="1"/>
  <c r="J1060" i="1" s="1"/>
  <c r="K1060" i="1" s="1"/>
  <c r="L1059" i="1"/>
  <c r="J1059" i="1"/>
  <c r="K1059" i="1" s="1"/>
  <c r="J1059" i="1" a="1"/>
  <c r="H1059" i="1"/>
  <c r="F1059" i="1"/>
  <c r="D1059" i="1"/>
  <c r="L1058" i="1"/>
  <c r="J1058" i="1" a="1"/>
  <c r="J1058" i="1" s="1"/>
  <c r="K1058" i="1" s="1"/>
  <c r="H1058" i="1"/>
  <c r="F1058" i="1"/>
  <c r="D1058" i="1"/>
  <c r="J1057" i="1"/>
  <c r="K1057" i="1" s="1"/>
  <c r="J1057" i="1" a="1"/>
  <c r="H1057" i="1"/>
  <c r="F1057" i="1"/>
  <c r="D1057" i="1"/>
  <c r="L1057" i="1" s="1"/>
  <c r="H1056" i="1"/>
  <c r="F1056" i="1"/>
  <c r="D1056" i="1"/>
  <c r="L1056" i="1" s="1"/>
  <c r="L1055" i="1"/>
  <c r="H1055" i="1"/>
  <c r="F1055" i="1"/>
  <c r="D1055" i="1"/>
  <c r="J1055" i="1" s="1" a="1"/>
  <c r="J1055" i="1" s="1"/>
  <c r="K1055" i="1" s="1"/>
  <c r="L1054" i="1"/>
  <c r="J1054" i="1"/>
  <c r="K1054" i="1" s="1"/>
  <c r="H1054" i="1"/>
  <c r="F1054" i="1"/>
  <c r="D1054" i="1"/>
  <c r="J1054" i="1" s="1" a="1"/>
  <c r="L1053" i="1"/>
  <c r="J1053" i="1"/>
  <c r="K1053" i="1" s="1"/>
  <c r="J1053" i="1" a="1"/>
  <c r="H1053" i="1"/>
  <c r="F1053" i="1"/>
  <c r="D1053" i="1"/>
  <c r="H1052" i="1"/>
  <c r="F1052" i="1"/>
  <c r="D1052" i="1"/>
  <c r="L1052" i="1" s="1"/>
  <c r="L1051" i="1"/>
  <c r="J1051" i="1" a="1"/>
  <c r="J1051" i="1" s="1"/>
  <c r="K1051" i="1" s="1"/>
  <c r="H1051" i="1"/>
  <c r="F1051" i="1"/>
  <c r="D1051" i="1"/>
  <c r="H1050" i="1"/>
  <c r="F1050" i="1"/>
  <c r="D1050" i="1"/>
  <c r="L1050" i="1" s="1"/>
  <c r="H1049" i="1"/>
  <c r="F1049" i="1"/>
  <c r="D1049" i="1"/>
  <c r="L1048" i="1"/>
  <c r="J1048" i="1" a="1"/>
  <c r="J1048" i="1" s="1"/>
  <c r="K1048" i="1" s="1"/>
  <c r="H1048" i="1"/>
  <c r="F1048" i="1"/>
  <c r="D1048" i="1"/>
  <c r="J1047" i="1" a="1"/>
  <c r="J1047" i="1" s="1"/>
  <c r="K1047" i="1" s="1"/>
  <c r="H1047" i="1"/>
  <c r="F1047" i="1"/>
  <c r="D1047" i="1"/>
  <c r="L1047" i="1" s="1"/>
  <c r="H1046" i="1"/>
  <c r="F1046" i="1"/>
  <c r="D1046" i="1"/>
  <c r="L1045" i="1"/>
  <c r="H1045" i="1"/>
  <c r="F1045" i="1"/>
  <c r="D1045" i="1"/>
  <c r="J1045" i="1" s="1" a="1"/>
  <c r="J1045" i="1" s="1"/>
  <c r="K1045" i="1" s="1"/>
  <c r="H1044" i="1"/>
  <c r="F1044" i="1"/>
  <c r="D1044" i="1"/>
  <c r="J1044" i="1" s="1" a="1"/>
  <c r="J1044" i="1" s="1"/>
  <c r="K1044" i="1" s="1"/>
  <c r="L1043" i="1"/>
  <c r="K1043" i="1"/>
  <c r="J1043" i="1"/>
  <c r="J1043" i="1" a="1"/>
  <c r="H1043" i="1"/>
  <c r="F1043" i="1"/>
  <c r="D1043" i="1"/>
  <c r="L1042" i="1"/>
  <c r="J1042" i="1" a="1"/>
  <c r="J1042" i="1" s="1"/>
  <c r="K1042" i="1" s="1"/>
  <c r="H1042" i="1"/>
  <c r="F1042" i="1"/>
  <c r="D1042" i="1"/>
  <c r="H1041" i="1"/>
  <c r="F1041" i="1"/>
  <c r="D1041" i="1"/>
  <c r="L1041" i="1" s="1"/>
  <c r="H1040" i="1"/>
  <c r="F1040" i="1"/>
  <c r="D1040" i="1"/>
  <c r="H1039" i="1"/>
  <c r="F1039" i="1"/>
  <c r="D1039" i="1"/>
  <c r="J1039" i="1" s="1" a="1"/>
  <c r="J1039" i="1" s="1"/>
  <c r="K1039" i="1" s="1"/>
  <c r="L1038" i="1"/>
  <c r="J1038" i="1"/>
  <c r="K1038" i="1" s="1"/>
  <c r="H1038" i="1"/>
  <c r="F1038" i="1"/>
  <c r="D1038" i="1"/>
  <c r="J1038" i="1" s="1" a="1"/>
  <c r="L1037" i="1"/>
  <c r="K1037" i="1"/>
  <c r="J1037" i="1"/>
  <c r="J1037" i="1" a="1"/>
  <c r="H1037" i="1"/>
  <c r="F1037" i="1"/>
  <c r="D1037" i="1"/>
  <c r="L1036" i="1"/>
  <c r="J1036" i="1" a="1"/>
  <c r="J1036" i="1" s="1"/>
  <c r="K1036" i="1" s="1"/>
  <c r="H1036" i="1"/>
  <c r="F1036" i="1"/>
  <c r="D1036" i="1"/>
  <c r="L1035" i="1"/>
  <c r="J1035" i="1" a="1"/>
  <c r="J1035" i="1" s="1"/>
  <c r="K1035" i="1" s="1"/>
  <c r="H1035" i="1"/>
  <c r="F1035" i="1"/>
  <c r="D1035" i="1"/>
  <c r="H1034" i="1"/>
  <c r="F1034" i="1"/>
  <c r="D1034" i="1"/>
  <c r="L1034" i="1" s="1"/>
  <c r="H1033" i="1"/>
  <c r="F1033" i="1"/>
  <c r="D1033" i="1"/>
  <c r="J1032" i="1" a="1"/>
  <c r="J1032" i="1" s="1"/>
  <c r="K1032" i="1" s="1"/>
  <c r="H1032" i="1"/>
  <c r="F1032" i="1"/>
  <c r="D1032" i="1"/>
  <c r="L1032" i="1" s="1"/>
  <c r="L1031" i="1"/>
  <c r="H1031" i="1"/>
  <c r="F1031" i="1"/>
  <c r="D1031" i="1"/>
  <c r="J1031" i="1" s="1" a="1"/>
  <c r="J1031" i="1" s="1"/>
  <c r="K1031" i="1" s="1"/>
  <c r="H1030" i="1"/>
  <c r="F1030" i="1"/>
  <c r="D1030" i="1"/>
  <c r="L1029" i="1"/>
  <c r="H1029" i="1"/>
  <c r="F1029" i="1"/>
  <c r="D1029" i="1"/>
  <c r="J1029" i="1" s="1" a="1"/>
  <c r="J1029" i="1" s="1"/>
  <c r="K1029" i="1" s="1"/>
  <c r="H1028" i="1"/>
  <c r="F1028" i="1"/>
  <c r="D1028" i="1"/>
  <c r="L1027" i="1"/>
  <c r="J1027" i="1"/>
  <c r="K1027" i="1" s="1"/>
  <c r="J1027" i="1" a="1"/>
  <c r="H1027" i="1"/>
  <c r="F1027" i="1"/>
  <c r="D1027" i="1"/>
  <c r="L1026" i="1"/>
  <c r="H1026" i="1"/>
  <c r="F1026" i="1"/>
  <c r="D1026" i="1"/>
  <c r="J1026" i="1" s="1" a="1"/>
  <c r="J1026" i="1" s="1"/>
  <c r="K1026" i="1" s="1"/>
  <c r="H1025" i="1"/>
  <c r="F1025" i="1"/>
  <c r="D1025" i="1"/>
  <c r="L1025" i="1" s="1"/>
  <c r="J1024" i="1" a="1"/>
  <c r="J1024" i="1" s="1"/>
  <c r="K1024" i="1" s="1"/>
  <c r="H1024" i="1"/>
  <c r="F1024" i="1"/>
  <c r="D1024" i="1"/>
  <c r="L1024" i="1" s="1"/>
  <c r="H1023" i="1"/>
  <c r="F1023" i="1"/>
  <c r="D1023" i="1"/>
  <c r="J1023" i="1" s="1" a="1"/>
  <c r="J1023" i="1" s="1"/>
  <c r="K1023" i="1" s="1"/>
  <c r="H1022" i="1"/>
  <c r="F1022" i="1"/>
  <c r="D1022" i="1"/>
  <c r="J1022" i="1" s="1" a="1"/>
  <c r="J1022" i="1" s="1"/>
  <c r="K1022" i="1" s="1"/>
  <c r="L1021" i="1"/>
  <c r="J1021" i="1" a="1"/>
  <c r="J1021" i="1" s="1"/>
  <c r="K1021" i="1" s="1"/>
  <c r="H1021" i="1"/>
  <c r="F1021" i="1"/>
  <c r="D1021" i="1"/>
  <c r="L1020" i="1"/>
  <c r="H1020" i="1"/>
  <c r="F1020" i="1"/>
  <c r="D1020" i="1"/>
  <c r="J1020" i="1" s="1" a="1"/>
  <c r="J1020" i="1" s="1"/>
  <c r="K1020" i="1" s="1"/>
  <c r="L1019" i="1"/>
  <c r="J1019" i="1" a="1"/>
  <c r="J1019" i="1" s="1"/>
  <c r="K1019" i="1" s="1"/>
  <c r="H1019" i="1"/>
  <c r="F1019" i="1"/>
  <c r="D1019" i="1"/>
  <c r="L1018" i="1"/>
  <c r="J1018" i="1" a="1"/>
  <c r="J1018" i="1" s="1"/>
  <c r="K1018" i="1" s="1"/>
  <c r="H1018" i="1"/>
  <c r="F1018" i="1"/>
  <c r="D1018" i="1"/>
  <c r="H1017" i="1"/>
  <c r="F1017" i="1"/>
  <c r="D1017" i="1"/>
  <c r="L1016" i="1"/>
  <c r="J1016" i="1"/>
  <c r="K1016" i="1" s="1"/>
  <c r="H1016" i="1"/>
  <c r="F1016" i="1"/>
  <c r="D1016" i="1"/>
  <c r="J1016" i="1" s="1" a="1"/>
  <c r="H1015" i="1"/>
  <c r="F1015" i="1"/>
  <c r="D1015" i="1"/>
  <c r="H1014" i="1"/>
  <c r="F1014" i="1"/>
  <c r="D1014" i="1"/>
  <c r="L1013" i="1"/>
  <c r="J1013" i="1" a="1"/>
  <c r="J1013" i="1" s="1"/>
  <c r="K1013" i="1" s="1"/>
  <c r="H1013" i="1"/>
  <c r="F1013" i="1"/>
  <c r="D1013" i="1"/>
  <c r="L1012" i="1"/>
  <c r="J1012" i="1"/>
  <c r="K1012" i="1" s="1"/>
  <c r="H1012" i="1"/>
  <c r="F1012" i="1"/>
  <c r="D1012" i="1"/>
  <c r="J1012" i="1" s="1" a="1"/>
  <c r="L1011" i="1"/>
  <c r="J1011" i="1" a="1"/>
  <c r="J1011" i="1" s="1"/>
  <c r="K1011" i="1" s="1"/>
  <c r="H1011" i="1"/>
  <c r="F1011" i="1"/>
  <c r="D1011" i="1"/>
  <c r="J1010" i="1" a="1"/>
  <c r="J1010" i="1" s="1"/>
  <c r="K1010" i="1" s="1"/>
  <c r="H1010" i="1"/>
  <c r="F1010" i="1"/>
  <c r="D1010" i="1"/>
  <c r="L1010" i="1" s="1"/>
  <c r="H1009" i="1"/>
  <c r="F1009" i="1"/>
  <c r="D1009" i="1"/>
  <c r="L1009" i="1" s="1"/>
  <c r="K1008" i="1"/>
  <c r="J1008" i="1" a="1"/>
  <c r="J1008" i="1" s="1"/>
  <c r="H1008" i="1"/>
  <c r="F1008" i="1"/>
  <c r="D1008" i="1"/>
  <c r="L1008" i="1" s="1"/>
  <c r="L1007" i="1"/>
  <c r="J1007" i="1" a="1"/>
  <c r="J1007" i="1" s="1"/>
  <c r="K1007" i="1" s="1"/>
  <c r="H1007" i="1"/>
  <c r="F1007" i="1"/>
  <c r="D1007" i="1"/>
  <c r="L1006" i="1"/>
  <c r="J1006" i="1" a="1"/>
  <c r="J1006" i="1" s="1"/>
  <c r="K1006" i="1" s="1"/>
  <c r="H1006" i="1"/>
  <c r="F1006" i="1"/>
  <c r="D1006" i="1"/>
  <c r="L1005" i="1"/>
  <c r="H1005" i="1"/>
  <c r="F1005" i="1"/>
  <c r="D1005" i="1"/>
  <c r="J1005" i="1" s="1" a="1"/>
  <c r="J1005" i="1" s="1"/>
  <c r="K1005" i="1" s="1"/>
  <c r="L1004" i="1"/>
  <c r="H1004" i="1"/>
  <c r="F1004" i="1"/>
  <c r="D1004" i="1"/>
  <c r="J1004" i="1" s="1" a="1"/>
  <c r="J1004" i="1" s="1"/>
  <c r="K1004" i="1" s="1"/>
  <c r="L1003" i="1"/>
  <c r="J1003" i="1" a="1"/>
  <c r="J1003" i="1" s="1"/>
  <c r="K1003" i="1" s="1"/>
  <c r="H1003" i="1"/>
  <c r="F1003" i="1"/>
  <c r="D1003" i="1"/>
  <c r="L1002" i="1"/>
  <c r="J1002" i="1"/>
  <c r="K1002" i="1" s="1"/>
  <c r="J1002" i="1" a="1"/>
  <c r="H1002" i="1"/>
  <c r="F1002" i="1"/>
  <c r="J1001" i="1" a="1"/>
  <c r="J1001" i="1" s="1"/>
  <c r="K1001" i="1" s="1"/>
  <c r="H1001" i="1"/>
  <c r="F1001" i="1"/>
  <c r="D1001" i="1"/>
  <c r="L1001" i="1" s="1"/>
  <c r="L1000" i="1"/>
  <c r="H1000" i="1"/>
  <c r="F1000" i="1"/>
  <c r="D1000" i="1"/>
  <c r="J1000" i="1" s="1" a="1"/>
  <c r="J1000" i="1" s="1"/>
  <c r="K1000" i="1" s="1"/>
  <c r="L999" i="1"/>
  <c r="J999" i="1" a="1"/>
  <c r="J999" i="1" s="1"/>
  <c r="K999" i="1" s="1"/>
  <c r="H999" i="1"/>
  <c r="F999" i="1"/>
  <c r="D999" i="1"/>
  <c r="L998" i="1"/>
  <c r="J998" i="1"/>
  <c r="K998" i="1" s="1"/>
  <c r="H998" i="1"/>
  <c r="F998" i="1"/>
  <c r="D998" i="1"/>
  <c r="J998" i="1" s="1" a="1"/>
  <c r="H997" i="1"/>
  <c r="F997" i="1"/>
  <c r="D997" i="1"/>
  <c r="J996" i="1" a="1"/>
  <c r="J996" i="1" s="1"/>
  <c r="K996" i="1" s="1"/>
  <c r="H996" i="1"/>
  <c r="F996" i="1"/>
  <c r="D996" i="1"/>
  <c r="L996" i="1" s="1"/>
  <c r="L995" i="1"/>
  <c r="J995" i="1" a="1"/>
  <c r="J995" i="1" s="1"/>
  <c r="K995" i="1" s="1"/>
  <c r="H995" i="1"/>
  <c r="F995" i="1"/>
  <c r="D995" i="1"/>
  <c r="H994" i="1"/>
  <c r="F994" i="1"/>
  <c r="D994" i="1"/>
  <c r="L994" i="1" s="1"/>
  <c r="J993" i="1" a="1"/>
  <c r="J993" i="1" s="1"/>
  <c r="K993" i="1" s="1"/>
  <c r="H993" i="1"/>
  <c r="F993" i="1"/>
  <c r="D993" i="1"/>
  <c r="L993" i="1" s="1"/>
  <c r="L992" i="1"/>
  <c r="J992" i="1" a="1"/>
  <c r="J992" i="1" s="1"/>
  <c r="K992" i="1" s="1"/>
  <c r="H992" i="1"/>
  <c r="F992" i="1"/>
  <c r="D992" i="1"/>
  <c r="J991" i="1" a="1"/>
  <c r="J991" i="1" s="1"/>
  <c r="K991" i="1" s="1"/>
  <c r="H991" i="1"/>
  <c r="F991" i="1"/>
  <c r="D991" i="1"/>
  <c r="L991" i="1" s="1"/>
  <c r="L990" i="1"/>
  <c r="H990" i="1"/>
  <c r="F990" i="1"/>
  <c r="D990" i="1"/>
  <c r="J990" i="1" s="1" a="1"/>
  <c r="J990" i="1" s="1"/>
  <c r="K990" i="1" s="1"/>
  <c r="L989" i="1"/>
  <c r="H989" i="1"/>
  <c r="F989" i="1"/>
  <c r="D989" i="1"/>
  <c r="J989" i="1" s="1" a="1"/>
  <c r="J989" i="1" s="1"/>
  <c r="K989" i="1" s="1"/>
  <c r="L988" i="1"/>
  <c r="J988" i="1" a="1"/>
  <c r="J988" i="1" s="1"/>
  <c r="K988" i="1" s="1"/>
  <c r="H988" i="1"/>
  <c r="F988" i="1"/>
  <c r="D988" i="1"/>
  <c r="L987" i="1"/>
  <c r="K987" i="1"/>
  <c r="J987" i="1"/>
  <c r="J987" i="1" a="1"/>
  <c r="H987" i="1"/>
  <c r="F987" i="1"/>
  <c r="D987" i="1"/>
  <c r="L986" i="1"/>
  <c r="K986" i="1"/>
  <c r="J986" i="1"/>
  <c r="J986" i="1" a="1"/>
  <c r="H986" i="1"/>
  <c r="F986" i="1"/>
  <c r="D986" i="1"/>
  <c r="J985" i="1" a="1"/>
  <c r="J985" i="1" s="1"/>
  <c r="K985" i="1" s="1"/>
  <c r="H985" i="1"/>
  <c r="F985" i="1"/>
  <c r="D985" i="1"/>
  <c r="L985" i="1" s="1"/>
  <c r="H984" i="1"/>
  <c r="F984" i="1"/>
  <c r="D984" i="1"/>
  <c r="J984" i="1" s="1" a="1"/>
  <c r="J984" i="1" s="1"/>
  <c r="K984" i="1" s="1"/>
  <c r="L983" i="1"/>
  <c r="J983" i="1" a="1"/>
  <c r="J983" i="1" s="1"/>
  <c r="K983" i="1" s="1"/>
  <c r="H983" i="1"/>
  <c r="F983" i="1"/>
  <c r="D983" i="1"/>
  <c r="L982" i="1"/>
  <c r="J982" i="1"/>
  <c r="K982" i="1" s="1"/>
  <c r="H982" i="1"/>
  <c r="F982" i="1"/>
  <c r="D982" i="1"/>
  <c r="J982" i="1" s="1" a="1"/>
  <c r="H981" i="1"/>
  <c r="F981" i="1"/>
  <c r="D981" i="1"/>
  <c r="J980" i="1" a="1"/>
  <c r="J980" i="1" s="1"/>
  <c r="K980" i="1" s="1"/>
  <c r="H980" i="1"/>
  <c r="F980" i="1"/>
  <c r="D980" i="1"/>
  <c r="L980" i="1" s="1"/>
  <c r="L979" i="1"/>
  <c r="J979" i="1" a="1"/>
  <c r="J979" i="1" s="1"/>
  <c r="K979" i="1" s="1"/>
  <c r="H979" i="1"/>
  <c r="F979" i="1"/>
  <c r="D979" i="1"/>
  <c r="H978" i="1"/>
  <c r="F978" i="1"/>
  <c r="D978" i="1"/>
  <c r="J977" i="1" a="1"/>
  <c r="J977" i="1" s="1"/>
  <c r="K977" i="1" s="1"/>
  <c r="H977" i="1"/>
  <c r="F977" i="1"/>
  <c r="D977" i="1"/>
  <c r="L977" i="1" s="1"/>
  <c r="L976" i="1"/>
  <c r="J976" i="1" a="1"/>
  <c r="J976" i="1" s="1"/>
  <c r="K976" i="1" s="1"/>
  <c r="H976" i="1"/>
  <c r="F976" i="1"/>
  <c r="D976" i="1"/>
  <c r="J975" i="1" a="1"/>
  <c r="J975" i="1" s="1"/>
  <c r="K975" i="1" s="1"/>
  <c r="H975" i="1"/>
  <c r="F975" i="1"/>
  <c r="D975" i="1"/>
  <c r="L975" i="1" s="1"/>
  <c r="H974" i="1"/>
  <c r="F974" i="1"/>
  <c r="D974" i="1"/>
  <c r="L973" i="1"/>
  <c r="H973" i="1"/>
  <c r="F973" i="1"/>
  <c r="D973" i="1"/>
  <c r="J973" i="1" s="1" a="1"/>
  <c r="J973" i="1" s="1"/>
  <c r="K973" i="1" s="1"/>
  <c r="L972" i="1"/>
  <c r="J972" i="1" a="1"/>
  <c r="J972" i="1" s="1"/>
  <c r="K972" i="1" s="1"/>
  <c r="H972" i="1"/>
  <c r="F972" i="1"/>
  <c r="D972" i="1"/>
  <c r="L971" i="1"/>
  <c r="K971" i="1"/>
  <c r="J971" i="1"/>
  <c r="J971" i="1" a="1"/>
  <c r="H971" i="1"/>
  <c r="F971" i="1"/>
  <c r="D971" i="1"/>
  <c r="L970" i="1"/>
  <c r="J970" i="1"/>
  <c r="K970" i="1" s="1"/>
  <c r="J970" i="1" a="1"/>
  <c r="H970" i="1"/>
  <c r="F970" i="1"/>
  <c r="D970" i="1"/>
  <c r="J969" i="1" a="1"/>
  <c r="J969" i="1" s="1"/>
  <c r="K969" i="1" s="1"/>
  <c r="H969" i="1"/>
  <c r="F969" i="1"/>
  <c r="D969" i="1"/>
  <c r="L969" i="1" s="1"/>
  <c r="H968" i="1"/>
  <c r="F968" i="1"/>
  <c r="D968" i="1"/>
  <c r="L967" i="1"/>
  <c r="J967" i="1" a="1"/>
  <c r="J967" i="1" s="1"/>
  <c r="K967" i="1" s="1"/>
  <c r="H967" i="1"/>
  <c r="F967" i="1"/>
  <c r="D967" i="1"/>
  <c r="L966" i="1"/>
  <c r="K966" i="1"/>
  <c r="J966" i="1"/>
  <c r="H966" i="1"/>
  <c r="F966" i="1"/>
  <c r="D966" i="1"/>
  <c r="J966" i="1" s="1" a="1"/>
  <c r="H965" i="1"/>
  <c r="F965" i="1"/>
  <c r="D965" i="1"/>
  <c r="J964" i="1" a="1"/>
  <c r="J964" i="1" s="1"/>
  <c r="K964" i="1" s="1"/>
  <c r="H964" i="1"/>
  <c r="F964" i="1"/>
  <c r="D964" i="1"/>
  <c r="L964" i="1" s="1"/>
  <c r="L963" i="1"/>
  <c r="J963" i="1" a="1"/>
  <c r="J963" i="1" s="1"/>
  <c r="K963" i="1" s="1"/>
  <c r="H963" i="1"/>
  <c r="F963" i="1"/>
  <c r="D963" i="1"/>
  <c r="H962" i="1"/>
  <c r="F962" i="1"/>
  <c r="D962" i="1"/>
  <c r="H961" i="1"/>
  <c r="F961" i="1"/>
  <c r="D961" i="1"/>
  <c r="L961" i="1" s="1"/>
  <c r="L960" i="1"/>
  <c r="J960" i="1"/>
  <c r="K960" i="1" s="1"/>
  <c r="J960" i="1" a="1"/>
  <c r="H960" i="1"/>
  <c r="F960" i="1"/>
  <c r="D960" i="1"/>
  <c r="J959" i="1" a="1"/>
  <c r="J959" i="1" s="1"/>
  <c r="K959" i="1" s="1"/>
  <c r="H959" i="1"/>
  <c r="F959" i="1"/>
  <c r="D959" i="1"/>
  <c r="L959" i="1" s="1"/>
  <c r="H958" i="1"/>
  <c r="F958" i="1"/>
  <c r="D958" i="1"/>
  <c r="L957" i="1"/>
  <c r="H957" i="1"/>
  <c r="F957" i="1"/>
  <c r="D957" i="1"/>
  <c r="J957" i="1" s="1" a="1"/>
  <c r="J957" i="1" s="1"/>
  <c r="K957" i="1" s="1"/>
  <c r="L956" i="1"/>
  <c r="J956" i="1" a="1"/>
  <c r="J956" i="1" s="1"/>
  <c r="K956" i="1" s="1"/>
  <c r="H956" i="1"/>
  <c r="F956" i="1"/>
  <c r="D956" i="1"/>
  <c r="L955" i="1"/>
  <c r="K955" i="1"/>
  <c r="J955" i="1"/>
  <c r="J955" i="1" a="1"/>
  <c r="H955" i="1"/>
  <c r="F955" i="1"/>
  <c r="D955" i="1"/>
  <c r="L954" i="1"/>
  <c r="J954" i="1" a="1"/>
  <c r="J954" i="1" s="1"/>
  <c r="K954" i="1" s="1"/>
  <c r="H954" i="1"/>
  <c r="F954" i="1"/>
  <c r="D954" i="1"/>
  <c r="J953" i="1" a="1"/>
  <c r="J953" i="1" s="1"/>
  <c r="K953" i="1" s="1"/>
  <c r="H953" i="1"/>
  <c r="F953" i="1"/>
  <c r="D953" i="1"/>
  <c r="L953" i="1" s="1"/>
  <c r="L952" i="1"/>
  <c r="H952" i="1"/>
  <c r="F952" i="1"/>
  <c r="D952" i="1"/>
  <c r="J952" i="1" s="1" a="1"/>
  <c r="J952" i="1" s="1"/>
  <c r="K952" i="1" s="1"/>
  <c r="L951" i="1"/>
  <c r="H951" i="1"/>
  <c r="F951" i="1"/>
  <c r="D951" i="1"/>
  <c r="J951" i="1" s="1" a="1"/>
  <c r="J951" i="1" s="1"/>
  <c r="K951" i="1" s="1"/>
  <c r="L950" i="1"/>
  <c r="K950" i="1"/>
  <c r="J950" i="1"/>
  <c r="H950" i="1"/>
  <c r="F950" i="1"/>
  <c r="D950" i="1"/>
  <c r="J950" i="1" s="1" a="1"/>
  <c r="J949" i="1" a="1"/>
  <c r="J949" i="1" s="1"/>
  <c r="K949" i="1" s="1"/>
  <c r="H949" i="1"/>
  <c r="F949" i="1"/>
  <c r="D949" i="1"/>
  <c r="L949" i="1" s="1"/>
  <c r="J948" i="1" a="1"/>
  <c r="J948" i="1" s="1"/>
  <c r="K948" i="1" s="1"/>
  <c r="H948" i="1"/>
  <c r="F948" i="1"/>
  <c r="D948" i="1"/>
  <c r="L948" i="1" s="1"/>
  <c r="L947" i="1"/>
  <c r="J947" i="1" a="1"/>
  <c r="J947" i="1" s="1"/>
  <c r="K947" i="1" s="1"/>
  <c r="H947" i="1"/>
  <c r="F947" i="1"/>
  <c r="D947" i="1"/>
  <c r="H946" i="1"/>
  <c r="F946" i="1"/>
  <c r="D946" i="1"/>
  <c r="H945" i="1"/>
  <c r="F945" i="1"/>
  <c r="D945" i="1"/>
  <c r="L945" i="1" s="1"/>
  <c r="L944" i="1"/>
  <c r="J944" i="1" a="1"/>
  <c r="J944" i="1" s="1"/>
  <c r="K944" i="1" s="1"/>
  <c r="H944" i="1"/>
  <c r="F944" i="1"/>
  <c r="D944" i="1"/>
  <c r="J943" i="1" a="1"/>
  <c r="J943" i="1" s="1"/>
  <c r="K943" i="1" s="1"/>
  <c r="H943" i="1"/>
  <c r="F943" i="1"/>
  <c r="D943" i="1"/>
  <c r="L943" i="1" s="1"/>
  <c r="H942" i="1"/>
  <c r="F942" i="1"/>
  <c r="D942" i="1"/>
  <c r="L941" i="1"/>
  <c r="J941" i="1"/>
  <c r="K941" i="1" s="1"/>
  <c r="H941" i="1"/>
  <c r="F941" i="1"/>
  <c r="D941" i="1"/>
  <c r="J941" i="1" s="1" a="1"/>
  <c r="L940" i="1"/>
  <c r="H940" i="1"/>
  <c r="F940" i="1"/>
  <c r="D940" i="1"/>
  <c r="J940" i="1" s="1" a="1"/>
  <c r="J940" i="1" s="1"/>
  <c r="K940" i="1" s="1"/>
  <c r="L939" i="1"/>
  <c r="J939" i="1"/>
  <c r="K939" i="1" s="1"/>
  <c r="J939" i="1" a="1"/>
  <c r="H939" i="1"/>
  <c r="F939" i="1"/>
  <c r="D939" i="1"/>
  <c r="L938" i="1"/>
  <c r="J938" i="1" a="1"/>
  <c r="J938" i="1" s="1"/>
  <c r="K938" i="1" s="1"/>
  <c r="H938" i="1"/>
  <c r="F938" i="1"/>
  <c r="D938" i="1"/>
  <c r="H937" i="1"/>
  <c r="F937" i="1"/>
  <c r="D937" i="1"/>
  <c r="L937" i="1" s="1"/>
  <c r="H936" i="1"/>
  <c r="F936" i="1"/>
  <c r="D936" i="1"/>
  <c r="H935" i="1"/>
  <c r="F935" i="1"/>
  <c r="D935" i="1"/>
  <c r="J935" i="1" s="1" a="1"/>
  <c r="J935" i="1" s="1"/>
  <c r="K935" i="1" s="1"/>
  <c r="L934" i="1"/>
  <c r="J934" i="1"/>
  <c r="K934" i="1" s="1"/>
  <c r="H934" i="1"/>
  <c r="F934" i="1"/>
  <c r="D934" i="1"/>
  <c r="J934" i="1" s="1" a="1"/>
  <c r="J933" i="1" a="1"/>
  <c r="J933" i="1" s="1"/>
  <c r="K933" i="1" s="1"/>
  <c r="H933" i="1"/>
  <c r="F933" i="1"/>
  <c r="D933" i="1"/>
  <c r="L933" i="1" s="1"/>
  <c r="H932" i="1"/>
  <c r="F932" i="1"/>
  <c r="D932" i="1"/>
  <c r="J932" i="1" s="1" a="1"/>
  <c r="J932" i="1" s="1"/>
  <c r="K932" i="1" s="1"/>
  <c r="L931" i="1"/>
  <c r="J931" i="1" a="1"/>
  <c r="J931" i="1" s="1"/>
  <c r="K931" i="1" s="1"/>
  <c r="H931" i="1"/>
  <c r="F931" i="1"/>
  <c r="D931" i="1"/>
  <c r="L930" i="1"/>
  <c r="H930" i="1"/>
  <c r="F930" i="1"/>
  <c r="D930" i="1"/>
  <c r="J930" i="1" s="1" a="1"/>
  <c r="J930" i="1" s="1"/>
  <c r="K930" i="1" s="1"/>
  <c r="J929" i="1" a="1"/>
  <c r="J929" i="1" s="1"/>
  <c r="K929" i="1" s="1"/>
  <c r="H929" i="1"/>
  <c r="F929" i="1"/>
  <c r="D929" i="1"/>
  <c r="L929" i="1" s="1"/>
  <c r="H928" i="1"/>
  <c r="F928" i="1"/>
  <c r="D928" i="1"/>
  <c r="J928" i="1" s="1" a="1"/>
  <c r="J928" i="1" s="1"/>
  <c r="K928" i="1" s="1"/>
  <c r="J927" i="1" a="1"/>
  <c r="J927" i="1" s="1"/>
  <c r="K927" i="1" s="1"/>
  <c r="H927" i="1"/>
  <c r="F927" i="1"/>
  <c r="D927" i="1"/>
  <c r="L927" i="1" s="1"/>
  <c r="H926" i="1"/>
  <c r="F926" i="1"/>
  <c r="D926" i="1"/>
  <c r="J926" i="1" s="1" a="1"/>
  <c r="J926" i="1" s="1"/>
  <c r="K926" i="1" s="1"/>
  <c r="H925" i="1"/>
  <c r="F925" i="1"/>
  <c r="D925" i="1"/>
  <c r="L925" i="1" s="1"/>
  <c r="H924" i="1"/>
  <c r="F924" i="1"/>
  <c r="D924" i="1"/>
  <c r="J924" i="1" s="1" a="1"/>
  <c r="J924" i="1" s="1"/>
  <c r="K924" i="1" s="1"/>
  <c r="L923" i="1"/>
  <c r="J923" i="1" a="1"/>
  <c r="J923" i="1" s="1"/>
  <c r="K923" i="1" s="1"/>
  <c r="H923" i="1"/>
  <c r="F923" i="1"/>
  <c r="D923" i="1"/>
  <c r="L922" i="1"/>
  <c r="J922" i="1" a="1"/>
  <c r="J922" i="1" s="1"/>
  <c r="K922" i="1" s="1"/>
  <c r="H922" i="1"/>
  <c r="F922" i="1"/>
  <c r="D922" i="1"/>
  <c r="J921" i="1" a="1"/>
  <c r="J921" i="1" s="1"/>
  <c r="K921" i="1" s="1"/>
  <c r="H921" i="1"/>
  <c r="F921" i="1"/>
  <c r="D921" i="1"/>
  <c r="L921" i="1" s="1"/>
  <c r="L920" i="1"/>
  <c r="H920" i="1"/>
  <c r="F920" i="1"/>
  <c r="D920" i="1"/>
  <c r="J920" i="1" s="1" a="1"/>
  <c r="J920" i="1" s="1"/>
  <c r="K920" i="1" s="1"/>
  <c r="L919" i="1"/>
  <c r="J919" i="1" a="1"/>
  <c r="J919" i="1" s="1"/>
  <c r="K919" i="1" s="1"/>
  <c r="H919" i="1"/>
  <c r="F919" i="1"/>
  <c r="D919" i="1"/>
  <c r="J918" i="1"/>
  <c r="K918" i="1" s="1"/>
  <c r="H918" i="1"/>
  <c r="F918" i="1"/>
  <c r="D918" i="1"/>
  <c r="J918" i="1" s="1" a="1"/>
  <c r="H917" i="1"/>
  <c r="F917" i="1"/>
  <c r="D917" i="1"/>
  <c r="L917" i="1" s="1"/>
  <c r="J916" i="1"/>
  <c r="K916" i="1" s="1"/>
  <c r="H916" i="1"/>
  <c r="F916" i="1"/>
  <c r="D916" i="1"/>
  <c r="J916" i="1" s="1" a="1"/>
  <c r="L915" i="1"/>
  <c r="J915" i="1" a="1"/>
  <c r="J915" i="1" s="1"/>
  <c r="K915" i="1" s="1"/>
  <c r="H915" i="1"/>
  <c r="F915" i="1"/>
  <c r="D915" i="1"/>
  <c r="L914" i="1"/>
  <c r="H914" i="1"/>
  <c r="F914" i="1"/>
  <c r="D914" i="1"/>
  <c r="J914" i="1" s="1" a="1"/>
  <c r="J914" i="1" s="1"/>
  <c r="K914" i="1" s="1"/>
  <c r="J913" i="1" a="1"/>
  <c r="J913" i="1" s="1"/>
  <c r="K913" i="1" s="1"/>
  <c r="H913" i="1"/>
  <c r="F913" i="1"/>
  <c r="D913" i="1"/>
  <c r="L913" i="1" s="1"/>
  <c r="H912" i="1"/>
  <c r="F912" i="1"/>
  <c r="D912" i="1"/>
  <c r="J912" i="1" s="1" a="1"/>
  <c r="J912" i="1" s="1"/>
  <c r="K912" i="1" s="1"/>
  <c r="K911" i="1"/>
  <c r="J911" i="1" a="1"/>
  <c r="J911" i="1" s="1"/>
  <c r="H911" i="1"/>
  <c r="F911" i="1"/>
  <c r="D911" i="1"/>
  <c r="L911" i="1" s="1"/>
  <c r="K910" i="1"/>
  <c r="H910" i="1"/>
  <c r="F910" i="1"/>
  <c r="D910" i="1"/>
  <c r="J910" i="1" s="1" a="1"/>
  <c r="J910" i="1" s="1"/>
  <c r="H909" i="1"/>
  <c r="F909" i="1"/>
  <c r="D909" i="1"/>
  <c r="L909" i="1" s="1"/>
  <c r="L908" i="1"/>
  <c r="H908" i="1"/>
  <c r="F908" i="1"/>
  <c r="D908" i="1"/>
  <c r="J908" i="1" s="1" a="1"/>
  <c r="J908" i="1" s="1"/>
  <c r="K908" i="1" s="1"/>
  <c r="L907" i="1"/>
  <c r="J907" i="1"/>
  <c r="K907" i="1" s="1"/>
  <c r="J907" i="1" a="1"/>
  <c r="H907" i="1"/>
  <c r="F907" i="1"/>
  <c r="D907" i="1"/>
  <c r="J906" i="1" a="1"/>
  <c r="J906" i="1" s="1"/>
  <c r="K906" i="1" s="1"/>
  <c r="H906" i="1"/>
  <c r="F906" i="1"/>
  <c r="D906" i="1"/>
  <c r="L906" i="1" s="1"/>
  <c r="H905" i="1"/>
  <c r="F905" i="1"/>
  <c r="D905" i="1"/>
  <c r="L905" i="1" s="1"/>
  <c r="H904" i="1"/>
  <c r="F904" i="1"/>
  <c r="D904" i="1"/>
  <c r="J904" i="1" s="1" a="1"/>
  <c r="J904" i="1" s="1"/>
  <c r="K904" i="1" s="1"/>
  <c r="L903" i="1"/>
  <c r="J903" i="1" a="1"/>
  <c r="J903" i="1" s="1"/>
  <c r="K903" i="1" s="1"/>
  <c r="H903" i="1"/>
  <c r="F903" i="1"/>
  <c r="D903" i="1"/>
  <c r="H902" i="1"/>
  <c r="F902" i="1"/>
  <c r="D902" i="1"/>
  <c r="J902" i="1" s="1" a="1"/>
  <c r="J902" i="1" s="1"/>
  <c r="K902" i="1" s="1"/>
  <c r="H901" i="1"/>
  <c r="F901" i="1"/>
  <c r="D901" i="1"/>
  <c r="L901" i="1" s="1"/>
  <c r="L900" i="1"/>
  <c r="J900" i="1"/>
  <c r="K900" i="1" s="1"/>
  <c r="H900" i="1"/>
  <c r="F900" i="1"/>
  <c r="D900" i="1"/>
  <c r="J900" i="1" s="1" a="1"/>
  <c r="L899" i="1"/>
  <c r="K899" i="1"/>
  <c r="J899" i="1" a="1"/>
  <c r="J899" i="1" s="1"/>
  <c r="H899" i="1"/>
  <c r="F899" i="1"/>
  <c r="D899" i="1"/>
  <c r="L898" i="1"/>
  <c r="H898" i="1"/>
  <c r="F898" i="1"/>
  <c r="D898" i="1"/>
  <c r="J898" i="1" s="1" a="1"/>
  <c r="J898" i="1" s="1"/>
  <c r="K898" i="1" s="1"/>
  <c r="J897" i="1" a="1"/>
  <c r="J897" i="1" s="1"/>
  <c r="K897" i="1" s="1"/>
  <c r="H897" i="1"/>
  <c r="F897" i="1"/>
  <c r="D897" i="1"/>
  <c r="L897" i="1" s="1"/>
  <c r="H896" i="1"/>
  <c r="F896" i="1"/>
  <c r="D896" i="1"/>
  <c r="J896" i="1" s="1" a="1"/>
  <c r="J896" i="1" s="1"/>
  <c r="K896" i="1" s="1"/>
  <c r="K895" i="1"/>
  <c r="J895" i="1" a="1"/>
  <c r="J895" i="1" s="1"/>
  <c r="H895" i="1"/>
  <c r="F895" i="1"/>
  <c r="D895" i="1"/>
  <c r="L895" i="1" s="1"/>
  <c r="L894" i="1"/>
  <c r="K894" i="1"/>
  <c r="H894" i="1"/>
  <c r="F894" i="1"/>
  <c r="D894" i="1"/>
  <c r="J894" i="1" s="1" a="1"/>
  <c r="J894" i="1" s="1"/>
  <c r="H893" i="1"/>
  <c r="F893" i="1"/>
  <c r="D893" i="1"/>
  <c r="J893" i="1" s="1" a="1"/>
  <c r="J893" i="1" s="1"/>
  <c r="K893" i="1" s="1"/>
  <c r="H892" i="1"/>
  <c r="F892" i="1"/>
  <c r="D892" i="1"/>
  <c r="J892" i="1" s="1" a="1"/>
  <c r="J892" i="1" s="1"/>
  <c r="K892" i="1" s="1"/>
  <c r="L891" i="1"/>
  <c r="K891" i="1"/>
  <c r="J891" i="1"/>
  <c r="J891" i="1" a="1"/>
  <c r="H891" i="1"/>
  <c r="F891" i="1"/>
  <c r="D891" i="1"/>
  <c r="H890" i="1"/>
  <c r="F890" i="1"/>
  <c r="D890" i="1"/>
  <c r="L890" i="1" s="1"/>
  <c r="J889" i="1" a="1"/>
  <c r="J889" i="1" s="1"/>
  <c r="K889" i="1" s="1"/>
  <c r="H889" i="1"/>
  <c r="F889" i="1"/>
  <c r="D889" i="1"/>
  <c r="L889" i="1" s="1"/>
  <c r="L888" i="1"/>
  <c r="H888" i="1"/>
  <c r="F888" i="1"/>
  <c r="D888" i="1"/>
  <c r="J888" i="1" s="1" a="1"/>
  <c r="J888" i="1" s="1"/>
  <c r="K888" i="1" s="1"/>
  <c r="L887" i="1"/>
  <c r="J887" i="1" a="1"/>
  <c r="J887" i="1" s="1"/>
  <c r="K887" i="1" s="1"/>
  <c r="H887" i="1"/>
  <c r="F887" i="1"/>
  <c r="D887" i="1"/>
  <c r="L886" i="1"/>
  <c r="J886" i="1"/>
  <c r="K886" i="1" s="1"/>
  <c r="H886" i="1"/>
  <c r="F886" i="1"/>
  <c r="D886" i="1"/>
  <c r="J886" i="1" s="1" a="1"/>
  <c r="H885" i="1"/>
  <c r="F885" i="1"/>
  <c r="D885" i="1"/>
  <c r="L885" i="1" s="1"/>
  <c r="L884" i="1"/>
  <c r="J884" i="1"/>
  <c r="K884" i="1" s="1"/>
  <c r="H884" i="1"/>
  <c r="F884" i="1"/>
  <c r="D884" i="1"/>
  <c r="J884" i="1" s="1" a="1"/>
  <c r="L883" i="1"/>
  <c r="J883" i="1" a="1"/>
  <c r="J883" i="1" s="1"/>
  <c r="K883" i="1" s="1"/>
  <c r="H883" i="1"/>
  <c r="F883" i="1"/>
  <c r="D883" i="1"/>
  <c r="H882" i="1"/>
  <c r="F882" i="1"/>
  <c r="D882" i="1"/>
  <c r="J882" i="1" s="1" a="1"/>
  <c r="J882" i="1" s="1"/>
  <c r="K882" i="1" s="1"/>
  <c r="H881" i="1"/>
  <c r="F881" i="1"/>
  <c r="D881" i="1"/>
  <c r="L881" i="1" s="1"/>
  <c r="J880" i="1"/>
  <c r="K880" i="1" s="1"/>
  <c r="H880" i="1"/>
  <c r="F880" i="1"/>
  <c r="D880" i="1"/>
  <c r="J880" i="1" s="1" a="1"/>
  <c r="J879" i="1" a="1"/>
  <c r="J879" i="1" s="1"/>
  <c r="K879" i="1" s="1"/>
  <c r="H879" i="1"/>
  <c r="F879" i="1"/>
  <c r="D879" i="1"/>
  <c r="L879" i="1" s="1"/>
  <c r="L878" i="1"/>
  <c r="K878" i="1"/>
  <c r="H878" i="1"/>
  <c r="F878" i="1"/>
  <c r="D878" i="1"/>
  <c r="J878" i="1" s="1" a="1"/>
  <c r="J878" i="1" s="1"/>
  <c r="L877" i="1"/>
  <c r="J877" i="1" a="1"/>
  <c r="J877" i="1" s="1"/>
  <c r="K877" i="1" s="1"/>
  <c r="H877" i="1"/>
  <c r="F877" i="1"/>
  <c r="D877" i="1"/>
  <c r="H876" i="1"/>
  <c r="F876" i="1"/>
  <c r="D876" i="1"/>
  <c r="J876" i="1" s="1" a="1"/>
  <c r="J876" i="1" s="1"/>
  <c r="K876" i="1" s="1"/>
  <c r="L875" i="1"/>
  <c r="J875" i="1" a="1"/>
  <c r="J875" i="1" s="1"/>
  <c r="K875" i="1" s="1"/>
  <c r="H875" i="1"/>
  <c r="F875" i="1"/>
  <c r="D875" i="1"/>
  <c r="L874" i="1"/>
  <c r="H874" i="1"/>
  <c r="F874" i="1"/>
  <c r="D874" i="1"/>
  <c r="J874" i="1" s="1" a="1"/>
  <c r="J874" i="1" s="1"/>
  <c r="K874" i="1" s="1"/>
  <c r="J873" i="1" a="1"/>
  <c r="J873" i="1" s="1"/>
  <c r="K873" i="1" s="1"/>
  <c r="H873" i="1"/>
  <c r="F873" i="1"/>
  <c r="D873" i="1"/>
  <c r="L873" i="1" s="1"/>
  <c r="H872" i="1"/>
  <c r="F872" i="1"/>
  <c r="D872" i="1"/>
  <c r="J872" i="1" s="1" a="1"/>
  <c r="J872" i="1" s="1"/>
  <c r="K872" i="1" s="1"/>
  <c r="L871" i="1"/>
  <c r="H871" i="1"/>
  <c r="F871" i="1"/>
  <c r="D871" i="1"/>
  <c r="J871" i="1" s="1" a="1"/>
  <c r="J871" i="1" s="1"/>
  <c r="K871" i="1" s="1"/>
  <c r="L870" i="1"/>
  <c r="J870" i="1"/>
  <c r="K870" i="1" s="1"/>
  <c r="H870" i="1"/>
  <c r="F870" i="1"/>
  <c r="D870" i="1"/>
  <c r="J870" i="1" s="1" a="1"/>
  <c r="H869" i="1"/>
  <c r="F869" i="1"/>
  <c r="D869" i="1"/>
  <c r="L869" i="1" s="1"/>
  <c r="L868" i="1"/>
  <c r="H868" i="1"/>
  <c r="F868" i="1"/>
  <c r="D868" i="1"/>
  <c r="J868" i="1" s="1" a="1"/>
  <c r="J868" i="1" s="1"/>
  <c r="K868" i="1" s="1"/>
  <c r="L867" i="1"/>
  <c r="J867" i="1" a="1"/>
  <c r="J867" i="1" s="1"/>
  <c r="K867" i="1" s="1"/>
  <c r="H867" i="1"/>
  <c r="F867" i="1"/>
  <c r="D867" i="1"/>
  <c r="H866" i="1"/>
  <c r="F866" i="1"/>
  <c r="D866" i="1"/>
  <c r="J866" i="1" s="1" a="1"/>
  <c r="J866" i="1" s="1"/>
  <c r="K866" i="1" s="1"/>
  <c r="J865" i="1"/>
  <c r="K865" i="1" s="1"/>
  <c r="J865" i="1" a="1"/>
  <c r="H865" i="1"/>
  <c r="F865" i="1"/>
  <c r="D865" i="1"/>
  <c r="L865" i="1" s="1"/>
  <c r="L864" i="1"/>
  <c r="J864" i="1"/>
  <c r="K864" i="1" s="1"/>
  <c r="H864" i="1"/>
  <c r="F864" i="1"/>
  <c r="D864" i="1"/>
  <c r="J864" i="1" s="1" a="1"/>
  <c r="J863" i="1" a="1"/>
  <c r="J863" i="1" s="1"/>
  <c r="K863" i="1" s="1"/>
  <c r="H863" i="1"/>
  <c r="F863" i="1"/>
  <c r="D863" i="1"/>
  <c r="L863" i="1" s="1"/>
  <c r="L862" i="1"/>
  <c r="H862" i="1"/>
  <c r="F862" i="1"/>
  <c r="D862" i="1"/>
  <c r="J862" i="1" s="1" a="1"/>
  <c r="J862" i="1" s="1"/>
  <c r="K862" i="1" s="1"/>
  <c r="J861" i="1" a="1"/>
  <c r="J861" i="1" s="1"/>
  <c r="K861" i="1" s="1"/>
  <c r="H861" i="1"/>
  <c r="F861" i="1"/>
  <c r="D861" i="1"/>
  <c r="L861" i="1" s="1"/>
  <c r="H860" i="1"/>
  <c r="F860" i="1"/>
  <c r="D860" i="1"/>
  <c r="L859" i="1"/>
  <c r="J859" i="1" a="1"/>
  <c r="J859" i="1" s="1"/>
  <c r="K859" i="1" s="1"/>
  <c r="H859" i="1"/>
  <c r="F859" i="1"/>
  <c r="D859" i="1"/>
  <c r="L858" i="1"/>
  <c r="H858" i="1"/>
  <c r="F858" i="1"/>
  <c r="D858" i="1"/>
  <c r="J858" i="1" s="1" a="1"/>
  <c r="J858" i="1" s="1"/>
  <c r="K858" i="1" s="1"/>
  <c r="J857" i="1" a="1"/>
  <c r="J857" i="1" s="1"/>
  <c r="K857" i="1" s="1"/>
  <c r="H857" i="1"/>
  <c r="F857" i="1"/>
  <c r="D857" i="1"/>
  <c r="L857" i="1" s="1"/>
  <c r="H856" i="1"/>
  <c r="F856" i="1"/>
  <c r="D856" i="1"/>
  <c r="J856" i="1" s="1" a="1"/>
  <c r="J856" i="1" s="1"/>
  <c r="K856" i="1" s="1"/>
  <c r="L855" i="1"/>
  <c r="J855" i="1" a="1"/>
  <c r="J855" i="1" s="1"/>
  <c r="K855" i="1" s="1"/>
  <c r="H855" i="1"/>
  <c r="F855" i="1"/>
  <c r="D855" i="1"/>
  <c r="L854" i="1"/>
  <c r="J854" i="1"/>
  <c r="K854" i="1" s="1"/>
  <c r="H854" i="1"/>
  <c r="F854" i="1"/>
  <c r="D854" i="1"/>
  <c r="J854" i="1" s="1" a="1"/>
  <c r="H853" i="1"/>
  <c r="F853" i="1"/>
  <c r="D853" i="1"/>
  <c r="L852" i="1"/>
  <c r="J852" i="1"/>
  <c r="K852" i="1" s="1"/>
  <c r="H852" i="1"/>
  <c r="F852" i="1"/>
  <c r="D852" i="1"/>
  <c r="J852" i="1" s="1" a="1"/>
  <c r="L851" i="1"/>
  <c r="J851" i="1" a="1"/>
  <c r="J851" i="1" s="1"/>
  <c r="K851" i="1" s="1"/>
  <c r="H851" i="1"/>
  <c r="F851" i="1"/>
  <c r="D851" i="1"/>
  <c r="L850" i="1"/>
  <c r="J850" i="1"/>
  <c r="K850" i="1" s="1"/>
  <c r="H850" i="1"/>
  <c r="F850" i="1"/>
  <c r="D850" i="1"/>
  <c r="J850" i="1" s="1" a="1"/>
  <c r="H849" i="1"/>
  <c r="F849" i="1"/>
  <c r="D849" i="1"/>
  <c r="L849" i="1" s="1"/>
  <c r="L848" i="1"/>
  <c r="J848" i="1"/>
  <c r="K848" i="1" s="1"/>
  <c r="H848" i="1"/>
  <c r="F848" i="1"/>
  <c r="D848" i="1"/>
  <c r="J848" i="1" s="1" a="1"/>
  <c r="K847" i="1"/>
  <c r="J847" i="1" a="1"/>
  <c r="J847" i="1" s="1"/>
  <c r="H847" i="1"/>
  <c r="F847" i="1"/>
  <c r="D847" i="1"/>
  <c r="L847" i="1" s="1"/>
  <c r="L846" i="1"/>
  <c r="K846" i="1"/>
  <c r="H846" i="1"/>
  <c r="F846" i="1"/>
  <c r="D846" i="1"/>
  <c r="J846" i="1" s="1" a="1"/>
  <c r="J846" i="1" s="1"/>
  <c r="L845" i="1"/>
  <c r="J845" i="1" a="1"/>
  <c r="J845" i="1" s="1"/>
  <c r="K845" i="1" s="1"/>
  <c r="H845" i="1"/>
  <c r="F845" i="1"/>
  <c r="D845" i="1"/>
  <c r="L844" i="1"/>
  <c r="J844" i="1"/>
  <c r="K844" i="1" s="1"/>
  <c r="H844" i="1"/>
  <c r="F844" i="1"/>
  <c r="D844" i="1"/>
  <c r="J844" i="1" s="1" a="1"/>
  <c r="L843" i="1"/>
  <c r="J843" i="1"/>
  <c r="K843" i="1" s="1"/>
  <c r="J843" i="1" a="1"/>
  <c r="H843" i="1"/>
  <c r="F843" i="1"/>
  <c r="D843" i="1"/>
  <c r="H842" i="1"/>
  <c r="F842" i="1"/>
  <c r="D842" i="1"/>
  <c r="H841" i="1"/>
  <c r="F841" i="1"/>
  <c r="D841" i="1"/>
  <c r="L841" i="1" s="1"/>
  <c r="H840" i="1"/>
  <c r="F840" i="1"/>
  <c r="D840" i="1"/>
  <c r="H839" i="1"/>
  <c r="F839" i="1"/>
  <c r="D839" i="1"/>
  <c r="L839" i="1" s="1"/>
  <c r="L838" i="1"/>
  <c r="H838" i="1"/>
  <c r="F838" i="1"/>
  <c r="D838" i="1"/>
  <c r="J838" i="1" s="1" a="1"/>
  <c r="J838" i="1" s="1"/>
  <c r="K838" i="1" s="1"/>
  <c r="J837" i="1" a="1"/>
  <c r="J837" i="1" s="1"/>
  <c r="K837" i="1" s="1"/>
  <c r="H837" i="1"/>
  <c r="F837" i="1"/>
  <c r="D837" i="1"/>
  <c r="L837" i="1" s="1"/>
  <c r="H836" i="1"/>
  <c r="F836" i="1"/>
  <c r="D836" i="1"/>
  <c r="J836" i="1" s="1" a="1"/>
  <c r="J836" i="1" s="1"/>
  <c r="K836" i="1" s="1"/>
  <c r="L835" i="1"/>
  <c r="K835" i="1"/>
  <c r="J835" i="1" a="1"/>
  <c r="J835" i="1" s="1"/>
  <c r="H835" i="1"/>
  <c r="F835" i="1"/>
  <c r="D835" i="1"/>
  <c r="J834" i="1"/>
  <c r="K834" i="1" s="1"/>
  <c r="H834" i="1"/>
  <c r="F834" i="1"/>
  <c r="D834" i="1"/>
  <c r="J834" i="1" s="1" a="1"/>
  <c r="H833" i="1"/>
  <c r="F833" i="1"/>
  <c r="D833" i="1"/>
  <c r="L832" i="1"/>
  <c r="H832" i="1"/>
  <c r="F832" i="1"/>
  <c r="D832" i="1"/>
  <c r="J832" i="1" s="1" a="1"/>
  <c r="J832" i="1" s="1"/>
  <c r="K832" i="1" s="1"/>
  <c r="J831" i="1" a="1"/>
  <c r="J831" i="1" s="1"/>
  <c r="K831" i="1" s="1"/>
  <c r="H831" i="1"/>
  <c r="F831" i="1"/>
  <c r="D831" i="1"/>
  <c r="L831" i="1" s="1"/>
  <c r="H830" i="1"/>
  <c r="F830" i="1"/>
  <c r="D830" i="1"/>
  <c r="J830" i="1" s="1" a="1"/>
  <c r="J830" i="1" s="1"/>
  <c r="K830" i="1" s="1"/>
  <c r="L829" i="1"/>
  <c r="H829" i="1"/>
  <c r="F829" i="1"/>
  <c r="D829" i="1"/>
  <c r="J829" i="1" s="1" a="1"/>
  <c r="J829" i="1" s="1"/>
  <c r="K829" i="1" s="1"/>
  <c r="K828" i="1"/>
  <c r="J828" i="1"/>
  <c r="H828" i="1"/>
  <c r="F828" i="1"/>
  <c r="D828" i="1"/>
  <c r="J828" i="1" s="1" a="1"/>
  <c r="L827" i="1"/>
  <c r="J827" i="1" a="1"/>
  <c r="J827" i="1" s="1"/>
  <c r="K827" i="1" s="1"/>
  <c r="H827" i="1"/>
  <c r="F827" i="1"/>
  <c r="D827" i="1"/>
  <c r="H826" i="1"/>
  <c r="F826" i="1"/>
  <c r="D826" i="1"/>
  <c r="J825" i="1" a="1"/>
  <c r="J825" i="1" s="1"/>
  <c r="K825" i="1" s="1"/>
  <c r="H825" i="1"/>
  <c r="F825" i="1"/>
  <c r="D825" i="1"/>
  <c r="L825" i="1" s="1"/>
  <c r="L824" i="1"/>
  <c r="H824" i="1"/>
  <c r="F824" i="1"/>
  <c r="D824" i="1"/>
  <c r="J824" i="1" s="1" a="1"/>
  <c r="J824" i="1" s="1"/>
  <c r="K824" i="1" s="1"/>
  <c r="H823" i="1"/>
  <c r="F823" i="1"/>
  <c r="D823" i="1"/>
  <c r="L822" i="1"/>
  <c r="J822" i="1"/>
  <c r="K822" i="1" s="1"/>
  <c r="H822" i="1"/>
  <c r="F822" i="1"/>
  <c r="D822" i="1"/>
  <c r="J822" i="1" s="1" a="1"/>
  <c r="J821" i="1" a="1"/>
  <c r="J821" i="1" s="1"/>
  <c r="K821" i="1" s="1"/>
  <c r="H821" i="1"/>
  <c r="F821" i="1"/>
  <c r="D821" i="1"/>
  <c r="L821" i="1" s="1"/>
  <c r="H820" i="1"/>
  <c r="F820" i="1"/>
  <c r="D820" i="1"/>
  <c r="L819" i="1"/>
  <c r="J819" i="1" a="1"/>
  <c r="J819" i="1" s="1"/>
  <c r="K819" i="1" s="1"/>
  <c r="H819" i="1"/>
  <c r="F819" i="1"/>
  <c r="D819" i="1"/>
  <c r="L818" i="1"/>
  <c r="K818" i="1"/>
  <c r="J818" i="1"/>
  <c r="H818" i="1"/>
  <c r="F818" i="1"/>
  <c r="D818" i="1"/>
  <c r="J818" i="1" s="1" a="1"/>
  <c r="H817" i="1"/>
  <c r="F817" i="1"/>
  <c r="D817" i="1"/>
  <c r="L816" i="1"/>
  <c r="J816" i="1"/>
  <c r="K816" i="1" s="1"/>
  <c r="H816" i="1"/>
  <c r="F816" i="1"/>
  <c r="D816" i="1"/>
  <c r="J816" i="1" s="1" a="1"/>
  <c r="J815" i="1" a="1"/>
  <c r="J815" i="1" s="1"/>
  <c r="K815" i="1" s="1"/>
  <c r="H815" i="1"/>
  <c r="F815" i="1"/>
  <c r="D815" i="1"/>
  <c r="L815" i="1" s="1"/>
  <c r="H814" i="1"/>
  <c r="F814" i="1"/>
  <c r="D814" i="1"/>
  <c r="L813" i="1"/>
  <c r="J813" i="1" a="1"/>
  <c r="J813" i="1" s="1"/>
  <c r="K813" i="1" s="1"/>
  <c r="H813" i="1"/>
  <c r="F813" i="1"/>
  <c r="D813" i="1"/>
  <c r="L812" i="1"/>
  <c r="K812" i="1"/>
  <c r="J812" i="1"/>
  <c r="H812" i="1"/>
  <c r="F812" i="1"/>
  <c r="D812" i="1"/>
  <c r="J812" i="1" s="1" a="1"/>
  <c r="L811" i="1"/>
  <c r="J811" i="1" a="1"/>
  <c r="J811" i="1" s="1"/>
  <c r="K811" i="1" s="1"/>
  <c r="H811" i="1"/>
  <c r="F811" i="1"/>
  <c r="D811" i="1"/>
  <c r="L810" i="1"/>
  <c r="J810" i="1" a="1"/>
  <c r="J810" i="1" s="1"/>
  <c r="K810" i="1" s="1"/>
  <c r="H810" i="1"/>
  <c r="F810" i="1"/>
  <c r="D810" i="1"/>
  <c r="H809" i="1"/>
  <c r="F809" i="1"/>
  <c r="D809" i="1"/>
  <c r="L808" i="1"/>
  <c r="H808" i="1"/>
  <c r="F808" i="1"/>
  <c r="D808" i="1"/>
  <c r="J808" i="1" s="1" a="1"/>
  <c r="J808" i="1" s="1"/>
  <c r="K808" i="1" s="1"/>
  <c r="H807" i="1"/>
  <c r="F807" i="1"/>
  <c r="D807" i="1"/>
  <c r="H806" i="1"/>
  <c r="F806" i="1"/>
  <c r="D806" i="1"/>
  <c r="J805" i="1" a="1"/>
  <c r="J805" i="1" s="1"/>
  <c r="K805" i="1" s="1"/>
  <c r="H805" i="1"/>
  <c r="F805" i="1"/>
  <c r="D805" i="1"/>
  <c r="L805" i="1" s="1"/>
  <c r="H804" i="1"/>
  <c r="F804" i="1"/>
  <c r="D804" i="1"/>
  <c r="L803" i="1"/>
  <c r="K803" i="1"/>
  <c r="J803" i="1" a="1"/>
  <c r="J803" i="1" s="1"/>
  <c r="H803" i="1"/>
  <c r="F803" i="1"/>
  <c r="D803" i="1"/>
  <c r="L802" i="1"/>
  <c r="K802" i="1"/>
  <c r="H802" i="1"/>
  <c r="F802" i="1"/>
  <c r="D802" i="1"/>
  <c r="J802" i="1" s="1" a="1"/>
  <c r="J802" i="1" s="1"/>
  <c r="J801" i="1" a="1"/>
  <c r="J801" i="1" s="1"/>
  <c r="K801" i="1" s="1"/>
  <c r="H801" i="1"/>
  <c r="F801" i="1"/>
  <c r="D801" i="1"/>
  <c r="L801" i="1" s="1"/>
  <c r="L800" i="1"/>
  <c r="H800" i="1"/>
  <c r="F800" i="1"/>
  <c r="D800" i="1"/>
  <c r="J800" i="1" s="1" a="1"/>
  <c r="J800" i="1" s="1"/>
  <c r="K800" i="1" s="1"/>
  <c r="K799" i="1"/>
  <c r="J799" i="1" a="1"/>
  <c r="J799" i="1" s="1"/>
  <c r="H799" i="1"/>
  <c r="F799" i="1"/>
  <c r="D799" i="1"/>
  <c r="L799" i="1" s="1"/>
  <c r="H798" i="1"/>
  <c r="F798" i="1"/>
  <c r="D798" i="1"/>
  <c r="J798" i="1" s="1" a="1"/>
  <c r="J798" i="1" s="1"/>
  <c r="K798" i="1" s="1"/>
  <c r="H797" i="1"/>
  <c r="F797" i="1"/>
  <c r="D797" i="1"/>
  <c r="H796" i="1"/>
  <c r="F796" i="1"/>
  <c r="D796" i="1"/>
  <c r="J796" i="1" s="1" a="1"/>
  <c r="J796" i="1" s="1"/>
  <c r="K796" i="1" s="1"/>
  <c r="L795" i="1"/>
  <c r="J795" i="1"/>
  <c r="K795" i="1" s="1"/>
  <c r="J795" i="1" a="1"/>
  <c r="H795" i="1"/>
  <c r="F795" i="1"/>
  <c r="J794" i="1" a="1"/>
  <c r="J794" i="1" s="1"/>
  <c r="K794" i="1" s="1"/>
  <c r="H794" i="1"/>
  <c r="F794" i="1"/>
  <c r="D794" i="1"/>
  <c r="L794" i="1" s="1"/>
  <c r="L793" i="1"/>
  <c r="H793" i="1"/>
  <c r="F793" i="1"/>
  <c r="D793" i="1"/>
  <c r="J793" i="1" s="1" a="1"/>
  <c r="J793" i="1" s="1"/>
  <c r="K793" i="1" s="1"/>
  <c r="L792" i="1"/>
  <c r="J792" i="1" a="1"/>
  <c r="J792" i="1" s="1"/>
  <c r="K792" i="1" s="1"/>
  <c r="H792" i="1"/>
  <c r="F792" i="1"/>
  <c r="D792" i="1"/>
  <c r="H791" i="1"/>
  <c r="F791" i="1"/>
  <c r="D791" i="1"/>
  <c r="J791" i="1" s="1" a="1"/>
  <c r="J791" i="1" s="1"/>
  <c r="K791" i="1" s="1"/>
  <c r="H790" i="1"/>
  <c r="F790" i="1"/>
  <c r="D790" i="1"/>
  <c r="J789" i="1"/>
  <c r="K789" i="1" s="1"/>
  <c r="H789" i="1"/>
  <c r="F789" i="1"/>
  <c r="D789" i="1"/>
  <c r="J789" i="1" s="1" a="1"/>
  <c r="L788" i="1"/>
  <c r="J788" i="1" a="1"/>
  <c r="J788" i="1" s="1"/>
  <c r="K788" i="1" s="1"/>
  <c r="H788" i="1"/>
  <c r="F788" i="1"/>
  <c r="D788" i="1"/>
  <c r="L787" i="1"/>
  <c r="J787" i="1"/>
  <c r="K787" i="1" s="1"/>
  <c r="H787" i="1"/>
  <c r="F787" i="1"/>
  <c r="D787" i="1"/>
  <c r="J787" i="1" s="1" a="1"/>
  <c r="H786" i="1"/>
  <c r="F786" i="1"/>
  <c r="D786" i="1"/>
  <c r="L786" i="1" s="1"/>
  <c r="H785" i="1"/>
  <c r="F785" i="1"/>
  <c r="D785" i="1"/>
  <c r="K784" i="1"/>
  <c r="J784" i="1" a="1"/>
  <c r="J784" i="1" s="1"/>
  <c r="H784" i="1"/>
  <c r="F784" i="1"/>
  <c r="D784" i="1"/>
  <c r="L784" i="1" s="1"/>
  <c r="K783" i="1"/>
  <c r="H783" i="1"/>
  <c r="F783" i="1"/>
  <c r="D783" i="1"/>
  <c r="J783" i="1" s="1" a="1"/>
  <c r="J783" i="1" s="1"/>
  <c r="J782" i="1" a="1"/>
  <c r="J782" i="1" s="1"/>
  <c r="K782" i="1" s="1"/>
  <c r="H782" i="1"/>
  <c r="F782" i="1"/>
  <c r="D782" i="1"/>
  <c r="L782" i="1" s="1"/>
  <c r="L781" i="1"/>
  <c r="K781" i="1"/>
  <c r="J781" i="1"/>
  <c r="H781" i="1"/>
  <c r="F781" i="1"/>
  <c r="D781" i="1"/>
  <c r="J781" i="1" s="1" a="1"/>
  <c r="L780" i="1"/>
  <c r="J780" i="1" a="1"/>
  <c r="J780" i="1" s="1"/>
  <c r="K780" i="1" s="1"/>
  <c r="H780" i="1"/>
  <c r="F780" i="1"/>
  <c r="D780" i="1"/>
  <c r="J779" i="1"/>
  <c r="K779" i="1" s="1"/>
  <c r="J779" i="1" a="1"/>
  <c r="H779" i="1"/>
  <c r="F779" i="1"/>
  <c r="D779" i="1"/>
  <c r="L779" i="1" s="1"/>
  <c r="H778" i="1"/>
  <c r="F778" i="1"/>
  <c r="D778" i="1"/>
  <c r="L777" i="1"/>
  <c r="H777" i="1"/>
  <c r="F777" i="1"/>
  <c r="D777" i="1"/>
  <c r="J777" i="1" s="1" a="1"/>
  <c r="J777" i="1" s="1"/>
  <c r="K777" i="1" s="1"/>
  <c r="J776" i="1" a="1"/>
  <c r="J776" i="1" s="1"/>
  <c r="K776" i="1" s="1"/>
  <c r="H776" i="1"/>
  <c r="F776" i="1"/>
  <c r="D776" i="1"/>
  <c r="L776" i="1" s="1"/>
  <c r="H775" i="1"/>
  <c r="F775" i="1"/>
  <c r="D775" i="1"/>
  <c r="J774" i="1"/>
  <c r="K774" i="1" s="1"/>
  <c r="J774" i="1" a="1"/>
  <c r="H774" i="1"/>
  <c r="F774" i="1"/>
  <c r="D774" i="1"/>
  <c r="L774" i="1" s="1"/>
  <c r="H773" i="1"/>
  <c r="F773" i="1"/>
  <c r="D773" i="1"/>
  <c r="L772" i="1"/>
  <c r="K772" i="1"/>
  <c r="J772" i="1" a="1"/>
  <c r="J772" i="1" s="1"/>
  <c r="H772" i="1"/>
  <c r="F772" i="1"/>
  <c r="D772" i="1"/>
  <c r="L771" i="1"/>
  <c r="K771" i="1"/>
  <c r="H771" i="1"/>
  <c r="F771" i="1"/>
  <c r="D771" i="1"/>
  <c r="J771" i="1" s="1" a="1"/>
  <c r="J771" i="1" s="1"/>
  <c r="J770" i="1"/>
  <c r="K770" i="1" s="1"/>
  <c r="J770" i="1" a="1"/>
  <c r="H770" i="1"/>
  <c r="F770" i="1"/>
  <c r="D770" i="1"/>
  <c r="L770" i="1" s="1"/>
  <c r="L769" i="1"/>
  <c r="H769" i="1"/>
  <c r="F769" i="1"/>
  <c r="D769" i="1"/>
  <c r="J769" i="1" s="1" a="1"/>
  <c r="J769" i="1" s="1"/>
  <c r="K769" i="1" s="1"/>
  <c r="H768" i="1"/>
  <c r="F768" i="1"/>
  <c r="D768" i="1"/>
  <c r="H767" i="1"/>
  <c r="F767" i="1"/>
  <c r="D767" i="1"/>
  <c r="J766" i="1" a="1"/>
  <c r="J766" i="1" s="1"/>
  <c r="K766" i="1" s="1"/>
  <c r="H766" i="1"/>
  <c r="F766" i="1"/>
  <c r="D766" i="1"/>
  <c r="L766" i="1" s="1"/>
  <c r="H765" i="1"/>
  <c r="F765" i="1"/>
  <c r="D765" i="1"/>
  <c r="L764" i="1"/>
  <c r="K764" i="1"/>
  <c r="J764" i="1" a="1"/>
  <c r="J764" i="1" s="1"/>
  <c r="H764" i="1"/>
  <c r="F764" i="1"/>
  <c r="D764" i="1"/>
  <c r="L763" i="1"/>
  <c r="J763" i="1"/>
  <c r="K763" i="1" s="1"/>
  <c r="J763" i="1" a="1"/>
  <c r="H763" i="1"/>
  <c r="F763" i="1"/>
  <c r="D763" i="1"/>
  <c r="L762" i="1"/>
  <c r="J762" i="1" a="1"/>
  <c r="J762" i="1" s="1"/>
  <c r="K762" i="1" s="1"/>
  <c r="H762" i="1"/>
  <c r="F762" i="1"/>
  <c r="D762" i="1"/>
  <c r="J761" i="1" a="1"/>
  <c r="J761" i="1" s="1"/>
  <c r="K761" i="1" s="1"/>
  <c r="H761" i="1"/>
  <c r="F761" i="1"/>
  <c r="D761" i="1"/>
  <c r="L761" i="1" s="1"/>
  <c r="J760" i="1" a="1"/>
  <c r="J760" i="1" s="1"/>
  <c r="K760" i="1" s="1"/>
  <c r="H760" i="1"/>
  <c r="F760" i="1"/>
  <c r="D760" i="1"/>
  <c r="L760" i="1" s="1"/>
  <c r="L759" i="1"/>
  <c r="H759" i="1"/>
  <c r="F759" i="1"/>
  <c r="D759" i="1"/>
  <c r="J759" i="1" s="1" a="1"/>
  <c r="J759" i="1" s="1"/>
  <c r="K759" i="1" s="1"/>
  <c r="H758" i="1"/>
  <c r="F758" i="1"/>
  <c r="D758" i="1"/>
  <c r="H757" i="1"/>
  <c r="F757" i="1"/>
  <c r="D757" i="1"/>
  <c r="H756" i="1"/>
  <c r="F756" i="1"/>
  <c r="D756" i="1"/>
  <c r="H755" i="1"/>
  <c r="F755" i="1"/>
  <c r="D755" i="1"/>
  <c r="L754" i="1"/>
  <c r="K754" i="1"/>
  <c r="J754" i="1" a="1"/>
  <c r="J754" i="1" s="1"/>
  <c r="H754" i="1"/>
  <c r="F754" i="1"/>
  <c r="D754" i="1"/>
  <c r="H753" i="1"/>
  <c r="F753" i="1"/>
  <c r="D753" i="1"/>
  <c r="H752" i="1"/>
  <c r="F752" i="1"/>
  <c r="D752" i="1"/>
  <c r="L751" i="1"/>
  <c r="J751" i="1" a="1"/>
  <c r="J751" i="1" s="1"/>
  <c r="K751" i="1" s="1"/>
  <c r="H751" i="1"/>
  <c r="F751" i="1"/>
  <c r="D751" i="1"/>
  <c r="H750" i="1"/>
  <c r="F750" i="1"/>
  <c r="D750" i="1"/>
  <c r="L749" i="1"/>
  <c r="H749" i="1"/>
  <c r="F749" i="1"/>
  <c r="D749" i="1"/>
  <c r="J749" i="1" s="1" a="1"/>
  <c r="J749" i="1" s="1"/>
  <c r="K749" i="1" s="1"/>
  <c r="L748" i="1"/>
  <c r="J748" i="1" a="1"/>
  <c r="J748" i="1" s="1"/>
  <c r="K748" i="1" s="1"/>
  <c r="H748" i="1"/>
  <c r="F748" i="1"/>
  <c r="D748" i="1"/>
  <c r="L747" i="1"/>
  <c r="J747" i="1" a="1"/>
  <c r="J747" i="1" s="1"/>
  <c r="K747" i="1" s="1"/>
  <c r="H747" i="1"/>
  <c r="F747" i="1"/>
  <c r="D747" i="1"/>
  <c r="L746" i="1"/>
  <c r="J746" i="1" a="1"/>
  <c r="J746" i="1" s="1"/>
  <c r="K746" i="1" s="1"/>
  <c r="H746" i="1"/>
  <c r="F746" i="1"/>
  <c r="D746" i="1"/>
  <c r="J745" i="1" a="1"/>
  <c r="J745" i="1" s="1"/>
  <c r="K745" i="1" s="1"/>
  <c r="H745" i="1"/>
  <c r="F745" i="1"/>
  <c r="D745" i="1"/>
  <c r="L745" i="1" s="1"/>
  <c r="J744" i="1" a="1"/>
  <c r="J744" i="1" s="1"/>
  <c r="K744" i="1" s="1"/>
  <c r="H744" i="1"/>
  <c r="F744" i="1"/>
  <c r="D744" i="1"/>
  <c r="L744" i="1" s="1"/>
  <c r="L743" i="1"/>
  <c r="H743" i="1"/>
  <c r="F743" i="1"/>
  <c r="D743" i="1"/>
  <c r="J743" i="1" s="1" a="1"/>
  <c r="J743" i="1" s="1"/>
  <c r="K743" i="1" s="1"/>
  <c r="J742" i="1" a="1"/>
  <c r="J742" i="1" s="1"/>
  <c r="K742" i="1" s="1"/>
  <c r="H742" i="1"/>
  <c r="F742" i="1"/>
  <c r="D742" i="1"/>
  <c r="L742" i="1" s="1"/>
  <c r="H741" i="1"/>
  <c r="F741" i="1"/>
  <c r="D741" i="1"/>
  <c r="H740" i="1"/>
  <c r="F740" i="1"/>
  <c r="D740" i="1"/>
  <c r="L739" i="1"/>
  <c r="J739" i="1" a="1"/>
  <c r="J739" i="1" s="1"/>
  <c r="K739" i="1" s="1"/>
  <c r="H739" i="1"/>
  <c r="F739" i="1"/>
  <c r="D739" i="1"/>
  <c r="L738" i="1"/>
  <c r="J738" i="1" a="1"/>
  <c r="J738" i="1" s="1"/>
  <c r="K738" i="1" s="1"/>
  <c r="H738" i="1"/>
  <c r="F738" i="1"/>
  <c r="D738" i="1"/>
  <c r="H737" i="1"/>
  <c r="F737" i="1"/>
  <c r="D737" i="1"/>
  <c r="H736" i="1"/>
  <c r="F736" i="1"/>
  <c r="D736" i="1"/>
  <c r="H735" i="1"/>
  <c r="F735" i="1"/>
  <c r="D735" i="1"/>
  <c r="J735" i="1" s="1" a="1"/>
  <c r="J735" i="1" s="1"/>
  <c r="K735" i="1" s="1"/>
  <c r="J734" i="1" a="1"/>
  <c r="J734" i="1" s="1"/>
  <c r="K734" i="1" s="1"/>
  <c r="H734" i="1"/>
  <c r="F734" i="1"/>
  <c r="D734" i="1"/>
  <c r="L734" i="1" s="1"/>
  <c r="H733" i="1"/>
  <c r="F733" i="1"/>
  <c r="D733" i="1"/>
  <c r="L732" i="1"/>
  <c r="H732" i="1"/>
  <c r="F732" i="1"/>
  <c r="D732" i="1"/>
  <c r="J732" i="1" s="1" a="1"/>
  <c r="J732" i="1" s="1"/>
  <c r="K732" i="1" s="1"/>
  <c r="J731" i="1"/>
  <c r="K731" i="1" s="1"/>
  <c r="J731" i="1" a="1"/>
  <c r="H731" i="1"/>
  <c r="F731" i="1"/>
  <c r="D731" i="1"/>
  <c r="L731" i="1" s="1"/>
  <c r="L730" i="1"/>
  <c r="J730" i="1" a="1"/>
  <c r="J730" i="1" s="1"/>
  <c r="K730" i="1" s="1"/>
  <c r="H730" i="1"/>
  <c r="F730" i="1"/>
  <c r="D730" i="1"/>
  <c r="L729" i="1"/>
  <c r="K729" i="1"/>
  <c r="J729" i="1"/>
  <c r="J729" i="1" a="1"/>
  <c r="H729" i="1"/>
  <c r="F729" i="1"/>
  <c r="D729" i="1"/>
  <c r="H728" i="1"/>
  <c r="F728" i="1"/>
  <c r="D728" i="1"/>
  <c r="L727" i="1"/>
  <c r="J727" i="1"/>
  <c r="K727" i="1" s="1"/>
  <c r="H727" i="1"/>
  <c r="F727" i="1"/>
  <c r="D727" i="1"/>
  <c r="J727" i="1" s="1" a="1"/>
  <c r="H726" i="1"/>
  <c r="F726" i="1"/>
  <c r="D726" i="1"/>
  <c r="L726" i="1" s="1"/>
  <c r="H725" i="1"/>
  <c r="F725" i="1"/>
  <c r="D725" i="1"/>
  <c r="H724" i="1"/>
  <c r="F724" i="1"/>
  <c r="D724" i="1"/>
  <c r="L723" i="1"/>
  <c r="J723" i="1" a="1"/>
  <c r="J723" i="1" s="1"/>
  <c r="K723" i="1" s="1"/>
  <c r="H723" i="1"/>
  <c r="F723" i="1"/>
  <c r="D723" i="1"/>
  <c r="L722" i="1"/>
  <c r="J722" i="1" a="1"/>
  <c r="J722" i="1" s="1"/>
  <c r="K722" i="1" s="1"/>
  <c r="H722" i="1"/>
  <c r="F722" i="1"/>
  <c r="D722" i="1"/>
  <c r="H721" i="1"/>
  <c r="F721" i="1"/>
  <c r="D721" i="1"/>
  <c r="H720" i="1"/>
  <c r="F720" i="1"/>
  <c r="D720" i="1"/>
  <c r="H719" i="1"/>
  <c r="F719" i="1"/>
  <c r="D719" i="1"/>
  <c r="L719" i="1" s="1"/>
  <c r="J718" i="1" a="1"/>
  <c r="J718" i="1" s="1"/>
  <c r="K718" i="1" s="1"/>
  <c r="H718" i="1"/>
  <c r="F718" i="1"/>
  <c r="D718" i="1"/>
  <c r="L718" i="1" s="1"/>
  <c r="L717" i="1"/>
  <c r="H717" i="1"/>
  <c r="F717" i="1"/>
  <c r="D717" i="1"/>
  <c r="J717" i="1" s="1" a="1"/>
  <c r="J717" i="1" s="1"/>
  <c r="K717" i="1" s="1"/>
  <c r="L716" i="1"/>
  <c r="J716" i="1" a="1"/>
  <c r="J716" i="1" s="1"/>
  <c r="K716" i="1" s="1"/>
  <c r="H716" i="1"/>
  <c r="F716" i="1"/>
  <c r="D716" i="1"/>
  <c r="L715" i="1"/>
  <c r="K715" i="1"/>
  <c r="H715" i="1"/>
  <c r="F715" i="1"/>
  <c r="D715" i="1"/>
  <c r="J715" i="1" s="1" a="1"/>
  <c r="J715" i="1" s="1"/>
  <c r="L714" i="1"/>
  <c r="K714" i="1"/>
  <c r="J714" i="1"/>
  <c r="J714" i="1" a="1"/>
  <c r="H714" i="1"/>
  <c r="F714" i="1"/>
  <c r="D714" i="1"/>
  <c r="L713" i="1"/>
  <c r="H713" i="1"/>
  <c r="F713" i="1"/>
  <c r="D713" i="1"/>
  <c r="J713" i="1" s="1" a="1"/>
  <c r="J713" i="1" s="1"/>
  <c r="K713" i="1" s="1"/>
  <c r="J712" i="1" a="1"/>
  <c r="J712" i="1" s="1"/>
  <c r="K712" i="1" s="1"/>
  <c r="H712" i="1"/>
  <c r="F712" i="1"/>
  <c r="D712" i="1"/>
  <c r="L712" i="1" s="1"/>
  <c r="H711" i="1"/>
  <c r="F711" i="1"/>
  <c r="D711" i="1"/>
  <c r="J711" i="1" s="1" a="1"/>
  <c r="J711" i="1" s="1"/>
  <c r="K711" i="1" s="1"/>
  <c r="L710" i="1"/>
  <c r="J710" i="1" a="1"/>
  <c r="J710" i="1" s="1"/>
  <c r="K710" i="1" s="1"/>
  <c r="H710" i="1"/>
  <c r="F710" i="1"/>
  <c r="D710" i="1"/>
  <c r="H709" i="1"/>
  <c r="F709" i="1"/>
  <c r="D709" i="1"/>
  <c r="H708" i="1"/>
  <c r="F708" i="1"/>
  <c r="D708" i="1"/>
  <c r="L707" i="1"/>
  <c r="J707" i="1"/>
  <c r="K707" i="1" s="1"/>
  <c r="J707" i="1" a="1"/>
  <c r="H707" i="1"/>
  <c r="F707" i="1"/>
  <c r="D707" i="1"/>
  <c r="L706" i="1"/>
  <c r="K706" i="1"/>
  <c r="J706" i="1" a="1"/>
  <c r="J706" i="1" s="1"/>
  <c r="H706" i="1"/>
  <c r="F706" i="1"/>
  <c r="D706" i="1"/>
  <c r="H705" i="1"/>
  <c r="F705" i="1"/>
  <c r="D705" i="1"/>
  <c r="H704" i="1"/>
  <c r="F704" i="1"/>
  <c r="D704" i="1"/>
  <c r="J703" i="1" a="1"/>
  <c r="J703" i="1" s="1"/>
  <c r="K703" i="1" s="1"/>
  <c r="H703" i="1"/>
  <c r="F703" i="1"/>
  <c r="D703" i="1"/>
  <c r="L703" i="1" s="1"/>
  <c r="H702" i="1"/>
  <c r="F702" i="1"/>
  <c r="D702" i="1"/>
  <c r="L701" i="1"/>
  <c r="H701" i="1"/>
  <c r="F701" i="1"/>
  <c r="D701" i="1"/>
  <c r="J701" i="1" s="1" a="1"/>
  <c r="J701" i="1" s="1"/>
  <c r="K701" i="1" s="1"/>
  <c r="H700" i="1"/>
  <c r="F700" i="1"/>
  <c r="D700" i="1"/>
  <c r="L700" i="1" s="1"/>
  <c r="H699" i="1"/>
  <c r="F699" i="1"/>
  <c r="D699" i="1"/>
  <c r="L699" i="1" s="1"/>
  <c r="L698" i="1"/>
  <c r="J698" i="1" a="1"/>
  <c r="J698" i="1" s="1"/>
  <c r="K698" i="1" s="1"/>
  <c r="H698" i="1"/>
  <c r="F698" i="1"/>
  <c r="D698" i="1"/>
  <c r="L697" i="1"/>
  <c r="K697" i="1"/>
  <c r="H697" i="1"/>
  <c r="F697" i="1"/>
  <c r="D697" i="1"/>
  <c r="J697" i="1" s="1" a="1"/>
  <c r="J697" i="1" s="1"/>
  <c r="J696" i="1" a="1"/>
  <c r="J696" i="1" s="1"/>
  <c r="K696" i="1" s="1"/>
  <c r="H696" i="1"/>
  <c r="F696" i="1"/>
  <c r="D696" i="1"/>
  <c r="L696" i="1" s="1"/>
  <c r="H695" i="1"/>
  <c r="F695" i="1"/>
  <c r="D695" i="1"/>
  <c r="L694" i="1"/>
  <c r="H694" i="1"/>
  <c r="F694" i="1"/>
  <c r="D694" i="1"/>
  <c r="J694" i="1" s="1" a="1"/>
  <c r="J694" i="1" s="1"/>
  <c r="K694" i="1" s="1"/>
  <c r="H693" i="1"/>
  <c r="F693" i="1"/>
  <c r="D693" i="1"/>
  <c r="H692" i="1"/>
  <c r="F692" i="1"/>
  <c r="D692" i="1"/>
  <c r="H691" i="1"/>
  <c r="F691" i="1"/>
  <c r="D691" i="1"/>
  <c r="J691" i="1" s="1" a="1"/>
  <c r="J691" i="1" s="1"/>
  <c r="K691" i="1" s="1"/>
  <c r="L690" i="1"/>
  <c r="J690" i="1" a="1"/>
  <c r="J690" i="1" s="1"/>
  <c r="K690" i="1" s="1"/>
  <c r="H690" i="1"/>
  <c r="F690" i="1"/>
  <c r="D690" i="1"/>
  <c r="H689" i="1"/>
  <c r="F689" i="1"/>
  <c r="D689" i="1"/>
  <c r="H688" i="1"/>
  <c r="F688" i="1"/>
  <c r="D688" i="1"/>
  <c r="L687" i="1"/>
  <c r="J687" i="1"/>
  <c r="K687" i="1" s="1"/>
  <c r="J687" i="1" a="1"/>
  <c r="H687" i="1"/>
  <c r="F687" i="1"/>
  <c r="D687" i="1"/>
  <c r="H686" i="1"/>
  <c r="F686" i="1"/>
  <c r="D686" i="1"/>
  <c r="L686" i="1" s="1"/>
  <c r="H685" i="1"/>
  <c r="F685" i="1"/>
  <c r="D685" i="1"/>
  <c r="J685" i="1" s="1" a="1"/>
  <c r="J685" i="1" s="1"/>
  <c r="K685" i="1" s="1"/>
  <c r="L684" i="1"/>
  <c r="J684" i="1" a="1"/>
  <c r="J684" i="1" s="1"/>
  <c r="K684" i="1" s="1"/>
  <c r="H684" i="1"/>
  <c r="F684" i="1"/>
  <c r="D684" i="1"/>
  <c r="L683" i="1"/>
  <c r="J683" i="1" a="1"/>
  <c r="J683" i="1" s="1"/>
  <c r="K683" i="1" s="1"/>
  <c r="H683" i="1"/>
  <c r="F683" i="1"/>
  <c r="D683" i="1"/>
  <c r="L682" i="1"/>
  <c r="J682" i="1" a="1"/>
  <c r="J682" i="1" s="1"/>
  <c r="K682" i="1" s="1"/>
  <c r="H682" i="1"/>
  <c r="F682" i="1"/>
  <c r="D682" i="1"/>
  <c r="H681" i="1"/>
  <c r="F681" i="1"/>
  <c r="D681" i="1"/>
  <c r="L681" i="1" s="1"/>
  <c r="J680" i="1" a="1"/>
  <c r="J680" i="1" s="1"/>
  <c r="K680" i="1" s="1"/>
  <c r="H680" i="1"/>
  <c r="F680" i="1"/>
  <c r="D680" i="1"/>
  <c r="L680" i="1" s="1"/>
  <c r="J679" i="1"/>
  <c r="K679" i="1" s="1"/>
  <c r="H679" i="1"/>
  <c r="F679" i="1"/>
  <c r="D679" i="1"/>
  <c r="J679" i="1" s="1" a="1"/>
  <c r="J678" i="1" a="1"/>
  <c r="J678" i="1" s="1"/>
  <c r="K678" i="1" s="1"/>
  <c r="H678" i="1"/>
  <c r="F678" i="1"/>
  <c r="D678" i="1"/>
  <c r="L678" i="1" s="1"/>
  <c r="H677" i="1"/>
  <c r="F677" i="1"/>
  <c r="D677" i="1"/>
  <c r="H676" i="1"/>
  <c r="F676" i="1"/>
  <c r="D676" i="1"/>
  <c r="H675" i="1"/>
  <c r="F675" i="1"/>
  <c r="D675" i="1"/>
  <c r="L675" i="1" s="1"/>
  <c r="L674" i="1"/>
  <c r="J674" i="1" a="1"/>
  <c r="J674" i="1" s="1"/>
  <c r="K674" i="1" s="1"/>
  <c r="H674" i="1"/>
  <c r="F674" i="1"/>
  <c r="D674" i="1"/>
  <c r="H673" i="1"/>
  <c r="F673" i="1"/>
  <c r="D673" i="1"/>
  <c r="H672" i="1"/>
  <c r="F672" i="1"/>
  <c r="D672" i="1"/>
  <c r="L671" i="1"/>
  <c r="H671" i="1"/>
  <c r="F671" i="1"/>
  <c r="D671" i="1"/>
  <c r="J671" i="1" s="1" a="1"/>
  <c r="J671" i="1" s="1"/>
  <c r="K671" i="1" s="1"/>
  <c r="K670" i="1"/>
  <c r="J670" i="1" a="1"/>
  <c r="J670" i="1" s="1"/>
  <c r="H670" i="1"/>
  <c r="F670" i="1"/>
  <c r="D670" i="1"/>
  <c r="L670" i="1" s="1"/>
  <c r="H669" i="1"/>
  <c r="F669" i="1"/>
  <c r="D669" i="1"/>
  <c r="L668" i="1"/>
  <c r="H668" i="1"/>
  <c r="F668" i="1"/>
  <c r="D668" i="1"/>
  <c r="J668" i="1" s="1" a="1"/>
  <c r="J668" i="1" s="1"/>
  <c r="K668" i="1" s="1"/>
  <c r="H667" i="1"/>
  <c r="F667" i="1"/>
  <c r="D667" i="1"/>
  <c r="L667" i="1" s="1"/>
  <c r="L666" i="1"/>
  <c r="J666" i="1" a="1"/>
  <c r="J666" i="1" s="1"/>
  <c r="K666" i="1" s="1"/>
  <c r="H666" i="1"/>
  <c r="F666" i="1"/>
  <c r="D666" i="1"/>
  <c r="L665" i="1"/>
  <c r="J665" i="1" a="1"/>
  <c r="J665" i="1" s="1"/>
  <c r="K665" i="1" s="1"/>
  <c r="H665" i="1"/>
  <c r="F665" i="1"/>
  <c r="D665" i="1"/>
  <c r="J664" i="1" a="1"/>
  <c r="J664" i="1" s="1"/>
  <c r="K664" i="1" s="1"/>
  <c r="H664" i="1"/>
  <c r="F664" i="1"/>
  <c r="D664" i="1"/>
  <c r="L664" i="1" s="1"/>
  <c r="H663" i="1"/>
  <c r="F663" i="1"/>
  <c r="D663" i="1"/>
  <c r="L662" i="1"/>
  <c r="J662" i="1" a="1"/>
  <c r="J662" i="1" s="1"/>
  <c r="K662" i="1" s="1"/>
  <c r="H662" i="1"/>
  <c r="F662" i="1"/>
  <c r="D662" i="1"/>
  <c r="H661" i="1"/>
  <c r="F661" i="1"/>
  <c r="D661" i="1"/>
  <c r="J661" i="1" s="1" a="1"/>
  <c r="J661" i="1" s="1"/>
  <c r="K661" i="1" s="1"/>
  <c r="H660" i="1"/>
  <c r="F660" i="1"/>
  <c r="D660" i="1"/>
  <c r="L660" i="1" s="1"/>
  <c r="L659" i="1"/>
  <c r="J659" i="1" a="1"/>
  <c r="J659" i="1" s="1"/>
  <c r="K659" i="1" s="1"/>
  <c r="H659" i="1"/>
  <c r="F659" i="1"/>
  <c r="D659" i="1"/>
  <c r="L658" i="1"/>
  <c r="J658" i="1" a="1"/>
  <c r="J658" i="1" s="1"/>
  <c r="K658" i="1" s="1"/>
  <c r="H658" i="1"/>
  <c r="F658" i="1"/>
  <c r="D658" i="1"/>
  <c r="J657" i="1"/>
  <c r="K657" i="1" s="1"/>
  <c r="H657" i="1"/>
  <c r="F657" i="1"/>
  <c r="D657" i="1"/>
  <c r="J657" i="1" s="1" a="1"/>
  <c r="H656" i="1"/>
  <c r="F656" i="1"/>
  <c r="D656" i="1"/>
  <c r="L655" i="1"/>
  <c r="J655" i="1" a="1"/>
  <c r="J655" i="1" s="1"/>
  <c r="K655" i="1" s="1"/>
  <c r="H655" i="1"/>
  <c r="F655" i="1"/>
  <c r="D655" i="1"/>
  <c r="H654" i="1"/>
  <c r="F654" i="1"/>
  <c r="D654" i="1"/>
  <c r="L654" i="1" s="1"/>
  <c r="H653" i="1"/>
  <c r="F653" i="1"/>
  <c r="D653" i="1"/>
  <c r="L652" i="1"/>
  <c r="H652" i="1"/>
  <c r="F652" i="1"/>
  <c r="D652" i="1"/>
  <c r="J652" i="1" s="1" a="1"/>
  <c r="J652" i="1" s="1"/>
  <c r="K652" i="1" s="1"/>
  <c r="H651" i="1"/>
  <c r="F651" i="1"/>
  <c r="D651" i="1"/>
  <c r="L650" i="1"/>
  <c r="J650" i="1" a="1"/>
  <c r="J650" i="1" s="1"/>
  <c r="K650" i="1" s="1"/>
  <c r="H650" i="1"/>
  <c r="F650" i="1"/>
  <c r="D650" i="1"/>
  <c r="L649" i="1"/>
  <c r="J649" i="1" a="1"/>
  <c r="J649" i="1" s="1"/>
  <c r="K649" i="1" s="1"/>
  <c r="H649" i="1"/>
  <c r="F649" i="1"/>
  <c r="D649" i="1"/>
  <c r="J648" i="1" a="1"/>
  <c r="J648" i="1" s="1"/>
  <c r="K648" i="1" s="1"/>
  <c r="H648" i="1"/>
  <c r="F648" i="1"/>
  <c r="D648" i="1"/>
  <c r="L648" i="1" s="1"/>
  <c r="H647" i="1"/>
  <c r="F647" i="1"/>
  <c r="D647" i="1"/>
  <c r="J647" i="1" s="1" a="1"/>
  <c r="J647" i="1" s="1"/>
  <c r="K647" i="1" s="1"/>
  <c r="L646" i="1"/>
  <c r="J646" i="1" a="1"/>
  <c r="J646" i="1" s="1"/>
  <c r="K646" i="1" s="1"/>
  <c r="H646" i="1"/>
  <c r="F646" i="1"/>
  <c r="D646" i="1"/>
  <c r="H645" i="1"/>
  <c r="F645" i="1"/>
  <c r="D645" i="1"/>
  <c r="J645" i="1" s="1" a="1"/>
  <c r="J645" i="1" s="1"/>
  <c r="K645" i="1" s="1"/>
  <c r="H644" i="1"/>
  <c r="F644" i="1"/>
  <c r="D644" i="1"/>
  <c r="L644" i="1" s="1"/>
  <c r="H643" i="1"/>
  <c r="F643" i="1"/>
  <c r="D643" i="1"/>
  <c r="L643" i="1" s="1"/>
  <c r="L642" i="1"/>
  <c r="K642" i="1"/>
  <c r="J642" i="1" a="1"/>
  <c r="J642" i="1" s="1"/>
  <c r="H642" i="1"/>
  <c r="F642" i="1"/>
  <c r="D642" i="1"/>
  <c r="L641" i="1"/>
  <c r="J641" i="1"/>
  <c r="K641" i="1" s="1"/>
  <c r="H641" i="1"/>
  <c r="F641" i="1"/>
  <c r="D641" i="1"/>
  <c r="J641" i="1" s="1" a="1"/>
  <c r="H640" i="1"/>
  <c r="F640" i="1"/>
  <c r="D640" i="1"/>
  <c r="L639" i="1"/>
  <c r="H639" i="1"/>
  <c r="F639" i="1"/>
  <c r="D639" i="1"/>
  <c r="J639" i="1" s="1" a="1"/>
  <c r="J639" i="1" s="1"/>
  <c r="K639" i="1" s="1"/>
  <c r="J638" i="1" a="1"/>
  <c r="J638" i="1" s="1"/>
  <c r="K638" i="1" s="1"/>
  <c r="H638" i="1"/>
  <c r="F638" i="1"/>
  <c r="D638" i="1"/>
  <c r="L638" i="1" s="1"/>
  <c r="H637" i="1"/>
  <c r="F637" i="1"/>
  <c r="D637" i="1"/>
  <c r="L636" i="1"/>
  <c r="H636" i="1"/>
  <c r="F636" i="1"/>
  <c r="D636" i="1"/>
  <c r="J636" i="1" s="1" a="1"/>
  <c r="J636" i="1" s="1"/>
  <c r="K636" i="1" s="1"/>
  <c r="H635" i="1"/>
  <c r="F635" i="1"/>
  <c r="D635" i="1"/>
  <c r="L634" i="1"/>
  <c r="J634" i="1" a="1"/>
  <c r="J634" i="1" s="1"/>
  <c r="K634" i="1" s="1"/>
  <c r="H634" i="1"/>
  <c r="F634" i="1"/>
  <c r="D634" i="1"/>
  <c r="L633" i="1"/>
  <c r="J633" i="1" a="1"/>
  <c r="J633" i="1" s="1"/>
  <c r="K633" i="1" s="1"/>
  <c r="H633" i="1"/>
  <c r="F633" i="1"/>
  <c r="D633" i="1"/>
  <c r="H632" i="1"/>
  <c r="F632" i="1"/>
  <c r="D632" i="1"/>
  <c r="L632" i="1" s="1"/>
  <c r="H631" i="1"/>
  <c r="F631" i="1"/>
  <c r="D631" i="1"/>
  <c r="J631" i="1" s="1" a="1"/>
  <c r="J631" i="1" s="1"/>
  <c r="K631" i="1" s="1"/>
  <c r="L630" i="1"/>
  <c r="J630" i="1" a="1"/>
  <c r="J630" i="1" s="1"/>
  <c r="K630" i="1" s="1"/>
  <c r="H630" i="1"/>
  <c r="F630" i="1"/>
  <c r="D630" i="1"/>
  <c r="H629" i="1"/>
  <c r="F629" i="1"/>
  <c r="D629" i="1"/>
  <c r="H628" i="1"/>
  <c r="F628" i="1"/>
  <c r="D628" i="1"/>
  <c r="L628" i="1" s="1"/>
  <c r="L627" i="1"/>
  <c r="J627" i="1" a="1"/>
  <c r="J627" i="1" s="1"/>
  <c r="K627" i="1" s="1"/>
  <c r="H627" i="1"/>
  <c r="F627" i="1"/>
  <c r="D627" i="1"/>
  <c r="L626" i="1"/>
  <c r="J626" i="1" a="1"/>
  <c r="J626" i="1" s="1"/>
  <c r="K626" i="1" s="1"/>
  <c r="H626" i="1"/>
  <c r="F626" i="1"/>
  <c r="D626" i="1"/>
  <c r="H625" i="1"/>
  <c r="F625" i="1"/>
  <c r="D625" i="1"/>
  <c r="H624" i="1"/>
  <c r="F624" i="1"/>
  <c r="D624" i="1"/>
  <c r="L623" i="1"/>
  <c r="J623" i="1" a="1"/>
  <c r="J623" i="1" s="1"/>
  <c r="K623" i="1" s="1"/>
  <c r="H623" i="1"/>
  <c r="F623" i="1"/>
  <c r="D623" i="1"/>
  <c r="H622" i="1"/>
  <c r="F622" i="1"/>
  <c r="D622" i="1"/>
  <c r="L622" i="1" s="1"/>
  <c r="H621" i="1"/>
  <c r="F621" i="1"/>
  <c r="D621" i="1"/>
  <c r="L620" i="1"/>
  <c r="H620" i="1"/>
  <c r="F620" i="1"/>
  <c r="D620" i="1"/>
  <c r="J620" i="1" s="1" a="1"/>
  <c r="J620" i="1" s="1"/>
  <c r="K620" i="1" s="1"/>
  <c r="H619" i="1"/>
  <c r="F619" i="1"/>
  <c r="D619" i="1"/>
  <c r="L618" i="1"/>
  <c r="J618" i="1" a="1"/>
  <c r="J618" i="1" s="1"/>
  <c r="K618" i="1" s="1"/>
  <c r="H618" i="1"/>
  <c r="F618" i="1"/>
  <c r="D618" i="1"/>
  <c r="L617" i="1"/>
  <c r="J617" i="1" a="1"/>
  <c r="J617" i="1" s="1"/>
  <c r="K617" i="1" s="1"/>
  <c r="H617" i="1"/>
  <c r="F617" i="1"/>
  <c r="D617" i="1"/>
  <c r="J616" i="1" a="1"/>
  <c r="J616" i="1" s="1"/>
  <c r="K616" i="1" s="1"/>
  <c r="H616" i="1"/>
  <c r="F616" i="1"/>
  <c r="D616" i="1"/>
  <c r="L616" i="1" s="1"/>
  <c r="H615" i="1"/>
  <c r="F615" i="1"/>
  <c r="D615" i="1"/>
  <c r="J615" i="1" s="1" a="1"/>
  <c r="J615" i="1" s="1"/>
  <c r="K615" i="1" s="1"/>
  <c r="L614" i="1"/>
  <c r="J614" i="1" a="1"/>
  <c r="J614" i="1" s="1"/>
  <c r="K614" i="1" s="1"/>
  <c r="H614" i="1"/>
  <c r="F614" i="1"/>
  <c r="D614" i="1"/>
  <c r="L613" i="1"/>
  <c r="K613" i="1"/>
  <c r="H613" i="1"/>
  <c r="F613" i="1"/>
  <c r="D613" i="1"/>
  <c r="J613" i="1" s="1" a="1"/>
  <c r="J613" i="1" s="1"/>
  <c r="H612" i="1"/>
  <c r="F612" i="1"/>
  <c r="D612" i="1"/>
  <c r="L612" i="1" s="1"/>
  <c r="H611" i="1"/>
  <c r="F611" i="1"/>
  <c r="D611" i="1"/>
  <c r="L611" i="1" s="1"/>
  <c r="L610" i="1"/>
  <c r="K610" i="1"/>
  <c r="J610" i="1" a="1"/>
  <c r="J610" i="1" s="1"/>
  <c r="H610" i="1"/>
  <c r="F610" i="1"/>
  <c r="D610" i="1"/>
  <c r="J609" i="1"/>
  <c r="K609" i="1" s="1"/>
  <c r="H609" i="1"/>
  <c r="F609" i="1"/>
  <c r="D609" i="1"/>
  <c r="J609" i="1" s="1" a="1"/>
  <c r="H608" i="1"/>
  <c r="F608" i="1"/>
  <c r="D608" i="1"/>
  <c r="L607" i="1"/>
  <c r="J607" i="1" a="1"/>
  <c r="J607" i="1" s="1"/>
  <c r="K607" i="1" s="1"/>
  <c r="H607" i="1"/>
  <c r="F607" i="1"/>
  <c r="D607" i="1"/>
  <c r="K606" i="1"/>
  <c r="J606" i="1" a="1"/>
  <c r="J606" i="1" s="1"/>
  <c r="H606" i="1"/>
  <c r="F606" i="1"/>
  <c r="D606" i="1"/>
  <c r="L606" i="1" s="1"/>
  <c r="H605" i="1"/>
  <c r="F605" i="1"/>
  <c r="D605" i="1"/>
  <c r="L604" i="1"/>
  <c r="H604" i="1"/>
  <c r="F604" i="1"/>
  <c r="D604" i="1"/>
  <c r="J604" i="1" s="1" a="1"/>
  <c r="J604" i="1" s="1"/>
  <c r="K604" i="1" s="1"/>
  <c r="H603" i="1"/>
  <c r="F603" i="1"/>
  <c r="D603" i="1"/>
  <c r="L602" i="1"/>
  <c r="J602" i="1"/>
  <c r="K602" i="1" s="1"/>
  <c r="J602" i="1" a="1"/>
  <c r="H602" i="1"/>
  <c r="F602" i="1"/>
  <c r="D602" i="1"/>
  <c r="L601" i="1"/>
  <c r="J601" i="1" a="1"/>
  <c r="J601" i="1" s="1"/>
  <c r="K601" i="1" s="1"/>
  <c r="H601" i="1"/>
  <c r="F601" i="1"/>
  <c r="D601" i="1"/>
  <c r="H600" i="1"/>
  <c r="F600" i="1"/>
  <c r="D600" i="1"/>
  <c r="L600" i="1" s="1"/>
  <c r="L599" i="1"/>
  <c r="H599" i="1"/>
  <c r="F599" i="1"/>
  <c r="D599" i="1"/>
  <c r="J599" i="1" s="1" a="1"/>
  <c r="J599" i="1" s="1"/>
  <c r="K599" i="1" s="1"/>
  <c r="L598" i="1"/>
  <c r="J598" i="1" a="1"/>
  <c r="J598" i="1" s="1"/>
  <c r="K598" i="1" s="1"/>
  <c r="H598" i="1"/>
  <c r="F598" i="1"/>
  <c r="D598" i="1"/>
  <c r="H597" i="1"/>
  <c r="F597" i="1"/>
  <c r="D597" i="1"/>
  <c r="L596" i="1"/>
  <c r="K596" i="1"/>
  <c r="H596" i="1"/>
  <c r="F596" i="1"/>
  <c r="D596" i="1"/>
  <c r="K595" i="1"/>
  <c r="J595" i="1"/>
  <c r="H595" i="1"/>
  <c r="F595" i="1"/>
  <c r="D595" i="1"/>
  <c r="J595" i="1" s="1" a="1"/>
  <c r="H594" i="1"/>
  <c r="F594" i="1"/>
  <c r="D594" i="1"/>
  <c r="L594" i="1" s="1"/>
  <c r="J593" i="1" a="1"/>
  <c r="J593" i="1" s="1"/>
  <c r="K593" i="1" s="1"/>
  <c r="H593" i="1"/>
  <c r="F593" i="1"/>
  <c r="D593" i="1"/>
  <c r="L593" i="1" s="1"/>
  <c r="H592" i="1"/>
  <c r="F592" i="1"/>
  <c r="D592" i="1"/>
  <c r="J592" i="1" s="1" a="1"/>
  <c r="J592" i="1" s="1"/>
  <c r="K592" i="1" s="1"/>
  <c r="L591" i="1"/>
  <c r="H591" i="1"/>
  <c r="F591" i="1"/>
  <c r="D591" i="1"/>
  <c r="J591" i="1" s="1" a="1"/>
  <c r="J591" i="1" s="1"/>
  <c r="K591" i="1" s="1"/>
  <c r="L590" i="1"/>
  <c r="J590" i="1"/>
  <c r="K590" i="1" s="1"/>
  <c r="J590" i="1" a="1"/>
  <c r="H590" i="1"/>
  <c r="F590" i="1"/>
  <c r="D590" i="1"/>
  <c r="H589" i="1"/>
  <c r="F589" i="1"/>
  <c r="D589" i="1"/>
  <c r="L589" i="1" s="1"/>
  <c r="L588" i="1"/>
  <c r="J588" i="1" a="1"/>
  <c r="J588" i="1" s="1"/>
  <c r="K588" i="1" s="1"/>
  <c r="H588" i="1"/>
  <c r="F588" i="1"/>
  <c r="D588" i="1"/>
  <c r="L587" i="1"/>
  <c r="J587" i="1"/>
  <c r="K587" i="1" s="1"/>
  <c r="H587" i="1"/>
  <c r="F587" i="1"/>
  <c r="D587" i="1"/>
  <c r="J587" i="1" s="1" a="1"/>
  <c r="H586" i="1"/>
  <c r="F586" i="1"/>
  <c r="D586" i="1"/>
  <c r="J585" i="1" a="1"/>
  <c r="J585" i="1" s="1"/>
  <c r="K585" i="1" s="1"/>
  <c r="H585" i="1"/>
  <c r="F585" i="1"/>
  <c r="D585" i="1"/>
  <c r="L585" i="1" s="1"/>
  <c r="L584" i="1"/>
  <c r="H584" i="1"/>
  <c r="F584" i="1"/>
  <c r="D584" i="1"/>
  <c r="J584" i="1" s="1" a="1"/>
  <c r="J584" i="1" s="1"/>
  <c r="K584" i="1" s="1"/>
  <c r="H583" i="1"/>
  <c r="F583" i="1"/>
  <c r="D583" i="1"/>
  <c r="H582" i="1"/>
  <c r="F582" i="1"/>
  <c r="D582" i="1"/>
  <c r="J582" i="1" s="1" a="1"/>
  <c r="J582" i="1" s="1"/>
  <c r="K582" i="1" s="1"/>
  <c r="L581" i="1"/>
  <c r="J581" i="1"/>
  <c r="K581" i="1" s="1"/>
  <c r="H581" i="1"/>
  <c r="F581" i="1"/>
  <c r="D581" i="1"/>
  <c r="J581" i="1" s="1" a="1"/>
  <c r="L580" i="1"/>
  <c r="K580" i="1"/>
  <c r="J580" i="1"/>
  <c r="J580" i="1" a="1"/>
  <c r="H580" i="1"/>
  <c r="F580" i="1"/>
  <c r="D580" i="1"/>
  <c r="H579" i="1"/>
  <c r="F579" i="1"/>
  <c r="D579" i="1"/>
  <c r="J578" i="1" a="1"/>
  <c r="J578" i="1" s="1"/>
  <c r="K578" i="1" s="1"/>
  <c r="H578" i="1"/>
  <c r="F578" i="1"/>
  <c r="D578" i="1"/>
  <c r="L578" i="1" s="1"/>
  <c r="J577" i="1" a="1"/>
  <c r="J577" i="1" s="1"/>
  <c r="K577" i="1" s="1"/>
  <c r="H577" i="1"/>
  <c r="F577" i="1"/>
  <c r="D577" i="1"/>
  <c r="L577" i="1" s="1"/>
  <c r="L576" i="1"/>
  <c r="H576" i="1"/>
  <c r="F576" i="1"/>
  <c r="D576" i="1"/>
  <c r="J576" i="1" s="1" a="1"/>
  <c r="J576" i="1" s="1"/>
  <c r="K576" i="1" s="1"/>
  <c r="L575" i="1"/>
  <c r="J575" i="1"/>
  <c r="K575" i="1" s="1"/>
  <c r="H575" i="1"/>
  <c r="F575" i="1"/>
  <c r="D575" i="1"/>
  <c r="J575" i="1" s="1" a="1"/>
  <c r="L574" i="1"/>
  <c r="J574" i="1" a="1"/>
  <c r="J574" i="1" s="1"/>
  <c r="K574" i="1" s="1"/>
  <c r="H574" i="1"/>
  <c r="F574" i="1"/>
  <c r="D574" i="1"/>
  <c r="H573" i="1"/>
  <c r="F573" i="1"/>
  <c r="D573" i="1"/>
  <c r="L572" i="1"/>
  <c r="J572" i="1"/>
  <c r="K572" i="1" s="1"/>
  <c r="J572" i="1" a="1"/>
  <c r="H572" i="1"/>
  <c r="F572" i="1"/>
  <c r="D572" i="1"/>
  <c r="L571" i="1"/>
  <c r="H571" i="1"/>
  <c r="F571" i="1"/>
  <c r="D571" i="1"/>
  <c r="J571" i="1" s="1" a="1"/>
  <c r="J571" i="1" s="1"/>
  <c r="K571" i="1" s="1"/>
  <c r="H570" i="1"/>
  <c r="F570" i="1"/>
  <c r="D570" i="1"/>
  <c r="H569" i="1"/>
  <c r="F569" i="1"/>
  <c r="D569" i="1"/>
  <c r="J569" i="1" s="1" a="1"/>
  <c r="J569" i="1" s="1"/>
  <c r="K569" i="1" s="1"/>
  <c r="L568" i="1"/>
  <c r="J568" i="1" a="1"/>
  <c r="J568" i="1" s="1"/>
  <c r="K568" i="1" s="1"/>
  <c r="H568" i="1"/>
  <c r="F568" i="1"/>
  <c r="D568" i="1"/>
  <c r="H567" i="1"/>
  <c r="F567" i="1"/>
  <c r="D567" i="1"/>
  <c r="L566" i="1"/>
  <c r="H566" i="1"/>
  <c r="F566" i="1"/>
  <c r="D566" i="1"/>
  <c r="J566" i="1" s="1" a="1"/>
  <c r="J566" i="1" s="1"/>
  <c r="K566" i="1" s="1"/>
  <c r="H565" i="1"/>
  <c r="F565" i="1"/>
  <c r="D565" i="1"/>
  <c r="L564" i="1"/>
  <c r="J564" i="1" a="1"/>
  <c r="J564" i="1" s="1"/>
  <c r="K564" i="1" s="1"/>
  <c r="H564" i="1"/>
  <c r="F564" i="1"/>
  <c r="D564" i="1"/>
  <c r="L563" i="1"/>
  <c r="H563" i="1"/>
  <c r="F563" i="1"/>
  <c r="D563" i="1"/>
  <c r="J563" i="1" s="1" a="1"/>
  <c r="J563" i="1" s="1"/>
  <c r="K563" i="1" s="1"/>
  <c r="J562" i="1" a="1"/>
  <c r="J562" i="1" s="1"/>
  <c r="K562" i="1" s="1"/>
  <c r="H562" i="1"/>
  <c r="F562" i="1"/>
  <c r="D562" i="1"/>
  <c r="L562" i="1" s="1"/>
  <c r="H561" i="1"/>
  <c r="F561" i="1"/>
  <c r="D561" i="1"/>
  <c r="L560" i="1"/>
  <c r="H560" i="1"/>
  <c r="F560" i="1"/>
  <c r="D560" i="1"/>
  <c r="J560" i="1" s="1" a="1"/>
  <c r="J560" i="1" s="1"/>
  <c r="K560" i="1" s="1"/>
  <c r="H559" i="1"/>
  <c r="F559" i="1"/>
  <c r="D559" i="1"/>
  <c r="L558" i="1"/>
  <c r="J558" i="1" a="1"/>
  <c r="J558" i="1" s="1"/>
  <c r="K558" i="1" s="1"/>
  <c r="H558" i="1"/>
  <c r="F558" i="1"/>
  <c r="D558" i="1"/>
  <c r="L557" i="1"/>
  <c r="K557" i="1"/>
  <c r="H557" i="1"/>
  <c r="F557" i="1"/>
  <c r="D557" i="1"/>
  <c r="J557" i="1" s="1" a="1"/>
  <c r="J557" i="1" s="1"/>
  <c r="L556" i="1"/>
  <c r="J556" i="1"/>
  <c r="K556" i="1" s="1"/>
  <c r="J556" i="1" a="1"/>
  <c r="H556" i="1"/>
  <c r="F556" i="1"/>
  <c r="D556" i="1"/>
  <c r="L555" i="1"/>
  <c r="J555" i="1" a="1"/>
  <c r="J555" i="1" s="1"/>
  <c r="K555" i="1" s="1"/>
  <c r="H555" i="1"/>
  <c r="F555" i="1"/>
  <c r="D555" i="1"/>
  <c r="H554" i="1"/>
  <c r="F554" i="1"/>
  <c r="D554" i="1"/>
  <c r="L553" i="1"/>
  <c r="H553" i="1"/>
  <c r="F553" i="1"/>
  <c r="D553" i="1"/>
  <c r="J553" i="1" s="1" a="1"/>
  <c r="J553" i="1" s="1"/>
  <c r="K553" i="1" s="1"/>
  <c r="K552" i="1"/>
  <c r="J552" i="1" a="1"/>
  <c r="J552" i="1" s="1"/>
  <c r="H552" i="1"/>
  <c r="F552" i="1"/>
  <c r="D552" i="1"/>
  <c r="L552" i="1" s="1"/>
  <c r="H551" i="1"/>
  <c r="F551" i="1"/>
  <c r="D551" i="1"/>
  <c r="L550" i="1"/>
  <c r="J550" i="1" a="1"/>
  <c r="J550" i="1" s="1"/>
  <c r="K550" i="1" s="1"/>
  <c r="H550" i="1"/>
  <c r="F550" i="1"/>
  <c r="D550" i="1"/>
  <c r="L549" i="1"/>
  <c r="K549" i="1"/>
  <c r="H549" i="1"/>
  <c r="F549" i="1"/>
  <c r="D549" i="1"/>
  <c r="J549" i="1" s="1" a="1"/>
  <c r="J549" i="1" s="1"/>
  <c r="L548" i="1"/>
  <c r="J548" i="1" a="1"/>
  <c r="J548" i="1" s="1"/>
  <c r="K548" i="1" s="1"/>
  <c r="H548" i="1"/>
  <c r="F548" i="1"/>
  <c r="D548" i="1"/>
  <c r="L547" i="1"/>
  <c r="J547" i="1" a="1"/>
  <c r="J547" i="1" s="1"/>
  <c r="K547" i="1" s="1"/>
  <c r="H547" i="1"/>
  <c r="F547" i="1"/>
  <c r="D547" i="1"/>
  <c r="H546" i="1"/>
  <c r="F546" i="1"/>
  <c r="D546" i="1"/>
  <c r="H545" i="1"/>
  <c r="F545" i="1"/>
  <c r="D545" i="1"/>
  <c r="L545" i="1" s="1"/>
  <c r="K544" i="1"/>
  <c r="H544" i="1"/>
  <c r="F544" i="1"/>
  <c r="D544" i="1"/>
  <c r="J544" i="1" s="1" a="1"/>
  <c r="J544" i="1" s="1"/>
  <c r="H543" i="1"/>
  <c r="F543" i="1"/>
  <c r="D543" i="1"/>
  <c r="J543" i="1" s="1" a="1"/>
  <c r="J543" i="1" s="1"/>
  <c r="K543" i="1" s="1"/>
  <c r="L542" i="1"/>
  <c r="J542" i="1"/>
  <c r="K542" i="1" s="1"/>
  <c r="J542" i="1" a="1"/>
  <c r="H542" i="1"/>
  <c r="F542" i="1"/>
  <c r="D542" i="1"/>
  <c r="L541" i="1"/>
  <c r="J541" i="1" a="1"/>
  <c r="J541" i="1" s="1"/>
  <c r="K541" i="1" s="1"/>
  <c r="H541" i="1"/>
  <c r="F541" i="1"/>
  <c r="D541" i="1"/>
  <c r="L540" i="1"/>
  <c r="K540" i="1"/>
  <c r="J540" i="1" a="1"/>
  <c r="J540" i="1" s="1"/>
  <c r="H540" i="1"/>
  <c r="F540" i="1"/>
  <c r="D540" i="1"/>
  <c r="J539" i="1"/>
  <c r="K539" i="1" s="1"/>
  <c r="J539" i="1" a="1"/>
  <c r="H539" i="1"/>
  <c r="F539" i="1"/>
  <c r="D539" i="1"/>
  <c r="L539" i="1" s="1"/>
  <c r="H538" i="1"/>
  <c r="F538" i="1"/>
  <c r="D538" i="1"/>
  <c r="L537" i="1"/>
  <c r="J537" i="1" a="1"/>
  <c r="J537" i="1" s="1"/>
  <c r="K537" i="1" s="1"/>
  <c r="H537" i="1"/>
  <c r="F537" i="1"/>
  <c r="D537" i="1"/>
  <c r="L536" i="1"/>
  <c r="K536" i="1"/>
  <c r="H536" i="1"/>
  <c r="F536" i="1"/>
  <c r="D536" i="1"/>
  <c r="J536" i="1" s="1" a="1"/>
  <c r="J536" i="1" s="1"/>
  <c r="H535" i="1"/>
  <c r="F535" i="1"/>
  <c r="D535" i="1"/>
  <c r="L534" i="1"/>
  <c r="J534" i="1" a="1"/>
  <c r="J534" i="1" s="1"/>
  <c r="K534" i="1" s="1"/>
  <c r="H534" i="1"/>
  <c r="F534" i="1"/>
  <c r="D534" i="1"/>
  <c r="L533" i="1"/>
  <c r="J533" i="1"/>
  <c r="K533" i="1" s="1"/>
  <c r="H533" i="1"/>
  <c r="F533" i="1"/>
  <c r="D533" i="1"/>
  <c r="J533" i="1" s="1" a="1"/>
  <c r="L532" i="1"/>
  <c r="K532" i="1"/>
  <c r="J532" i="1"/>
  <c r="J532" i="1" a="1"/>
  <c r="H532" i="1"/>
  <c r="F532" i="1"/>
  <c r="D532" i="1"/>
  <c r="J531" i="1"/>
  <c r="K531" i="1" s="1"/>
  <c r="J531" i="1" a="1"/>
  <c r="H531" i="1"/>
  <c r="F531" i="1"/>
  <c r="D531" i="1"/>
  <c r="L531" i="1" s="1"/>
  <c r="H530" i="1"/>
  <c r="F530" i="1"/>
  <c r="D530" i="1"/>
  <c r="J529" i="1" a="1"/>
  <c r="J529" i="1" s="1"/>
  <c r="K529" i="1" s="1"/>
  <c r="H529" i="1"/>
  <c r="F529" i="1"/>
  <c r="D529" i="1"/>
  <c r="L529" i="1" s="1"/>
  <c r="L528" i="1"/>
  <c r="J528" i="1" a="1"/>
  <c r="J528" i="1" s="1"/>
  <c r="K528" i="1" s="1"/>
  <c r="H528" i="1"/>
  <c r="F528" i="1"/>
  <c r="D528" i="1"/>
  <c r="H527" i="1"/>
  <c r="F527" i="1"/>
  <c r="D527" i="1"/>
  <c r="L526" i="1"/>
  <c r="K526" i="1"/>
  <c r="H526" i="1"/>
  <c r="F526" i="1"/>
  <c r="D526" i="1"/>
  <c r="J526" i="1" s="1" a="1"/>
  <c r="J526" i="1" s="1"/>
  <c r="L525" i="1"/>
  <c r="J525" i="1"/>
  <c r="K525" i="1" s="1"/>
  <c r="H525" i="1"/>
  <c r="F525" i="1"/>
  <c r="D525" i="1"/>
  <c r="J525" i="1" s="1" a="1"/>
  <c r="L524" i="1"/>
  <c r="J524" i="1"/>
  <c r="K524" i="1" s="1"/>
  <c r="J524" i="1" a="1"/>
  <c r="H524" i="1"/>
  <c r="F524" i="1"/>
  <c r="D524" i="1"/>
  <c r="L523" i="1"/>
  <c r="J523" i="1" a="1"/>
  <c r="J523" i="1" s="1"/>
  <c r="K523" i="1" s="1"/>
  <c r="H523" i="1"/>
  <c r="F523" i="1"/>
  <c r="D523" i="1"/>
  <c r="H522" i="1"/>
  <c r="F522" i="1"/>
  <c r="D522" i="1"/>
  <c r="L522" i="1" s="1"/>
  <c r="J521" i="1" a="1"/>
  <c r="J521" i="1" s="1"/>
  <c r="K521" i="1" s="1"/>
  <c r="H521" i="1"/>
  <c r="F521" i="1"/>
  <c r="D521" i="1"/>
  <c r="L521" i="1" s="1"/>
  <c r="H520" i="1"/>
  <c r="F520" i="1"/>
  <c r="D520" i="1"/>
  <c r="L519" i="1"/>
  <c r="J519" i="1"/>
  <c r="K519" i="1" s="1"/>
  <c r="H519" i="1"/>
  <c r="F519" i="1"/>
  <c r="D519" i="1"/>
  <c r="J519" i="1" s="1" a="1"/>
  <c r="L518" i="1"/>
  <c r="J518" i="1"/>
  <c r="K518" i="1" s="1"/>
  <c r="J518" i="1" a="1"/>
  <c r="H518" i="1"/>
  <c r="F518" i="1"/>
  <c r="D518" i="1"/>
  <c r="J517" i="1" a="1"/>
  <c r="J517" i="1" s="1"/>
  <c r="K517" i="1" s="1"/>
  <c r="H517" i="1"/>
  <c r="F517" i="1"/>
  <c r="D517" i="1"/>
  <c r="L517" i="1" s="1"/>
  <c r="L516" i="1"/>
  <c r="J516" i="1" a="1"/>
  <c r="J516" i="1" s="1"/>
  <c r="K516" i="1" s="1"/>
  <c r="H516" i="1"/>
  <c r="F516" i="1"/>
  <c r="D516" i="1"/>
  <c r="H515" i="1"/>
  <c r="F515" i="1"/>
  <c r="D515" i="1"/>
  <c r="H514" i="1"/>
  <c r="F514" i="1"/>
  <c r="D514" i="1"/>
  <c r="L513" i="1"/>
  <c r="J513" i="1" a="1"/>
  <c r="J513" i="1" s="1"/>
  <c r="K513" i="1" s="1"/>
  <c r="H513" i="1"/>
  <c r="F513" i="1"/>
  <c r="D513" i="1"/>
  <c r="H512" i="1"/>
  <c r="F512" i="1"/>
  <c r="D512" i="1"/>
  <c r="L512" i="1" s="1"/>
  <c r="H511" i="1"/>
  <c r="F511" i="1"/>
  <c r="D511" i="1"/>
  <c r="H510" i="1"/>
  <c r="F510" i="1"/>
  <c r="D510" i="1"/>
  <c r="L509" i="1"/>
  <c r="H509" i="1"/>
  <c r="F509" i="1"/>
  <c r="D509" i="1"/>
  <c r="J509" i="1" s="1" a="1"/>
  <c r="J509" i="1" s="1"/>
  <c r="K509" i="1" s="1"/>
  <c r="L508" i="1"/>
  <c r="J508" i="1"/>
  <c r="K508" i="1" s="1"/>
  <c r="J508" i="1" a="1"/>
  <c r="H508" i="1"/>
  <c r="F508" i="1"/>
  <c r="D508" i="1"/>
  <c r="L507" i="1"/>
  <c r="J507" i="1" a="1"/>
  <c r="J507" i="1" s="1"/>
  <c r="K507" i="1" s="1"/>
  <c r="H507" i="1"/>
  <c r="F507" i="1"/>
  <c r="D507" i="1"/>
  <c r="H506" i="1"/>
  <c r="F506" i="1"/>
  <c r="D506" i="1"/>
  <c r="L506" i="1" s="1"/>
  <c r="H505" i="1"/>
  <c r="F505" i="1"/>
  <c r="D505" i="1"/>
  <c r="H504" i="1"/>
  <c r="F504" i="1"/>
  <c r="D504" i="1"/>
  <c r="J504" i="1" s="1" a="1"/>
  <c r="J504" i="1" s="1"/>
  <c r="K504" i="1" s="1"/>
  <c r="L503" i="1"/>
  <c r="J503" i="1"/>
  <c r="K503" i="1" s="1"/>
  <c r="H503" i="1"/>
  <c r="F503" i="1"/>
  <c r="D503" i="1"/>
  <c r="J503" i="1" s="1" a="1"/>
  <c r="L502" i="1"/>
  <c r="K502" i="1"/>
  <c r="J502" i="1" a="1"/>
  <c r="J502" i="1" s="1"/>
  <c r="H502" i="1"/>
  <c r="F502" i="1"/>
  <c r="D502" i="1"/>
  <c r="H501" i="1"/>
  <c r="F501" i="1"/>
  <c r="D501" i="1"/>
  <c r="L501" i="1" s="1"/>
  <c r="L500" i="1"/>
  <c r="J500" i="1" a="1"/>
  <c r="J500" i="1" s="1"/>
  <c r="K500" i="1" s="1"/>
  <c r="H500" i="1"/>
  <c r="F500" i="1"/>
  <c r="D500" i="1"/>
  <c r="J499" i="1" a="1"/>
  <c r="J499" i="1" s="1"/>
  <c r="K499" i="1" s="1"/>
  <c r="H499" i="1"/>
  <c r="F499" i="1"/>
  <c r="D499" i="1"/>
  <c r="L499" i="1" s="1"/>
  <c r="H498" i="1"/>
  <c r="F498" i="1"/>
  <c r="D498" i="1"/>
  <c r="L497" i="1"/>
  <c r="J497" i="1"/>
  <c r="K497" i="1" s="1"/>
  <c r="J497" i="1" a="1"/>
  <c r="H497" i="1"/>
  <c r="F497" i="1"/>
  <c r="D497" i="1"/>
  <c r="H496" i="1"/>
  <c r="F496" i="1"/>
  <c r="D496" i="1"/>
  <c r="L496" i="1" s="1"/>
  <c r="H495" i="1"/>
  <c r="F495" i="1"/>
  <c r="D495" i="1"/>
  <c r="H494" i="1"/>
  <c r="F494" i="1"/>
  <c r="D494" i="1"/>
  <c r="H493" i="1"/>
  <c r="F493" i="1"/>
  <c r="D493" i="1"/>
  <c r="L492" i="1"/>
  <c r="J492" i="1" a="1"/>
  <c r="J492" i="1" s="1"/>
  <c r="K492" i="1" s="1"/>
  <c r="H492" i="1"/>
  <c r="F492" i="1"/>
  <c r="D492" i="1"/>
  <c r="L491" i="1"/>
  <c r="J491" i="1"/>
  <c r="K491" i="1" s="1"/>
  <c r="J491" i="1" a="1"/>
  <c r="H491" i="1"/>
  <c r="F491" i="1"/>
  <c r="D491" i="1"/>
  <c r="J490" i="1"/>
  <c r="K490" i="1" s="1"/>
  <c r="J490" i="1" a="1"/>
  <c r="H490" i="1"/>
  <c r="F490" i="1"/>
  <c r="D490" i="1"/>
  <c r="L490" i="1" s="1"/>
  <c r="J489" i="1" a="1"/>
  <c r="J489" i="1" s="1"/>
  <c r="K489" i="1" s="1"/>
  <c r="H489" i="1"/>
  <c r="F489" i="1"/>
  <c r="D489" i="1"/>
  <c r="L489" i="1" s="1"/>
  <c r="H488" i="1"/>
  <c r="F488" i="1"/>
  <c r="D488" i="1"/>
  <c r="J488" i="1" s="1" a="1"/>
  <c r="J488" i="1" s="1"/>
  <c r="K488" i="1" s="1"/>
  <c r="L487" i="1"/>
  <c r="J487" i="1"/>
  <c r="K487" i="1" s="1"/>
  <c r="H487" i="1"/>
  <c r="F487" i="1"/>
  <c r="D487" i="1"/>
  <c r="J487" i="1" s="1" a="1"/>
  <c r="L486" i="1"/>
  <c r="K486" i="1"/>
  <c r="J486" i="1" a="1"/>
  <c r="J486" i="1" s="1"/>
  <c r="H486" i="1"/>
  <c r="F486" i="1"/>
  <c r="D486" i="1"/>
  <c r="H485" i="1"/>
  <c r="F485" i="1"/>
  <c r="D485" i="1"/>
  <c r="L485" i="1" s="1"/>
  <c r="L484" i="1"/>
  <c r="J484" i="1"/>
  <c r="K484" i="1" s="1"/>
  <c r="J484" i="1" a="1"/>
  <c r="H484" i="1"/>
  <c r="F484" i="1"/>
  <c r="D484" i="1"/>
  <c r="L483" i="1"/>
  <c r="J483" i="1" a="1"/>
  <c r="J483" i="1" s="1"/>
  <c r="K483" i="1" s="1"/>
  <c r="H483" i="1"/>
  <c r="F483" i="1"/>
  <c r="D483" i="1"/>
  <c r="H482" i="1"/>
  <c r="F482" i="1"/>
  <c r="D482" i="1"/>
  <c r="L481" i="1"/>
  <c r="J481" i="1"/>
  <c r="K481" i="1" s="1"/>
  <c r="J481" i="1" a="1"/>
  <c r="H481" i="1"/>
  <c r="F481" i="1"/>
  <c r="D481" i="1"/>
  <c r="L480" i="1"/>
  <c r="J480" i="1" a="1"/>
  <c r="J480" i="1" s="1"/>
  <c r="K480" i="1" s="1"/>
  <c r="H480" i="1"/>
  <c r="F480" i="1"/>
  <c r="D480" i="1"/>
  <c r="H479" i="1"/>
  <c r="F479" i="1"/>
  <c r="D479" i="1"/>
  <c r="L478" i="1"/>
  <c r="H478" i="1"/>
  <c r="F478" i="1"/>
  <c r="D478" i="1"/>
  <c r="J478" i="1" s="1" a="1"/>
  <c r="J478" i="1" s="1"/>
  <c r="K478" i="1" s="1"/>
  <c r="L477" i="1"/>
  <c r="J477" i="1"/>
  <c r="K477" i="1" s="1"/>
  <c r="H477" i="1"/>
  <c r="F477" i="1"/>
  <c r="D477" i="1"/>
  <c r="J477" i="1" s="1" a="1"/>
  <c r="L476" i="1"/>
  <c r="K476" i="1"/>
  <c r="J476" i="1" a="1"/>
  <c r="J476" i="1" s="1"/>
  <c r="H476" i="1"/>
  <c r="F476" i="1"/>
  <c r="D476" i="1"/>
  <c r="L475" i="1"/>
  <c r="J475" i="1"/>
  <c r="K475" i="1" s="1"/>
  <c r="J475" i="1" a="1"/>
  <c r="H475" i="1"/>
  <c r="F475" i="1"/>
  <c r="D475" i="1"/>
  <c r="H474" i="1"/>
  <c r="F474" i="1"/>
  <c r="D474" i="1"/>
  <c r="J473" i="1" a="1"/>
  <c r="J473" i="1" s="1"/>
  <c r="K473" i="1" s="1"/>
  <c r="H473" i="1"/>
  <c r="F473" i="1"/>
  <c r="D473" i="1"/>
  <c r="L473" i="1" s="1"/>
  <c r="H472" i="1"/>
  <c r="F472" i="1"/>
  <c r="D472" i="1"/>
  <c r="L471" i="1"/>
  <c r="K471" i="1"/>
  <c r="J471" i="1"/>
  <c r="H471" i="1"/>
  <c r="F471" i="1"/>
  <c r="D471" i="1"/>
  <c r="J471" i="1" s="1" a="1"/>
  <c r="L470" i="1"/>
  <c r="J470" i="1" a="1"/>
  <c r="J470" i="1" s="1"/>
  <c r="K470" i="1" s="1"/>
  <c r="H470" i="1"/>
  <c r="F470" i="1"/>
  <c r="D470" i="1"/>
  <c r="J469" i="1"/>
  <c r="K469" i="1" s="1"/>
  <c r="J469" i="1" a="1"/>
  <c r="H469" i="1"/>
  <c r="F469" i="1"/>
  <c r="D469" i="1"/>
  <c r="L469" i="1" s="1"/>
  <c r="L468" i="1"/>
  <c r="J468" i="1"/>
  <c r="K468" i="1" s="1"/>
  <c r="J468" i="1" a="1"/>
  <c r="H468" i="1"/>
  <c r="F468" i="1"/>
  <c r="D468" i="1"/>
  <c r="L467" i="1"/>
  <c r="H467" i="1"/>
  <c r="F467" i="1"/>
  <c r="D467" i="1"/>
  <c r="J467" i="1" s="1" a="1"/>
  <c r="J467" i="1" s="1"/>
  <c r="K467" i="1" s="1"/>
  <c r="H466" i="1"/>
  <c r="F466" i="1"/>
  <c r="D466" i="1"/>
  <c r="L466" i="1" s="1"/>
  <c r="L465" i="1"/>
  <c r="J465" i="1" a="1"/>
  <c r="J465" i="1" s="1"/>
  <c r="K465" i="1" s="1"/>
  <c r="H465" i="1"/>
  <c r="F465" i="1"/>
  <c r="D465" i="1"/>
  <c r="J464" i="1" a="1"/>
  <c r="J464" i="1" s="1"/>
  <c r="K464" i="1" s="1"/>
  <c r="H464" i="1"/>
  <c r="F464" i="1"/>
  <c r="D464" i="1"/>
  <c r="L464" i="1" s="1"/>
  <c r="L463" i="1"/>
  <c r="H463" i="1"/>
  <c r="F463" i="1"/>
  <c r="D463" i="1"/>
  <c r="J463" i="1" s="1" a="1"/>
  <c r="J463" i="1" s="1"/>
  <c r="K463" i="1" s="1"/>
  <c r="L462" i="1"/>
  <c r="K462" i="1"/>
  <c r="J462" i="1"/>
  <c r="H462" i="1"/>
  <c r="F462" i="1"/>
  <c r="D462" i="1"/>
  <c r="J462" i="1" s="1" a="1"/>
  <c r="L461" i="1"/>
  <c r="J461" i="1"/>
  <c r="K461" i="1" s="1"/>
  <c r="J461" i="1" a="1"/>
  <c r="H461" i="1"/>
  <c r="F461" i="1"/>
  <c r="D461" i="1"/>
  <c r="L460" i="1"/>
  <c r="J460" i="1" a="1"/>
  <c r="J460" i="1" s="1"/>
  <c r="K460" i="1" s="1"/>
  <c r="H460" i="1"/>
  <c r="F460" i="1"/>
  <c r="D460" i="1"/>
  <c r="L459" i="1"/>
  <c r="J459" i="1"/>
  <c r="K459" i="1" s="1"/>
  <c r="J459" i="1" a="1"/>
  <c r="H459" i="1"/>
  <c r="F459" i="1"/>
  <c r="D459" i="1"/>
  <c r="H458" i="1"/>
  <c r="F458" i="1"/>
  <c r="D458" i="1"/>
  <c r="L457" i="1"/>
  <c r="J457" i="1" a="1"/>
  <c r="J457" i="1" s="1"/>
  <c r="K457" i="1" s="1"/>
  <c r="H457" i="1"/>
  <c r="F457" i="1"/>
  <c r="D457" i="1"/>
  <c r="H456" i="1"/>
  <c r="F456" i="1"/>
  <c r="D456" i="1"/>
  <c r="J456" i="1" s="1" a="1"/>
  <c r="J456" i="1" s="1"/>
  <c r="K456" i="1" s="1"/>
  <c r="L455" i="1"/>
  <c r="J455" i="1"/>
  <c r="K455" i="1" s="1"/>
  <c r="H455" i="1"/>
  <c r="F455" i="1"/>
  <c r="D455" i="1"/>
  <c r="J455" i="1" s="1" a="1"/>
  <c r="L454" i="1"/>
  <c r="K454" i="1"/>
  <c r="H454" i="1"/>
  <c r="F454" i="1"/>
  <c r="D454" i="1"/>
  <c r="J454" i="1" s="1" a="1"/>
  <c r="J454" i="1" s="1"/>
  <c r="H453" i="1"/>
  <c r="F453" i="1"/>
  <c r="D453" i="1"/>
  <c r="L453" i="1" s="1"/>
  <c r="L452" i="1"/>
  <c r="J452" i="1" a="1"/>
  <c r="J452" i="1" s="1"/>
  <c r="K452" i="1" s="1"/>
  <c r="H452" i="1"/>
  <c r="F452" i="1"/>
  <c r="D452" i="1"/>
  <c r="J451" i="1" a="1"/>
  <c r="J451" i="1" s="1"/>
  <c r="K451" i="1" s="1"/>
  <c r="H451" i="1"/>
  <c r="F451" i="1"/>
  <c r="D451" i="1"/>
  <c r="L451" i="1" s="1"/>
  <c r="H450" i="1"/>
  <c r="F450" i="1"/>
  <c r="D450" i="1"/>
  <c r="L449" i="1"/>
  <c r="H449" i="1"/>
  <c r="F449" i="1"/>
  <c r="D449" i="1"/>
  <c r="J449" i="1" s="1" a="1"/>
  <c r="J449" i="1" s="1"/>
  <c r="K449" i="1" s="1"/>
  <c r="L448" i="1"/>
  <c r="J448" i="1" a="1"/>
  <c r="J448" i="1" s="1"/>
  <c r="K448" i="1" s="1"/>
  <c r="H448" i="1"/>
  <c r="F448" i="1"/>
  <c r="D448" i="1"/>
  <c r="H447" i="1"/>
  <c r="F447" i="1"/>
  <c r="D447" i="1"/>
  <c r="L446" i="1"/>
  <c r="H446" i="1"/>
  <c r="F446" i="1"/>
  <c r="D446" i="1"/>
  <c r="J446" i="1" s="1" a="1"/>
  <c r="J446" i="1" s="1"/>
  <c r="K446" i="1" s="1"/>
  <c r="K445" i="1"/>
  <c r="H445" i="1"/>
  <c r="F445" i="1"/>
  <c r="D445" i="1"/>
  <c r="J445" i="1" s="1" a="1"/>
  <c r="J445" i="1" s="1"/>
  <c r="L444" i="1"/>
  <c r="K444" i="1"/>
  <c r="J444" i="1"/>
  <c r="J444" i="1" a="1"/>
  <c r="H444" i="1"/>
  <c r="F444" i="1"/>
  <c r="D444" i="1"/>
  <c r="H443" i="1"/>
  <c r="F443" i="1"/>
  <c r="D443" i="1"/>
  <c r="J442" i="1" a="1"/>
  <c r="J442" i="1" s="1"/>
  <c r="K442" i="1" s="1"/>
  <c r="H442" i="1"/>
  <c r="F442" i="1"/>
  <c r="D442" i="1"/>
  <c r="L442" i="1" s="1"/>
  <c r="J441" i="1" a="1"/>
  <c r="J441" i="1" s="1"/>
  <c r="K441" i="1" s="1"/>
  <c r="H441" i="1"/>
  <c r="F441" i="1"/>
  <c r="D441" i="1"/>
  <c r="L441" i="1" s="1"/>
  <c r="L440" i="1"/>
  <c r="H440" i="1"/>
  <c r="F440" i="1"/>
  <c r="D440" i="1"/>
  <c r="J440" i="1" s="1" a="1"/>
  <c r="J440" i="1" s="1"/>
  <c r="K440" i="1" s="1"/>
  <c r="L439" i="1"/>
  <c r="H439" i="1"/>
  <c r="F439" i="1"/>
  <c r="D439" i="1"/>
  <c r="J439" i="1" s="1" a="1"/>
  <c r="J439" i="1" s="1"/>
  <c r="K439" i="1" s="1"/>
  <c r="L438" i="1"/>
  <c r="J438" i="1"/>
  <c r="K438" i="1" s="1"/>
  <c r="J438" i="1" a="1"/>
  <c r="H438" i="1"/>
  <c r="F438" i="1"/>
  <c r="D438" i="1"/>
  <c r="L437" i="1"/>
  <c r="J437" i="1" a="1"/>
  <c r="J437" i="1" s="1"/>
  <c r="K437" i="1" s="1"/>
  <c r="H437" i="1"/>
  <c r="F437" i="1"/>
  <c r="D437" i="1"/>
  <c r="L436" i="1"/>
  <c r="J436" i="1" a="1"/>
  <c r="J436" i="1" s="1"/>
  <c r="K436" i="1" s="1"/>
  <c r="H436" i="1"/>
  <c r="F436" i="1"/>
  <c r="D436" i="1"/>
  <c r="J435" i="1" a="1"/>
  <c r="J435" i="1" s="1"/>
  <c r="K435" i="1" s="1"/>
  <c r="H435" i="1"/>
  <c r="F435" i="1"/>
  <c r="D435" i="1"/>
  <c r="L435" i="1" s="1"/>
  <c r="H434" i="1"/>
  <c r="F434" i="1"/>
  <c r="D434" i="1"/>
  <c r="L433" i="1"/>
  <c r="H433" i="1"/>
  <c r="F433" i="1"/>
  <c r="D433" i="1"/>
  <c r="J433" i="1" s="1" a="1"/>
  <c r="J433" i="1" s="1"/>
  <c r="K433" i="1" s="1"/>
  <c r="L432" i="1"/>
  <c r="J432" i="1" a="1"/>
  <c r="J432" i="1" s="1"/>
  <c r="K432" i="1" s="1"/>
  <c r="H432" i="1"/>
  <c r="F432" i="1"/>
  <c r="D432" i="1"/>
  <c r="H431" i="1"/>
  <c r="F431" i="1"/>
  <c r="D431" i="1"/>
  <c r="H430" i="1"/>
  <c r="F430" i="1"/>
  <c r="D430" i="1"/>
  <c r="L430" i="1" s="1"/>
  <c r="L429" i="1"/>
  <c r="K429" i="1"/>
  <c r="H429" i="1"/>
  <c r="F429" i="1"/>
  <c r="D429" i="1"/>
  <c r="J429" i="1" s="1" a="1"/>
  <c r="J429" i="1" s="1"/>
  <c r="L428" i="1"/>
  <c r="K428" i="1"/>
  <c r="J428" i="1"/>
  <c r="J428" i="1" a="1"/>
  <c r="H428" i="1"/>
  <c r="F428" i="1"/>
  <c r="D428" i="1"/>
  <c r="H427" i="1"/>
  <c r="F427" i="1"/>
  <c r="D427" i="1"/>
  <c r="J426" i="1" a="1"/>
  <c r="J426" i="1" s="1"/>
  <c r="K426" i="1" s="1"/>
  <c r="H426" i="1"/>
  <c r="F426" i="1"/>
  <c r="D426" i="1"/>
  <c r="L426" i="1" s="1"/>
  <c r="J425" i="1" a="1"/>
  <c r="J425" i="1" s="1"/>
  <c r="K425" i="1" s="1"/>
  <c r="H425" i="1"/>
  <c r="F425" i="1"/>
  <c r="D425" i="1"/>
  <c r="L425" i="1" s="1"/>
  <c r="L424" i="1"/>
  <c r="H424" i="1"/>
  <c r="F424" i="1"/>
  <c r="D424" i="1"/>
  <c r="J424" i="1" s="1" a="1"/>
  <c r="J424" i="1" s="1"/>
  <c r="K424" i="1" s="1"/>
  <c r="L423" i="1"/>
  <c r="H423" i="1"/>
  <c r="F423" i="1"/>
  <c r="D423" i="1"/>
  <c r="J423" i="1" s="1" a="1"/>
  <c r="J423" i="1" s="1"/>
  <c r="K423" i="1" s="1"/>
  <c r="L422" i="1"/>
  <c r="J422" i="1"/>
  <c r="K422" i="1" s="1"/>
  <c r="J422" i="1" a="1"/>
  <c r="H422" i="1"/>
  <c r="F422" i="1"/>
  <c r="D422" i="1"/>
  <c r="L421" i="1"/>
  <c r="J421" i="1" a="1"/>
  <c r="J421" i="1" s="1"/>
  <c r="K421" i="1" s="1"/>
  <c r="H421" i="1"/>
  <c r="F421" i="1"/>
  <c r="D421" i="1"/>
  <c r="L420" i="1"/>
  <c r="J420" i="1" a="1"/>
  <c r="J420" i="1" s="1"/>
  <c r="K420" i="1" s="1"/>
  <c r="H420" i="1"/>
  <c r="F420" i="1"/>
  <c r="D420" i="1"/>
  <c r="J419" i="1" a="1"/>
  <c r="J419" i="1" s="1"/>
  <c r="K419" i="1" s="1"/>
  <c r="H419" i="1"/>
  <c r="F419" i="1"/>
  <c r="D419" i="1"/>
  <c r="L419" i="1" s="1"/>
  <c r="H418" i="1"/>
  <c r="F418" i="1"/>
  <c r="D418" i="1"/>
  <c r="L417" i="1"/>
  <c r="H417" i="1"/>
  <c r="F417" i="1"/>
  <c r="D417" i="1"/>
  <c r="J417" i="1" s="1" a="1"/>
  <c r="J417" i="1" s="1"/>
  <c r="K417" i="1" s="1"/>
  <c r="L416" i="1"/>
  <c r="J416" i="1" a="1"/>
  <c r="J416" i="1" s="1"/>
  <c r="K416" i="1" s="1"/>
  <c r="H416" i="1"/>
  <c r="F416" i="1"/>
  <c r="D416" i="1"/>
  <c r="H415" i="1"/>
  <c r="F415" i="1"/>
  <c r="D415" i="1"/>
  <c r="H414" i="1"/>
  <c r="F414" i="1"/>
  <c r="D414" i="1"/>
  <c r="L414" i="1" s="1"/>
  <c r="K413" i="1"/>
  <c r="H413" i="1"/>
  <c r="F413" i="1"/>
  <c r="D413" i="1"/>
  <c r="J413" i="1" s="1" a="1"/>
  <c r="J413" i="1" s="1"/>
  <c r="L412" i="1"/>
  <c r="K412" i="1"/>
  <c r="J412" i="1"/>
  <c r="J412" i="1" a="1"/>
  <c r="H412" i="1"/>
  <c r="F412" i="1"/>
  <c r="D412" i="1"/>
  <c r="H411" i="1"/>
  <c r="F411" i="1"/>
  <c r="D411" i="1"/>
  <c r="J410" i="1" a="1"/>
  <c r="J410" i="1" s="1"/>
  <c r="K410" i="1" s="1"/>
  <c r="H410" i="1"/>
  <c r="F410" i="1"/>
  <c r="D410" i="1"/>
  <c r="L410" i="1" s="1"/>
  <c r="J409" i="1" a="1"/>
  <c r="J409" i="1" s="1"/>
  <c r="K409" i="1" s="1"/>
  <c r="H409" i="1"/>
  <c r="F409" i="1"/>
  <c r="D409" i="1"/>
  <c r="L409" i="1" s="1"/>
  <c r="L408" i="1"/>
  <c r="H408" i="1"/>
  <c r="F408" i="1"/>
  <c r="D408" i="1"/>
  <c r="J408" i="1" s="1" a="1"/>
  <c r="J408" i="1" s="1"/>
  <c r="K408" i="1" s="1"/>
  <c r="L407" i="1"/>
  <c r="H407" i="1"/>
  <c r="F407" i="1"/>
  <c r="D407" i="1"/>
  <c r="J407" i="1" s="1" a="1"/>
  <c r="J407" i="1" s="1"/>
  <c r="K407" i="1" s="1"/>
  <c r="L406" i="1"/>
  <c r="J406" i="1"/>
  <c r="K406" i="1" s="1"/>
  <c r="J406" i="1" a="1"/>
  <c r="H406" i="1"/>
  <c r="F406" i="1"/>
  <c r="D406" i="1"/>
  <c r="L405" i="1"/>
  <c r="J405" i="1" a="1"/>
  <c r="J405" i="1" s="1"/>
  <c r="K405" i="1" s="1"/>
  <c r="H405" i="1"/>
  <c r="F405" i="1"/>
  <c r="D405" i="1"/>
  <c r="L404" i="1"/>
  <c r="J404" i="1" a="1"/>
  <c r="J404" i="1" s="1"/>
  <c r="K404" i="1" s="1"/>
  <c r="H404" i="1"/>
  <c r="F404" i="1"/>
  <c r="D404" i="1"/>
  <c r="H403" i="1"/>
  <c r="F403" i="1"/>
  <c r="D403" i="1"/>
  <c r="L403" i="1" s="1"/>
  <c r="H402" i="1"/>
  <c r="F402" i="1"/>
  <c r="D402" i="1"/>
  <c r="L401" i="1"/>
  <c r="H401" i="1"/>
  <c r="F401" i="1"/>
  <c r="D401" i="1"/>
  <c r="J401" i="1" s="1" a="1"/>
  <c r="J401" i="1" s="1"/>
  <c r="K401" i="1" s="1"/>
  <c r="L400" i="1"/>
  <c r="J400" i="1" a="1"/>
  <c r="J400" i="1" s="1"/>
  <c r="K400" i="1" s="1"/>
  <c r="H400" i="1"/>
  <c r="F400" i="1"/>
  <c r="D400" i="1"/>
  <c r="H399" i="1"/>
  <c r="F399" i="1"/>
  <c r="D399" i="1"/>
  <c r="L398" i="1"/>
  <c r="H398" i="1"/>
  <c r="F398" i="1"/>
  <c r="D398" i="1"/>
  <c r="J398" i="1" s="1" a="1"/>
  <c r="J398" i="1" s="1"/>
  <c r="K398" i="1" s="1"/>
  <c r="L397" i="1"/>
  <c r="K397" i="1"/>
  <c r="H397" i="1"/>
  <c r="F397" i="1"/>
  <c r="D397" i="1"/>
  <c r="J397" i="1" s="1" a="1"/>
  <c r="J397" i="1" s="1"/>
  <c r="L396" i="1"/>
  <c r="K396" i="1"/>
  <c r="J396" i="1"/>
  <c r="J396" i="1" a="1"/>
  <c r="H396" i="1"/>
  <c r="F396" i="1"/>
  <c r="D396" i="1"/>
  <c r="H395" i="1"/>
  <c r="F395" i="1"/>
  <c r="D395" i="1"/>
  <c r="J394" i="1" a="1"/>
  <c r="J394" i="1" s="1"/>
  <c r="K394" i="1" s="1"/>
  <c r="H394" i="1"/>
  <c r="F394" i="1"/>
  <c r="D394" i="1"/>
  <c r="L394" i="1" s="1"/>
  <c r="H393" i="1"/>
  <c r="F393" i="1"/>
  <c r="D393" i="1"/>
  <c r="L393" i="1" s="1"/>
  <c r="H392" i="1"/>
  <c r="F392" i="1"/>
  <c r="D392" i="1"/>
  <c r="J392" i="1" s="1" a="1"/>
  <c r="J392" i="1" s="1"/>
  <c r="K392" i="1" s="1"/>
  <c r="L391" i="1"/>
  <c r="H391" i="1"/>
  <c r="F391" i="1"/>
  <c r="D391" i="1"/>
  <c r="J391" i="1" s="1" a="1"/>
  <c r="J391" i="1" s="1"/>
  <c r="K391" i="1" s="1"/>
  <c r="L390" i="1"/>
  <c r="J390" i="1"/>
  <c r="K390" i="1" s="1"/>
  <c r="J390" i="1" a="1"/>
  <c r="H390" i="1"/>
  <c r="F390" i="1"/>
  <c r="D390" i="1"/>
  <c r="L389" i="1"/>
  <c r="J389" i="1" a="1"/>
  <c r="J389" i="1" s="1"/>
  <c r="K389" i="1" s="1"/>
  <c r="H389" i="1"/>
  <c r="F389" i="1"/>
  <c r="D389" i="1"/>
  <c r="L388" i="1"/>
  <c r="J388" i="1" a="1"/>
  <c r="J388" i="1" s="1"/>
  <c r="K388" i="1" s="1"/>
  <c r="H388" i="1"/>
  <c r="F388" i="1"/>
  <c r="D388" i="1"/>
  <c r="J387" i="1" a="1"/>
  <c r="J387" i="1" s="1"/>
  <c r="K387" i="1" s="1"/>
  <c r="H387" i="1"/>
  <c r="F387" i="1"/>
  <c r="D387" i="1"/>
  <c r="L387" i="1" s="1"/>
  <c r="H386" i="1"/>
  <c r="F386" i="1"/>
  <c r="D386" i="1"/>
  <c r="L385" i="1"/>
  <c r="H385" i="1"/>
  <c r="F385" i="1"/>
  <c r="D385" i="1"/>
  <c r="J385" i="1" s="1" a="1"/>
  <c r="J385" i="1" s="1"/>
  <c r="K385" i="1" s="1"/>
  <c r="L384" i="1"/>
  <c r="J384" i="1" a="1"/>
  <c r="J384" i="1" s="1"/>
  <c r="K384" i="1" s="1"/>
  <c r="H384" i="1"/>
  <c r="F384" i="1"/>
  <c r="D384" i="1"/>
  <c r="H383" i="1"/>
  <c r="F383" i="1"/>
  <c r="D383" i="1"/>
  <c r="H382" i="1"/>
  <c r="F382" i="1"/>
  <c r="D382" i="1"/>
  <c r="L382" i="1" s="1"/>
  <c r="K381" i="1"/>
  <c r="H381" i="1"/>
  <c r="F381" i="1"/>
  <c r="D381" i="1"/>
  <c r="J381" i="1" s="1" a="1"/>
  <c r="J381" i="1" s="1"/>
  <c r="L380" i="1"/>
  <c r="K380" i="1"/>
  <c r="J380" i="1"/>
  <c r="J380" i="1" a="1"/>
  <c r="H380" i="1"/>
  <c r="F380" i="1"/>
  <c r="D380" i="1"/>
  <c r="L379" i="1"/>
  <c r="J379" i="1"/>
  <c r="K379" i="1" s="1"/>
  <c r="J379" i="1" a="1"/>
  <c r="H379" i="1"/>
  <c r="F379" i="1"/>
  <c r="L378" i="1"/>
  <c r="H378" i="1"/>
  <c r="F378" i="1"/>
  <c r="D378" i="1"/>
  <c r="J378" i="1" s="1" a="1"/>
  <c r="J378" i="1" s="1"/>
  <c r="K378" i="1" s="1"/>
  <c r="H377" i="1"/>
  <c r="F377" i="1"/>
  <c r="D377" i="1"/>
  <c r="L377" i="1" s="1"/>
  <c r="L376" i="1"/>
  <c r="K376" i="1"/>
  <c r="H376" i="1"/>
  <c r="F376" i="1"/>
  <c r="D376" i="1"/>
  <c r="J376" i="1" s="1" a="1"/>
  <c r="J376" i="1" s="1"/>
  <c r="L375" i="1"/>
  <c r="H375" i="1"/>
  <c r="F375" i="1"/>
  <c r="D375" i="1"/>
  <c r="J375" i="1" s="1" a="1"/>
  <c r="J375" i="1" s="1"/>
  <c r="K375" i="1" s="1"/>
  <c r="L374" i="1"/>
  <c r="K374" i="1"/>
  <c r="J374" i="1"/>
  <c r="J374" i="1" a="1"/>
  <c r="H374" i="1"/>
  <c r="F374" i="1"/>
  <c r="D374" i="1"/>
  <c r="L373" i="1"/>
  <c r="J373" i="1" a="1"/>
  <c r="J373" i="1" s="1"/>
  <c r="K373" i="1" s="1"/>
  <c r="H373" i="1"/>
  <c r="F373" i="1"/>
  <c r="D373" i="1"/>
  <c r="H372" i="1"/>
  <c r="F372" i="1"/>
  <c r="D372" i="1"/>
  <c r="H371" i="1"/>
  <c r="F371" i="1"/>
  <c r="D371" i="1"/>
  <c r="J370" i="1"/>
  <c r="K370" i="1" s="1"/>
  <c r="H370" i="1"/>
  <c r="F370" i="1"/>
  <c r="D370" i="1"/>
  <c r="J370" i="1" s="1" a="1"/>
  <c r="L369" i="1"/>
  <c r="J369" i="1"/>
  <c r="K369" i="1" s="1"/>
  <c r="H369" i="1"/>
  <c r="F369" i="1"/>
  <c r="D369" i="1"/>
  <c r="J369" i="1" s="1" a="1"/>
  <c r="L368" i="1"/>
  <c r="J368" i="1"/>
  <c r="K368" i="1" s="1"/>
  <c r="J368" i="1" a="1"/>
  <c r="H368" i="1"/>
  <c r="F368" i="1"/>
  <c r="D368" i="1"/>
  <c r="L367" i="1"/>
  <c r="J367" i="1" a="1"/>
  <c r="J367" i="1" s="1"/>
  <c r="K367" i="1" s="1"/>
  <c r="H367" i="1"/>
  <c r="F367" i="1"/>
  <c r="D367" i="1"/>
  <c r="H366" i="1"/>
  <c r="F366" i="1"/>
  <c r="D366" i="1"/>
  <c r="J365" i="1" a="1"/>
  <c r="J365" i="1" s="1"/>
  <c r="K365" i="1" s="1"/>
  <c r="H365" i="1"/>
  <c r="F365" i="1"/>
  <c r="D365" i="1"/>
  <c r="L365" i="1" s="1"/>
  <c r="H364" i="1"/>
  <c r="F364" i="1"/>
  <c r="D364" i="1"/>
  <c r="J364" i="1" s="1" a="1"/>
  <c r="J364" i="1" s="1"/>
  <c r="K364" i="1" s="1"/>
  <c r="L363" i="1"/>
  <c r="K363" i="1"/>
  <c r="H363" i="1"/>
  <c r="F363" i="1"/>
  <c r="D363" i="1"/>
  <c r="J363" i="1" s="1" a="1"/>
  <c r="J363" i="1" s="1"/>
  <c r="L362" i="1"/>
  <c r="J362" i="1"/>
  <c r="K362" i="1" s="1"/>
  <c r="H362" i="1"/>
  <c r="F362" i="1"/>
  <c r="D362" i="1"/>
  <c r="J362" i="1" s="1" a="1"/>
  <c r="H361" i="1"/>
  <c r="F361" i="1"/>
  <c r="D361" i="1"/>
  <c r="J361" i="1" s="1" a="1"/>
  <c r="J361" i="1" s="1"/>
  <c r="K361" i="1" s="1"/>
  <c r="L360" i="1"/>
  <c r="J360" i="1" a="1"/>
  <c r="J360" i="1" s="1"/>
  <c r="K360" i="1" s="1"/>
  <c r="H360" i="1"/>
  <c r="F360" i="1"/>
  <c r="D360" i="1"/>
  <c r="L359" i="1"/>
  <c r="J359" i="1" a="1"/>
  <c r="J359" i="1" s="1"/>
  <c r="K359" i="1" s="1"/>
  <c r="H359" i="1"/>
  <c r="F359" i="1"/>
  <c r="D359" i="1"/>
  <c r="H358" i="1"/>
  <c r="F358" i="1"/>
  <c r="D358" i="1"/>
  <c r="L358" i="1" s="1"/>
  <c r="H357" i="1"/>
  <c r="F357" i="1"/>
  <c r="D357" i="1"/>
  <c r="L357" i="1" s="1"/>
  <c r="L356" i="1"/>
  <c r="J356" i="1" a="1"/>
  <c r="J356" i="1" s="1"/>
  <c r="K356" i="1" s="1"/>
  <c r="H356" i="1"/>
  <c r="F356" i="1"/>
  <c r="D356" i="1"/>
  <c r="H355" i="1"/>
  <c r="F355" i="1"/>
  <c r="D355" i="1"/>
  <c r="J355" i="1" s="1" a="1"/>
  <c r="J355" i="1" s="1"/>
  <c r="K355" i="1" s="1"/>
  <c r="H354" i="1"/>
  <c r="F354" i="1"/>
  <c r="D354" i="1"/>
  <c r="J354" i="1" s="1" a="1"/>
  <c r="J354" i="1" s="1"/>
  <c r="K354" i="1" s="1"/>
  <c r="L353" i="1"/>
  <c r="J353" i="1"/>
  <c r="K353" i="1" s="1"/>
  <c r="H353" i="1"/>
  <c r="F353" i="1"/>
  <c r="D353" i="1"/>
  <c r="J353" i="1" s="1" a="1"/>
  <c r="L352" i="1"/>
  <c r="J352" i="1"/>
  <c r="K352" i="1" s="1"/>
  <c r="J352" i="1" a="1"/>
  <c r="H352" i="1"/>
  <c r="F352" i="1"/>
  <c r="D352" i="1"/>
  <c r="L351" i="1"/>
  <c r="J351" i="1" a="1"/>
  <c r="J351" i="1" s="1"/>
  <c r="K351" i="1" s="1"/>
  <c r="H351" i="1"/>
  <c r="F351" i="1"/>
  <c r="D351" i="1"/>
  <c r="J350" i="1" a="1"/>
  <c r="J350" i="1" s="1"/>
  <c r="K350" i="1" s="1"/>
  <c r="H350" i="1"/>
  <c r="F350" i="1"/>
  <c r="D350" i="1"/>
  <c r="L350" i="1" s="1"/>
  <c r="J349" i="1" a="1"/>
  <c r="J349" i="1" s="1"/>
  <c r="K349" i="1" s="1"/>
  <c r="H349" i="1"/>
  <c r="F349" i="1"/>
  <c r="D349" i="1"/>
  <c r="L349" i="1" s="1"/>
  <c r="H348" i="1"/>
  <c r="F348" i="1"/>
  <c r="D348" i="1"/>
  <c r="L348" i="1" s="1"/>
  <c r="H347" i="1"/>
  <c r="F347" i="1"/>
  <c r="D347" i="1"/>
  <c r="J347" i="1" s="1" a="1"/>
  <c r="J347" i="1" s="1"/>
  <c r="K347" i="1" s="1"/>
  <c r="L346" i="1"/>
  <c r="H346" i="1"/>
  <c r="F346" i="1"/>
  <c r="D346" i="1"/>
  <c r="J346" i="1" s="1" a="1"/>
  <c r="J346" i="1" s="1"/>
  <c r="K346" i="1" s="1"/>
  <c r="H345" i="1"/>
  <c r="F345" i="1"/>
  <c r="D345" i="1"/>
  <c r="J345" i="1" s="1" a="1"/>
  <c r="J345" i="1" s="1"/>
  <c r="K345" i="1" s="1"/>
  <c r="L344" i="1"/>
  <c r="J344" i="1" a="1"/>
  <c r="J344" i="1" s="1"/>
  <c r="K344" i="1" s="1"/>
  <c r="H344" i="1"/>
  <c r="F344" i="1"/>
  <c r="D344" i="1"/>
  <c r="L343" i="1"/>
  <c r="J343" i="1"/>
  <c r="K343" i="1" s="1"/>
  <c r="J343" i="1" a="1"/>
  <c r="H343" i="1"/>
  <c r="F343" i="1"/>
  <c r="D343" i="1"/>
  <c r="H342" i="1"/>
  <c r="F342" i="1"/>
  <c r="D342" i="1"/>
  <c r="L342" i="1" s="1"/>
  <c r="H341" i="1"/>
  <c r="F341" i="1"/>
  <c r="D341" i="1"/>
  <c r="L341" i="1" s="1"/>
  <c r="H340" i="1"/>
  <c r="F340" i="1"/>
  <c r="D340" i="1"/>
  <c r="L340" i="1" s="1"/>
  <c r="L339" i="1"/>
  <c r="H339" i="1"/>
  <c r="F339" i="1"/>
  <c r="D339" i="1"/>
  <c r="J339" i="1" s="1" a="1"/>
  <c r="J339" i="1" s="1"/>
  <c r="K339" i="1" s="1"/>
  <c r="L338" i="1"/>
  <c r="J338" i="1"/>
  <c r="K338" i="1" s="1"/>
  <c r="H338" i="1"/>
  <c r="F338" i="1"/>
  <c r="D338" i="1"/>
  <c r="J338" i="1" s="1" a="1"/>
  <c r="L337" i="1"/>
  <c r="H337" i="1"/>
  <c r="F337" i="1"/>
  <c r="D337" i="1"/>
  <c r="J337" i="1" s="1" a="1"/>
  <c r="J337" i="1" s="1"/>
  <c r="K337" i="1" s="1"/>
  <c r="L336" i="1"/>
  <c r="J336" i="1"/>
  <c r="K336" i="1" s="1"/>
  <c r="J336" i="1" a="1"/>
  <c r="H336" i="1"/>
  <c r="F336" i="1"/>
  <c r="D336" i="1"/>
  <c r="L335" i="1"/>
  <c r="J335" i="1" a="1"/>
  <c r="J335" i="1" s="1"/>
  <c r="K335" i="1" s="1"/>
  <c r="H335" i="1"/>
  <c r="F335" i="1"/>
  <c r="D335" i="1"/>
  <c r="J334" i="1" a="1"/>
  <c r="J334" i="1" s="1"/>
  <c r="K334" i="1" s="1"/>
  <c r="H334" i="1"/>
  <c r="F334" i="1"/>
  <c r="D334" i="1"/>
  <c r="L334" i="1" s="1"/>
  <c r="H333" i="1"/>
  <c r="F333" i="1"/>
  <c r="D333" i="1"/>
  <c r="L333" i="1" s="1"/>
  <c r="L332" i="1"/>
  <c r="H332" i="1"/>
  <c r="F332" i="1"/>
  <c r="D332" i="1"/>
  <c r="J332" i="1" s="1" a="1"/>
  <c r="J332" i="1" s="1"/>
  <c r="K332" i="1" s="1"/>
  <c r="K331" i="1"/>
  <c r="H331" i="1"/>
  <c r="F331" i="1"/>
  <c r="D331" i="1"/>
  <c r="J331" i="1" s="1" a="1"/>
  <c r="J331" i="1" s="1"/>
  <c r="L330" i="1"/>
  <c r="H330" i="1"/>
  <c r="F330" i="1"/>
  <c r="D330" i="1"/>
  <c r="J330" i="1" s="1" a="1"/>
  <c r="J330" i="1" s="1"/>
  <c r="K330" i="1" s="1"/>
  <c r="L329" i="1"/>
  <c r="H329" i="1"/>
  <c r="F329" i="1"/>
  <c r="D329" i="1"/>
  <c r="J329" i="1" s="1" a="1"/>
  <c r="J329" i="1" s="1"/>
  <c r="K329" i="1" s="1"/>
  <c r="L328" i="1"/>
  <c r="J328" i="1" a="1"/>
  <c r="J328" i="1" s="1"/>
  <c r="K328" i="1" s="1"/>
  <c r="H328" i="1"/>
  <c r="F328" i="1"/>
  <c r="D328" i="1"/>
  <c r="L327" i="1"/>
  <c r="J327" i="1" a="1"/>
  <c r="J327" i="1" s="1"/>
  <c r="K327" i="1" s="1"/>
  <c r="H327" i="1"/>
  <c r="F327" i="1"/>
  <c r="D327" i="1"/>
  <c r="H326" i="1"/>
  <c r="F326" i="1"/>
  <c r="D326" i="1"/>
  <c r="L326" i="1" s="1"/>
  <c r="H325" i="1"/>
  <c r="F325" i="1"/>
  <c r="D325" i="1"/>
  <c r="L325" i="1" s="1"/>
  <c r="J324" i="1" a="1"/>
  <c r="J324" i="1" s="1"/>
  <c r="K324" i="1" s="1"/>
  <c r="H324" i="1"/>
  <c r="F324" i="1"/>
  <c r="D324" i="1"/>
  <c r="L324" i="1" s="1"/>
  <c r="L323" i="1"/>
  <c r="H323" i="1"/>
  <c r="F323" i="1"/>
  <c r="D323" i="1"/>
  <c r="J323" i="1" s="1" a="1"/>
  <c r="J323" i="1" s="1"/>
  <c r="K323" i="1" s="1"/>
  <c r="L322" i="1"/>
  <c r="J322" i="1"/>
  <c r="K322" i="1" s="1"/>
  <c r="H322" i="1"/>
  <c r="F322" i="1"/>
  <c r="D322" i="1"/>
  <c r="J322" i="1" s="1" a="1"/>
  <c r="L321" i="1"/>
  <c r="J321" i="1"/>
  <c r="K321" i="1" s="1"/>
  <c r="H321" i="1"/>
  <c r="F321" i="1"/>
  <c r="D321" i="1"/>
  <c r="J321" i="1" s="1" a="1"/>
  <c r="L320" i="1"/>
  <c r="J320" i="1"/>
  <c r="K320" i="1" s="1"/>
  <c r="J320" i="1" a="1"/>
  <c r="H320" i="1"/>
  <c r="F320" i="1"/>
  <c r="D320" i="1"/>
  <c r="L319" i="1"/>
  <c r="J319" i="1" a="1"/>
  <c r="J319" i="1" s="1"/>
  <c r="K319" i="1" s="1"/>
  <c r="H319" i="1"/>
  <c r="F319" i="1"/>
  <c r="D319" i="1"/>
  <c r="J318" i="1" a="1"/>
  <c r="J318" i="1" s="1"/>
  <c r="K318" i="1" s="1"/>
  <c r="H318" i="1"/>
  <c r="F318" i="1"/>
  <c r="D318" i="1"/>
  <c r="L318" i="1" s="1"/>
  <c r="H317" i="1"/>
  <c r="F317" i="1"/>
  <c r="D317" i="1"/>
  <c r="L317" i="1" s="1"/>
  <c r="H316" i="1"/>
  <c r="F316" i="1"/>
  <c r="D316" i="1"/>
  <c r="J316" i="1" s="1" a="1"/>
  <c r="J316" i="1" s="1"/>
  <c r="K316" i="1" s="1"/>
  <c r="L315" i="1"/>
  <c r="J315" i="1"/>
  <c r="K315" i="1" s="1"/>
  <c r="H315" i="1"/>
  <c r="F315" i="1"/>
  <c r="D315" i="1"/>
  <c r="J315" i="1" s="1" a="1"/>
  <c r="L314" i="1"/>
  <c r="J314" i="1"/>
  <c r="K314" i="1" s="1"/>
  <c r="J314" i="1" a="1"/>
  <c r="H314" i="1"/>
  <c r="F314" i="1"/>
  <c r="D314" i="1"/>
  <c r="J313" i="1" a="1"/>
  <c r="J313" i="1" s="1"/>
  <c r="K313" i="1" s="1"/>
  <c r="H313" i="1"/>
  <c r="F313" i="1"/>
  <c r="D313" i="1"/>
  <c r="L313" i="1" s="1"/>
  <c r="L312" i="1"/>
  <c r="J312" i="1" a="1"/>
  <c r="J312" i="1" s="1"/>
  <c r="K312" i="1" s="1"/>
  <c r="H312" i="1"/>
  <c r="F312" i="1"/>
  <c r="D312" i="1"/>
  <c r="H311" i="1"/>
  <c r="F311" i="1"/>
  <c r="D311" i="1"/>
  <c r="J311" i="1" s="1" a="1"/>
  <c r="J311" i="1" s="1"/>
  <c r="K311" i="1" s="1"/>
  <c r="H310" i="1"/>
  <c r="F310" i="1"/>
  <c r="D310" i="1"/>
  <c r="L309" i="1"/>
  <c r="J309" i="1" a="1"/>
  <c r="J309" i="1" s="1"/>
  <c r="K309" i="1" s="1"/>
  <c r="H309" i="1"/>
  <c r="F309" i="1"/>
  <c r="D309" i="1"/>
  <c r="L308" i="1"/>
  <c r="J308" i="1" a="1"/>
  <c r="J308" i="1" s="1"/>
  <c r="K308" i="1" s="1"/>
  <c r="H308" i="1"/>
  <c r="F308" i="1"/>
  <c r="D308" i="1"/>
  <c r="H307" i="1"/>
  <c r="F307" i="1"/>
  <c r="D307" i="1"/>
  <c r="L306" i="1"/>
  <c r="H306" i="1"/>
  <c r="F306" i="1"/>
  <c r="D306" i="1"/>
  <c r="J306" i="1" s="1" a="1"/>
  <c r="J306" i="1" s="1"/>
  <c r="K306" i="1" s="1"/>
  <c r="H305" i="1"/>
  <c r="F305" i="1"/>
  <c r="D305" i="1"/>
  <c r="J305" i="1" s="1" a="1"/>
  <c r="J305" i="1" s="1"/>
  <c r="K305" i="1" s="1"/>
  <c r="L304" i="1"/>
  <c r="J304" i="1" a="1"/>
  <c r="J304" i="1" s="1"/>
  <c r="K304" i="1" s="1"/>
  <c r="H304" i="1"/>
  <c r="F304" i="1"/>
  <c r="D304" i="1"/>
  <c r="H303" i="1"/>
  <c r="F303" i="1"/>
  <c r="D303" i="1"/>
  <c r="J303" i="1" s="1" a="1"/>
  <c r="J303" i="1" s="1"/>
  <c r="K303" i="1" s="1"/>
  <c r="H302" i="1"/>
  <c r="F302" i="1"/>
  <c r="D302" i="1"/>
  <c r="L302" i="1" s="1"/>
  <c r="J301" i="1" a="1"/>
  <c r="J301" i="1" s="1"/>
  <c r="K301" i="1" s="1"/>
  <c r="H301" i="1"/>
  <c r="F301" i="1"/>
  <c r="D301" i="1"/>
  <c r="L301" i="1" s="1"/>
  <c r="H300" i="1"/>
  <c r="F300" i="1"/>
  <c r="D300" i="1"/>
  <c r="J300" i="1" s="1" a="1"/>
  <c r="J300" i="1" s="1"/>
  <c r="K300" i="1" s="1"/>
  <c r="H299" i="1"/>
  <c r="F299" i="1"/>
  <c r="D299" i="1"/>
  <c r="J299" i="1" s="1" a="1"/>
  <c r="J299" i="1" s="1"/>
  <c r="K299" i="1" s="1"/>
  <c r="L298" i="1"/>
  <c r="J298" i="1" a="1"/>
  <c r="J298" i="1" s="1"/>
  <c r="K298" i="1" s="1"/>
  <c r="H298" i="1"/>
  <c r="F298" i="1"/>
  <c r="D298" i="1"/>
  <c r="L297" i="1"/>
  <c r="H297" i="1"/>
  <c r="F297" i="1"/>
  <c r="D297" i="1"/>
  <c r="J297" i="1" s="1" a="1"/>
  <c r="J297" i="1" s="1"/>
  <c r="K297" i="1" s="1"/>
  <c r="L296" i="1"/>
  <c r="J296" i="1" a="1"/>
  <c r="J296" i="1" s="1"/>
  <c r="K296" i="1" s="1"/>
  <c r="H296" i="1"/>
  <c r="F296" i="1"/>
  <c r="D296" i="1"/>
  <c r="L295" i="1"/>
  <c r="J295" i="1" a="1"/>
  <c r="J295" i="1" s="1"/>
  <c r="K295" i="1" s="1"/>
  <c r="H295" i="1"/>
  <c r="F295" i="1"/>
  <c r="D295" i="1"/>
  <c r="H294" i="1"/>
  <c r="F294" i="1"/>
  <c r="D294" i="1"/>
  <c r="L293" i="1"/>
  <c r="H293" i="1"/>
  <c r="F293" i="1"/>
  <c r="D293" i="1"/>
  <c r="J293" i="1" s="1" a="1"/>
  <c r="J293" i="1" s="1"/>
  <c r="K293" i="1" s="1"/>
  <c r="H292" i="1"/>
  <c r="F292" i="1"/>
  <c r="D292" i="1"/>
  <c r="L292" i="1" s="1"/>
  <c r="H291" i="1"/>
  <c r="F291" i="1"/>
  <c r="D291" i="1"/>
  <c r="L290" i="1"/>
  <c r="J290" i="1" a="1"/>
  <c r="J290" i="1" s="1"/>
  <c r="K290" i="1" s="1"/>
  <c r="H290" i="1"/>
  <c r="F290" i="1"/>
  <c r="D290" i="1"/>
  <c r="L289" i="1"/>
  <c r="J289" i="1"/>
  <c r="K289" i="1" s="1"/>
  <c r="H289" i="1"/>
  <c r="F289" i="1"/>
  <c r="D289" i="1"/>
  <c r="J289" i="1" s="1" a="1"/>
  <c r="L288" i="1"/>
  <c r="J288" i="1"/>
  <c r="K288" i="1" s="1"/>
  <c r="J288" i="1" a="1"/>
  <c r="H288" i="1"/>
  <c r="F288" i="1"/>
  <c r="D288" i="1"/>
  <c r="L287" i="1"/>
  <c r="J287" i="1" a="1"/>
  <c r="J287" i="1" s="1"/>
  <c r="K287" i="1" s="1"/>
  <c r="H287" i="1"/>
  <c r="F287" i="1"/>
  <c r="D287" i="1"/>
  <c r="H286" i="1"/>
  <c r="F286" i="1"/>
  <c r="D286" i="1"/>
  <c r="L286" i="1" s="1"/>
  <c r="H285" i="1"/>
  <c r="F285" i="1"/>
  <c r="D285" i="1"/>
  <c r="L285" i="1" s="1"/>
  <c r="K284" i="1"/>
  <c r="H284" i="1"/>
  <c r="F284" i="1"/>
  <c r="D284" i="1"/>
  <c r="J284" i="1" s="1" a="1"/>
  <c r="J284" i="1" s="1"/>
  <c r="L283" i="1"/>
  <c r="H283" i="1"/>
  <c r="F283" i="1"/>
  <c r="D283" i="1"/>
  <c r="J283" i="1" s="1" a="1"/>
  <c r="J283" i="1" s="1"/>
  <c r="K283" i="1" s="1"/>
  <c r="L282" i="1"/>
  <c r="J282" i="1"/>
  <c r="K282" i="1" s="1"/>
  <c r="J282" i="1" a="1"/>
  <c r="H282" i="1"/>
  <c r="F282" i="1"/>
  <c r="D282" i="1"/>
  <c r="L281" i="1"/>
  <c r="J281" i="1" a="1"/>
  <c r="J281" i="1" s="1"/>
  <c r="K281" i="1" s="1"/>
  <c r="H281" i="1"/>
  <c r="F281" i="1"/>
  <c r="D281" i="1"/>
  <c r="L280" i="1"/>
  <c r="J280" i="1"/>
  <c r="K280" i="1" s="1"/>
  <c r="J280" i="1" a="1"/>
  <c r="H280" i="1"/>
  <c r="F280" i="1"/>
  <c r="D280" i="1"/>
  <c r="H279" i="1"/>
  <c r="F279" i="1"/>
  <c r="D279" i="1"/>
  <c r="L279" i="1" s="1"/>
  <c r="H278" i="1"/>
  <c r="F278" i="1"/>
  <c r="D278" i="1"/>
  <c r="L277" i="1"/>
  <c r="J277" i="1" a="1"/>
  <c r="J277" i="1" s="1"/>
  <c r="K277" i="1" s="1"/>
  <c r="H277" i="1"/>
  <c r="F277" i="1"/>
  <c r="D277" i="1"/>
  <c r="L276" i="1"/>
  <c r="J276" i="1" a="1"/>
  <c r="J276" i="1" s="1"/>
  <c r="K276" i="1" s="1"/>
  <c r="H276" i="1"/>
  <c r="F276" i="1"/>
  <c r="D276" i="1"/>
  <c r="H275" i="1"/>
  <c r="F275" i="1"/>
  <c r="D275" i="1"/>
  <c r="H274" i="1"/>
  <c r="F274" i="1"/>
  <c r="D274" i="1"/>
  <c r="L274" i="1" s="1"/>
  <c r="L273" i="1"/>
  <c r="H273" i="1"/>
  <c r="F273" i="1"/>
  <c r="D273" i="1"/>
  <c r="J273" i="1" s="1" a="1"/>
  <c r="J273" i="1" s="1"/>
  <c r="K273" i="1" s="1"/>
  <c r="L272" i="1"/>
  <c r="J272" i="1" a="1"/>
  <c r="J272" i="1" s="1"/>
  <c r="K272" i="1" s="1"/>
  <c r="H272" i="1"/>
  <c r="F272" i="1"/>
  <c r="D272" i="1"/>
  <c r="H271" i="1"/>
  <c r="F271" i="1"/>
  <c r="D271" i="1"/>
  <c r="J271" i="1" s="1" a="1"/>
  <c r="J271" i="1" s="1"/>
  <c r="K271" i="1" s="1"/>
  <c r="H270" i="1"/>
  <c r="F270" i="1"/>
  <c r="D270" i="1"/>
  <c r="L270" i="1" s="1"/>
  <c r="J269" i="1" a="1"/>
  <c r="J269" i="1" s="1"/>
  <c r="K269" i="1" s="1"/>
  <c r="H269" i="1"/>
  <c r="F269" i="1"/>
  <c r="D269" i="1"/>
  <c r="L269" i="1" s="1"/>
  <c r="H268" i="1"/>
  <c r="F268" i="1"/>
  <c r="D268" i="1"/>
  <c r="J268" i="1" s="1" a="1"/>
  <c r="J268" i="1" s="1"/>
  <c r="K268" i="1" s="1"/>
  <c r="H267" i="1"/>
  <c r="F267" i="1"/>
  <c r="D267" i="1"/>
  <c r="J267" i="1" s="1" a="1"/>
  <c r="J267" i="1" s="1"/>
  <c r="K267" i="1" s="1"/>
  <c r="L266" i="1"/>
  <c r="J266" i="1" a="1"/>
  <c r="J266" i="1" s="1"/>
  <c r="K266" i="1" s="1"/>
  <c r="H266" i="1"/>
  <c r="F266" i="1"/>
  <c r="D266" i="1"/>
  <c r="L265" i="1"/>
  <c r="H265" i="1"/>
  <c r="F265" i="1"/>
  <c r="D265" i="1"/>
  <c r="J265" i="1" s="1" a="1"/>
  <c r="J265" i="1" s="1"/>
  <c r="K265" i="1" s="1"/>
  <c r="L264" i="1"/>
  <c r="J264" i="1" a="1"/>
  <c r="J264" i="1" s="1"/>
  <c r="K264" i="1" s="1"/>
  <c r="H264" i="1"/>
  <c r="F264" i="1"/>
  <c r="D264" i="1"/>
  <c r="L263" i="1"/>
  <c r="J263" i="1" a="1"/>
  <c r="J263" i="1" s="1"/>
  <c r="K263" i="1" s="1"/>
  <c r="H263" i="1"/>
  <c r="F263" i="1"/>
  <c r="D263" i="1"/>
  <c r="H262" i="1"/>
  <c r="F262" i="1"/>
  <c r="D262" i="1"/>
  <c r="H261" i="1"/>
  <c r="F261" i="1"/>
  <c r="D261" i="1"/>
  <c r="L261" i="1" s="1"/>
  <c r="L260" i="1"/>
  <c r="H260" i="1"/>
  <c r="F260" i="1"/>
  <c r="D260" i="1"/>
  <c r="J260" i="1" s="1" a="1"/>
  <c r="J260" i="1" s="1"/>
  <c r="K260" i="1" s="1"/>
  <c r="H259" i="1"/>
  <c r="F259" i="1"/>
  <c r="D259" i="1"/>
  <c r="L258" i="1"/>
  <c r="H258" i="1"/>
  <c r="F258" i="1"/>
  <c r="D258" i="1"/>
  <c r="J258" i="1" s="1" a="1"/>
  <c r="J258" i="1" s="1"/>
  <c r="K258" i="1" s="1"/>
  <c r="L257" i="1"/>
  <c r="J257" i="1"/>
  <c r="K257" i="1" s="1"/>
  <c r="H257" i="1"/>
  <c r="F257" i="1"/>
  <c r="D257" i="1"/>
  <c r="J257" i="1" s="1" a="1"/>
  <c r="L256" i="1"/>
  <c r="J256" i="1"/>
  <c r="K256" i="1" s="1"/>
  <c r="J256" i="1" a="1"/>
  <c r="H256" i="1"/>
  <c r="F256" i="1"/>
  <c r="D256" i="1"/>
  <c r="J255" i="1" a="1"/>
  <c r="J255" i="1" s="1"/>
  <c r="K255" i="1" s="1"/>
  <c r="H255" i="1"/>
  <c r="F255" i="1"/>
  <c r="D255" i="1"/>
  <c r="L255" i="1" s="1"/>
  <c r="J254" i="1" a="1"/>
  <c r="J254" i="1" s="1"/>
  <c r="K254" i="1" s="1"/>
  <c r="H254" i="1"/>
  <c r="F254" i="1"/>
  <c r="D254" i="1"/>
  <c r="L254" i="1" s="1"/>
  <c r="H253" i="1"/>
  <c r="F253" i="1"/>
  <c r="D253" i="1"/>
  <c r="L253" i="1" s="1"/>
  <c r="L252" i="1"/>
  <c r="K252" i="1"/>
  <c r="H252" i="1"/>
  <c r="F252" i="1"/>
  <c r="D252" i="1"/>
  <c r="J252" i="1" s="1" a="1"/>
  <c r="J252" i="1" s="1"/>
  <c r="L251" i="1"/>
  <c r="J251" i="1"/>
  <c r="K251" i="1" s="1"/>
  <c r="H251" i="1"/>
  <c r="F251" i="1"/>
  <c r="D251" i="1"/>
  <c r="J251" i="1" s="1" a="1"/>
  <c r="L250" i="1"/>
  <c r="J250" i="1"/>
  <c r="K250" i="1" s="1"/>
  <c r="J250" i="1" a="1"/>
  <c r="H250" i="1"/>
  <c r="F250" i="1"/>
  <c r="D250" i="1"/>
  <c r="H249" i="1"/>
  <c r="F249" i="1"/>
  <c r="D249" i="1"/>
  <c r="L249" i="1" s="1"/>
  <c r="L248" i="1"/>
  <c r="J248" i="1"/>
  <c r="K248" i="1" s="1"/>
  <c r="J248" i="1" a="1"/>
  <c r="H248" i="1"/>
  <c r="F248" i="1"/>
  <c r="D248" i="1"/>
  <c r="L247" i="1"/>
  <c r="H247" i="1"/>
  <c r="F247" i="1"/>
  <c r="D247" i="1"/>
  <c r="J247" i="1" s="1" a="1"/>
  <c r="J247" i="1" s="1"/>
  <c r="K247" i="1" s="1"/>
  <c r="H246" i="1"/>
  <c r="F246" i="1"/>
  <c r="D246" i="1"/>
  <c r="L245" i="1"/>
  <c r="H245" i="1"/>
  <c r="F245" i="1"/>
  <c r="D245" i="1"/>
  <c r="J245" i="1" s="1" a="1"/>
  <c r="J245" i="1" s="1"/>
  <c r="K245" i="1" s="1"/>
  <c r="L244" i="1"/>
  <c r="J244" i="1" a="1"/>
  <c r="J244" i="1" s="1"/>
  <c r="K244" i="1" s="1"/>
  <c r="H244" i="1"/>
  <c r="F244" i="1"/>
  <c r="D244" i="1"/>
  <c r="H243" i="1"/>
  <c r="F243" i="1"/>
  <c r="D243" i="1"/>
  <c r="H242" i="1"/>
  <c r="F242" i="1"/>
  <c r="D242" i="1"/>
  <c r="J242" i="1" s="1" a="1"/>
  <c r="J242" i="1" s="1"/>
  <c r="K242" i="1" s="1"/>
  <c r="H241" i="1"/>
  <c r="F241" i="1"/>
  <c r="D241" i="1"/>
  <c r="J241" i="1" s="1" a="1"/>
  <c r="J241" i="1" s="1"/>
  <c r="K241" i="1" s="1"/>
  <c r="L240" i="1"/>
  <c r="J240" i="1" a="1"/>
  <c r="J240" i="1" s="1"/>
  <c r="K240" i="1" s="1"/>
  <c r="H240" i="1"/>
  <c r="F240" i="1"/>
  <c r="D240" i="1"/>
  <c r="L239" i="1"/>
  <c r="H239" i="1"/>
  <c r="F239" i="1"/>
  <c r="D239" i="1"/>
  <c r="J239" i="1" s="1" a="1"/>
  <c r="J239" i="1" s="1"/>
  <c r="K239" i="1" s="1"/>
  <c r="H238" i="1"/>
  <c r="F238" i="1"/>
  <c r="D238" i="1"/>
  <c r="L238" i="1" s="1"/>
  <c r="H237" i="1"/>
  <c r="F237" i="1"/>
  <c r="D237" i="1"/>
  <c r="L237" i="1" s="1"/>
  <c r="L236" i="1"/>
  <c r="H236" i="1"/>
  <c r="F236" i="1"/>
  <c r="D236" i="1"/>
  <c r="J236" i="1" s="1" a="1"/>
  <c r="J236" i="1" s="1"/>
  <c r="K236" i="1" s="1"/>
  <c r="H235" i="1"/>
  <c r="F235" i="1"/>
  <c r="D235" i="1"/>
  <c r="J235" i="1" s="1" a="1"/>
  <c r="J235" i="1" s="1"/>
  <c r="K235" i="1" s="1"/>
  <c r="L234" i="1"/>
  <c r="J234" i="1" a="1"/>
  <c r="J234" i="1" s="1"/>
  <c r="K234" i="1" s="1"/>
  <c r="H234" i="1"/>
  <c r="F234" i="1"/>
  <c r="D234" i="1"/>
  <c r="H233" i="1"/>
  <c r="F233" i="1"/>
  <c r="D233" i="1"/>
  <c r="J233" i="1" s="1" a="1"/>
  <c r="J233" i="1" s="1"/>
  <c r="K233" i="1" s="1"/>
  <c r="L232" i="1"/>
  <c r="J232" i="1" a="1"/>
  <c r="J232" i="1" s="1"/>
  <c r="K232" i="1" s="1"/>
  <c r="H232" i="1"/>
  <c r="F232" i="1"/>
  <c r="D232" i="1"/>
  <c r="L231" i="1"/>
  <c r="J231" i="1" a="1"/>
  <c r="J231" i="1" s="1"/>
  <c r="K231" i="1" s="1"/>
  <c r="H231" i="1"/>
  <c r="F231" i="1"/>
  <c r="D231" i="1"/>
  <c r="H230" i="1"/>
  <c r="F230" i="1"/>
  <c r="D230" i="1"/>
  <c r="H229" i="1"/>
  <c r="F229" i="1"/>
  <c r="D229" i="1"/>
  <c r="J229" i="1" s="1" a="1"/>
  <c r="J229" i="1" s="1"/>
  <c r="K229" i="1" s="1"/>
  <c r="H228" i="1"/>
  <c r="F228" i="1"/>
  <c r="D228" i="1"/>
  <c r="L228" i="1" s="1"/>
  <c r="H227" i="1"/>
  <c r="F227" i="1"/>
  <c r="D227" i="1"/>
  <c r="L226" i="1"/>
  <c r="J226" i="1" a="1"/>
  <c r="J226" i="1" s="1"/>
  <c r="K226" i="1" s="1"/>
  <c r="H226" i="1"/>
  <c r="F226" i="1"/>
  <c r="D226" i="1"/>
  <c r="L225" i="1"/>
  <c r="H225" i="1"/>
  <c r="F225" i="1"/>
  <c r="D225" i="1"/>
  <c r="J225" i="1" s="1" a="1"/>
  <c r="J225" i="1" s="1"/>
  <c r="K225" i="1" s="1"/>
  <c r="L224" i="1"/>
  <c r="J224" i="1"/>
  <c r="K224" i="1" s="1"/>
  <c r="J224" i="1" a="1"/>
  <c r="H224" i="1"/>
  <c r="F224" i="1"/>
  <c r="D224" i="1"/>
  <c r="L223" i="1"/>
  <c r="J223" i="1" a="1"/>
  <c r="J223" i="1" s="1"/>
  <c r="K223" i="1" s="1"/>
  <c r="H223" i="1"/>
  <c r="F223" i="1"/>
  <c r="D223" i="1"/>
  <c r="J222" i="1" a="1"/>
  <c r="J222" i="1" s="1"/>
  <c r="K222" i="1" s="1"/>
  <c r="H222" i="1"/>
  <c r="F222" i="1"/>
  <c r="D222" i="1"/>
  <c r="L222" i="1" s="1"/>
  <c r="H221" i="1"/>
  <c r="F221" i="1"/>
  <c r="D221" i="1"/>
  <c r="L221" i="1" s="1"/>
  <c r="L220" i="1"/>
  <c r="K220" i="1"/>
  <c r="H220" i="1"/>
  <c r="F220" i="1"/>
  <c r="D220" i="1"/>
  <c r="J220" i="1" s="1" a="1"/>
  <c r="J220" i="1" s="1"/>
  <c r="L219" i="1"/>
  <c r="J219" i="1"/>
  <c r="K219" i="1" s="1"/>
  <c r="H219" i="1"/>
  <c r="F219" i="1"/>
  <c r="D219" i="1"/>
  <c r="J219" i="1" s="1" a="1"/>
  <c r="L218" i="1"/>
  <c r="J218" i="1"/>
  <c r="K218" i="1" s="1"/>
  <c r="J218" i="1" a="1"/>
  <c r="H218" i="1"/>
  <c r="F218" i="1"/>
  <c r="D218" i="1"/>
  <c r="L217" i="1"/>
  <c r="J217" i="1" a="1"/>
  <c r="J217" i="1" s="1"/>
  <c r="K217" i="1" s="1"/>
  <c r="H217" i="1"/>
  <c r="F217" i="1"/>
  <c r="D217" i="1"/>
  <c r="L216" i="1"/>
  <c r="J216" i="1"/>
  <c r="K216" i="1" s="1"/>
  <c r="J216" i="1" a="1"/>
  <c r="H216" i="1"/>
  <c r="F216" i="1"/>
  <c r="D216" i="1"/>
  <c r="H215" i="1"/>
  <c r="F215" i="1"/>
  <c r="D215" i="1"/>
  <c r="L215" i="1" s="1"/>
  <c r="H214" i="1"/>
  <c r="F214" i="1"/>
  <c r="D214" i="1"/>
  <c r="L213" i="1"/>
  <c r="J213" i="1" a="1"/>
  <c r="J213" i="1" s="1"/>
  <c r="K213" i="1" s="1"/>
  <c r="H213" i="1"/>
  <c r="F213" i="1"/>
  <c r="D213" i="1"/>
  <c r="L212" i="1"/>
  <c r="H212" i="1"/>
  <c r="F212" i="1"/>
  <c r="D212" i="1"/>
  <c r="J212" i="1" s="1" a="1"/>
  <c r="J212" i="1" s="1"/>
  <c r="K212" i="1" s="1"/>
  <c r="H211" i="1"/>
  <c r="F211" i="1"/>
  <c r="D211" i="1"/>
  <c r="H210" i="1"/>
  <c r="F210" i="1"/>
  <c r="D210" i="1"/>
  <c r="L210" i="1" s="1"/>
  <c r="H209" i="1"/>
  <c r="F209" i="1"/>
  <c r="D209" i="1"/>
  <c r="J209" i="1" s="1" a="1"/>
  <c r="J209" i="1" s="1"/>
  <c r="K209" i="1" s="1"/>
  <c r="L208" i="1"/>
  <c r="J208" i="1" a="1"/>
  <c r="J208" i="1" s="1"/>
  <c r="K208" i="1" s="1"/>
  <c r="H208" i="1"/>
  <c r="F208" i="1"/>
  <c r="D208" i="1"/>
  <c r="L207" i="1"/>
  <c r="H207" i="1"/>
  <c r="F207" i="1"/>
  <c r="D207" i="1"/>
  <c r="J207" i="1" s="1" a="1"/>
  <c r="J207" i="1" s="1"/>
  <c r="K207" i="1" s="1"/>
  <c r="H206" i="1"/>
  <c r="F206" i="1"/>
  <c r="D206" i="1"/>
  <c r="L206" i="1" s="1"/>
  <c r="J205" i="1" a="1"/>
  <c r="J205" i="1" s="1"/>
  <c r="K205" i="1" s="1"/>
  <c r="H205" i="1"/>
  <c r="F205" i="1"/>
  <c r="D205" i="1"/>
  <c r="L205" i="1" s="1"/>
  <c r="L204" i="1"/>
  <c r="H204" i="1"/>
  <c r="F204" i="1"/>
  <c r="D204" i="1"/>
  <c r="J204" i="1" s="1" a="1"/>
  <c r="J204" i="1" s="1"/>
  <c r="K204" i="1" s="1"/>
  <c r="L203" i="1"/>
  <c r="H203" i="1"/>
  <c r="F203" i="1"/>
  <c r="D203" i="1"/>
  <c r="J203" i="1" s="1" a="1"/>
  <c r="J203" i="1" s="1"/>
  <c r="K203" i="1" s="1"/>
  <c r="L202" i="1"/>
  <c r="J202" i="1" a="1"/>
  <c r="J202" i="1" s="1"/>
  <c r="K202" i="1" s="1"/>
  <c r="H202" i="1"/>
  <c r="F202" i="1"/>
  <c r="D202" i="1"/>
  <c r="H201" i="1"/>
  <c r="F201" i="1"/>
  <c r="D201" i="1"/>
  <c r="J201" i="1" s="1" a="1"/>
  <c r="J201" i="1" s="1"/>
  <c r="K201" i="1" s="1"/>
  <c r="L200" i="1"/>
  <c r="J200" i="1" a="1"/>
  <c r="J200" i="1" s="1"/>
  <c r="K200" i="1" s="1"/>
  <c r="H200" i="1"/>
  <c r="F200" i="1"/>
  <c r="D200" i="1"/>
  <c r="L199" i="1"/>
  <c r="H199" i="1"/>
  <c r="F199" i="1"/>
  <c r="D199" i="1"/>
  <c r="J199" i="1" s="1" a="1"/>
  <c r="J199" i="1" s="1"/>
  <c r="K199" i="1" s="1"/>
  <c r="H198" i="1"/>
  <c r="F198" i="1"/>
  <c r="D198" i="1"/>
  <c r="H197" i="1"/>
  <c r="F197" i="1"/>
  <c r="D197" i="1"/>
  <c r="L197" i="1" s="1"/>
  <c r="H196" i="1"/>
  <c r="F196" i="1"/>
  <c r="D196" i="1"/>
  <c r="J196" i="1" s="1" a="1"/>
  <c r="J196" i="1" s="1"/>
  <c r="K196" i="1" s="1"/>
  <c r="H195" i="1"/>
  <c r="F195" i="1"/>
  <c r="D195" i="1"/>
  <c r="L194" i="1"/>
  <c r="J194" i="1" a="1"/>
  <c r="J194" i="1" s="1"/>
  <c r="K194" i="1" s="1"/>
  <c r="H194" i="1"/>
  <c r="F194" i="1"/>
  <c r="D194" i="1"/>
  <c r="K193" i="1"/>
  <c r="H193" i="1"/>
  <c r="F193" i="1"/>
  <c r="D193" i="1"/>
  <c r="L193" i="1" s="1"/>
  <c r="K192" i="1"/>
  <c r="H192" i="1"/>
  <c r="F192" i="1"/>
  <c r="D192" i="1"/>
  <c r="L192" i="1" s="1"/>
  <c r="K191" i="1"/>
  <c r="H191" i="1"/>
  <c r="F191" i="1"/>
  <c r="D191" i="1"/>
  <c r="J191" i="1" s="1" a="1"/>
  <c r="J191" i="1" s="1"/>
  <c r="H190" i="1"/>
  <c r="F190" i="1"/>
  <c r="D190" i="1"/>
  <c r="J190" i="1" s="1" a="1"/>
  <c r="J190" i="1" s="1"/>
  <c r="K190" i="1" s="1"/>
  <c r="H189" i="1"/>
  <c r="F189" i="1"/>
  <c r="D189" i="1"/>
  <c r="L189" i="1" s="1"/>
  <c r="L188" i="1"/>
  <c r="J188" i="1"/>
  <c r="K188" i="1" s="1"/>
  <c r="J188" i="1" a="1"/>
  <c r="H188" i="1"/>
  <c r="F188" i="1"/>
  <c r="D188" i="1"/>
  <c r="L187" i="1"/>
  <c r="J187" i="1" a="1"/>
  <c r="J187" i="1" s="1"/>
  <c r="K187" i="1" s="1"/>
  <c r="H187" i="1"/>
  <c r="F187" i="1"/>
  <c r="D187" i="1"/>
  <c r="H186" i="1"/>
  <c r="F186" i="1"/>
  <c r="D186" i="1"/>
  <c r="L186" i="1" s="1"/>
  <c r="H185" i="1"/>
  <c r="F185" i="1"/>
  <c r="D185" i="1"/>
  <c r="J185" i="1" s="1" a="1"/>
  <c r="J185" i="1" s="1"/>
  <c r="K185" i="1" s="1"/>
  <c r="L184" i="1"/>
  <c r="J184" i="1" a="1"/>
  <c r="J184" i="1" s="1"/>
  <c r="K184" i="1" s="1"/>
  <c r="H184" i="1"/>
  <c r="F184" i="1"/>
  <c r="D184" i="1"/>
  <c r="L183" i="1"/>
  <c r="J183" i="1"/>
  <c r="K183" i="1" s="1"/>
  <c r="H183" i="1"/>
  <c r="F183" i="1"/>
  <c r="D183" i="1"/>
  <c r="J183" i="1" s="1" a="1"/>
  <c r="J182" i="1" a="1"/>
  <c r="J182" i="1" s="1"/>
  <c r="K182" i="1" s="1"/>
  <c r="H182" i="1"/>
  <c r="F182" i="1"/>
  <c r="D182" i="1"/>
  <c r="L182" i="1" s="1"/>
  <c r="L181" i="1"/>
  <c r="H181" i="1"/>
  <c r="F181" i="1"/>
  <c r="D181" i="1"/>
  <c r="J181" i="1" s="1" a="1"/>
  <c r="J181" i="1" s="1"/>
  <c r="K181" i="1" s="1"/>
  <c r="L180" i="1"/>
  <c r="J180" i="1" a="1"/>
  <c r="J180" i="1" s="1"/>
  <c r="K180" i="1" s="1"/>
  <c r="H180" i="1"/>
  <c r="F180" i="1"/>
  <c r="D180" i="1"/>
  <c r="L179" i="1"/>
  <c r="J179" i="1"/>
  <c r="K179" i="1" s="1"/>
  <c r="H179" i="1"/>
  <c r="F179" i="1"/>
  <c r="D179" i="1"/>
  <c r="J179" i="1" s="1" a="1"/>
  <c r="J178" i="1" a="1"/>
  <c r="J178" i="1" s="1"/>
  <c r="K178" i="1" s="1"/>
  <c r="H178" i="1"/>
  <c r="F178" i="1"/>
  <c r="D178" i="1"/>
  <c r="L178" i="1" s="1"/>
  <c r="L177" i="1"/>
  <c r="H177" i="1"/>
  <c r="F177" i="1"/>
  <c r="D177" i="1"/>
  <c r="J177" i="1" s="1" a="1"/>
  <c r="J177" i="1" s="1"/>
  <c r="K177" i="1" s="1"/>
  <c r="H176" i="1"/>
  <c r="F176" i="1"/>
  <c r="D176" i="1"/>
  <c r="L176" i="1" s="1"/>
  <c r="H175" i="1"/>
  <c r="F175" i="1"/>
  <c r="D175" i="1"/>
  <c r="L175" i="1" s="1"/>
  <c r="H174" i="1"/>
  <c r="F174" i="1"/>
  <c r="D174" i="1"/>
  <c r="J174" i="1" s="1" a="1"/>
  <c r="J174" i="1" s="1"/>
  <c r="K174" i="1" s="1"/>
  <c r="H173" i="1"/>
  <c r="F173" i="1"/>
  <c r="D173" i="1"/>
  <c r="L173" i="1" s="1"/>
  <c r="L172" i="1"/>
  <c r="H172" i="1"/>
  <c r="F172" i="1"/>
  <c r="D172" i="1"/>
  <c r="J172" i="1" s="1" a="1"/>
  <c r="J172" i="1" s="1"/>
  <c r="K172" i="1" s="1"/>
  <c r="L171" i="1"/>
  <c r="J171" i="1" a="1"/>
  <c r="J171" i="1" s="1"/>
  <c r="K171" i="1" s="1"/>
  <c r="H171" i="1"/>
  <c r="F171" i="1"/>
  <c r="D171" i="1"/>
  <c r="L170" i="1"/>
  <c r="H170" i="1"/>
  <c r="F170" i="1"/>
  <c r="D170" i="1"/>
  <c r="J170" i="1" s="1" a="1"/>
  <c r="J170" i="1" s="1"/>
  <c r="K170" i="1" s="1"/>
  <c r="H169" i="1"/>
  <c r="F169" i="1"/>
  <c r="D169" i="1"/>
  <c r="L169" i="1" s="1"/>
  <c r="H168" i="1"/>
  <c r="F168" i="1"/>
  <c r="D168" i="1"/>
  <c r="J168" i="1" s="1" a="1"/>
  <c r="J168" i="1" s="1"/>
  <c r="K168" i="1" s="1"/>
  <c r="H167" i="1"/>
  <c r="F167" i="1"/>
  <c r="D167" i="1"/>
  <c r="L167" i="1" s="1"/>
  <c r="L166" i="1"/>
  <c r="H166" i="1"/>
  <c r="F166" i="1"/>
  <c r="D166" i="1"/>
  <c r="J166" i="1" s="1" a="1"/>
  <c r="J166" i="1" s="1"/>
  <c r="K166" i="1" s="1"/>
  <c r="J165" i="1" a="1"/>
  <c r="J165" i="1" s="1"/>
  <c r="K165" i="1" s="1"/>
  <c r="H165" i="1"/>
  <c r="F165" i="1"/>
  <c r="D165" i="1"/>
  <c r="L165" i="1" s="1"/>
  <c r="H164" i="1"/>
  <c r="F164" i="1"/>
  <c r="D164" i="1"/>
  <c r="J164" i="1" s="1" a="1"/>
  <c r="J164" i="1" s="1"/>
  <c r="K164" i="1" s="1"/>
  <c r="L163" i="1"/>
  <c r="J163" i="1" a="1"/>
  <c r="J163" i="1" s="1"/>
  <c r="K163" i="1" s="1"/>
  <c r="H163" i="1"/>
  <c r="F163" i="1"/>
  <c r="D163" i="1"/>
  <c r="H162" i="1"/>
  <c r="F162" i="1"/>
  <c r="D162" i="1"/>
  <c r="J162" i="1" s="1" a="1"/>
  <c r="J162" i="1" s="1"/>
  <c r="K162" i="1" s="1"/>
  <c r="H161" i="1"/>
  <c r="F161" i="1"/>
  <c r="D161" i="1"/>
  <c r="L161" i="1" s="1"/>
  <c r="L160" i="1"/>
  <c r="H160" i="1"/>
  <c r="F160" i="1"/>
  <c r="D160" i="1"/>
  <c r="J160" i="1" s="1" a="1"/>
  <c r="J160" i="1" s="1"/>
  <c r="K160" i="1" s="1"/>
  <c r="H159" i="1"/>
  <c r="F159" i="1"/>
  <c r="D159" i="1"/>
  <c r="L159" i="1" s="1"/>
  <c r="H158" i="1"/>
  <c r="F158" i="1"/>
  <c r="D158" i="1"/>
  <c r="J158" i="1" s="1" a="1"/>
  <c r="J158" i="1" s="1"/>
  <c r="K158" i="1" s="1"/>
  <c r="H157" i="1"/>
  <c r="F157" i="1"/>
  <c r="D157" i="1"/>
  <c r="L157" i="1" s="1"/>
  <c r="L156" i="1"/>
  <c r="H156" i="1"/>
  <c r="F156" i="1"/>
  <c r="D156" i="1"/>
  <c r="J156" i="1" s="1" a="1"/>
  <c r="J156" i="1" s="1"/>
  <c r="K156" i="1" s="1"/>
  <c r="L155" i="1"/>
  <c r="J155" i="1" a="1"/>
  <c r="J155" i="1" s="1"/>
  <c r="K155" i="1" s="1"/>
  <c r="H155" i="1"/>
  <c r="F155" i="1"/>
  <c r="D155" i="1"/>
  <c r="L154" i="1"/>
  <c r="H154" i="1"/>
  <c r="F154" i="1"/>
  <c r="D154" i="1"/>
  <c r="J154" i="1" s="1" a="1"/>
  <c r="J154" i="1" s="1"/>
  <c r="K154" i="1" s="1"/>
  <c r="H153" i="1"/>
  <c r="F153" i="1"/>
  <c r="D153" i="1"/>
  <c r="L153" i="1" s="1"/>
  <c r="H152" i="1"/>
  <c r="F152" i="1"/>
  <c r="D152" i="1"/>
  <c r="J152" i="1" s="1" a="1"/>
  <c r="J152" i="1" s="1"/>
  <c r="K152" i="1" s="1"/>
  <c r="H151" i="1"/>
  <c r="F151" i="1"/>
  <c r="D151" i="1"/>
  <c r="L151" i="1" s="1"/>
  <c r="L150" i="1"/>
  <c r="H150" i="1"/>
  <c r="F150" i="1"/>
  <c r="D150" i="1"/>
  <c r="J150" i="1" s="1" a="1"/>
  <c r="J150" i="1" s="1"/>
  <c r="K150" i="1" s="1"/>
  <c r="J149" i="1" a="1"/>
  <c r="J149" i="1" s="1"/>
  <c r="K149" i="1" s="1"/>
  <c r="H149" i="1"/>
  <c r="F149" i="1"/>
  <c r="D149" i="1"/>
  <c r="L149" i="1" s="1"/>
  <c r="H148" i="1"/>
  <c r="F148" i="1"/>
  <c r="D148" i="1"/>
  <c r="J148" i="1" s="1" a="1"/>
  <c r="J148" i="1" s="1"/>
  <c r="K148" i="1" s="1"/>
  <c r="L147" i="1"/>
  <c r="J147" i="1" a="1"/>
  <c r="J147" i="1" s="1"/>
  <c r="K147" i="1" s="1"/>
  <c r="H147" i="1"/>
  <c r="F147" i="1"/>
  <c r="D147" i="1"/>
  <c r="H146" i="1"/>
  <c r="F146" i="1"/>
  <c r="D146" i="1"/>
  <c r="J146" i="1" s="1" a="1"/>
  <c r="J146" i="1" s="1"/>
  <c r="K146" i="1" s="1"/>
  <c r="H145" i="1"/>
  <c r="F145" i="1"/>
  <c r="D145" i="1"/>
  <c r="L145" i="1" s="1"/>
  <c r="H144" i="1"/>
  <c r="F144" i="1"/>
  <c r="D144" i="1"/>
  <c r="L144" i="1" s="1"/>
  <c r="H143" i="1"/>
  <c r="F143" i="1"/>
  <c r="D143" i="1"/>
  <c r="L143" i="1" s="1"/>
  <c r="H142" i="1"/>
  <c r="F142" i="1"/>
  <c r="D142" i="1"/>
  <c r="J142" i="1" s="1" a="1"/>
  <c r="J142" i="1" s="1"/>
  <c r="K142" i="1" s="1"/>
  <c r="J141" i="1" a="1"/>
  <c r="J141" i="1" s="1"/>
  <c r="K141" i="1" s="1"/>
  <c r="H141" i="1"/>
  <c r="F141" i="1"/>
  <c r="D141" i="1"/>
  <c r="L141" i="1" s="1"/>
  <c r="L140" i="1"/>
  <c r="H140" i="1"/>
  <c r="F140" i="1"/>
  <c r="D140" i="1"/>
  <c r="J140" i="1" s="1" a="1"/>
  <c r="J140" i="1" s="1"/>
  <c r="K140" i="1" s="1"/>
  <c r="L139" i="1"/>
  <c r="J139" i="1" a="1"/>
  <c r="J139" i="1" s="1"/>
  <c r="K139" i="1" s="1"/>
  <c r="H139" i="1"/>
  <c r="F139" i="1"/>
  <c r="D139" i="1"/>
  <c r="L138" i="1"/>
  <c r="H138" i="1"/>
  <c r="F138" i="1"/>
  <c r="D138" i="1"/>
  <c r="J138" i="1" s="1" a="1"/>
  <c r="J138" i="1" s="1"/>
  <c r="K138" i="1" s="1"/>
  <c r="H137" i="1"/>
  <c r="F137" i="1"/>
  <c r="D137" i="1"/>
  <c r="L137" i="1" s="1"/>
  <c r="H136" i="1"/>
  <c r="F136" i="1"/>
  <c r="D136" i="1"/>
  <c r="J136" i="1" s="1" a="1"/>
  <c r="J136" i="1" s="1"/>
  <c r="K136" i="1" s="1"/>
  <c r="H135" i="1"/>
  <c r="F135" i="1"/>
  <c r="D135" i="1"/>
  <c r="L135" i="1" s="1"/>
  <c r="H134" i="1"/>
  <c r="F134" i="1"/>
  <c r="D134" i="1"/>
  <c r="J134" i="1" s="1" a="1"/>
  <c r="J134" i="1" s="1"/>
  <c r="K134" i="1" s="1"/>
  <c r="J133" i="1" a="1"/>
  <c r="J133" i="1" s="1"/>
  <c r="K133" i="1" s="1"/>
  <c r="H133" i="1"/>
  <c r="F133" i="1"/>
  <c r="D133" i="1"/>
  <c r="L133" i="1" s="1"/>
  <c r="H132" i="1"/>
  <c r="F132" i="1"/>
  <c r="D132" i="1"/>
  <c r="J132" i="1" s="1" a="1"/>
  <c r="J132" i="1" s="1"/>
  <c r="K132" i="1" s="1"/>
  <c r="L131" i="1"/>
  <c r="J131" i="1" a="1"/>
  <c r="J131" i="1" s="1"/>
  <c r="K131" i="1" s="1"/>
  <c r="H131" i="1"/>
  <c r="F131" i="1"/>
  <c r="D131" i="1"/>
  <c r="H130" i="1"/>
  <c r="F130" i="1"/>
  <c r="D130" i="1"/>
  <c r="J130" i="1" s="1" a="1"/>
  <c r="J130" i="1" s="1"/>
  <c r="K130" i="1" s="1"/>
  <c r="H129" i="1"/>
  <c r="F129" i="1"/>
  <c r="D129" i="1"/>
  <c r="L129" i="1" s="1"/>
  <c r="H128" i="1"/>
  <c r="F128" i="1"/>
  <c r="D128" i="1"/>
  <c r="L128" i="1" s="1"/>
  <c r="H127" i="1"/>
  <c r="F127" i="1"/>
  <c r="D127" i="1"/>
  <c r="L127" i="1" s="1"/>
  <c r="H126" i="1"/>
  <c r="F126" i="1"/>
  <c r="D126" i="1"/>
  <c r="J126" i="1" s="1" a="1"/>
  <c r="J126" i="1" s="1"/>
  <c r="K126" i="1" s="1"/>
  <c r="J125" i="1" a="1"/>
  <c r="J125" i="1" s="1"/>
  <c r="K125" i="1" s="1"/>
  <c r="H125" i="1"/>
  <c r="F125" i="1"/>
  <c r="D125" i="1"/>
  <c r="L125" i="1" s="1"/>
  <c r="L124" i="1"/>
  <c r="H124" i="1"/>
  <c r="F124" i="1"/>
  <c r="D124" i="1"/>
  <c r="J124" i="1" s="1" a="1"/>
  <c r="J124" i="1" s="1"/>
  <c r="K124" i="1" s="1"/>
  <c r="L123" i="1"/>
  <c r="J123" i="1" a="1"/>
  <c r="J123" i="1" s="1"/>
  <c r="K123" i="1" s="1"/>
  <c r="H123" i="1"/>
  <c r="F123" i="1"/>
  <c r="D123" i="1"/>
  <c r="L122" i="1"/>
  <c r="H122" i="1"/>
  <c r="F122" i="1"/>
  <c r="D122" i="1"/>
  <c r="J122" i="1" s="1" a="1"/>
  <c r="J122" i="1" s="1"/>
  <c r="K122" i="1" s="1"/>
  <c r="H121" i="1"/>
  <c r="F121" i="1"/>
  <c r="D121" i="1"/>
  <c r="L121" i="1" s="1"/>
  <c r="H120" i="1"/>
  <c r="F120" i="1"/>
  <c r="D120" i="1"/>
  <c r="J120" i="1" s="1" a="1"/>
  <c r="J120" i="1" s="1"/>
  <c r="K120" i="1" s="1"/>
  <c r="H119" i="1"/>
  <c r="F119" i="1"/>
  <c r="D119" i="1"/>
  <c r="L119" i="1" s="1"/>
  <c r="H118" i="1"/>
  <c r="F118" i="1"/>
  <c r="D118" i="1"/>
  <c r="J118" i="1" s="1" a="1"/>
  <c r="J118" i="1" s="1"/>
  <c r="K118" i="1" s="1"/>
  <c r="J117" i="1" a="1"/>
  <c r="J117" i="1" s="1"/>
  <c r="K117" i="1" s="1"/>
  <c r="H117" i="1"/>
  <c r="F117" i="1"/>
  <c r="D117" i="1"/>
  <c r="L117" i="1" s="1"/>
  <c r="H116" i="1"/>
  <c r="F116" i="1"/>
  <c r="D116" i="1"/>
  <c r="J116" i="1" s="1" a="1"/>
  <c r="J116" i="1" s="1"/>
  <c r="K116" i="1" s="1"/>
  <c r="L115" i="1"/>
  <c r="J115" i="1" a="1"/>
  <c r="J115" i="1" s="1"/>
  <c r="K115" i="1" s="1"/>
  <c r="H115" i="1"/>
  <c r="F115" i="1"/>
  <c r="D115" i="1"/>
  <c r="H114" i="1"/>
  <c r="F114" i="1"/>
  <c r="D114" i="1"/>
  <c r="H113" i="1"/>
  <c r="F113" i="1"/>
  <c r="D113" i="1"/>
  <c r="L113" i="1" s="1"/>
  <c r="H112" i="1"/>
  <c r="F112" i="1"/>
  <c r="D112" i="1"/>
  <c r="L112" i="1" s="1"/>
  <c r="H111" i="1"/>
  <c r="F111" i="1"/>
  <c r="D111" i="1"/>
  <c r="L111" i="1" s="1"/>
  <c r="H110" i="1"/>
  <c r="F110" i="1"/>
  <c r="D110" i="1"/>
  <c r="J109" i="1" a="1"/>
  <c r="J109" i="1" s="1"/>
  <c r="K109" i="1" s="1"/>
  <c r="H109" i="1"/>
  <c r="F109" i="1"/>
  <c r="D109" i="1"/>
  <c r="L109" i="1" s="1"/>
  <c r="L108" i="1"/>
  <c r="H108" i="1"/>
  <c r="F108" i="1"/>
  <c r="D108" i="1"/>
  <c r="J108" i="1" s="1" a="1"/>
  <c r="J108" i="1" s="1"/>
  <c r="K108" i="1" s="1"/>
  <c r="L107" i="1"/>
  <c r="J107" i="1" a="1"/>
  <c r="J107" i="1" s="1"/>
  <c r="K107" i="1" s="1"/>
  <c r="H107" i="1"/>
  <c r="F107" i="1"/>
  <c r="D107" i="1"/>
  <c r="L106" i="1"/>
  <c r="H106" i="1"/>
  <c r="F106" i="1"/>
  <c r="D106" i="1"/>
  <c r="J106" i="1" s="1" a="1"/>
  <c r="J106" i="1" s="1"/>
  <c r="K106" i="1" s="1"/>
  <c r="H105" i="1"/>
  <c r="F105" i="1"/>
  <c r="D105" i="1"/>
  <c r="L105" i="1" s="1"/>
  <c r="H104" i="1"/>
  <c r="F104" i="1"/>
  <c r="D104" i="1"/>
  <c r="H103" i="1"/>
  <c r="F103" i="1"/>
  <c r="D103" i="1"/>
  <c r="L103" i="1" s="1"/>
  <c r="K102" i="1"/>
  <c r="H102" i="1"/>
  <c r="F102" i="1"/>
  <c r="D102" i="1"/>
  <c r="J102" i="1" s="1" a="1"/>
  <c r="J102" i="1" s="1"/>
  <c r="J101" i="1" a="1"/>
  <c r="J101" i="1" s="1"/>
  <c r="K101" i="1" s="1"/>
  <c r="H101" i="1"/>
  <c r="F101" i="1"/>
  <c r="D101" i="1"/>
  <c r="L101" i="1" s="1"/>
  <c r="H100" i="1"/>
  <c r="F100" i="1"/>
  <c r="D100" i="1"/>
  <c r="J100" i="1" s="1" a="1"/>
  <c r="J100" i="1" s="1"/>
  <c r="K100" i="1" s="1"/>
  <c r="L99" i="1"/>
  <c r="J99" i="1" a="1"/>
  <c r="J99" i="1" s="1"/>
  <c r="K99" i="1" s="1"/>
  <c r="H99" i="1"/>
  <c r="F99" i="1"/>
  <c r="D99" i="1"/>
  <c r="H98" i="1"/>
  <c r="F98" i="1"/>
  <c r="D98" i="1"/>
  <c r="H97" i="1"/>
  <c r="F97" i="1"/>
  <c r="D97" i="1"/>
  <c r="L97" i="1" s="1"/>
  <c r="H96" i="1"/>
  <c r="F96" i="1"/>
  <c r="D96" i="1"/>
  <c r="L96" i="1" s="1"/>
  <c r="H95" i="1"/>
  <c r="F95" i="1"/>
  <c r="D95" i="1"/>
  <c r="L95" i="1" s="1"/>
  <c r="H94" i="1"/>
  <c r="F94" i="1"/>
  <c r="D94" i="1"/>
  <c r="J93" i="1" a="1"/>
  <c r="J93" i="1" s="1"/>
  <c r="K93" i="1" s="1"/>
  <c r="H93" i="1"/>
  <c r="F93" i="1"/>
  <c r="D93" i="1"/>
  <c r="L93" i="1" s="1"/>
  <c r="L92" i="1"/>
  <c r="H92" i="1"/>
  <c r="F92" i="1"/>
  <c r="D92" i="1"/>
  <c r="J92" i="1" s="1" a="1"/>
  <c r="J92" i="1" s="1"/>
  <c r="K92" i="1" s="1"/>
  <c r="L91" i="1"/>
  <c r="J91" i="1" a="1"/>
  <c r="J91" i="1" s="1"/>
  <c r="K91" i="1" s="1"/>
  <c r="H91" i="1"/>
  <c r="F91" i="1"/>
  <c r="D91" i="1"/>
  <c r="L90" i="1"/>
  <c r="H90" i="1"/>
  <c r="F90" i="1"/>
  <c r="D90" i="1"/>
  <c r="J90" i="1" s="1" a="1"/>
  <c r="J90" i="1" s="1"/>
  <c r="K90" i="1" s="1"/>
  <c r="H89" i="1"/>
  <c r="F89" i="1"/>
  <c r="D89" i="1"/>
  <c r="L89" i="1" s="1"/>
  <c r="H88" i="1"/>
  <c r="F88" i="1"/>
  <c r="D88" i="1"/>
  <c r="H87" i="1"/>
  <c r="F87" i="1"/>
  <c r="D87" i="1"/>
  <c r="L87" i="1" s="1"/>
  <c r="H86" i="1"/>
  <c r="F86" i="1"/>
  <c r="D86" i="1"/>
  <c r="J86" i="1" s="1" a="1"/>
  <c r="J86" i="1" s="1"/>
  <c r="K86" i="1" s="1"/>
  <c r="J85" i="1" a="1"/>
  <c r="J85" i="1" s="1"/>
  <c r="K85" i="1" s="1"/>
  <c r="H85" i="1"/>
  <c r="F85" i="1"/>
  <c r="D85" i="1"/>
  <c r="L85" i="1" s="1"/>
  <c r="H84" i="1"/>
  <c r="F84" i="1"/>
  <c r="D84" i="1"/>
  <c r="J84" i="1" s="1" a="1"/>
  <c r="J84" i="1" s="1"/>
  <c r="K84" i="1" s="1"/>
  <c r="L83" i="1"/>
  <c r="J83" i="1" a="1"/>
  <c r="J83" i="1" s="1"/>
  <c r="K83" i="1" s="1"/>
  <c r="H83" i="1"/>
  <c r="F83" i="1"/>
  <c r="D83" i="1"/>
  <c r="H82" i="1"/>
  <c r="F82" i="1"/>
  <c r="D82" i="1"/>
  <c r="H81" i="1"/>
  <c r="F81" i="1"/>
  <c r="D81" i="1"/>
  <c r="L81" i="1" s="1"/>
  <c r="H80" i="1"/>
  <c r="F80" i="1"/>
  <c r="D80" i="1"/>
  <c r="L80" i="1" s="1"/>
  <c r="H79" i="1"/>
  <c r="F79" i="1"/>
  <c r="D79" i="1"/>
  <c r="L79" i="1" s="1"/>
  <c r="H78" i="1"/>
  <c r="F78" i="1"/>
  <c r="D78" i="1"/>
  <c r="J77" i="1" a="1"/>
  <c r="J77" i="1" s="1"/>
  <c r="K77" i="1" s="1"/>
  <c r="H77" i="1"/>
  <c r="F77" i="1"/>
  <c r="D77" i="1"/>
  <c r="L77" i="1" s="1"/>
  <c r="L76" i="1"/>
  <c r="H76" i="1"/>
  <c r="F76" i="1"/>
  <c r="D76" i="1"/>
  <c r="J76" i="1" s="1" a="1"/>
  <c r="J76" i="1" s="1"/>
  <c r="K76" i="1" s="1"/>
  <c r="L75" i="1"/>
  <c r="J75" i="1" a="1"/>
  <c r="J75" i="1" s="1"/>
  <c r="K75" i="1" s="1"/>
  <c r="H75" i="1"/>
  <c r="F75" i="1"/>
  <c r="D75" i="1"/>
  <c r="L74" i="1"/>
  <c r="H74" i="1"/>
  <c r="F74" i="1"/>
  <c r="D74" i="1"/>
  <c r="J74" i="1" s="1" a="1"/>
  <c r="J74" i="1" s="1"/>
  <c r="K74" i="1" s="1"/>
  <c r="H73" i="1"/>
  <c r="F73" i="1"/>
  <c r="D73" i="1"/>
  <c r="L73" i="1" s="1"/>
  <c r="H72" i="1"/>
  <c r="F72" i="1"/>
  <c r="D72" i="1"/>
  <c r="H71" i="1"/>
  <c r="F71" i="1"/>
  <c r="D71" i="1"/>
  <c r="L71" i="1" s="1"/>
  <c r="K70" i="1"/>
  <c r="H70" i="1"/>
  <c r="F70" i="1"/>
  <c r="D70" i="1"/>
  <c r="J70" i="1" s="1" a="1"/>
  <c r="J70" i="1" s="1"/>
  <c r="J69" i="1" a="1"/>
  <c r="J69" i="1" s="1"/>
  <c r="K69" i="1" s="1"/>
  <c r="H69" i="1"/>
  <c r="F69" i="1"/>
  <c r="D69" i="1"/>
  <c r="L69" i="1" s="1"/>
  <c r="H68" i="1"/>
  <c r="F68" i="1"/>
  <c r="D68" i="1"/>
  <c r="J68" i="1" s="1" a="1"/>
  <c r="J68" i="1" s="1"/>
  <c r="K68" i="1" s="1"/>
  <c r="L67" i="1"/>
  <c r="J67" i="1" a="1"/>
  <c r="J67" i="1" s="1"/>
  <c r="K67" i="1" s="1"/>
  <c r="H67" i="1"/>
  <c r="F67" i="1"/>
  <c r="D67" i="1"/>
  <c r="H66" i="1"/>
  <c r="F66" i="1"/>
  <c r="D66" i="1"/>
  <c r="H65" i="1"/>
  <c r="F65" i="1"/>
  <c r="D65" i="1"/>
  <c r="L65" i="1" s="1"/>
  <c r="H64" i="1"/>
  <c r="F64" i="1"/>
  <c r="D64" i="1"/>
  <c r="L64" i="1" s="1"/>
  <c r="H63" i="1"/>
  <c r="F63" i="1"/>
  <c r="D63" i="1"/>
  <c r="L63" i="1" s="1"/>
  <c r="H62" i="1"/>
  <c r="F62" i="1"/>
  <c r="D62" i="1"/>
  <c r="J61" i="1" a="1"/>
  <c r="J61" i="1" s="1"/>
  <c r="K61" i="1" s="1"/>
  <c r="H61" i="1"/>
  <c r="F61" i="1"/>
  <c r="D61" i="1"/>
  <c r="L61" i="1" s="1"/>
  <c r="L60" i="1"/>
  <c r="H60" i="1"/>
  <c r="F60" i="1"/>
  <c r="D60" i="1"/>
  <c r="J60" i="1" s="1" a="1"/>
  <c r="J60" i="1" s="1"/>
  <c r="K60" i="1" s="1"/>
  <c r="L59" i="1"/>
  <c r="J59" i="1" a="1"/>
  <c r="J59" i="1" s="1"/>
  <c r="K59" i="1" s="1"/>
  <c r="H59" i="1"/>
  <c r="F59" i="1"/>
  <c r="D59" i="1"/>
  <c r="L58" i="1"/>
  <c r="H58" i="1"/>
  <c r="F58" i="1"/>
  <c r="D58" i="1"/>
  <c r="J58" i="1" s="1" a="1"/>
  <c r="J58" i="1" s="1"/>
  <c r="K58" i="1" s="1"/>
  <c r="H57" i="1"/>
  <c r="F57" i="1"/>
  <c r="D57" i="1"/>
  <c r="L57" i="1" s="1"/>
  <c r="L56" i="1"/>
  <c r="J56" i="1" a="1"/>
  <c r="J56" i="1" s="1"/>
  <c r="K56" i="1" s="1"/>
  <c r="H56" i="1"/>
  <c r="F56" i="1"/>
  <c r="D56" i="1"/>
  <c r="H55" i="1"/>
  <c r="F55" i="1"/>
  <c r="D55" i="1"/>
  <c r="J54" i="1" a="1"/>
  <c r="J54" i="1" s="1"/>
  <c r="K54" i="1" s="1"/>
  <c r="H54" i="1"/>
  <c r="F54" i="1"/>
  <c r="D54" i="1"/>
  <c r="L54" i="1" s="1"/>
  <c r="L53" i="1"/>
  <c r="H53" i="1"/>
  <c r="F53" i="1"/>
  <c r="D53" i="1"/>
  <c r="J53" i="1" s="1" a="1"/>
  <c r="J53" i="1" s="1"/>
  <c r="K53" i="1" s="1"/>
  <c r="L52" i="1"/>
  <c r="J52" i="1" a="1"/>
  <c r="J52" i="1" s="1"/>
  <c r="K52" i="1" s="1"/>
  <c r="H52" i="1"/>
  <c r="F52" i="1"/>
  <c r="D52" i="1"/>
  <c r="L51" i="1"/>
  <c r="H51" i="1"/>
  <c r="F51" i="1"/>
  <c r="D51" i="1"/>
  <c r="J51" i="1" s="1" a="1"/>
  <c r="J51" i="1" s="1"/>
  <c r="K51" i="1" s="1"/>
  <c r="J50" i="1" a="1"/>
  <c r="J50" i="1" s="1"/>
  <c r="K50" i="1" s="1"/>
  <c r="H50" i="1"/>
  <c r="F50" i="1"/>
  <c r="D50" i="1"/>
  <c r="L50" i="1" s="1"/>
  <c r="H49" i="1"/>
  <c r="F49" i="1"/>
  <c r="D49" i="1"/>
  <c r="J49" i="1" s="1" a="1"/>
  <c r="J49" i="1" s="1"/>
  <c r="K49" i="1" s="1"/>
  <c r="L48" i="1"/>
  <c r="J48" i="1" a="1"/>
  <c r="J48" i="1" s="1"/>
  <c r="K48" i="1" s="1"/>
  <c r="H48" i="1"/>
  <c r="F48" i="1"/>
  <c r="D48" i="1"/>
  <c r="H47" i="1"/>
  <c r="F47" i="1"/>
  <c r="D47" i="1"/>
  <c r="J46" i="1" a="1"/>
  <c r="J46" i="1" s="1"/>
  <c r="K46" i="1" s="1"/>
  <c r="H46" i="1"/>
  <c r="F46" i="1"/>
  <c r="D46" i="1"/>
  <c r="L46" i="1" s="1"/>
  <c r="L45" i="1"/>
  <c r="H45" i="1"/>
  <c r="F45" i="1"/>
  <c r="D45" i="1"/>
  <c r="J45" i="1" s="1" a="1"/>
  <c r="J45" i="1" s="1"/>
  <c r="K45" i="1" s="1"/>
  <c r="L44" i="1"/>
  <c r="J44" i="1" a="1"/>
  <c r="J44" i="1" s="1"/>
  <c r="K44" i="1" s="1"/>
  <c r="H44" i="1"/>
  <c r="F44" i="1"/>
  <c r="D44" i="1"/>
  <c r="L43" i="1"/>
  <c r="H43" i="1"/>
  <c r="F43" i="1"/>
  <c r="D43" i="1"/>
  <c r="J43" i="1" s="1" a="1"/>
  <c r="J43" i="1" s="1"/>
  <c r="K43" i="1" s="1"/>
  <c r="J42" i="1" a="1"/>
  <c r="J42" i="1" s="1"/>
  <c r="K42" i="1" s="1"/>
  <c r="H42" i="1"/>
  <c r="F42" i="1"/>
  <c r="D42" i="1"/>
  <c r="L42" i="1" s="1"/>
  <c r="H41" i="1"/>
  <c r="F41" i="1"/>
  <c r="D41" i="1"/>
  <c r="J41" i="1" s="1" a="1"/>
  <c r="J41" i="1" s="1"/>
  <c r="K41" i="1" s="1"/>
  <c r="L40" i="1"/>
  <c r="J40" i="1" a="1"/>
  <c r="J40" i="1" s="1"/>
  <c r="K40" i="1" s="1"/>
  <c r="H40" i="1"/>
  <c r="F40" i="1"/>
  <c r="D40" i="1"/>
  <c r="H39" i="1"/>
  <c r="F39" i="1"/>
  <c r="D39" i="1"/>
  <c r="J38" i="1" a="1"/>
  <c r="J38" i="1" s="1"/>
  <c r="K38" i="1" s="1"/>
  <c r="H38" i="1"/>
  <c r="F38" i="1"/>
  <c r="D38" i="1"/>
  <c r="L38" i="1" s="1"/>
  <c r="L37" i="1"/>
  <c r="H37" i="1"/>
  <c r="F37" i="1"/>
  <c r="D37" i="1"/>
  <c r="J37" i="1" s="1" a="1"/>
  <c r="J37" i="1" s="1"/>
  <c r="K37" i="1" s="1"/>
  <c r="L36" i="1"/>
  <c r="K36" i="1"/>
  <c r="J36" i="1" a="1"/>
  <c r="J36" i="1" s="1"/>
  <c r="H36" i="1"/>
  <c r="F36" i="1"/>
  <c r="D36" i="1"/>
  <c r="L35" i="1"/>
  <c r="J35" i="1"/>
  <c r="K35" i="1" s="1"/>
  <c r="H35" i="1"/>
  <c r="F35" i="1"/>
  <c r="D35" i="1"/>
  <c r="J35" i="1" s="1" a="1"/>
  <c r="J34" i="1" a="1"/>
  <c r="J34" i="1" s="1"/>
  <c r="K34" i="1" s="1"/>
  <c r="H34" i="1"/>
  <c r="F34" i="1"/>
  <c r="D34" i="1"/>
  <c r="L34" i="1" s="1"/>
  <c r="H33" i="1"/>
  <c r="F33" i="1"/>
  <c r="D33" i="1"/>
  <c r="J33" i="1" s="1" a="1"/>
  <c r="J33" i="1" s="1"/>
  <c r="K33" i="1" s="1"/>
  <c r="L32" i="1"/>
  <c r="J32" i="1" a="1"/>
  <c r="J32" i="1" s="1"/>
  <c r="K32" i="1" s="1"/>
  <c r="H32" i="1"/>
  <c r="F32" i="1"/>
  <c r="D32" i="1"/>
  <c r="H31" i="1"/>
  <c r="F31" i="1"/>
  <c r="D31" i="1"/>
  <c r="J30" i="1" a="1"/>
  <c r="J30" i="1" s="1"/>
  <c r="K30" i="1" s="1"/>
  <c r="H30" i="1"/>
  <c r="F30" i="1"/>
  <c r="D30" i="1"/>
  <c r="L30" i="1" s="1"/>
  <c r="L29" i="1"/>
  <c r="H29" i="1"/>
  <c r="F29" i="1"/>
  <c r="D29" i="1"/>
  <c r="J29" i="1" s="1" a="1"/>
  <c r="J29" i="1" s="1"/>
  <c r="K29" i="1" s="1"/>
  <c r="L28" i="1"/>
  <c r="J28" i="1" a="1"/>
  <c r="J28" i="1" s="1"/>
  <c r="K28" i="1" s="1"/>
  <c r="H28" i="1"/>
  <c r="F28" i="1"/>
  <c r="D28" i="1"/>
  <c r="L27" i="1"/>
  <c r="H27" i="1"/>
  <c r="F27" i="1"/>
  <c r="D27" i="1"/>
  <c r="J27" i="1" s="1" a="1"/>
  <c r="J27" i="1" s="1"/>
  <c r="K27" i="1" s="1"/>
  <c r="J26" i="1" a="1"/>
  <c r="J26" i="1" s="1"/>
  <c r="K26" i="1" s="1"/>
  <c r="H26" i="1"/>
  <c r="F26" i="1"/>
  <c r="D26" i="1"/>
  <c r="L26" i="1" s="1"/>
  <c r="H25" i="1"/>
  <c r="F25" i="1"/>
  <c r="D25" i="1"/>
  <c r="J25" i="1" s="1" a="1"/>
  <c r="J25" i="1" s="1"/>
  <c r="K25" i="1" s="1"/>
  <c r="L24" i="1"/>
  <c r="J24" i="1" a="1"/>
  <c r="J24" i="1" s="1"/>
  <c r="K24" i="1" s="1"/>
  <c r="H24" i="1"/>
  <c r="F24" i="1"/>
  <c r="D24" i="1"/>
  <c r="H23" i="1"/>
  <c r="F23" i="1"/>
  <c r="D23" i="1"/>
  <c r="J22" i="1" a="1"/>
  <c r="J22" i="1" s="1"/>
  <c r="K22" i="1" s="1"/>
  <c r="H22" i="1"/>
  <c r="F22" i="1"/>
  <c r="D22" i="1"/>
  <c r="L22" i="1" s="1"/>
  <c r="L21" i="1"/>
  <c r="H21" i="1"/>
  <c r="F21" i="1"/>
  <c r="D21" i="1"/>
  <c r="J21" i="1" s="1" a="1"/>
  <c r="J21" i="1" s="1"/>
  <c r="K21" i="1" s="1"/>
  <c r="L20" i="1"/>
  <c r="J20" i="1" a="1"/>
  <c r="J20" i="1" s="1"/>
  <c r="K20" i="1" s="1"/>
  <c r="H20" i="1"/>
  <c r="F20" i="1"/>
  <c r="D20" i="1"/>
  <c r="L19" i="1"/>
  <c r="H19" i="1"/>
  <c r="F19" i="1"/>
  <c r="D19" i="1"/>
  <c r="J19" i="1" s="1" a="1"/>
  <c r="J19" i="1" s="1"/>
  <c r="K19" i="1" s="1"/>
  <c r="J18" i="1" a="1"/>
  <c r="J18" i="1" s="1"/>
  <c r="K18" i="1" s="1"/>
  <c r="H18" i="1"/>
  <c r="F18" i="1"/>
  <c r="D18" i="1"/>
  <c r="L18" i="1" s="1"/>
  <c r="H17" i="1"/>
  <c r="F17" i="1"/>
  <c r="D17" i="1"/>
  <c r="J17" i="1" s="1" a="1"/>
  <c r="J17" i="1" s="1"/>
  <c r="K17" i="1" s="1"/>
  <c r="L16" i="1"/>
  <c r="J16" i="1" a="1"/>
  <c r="J16" i="1" s="1"/>
  <c r="K16" i="1" s="1"/>
  <c r="H16" i="1"/>
  <c r="F16" i="1"/>
  <c r="D16" i="1"/>
  <c r="H15" i="1"/>
  <c r="F15" i="1"/>
  <c r="D15" i="1"/>
  <c r="J14" i="1" a="1"/>
  <c r="J14" i="1" s="1"/>
  <c r="K14" i="1" s="1"/>
  <c r="H14" i="1"/>
  <c r="F14" i="1"/>
  <c r="D14" i="1"/>
  <c r="L14" i="1" s="1"/>
  <c r="L13" i="1"/>
  <c r="H13" i="1"/>
  <c r="F13" i="1"/>
  <c r="D13" i="1"/>
  <c r="J13" i="1" s="1" a="1"/>
  <c r="J13" i="1" s="1"/>
  <c r="K13" i="1" s="1"/>
  <c r="L12" i="1"/>
  <c r="J12" i="1" a="1"/>
  <c r="J12" i="1" s="1"/>
  <c r="K12" i="1" s="1"/>
  <c r="H12" i="1"/>
  <c r="F12" i="1"/>
  <c r="D12" i="1"/>
  <c r="L11" i="1"/>
  <c r="H11" i="1"/>
  <c r="F11" i="1"/>
  <c r="D11" i="1"/>
  <c r="J11" i="1" s="1" a="1"/>
  <c r="J11" i="1" s="1"/>
  <c r="K11" i="1" s="1"/>
  <c r="J10" i="1" a="1"/>
  <c r="J10" i="1" s="1"/>
  <c r="K10" i="1" s="1"/>
  <c r="H10" i="1"/>
  <c r="F10" i="1"/>
  <c r="D10" i="1"/>
  <c r="L10" i="1" s="1"/>
  <c r="H9" i="1"/>
  <c r="F9" i="1"/>
  <c r="D9" i="1"/>
  <c r="L8" i="1"/>
  <c r="J8" i="1" a="1"/>
  <c r="J8" i="1" s="1"/>
  <c r="K8" i="1" s="1"/>
  <c r="H8" i="1"/>
  <c r="F8" i="1"/>
  <c r="D8" i="1"/>
  <c r="L7" i="1"/>
  <c r="H7" i="1"/>
  <c r="F7" i="1"/>
  <c r="D7" i="1"/>
  <c r="J7" i="1" s="1" a="1"/>
  <c r="J7" i="1" s="1"/>
  <c r="K7" i="1" s="1"/>
  <c r="J6" i="1" a="1"/>
  <c r="J6" i="1" s="1"/>
  <c r="K6" i="1" s="1"/>
  <c r="H6" i="1"/>
  <c r="F6" i="1"/>
  <c r="D6" i="1"/>
  <c r="L6" i="1" s="1"/>
  <c r="L5" i="1"/>
  <c r="J5" i="1"/>
  <c r="K5" i="1" s="1"/>
  <c r="H5" i="1"/>
  <c r="F5" i="1"/>
  <c r="D5" i="1"/>
  <c r="J5" i="1" s="1" a="1"/>
  <c r="L4" i="1"/>
  <c r="J4" i="1" a="1"/>
  <c r="J4" i="1" s="1"/>
  <c r="K4" i="1" s="1"/>
  <c r="H4" i="1"/>
  <c r="F4" i="1"/>
  <c r="D4" i="1"/>
  <c r="L3" i="1"/>
  <c r="H3" i="1"/>
  <c r="F3" i="1"/>
  <c r="D3" i="1"/>
  <c r="J3" i="1" s="1" a="1"/>
  <c r="J3" i="1" s="1"/>
  <c r="K3" i="1" s="1"/>
  <c r="J2" i="1" a="1"/>
  <c r="J2" i="1" s="1"/>
  <c r="K2" i="1" s="1"/>
  <c r="H2" i="1"/>
  <c r="F2" i="1"/>
  <c r="D2" i="1"/>
  <c r="L2" i="1" s="1"/>
  <c r="G12" i="2" l="1"/>
  <c r="I78" i="2" a="1"/>
  <c r="I78" i="2" s="1"/>
  <c r="J78" i="2" s="1"/>
  <c r="G2" i="2"/>
  <c r="G14" i="2"/>
  <c r="G26" i="2"/>
  <c r="G38" i="2"/>
  <c r="G50" i="2"/>
  <c r="G103" i="2"/>
  <c r="G113" i="2"/>
  <c r="G164" i="2"/>
  <c r="I171" i="2" a="1"/>
  <c r="I171" i="2" s="1"/>
  <c r="J171" i="2" s="1"/>
  <c r="H171" i="2"/>
  <c r="G248" i="2"/>
  <c r="G252" i="2"/>
  <c r="H252" i="2"/>
  <c r="H254" i="2"/>
  <c r="G256" i="2"/>
  <c r="H2" i="2"/>
  <c r="H6" i="2"/>
  <c r="H10" i="2"/>
  <c r="H14" i="2"/>
  <c r="H18" i="2"/>
  <c r="H22" i="2"/>
  <c r="H26" i="2"/>
  <c r="H30" i="2"/>
  <c r="H34" i="2"/>
  <c r="H38" i="2"/>
  <c r="H42" i="2"/>
  <c r="H46" i="2"/>
  <c r="H50" i="2"/>
  <c r="G59" i="2"/>
  <c r="G62" i="2"/>
  <c r="G65" i="2"/>
  <c r="H68" i="2"/>
  <c r="H71" i="2"/>
  <c r="H74" i="2"/>
  <c r="H77" i="2"/>
  <c r="I80" i="2" a="1"/>
  <c r="I80" i="2" s="1"/>
  <c r="J80" i="2" s="1"/>
  <c r="G110" i="2"/>
  <c r="I110" i="2" a="1"/>
  <c r="I110" i="2" s="1"/>
  <c r="J110" i="2" s="1"/>
  <c r="H113" i="2"/>
  <c r="H123" i="2"/>
  <c r="G125" i="2"/>
  <c r="G132" i="2"/>
  <c r="H137" i="2"/>
  <c r="I139" i="2" a="1"/>
  <c r="I139" i="2" s="1"/>
  <c r="J139" i="2" s="1"/>
  <c r="H139" i="2"/>
  <c r="G152" i="2"/>
  <c r="H157" i="2"/>
  <c r="I159" i="2" a="1"/>
  <c r="I159" i="2" s="1"/>
  <c r="J159" i="2" s="1"/>
  <c r="G159" i="2"/>
  <c r="H164" i="2"/>
  <c r="G171" i="2"/>
  <c r="G181" i="2"/>
  <c r="H184" i="2"/>
  <c r="G193" i="2"/>
  <c r="H198" i="2"/>
  <c r="H213" i="2"/>
  <c r="H218" i="2"/>
  <c r="H225" i="2"/>
  <c r="I230" i="2" a="1"/>
  <c r="I230" i="2" s="1"/>
  <c r="J230" i="2" s="1"/>
  <c r="G236" i="2"/>
  <c r="G241" i="2"/>
  <c r="H248" i="2"/>
  <c r="H250" i="2"/>
  <c r="I252" i="2" a="1"/>
  <c r="I252" i="2" s="1"/>
  <c r="J252" i="2" s="1"/>
  <c r="I254" i="2" a="1"/>
  <c r="I254" i="2" s="1"/>
  <c r="J254" i="2" s="1"/>
  <c r="H256" i="2"/>
  <c r="G258" i="2"/>
  <c r="H258" i="2"/>
  <c r="I258" i="2" a="1"/>
  <c r="I258" i="2" s="1"/>
  <c r="J258" i="2" s="1"/>
  <c r="G271" i="2"/>
  <c r="G276" i="2"/>
  <c r="G300" i="2"/>
  <c r="G302" i="2"/>
  <c r="I302" i="2" a="1"/>
  <c r="I302" i="2" s="1"/>
  <c r="J302" i="2" s="1"/>
  <c r="G306" i="2"/>
  <c r="I306" i="2" a="1"/>
  <c r="I306" i="2" s="1"/>
  <c r="J306" i="2" s="1"/>
  <c r="G316" i="2"/>
  <c r="H316" i="2"/>
  <c r="I318" i="2" a="1"/>
  <c r="I318" i="2" s="1"/>
  <c r="J318" i="2" s="1"/>
  <c r="I323" i="2" a="1"/>
  <c r="I323" i="2" s="1"/>
  <c r="J323" i="2" s="1"/>
  <c r="G323" i="2"/>
  <c r="I332" i="2" a="1"/>
  <c r="I332" i="2" s="1"/>
  <c r="J332" i="2" s="1"/>
  <c r="H332" i="2"/>
  <c r="H344" i="2"/>
  <c r="H373" i="2"/>
  <c r="G386" i="2"/>
  <c r="H386" i="2"/>
  <c r="I386" i="2" a="1"/>
  <c r="I386" i="2" s="1"/>
  <c r="J386" i="2" s="1"/>
  <c r="I396" i="2" a="1"/>
  <c r="I396" i="2" s="1"/>
  <c r="J396" i="2" s="1"/>
  <c r="H396" i="2"/>
  <c r="H408" i="2"/>
  <c r="H437" i="2"/>
  <c r="G450" i="2"/>
  <c r="H450" i="2"/>
  <c r="I450" i="2" a="1"/>
  <c r="I450" i="2" s="1"/>
  <c r="J450" i="2" s="1"/>
  <c r="I460" i="2" a="1"/>
  <c r="I460" i="2" s="1"/>
  <c r="J460" i="2" s="1"/>
  <c r="H460" i="2"/>
  <c r="H472" i="2"/>
  <c r="I495" i="2" a="1"/>
  <c r="I495" i="2" s="1"/>
  <c r="J495" i="2" s="1"/>
  <c r="H495" i="2"/>
  <c r="H509" i="2"/>
  <c r="G509" i="2"/>
  <c r="I521" i="2" a="1"/>
  <c r="I521" i="2" s="1"/>
  <c r="J521" i="2" s="1"/>
  <c r="H521" i="2"/>
  <c r="G521" i="2"/>
  <c r="G540" i="2"/>
  <c r="I540" i="2" a="1"/>
  <c r="I540" i="2" s="1"/>
  <c r="J540" i="2" s="1"/>
  <c r="H540" i="2"/>
  <c r="G8" i="2"/>
  <c r="I75" i="2" a="1"/>
  <c r="I75" i="2" s="1"/>
  <c r="J75" i="2" s="1"/>
  <c r="G10" i="2"/>
  <c r="G22" i="2"/>
  <c r="G34" i="2"/>
  <c r="G46" i="2"/>
  <c r="G71" i="2"/>
  <c r="G74" i="2"/>
  <c r="G77" i="2"/>
  <c r="H80" i="2"/>
  <c r="G142" i="2"/>
  <c r="I142" i="2" a="1"/>
  <c r="I142" i="2" s="1"/>
  <c r="J142" i="2" s="1"/>
  <c r="G157" i="2"/>
  <c r="G213" i="2"/>
  <c r="G91" i="2"/>
  <c r="G94" i="2"/>
  <c r="G97" i="2"/>
  <c r="H100" i="2"/>
  <c r="H103" i="2"/>
  <c r="G105" i="2"/>
  <c r="I6" i="2" a="1"/>
  <c r="I6" i="2" s="1"/>
  <c r="J6" i="2" s="1"/>
  <c r="I18" i="2" a="1"/>
  <c r="I18" i="2" s="1"/>
  <c r="J18" i="2" s="1"/>
  <c r="I30" i="2" a="1"/>
  <c r="I30" i="2" s="1"/>
  <c r="J30" i="2" s="1"/>
  <c r="I42" i="2" a="1"/>
  <c r="I42" i="2" s="1"/>
  <c r="J42" i="2" s="1"/>
  <c r="G53" i="2"/>
  <c r="H56" i="2"/>
  <c r="H65" i="2"/>
  <c r="I68" i="2" a="1"/>
  <c r="I68" i="2" s="1"/>
  <c r="J68" i="2" s="1"/>
  <c r="G85" i="2"/>
  <c r="H88" i="2"/>
  <c r="H97" i="2"/>
  <c r="I100" i="2" a="1"/>
  <c r="I100" i="2" s="1"/>
  <c r="J100" i="2" s="1"/>
  <c r="I107" i="2" a="1"/>
  <c r="I107" i="2" s="1"/>
  <c r="J107" i="2" s="1"/>
  <c r="H107" i="2"/>
  <c r="H110" i="2"/>
  <c r="I127" i="2" a="1"/>
  <c r="I127" i="2" s="1"/>
  <c r="J127" i="2" s="1"/>
  <c r="G127" i="2"/>
  <c r="I137" i="2" a="1"/>
  <c r="I137" i="2" s="1"/>
  <c r="J137" i="2" s="1"/>
  <c r="G139" i="2"/>
  <c r="I184" i="2" a="1"/>
  <c r="I184" i="2" s="1"/>
  <c r="J184" i="2" s="1"/>
  <c r="I198" i="2" a="1"/>
  <c r="I198" i="2" s="1"/>
  <c r="J198" i="2" s="1"/>
  <c r="H210" i="2"/>
  <c r="I218" i="2" a="1"/>
  <c r="I218" i="2" s="1"/>
  <c r="J218" i="2" s="1"/>
  <c r="H220" i="2"/>
  <c r="H241" i="2"/>
  <c r="I250" i="2" a="1"/>
  <c r="I250" i="2" s="1"/>
  <c r="J250" i="2" s="1"/>
  <c r="H264" i="2"/>
  <c r="I264" i="2" a="1"/>
  <c r="I264" i="2" s="1"/>
  <c r="J264" i="2" s="1"/>
  <c r="H271" i="2"/>
  <c r="H276" i="2"/>
  <c r="G280" i="2"/>
  <c r="I287" i="2" a="1"/>
  <c r="I287" i="2" s="1"/>
  <c r="J287" i="2" s="1"/>
  <c r="G287" i="2"/>
  <c r="H287" i="2"/>
  <c r="H296" i="2"/>
  <c r="I296" i="2" a="1"/>
  <c r="I296" i="2" s="1"/>
  <c r="J296" i="2" s="1"/>
  <c r="I300" i="2" a="1"/>
  <c r="I300" i="2" s="1"/>
  <c r="J300" i="2" s="1"/>
  <c r="H302" i="2"/>
  <c r="H306" i="2"/>
  <c r="I316" i="2" a="1"/>
  <c r="I316" i="2" s="1"/>
  <c r="J316" i="2" s="1"/>
  <c r="H323" i="2"/>
  <c r="G332" i="2"/>
  <c r="G345" i="2"/>
  <c r="H345" i="2"/>
  <c r="G347" i="2"/>
  <c r="H350" i="2"/>
  <c r="G358" i="2"/>
  <c r="I358" i="2" a="1"/>
  <c r="I358" i="2" s="1"/>
  <c r="J358" i="2" s="1"/>
  <c r="H358" i="2"/>
  <c r="G396" i="2"/>
  <c r="G409" i="2"/>
  <c r="H409" i="2"/>
  <c r="G422" i="2"/>
  <c r="I422" i="2" a="1"/>
  <c r="I422" i="2" s="1"/>
  <c r="J422" i="2" s="1"/>
  <c r="H422" i="2"/>
  <c r="G473" i="2"/>
  <c r="H473" i="2"/>
  <c r="G495" i="2"/>
  <c r="I509" i="2" a="1"/>
  <c r="I509" i="2" s="1"/>
  <c r="J509" i="2" s="1"/>
  <c r="G537" i="2"/>
  <c r="I537" i="2" a="1"/>
  <c r="I537" i="2" s="1"/>
  <c r="J537" i="2" s="1"/>
  <c r="H537" i="2"/>
  <c r="G238" i="2"/>
  <c r="I238" i="2" a="1"/>
  <c r="I238" i="2" s="1"/>
  <c r="J238" i="2" s="1"/>
  <c r="G294" i="2"/>
  <c r="H294" i="2"/>
  <c r="I319" i="2" a="1"/>
  <c r="I319" i="2" s="1"/>
  <c r="J319" i="2" s="1"/>
  <c r="G319" i="2"/>
  <c r="H319" i="2"/>
  <c r="H328" i="2"/>
  <c r="I328" i="2" a="1"/>
  <c r="I328" i="2" s="1"/>
  <c r="J328" i="2" s="1"/>
  <c r="I361" i="2" a="1"/>
  <c r="I361" i="2" s="1"/>
  <c r="J361" i="2" s="1"/>
  <c r="H361" i="2"/>
  <c r="H381" i="2"/>
  <c r="G381" i="2"/>
  <c r="H384" i="2"/>
  <c r="G384" i="2"/>
  <c r="I425" i="2" a="1"/>
  <c r="I425" i="2" s="1"/>
  <c r="J425" i="2" s="1"/>
  <c r="H425" i="2"/>
  <c r="H445" i="2"/>
  <c r="G445" i="2"/>
  <c r="H448" i="2"/>
  <c r="G448" i="2"/>
  <c r="I479" i="2" a="1"/>
  <c r="I479" i="2" s="1"/>
  <c r="J479" i="2" s="1"/>
  <c r="G479" i="2"/>
  <c r="H479" i="2"/>
  <c r="G482" i="2"/>
  <c r="H482" i="2"/>
  <c r="I482" i="2" a="1"/>
  <c r="I482" i="2" s="1"/>
  <c r="J482" i="2" s="1"/>
  <c r="G16" i="2"/>
  <c r="G44" i="2"/>
  <c r="G87" i="2"/>
  <c r="G90" i="2"/>
  <c r="G93" i="2"/>
  <c r="H96" i="2"/>
  <c r="H122" i="2"/>
  <c r="G136" i="2"/>
  <c r="H170" i="2"/>
  <c r="G183" i="2"/>
  <c r="G204" i="2"/>
  <c r="G212" i="2"/>
  <c r="H217" i="2"/>
  <c r="G224" i="2"/>
  <c r="G233" i="2"/>
  <c r="H238" i="2"/>
  <c r="G249" i="2"/>
  <c r="H249" i="2"/>
  <c r="G251" i="2"/>
  <c r="G253" i="2"/>
  <c r="I255" i="2" a="1"/>
  <c r="I255" i="2" s="1"/>
  <c r="J255" i="2" s="1"/>
  <c r="G255" i="2"/>
  <c r="H255" i="2"/>
  <c r="G277" i="2"/>
  <c r="H285" i="2"/>
  <c r="I294" i="2" a="1"/>
  <c r="I294" i="2" s="1"/>
  <c r="J294" i="2" s="1"/>
  <c r="I303" i="2" a="1"/>
  <c r="I303" i="2" s="1"/>
  <c r="J303" i="2" s="1"/>
  <c r="H303" i="2"/>
  <c r="G326" i="2"/>
  <c r="H326" i="2"/>
  <c r="G328" i="2"/>
  <c r="I335" i="2" a="1"/>
  <c r="I335" i="2" s="1"/>
  <c r="J335" i="2" s="1"/>
  <c r="H335" i="2"/>
  <c r="G341" i="2"/>
  <c r="G348" i="2"/>
  <c r="H348" i="2"/>
  <c r="I351" i="2" a="1"/>
  <c r="I351" i="2" s="1"/>
  <c r="J351" i="2" s="1"/>
  <c r="G351" i="2"/>
  <c r="H351" i="2"/>
  <c r="G361" i="2"/>
  <c r="G370" i="2"/>
  <c r="I370" i="2" a="1"/>
  <c r="I370" i="2" s="1"/>
  <c r="J370" i="2" s="1"/>
  <c r="G376" i="2"/>
  <c r="I381" i="2" a="1"/>
  <c r="I381" i="2" s="1"/>
  <c r="J381" i="2" s="1"/>
  <c r="I384" i="2" a="1"/>
  <c r="I384" i="2" s="1"/>
  <c r="J384" i="2" s="1"/>
  <c r="I387" i="2" a="1"/>
  <c r="I387" i="2" s="1"/>
  <c r="J387" i="2" s="1"/>
  <c r="H387" i="2"/>
  <c r="G387" i="2"/>
  <c r="I399" i="2" a="1"/>
  <c r="I399" i="2" s="1"/>
  <c r="J399" i="2" s="1"/>
  <c r="H399" i="2"/>
  <c r="G405" i="2"/>
  <c r="G412" i="2"/>
  <c r="H412" i="2"/>
  <c r="I415" i="2" a="1"/>
  <c r="I415" i="2" s="1"/>
  <c r="J415" i="2" s="1"/>
  <c r="G415" i="2"/>
  <c r="H415" i="2"/>
  <c r="G425" i="2"/>
  <c r="G434" i="2"/>
  <c r="I434" i="2" a="1"/>
  <c r="I434" i="2" s="1"/>
  <c r="J434" i="2" s="1"/>
  <c r="G440" i="2"/>
  <c r="I445" i="2" a="1"/>
  <c r="I445" i="2" s="1"/>
  <c r="J445" i="2" s="1"/>
  <c r="I448" i="2" a="1"/>
  <c r="I448" i="2" s="1"/>
  <c r="J448" i="2" s="1"/>
  <c r="I451" i="2" a="1"/>
  <c r="I451" i="2" s="1"/>
  <c r="J451" i="2" s="1"/>
  <c r="H451" i="2"/>
  <c r="G451" i="2"/>
  <c r="I463" i="2" a="1"/>
  <c r="I463" i="2" s="1"/>
  <c r="J463" i="2" s="1"/>
  <c r="H463" i="2"/>
  <c r="G469" i="2"/>
  <c r="G476" i="2"/>
  <c r="I476" i="2" a="1"/>
  <c r="I476" i="2" s="1"/>
  <c r="J476" i="2" s="1"/>
  <c r="H476" i="2"/>
  <c r="G498" i="2"/>
  <c r="I498" i="2" a="1"/>
  <c r="I498" i="2" s="1"/>
  <c r="J498" i="2" s="1"/>
  <c r="G20" i="2"/>
  <c r="G48" i="2"/>
  <c r="G163" i="2"/>
  <c r="G75" i="2"/>
  <c r="G78" i="2"/>
  <c r="G81" i="2"/>
  <c r="H84" i="2"/>
  <c r="H87" i="2"/>
  <c r="H90" i="2"/>
  <c r="H93" i="2"/>
  <c r="I96" i="2" a="1"/>
  <c r="I96" i="2" s="1"/>
  <c r="J96" i="2" s="1"/>
  <c r="G131" i="2"/>
  <c r="I136" i="2" a="1"/>
  <c r="I136" i="2" s="1"/>
  <c r="J136" i="2" s="1"/>
  <c r="H138" i="2"/>
  <c r="G151" i="2"/>
  <c r="I156" i="2" a="1"/>
  <c r="I156" i="2" s="1"/>
  <c r="J156" i="2" s="1"/>
  <c r="H158" i="2"/>
  <c r="H163" i="2"/>
  <c r="G165" i="2"/>
  <c r="G180" i="2"/>
  <c r="H183" i="2"/>
  <c r="H185" i="2"/>
  <c r="G209" i="2"/>
  <c r="H212" i="2"/>
  <c r="I217" i="2" a="1"/>
  <c r="I217" i="2" s="1"/>
  <c r="J217" i="2" s="1"/>
  <c r="G226" i="2"/>
  <c r="H226" i="2"/>
  <c r="H233" i="2"/>
  <c r="G247" i="2"/>
  <c r="H251" i="2"/>
  <c r="G259" i="2"/>
  <c r="H261" i="2"/>
  <c r="I261" i="2" a="1"/>
  <c r="I261" i="2" s="1"/>
  <c r="J261" i="2" s="1"/>
  <c r="G270" i="2"/>
  <c r="I270" i="2" a="1"/>
  <c r="I270" i="2" s="1"/>
  <c r="J270" i="2" s="1"/>
  <c r="H277" i="2"/>
  <c r="G281" i="2"/>
  <c r="H281" i="2"/>
  <c r="G283" i="2"/>
  <c r="I285" i="2" a="1"/>
  <c r="I285" i="2" s="1"/>
  <c r="J285" i="2" s="1"/>
  <c r="G290" i="2"/>
  <c r="H290" i="2"/>
  <c r="I290" i="2" a="1"/>
  <c r="I290" i="2" s="1"/>
  <c r="J290" i="2" s="1"/>
  <c r="I299" i="2" a="1"/>
  <c r="I299" i="2" s="1"/>
  <c r="J299" i="2" s="1"/>
  <c r="H299" i="2"/>
  <c r="G303" i="2"/>
  <c r="H317" i="2"/>
  <c r="I326" i="2" a="1"/>
  <c r="I326" i="2" s="1"/>
  <c r="J326" i="2" s="1"/>
  <c r="H341" i="2"/>
  <c r="G354" i="2"/>
  <c r="H354" i="2"/>
  <c r="I354" i="2" a="1"/>
  <c r="I354" i="2" s="1"/>
  <c r="J354" i="2" s="1"/>
  <c r="I364" i="2" a="1"/>
  <c r="I364" i="2" s="1"/>
  <c r="J364" i="2" s="1"/>
  <c r="H364" i="2"/>
  <c r="H376" i="2"/>
  <c r="H405" i="2"/>
  <c r="G418" i="2"/>
  <c r="H418" i="2"/>
  <c r="I418" i="2" a="1"/>
  <c r="I418" i="2" s="1"/>
  <c r="J418" i="2" s="1"/>
  <c r="I428" i="2" a="1"/>
  <c r="I428" i="2" s="1"/>
  <c r="J428" i="2" s="1"/>
  <c r="H428" i="2"/>
  <c r="H440" i="2"/>
  <c r="H469" i="2"/>
  <c r="H480" i="2"/>
  <c r="G480" i="2"/>
  <c r="I483" i="2" a="1"/>
  <c r="I483" i="2" s="1"/>
  <c r="J483" i="2" s="1"/>
  <c r="H483" i="2"/>
  <c r="G483" i="2"/>
  <c r="G4" i="2"/>
  <c r="G32" i="2"/>
  <c r="G36" i="2"/>
  <c r="G52" i="2"/>
  <c r="G55" i="2"/>
  <c r="G58" i="2"/>
  <c r="G61" i="2"/>
  <c r="H64" i="2"/>
  <c r="H146" i="2"/>
  <c r="H156" i="2"/>
  <c r="G175" i="2"/>
  <c r="H190" i="2"/>
  <c r="G197" i="2"/>
  <c r="H4" i="2"/>
  <c r="H8" i="2"/>
  <c r="H12" i="2"/>
  <c r="H16" i="2"/>
  <c r="H20" i="2"/>
  <c r="H24" i="2"/>
  <c r="H28" i="2"/>
  <c r="H32" i="2"/>
  <c r="H36" i="2"/>
  <c r="H40" i="2"/>
  <c r="H44" i="2"/>
  <c r="H48" i="2"/>
  <c r="H52" i="2"/>
  <c r="H55" i="2"/>
  <c r="H58" i="2"/>
  <c r="H61" i="2"/>
  <c r="I64" i="2" a="1"/>
  <c r="I64" i="2" s="1"/>
  <c r="J64" i="2" s="1"/>
  <c r="G104" i="2"/>
  <c r="H114" i="2"/>
  <c r="I122" i="2" a="1"/>
  <c r="I122" i="2" s="1"/>
  <c r="J122" i="2" s="1"/>
  <c r="H124" i="2"/>
  <c r="G143" i="2"/>
  <c r="I146" i="2" a="1"/>
  <c r="I146" i="2" s="1"/>
  <c r="J146" i="2" s="1"/>
  <c r="I170" i="2" a="1"/>
  <c r="I170" i="2" s="1"/>
  <c r="J170" i="2" s="1"/>
  <c r="G172" i="2"/>
  <c r="H175" i="2"/>
  <c r="I190" i="2" a="1"/>
  <c r="I190" i="2" s="1"/>
  <c r="J190" i="2" s="1"/>
  <c r="G192" i="2"/>
  <c r="I197" i="2" a="1"/>
  <c r="I197" i="2" s="1"/>
  <c r="J197" i="2" s="1"/>
  <c r="G199" i="2"/>
  <c r="H204" i="2"/>
  <c r="G219" i="2"/>
  <c r="H224" i="2"/>
  <c r="I235" i="2" a="1"/>
  <c r="I235" i="2" s="1"/>
  <c r="J235" i="2" s="1"/>
  <c r="H235" i="2"/>
  <c r="H242" i="2"/>
  <c r="I249" i="2" a="1"/>
  <c r="I249" i="2" s="1"/>
  <c r="J249" i="2" s="1"/>
  <c r="H253" i="2"/>
  <c r="I24" i="2" a="1"/>
  <c r="I24" i="2" s="1"/>
  <c r="J24" i="2" s="1"/>
  <c r="I28" i="2" a="1"/>
  <c r="I28" i="2" s="1"/>
  <c r="J28" i="2" s="1"/>
  <c r="I40" i="2" a="1"/>
  <c r="I40" i="2" s="1"/>
  <c r="J40" i="2" s="1"/>
  <c r="G69" i="2"/>
  <c r="H72" i="2"/>
  <c r="H81" i="2"/>
  <c r="I84" i="2" a="1"/>
  <c r="I84" i="2" s="1"/>
  <c r="J84" i="2" s="1"/>
  <c r="G101" i="2"/>
  <c r="I104" i="2" a="1"/>
  <c r="I104" i="2" s="1"/>
  <c r="J104" i="2" s="1"/>
  <c r="H106" i="2"/>
  <c r="G111" i="2"/>
  <c r="I114" i="2" a="1"/>
  <c r="I114" i="2" s="1"/>
  <c r="J114" i="2" s="1"/>
  <c r="G119" i="2"/>
  <c r="I124" i="2" a="1"/>
  <c r="I124" i="2" s="1"/>
  <c r="J124" i="2" s="1"/>
  <c r="H126" i="2"/>
  <c r="H131" i="2"/>
  <c r="G133" i="2"/>
  <c r="I138" i="2" a="1"/>
  <c r="I138" i="2" s="1"/>
  <c r="J138" i="2" s="1"/>
  <c r="H143" i="2"/>
  <c r="G148" i="2"/>
  <c r="H151" i="2"/>
  <c r="H153" i="2"/>
  <c r="I158" i="2" a="1"/>
  <c r="I158" i="2" s="1"/>
  <c r="J158" i="2" s="1"/>
  <c r="I165" i="2" a="1"/>
  <c r="I165" i="2" s="1"/>
  <c r="J165" i="2" s="1"/>
  <c r="G167" i="2"/>
  <c r="H172" i="2"/>
  <c r="G177" i="2"/>
  <c r="H180" i="2"/>
  <c r="I185" i="2" a="1"/>
  <c r="I185" i="2" s="1"/>
  <c r="J185" i="2" s="1"/>
  <c r="G187" i="2"/>
  <c r="H192" i="2"/>
  <c r="G194" i="2"/>
  <c r="H194" i="2"/>
  <c r="H199" i="2"/>
  <c r="G206" i="2"/>
  <c r="I206" i="2" a="1"/>
  <c r="I206" i="2" s="1"/>
  <c r="J206" i="2" s="1"/>
  <c r="H209" i="2"/>
  <c r="H219" i="2"/>
  <c r="I226" i="2" a="1"/>
  <c r="I226" i="2" s="1"/>
  <c r="J226" i="2" s="1"/>
  <c r="G235" i="2"/>
  <c r="I242" i="2" a="1"/>
  <c r="I242" i="2" s="1"/>
  <c r="J242" i="2" s="1"/>
  <c r="H247" i="2"/>
  <c r="H259" i="2"/>
  <c r="G261" i="2"/>
  <c r="H270" i="2"/>
  <c r="I281" i="2" a="1"/>
  <c r="I281" i="2" s="1"/>
  <c r="J281" i="2" s="1"/>
  <c r="H283" i="2"/>
  <c r="H288" i="2"/>
  <c r="G297" i="2"/>
  <c r="G299" i="2"/>
  <c r="G309" i="2"/>
  <c r="G313" i="2"/>
  <c r="H313" i="2"/>
  <c r="G315" i="2"/>
  <c r="I317" i="2" a="1"/>
  <c r="I317" i="2" s="1"/>
  <c r="J317" i="2" s="1"/>
  <c r="G322" i="2"/>
  <c r="H322" i="2"/>
  <c r="I322" i="2" a="1"/>
  <c r="I322" i="2" s="1"/>
  <c r="J322" i="2" s="1"/>
  <c r="G364" i="2"/>
  <c r="G377" i="2"/>
  <c r="H377" i="2"/>
  <c r="G379" i="2"/>
  <c r="H382" i="2"/>
  <c r="G390" i="2"/>
  <c r="I390" i="2" a="1"/>
  <c r="I390" i="2" s="1"/>
  <c r="J390" i="2" s="1"/>
  <c r="H390" i="2"/>
  <c r="G428" i="2"/>
  <c r="G441" i="2"/>
  <c r="H441" i="2"/>
  <c r="G443" i="2"/>
  <c r="H446" i="2"/>
  <c r="G454" i="2"/>
  <c r="I454" i="2" a="1"/>
  <c r="I454" i="2" s="1"/>
  <c r="J454" i="2" s="1"/>
  <c r="H454" i="2"/>
  <c r="H477" i="2"/>
  <c r="G477" i="2"/>
  <c r="I480" i="2" a="1"/>
  <c r="I480" i="2" s="1"/>
  <c r="J480" i="2" s="1"/>
  <c r="G486" i="2"/>
  <c r="I486" i="2" a="1"/>
  <c r="I486" i="2" s="1"/>
  <c r="J486" i="2" s="1"/>
  <c r="H486" i="2"/>
  <c r="I489" i="2" a="1"/>
  <c r="I489" i="2" s="1"/>
  <c r="J489" i="2" s="1"/>
  <c r="H489" i="2"/>
  <c r="G505" i="2"/>
  <c r="I505" i="2" a="1"/>
  <c r="I505" i="2" s="1"/>
  <c r="J505" i="2" s="1"/>
  <c r="H505" i="2"/>
  <c r="I511" i="2" a="1"/>
  <c r="I511" i="2" s="1"/>
  <c r="J511" i="2" s="1"/>
  <c r="G511" i="2"/>
  <c r="H511" i="2"/>
  <c r="G514" i="2"/>
  <c r="H514" i="2"/>
  <c r="I514" i="2" a="1"/>
  <c r="I514" i="2" s="1"/>
  <c r="J514" i="2" s="1"/>
  <c r="G162" i="2"/>
  <c r="H162" i="2"/>
  <c r="G174" i="2"/>
  <c r="I174" i="2" a="1"/>
  <c r="I174" i="2" s="1"/>
  <c r="J174" i="2" s="1"/>
  <c r="I203" i="2" a="1"/>
  <c r="I203" i="2" s="1"/>
  <c r="J203" i="2" s="1"/>
  <c r="H203" i="2"/>
  <c r="I223" i="2" a="1"/>
  <c r="I223" i="2" s="1"/>
  <c r="J223" i="2" s="1"/>
  <c r="G223" i="2"/>
  <c r="I267" i="2" a="1"/>
  <c r="I267" i="2" s="1"/>
  <c r="J267" i="2" s="1"/>
  <c r="H267" i="2"/>
  <c r="H293" i="2"/>
  <c r="I293" i="2" a="1"/>
  <c r="I293" i="2" s="1"/>
  <c r="J293" i="2" s="1"/>
  <c r="H349" i="2"/>
  <c r="G349" i="2"/>
  <c r="H352" i="2"/>
  <c r="G352" i="2"/>
  <c r="I393" i="2" a="1"/>
  <c r="I393" i="2" s="1"/>
  <c r="J393" i="2" s="1"/>
  <c r="H393" i="2"/>
  <c r="H413" i="2"/>
  <c r="G413" i="2"/>
  <c r="H416" i="2"/>
  <c r="G416" i="2"/>
  <c r="I457" i="2" a="1"/>
  <c r="I457" i="2" s="1"/>
  <c r="J457" i="2" s="1"/>
  <c r="H457" i="2"/>
  <c r="I492" i="2" a="1"/>
  <c r="I492" i="2" s="1"/>
  <c r="J492" i="2" s="1"/>
  <c r="H492" i="2"/>
  <c r="G508" i="2"/>
  <c r="I508" i="2" a="1"/>
  <c r="I508" i="2" s="1"/>
  <c r="J508" i="2" s="1"/>
  <c r="H508" i="2"/>
  <c r="I543" i="2" a="1"/>
  <c r="I543" i="2" s="1"/>
  <c r="J543" i="2" s="1"/>
  <c r="G543" i="2"/>
  <c r="H543" i="2"/>
  <c r="G123" i="2"/>
  <c r="G130" i="2"/>
  <c r="H130" i="2"/>
  <c r="I191" i="2" a="1"/>
  <c r="I191" i="2" s="1"/>
  <c r="J191" i="2" s="1"/>
  <c r="G191" i="2"/>
  <c r="H230" i="2"/>
  <c r="H232" i="2"/>
  <c r="I232" i="2" a="1"/>
  <c r="I232" i="2" s="1"/>
  <c r="J232" i="2" s="1"/>
  <c r="G267" i="2"/>
  <c r="G284" i="2"/>
  <c r="H284" i="2"/>
  <c r="I291" i="2" a="1"/>
  <c r="I291" i="2" s="1"/>
  <c r="J291" i="2" s="1"/>
  <c r="G291" i="2"/>
  <c r="G293" i="2"/>
  <c r="H318" i="2"/>
  <c r="H325" i="2"/>
  <c r="I325" i="2" a="1"/>
  <c r="I325" i="2" s="1"/>
  <c r="J325" i="2" s="1"/>
  <c r="G338" i="2"/>
  <c r="I338" i="2" a="1"/>
  <c r="I338" i="2" s="1"/>
  <c r="J338" i="2" s="1"/>
  <c r="G344" i="2"/>
  <c r="I349" i="2" a="1"/>
  <c r="I349" i="2" s="1"/>
  <c r="J349" i="2" s="1"/>
  <c r="I352" i="2" a="1"/>
  <c r="I352" i="2" s="1"/>
  <c r="J352" i="2" s="1"/>
  <c r="I355" i="2" a="1"/>
  <c r="I355" i="2" s="1"/>
  <c r="J355" i="2" s="1"/>
  <c r="H355" i="2"/>
  <c r="G355" i="2"/>
  <c r="I367" i="2" a="1"/>
  <c r="I367" i="2" s="1"/>
  <c r="J367" i="2" s="1"/>
  <c r="H367" i="2"/>
  <c r="G373" i="2"/>
  <c r="G380" i="2"/>
  <c r="H380" i="2"/>
  <c r="I383" i="2" a="1"/>
  <c r="I383" i="2" s="1"/>
  <c r="J383" i="2" s="1"/>
  <c r="G383" i="2"/>
  <c r="H383" i="2"/>
  <c r="G393" i="2"/>
  <c r="G402" i="2"/>
  <c r="I402" i="2" a="1"/>
  <c r="I402" i="2" s="1"/>
  <c r="J402" i="2" s="1"/>
  <c r="G408" i="2"/>
  <c r="I413" i="2" a="1"/>
  <c r="I413" i="2" s="1"/>
  <c r="J413" i="2" s="1"/>
  <c r="I416" i="2" a="1"/>
  <c r="I416" i="2" s="1"/>
  <c r="J416" i="2" s="1"/>
  <c r="I419" i="2" a="1"/>
  <c r="I419" i="2" s="1"/>
  <c r="J419" i="2" s="1"/>
  <c r="H419" i="2"/>
  <c r="G419" i="2"/>
  <c r="I431" i="2" a="1"/>
  <c r="I431" i="2" s="1"/>
  <c r="J431" i="2" s="1"/>
  <c r="H431" i="2"/>
  <c r="G437" i="2"/>
  <c r="G444" i="2"/>
  <c r="H444" i="2"/>
  <c r="I447" i="2" a="1"/>
  <c r="I447" i="2" s="1"/>
  <c r="J447" i="2" s="1"/>
  <c r="G447" i="2"/>
  <c r="H447" i="2"/>
  <c r="G457" i="2"/>
  <c r="G466" i="2"/>
  <c r="I466" i="2" a="1"/>
  <c r="I466" i="2" s="1"/>
  <c r="J466" i="2" s="1"/>
  <c r="G472" i="2"/>
  <c r="G492" i="2"/>
  <c r="H512" i="2"/>
  <c r="G512" i="2"/>
  <c r="I524" i="2" a="1"/>
  <c r="I524" i="2" s="1"/>
  <c r="J524" i="2" s="1"/>
  <c r="H524" i="2"/>
  <c r="G524" i="2"/>
  <c r="I357" i="2" a="1"/>
  <c r="I357" i="2" s="1"/>
  <c r="J357" i="2" s="1"/>
  <c r="I360" i="2" a="1"/>
  <c r="I360" i="2" s="1"/>
  <c r="J360" i="2" s="1"/>
  <c r="I389" i="2" a="1"/>
  <c r="I389" i="2" s="1"/>
  <c r="J389" i="2" s="1"/>
  <c r="I392" i="2" a="1"/>
  <c r="I392" i="2" s="1"/>
  <c r="J392" i="2" s="1"/>
  <c r="I421" i="2" a="1"/>
  <c r="I421" i="2" s="1"/>
  <c r="J421" i="2" s="1"/>
  <c r="I424" i="2" a="1"/>
  <c r="I424" i="2" s="1"/>
  <c r="J424" i="2" s="1"/>
  <c r="I453" i="2" a="1"/>
  <c r="I453" i="2" s="1"/>
  <c r="J453" i="2" s="1"/>
  <c r="I456" i="2" a="1"/>
  <c r="I456" i="2" s="1"/>
  <c r="J456" i="2" s="1"/>
  <c r="I485" i="2" a="1"/>
  <c r="I485" i="2" s="1"/>
  <c r="J485" i="2" s="1"/>
  <c r="I488" i="2" a="1"/>
  <c r="I488" i="2" s="1"/>
  <c r="J488" i="2" s="1"/>
  <c r="I517" i="2" a="1"/>
  <c r="I517" i="2" s="1"/>
  <c r="J517" i="2" s="1"/>
  <c r="I520" i="2" a="1"/>
  <c r="I520" i="2" s="1"/>
  <c r="J520" i="2" s="1"/>
  <c r="I546" i="2" a="1"/>
  <c r="I546" i="2" s="1"/>
  <c r="J546" i="2" s="1"/>
  <c r="I549" i="2" a="1"/>
  <c r="I549" i="2" s="1"/>
  <c r="J549" i="2" s="1"/>
  <c r="H559" i="2"/>
  <c r="I564" i="2" a="1"/>
  <c r="I564" i="2" s="1"/>
  <c r="J564" i="2" s="1"/>
  <c r="H573" i="2"/>
  <c r="I575" i="2" a="1"/>
  <c r="I575" i="2" s="1"/>
  <c r="J575" i="2" s="1"/>
  <c r="H575" i="2"/>
  <c r="G582" i="2"/>
  <c r="H582" i="2"/>
  <c r="H597" i="2"/>
  <c r="I607" i="2" a="1"/>
  <c r="I607" i="2" s="1"/>
  <c r="J607" i="2" s="1"/>
  <c r="H607" i="2"/>
  <c r="H616" i="2"/>
  <c r="G626" i="2"/>
  <c r="I626" i="2" a="1"/>
  <c r="I626" i="2" s="1"/>
  <c r="J626" i="2" s="1"/>
  <c r="H635" i="2"/>
  <c r="I637" i="2" a="1"/>
  <c r="I637" i="2" s="1"/>
  <c r="J637" i="2" s="1"/>
  <c r="I688" i="2" a="1"/>
  <c r="I688" i="2" s="1"/>
  <c r="J688" i="2" s="1"/>
  <c r="I693" i="2" a="1"/>
  <c r="I693" i="2" s="1"/>
  <c r="J693" i="2" s="1"/>
  <c r="H693" i="2"/>
  <c r="I699" i="2" a="1"/>
  <c r="I699" i="2" s="1"/>
  <c r="J699" i="2" s="1"/>
  <c r="G712" i="2"/>
  <c r="H712" i="2"/>
  <c r="G738" i="2"/>
  <c r="I738" i="2" a="1"/>
  <c r="I738" i="2" s="1"/>
  <c r="J738" i="2" s="1"/>
  <c r="H738" i="2"/>
  <c r="H742" i="2"/>
  <c r="I742" i="2" a="1"/>
  <c r="I742" i="2" s="1"/>
  <c r="J742" i="2" s="1"/>
  <c r="G742" i="2"/>
  <c r="G768" i="2"/>
  <c r="H768" i="2"/>
  <c r="I862" i="2" a="1"/>
  <c r="I862" i="2" s="1"/>
  <c r="J862" i="2" s="1"/>
  <c r="H862" i="2"/>
  <c r="G862" i="2"/>
  <c r="G868" i="2"/>
  <c r="I868" i="2" a="1"/>
  <c r="I868" i="2" s="1"/>
  <c r="J868" i="2" s="1"/>
  <c r="H868" i="2"/>
  <c r="I563" i="2" a="1"/>
  <c r="I563" i="2" s="1"/>
  <c r="J563" i="2" s="1"/>
  <c r="G563" i="2"/>
  <c r="I573" i="2" a="1"/>
  <c r="I573" i="2" s="1"/>
  <c r="J573" i="2" s="1"/>
  <c r="I611" i="2" a="1"/>
  <c r="I611" i="2" s="1"/>
  <c r="J611" i="2" s="1"/>
  <c r="G611" i="2"/>
  <c r="G630" i="2"/>
  <c r="H630" i="2"/>
  <c r="I655" i="2" a="1"/>
  <c r="I655" i="2" s="1"/>
  <c r="J655" i="2" s="1"/>
  <c r="H655" i="2"/>
  <c r="G668" i="2"/>
  <c r="H670" i="2"/>
  <c r="H672" i="2"/>
  <c r="G674" i="2"/>
  <c r="I674" i="2" a="1"/>
  <c r="I674" i="2" s="1"/>
  <c r="J674" i="2" s="1"/>
  <c r="H684" i="2"/>
  <c r="G684" i="2"/>
  <c r="I691" i="2" a="1"/>
  <c r="I691" i="2" s="1"/>
  <c r="J691" i="2" s="1"/>
  <c r="G691" i="2"/>
  <c r="G693" i="2"/>
  <c r="G707" i="2"/>
  <c r="I712" i="2" a="1"/>
  <c r="I712" i="2" s="1"/>
  <c r="J712" i="2" s="1"/>
  <c r="H715" i="2"/>
  <c r="I715" i="2" a="1"/>
  <c r="I715" i="2" s="1"/>
  <c r="J715" i="2" s="1"/>
  <c r="G715" i="2"/>
  <c r="I722" i="2" a="1"/>
  <c r="I722" i="2" s="1"/>
  <c r="J722" i="2" s="1"/>
  <c r="H722" i="2"/>
  <c r="G722" i="2"/>
  <c r="G735" i="2"/>
  <c r="I735" i="2" a="1"/>
  <c r="I735" i="2" s="1"/>
  <c r="J735" i="2" s="1"/>
  <c r="H735" i="2"/>
  <c r="I743" i="2" a="1"/>
  <c r="I743" i="2" s="1"/>
  <c r="J743" i="2" s="1"/>
  <c r="H743" i="2"/>
  <c r="I749" i="2" a="1"/>
  <c r="I749" i="2" s="1"/>
  <c r="J749" i="2" s="1"/>
  <c r="H749" i="2"/>
  <c r="G749" i="2"/>
  <c r="I768" i="2" a="1"/>
  <c r="I768" i="2" s="1"/>
  <c r="J768" i="2" s="1"/>
  <c r="I794" i="2" a="1"/>
  <c r="I794" i="2" s="1"/>
  <c r="J794" i="2" s="1"/>
  <c r="G794" i="2"/>
  <c r="H794" i="2"/>
  <c r="I801" i="2" a="1"/>
  <c r="I801" i="2" s="1"/>
  <c r="J801" i="2" s="1"/>
  <c r="H801" i="2"/>
  <c r="G801" i="2"/>
  <c r="H806" i="2"/>
  <c r="I806" i="2" a="1"/>
  <c r="I806" i="2" s="1"/>
  <c r="J806" i="2" s="1"/>
  <c r="G806" i="2"/>
  <c r="I858" i="2" a="1"/>
  <c r="I858" i="2" s="1"/>
  <c r="J858" i="2" s="1"/>
  <c r="G858" i="2"/>
  <c r="H858" i="2"/>
  <c r="G533" i="2"/>
  <c r="G594" i="2"/>
  <c r="I594" i="2" a="1"/>
  <c r="I594" i="2" s="1"/>
  <c r="J594" i="2" s="1"/>
  <c r="I659" i="2" a="1"/>
  <c r="I659" i="2" s="1"/>
  <c r="J659" i="2" s="1"/>
  <c r="G659" i="2"/>
  <c r="G720" i="2"/>
  <c r="I720" i="2" a="1"/>
  <c r="I720" i="2" s="1"/>
  <c r="J720" i="2" s="1"/>
  <c r="H739" i="2"/>
  <c r="I739" i="2" a="1"/>
  <c r="I739" i="2" s="1"/>
  <c r="J739" i="2" s="1"/>
  <c r="G739" i="2"/>
  <c r="G792" i="2"/>
  <c r="I792" i="2" a="1"/>
  <c r="I792" i="2" s="1"/>
  <c r="J792" i="2" s="1"/>
  <c r="H870" i="2"/>
  <c r="I870" i="2" a="1"/>
  <c r="I870" i="2" s="1"/>
  <c r="J870" i="2" s="1"/>
  <c r="G870" i="2"/>
  <c r="G876" i="2"/>
  <c r="I876" i="2" a="1"/>
  <c r="I876" i="2" s="1"/>
  <c r="J876" i="2" s="1"/>
  <c r="H876" i="2"/>
  <c r="H553" i="2"/>
  <c r="H558" i="2"/>
  <c r="H565" i="2"/>
  <c r="I570" i="2" a="1"/>
  <c r="I570" i="2" s="1"/>
  <c r="J570" i="2" s="1"/>
  <c r="G572" i="2"/>
  <c r="I579" i="2" a="1"/>
  <c r="I579" i="2" s="1"/>
  <c r="J579" i="2" s="1"/>
  <c r="G579" i="2"/>
  <c r="I588" i="2" a="1"/>
  <c r="I588" i="2" s="1"/>
  <c r="J588" i="2" s="1"/>
  <c r="I590" i="2" a="1"/>
  <c r="I590" i="2" s="1"/>
  <c r="J590" i="2" s="1"/>
  <c r="I592" i="2" a="1"/>
  <c r="I592" i="2" s="1"/>
  <c r="J592" i="2" s="1"/>
  <c r="H594" i="2"/>
  <c r="G598" i="2"/>
  <c r="H598" i="2"/>
  <c r="H613" i="2"/>
  <c r="G617" i="2"/>
  <c r="I623" i="2" a="1"/>
  <c r="I623" i="2" s="1"/>
  <c r="J623" i="2" s="1"/>
  <c r="H623" i="2"/>
  <c r="H632" i="2"/>
  <c r="G636" i="2"/>
  <c r="H638" i="2"/>
  <c r="H640" i="2"/>
  <c r="G642" i="2"/>
  <c r="I642" i="2" a="1"/>
  <c r="I642" i="2" s="1"/>
  <c r="J642" i="2" s="1"/>
  <c r="H659" i="2"/>
  <c r="G661" i="2"/>
  <c r="G680" i="2"/>
  <c r="I687" i="2" a="1"/>
  <c r="I687" i="2" s="1"/>
  <c r="J687" i="2" s="1"/>
  <c r="H687" i="2"/>
  <c r="G687" i="2"/>
  <c r="G696" i="2"/>
  <c r="I696" i="2" a="1"/>
  <c r="I696" i="2" s="1"/>
  <c r="J696" i="2" s="1"/>
  <c r="I713" i="2" a="1"/>
  <c r="I713" i="2" s="1"/>
  <c r="J713" i="2" s="1"/>
  <c r="H713" i="2"/>
  <c r="H720" i="2"/>
  <c r="I727" i="2" a="1"/>
  <c r="I727" i="2" s="1"/>
  <c r="J727" i="2" s="1"/>
  <c r="G727" i="2"/>
  <c r="H792" i="2"/>
  <c r="G802" i="2"/>
  <c r="I802" i="2" a="1"/>
  <c r="I802" i="2" s="1"/>
  <c r="J802" i="2" s="1"/>
  <c r="H802" i="2"/>
  <c r="G515" i="2"/>
  <c r="H518" i="2"/>
  <c r="H527" i="2"/>
  <c r="I530" i="2" a="1"/>
  <c r="I530" i="2" s="1"/>
  <c r="J530" i="2" s="1"/>
  <c r="G541" i="2"/>
  <c r="G544" i="2"/>
  <c r="G547" i="2"/>
  <c r="H550" i="2"/>
  <c r="I558" i="2" a="1"/>
  <c r="I558" i="2" s="1"/>
  <c r="J558" i="2" s="1"/>
  <c r="H560" i="2"/>
  <c r="G567" i="2"/>
  <c r="I572" i="2" a="1"/>
  <c r="I572" i="2" s="1"/>
  <c r="J572" i="2" s="1"/>
  <c r="H574" i="2"/>
  <c r="H579" i="2"/>
  <c r="G581" i="2"/>
  <c r="I598" i="2" a="1"/>
  <c r="I598" i="2" s="1"/>
  <c r="J598" i="2" s="1"/>
  <c r="G600" i="2"/>
  <c r="I617" i="2" a="1"/>
  <c r="I617" i="2" s="1"/>
  <c r="J617" i="2" s="1"/>
  <c r="I627" i="2" a="1"/>
  <c r="I627" i="2" s="1"/>
  <c r="J627" i="2" s="1"/>
  <c r="G627" i="2"/>
  <c r="I636" i="2" a="1"/>
  <c r="I636" i="2" s="1"/>
  <c r="J636" i="2" s="1"/>
  <c r="I638" i="2" a="1"/>
  <c r="I638" i="2" s="1"/>
  <c r="J638" i="2" s="1"/>
  <c r="I640" i="2" a="1"/>
  <c r="I640" i="2" s="1"/>
  <c r="J640" i="2" s="1"/>
  <c r="G646" i="2"/>
  <c r="H646" i="2"/>
  <c r="H661" i="2"/>
  <c r="G665" i="2"/>
  <c r="I671" i="2" a="1"/>
  <c r="I671" i="2" s="1"/>
  <c r="J671" i="2" s="1"/>
  <c r="H671" i="2"/>
  <c r="H680" i="2"/>
  <c r="G694" i="2"/>
  <c r="H694" i="2"/>
  <c r="H696" i="2"/>
  <c r="G708" i="2"/>
  <c r="I708" i="2" a="1"/>
  <c r="I708" i="2" s="1"/>
  <c r="J708" i="2" s="1"/>
  <c r="H708" i="2"/>
  <c r="G713" i="2"/>
  <c r="G716" i="2"/>
  <c r="H716" i="2"/>
  <c r="H727" i="2"/>
  <c r="I730" i="2" a="1"/>
  <c r="I730" i="2" s="1"/>
  <c r="J730" i="2" s="1"/>
  <c r="G730" i="2"/>
  <c r="H730" i="2"/>
  <c r="G740" i="2"/>
  <c r="I740" i="2" a="1"/>
  <c r="I740" i="2" s="1"/>
  <c r="J740" i="2" s="1"/>
  <c r="H740" i="2"/>
  <c r="G744" i="2"/>
  <c r="H744" i="2"/>
  <c r="I744" i="2" a="1"/>
  <c r="I744" i="2" s="1"/>
  <c r="J744" i="2" s="1"/>
  <c r="I798" i="2" a="1"/>
  <c r="I798" i="2" s="1"/>
  <c r="J798" i="2" s="1"/>
  <c r="H798" i="2"/>
  <c r="G798" i="2"/>
  <c r="H803" i="2"/>
  <c r="I803" i="2" a="1"/>
  <c r="I803" i="2" s="1"/>
  <c r="J803" i="2" s="1"/>
  <c r="G803" i="2"/>
  <c r="G872" i="2"/>
  <c r="H872" i="2"/>
  <c r="I872" i="2" a="1"/>
  <c r="I872" i="2" s="1"/>
  <c r="J872" i="2" s="1"/>
  <c r="H515" i="2"/>
  <c r="I518" i="2" a="1"/>
  <c r="I518" i="2" s="1"/>
  <c r="J518" i="2" s="1"/>
  <c r="H547" i="2"/>
  <c r="I550" i="2" a="1"/>
  <c r="I550" i="2" s="1"/>
  <c r="J550" i="2" s="1"/>
  <c r="I560" i="2" a="1"/>
  <c r="I560" i="2" s="1"/>
  <c r="J560" i="2" s="1"/>
  <c r="H567" i="2"/>
  <c r="I574" i="2" a="1"/>
  <c r="I574" i="2" s="1"/>
  <c r="J574" i="2" s="1"/>
  <c r="H581" i="2"/>
  <c r="I591" i="2" a="1"/>
  <c r="I591" i="2" s="1"/>
  <c r="J591" i="2" s="1"/>
  <c r="H591" i="2"/>
  <c r="H600" i="2"/>
  <c r="G604" i="2"/>
  <c r="H606" i="2"/>
  <c r="G610" i="2"/>
  <c r="I610" i="2" a="1"/>
  <c r="I610" i="2" s="1"/>
  <c r="J610" i="2" s="1"/>
  <c r="H627" i="2"/>
  <c r="I701" i="2" a="1"/>
  <c r="I701" i="2" s="1"/>
  <c r="J701" i="2" s="1"/>
  <c r="H701" i="2"/>
  <c r="G701" i="2"/>
  <c r="G728" i="2"/>
  <c r="I728" i="2" a="1"/>
  <c r="I728" i="2" s="1"/>
  <c r="J728" i="2" s="1"/>
  <c r="I731" i="2" a="1"/>
  <c r="I731" i="2" s="1"/>
  <c r="J731" i="2" s="1"/>
  <c r="H731" i="2"/>
  <c r="I757" i="2" a="1"/>
  <c r="I757" i="2" s="1"/>
  <c r="J757" i="2" s="1"/>
  <c r="H757" i="2"/>
  <c r="G757" i="2"/>
  <c r="I783" i="2" a="1"/>
  <c r="I783" i="2" s="1"/>
  <c r="J783" i="2" s="1"/>
  <c r="H783" i="2"/>
  <c r="G799" i="2"/>
  <c r="I799" i="2" a="1"/>
  <c r="I799" i="2" s="1"/>
  <c r="J799" i="2" s="1"/>
  <c r="H799" i="2"/>
  <c r="G808" i="2"/>
  <c r="H808" i="2"/>
  <c r="I808" i="2" a="1"/>
  <c r="I808" i="2" s="1"/>
  <c r="J808" i="2" s="1"/>
  <c r="I595" i="2" a="1"/>
  <c r="I595" i="2" s="1"/>
  <c r="J595" i="2" s="1"/>
  <c r="G595" i="2"/>
  <c r="G614" i="2"/>
  <c r="H614" i="2"/>
  <c r="I639" i="2" a="1"/>
  <c r="I639" i="2" s="1"/>
  <c r="J639" i="2" s="1"/>
  <c r="H639" i="2"/>
  <c r="G652" i="2"/>
  <c r="H654" i="2"/>
  <c r="H656" i="2"/>
  <c r="G658" i="2"/>
  <c r="I658" i="2" a="1"/>
  <c r="I658" i="2" s="1"/>
  <c r="J658" i="2" s="1"/>
  <c r="H681" i="2"/>
  <c r="G681" i="2"/>
  <c r="G690" i="2"/>
  <c r="I690" i="2" a="1"/>
  <c r="I690" i="2" s="1"/>
  <c r="J690" i="2" s="1"/>
  <c r="H690" i="2"/>
  <c r="G706" i="2"/>
  <c r="I706" i="2" a="1"/>
  <c r="I706" i="2" s="1"/>
  <c r="J706" i="2" s="1"/>
  <c r="I737" i="2" a="1"/>
  <c r="I737" i="2" s="1"/>
  <c r="J737" i="2" s="1"/>
  <c r="H737" i="2"/>
  <c r="G737" i="2"/>
  <c r="I741" i="2" a="1"/>
  <c r="I741" i="2" s="1"/>
  <c r="J741" i="2" s="1"/>
  <c r="G741" i="2"/>
  <c r="H741" i="2"/>
  <c r="I745" i="2" a="1"/>
  <c r="I745" i="2" s="1"/>
  <c r="J745" i="2" s="1"/>
  <c r="H745" i="2"/>
  <c r="G745" i="2"/>
  <c r="I786" i="2" a="1"/>
  <c r="I786" i="2" s="1"/>
  <c r="J786" i="2" s="1"/>
  <c r="H786" i="2"/>
  <c r="G786" i="2"/>
  <c r="G804" i="2"/>
  <c r="I804" i="2" a="1"/>
  <c r="I804" i="2" s="1"/>
  <c r="J804" i="2" s="1"/>
  <c r="H804" i="2"/>
  <c r="I809" i="2" a="1"/>
  <c r="I809" i="2" s="1"/>
  <c r="J809" i="2" s="1"/>
  <c r="H809" i="2"/>
  <c r="G809" i="2"/>
  <c r="G866" i="2"/>
  <c r="I866" i="2" a="1"/>
  <c r="I866" i="2" s="1"/>
  <c r="J866" i="2" s="1"/>
  <c r="H866" i="2"/>
  <c r="H331" i="2"/>
  <c r="I334" i="2" a="1"/>
  <c r="I334" i="2" s="1"/>
  <c r="J334" i="2" s="1"/>
  <c r="H363" i="2"/>
  <c r="I366" i="2" a="1"/>
  <c r="I366" i="2" s="1"/>
  <c r="J366" i="2" s="1"/>
  <c r="H395" i="2"/>
  <c r="I398" i="2" a="1"/>
  <c r="I398" i="2" s="1"/>
  <c r="J398" i="2" s="1"/>
  <c r="H427" i="2"/>
  <c r="I430" i="2" a="1"/>
  <c r="I430" i="2" s="1"/>
  <c r="J430" i="2" s="1"/>
  <c r="H459" i="2"/>
  <c r="I462" i="2" a="1"/>
  <c r="I462" i="2" s="1"/>
  <c r="J462" i="2" s="1"/>
  <c r="H491" i="2"/>
  <c r="I494" i="2" a="1"/>
  <c r="I494" i="2" s="1"/>
  <c r="J494" i="2" s="1"/>
  <c r="H523" i="2"/>
  <c r="I526" i="2" a="1"/>
  <c r="I526" i="2" s="1"/>
  <c r="J526" i="2" s="1"/>
  <c r="H546" i="2"/>
  <c r="H552" i="2"/>
  <c r="I557" i="2" a="1"/>
  <c r="I557" i="2" s="1"/>
  <c r="J557" i="2" s="1"/>
  <c r="G559" i="2"/>
  <c r="G566" i="2"/>
  <c r="H566" i="2"/>
  <c r="H571" i="2"/>
  <c r="G578" i="2"/>
  <c r="I578" i="2" a="1"/>
  <c r="I578" i="2" s="1"/>
  <c r="J578" i="2" s="1"/>
  <c r="H587" i="2"/>
  <c r="I589" i="2" a="1"/>
  <c r="I589" i="2" s="1"/>
  <c r="J589" i="2" s="1"/>
  <c r="H595" i="2"/>
  <c r="G597" i="2"/>
  <c r="I614" i="2" a="1"/>
  <c r="I614" i="2" s="1"/>
  <c r="J614" i="2" s="1"/>
  <c r="G616" i="2"/>
  <c r="I633" i="2" a="1"/>
  <c r="I633" i="2" s="1"/>
  <c r="J633" i="2" s="1"/>
  <c r="G635" i="2"/>
  <c r="H637" i="2"/>
  <c r="G639" i="2"/>
  <c r="I643" i="2" a="1"/>
  <c r="I643" i="2" s="1"/>
  <c r="J643" i="2" s="1"/>
  <c r="G643" i="2"/>
  <c r="I652" i="2" a="1"/>
  <c r="I652" i="2" s="1"/>
  <c r="J652" i="2" s="1"/>
  <c r="I654" i="2" a="1"/>
  <c r="I654" i="2" s="1"/>
  <c r="J654" i="2" s="1"/>
  <c r="I656" i="2" a="1"/>
  <c r="I656" i="2" s="1"/>
  <c r="J656" i="2" s="1"/>
  <c r="H658" i="2"/>
  <c r="G662" i="2"/>
  <c r="H662" i="2"/>
  <c r="H677" i="2"/>
  <c r="I681" i="2" a="1"/>
  <c r="I681" i="2" s="1"/>
  <c r="J681" i="2" s="1"/>
  <c r="H683" i="2"/>
  <c r="H688" i="2"/>
  <c r="H699" i="2"/>
  <c r="H706" i="2"/>
  <c r="I709" i="2" a="1"/>
  <c r="I709" i="2" s="1"/>
  <c r="J709" i="2" s="1"/>
  <c r="G709" i="2"/>
  <c r="H709" i="2"/>
  <c r="I711" i="2" a="1"/>
  <c r="I711" i="2" s="1"/>
  <c r="J711" i="2" s="1"/>
  <c r="H714" i="2"/>
  <c r="H734" i="2"/>
  <c r="G734" i="2"/>
  <c r="I746" i="2" a="1"/>
  <c r="I746" i="2" s="1"/>
  <c r="J746" i="2" s="1"/>
  <c r="H746" i="2"/>
  <c r="I765" i="2" a="1"/>
  <c r="I765" i="2" s="1"/>
  <c r="J765" i="2" s="1"/>
  <c r="G765" i="2"/>
  <c r="I805" i="2" a="1"/>
  <c r="I805" i="2" s="1"/>
  <c r="J805" i="2" s="1"/>
  <c r="G805" i="2"/>
  <c r="H805" i="2"/>
  <c r="I810" i="2" a="1"/>
  <c r="I810" i="2" s="1"/>
  <c r="J810" i="2" s="1"/>
  <c r="H810" i="2"/>
  <c r="I813" i="2" a="1"/>
  <c r="I813" i="2" s="1"/>
  <c r="J813" i="2" s="1"/>
  <c r="H813" i="2"/>
  <c r="G813" i="2"/>
  <c r="I901" i="2" a="1"/>
  <c r="I901" i="2" s="1"/>
  <c r="J901" i="2" s="1"/>
  <c r="G901" i="2"/>
  <c r="I905" i="2" a="1"/>
  <c r="I905" i="2" s="1"/>
  <c r="J905" i="2" s="1"/>
  <c r="H905" i="2"/>
  <c r="H907" i="2"/>
  <c r="G907" i="2"/>
  <c r="I925" i="2" a="1"/>
  <c r="I925" i="2" s="1"/>
  <c r="J925" i="2" s="1"/>
  <c r="H925" i="2"/>
  <c r="G927" i="2"/>
  <c r="H927" i="2"/>
  <c r="G986" i="2"/>
  <c r="H994" i="2"/>
  <c r="G1001" i="2"/>
  <c r="I1045" i="2" a="1"/>
  <c r="I1045" i="2" s="1"/>
  <c r="J1045" i="2" s="1"/>
  <c r="G1045" i="2"/>
  <c r="G1076" i="2"/>
  <c r="I1076" i="2" a="1"/>
  <c r="I1076" i="2" s="1"/>
  <c r="J1076" i="2" s="1"/>
  <c r="I1079" i="2" a="1"/>
  <c r="I1079" i="2" s="1"/>
  <c r="J1079" i="2" s="1"/>
  <c r="H1079" i="2"/>
  <c r="G1079" i="2"/>
  <c r="I1154" i="2" a="1"/>
  <c r="I1154" i="2" s="1"/>
  <c r="J1154" i="2" s="1"/>
  <c r="H1154" i="2"/>
  <c r="G1154" i="2"/>
  <c r="G736" i="2"/>
  <c r="H736" i="2"/>
  <c r="G748" i="2"/>
  <c r="I748" i="2" a="1"/>
  <c r="I748" i="2" s="1"/>
  <c r="J748" i="2" s="1"/>
  <c r="I759" i="2" a="1"/>
  <c r="I759" i="2" s="1"/>
  <c r="J759" i="2" s="1"/>
  <c r="G759" i="2"/>
  <c r="I784" i="2" a="1"/>
  <c r="I784" i="2" s="1"/>
  <c r="J784" i="2" s="1"/>
  <c r="H795" i="2"/>
  <c r="I797" i="2" a="1"/>
  <c r="I797" i="2" s="1"/>
  <c r="J797" i="2" s="1"/>
  <c r="G797" i="2"/>
  <c r="H807" i="2"/>
  <c r="I856" i="2" a="1"/>
  <c r="I856" i="2" s="1"/>
  <c r="J856" i="2" s="1"/>
  <c r="G864" i="2"/>
  <c r="H864" i="2"/>
  <c r="H874" i="2"/>
  <c r="I897" i="2" a="1"/>
  <c r="I897" i="2" s="1"/>
  <c r="J897" i="2" s="1"/>
  <c r="G897" i="2"/>
  <c r="H901" i="2"/>
  <c r="H903" i="2"/>
  <c r="G905" i="2"/>
  <c r="I907" i="2" a="1"/>
  <c r="I907" i="2" s="1"/>
  <c r="J907" i="2" s="1"/>
  <c r="I911" i="2" a="1"/>
  <c r="I911" i="2" s="1"/>
  <c r="J911" i="2" s="1"/>
  <c r="G925" i="2"/>
  <c r="I927" i="2" a="1"/>
  <c r="I927" i="2" s="1"/>
  <c r="J927" i="2" s="1"/>
  <c r="I931" i="2" a="1"/>
  <c r="I931" i="2" s="1"/>
  <c r="J931" i="2" s="1"/>
  <c r="G936" i="2"/>
  <c r="H936" i="2"/>
  <c r="I936" i="2" a="1"/>
  <c r="I936" i="2" s="1"/>
  <c r="J936" i="2" s="1"/>
  <c r="I938" i="2" a="1"/>
  <c r="I938" i="2" s="1"/>
  <c r="J938" i="2" s="1"/>
  <c r="I958" i="2" a="1"/>
  <c r="I958" i="2" s="1"/>
  <c r="J958" i="2" s="1"/>
  <c r="I977" i="2" a="1"/>
  <c r="I977" i="2" s="1"/>
  <c r="J977" i="2" s="1"/>
  <c r="H977" i="2"/>
  <c r="G977" i="2"/>
  <c r="I994" i="2" a="1"/>
  <c r="I994" i="2" s="1"/>
  <c r="J994" i="2" s="1"/>
  <c r="I1038" i="2" a="1"/>
  <c r="I1038" i="2" s="1"/>
  <c r="J1038" i="2" s="1"/>
  <c r="H1038" i="2"/>
  <c r="G1038" i="2"/>
  <c r="H1074" i="2"/>
  <c r="G1074" i="2"/>
  <c r="I1082" i="2" a="1"/>
  <c r="I1082" i="2" s="1"/>
  <c r="J1082" i="2" s="1"/>
  <c r="G1082" i="2"/>
  <c r="H1090" i="2"/>
  <c r="G1090" i="2"/>
  <c r="I1090" i="2" a="1"/>
  <c r="I1090" i="2" s="1"/>
  <c r="J1090" i="2" s="1"/>
  <c r="I736" i="2" a="1"/>
  <c r="I736" i="2" s="1"/>
  <c r="J736" i="2" s="1"/>
  <c r="H748" i="2"/>
  <c r="H752" i="2"/>
  <c r="H759" i="2"/>
  <c r="I773" i="2" a="1"/>
  <c r="I773" i="2" s="1"/>
  <c r="J773" i="2" s="1"/>
  <c r="G773" i="2"/>
  <c r="I777" i="2" a="1"/>
  <c r="I777" i="2" s="1"/>
  <c r="J777" i="2" s="1"/>
  <c r="H777" i="2"/>
  <c r="H797" i="2"/>
  <c r="G815" i="2"/>
  <c r="H824" i="2"/>
  <c r="I826" i="2" a="1"/>
  <c r="I826" i="2" s="1"/>
  <c r="J826" i="2" s="1"/>
  <c r="G826" i="2"/>
  <c r="G840" i="2"/>
  <c r="H840" i="2"/>
  <c r="G842" i="2"/>
  <c r="I864" i="2" a="1"/>
  <c r="I864" i="2" s="1"/>
  <c r="J864" i="2" s="1"/>
  <c r="I881" i="2" a="1"/>
  <c r="I881" i="2" s="1"/>
  <c r="J881" i="2" s="1"/>
  <c r="H881" i="2"/>
  <c r="I887" i="2" a="1"/>
  <c r="I887" i="2" s="1"/>
  <c r="J887" i="2" s="1"/>
  <c r="G887" i="2"/>
  <c r="G891" i="2"/>
  <c r="H897" i="2"/>
  <c r="I914" i="2" a="1"/>
  <c r="I914" i="2" s="1"/>
  <c r="J914" i="2" s="1"/>
  <c r="G914" i="2"/>
  <c r="I934" i="2" a="1"/>
  <c r="I934" i="2" s="1"/>
  <c r="J934" i="2" s="1"/>
  <c r="G934" i="2"/>
  <c r="I941" i="2" a="1"/>
  <c r="I941" i="2" s="1"/>
  <c r="J941" i="2" s="1"/>
  <c r="G941" i="2"/>
  <c r="G949" i="2"/>
  <c r="I951" i="2" a="1"/>
  <c r="I951" i="2" s="1"/>
  <c r="J951" i="2" s="1"/>
  <c r="G951" i="2"/>
  <c r="I961" i="2" a="1"/>
  <c r="I961" i="2" s="1"/>
  <c r="J961" i="2" s="1"/>
  <c r="G961" i="2"/>
  <c r="I975" i="2" a="1"/>
  <c r="I975" i="2" s="1"/>
  <c r="J975" i="2" s="1"/>
  <c r="G975" i="2"/>
  <c r="G981" i="2"/>
  <c r="I983" i="2" a="1"/>
  <c r="I983" i="2" s="1"/>
  <c r="J983" i="2" s="1"/>
  <c r="H983" i="2"/>
  <c r="I997" i="2" a="1"/>
  <c r="I997" i="2" s="1"/>
  <c r="J997" i="2" s="1"/>
  <c r="G997" i="2"/>
  <c r="H997" i="2"/>
  <c r="I999" i="2" a="1"/>
  <c r="I999" i="2" s="1"/>
  <c r="J999" i="2" s="1"/>
  <c r="G1004" i="2"/>
  <c r="H1004" i="2"/>
  <c r="I1008" i="2" a="1"/>
  <c r="I1008" i="2" s="1"/>
  <c r="J1008" i="2" s="1"/>
  <c r="G1012" i="2"/>
  <c r="I1012" i="2" a="1"/>
  <c r="I1012" i="2" s="1"/>
  <c r="J1012" i="2" s="1"/>
  <c r="H1012" i="2"/>
  <c r="H1023" i="2"/>
  <c r="H1025" i="2"/>
  <c r="I1027" i="2" a="1"/>
  <c r="I1027" i="2" s="1"/>
  <c r="J1027" i="2" s="1"/>
  <c r="H1048" i="2"/>
  <c r="I1050" i="2" a="1"/>
  <c r="I1050" i="2" s="1"/>
  <c r="J1050" i="2" s="1"/>
  <c r="G1050" i="2"/>
  <c r="I1074" i="2" a="1"/>
  <c r="I1074" i="2" s="1"/>
  <c r="J1074" i="2" s="1"/>
  <c r="I1077" i="2" a="1"/>
  <c r="I1077" i="2" s="1"/>
  <c r="J1077" i="2" s="1"/>
  <c r="G1077" i="2"/>
  <c r="G1080" i="2"/>
  <c r="H1080" i="2"/>
  <c r="H1082" i="2"/>
  <c r="H1091" i="2"/>
  <c r="G1091" i="2"/>
  <c r="G832" i="2"/>
  <c r="H832" i="2"/>
  <c r="G844" i="2"/>
  <c r="I844" i="2" a="1"/>
  <c r="I844" i="2" s="1"/>
  <c r="J844" i="2" s="1"/>
  <c r="I855" i="2" a="1"/>
  <c r="I855" i="2" s="1"/>
  <c r="J855" i="2" s="1"/>
  <c r="G855" i="2"/>
  <c r="I877" i="2" a="1"/>
  <c r="I877" i="2" s="1"/>
  <c r="J877" i="2" s="1"/>
  <c r="G877" i="2"/>
  <c r="I885" i="2" a="1"/>
  <c r="I885" i="2" s="1"/>
  <c r="J885" i="2" s="1"/>
  <c r="G885" i="2"/>
  <c r="I893" i="2" a="1"/>
  <c r="I893" i="2" s="1"/>
  <c r="J893" i="2" s="1"/>
  <c r="G893" i="2"/>
  <c r="G912" i="2"/>
  <c r="I912" i="2" a="1"/>
  <c r="I912" i="2" s="1"/>
  <c r="J912" i="2" s="1"/>
  <c r="G932" i="2"/>
  <c r="I932" i="2" a="1"/>
  <c r="I932" i="2" s="1"/>
  <c r="J932" i="2" s="1"/>
  <c r="H939" i="2"/>
  <c r="I939" i="2" a="1"/>
  <c r="I939" i="2" s="1"/>
  <c r="J939" i="2" s="1"/>
  <c r="G959" i="2"/>
  <c r="I959" i="2" a="1"/>
  <c r="I959" i="2" s="1"/>
  <c r="J959" i="2" s="1"/>
  <c r="I973" i="2" a="1"/>
  <c r="I973" i="2" s="1"/>
  <c r="J973" i="2" s="1"/>
  <c r="H973" i="2"/>
  <c r="I995" i="2" a="1"/>
  <c r="I995" i="2" s="1"/>
  <c r="J995" i="2" s="1"/>
  <c r="G995" i="2"/>
  <c r="I1002" i="2" a="1"/>
  <c r="I1002" i="2" s="1"/>
  <c r="J1002" i="2" s="1"/>
  <c r="G1002" i="2"/>
  <c r="G1028" i="2"/>
  <c r="H1028" i="2"/>
  <c r="G1032" i="2"/>
  <c r="H1032" i="2"/>
  <c r="I1041" i="2" a="1"/>
  <c r="I1041" i="2" s="1"/>
  <c r="J1041" i="2" s="1"/>
  <c r="H1041" i="2"/>
  <c r="I1067" i="2" a="1"/>
  <c r="I1067" i="2" s="1"/>
  <c r="J1067" i="2" s="1"/>
  <c r="H1067" i="2"/>
  <c r="H1115" i="2"/>
  <c r="G1115" i="2"/>
  <c r="G1152" i="2"/>
  <c r="I1152" i="2" a="1"/>
  <c r="I1152" i="2" s="1"/>
  <c r="J1152" i="2" s="1"/>
  <c r="H1152" i="2"/>
  <c r="I832" i="2" a="1"/>
  <c r="I832" i="2" s="1"/>
  <c r="J832" i="2" s="1"/>
  <c r="H844" i="2"/>
  <c r="H848" i="2"/>
  <c r="H855" i="2"/>
  <c r="G859" i="2"/>
  <c r="I869" i="2" a="1"/>
  <c r="I869" i="2" s="1"/>
  <c r="J869" i="2" s="1"/>
  <c r="G869" i="2"/>
  <c r="G871" i="2"/>
  <c r="I873" i="2" a="1"/>
  <c r="I873" i="2" s="1"/>
  <c r="J873" i="2" s="1"/>
  <c r="H873" i="2"/>
  <c r="H877" i="2"/>
  <c r="H885" i="2"/>
  <c r="H893" i="2"/>
  <c r="H908" i="2"/>
  <c r="H912" i="2"/>
  <c r="H920" i="2"/>
  <c r="I922" i="2" a="1"/>
  <c r="I922" i="2" s="1"/>
  <c r="J922" i="2" s="1"/>
  <c r="G922" i="2"/>
  <c r="H928" i="2"/>
  <c r="H932" i="2"/>
  <c r="G939" i="2"/>
  <c r="H959" i="2"/>
  <c r="H969" i="2"/>
  <c r="G971" i="2"/>
  <c r="G973" i="2"/>
  <c r="I987" i="2" a="1"/>
  <c r="I987" i="2" s="1"/>
  <c r="J987" i="2" s="1"/>
  <c r="G989" i="2"/>
  <c r="I993" i="2" a="1"/>
  <c r="I993" i="2" s="1"/>
  <c r="J993" i="2" s="1"/>
  <c r="H993" i="2"/>
  <c r="H995" i="2"/>
  <c r="H1002" i="2"/>
  <c r="H1021" i="2"/>
  <c r="I1028" i="2" a="1"/>
  <c r="I1028" i="2" s="1"/>
  <c r="J1028" i="2" s="1"/>
  <c r="I1032" i="2" a="1"/>
  <c r="I1032" i="2" s="1"/>
  <c r="J1032" i="2" s="1"/>
  <c r="I1034" i="2" a="1"/>
  <c r="I1034" i="2" s="1"/>
  <c r="J1034" i="2" s="1"/>
  <c r="G1041" i="2"/>
  <c r="G1067" i="2"/>
  <c r="I1109" i="2" a="1"/>
  <c r="I1109" i="2" s="1"/>
  <c r="J1109" i="2" s="1"/>
  <c r="H1109" i="2"/>
  <c r="G1109" i="2"/>
  <c r="I1115" i="2" a="1"/>
  <c r="I1115" i="2" s="1"/>
  <c r="J1115" i="2" s="1"/>
  <c r="I1141" i="2" a="1"/>
  <c r="I1141" i="2" s="1"/>
  <c r="J1141" i="2" s="1"/>
  <c r="H1141" i="2"/>
  <c r="G1141" i="2"/>
  <c r="I733" i="2" a="1"/>
  <c r="I733" i="2" s="1"/>
  <c r="J733" i="2" s="1"/>
  <c r="G733" i="2"/>
  <c r="G800" i="2"/>
  <c r="H800" i="2"/>
  <c r="G812" i="2"/>
  <c r="I812" i="2" a="1"/>
  <c r="I812" i="2" s="1"/>
  <c r="J812" i="2" s="1"/>
  <c r="G821" i="2"/>
  <c r="I823" i="2" a="1"/>
  <c r="I823" i="2" s="1"/>
  <c r="J823" i="2" s="1"/>
  <c r="G823" i="2"/>
  <c r="I848" i="2" a="1"/>
  <c r="I848" i="2" s="1"/>
  <c r="J848" i="2" s="1"/>
  <c r="G850" i="2"/>
  <c r="H859" i="2"/>
  <c r="I861" i="2" a="1"/>
  <c r="I861" i="2" s="1"/>
  <c r="J861" i="2" s="1"/>
  <c r="G861" i="2"/>
  <c r="H863" i="2"/>
  <c r="G865" i="2"/>
  <c r="G867" i="2"/>
  <c r="H869" i="2"/>
  <c r="H871" i="2"/>
  <c r="G873" i="2"/>
  <c r="G898" i="2"/>
  <c r="I898" i="2" a="1"/>
  <c r="I898" i="2" s="1"/>
  <c r="J898" i="2" s="1"/>
  <c r="G900" i="2"/>
  <c r="H900" i="2"/>
  <c r="I908" i="2" a="1"/>
  <c r="I908" i="2" s="1"/>
  <c r="J908" i="2" s="1"/>
  <c r="G910" i="2"/>
  <c r="I920" i="2" a="1"/>
  <c r="I920" i="2" s="1"/>
  <c r="J920" i="2" s="1"/>
  <c r="H922" i="2"/>
  <c r="I928" i="2" a="1"/>
  <c r="I928" i="2" s="1"/>
  <c r="J928" i="2" s="1"/>
  <c r="H930" i="2"/>
  <c r="G935" i="2"/>
  <c r="G937" i="2"/>
  <c r="I971" i="2" a="1"/>
  <c r="I971" i="2" s="1"/>
  <c r="J971" i="2" s="1"/>
  <c r="H989" i="2"/>
  <c r="G1000" i="2"/>
  <c r="H1000" i="2"/>
  <c r="I1000" i="2" a="1"/>
  <c r="I1000" i="2" s="1"/>
  <c r="J1000" i="2" s="1"/>
  <c r="G1024" i="2"/>
  <c r="H1024" i="2"/>
  <c r="H1035" i="2"/>
  <c r="G1035" i="2"/>
  <c r="I1042" i="2" a="1"/>
  <c r="I1042" i="2" s="1"/>
  <c r="J1042" i="2" s="1"/>
  <c r="G1042" i="2"/>
  <c r="H1058" i="2"/>
  <c r="G1058" i="2"/>
  <c r="I1058" i="2" a="1"/>
  <c r="I1058" i="2" s="1"/>
  <c r="J1058" i="2" s="1"/>
  <c r="G1112" i="2"/>
  <c r="I1112" i="2" a="1"/>
  <c r="I1112" i="2" s="1"/>
  <c r="J1112" i="2" s="1"/>
  <c r="H1112" i="2"/>
  <c r="G675" i="2"/>
  <c r="H678" i="2"/>
  <c r="G698" i="2"/>
  <c r="H703" i="2"/>
  <c r="G717" i="2"/>
  <c r="H733" i="2"/>
  <c r="G751" i="2"/>
  <c r="H760" i="2"/>
  <c r="I762" i="2" a="1"/>
  <c r="I762" i="2" s="1"/>
  <c r="J762" i="2" s="1"/>
  <c r="G762" i="2"/>
  <c r="G776" i="2"/>
  <c r="H776" i="2"/>
  <c r="I800" i="2" a="1"/>
  <c r="I800" i="2" s="1"/>
  <c r="J800" i="2" s="1"/>
  <c r="H812" i="2"/>
  <c r="H816" i="2"/>
  <c r="H821" i="2"/>
  <c r="H823" i="2"/>
  <c r="I837" i="2" a="1"/>
  <c r="I837" i="2" s="1"/>
  <c r="J837" i="2" s="1"/>
  <c r="G837" i="2"/>
  <c r="I841" i="2" a="1"/>
  <c r="I841" i="2" s="1"/>
  <c r="J841" i="2" s="1"/>
  <c r="H841" i="2"/>
  <c r="H850" i="2"/>
  <c r="H861" i="2"/>
  <c r="I863" i="2" a="1"/>
  <c r="I863" i="2" s="1"/>
  <c r="J863" i="2" s="1"/>
  <c r="H865" i="2"/>
  <c r="I867" i="2" a="1"/>
  <c r="I867" i="2" s="1"/>
  <c r="J867" i="2" s="1"/>
  <c r="G888" i="2"/>
  <c r="I888" i="2" a="1"/>
  <c r="I888" i="2" s="1"/>
  <c r="J888" i="2" s="1"/>
  <c r="H898" i="2"/>
  <c r="I900" i="2" a="1"/>
  <c r="I900" i="2" s="1"/>
  <c r="J900" i="2" s="1"/>
  <c r="I910" i="2" a="1"/>
  <c r="I910" i="2" s="1"/>
  <c r="J910" i="2" s="1"/>
  <c r="I913" i="2" a="1"/>
  <c r="I913" i="2" s="1"/>
  <c r="J913" i="2" s="1"/>
  <c r="H913" i="2"/>
  <c r="I917" i="2" a="1"/>
  <c r="I917" i="2" s="1"/>
  <c r="J917" i="2" s="1"/>
  <c r="H917" i="2"/>
  <c r="I930" i="2" a="1"/>
  <c r="I930" i="2" s="1"/>
  <c r="J930" i="2" s="1"/>
  <c r="I933" i="2" a="1"/>
  <c r="I933" i="2" s="1"/>
  <c r="J933" i="2" s="1"/>
  <c r="G933" i="2"/>
  <c r="H937" i="2"/>
  <c r="G942" i="2"/>
  <c r="G948" i="2"/>
  <c r="I948" i="2" a="1"/>
  <c r="I948" i="2" s="1"/>
  <c r="J948" i="2" s="1"/>
  <c r="H948" i="2"/>
  <c r="H952" i="2"/>
  <c r="I954" i="2" a="1"/>
  <c r="I954" i="2" s="1"/>
  <c r="J954" i="2" s="1"/>
  <c r="H954" i="2"/>
  <c r="H957" i="2"/>
  <c r="H962" i="2"/>
  <c r="H976" i="2"/>
  <c r="H984" i="2"/>
  <c r="G998" i="2"/>
  <c r="G1005" i="2"/>
  <c r="G1007" i="2"/>
  <c r="I1022" i="2" a="1"/>
  <c r="I1022" i="2" s="1"/>
  <c r="J1022" i="2" s="1"/>
  <c r="G1022" i="2"/>
  <c r="I1024" i="2" a="1"/>
  <c r="I1024" i="2" s="1"/>
  <c r="J1024" i="2" s="1"/>
  <c r="I1035" i="2" a="1"/>
  <c r="I1035" i="2" s="1"/>
  <c r="J1035" i="2" s="1"/>
  <c r="H1042" i="2"/>
  <c r="I1070" i="2" a="1"/>
  <c r="I1070" i="2" s="1"/>
  <c r="J1070" i="2" s="1"/>
  <c r="H1070" i="2"/>
  <c r="G1070" i="2"/>
  <c r="G1088" i="2"/>
  <c r="I1088" i="2" a="1"/>
  <c r="I1088" i="2" s="1"/>
  <c r="J1088" i="2" s="1"/>
  <c r="H1088" i="2"/>
  <c r="I1129" i="2" a="1"/>
  <c r="I1129" i="2" s="1"/>
  <c r="J1129" i="2" s="1"/>
  <c r="H1129" i="2"/>
  <c r="G1129" i="2"/>
  <c r="G780" i="2"/>
  <c r="I780" i="2" a="1"/>
  <c r="I780" i="2" s="1"/>
  <c r="J780" i="2" s="1"/>
  <c r="I791" i="2" a="1"/>
  <c r="I791" i="2" s="1"/>
  <c r="J791" i="2" s="1"/>
  <c r="G791" i="2"/>
  <c r="I829" i="2" a="1"/>
  <c r="I829" i="2" s="1"/>
  <c r="J829" i="2" s="1"/>
  <c r="G829" i="2"/>
  <c r="H878" i="2"/>
  <c r="I878" i="2" a="1"/>
  <c r="I878" i="2" s="1"/>
  <c r="J878" i="2" s="1"/>
  <c r="G880" i="2"/>
  <c r="H880" i="2"/>
  <c r="G884" i="2"/>
  <c r="I884" i="2" a="1"/>
  <c r="I884" i="2" s="1"/>
  <c r="J884" i="2" s="1"/>
  <c r="I1047" i="2" a="1"/>
  <c r="I1047" i="2" s="1"/>
  <c r="J1047" i="2" s="1"/>
  <c r="G1047" i="2"/>
  <c r="G1056" i="2"/>
  <c r="H1056" i="2"/>
  <c r="I1089" i="2" a="1"/>
  <c r="I1089" i="2" s="1"/>
  <c r="J1089" i="2" s="1"/>
  <c r="H1089" i="2"/>
  <c r="G1089" i="2"/>
  <c r="H1087" i="2"/>
  <c r="G1087" i="2"/>
  <c r="I1093" i="2" a="1"/>
  <c r="I1093" i="2" s="1"/>
  <c r="J1093" i="2" s="1"/>
  <c r="H1093" i="2"/>
  <c r="G1093" i="2"/>
  <c r="I1131" i="2" a="1"/>
  <c r="I1131" i="2" s="1"/>
  <c r="J1131" i="2" s="1"/>
  <c r="H1131" i="2"/>
  <c r="I1137" i="2" a="1"/>
  <c r="I1137" i="2" s="1"/>
  <c r="J1137" i="2" s="1"/>
  <c r="H1137" i="2"/>
  <c r="G1167" i="2"/>
  <c r="G1178" i="2"/>
  <c r="I1186" i="2" a="1"/>
  <c r="I1186" i="2" s="1"/>
  <c r="J1186" i="2" s="1"/>
  <c r="H1186" i="2"/>
  <c r="G1186" i="2"/>
  <c r="I1190" i="2" a="1"/>
  <c r="I1190" i="2" s="1"/>
  <c r="J1190" i="2" s="1"/>
  <c r="I1195" i="2" a="1"/>
  <c r="I1195" i="2" s="1"/>
  <c r="J1195" i="2" s="1"/>
  <c r="H1195" i="2"/>
  <c r="I1201" i="2" a="1"/>
  <c r="I1201" i="2" s="1"/>
  <c r="J1201" i="2" s="1"/>
  <c r="H1201" i="2"/>
  <c r="G1205" i="2"/>
  <c r="H1216" i="2"/>
  <c r="G1225" i="2"/>
  <c r="G1234" i="2"/>
  <c r="H1285" i="2"/>
  <c r="I1285" i="2" a="1"/>
  <c r="I1285" i="2" s="1"/>
  <c r="J1285" i="2" s="1"/>
  <c r="I1314" i="2" a="1"/>
  <c r="I1314" i="2" s="1"/>
  <c r="J1314" i="2" s="1"/>
  <c r="H1314" i="2"/>
  <c r="G1314" i="2"/>
  <c r="H1317" i="2"/>
  <c r="I1317" i="2" a="1"/>
  <c r="I1317" i="2" s="1"/>
  <c r="J1317" i="2" s="1"/>
  <c r="G1317" i="2"/>
  <c r="G968" i="2"/>
  <c r="H968" i="2"/>
  <c r="G980" i="2"/>
  <c r="I980" i="2" a="1"/>
  <c r="I980" i="2" s="1"/>
  <c r="J980" i="2" s="1"/>
  <c r="I1009" i="2" a="1"/>
  <c r="I1009" i="2" s="1"/>
  <c r="J1009" i="2" s="1"/>
  <c r="H1009" i="2"/>
  <c r="I1029" i="2" a="1"/>
  <c r="I1029" i="2" s="1"/>
  <c r="J1029" i="2" s="1"/>
  <c r="G1029" i="2"/>
  <c r="I1073" i="2" a="1"/>
  <c r="I1073" i="2" s="1"/>
  <c r="J1073" i="2" s="1"/>
  <c r="H1073" i="2"/>
  <c r="G1085" i="2"/>
  <c r="I1087" i="2" a="1"/>
  <c r="I1087" i="2" s="1"/>
  <c r="J1087" i="2" s="1"/>
  <c r="G1097" i="2"/>
  <c r="I1099" i="2" a="1"/>
  <c r="I1099" i="2" s="1"/>
  <c r="J1099" i="2" s="1"/>
  <c r="H1099" i="2"/>
  <c r="G1108" i="2"/>
  <c r="I1108" i="2" a="1"/>
  <c r="I1108" i="2" s="1"/>
  <c r="J1108" i="2" s="1"/>
  <c r="G1123" i="2"/>
  <c r="I1125" i="2" a="1"/>
  <c r="I1125" i="2" s="1"/>
  <c r="J1125" i="2" s="1"/>
  <c r="H1125" i="2"/>
  <c r="G1125" i="2"/>
  <c r="G1131" i="2"/>
  <c r="G1137" i="2"/>
  <c r="G1161" i="2"/>
  <c r="I1163" i="2" a="1"/>
  <c r="I1163" i="2" s="1"/>
  <c r="J1163" i="2" s="1"/>
  <c r="H1163" i="2"/>
  <c r="H1167" i="2"/>
  <c r="I1169" i="2" a="1"/>
  <c r="I1169" i="2" s="1"/>
  <c r="J1169" i="2" s="1"/>
  <c r="H1169" i="2"/>
  <c r="G1173" i="2"/>
  <c r="H1178" i="2"/>
  <c r="H1184" i="2"/>
  <c r="G1193" i="2"/>
  <c r="G1195" i="2"/>
  <c r="G1201" i="2"/>
  <c r="H1205" i="2"/>
  <c r="I1216" i="2" a="1"/>
  <c r="I1216" i="2" s="1"/>
  <c r="J1216" i="2" s="1"/>
  <c r="H1225" i="2"/>
  <c r="H1234" i="2"/>
  <c r="I1247" i="2" a="1"/>
  <c r="I1247" i="2" s="1"/>
  <c r="J1247" i="2" s="1"/>
  <c r="H1247" i="2"/>
  <c r="G1247" i="2"/>
  <c r="I1260" i="2" a="1"/>
  <c r="I1260" i="2" s="1"/>
  <c r="J1260" i="2" s="1"/>
  <c r="G1274" i="2"/>
  <c r="G1285" i="2"/>
  <c r="G1293" i="2"/>
  <c r="H1305" i="2"/>
  <c r="I1305" i="2" a="1"/>
  <c r="I1305" i="2" s="1"/>
  <c r="J1305" i="2" s="1"/>
  <c r="I1315" i="2" a="1"/>
  <c r="I1315" i="2" s="1"/>
  <c r="J1315" i="2" s="1"/>
  <c r="H1315" i="2"/>
  <c r="I1318" i="2" a="1"/>
  <c r="I1318" i="2" s="1"/>
  <c r="J1318" i="2" s="1"/>
  <c r="H1318" i="2"/>
  <c r="H1331" i="2"/>
  <c r="G1331" i="2"/>
  <c r="G1374" i="2"/>
  <c r="I1374" i="2" a="1"/>
  <c r="I1374" i="2" s="1"/>
  <c r="J1374" i="2" s="1"/>
  <c r="H1374" i="2"/>
  <c r="H1119" i="2"/>
  <c r="G1119" i="2"/>
  <c r="I1157" i="2" a="1"/>
  <c r="I1157" i="2" s="1"/>
  <c r="J1157" i="2" s="1"/>
  <c r="H1157" i="2"/>
  <c r="G1157" i="2"/>
  <c r="I1221" i="2" a="1"/>
  <c r="I1221" i="2" s="1"/>
  <c r="J1221" i="2" s="1"/>
  <c r="H1221" i="2"/>
  <c r="G1221" i="2"/>
  <c r="I1230" i="2" a="1"/>
  <c r="I1230" i="2" s="1"/>
  <c r="J1230" i="2" s="1"/>
  <c r="H1230" i="2"/>
  <c r="G1236" i="2"/>
  <c r="I1236" i="2" a="1"/>
  <c r="I1236" i="2" s="1"/>
  <c r="J1236" i="2" s="1"/>
  <c r="G1256" i="2"/>
  <c r="I1256" i="2" a="1"/>
  <c r="I1256" i="2" s="1"/>
  <c r="J1256" i="2" s="1"/>
  <c r="H1256" i="2"/>
  <c r="I1265" i="2" a="1"/>
  <c r="I1265" i="2" s="1"/>
  <c r="J1265" i="2" s="1"/>
  <c r="H1265" i="2"/>
  <c r="I1293" i="2" a="1"/>
  <c r="I1293" i="2" s="1"/>
  <c r="J1293" i="2" s="1"/>
  <c r="G1375" i="2"/>
  <c r="I1375" i="2" a="1"/>
  <c r="I1375" i="2" s="1"/>
  <c r="J1375" i="2" s="1"/>
  <c r="H1375" i="2"/>
  <c r="H721" i="2"/>
  <c r="I724" i="2" a="1"/>
  <c r="I724" i="2" s="1"/>
  <c r="J724" i="2" s="1"/>
  <c r="H753" i="2"/>
  <c r="I756" i="2" a="1"/>
  <c r="I756" i="2" s="1"/>
  <c r="J756" i="2" s="1"/>
  <c r="H785" i="2"/>
  <c r="I788" i="2" a="1"/>
  <c r="I788" i="2" s="1"/>
  <c r="J788" i="2" s="1"/>
  <c r="H817" i="2"/>
  <c r="I820" i="2" a="1"/>
  <c r="I820" i="2" s="1"/>
  <c r="J820" i="2" s="1"/>
  <c r="H849" i="2"/>
  <c r="I852" i="2" a="1"/>
  <c r="I852" i="2" s="1"/>
  <c r="J852" i="2" s="1"/>
  <c r="I875" i="2" a="1"/>
  <c r="I875" i="2" s="1"/>
  <c r="J875" i="2" s="1"/>
  <c r="H890" i="2"/>
  <c r="I895" i="2" a="1"/>
  <c r="I895" i="2" s="1"/>
  <c r="J895" i="2" s="1"/>
  <c r="G904" i="2"/>
  <c r="H904" i="2"/>
  <c r="G916" i="2"/>
  <c r="I916" i="2" a="1"/>
  <c r="I916" i="2" s="1"/>
  <c r="J916" i="2" s="1"/>
  <c r="I945" i="2" a="1"/>
  <c r="I945" i="2" s="1"/>
  <c r="J945" i="2" s="1"/>
  <c r="H945" i="2"/>
  <c r="I965" i="2" a="1"/>
  <c r="I965" i="2" s="1"/>
  <c r="J965" i="2" s="1"/>
  <c r="G965" i="2"/>
  <c r="I1060" i="2" a="1"/>
  <c r="I1060" i="2" s="1"/>
  <c r="J1060" i="2" s="1"/>
  <c r="G1064" i="2"/>
  <c r="I1064" i="2" a="1"/>
  <c r="I1064" i="2" s="1"/>
  <c r="J1064" i="2" s="1"/>
  <c r="H1064" i="2"/>
  <c r="I1105" i="2" a="1"/>
  <c r="I1105" i="2" s="1"/>
  <c r="J1105" i="2" s="1"/>
  <c r="H1105" i="2"/>
  <c r="G1117" i="2"/>
  <c r="I1119" i="2" a="1"/>
  <c r="I1119" i="2" s="1"/>
  <c r="J1119" i="2" s="1"/>
  <c r="G1138" i="2"/>
  <c r="G1175" i="2"/>
  <c r="G1187" i="2"/>
  <c r="I1189" i="2" a="1"/>
  <c r="I1189" i="2" s="1"/>
  <c r="J1189" i="2" s="1"/>
  <c r="H1189" i="2"/>
  <c r="G1189" i="2"/>
  <c r="G1202" i="2"/>
  <c r="H1207" i="2"/>
  <c r="H1228" i="2"/>
  <c r="G1230" i="2"/>
  <c r="H1236" i="2"/>
  <c r="I1240" i="2" a="1"/>
  <c r="I1240" i="2" s="1"/>
  <c r="J1240" i="2" s="1"/>
  <c r="H1245" i="2"/>
  <c r="G1265" i="2"/>
  <c r="G1282" i="2"/>
  <c r="I1306" i="2" a="1"/>
  <c r="I1306" i="2" s="1"/>
  <c r="J1306" i="2" s="1"/>
  <c r="H1306" i="2"/>
  <c r="G1306" i="2"/>
  <c r="H1325" i="2"/>
  <c r="I1325" i="2" a="1"/>
  <c r="I1325" i="2" s="1"/>
  <c r="J1325" i="2" s="1"/>
  <c r="G1325" i="2"/>
  <c r="H1369" i="2"/>
  <c r="I1369" i="2" a="1"/>
  <c r="I1369" i="2" s="1"/>
  <c r="J1369" i="2" s="1"/>
  <c r="G1369" i="2"/>
  <c r="H1117" i="2"/>
  <c r="I1134" i="2" a="1"/>
  <c r="I1134" i="2" s="1"/>
  <c r="J1134" i="2" s="1"/>
  <c r="H1134" i="2"/>
  <c r="I1151" i="2" a="1"/>
  <c r="I1151" i="2" s="1"/>
  <c r="J1151" i="2" s="1"/>
  <c r="H1151" i="2"/>
  <c r="G1151" i="2"/>
  <c r="I1198" i="2" a="1"/>
  <c r="I1198" i="2" s="1"/>
  <c r="J1198" i="2" s="1"/>
  <c r="H1198" i="2"/>
  <c r="I1215" i="2" a="1"/>
  <c r="I1215" i="2" s="1"/>
  <c r="J1215" i="2" s="1"/>
  <c r="H1215" i="2"/>
  <c r="G1215" i="2"/>
  <c r="I1250" i="2" a="1"/>
  <c r="I1250" i="2" s="1"/>
  <c r="J1250" i="2" s="1"/>
  <c r="H1250" i="2"/>
  <c r="G1250" i="2"/>
  <c r="I1259" i="2" a="1"/>
  <c r="I1259" i="2" s="1"/>
  <c r="J1259" i="2" s="1"/>
  <c r="H1259" i="2"/>
  <c r="H1282" i="2"/>
  <c r="I1290" i="2" a="1"/>
  <c r="I1290" i="2" s="1"/>
  <c r="J1290" i="2" s="1"/>
  <c r="H1290" i="2"/>
  <c r="H1334" i="2"/>
  <c r="G1334" i="2"/>
  <c r="H1355" i="2"/>
  <c r="I1355" i="2" a="1"/>
  <c r="I1355" i="2" s="1"/>
  <c r="J1355" i="2" s="1"/>
  <c r="G1355" i="2"/>
  <c r="G1370" i="2"/>
  <c r="I1370" i="2" a="1"/>
  <c r="I1370" i="2" s="1"/>
  <c r="J1370" i="2" s="1"/>
  <c r="H1370" i="2"/>
  <c r="I1382" i="2" a="1"/>
  <c r="I1382" i="2" s="1"/>
  <c r="J1382" i="2" s="1"/>
  <c r="H1382" i="2"/>
  <c r="G1382" i="2"/>
  <c r="G1044" i="2"/>
  <c r="I1044" i="2" a="1"/>
  <c r="I1044" i="2" s="1"/>
  <c r="J1044" i="2" s="1"/>
  <c r="G1096" i="2"/>
  <c r="I1096" i="2" a="1"/>
  <c r="I1096" i="2" s="1"/>
  <c r="J1096" i="2" s="1"/>
  <c r="H1096" i="2"/>
  <c r="G1114" i="2"/>
  <c r="G1128" i="2"/>
  <c r="I1128" i="2" a="1"/>
  <c r="I1128" i="2" s="1"/>
  <c r="J1128" i="2" s="1"/>
  <c r="H1128" i="2"/>
  <c r="G1134" i="2"/>
  <c r="G1140" i="2"/>
  <c r="I1140" i="2" a="1"/>
  <c r="I1140" i="2" s="1"/>
  <c r="J1140" i="2" s="1"/>
  <c r="H1144" i="2"/>
  <c r="G1149" i="2"/>
  <c r="G1158" i="2"/>
  <c r="H1164" i="2"/>
  <c r="I1166" i="2" a="1"/>
  <c r="I1166" i="2" s="1"/>
  <c r="J1166" i="2" s="1"/>
  <c r="H1166" i="2"/>
  <c r="I1183" i="2" a="1"/>
  <c r="I1183" i="2" s="1"/>
  <c r="J1183" i="2" s="1"/>
  <c r="H1183" i="2"/>
  <c r="G1183" i="2"/>
  <c r="G1198" i="2"/>
  <c r="G1204" i="2"/>
  <c r="I1204" i="2" a="1"/>
  <c r="I1204" i="2" s="1"/>
  <c r="J1204" i="2" s="1"/>
  <c r="H1208" i="2"/>
  <c r="G1213" i="2"/>
  <c r="G1222" i="2"/>
  <c r="G1224" i="2"/>
  <c r="I1224" i="2" a="1"/>
  <c r="I1224" i="2" s="1"/>
  <c r="J1224" i="2" s="1"/>
  <c r="H1224" i="2"/>
  <c r="G1231" i="2"/>
  <c r="I1233" i="2" a="1"/>
  <c r="I1233" i="2" s="1"/>
  <c r="J1233" i="2" s="1"/>
  <c r="H1233" i="2"/>
  <c r="G1237" i="2"/>
  <c r="H1248" i="2"/>
  <c r="H1307" i="2"/>
  <c r="I1307" i="2" a="1"/>
  <c r="I1307" i="2" s="1"/>
  <c r="J1307" i="2" s="1"/>
  <c r="G1307" i="2"/>
  <c r="G1310" i="2"/>
  <c r="I1310" i="2" a="1"/>
  <c r="I1310" i="2" s="1"/>
  <c r="J1310" i="2" s="1"/>
  <c r="G1326" i="2"/>
  <c r="I1326" i="2" a="1"/>
  <c r="I1326" i="2" s="1"/>
  <c r="J1326" i="2" s="1"/>
  <c r="H1326" i="2"/>
  <c r="I1379" i="2" a="1"/>
  <c r="I1379" i="2" s="1"/>
  <c r="J1379" i="2" s="1"/>
  <c r="H1379" i="2"/>
  <c r="G1379" i="2"/>
  <c r="H1055" i="2"/>
  <c r="G1055" i="2"/>
  <c r="I1061" i="2" a="1"/>
  <c r="I1061" i="2" s="1"/>
  <c r="J1061" i="2" s="1"/>
  <c r="H1061" i="2"/>
  <c r="G1061" i="2"/>
  <c r="I1102" i="2" a="1"/>
  <c r="I1102" i="2" s="1"/>
  <c r="J1102" i="2" s="1"/>
  <c r="H1102" i="2"/>
  <c r="H1114" i="2"/>
  <c r="I1122" i="2" a="1"/>
  <c r="I1122" i="2" s="1"/>
  <c r="J1122" i="2" s="1"/>
  <c r="H1122" i="2"/>
  <c r="G1122" i="2"/>
  <c r="H1140" i="2"/>
  <c r="I1144" i="2" a="1"/>
  <c r="I1144" i="2" s="1"/>
  <c r="J1144" i="2" s="1"/>
  <c r="H1149" i="2"/>
  <c r="G1160" i="2"/>
  <c r="I1160" i="2" a="1"/>
  <c r="I1160" i="2" s="1"/>
  <c r="J1160" i="2" s="1"/>
  <c r="H1160" i="2"/>
  <c r="I1164" i="2" a="1"/>
  <c r="I1164" i="2" s="1"/>
  <c r="J1164" i="2" s="1"/>
  <c r="G1166" i="2"/>
  <c r="G1172" i="2"/>
  <c r="I1172" i="2" a="1"/>
  <c r="I1172" i="2" s="1"/>
  <c r="J1172" i="2" s="1"/>
  <c r="H1176" i="2"/>
  <c r="G1181" i="2"/>
  <c r="G1192" i="2"/>
  <c r="I1192" i="2" a="1"/>
  <c r="I1192" i="2" s="1"/>
  <c r="J1192" i="2" s="1"/>
  <c r="H1192" i="2"/>
  <c r="H1204" i="2"/>
  <c r="I1208" i="2" a="1"/>
  <c r="I1208" i="2" s="1"/>
  <c r="J1208" i="2" s="1"/>
  <c r="H1213" i="2"/>
  <c r="H1222" i="2"/>
  <c r="H1231" i="2"/>
  <c r="G1233" i="2"/>
  <c r="H1237" i="2"/>
  <c r="I1248" i="2" a="1"/>
  <c r="I1248" i="2" s="1"/>
  <c r="J1248" i="2" s="1"/>
  <c r="H1257" i="2"/>
  <c r="G1277" i="2"/>
  <c r="H1279" i="2"/>
  <c r="H1310" i="2"/>
  <c r="H1321" i="2"/>
  <c r="I1321" i="2" a="1"/>
  <c r="I1321" i="2" s="1"/>
  <c r="J1321" i="2" s="1"/>
  <c r="G1321" i="2"/>
  <c r="I1218" i="2" a="1"/>
  <c r="I1218" i="2" s="1"/>
  <c r="J1218" i="2" s="1"/>
  <c r="H1218" i="2"/>
  <c r="G1218" i="2"/>
  <c r="I1227" i="2" a="1"/>
  <c r="I1227" i="2" s="1"/>
  <c r="J1227" i="2" s="1"/>
  <c r="H1227" i="2"/>
  <c r="I1253" i="2" a="1"/>
  <c r="I1253" i="2" s="1"/>
  <c r="J1253" i="2" s="1"/>
  <c r="H1253" i="2"/>
  <c r="G1253" i="2"/>
  <c r="I1262" i="2" a="1"/>
  <c r="I1262" i="2" s="1"/>
  <c r="J1262" i="2" s="1"/>
  <c r="H1262" i="2"/>
  <c r="G1268" i="2"/>
  <c r="I1268" i="2" a="1"/>
  <c r="I1268" i="2" s="1"/>
  <c r="J1268" i="2" s="1"/>
  <c r="I1277" i="2" a="1"/>
  <c r="I1277" i="2" s="1"/>
  <c r="J1277" i="2" s="1"/>
  <c r="I1295" i="2" a="1"/>
  <c r="I1295" i="2" s="1"/>
  <c r="J1295" i="2" s="1"/>
  <c r="H1295" i="2"/>
  <c r="I1311" i="2" a="1"/>
  <c r="I1311" i="2" s="1"/>
  <c r="J1311" i="2" s="1"/>
  <c r="H1311" i="2"/>
  <c r="G1311" i="2"/>
  <c r="H1378" i="2"/>
  <c r="G1386" i="2"/>
  <c r="I1389" i="2" a="1"/>
  <c r="I1389" i="2" s="1"/>
  <c r="J1389" i="2" s="1"/>
  <c r="G1391" i="2"/>
  <c r="G1394" i="2"/>
  <c r="H1413" i="2"/>
  <c r="I1413" i="2" a="1"/>
  <c r="I1413" i="2" s="1"/>
  <c r="J1413" i="2" s="1"/>
  <c r="I1419" i="2" a="1"/>
  <c r="I1419" i="2" s="1"/>
  <c r="J1419" i="2" s="1"/>
  <c r="I1433" i="2" a="1"/>
  <c r="I1433" i="2" s="1"/>
  <c r="J1433" i="2" s="1"/>
  <c r="I1438" i="2" a="1"/>
  <c r="I1438" i="2" s="1"/>
  <c r="J1438" i="2" s="1"/>
  <c r="H1443" i="2"/>
  <c r="H1446" i="2"/>
  <c r="H1477" i="2"/>
  <c r="I1477" i="2" a="1"/>
  <c r="I1477" i="2" s="1"/>
  <c r="J1477" i="2" s="1"/>
  <c r="G1477" i="2"/>
  <c r="H1482" i="2"/>
  <c r="I1546" i="2" a="1"/>
  <c r="I1546" i="2" s="1"/>
  <c r="J1546" i="2" s="1"/>
  <c r="H1546" i="2"/>
  <c r="H1557" i="2"/>
  <c r="I1557" i="2" a="1"/>
  <c r="I1557" i="2" s="1"/>
  <c r="J1557" i="2" s="1"/>
  <c r="H1565" i="2"/>
  <c r="I1565" i="2" a="1"/>
  <c r="I1565" i="2" s="1"/>
  <c r="J1565" i="2" s="1"/>
  <c r="G1565" i="2"/>
  <c r="I1574" i="2" a="1"/>
  <c r="I1574" i="2" s="1"/>
  <c r="J1574" i="2" s="1"/>
  <c r="H1603" i="2"/>
  <c r="I1603" i="2" a="1"/>
  <c r="I1603" i="2" s="1"/>
  <c r="J1603" i="2" s="1"/>
  <c r="G1603" i="2"/>
  <c r="H1607" i="2"/>
  <c r="I1611" i="2" a="1"/>
  <c r="I1611" i="2" s="1"/>
  <c r="J1611" i="2" s="1"/>
  <c r="H1611" i="2"/>
  <c r="H1613" i="2"/>
  <c r="I1613" i="2" a="1"/>
  <c r="I1613" i="2" s="1"/>
  <c r="J1613" i="2" s="1"/>
  <c r="H1661" i="2"/>
  <c r="I1661" i="2" a="1"/>
  <c r="I1661" i="2" s="1"/>
  <c r="J1661" i="2" s="1"/>
  <c r="I1674" i="2" a="1"/>
  <c r="I1674" i="2" s="1"/>
  <c r="J1674" i="2" s="1"/>
  <c r="H1674" i="2"/>
  <c r="H1301" i="2"/>
  <c r="I1301" i="2" a="1"/>
  <c r="I1301" i="2" s="1"/>
  <c r="J1301" i="2" s="1"/>
  <c r="G1323" i="2"/>
  <c r="G1347" i="2"/>
  <c r="G1350" i="2"/>
  <c r="G1407" i="2"/>
  <c r="H1429" i="2"/>
  <c r="I1429" i="2" a="1"/>
  <c r="I1429" i="2" s="1"/>
  <c r="J1429" i="2" s="1"/>
  <c r="I1443" i="2" a="1"/>
  <c r="I1443" i="2" s="1"/>
  <c r="J1443" i="2" s="1"/>
  <c r="I1446" i="2" a="1"/>
  <c r="I1446" i="2" s="1"/>
  <c r="J1446" i="2" s="1"/>
  <c r="G1451" i="2"/>
  <c r="I1458" i="2" a="1"/>
  <c r="I1458" i="2" s="1"/>
  <c r="J1458" i="2" s="1"/>
  <c r="H1458" i="2"/>
  <c r="I1482" i="2" a="1"/>
  <c r="I1482" i="2" s="1"/>
  <c r="J1482" i="2" s="1"/>
  <c r="G1498" i="2"/>
  <c r="H1517" i="2"/>
  <c r="I1517" i="2" a="1"/>
  <c r="I1517" i="2" s="1"/>
  <c r="J1517" i="2" s="1"/>
  <c r="H1533" i="2"/>
  <c r="I1533" i="2" a="1"/>
  <c r="I1533" i="2" s="1"/>
  <c r="J1533" i="2" s="1"/>
  <c r="G1546" i="2"/>
  <c r="G1550" i="2"/>
  <c r="G1553" i="2"/>
  <c r="G1557" i="2"/>
  <c r="H1601" i="2"/>
  <c r="I1601" i="2" a="1"/>
  <c r="I1601" i="2" s="1"/>
  <c r="J1601" i="2" s="1"/>
  <c r="I1607" i="2" a="1"/>
  <c r="I1607" i="2" s="1"/>
  <c r="J1607" i="2" s="1"/>
  <c r="G1611" i="2"/>
  <c r="G1613" i="2"/>
  <c r="G1623" i="2"/>
  <c r="H1630" i="2"/>
  <c r="G1630" i="2"/>
  <c r="H1685" i="2"/>
  <c r="I1685" i="2" a="1"/>
  <c r="I1685" i="2" s="1"/>
  <c r="J1685" i="2" s="1"/>
  <c r="I1690" i="2" a="1"/>
  <c r="I1690" i="2" s="1"/>
  <c r="J1690" i="2" s="1"/>
  <c r="H1690" i="2"/>
  <c r="G1690" i="2"/>
  <c r="G1734" i="2"/>
  <c r="I1734" i="2" a="1"/>
  <c r="I1734" i="2" s="1"/>
  <c r="J1734" i="2" s="1"/>
  <c r="H1734" i="2"/>
  <c r="H1445" i="2"/>
  <c r="I1445" i="2" a="1"/>
  <c r="I1445" i="2" s="1"/>
  <c r="J1445" i="2" s="1"/>
  <c r="H1467" i="2"/>
  <c r="G1467" i="2"/>
  <c r="I1474" i="2" a="1"/>
  <c r="I1474" i="2" s="1"/>
  <c r="J1474" i="2" s="1"/>
  <c r="H1474" i="2"/>
  <c r="H1493" i="2"/>
  <c r="I1493" i="2" a="1"/>
  <c r="I1493" i="2" s="1"/>
  <c r="J1493" i="2" s="1"/>
  <c r="G1493" i="2"/>
  <c r="H1550" i="2"/>
  <c r="I1553" i="2" a="1"/>
  <c r="I1553" i="2" s="1"/>
  <c r="J1553" i="2" s="1"/>
  <c r="H1587" i="2"/>
  <c r="I1587" i="2" a="1"/>
  <c r="I1587" i="2" s="1"/>
  <c r="J1587" i="2" s="1"/>
  <c r="H1617" i="2"/>
  <c r="I1617" i="2" a="1"/>
  <c r="I1617" i="2" s="1"/>
  <c r="J1617" i="2" s="1"/>
  <c r="G1617" i="2"/>
  <c r="G1685" i="2"/>
  <c r="H1715" i="2"/>
  <c r="I1715" i="2" a="1"/>
  <c r="I1715" i="2" s="1"/>
  <c r="J1715" i="2" s="1"/>
  <c r="G1715" i="2"/>
  <c r="H1298" i="2"/>
  <c r="I1309" i="2" a="1"/>
  <c r="I1309" i="2" s="1"/>
  <c r="J1309" i="2" s="1"/>
  <c r="H1333" i="2"/>
  <c r="I1333" i="2" a="1"/>
  <c r="I1333" i="2" s="1"/>
  <c r="J1333" i="2" s="1"/>
  <c r="I1339" i="2" a="1"/>
  <c r="I1339" i="2" s="1"/>
  <c r="J1339" i="2" s="1"/>
  <c r="I1353" i="2" a="1"/>
  <c r="I1353" i="2" s="1"/>
  <c r="J1353" i="2" s="1"/>
  <c r="I1358" i="2" a="1"/>
  <c r="I1358" i="2" s="1"/>
  <c r="J1358" i="2" s="1"/>
  <c r="H1363" i="2"/>
  <c r="H1366" i="2"/>
  <c r="H1418" i="2"/>
  <c r="H1423" i="2"/>
  <c r="H1426" i="2"/>
  <c r="G1434" i="2"/>
  <c r="I1437" i="2" a="1"/>
  <c r="I1437" i="2" s="1"/>
  <c r="J1437" i="2" s="1"/>
  <c r="G1439" i="2"/>
  <c r="G1442" i="2"/>
  <c r="G1445" i="2"/>
  <c r="G1453" i="2"/>
  <c r="G1462" i="2"/>
  <c r="G1465" i="2"/>
  <c r="I1467" i="2" a="1"/>
  <c r="I1467" i="2" s="1"/>
  <c r="J1467" i="2" s="1"/>
  <c r="G1474" i="2"/>
  <c r="H1483" i="2"/>
  <c r="G1483" i="2"/>
  <c r="H1502" i="2"/>
  <c r="G1502" i="2"/>
  <c r="G1509" i="2"/>
  <c r="G1514" i="2"/>
  <c r="G1523" i="2"/>
  <c r="G1530" i="2"/>
  <c r="G1539" i="2"/>
  <c r="I1543" i="2" a="1"/>
  <c r="I1543" i="2" s="1"/>
  <c r="J1543" i="2" s="1"/>
  <c r="H1543" i="2"/>
  <c r="G1547" i="2"/>
  <c r="I1562" i="2" a="1"/>
  <c r="I1562" i="2" s="1"/>
  <c r="J1562" i="2" s="1"/>
  <c r="H1562" i="2"/>
  <c r="G1562" i="2"/>
  <c r="G1566" i="2"/>
  <c r="H1573" i="2"/>
  <c r="I1573" i="2" a="1"/>
  <c r="I1573" i="2" s="1"/>
  <c r="J1573" i="2" s="1"/>
  <c r="G1573" i="2"/>
  <c r="G1582" i="2"/>
  <c r="G1585" i="2"/>
  <c r="G1587" i="2"/>
  <c r="G1598" i="2"/>
  <c r="I1621" i="2" a="1"/>
  <c r="I1621" i="2" s="1"/>
  <c r="J1621" i="2" s="1"/>
  <c r="H1627" i="2"/>
  <c r="G1627" i="2"/>
  <c r="G1634" i="2"/>
  <c r="H1639" i="2"/>
  <c r="G1650" i="2"/>
  <c r="G1658" i="2"/>
  <c r="H1681" i="2"/>
  <c r="G1681" i="2"/>
  <c r="G1686" i="2"/>
  <c r="H1686" i="2"/>
  <c r="H1701" i="2"/>
  <c r="I1701" i="2" a="1"/>
  <c r="I1701" i="2" s="1"/>
  <c r="J1701" i="2" s="1"/>
  <c r="G1701" i="2"/>
  <c r="H1349" i="2"/>
  <c r="I1349" i="2" a="1"/>
  <c r="I1349" i="2" s="1"/>
  <c r="J1349" i="2" s="1"/>
  <c r="H1434" i="2"/>
  <c r="H1439" i="2"/>
  <c r="H1442" i="2"/>
  <c r="I1453" i="2" a="1"/>
  <c r="I1453" i="2" s="1"/>
  <c r="J1453" i="2" s="1"/>
  <c r="H1462" i="2"/>
  <c r="I1465" i="2" a="1"/>
  <c r="I1465" i="2" s="1"/>
  <c r="J1465" i="2" s="1"/>
  <c r="I1490" i="2" a="1"/>
  <c r="I1490" i="2" s="1"/>
  <c r="J1490" i="2" s="1"/>
  <c r="H1490" i="2"/>
  <c r="I1509" i="2" a="1"/>
  <c r="I1509" i="2" s="1"/>
  <c r="J1509" i="2" s="1"/>
  <c r="H1514" i="2"/>
  <c r="I1523" i="2" a="1"/>
  <c r="I1523" i="2" s="1"/>
  <c r="J1523" i="2" s="1"/>
  <c r="H1530" i="2"/>
  <c r="G1537" i="2"/>
  <c r="I1539" i="2" a="1"/>
  <c r="I1539" i="2" s="1"/>
  <c r="J1539" i="2" s="1"/>
  <c r="G1543" i="2"/>
  <c r="H1547" i="2"/>
  <c r="H1554" i="2"/>
  <c r="G1554" i="2"/>
  <c r="H1566" i="2"/>
  <c r="H1582" i="2"/>
  <c r="I1585" i="2" a="1"/>
  <c r="I1585" i="2" s="1"/>
  <c r="J1585" i="2" s="1"/>
  <c r="H1598" i="2"/>
  <c r="G1602" i="2"/>
  <c r="G1606" i="2"/>
  <c r="I1606" i="2" a="1"/>
  <c r="I1606" i="2" s="1"/>
  <c r="J1606" i="2" s="1"/>
  <c r="I1614" i="2" a="1"/>
  <c r="I1614" i="2" s="1"/>
  <c r="J1614" i="2" s="1"/>
  <c r="H1614" i="2"/>
  <c r="I1627" i="2" a="1"/>
  <c r="I1627" i="2" s="1"/>
  <c r="J1627" i="2" s="1"/>
  <c r="H1634" i="2"/>
  <c r="H1650" i="2"/>
  <c r="H1658" i="2"/>
  <c r="H1677" i="2"/>
  <c r="I1677" i="2" a="1"/>
  <c r="I1677" i="2" s="1"/>
  <c r="J1677" i="2" s="1"/>
  <c r="I1681" i="2" a="1"/>
  <c r="I1681" i="2" s="1"/>
  <c r="J1681" i="2" s="1"/>
  <c r="I1686" i="2" a="1"/>
  <c r="I1686" i="2" s="1"/>
  <c r="J1686" i="2" s="1"/>
  <c r="I1691" i="2" a="1"/>
  <c r="I1691" i="2" s="1"/>
  <c r="J1691" i="2" s="1"/>
  <c r="H1693" i="2"/>
  <c r="I1693" i="2" a="1"/>
  <c r="I1693" i="2" s="1"/>
  <c r="J1693" i="2" s="1"/>
  <c r="G1693" i="2"/>
  <c r="G1699" i="2"/>
  <c r="G1229" i="2"/>
  <c r="H1232" i="2"/>
  <c r="G1261" i="2"/>
  <c r="H1264" i="2"/>
  <c r="G1273" i="2"/>
  <c r="H1278" i="2"/>
  <c r="G1346" i="2"/>
  <c r="G1349" i="2"/>
  <c r="G1357" i="2"/>
  <c r="H1365" i="2"/>
  <c r="I1365" i="2" a="1"/>
  <c r="I1365" i="2" s="1"/>
  <c r="J1365" i="2" s="1"/>
  <c r="I1371" i="2" a="1"/>
  <c r="I1371" i="2" s="1"/>
  <c r="J1371" i="2" s="1"/>
  <c r="G1387" i="2"/>
  <c r="G1401" i="2"/>
  <c r="H1406" i="2"/>
  <c r="H1455" i="2"/>
  <c r="I1469" i="2" a="1"/>
  <c r="I1469" i="2" s="1"/>
  <c r="J1469" i="2" s="1"/>
  <c r="G1471" i="2"/>
  <c r="I1481" i="2" a="1"/>
  <c r="I1481" i="2" s="1"/>
  <c r="J1481" i="2" s="1"/>
  <c r="G1485" i="2"/>
  <c r="G1490" i="2"/>
  <c r="H1499" i="2"/>
  <c r="G1499" i="2"/>
  <c r="G1525" i="2"/>
  <c r="G1527" i="2"/>
  <c r="I1537" i="2" a="1"/>
  <c r="I1537" i="2" s="1"/>
  <c r="J1537" i="2" s="1"/>
  <c r="G1541" i="2"/>
  <c r="I1554" i="2" a="1"/>
  <c r="I1554" i="2" s="1"/>
  <c r="J1554" i="2" s="1"/>
  <c r="I1558" i="2" a="1"/>
  <c r="I1558" i="2" s="1"/>
  <c r="J1558" i="2" s="1"/>
  <c r="I1569" i="2" a="1"/>
  <c r="I1569" i="2" s="1"/>
  <c r="J1569" i="2" s="1"/>
  <c r="I1571" i="2" a="1"/>
  <c r="I1571" i="2" s="1"/>
  <c r="J1571" i="2" s="1"/>
  <c r="H1606" i="2"/>
  <c r="G1610" i="2"/>
  <c r="G1614" i="2"/>
  <c r="G1618" i="2"/>
  <c r="H1629" i="2"/>
  <c r="I1629" i="2" a="1"/>
  <c r="I1629" i="2" s="1"/>
  <c r="J1629" i="2" s="1"/>
  <c r="H1651" i="2"/>
  <c r="I1651" i="2" a="1"/>
  <c r="I1651" i="2" s="1"/>
  <c r="J1651" i="2" s="1"/>
  <c r="I1666" i="2" a="1"/>
  <c r="I1666" i="2" s="1"/>
  <c r="J1666" i="2" s="1"/>
  <c r="H1666" i="2"/>
  <c r="I1671" i="2" a="1"/>
  <c r="I1671" i="2" s="1"/>
  <c r="J1671" i="2" s="1"/>
  <c r="H1671" i="2"/>
  <c r="G1677" i="2"/>
  <c r="I1699" i="2" a="1"/>
  <c r="I1699" i="2" s="1"/>
  <c r="J1699" i="2" s="1"/>
  <c r="H1729" i="2"/>
  <c r="I1729" i="2" a="1"/>
  <c r="I1729" i="2" s="1"/>
  <c r="J1729" i="2" s="1"/>
  <c r="G1729" i="2"/>
  <c r="I1742" i="2" a="1"/>
  <c r="I1742" i="2" s="1"/>
  <c r="J1742" i="2" s="1"/>
  <c r="H1742" i="2"/>
  <c r="G1742" i="2"/>
  <c r="H1381" i="2"/>
  <c r="I1381" i="2" a="1"/>
  <c r="I1381" i="2" s="1"/>
  <c r="J1381" i="2" s="1"/>
  <c r="H1549" i="2"/>
  <c r="I1549" i="2" a="1"/>
  <c r="I1549" i="2" s="1"/>
  <c r="J1549" i="2" s="1"/>
  <c r="G1622" i="2"/>
  <c r="I1622" i="2" a="1"/>
  <c r="I1622" i="2" s="1"/>
  <c r="J1622" i="2" s="1"/>
  <c r="H1622" i="2"/>
  <c r="I1682" i="2" a="1"/>
  <c r="I1682" i="2" s="1"/>
  <c r="J1682" i="2" s="1"/>
  <c r="H1682" i="2"/>
  <c r="G1682" i="2"/>
  <c r="I1687" i="2" a="1"/>
  <c r="I1687" i="2" s="1"/>
  <c r="J1687" i="2" s="1"/>
  <c r="H1687" i="2"/>
  <c r="G1687" i="2"/>
  <c r="I1739" i="2" a="1"/>
  <c r="I1739" i="2" s="1"/>
  <c r="J1739" i="2" s="1"/>
  <c r="H1739" i="2"/>
  <c r="G1739" i="2"/>
  <c r="G1378" i="2"/>
  <c r="G1381" i="2"/>
  <c r="G1389" i="2"/>
  <c r="H1397" i="2"/>
  <c r="I1397" i="2" a="1"/>
  <c r="I1397" i="2" s="1"/>
  <c r="J1397" i="2" s="1"/>
  <c r="G1419" i="2"/>
  <c r="G1433" i="2"/>
  <c r="H1438" i="2"/>
  <c r="H1461" i="2"/>
  <c r="I1461" i="2" a="1"/>
  <c r="I1461" i="2" s="1"/>
  <c r="J1461" i="2" s="1"/>
  <c r="G1461" i="2"/>
  <c r="G1487" i="2"/>
  <c r="H1501" i="2"/>
  <c r="I1501" i="2" a="1"/>
  <c r="I1501" i="2" s="1"/>
  <c r="J1501" i="2" s="1"/>
  <c r="I1538" i="2" a="1"/>
  <c r="I1538" i="2" s="1"/>
  <c r="J1538" i="2" s="1"/>
  <c r="H1538" i="2"/>
  <c r="G1549" i="2"/>
  <c r="H1559" i="2"/>
  <c r="G1559" i="2"/>
  <c r="H1574" i="2"/>
  <c r="H1667" i="2"/>
  <c r="G1667" i="2"/>
  <c r="H1778" i="2"/>
  <c r="H1783" i="2"/>
  <c r="H1786" i="2"/>
  <c r="G1794" i="2"/>
  <c r="I1797" i="2" a="1"/>
  <c r="I1797" i="2" s="1"/>
  <c r="J1797" i="2" s="1"/>
  <c r="G1799" i="2"/>
  <c r="G1802" i="2"/>
  <c r="G1813" i="2"/>
  <c r="H1821" i="2"/>
  <c r="I1821" i="2" a="1"/>
  <c r="I1821" i="2" s="1"/>
  <c r="J1821" i="2" s="1"/>
  <c r="G1843" i="2"/>
  <c r="G1857" i="2"/>
  <c r="H1862" i="2"/>
  <c r="G1867" i="2"/>
  <c r="G1870" i="2"/>
  <c r="H1885" i="2"/>
  <c r="G1885" i="2"/>
  <c r="I1885" i="2" a="1"/>
  <c r="I1885" i="2" s="1"/>
  <c r="J1885" i="2" s="1"/>
  <c r="H1890" i="2"/>
  <c r="H1899" i="2"/>
  <c r="I1906" i="2" a="1"/>
  <c r="I1906" i="2" s="1"/>
  <c r="J1906" i="2" s="1"/>
  <c r="G1937" i="2"/>
  <c r="G1943" i="2"/>
  <c r="H1947" i="2"/>
  <c r="H1963" i="2"/>
  <c r="G1971" i="2"/>
  <c r="I1971" i="2" a="1"/>
  <c r="I1971" i="2" s="1"/>
  <c r="J1971" i="2" s="1"/>
  <c r="H1971" i="2"/>
  <c r="H1973" i="2"/>
  <c r="G1973" i="2"/>
  <c r="H1581" i="2"/>
  <c r="I1581" i="2" a="1"/>
  <c r="I1581" i="2" s="1"/>
  <c r="J1581" i="2" s="1"/>
  <c r="H1709" i="2"/>
  <c r="I1709" i="2" a="1"/>
  <c r="I1709" i="2" s="1"/>
  <c r="J1709" i="2" s="1"/>
  <c r="G1731" i="2"/>
  <c r="G1745" i="2"/>
  <c r="H1750" i="2"/>
  <c r="G1755" i="2"/>
  <c r="G1758" i="2"/>
  <c r="H1794" i="2"/>
  <c r="H1799" i="2"/>
  <c r="H1802" i="2"/>
  <c r="G1810" i="2"/>
  <c r="I1813" i="2" a="1"/>
  <c r="I1813" i="2" s="1"/>
  <c r="J1813" i="2" s="1"/>
  <c r="G1815" i="2"/>
  <c r="G1818" i="2"/>
  <c r="G1821" i="2"/>
  <c r="G1829" i="2"/>
  <c r="H1837" i="2"/>
  <c r="I1837" i="2" a="1"/>
  <c r="I1837" i="2" s="1"/>
  <c r="J1837" i="2" s="1"/>
  <c r="I1843" i="2" a="1"/>
  <c r="I1843" i="2" s="1"/>
  <c r="J1843" i="2" s="1"/>
  <c r="I1857" i="2" a="1"/>
  <c r="I1857" i="2" s="1"/>
  <c r="J1857" i="2" s="1"/>
  <c r="G1859" i="2"/>
  <c r="I1862" i="2" a="1"/>
  <c r="I1862" i="2" s="1"/>
  <c r="J1862" i="2" s="1"/>
  <c r="H1867" i="2"/>
  <c r="H1870" i="2"/>
  <c r="G1873" i="2"/>
  <c r="H1901" i="2"/>
  <c r="G1901" i="2"/>
  <c r="I1901" i="2" a="1"/>
  <c r="I1901" i="2" s="1"/>
  <c r="J1901" i="2" s="1"/>
  <c r="G1922" i="2"/>
  <c r="H1930" i="2"/>
  <c r="I1930" i="2" a="1"/>
  <c r="I1930" i="2" s="1"/>
  <c r="J1930" i="2" s="1"/>
  <c r="I1937" i="2" a="1"/>
  <c r="I1937" i="2" s="1"/>
  <c r="J1937" i="2" s="1"/>
  <c r="H1943" i="2"/>
  <c r="I1947" i="2" a="1"/>
  <c r="I1947" i="2" s="1"/>
  <c r="J1947" i="2" s="1"/>
  <c r="H1949" i="2"/>
  <c r="G1949" i="2"/>
  <c r="I1949" i="2" a="1"/>
  <c r="I1949" i="2" s="1"/>
  <c r="J1949" i="2" s="1"/>
  <c r="G1955" i="2"/>
  <c r="I1955" i="2" a="1"/>
  <c r="I1955" i="2" s="1"/>
  <c r="J1955" i="2" s="1"/>
  <c r="H1955" i="2"/>
  <c r="H1957" i="2"/>
  <c r="G1957" i="2"/>
  <c r="I1963" i="2" a="1"/>
  <c r="I1963" i="2" s="1"/>
  <c r="J1963" i="2" s="1"/>
  <c r="H1965" i="2"/>
  <c r="G1965" i="2"/>
  <c r="I1965" i="2" a="1"/>
  <c r="I1965" i="2" s="1"/>
  <c r="J1965" i="2" s="1"/>
  <c r="I1973" i="2" a="1"/>
  <c r="I1973" i="2" s="1"/>
  <c r="J1973" i="2" s="1"/>
  <c r="H1597" i="2"/>
  <c r="I1597" i="2" a="1"/>
  <c r="I1597" i="2" s="1"/>
  <c r="J1597" i="2" s="1"/>
  <c r="G1619" i="2"/>
  <c r="H1725" i="2"/>
  <c r="I1725" i="2" a="1"/>
  <c r="I1725" i="2" s="1"/>
  <c r="J1725" i="2" s="1"/>
  <c r="I1731" i="2" a="1"/>
  <c r="I1731" i="2" s="1"/>
  <c r="J1731" i="2" s="1"/>
  <c r="I1745" i="2" a="1"/>
  <c r="I1745" i="2" s="1"/>
  <c r="J1745" i="2" s="1"/>
  <c r="G1747" i="2"/>
  <c r="I1750" i="2" a="1"/>
  <c r="I1750" i="2" s="1"/>
  <c r="J1750" i="2" s="1"/>
  <c r="H1755" i="2"/>
  <c r="H1758" i="2"/>
  <c r="H1810" i="2"/>
  <c r="H1815" i="2"/>
  <c r="H1818" i="2"/>
  <c r="I1829" i="2" a="1"/>
  <c r="I1829" i="2" s="1"/>
  <c r="J1829" i="2" s="1"/>
  <c r="G1834" i="2"/>
  <c r="G1837" i="2"/>
  <c r="G1845" i="2"/>
  <c r="H1853" i="2"/>
  <c r="I1853" i="2" a="1"/>
  <c r="I1853" i="2" s="1"/>
  <c r="J1853" i="2" s="1"/>
  <c r="I1859" i="2" a="1"/>
  <c r="I1859" i="2" s="1"/>
  <c r="J1859" i="2" s="1"/>
  <c r="I1873" i="2" a="1"/>
  <c r="I1873" i="2" s="1"/>
  <c r="J1873" i="2" s="1"/>
  <c r="G1875" i="2"/>
  <c r="H1882" i="2"/>
  <c r="I1882" i="2" a="1"/>
  <c r="I1882" i="2" s="1"/>
  <c r="J1882" i="2" s="1"/>
  <c r="G1907" i="2"/>
  <c r="H1907" i="2"/>
  <c r="H1909" i="2"/>
  <c r="G1909" i="2"/>
  <c r="G1911" i="2"/>
  <c r="H1915" i="2"/>
  <c r="I1922" i="2" a="1"/>
  <c r="I1922" i="2" s="1"/>
  <c r="J1922" i="2" s="1"/>
  <c r="G1930" i="2"/>
  <c r="I1957" i="2" a="1"/>
  <c r="I1957" i="2" s="1"/>
  <c r="J1957" i="2" s="1"/>
  <c r="G1959" i="2"/>
  <c r="G1969" i="2"/>
  <c r="H1741" i="2"/>
  <c r="I1741" i="2" a="1"/>
  <c r="I1741" i="2" s="1"/>
  <c r="J1741" i="2" s="1"/>
  <c r="H1869" i="2"/>
  <c r="I1869" i="2" a="1"/>
  <c r="I1869" i="2" s="1"/>
  <c r="J1869" i="2" s="1"/>
  <c r="G1891" i="2"/>
  <c r="H1891" i="2"/>
  <c r="H1898" i="2"/>
  <c r="I1898" i="2" a="1"/>
  <c r="I1898" i="2" s="1"/>
  <c r="J1898" i="2" s="1"/>
  <c r="H1917" i="2"/>
  <c r="G1917" i="2"/>
  <c r="I1917" i="2" a="1"/>
  <c r="I1917" i="2" s="1"/>
  <c r="J1917" i="2" s="1"/>
  <c r="G1938" i="2"/>
  <c r="H1959" i="2"/>
  <c r="I1969" i="2" a="1"/>
  <c r="I1969" i="2" s="1"/>
  <c r="J1969" i="2" s="1"/>
  <c r="G1735" i="2"/>
  <c r="H1757" i="2"/>
  <c r="I1757" i="2" a="1"/>
  <c r="I1757" i="2" s="1"/>
  <c r="J1757" i="2" s="1"/>
  <c r="G1779" i="2"/>
  <c r="H1798" i="2"/>
  <c r="G1803" i="2"/>
  <c r="G1806" i="2"/>
  <c r="G1858" i="2"/>
  <c r="G1863" i="2"/>
  <c r="G1866" i="2"/>
  <c r="G1869" i="2"/>
  <c r="G1877" i="2"/>
  <c r="G1886" i="2"/>
  <c r="G1889" i="2"/>
  <c r="I1891" i="2" a="1"/>
  <c r="I1891" i="2" s="1"/>
  <c r="J1891" i="2" s="1"/>
  <c r="G1898" i="2"/>
  <c r="G1905" i="2"/>
  <c r="G1923" i="2"/>
  <c r="H1923" i="2"/>
  <c r="H1925" i="2"/>
  <c r="G1925" i="2"/>
  <c r="H1946" i="2"/>
  <c r="I1946" i="2" a="1"/>
  <c r="I1946" i="2" s="1"/>
  <c r="J1946" i="2" s="1"/>
  <c r="H1985" i="2"/>
  <c r="I1985" i="2" a="1"/>
  <c r="I1985" i="2" s="1"/>
  <c r="J1985" i="2" s="1"/>
  <c r="G1985" i="2"/>
  <c r="I1999" i="2" a="1"/>
  <c r="I1999" i="2" s="1"/>
  <c r="J1999" i="2" s="1"/>
  <c r="H1999" i="2"/>
  <c r="G1999" i="2"/>
  <c r="H1645" i="2"/>
  <c r="I1645" i="2" a="1"/>
  <c r="I1645" i="2" s="1"/>
  <c r="J1645" i="2" s="1"/>
  <c r="I1665" i="2" a="1"/>
  <c r="I1665" i="2" s="1"/>
  <c r="J1665" i="2" s="1"/>
  <c r="I1670" i="2" a="1"/>
  <c r="I1670" i="2" s="1"/>
  <c r="J1670" i="2" s="1"/>
  <c r="H1730" i="2"/>
  <c r="H1735" i="2"/>
  <c r="H1738" i="2"/>
  <c r="I1749" i="2" a="1"/>
  <c r="I1749" i="2" s="1"/>
  <c r="J1749" i="2" s="1"/>
  <c r="G1754" i="2"/>
  <c r="G1757" i="2"/>
  <c r="G1765" i="2"/>
  <c r="H1773" i="2"/>
  <c r="I1773" i="2" a="1"/>
  <c r="I1773" i="2" s="1"/>
  <c r="J1773" i="2" s="1"/>
  <c r="I1779" i="2" a="1"/>
  <c r="I1779" i="2" s="1"/>
  <c r="J1779" i="2" s="1"/>
  <c r="I1793" i="2" a="1"/>
  <c r="I1793" i="2" s="1"/>
  <c r="J1793" i="2" s="1"/>
  <c r="G1795" i="2"/>
  <c r="I1798" i="2" a="1"/>
  <c r="I1798" i="2" s="1"/>
  <c r="J1798" i="2" s="1"/>
  <c r="G1809" i="2"/>
  <c r="H1814" i="2"/>
  <c r="H1858" i="2"/>
  <c r="H1863" i="2"/>
  <c r="H1866" i="2"/>
  <c r="I1877" i="2" a="1"/>
  <c r="I1877" i="2" s="1"/>
  <c r="J1877" i="2" s="1"/>
  <c r="G1879" i="2"/>
  <c r="I1889" i="2" a="1"/>
  <c r="I1889" i="2" s="1"/>
  <c r="J1889" i="2" s="1"/>
  <c r="G1893" i="2"/>
  <c r="I1905" i="2" a="1"/>
  <c r="I1905" i="2" s="1"/>
  <c r="J1905" i="2" s="1"/>
  <c r="I1923" i="2" a="1"/>
  <c r="I1923" i="2" s="1"/>
  <c r="J1923" i="2" s="1"/>
  <c r="I1925" i="2" a="1"/>
  <c r="I1925" i="2" s="1"/>
  <c r="J1925" i="2" s="1"/>
  <c r="G1927" i="2"/>
  <c r="H1962" i="2"/>
  <c r="I1962" i="2" a="1"/>
  <c r="I1962" i="2" s="1"/>
  <c r="J1962" i="2" s="1"/>
  <c r="I1991" i="2" a="1"/>
  <c r="I1991" i="2" s="1"/>
  <c r="J1991" i="2" s="1"/>
  <c r="H1991" i="2"/>
  <c r="G1991" i="2"/>
  <c r="I1994" i="2" a="1"/>
  <c r="I1994" i="2" s="1"/>
  <c r="J1994" i="2" s="1"/>
  <c r="H1994" i="2"/>
  <c r="G1994" i="2"/>
  <c r="G2012" i="2"/>
  <c r="H2012" i="2"/>
  <c r="I2012" i="2" a="1"/>
  <c r="I2012" i="2" s="1"/>
  <c r="J2012" i="2" s="1"/>
  <c r="H1789" i="2"/>
  <c r="I1789" i="2" a="1"/>
  <c r="I1789" i="2" s="1"/>
  <c r="J1789" i="2" s="1"/>
  <c r="H1914" i="2"/>
  <c r="I1914" i="2" a="1"/>
  <c r="I1914" i="2" s="1"/>
  <c r="J1914" i="2" s="1"/>
  <c r="H1933" i="2"/>
  <c r="G1933" i="2"/>
  <c r="I1933" i="2" a="1"/>
  <c r="I1933" i="2" s="1"/>
  <c r="J1933" i="2" s="1"/>
  <c r="G1939" i="2"/>
  <c r="H1939" i="2"/>
  <c r="H1981" i="2"/>
  <c r="G1981" i="2"/>
  <c r="I1981" i="2" a="1"/>
  <c r="I1981" i="2" s="1"/>
  <c r="J1981" i="2" s="1"/>
  <c r="H1805" i="2"/>
  <c r="I1805" i="2" a="1"/>
  <c r="I1805" i="2" s="1"/>
  <c r="J1805" i="2" s="1"/>
  <c r="H1941" i="2"/>
  <c r="G1941" i="2"/>
  <c r="G2016" i="2"/>
  <c r="I2016" i="2" a="1"/>
  <c r="I2016" i="2" s="1"/>
  <c r="J2016" i="2" s="1"/>
  <c r="H2016" i="2"/>
  <c r="I1978" i="2" a="1"/>
  <c r="I1978" i="2" s="1"/>
  <c r="J1978" i="2" s="1"/>
  <c r="H1987" i="2"/>
  <c r="I1993" i="2" a="1"/>
  <c r="I1993" i="2" s="1"/>
  <c r="J1993" i="2" s="1"/>
  <c r="H1993" i="2"/>
  <c r="H2005" i="2"/>
  <c r="H2007" i="2"/>
  <c r="I2013" i="2" a="1"/>
  <c r="I2013" i="2" s="1"/>
  <c r="J2013" i="2" s="1"/>
  <c r="H2013" i="2"/>
  <c r="H2015" i="2"/>
  <c r="G2015" i="2"/>
  <c r="H2039" i="2"/>
  <c r="H2043" i="2"/>
  <c r="I2053" i="2" a="1"/>
  <c r="I2053" i="2" s="1"/>
  <c r="J2053" i="2" s="1"/>
  <c r="H2053" i="2"/>
  <c r="I2060" i="2" a="1"/>
  <c r="I2060" i="2" s="1"/>
  <c r="J2060" i="2" s="1"/>
  <c r="G2068" i="2"/>
  <c r="I2068" i="2" a="1"/>
  <c r="I2068" i="2" s="1"/>
  <c r="J2068" i="2" s="1"/>
  <c r="H2079" i="2"/>
  <c r="G2079" i="2"/>
  <c r="I2091" i="2" a="1"/>
  <c r="I2091" i="2" s="1"/>
  <c r="J2091" i="2" s="1"/>
  <c r="H2091" i="2"/>
  <c r="I2095" i="2" a="1"/>
  <c r="I2095" i="2" s="1"/>
  <c r="J2095" i="2" s="1"/>
  <c r="I1987" i="2" a="1"/>
  <c r="I1987" i="2" s="1"/>
  <c r="J1987" i="2" s="1"/>
  <c r="I2007" i="2" a="1"/>
  <c r="I2007" i="2" s="1"/>
  <c r="J2007" i="2" s="1"/>
  <c r="I2021" i="2" a="1"/>
  <c r="I2021" i="2" s="1"/>
  <c r="J2021" i="2" s="1"/>
  <c r="H2021" i="2"/>
  <c r="H2028" i="2"/>
  <c r="I2030" i="2" a="1"/>
  <c r="I2030" i="2" s="1"/>
  <c r="J2030" i="2" s="1"/>
  <c r="G2030" i="2"/>
  <c r="I2039" i="2" a="1"/>
  <c r="I2039" i="2" s="1"/>
  <c r="J2039" i="2" s="1"/>
  <c r="I2043" i="2" a="1"/>
  <c r="I2043" i="2" s="1"/>
  <c r="J2043" i="2" s="1"/>
  <c r="G2053" i="2"/>
  <c r="G2066" i="2"/>
  <c r="H2068" i="2"/>
  <c r="I2079" i="2" a="1"/>
  <c r="I2079" i="2" s="1"/>
  <c r="J2079" i="2" s="1"/>
  <c r="H2082" i="2"/>
  <c r="G2082" i="2"/>
  <c r="G2089" i="2"/>
  <c r="G2091" i="2"/>
  <c r="I2107" i="2" a="1"/>
  <c r="I2107" i="2" s="1"/>
  <c r="J2107" i="2" s="1"/>
  <c r="H2107" i="2"/>
  <c r="G2116" i="2"/>
  <c r="H2116" i="2"/>
  <c r="H2130" i="2"/>
  <c r="G2130" i="2"/>
  <c r="I2130" i="2" a="1"/>
  <c r="I2130" i="2" s="1"/>
  <c r="J2130" i="2" s="1"/>
  <c r="I2142" i="2" a="1"/>
  <c r="I2142" i="2" s="1"/>
  <c r="J2142" i="2" s="1"/>
  <c r="G2142" i="2"/>
  <c r="G2156" i="2"/>
  <c r="H2156" i="2"/>
  <c r="I2156" i="2" a="1"/>
  <c r="I2156" i="2" s="1"/>
  <c r="J2156" i="2" s="1"/>
  <c r="I2025" i="2" a="1"/>
  <c r="I2025" i="2" s="1"/>
  <c r="J2025" i="2" s="1"/>
  <c r="H2025" i="2"/>
  <c r="I2059" i="2" a="1"/>
  <c r="I2059" i="2" s="1"/>
  <c r="J2059" i="2" s="1"/>
  <c r="G2059" i="2"/>
  <c r="H2066" i="2"/>
  <c r="G1979" i="2"/>
  <c r="G1989" i="2"/>
  <c r="G2006" i="2"/>
  <c r="I2006" i="2" a="1"/>
  <c r="I2006" i="2" s="1"/>
  <c r="J2006" i="2" s="1"/>
  <c r="G2008" i="2"/>
  <c r="H2008" i="2"/>
  <c r="G2025" i="2"/>
  <c r="H2036" i="2"/>
  <c r="G2040" i="2"/>
  <c r="I2040" i="2" a="1"/>
  <c r="I2040" i="2" s="1"/>
  <c r="J2040" i="2" s="1"/>
  <c r="G2044" i="2"/>
  <c r="H2044" i="2"/>
  <c r="G2046" i="2"/>
  <c r="H2057" i="2"/>
  <c r="H2059" i="2"/>
  <c r="G2063" i="2"/>
  <c r="I2069" i="2" a="1"/>
  <c r="I2069" i="2" s="1"/>
  <c r="J2069" i="2" s="1"/>
  <c r="G2069" i="2"/>
  <c r="H2077" i="2"/>
  <c r="G2080" i="2"/>
  <c r="I2080" i="2" a="1"/>
  <c r="I2080" i="2" s="1"/>
  <c r="J2080" i="2" s="1"/>
  <c r="I2085" i="2" a="1"/>
  <c r="I2085" i="2" s="1"/>
  <c r="J2085" i="2" s="1"/>
  <c r="H2085" i="2"/>
  <c r="G2085" i="2"/>
  <c r="G2092" i="2"/>
  <c r="H2092" i="2"/>
  <c r="G2147" i="2"/>
  <c r="H2147" i="2"/>
  <c r="I2147" i="2" a="1"/>
  <c r="I2147" i="2" s="1"/>
  <c r="J2147" i="2" s="1"/>
  <c r="G2067" i="2"/>
  <c r="I2067" i="2" a="1"/>
  <c r="I2067" i="2" s="1"/>
  <c r="J2067" i="2" s="1"/>
  <c r="I2121" i="2" a="1"/>
  <c r="I2121" i="2" s="1"/>
  <c r="J2121" i="2" s="1"/>
  <c r="G2121" i="2"/>
  <c r="H2121" i="2"/>
  <c r="G2020" i="2"/>
  <c r="I2020" i="2" a="1"/>
  <c r="I2020" i="2" s="1"/>
  <c r="J2020" i="2" s="1"/>
  <c r="G2031" i="2"/>
  <c r="H2052" i="2"/>
  <c r="G2054" i="2"/>
  <c r="G2056" i="2"/>
  <c r="I2056" i="2" a="1"/>
  <c r="I2056" i="2" s="1"/>
  <c r="J2056" i="2" s="1"/>
  <c r="H2067" i="2"/>
  <c r="I2103" i="2" a="1"/>
  <c r="I2103" i="2" s="1"/>
  <c r="J2103" i="2" s="1"/>
  <c r="H2103" i="2"/>
  <c r="H2111" i="2"/>
  <c r="G2111" i="2"/>
  <c r="G2132" i="2"/>
  <c r="I2132" i="2" a="1"/>
  <c r="I2132" i="2" s="1"/>
  <c r="J2132" i="2" s="1"/>
  <c r="H2132" i="2"/>
  <c r="I2001" i="2" a="1"/>
  <c r="I2001" i="2" s="1"/>
  <c r="J2001" i="2" s="1"/>
  <c r="G2001" i="2"/>
  <c r="G2018" i="2"/>
  <c r="H2020" i="2"/>
  <c r="H2022" i="2"/>
  <c r="G2024" i="2"/>
  <c r="I2024" i="2" a="1"/>
  <c r="I2024" i="2" s="1"/>
  <c r="J2024" i="2" s="1"/>
  <c r="H2031" i="2"/>
  <c r="I2033" i="2" a="1"/>
  <c r="I2033" i="2" s="1"/>
  <c r="J2033" i="2" s="1"/>
  <c r="H2033" i="2"/>
  <c r="G2035" i="2"/>
  <c r="H2035" i="2"/>
  <c r="I2052" i="2" a="1"/>
  <c r="I2052" i="2" s="1"/>
  <c r="J2052" i="2" s="1"/>
  <c r="I2054" i="2" a="1"/>
  <c r="I2054" i="2" s="1"/>
  <c r="J2054" i="2" s="1"/>
  <c r="G2088" i="2"/>
  <c r="I2088" i="2" a="1"/>
  <c r="I2088" i="2" s="1"/>
  <c r="J2088" i="2" s="1"/>
  <c r="H2088" i="2"/>
  <c r="H2114" i="2"/>
  <c r="G2114" i="2"/>
  <c r="I2114" i="2" a="1"/>
  <c r="I2114" i="2" s="1"/>
  <c r="J2114" i="2" s="1"/>
  <c r="G1996" i="2"/>
  <c r="I1996" i="2" a="1"/>
  <c r="I1996" i="2" s="1"/>
  <c r="J1996" i="2" s="1"/>
  <c r="H2001" i="2"/>
  <c r="G2005" i="2"/>
  <c r="I2009" i="2" a="1"/>
  <c r="I2009" i="2" s="1"/>
  <c r="J2009" i="2" s="1"/>
  <c r="G2009" i="2"/>
  <c r="I2018" i="2" a="1"/>
  <c r="I2018" i="2" s="1"/>
  <c r="J2018" i="2" s="1"/>
  <c r="I2022" i="2" a="1"/>
  <c r="I2022" i="2" s="1"/>
  <c r="J2022" i="2" s="1"/>
  <c r="H2024" i="2"/>
  <c r="G2033" i="2"/>
  <c r="I2035" i="2" a="1"/>
  <c r="I2035" i="2" s="1"/>
  <c r="J2035" i="2" s="1"/>
  <c r="I2041" i="2" a="1"/>
  <c r="I2041" i="2" s="1"/>
  <c r="J2041" i="2" s="1"/>
  <c r="G2041" i="2"/>
  <c r="H2047" i="2"/>
  <c r="I2047" i="2" a="1"/>
  <c r="I2047" i="2" s="1"/>
  <c r="J2047" i="2" s="1"/>
  <c r="I2049" i="2" a="1"/>
  <c r="I2049" i="2" s="1"/>
  <c r="J2049" i="2" s="1"/>
  <c r="G2049" i="2"/>
  <c r="H2060" i="2"/>
  <c r="I2062" i="2" a="1"/>
  <c r="I2062" i="2" s="1"/>
  <c r="J2062" i="2" s="1"/>
  <c r="H2062" i="2"/>
  <c r="G2072" i="2"/>
  <c r="H2072" i="2"/>
  <c r="H2081" i="2"/>
  <c r="G2095" i="2"/>
  <c r="I2117" i="2" a="1"/>
  <c r="I2117" i="2" s="1"/>
  <c r="J2117" i="2" s="1"/>
  <c r="H2117" i="2"/>
  <c r="G2117" i="2"/>
  <c r="I2126" i="2" a="1"/>
  <c r="I2126" i="2" s="1"/>
  <c r="J2126" i="2" s="1"/>
  <c r="H2126" i="2"/>
  <c r="H2143" i="2"/>
  <c r="G2143" i="2"/>
  <c r="G2152" i="2"/>
  <c r="I2152" i="2" a="1"/>
  <c r="I2152" i="2" s="1"/>
  <c r="J2152" i="2" s="1"/>
  <c r="H2152" i="2"/>
  <c r="I2161" i="2" a="1"/>
  <c r="I2161" i="2" s="1"/>
  <c r="J2161" i="2" s="1"/>
  <c r="H2161" i="2"/>
  <c r="H2178" i="2"/>
  <c r="G2178" i="2"/>
  <c r="I2180" i="2" a="1"/>
  <c r="I2180" i="2" s="1"/>
  <c r="J2180" i="2" s="1"/>
  <c r="I2185" i="2" a="1"/>
  <c r="I2185" i="2" s="1"/>
  <c r="J2185" i="2" s="1"/>
  <c r="G2185" i="2"/>
  <c r="G2196" i="2"/>
  <c r="I2196" i="2" a="1"/>
  <c r="I2196" i="2" s="1"/>
  <c r="J2196" i="2" s="1"/>
  <c r="I2219" i="2" a="1"/>
  <c r="I2219" i="2" s="1"/>
  <c r="J2219" i="2" s="1"/>
  <c r="H2219" i="2"/>
  <c r="I2229" i="2" a="1"/>
  <c r="I2229" i="2" s="1"/>
  <c r="J2229" i="2" s="1"/>
  <c r="H2229" i="2"/>
  <c r="I2242" i="2" a="1"/>
  <c r="I2242" i="2" s="1"/>
  <c r="J2242" i="2" s="1"/>
  <c r="H2242" i="2"/>
  <c r="G2242" i="2"/>
  <c r="I2257" i="2" a="1"/>
  <c r="I2257" i="2" s="1"/>
  <c r="J2257" i="2" s="1"/>
  <c r="H2257" i="2"/>
  <c r="I2281" i="2" a="1"/>
  <c r="I2281" i="2" s="1"/>
  <c r="J2281" i="2" s="1"/>
  <c r="G2281" i="2"/>
  <c r="G2284" i="2"/>
  <c r="H2284" i="2"/>
  <c r="G2124" i="2"/>
  <c r="H2124" i="2"/>
  <c r="G2126" i="2"/>
  <c r="I2133" i="2" a="1"/>
  <c r="I2133" i="2" s="1"/>
  <c r="J2133" i="2" s="1"/>
  <c r="H2133" i="2"/>
  <c r="G2139" i="2"/>
  <c r="I2143" i="2" a="1"/>
  <c r="I2143" i="2" s="1"/>
  <c r="J2143" i="2" s="1"/>
  <c r="H2145" i="2"/>
  <c r="H2150" i="2"/>
  <c r="G2159" i="2"/>
  <c r="G2161" i="2"/>
  <c r="I2178" i="2" a="1"/>
  <c r="I2178" i="2" s="1"/>
  <c r="J2178" i="2" s="1"/>
  <c r="H2185" i="2"/>
  <c r="G2194" i="2"/>
  <c r="H2196" i="2"/>
  <c r="I2214" i="2" a="1"/>
  <c r="I2214" i="2" s="1"/>
  <c r="J2214" i="2" s="1"/>
  <c r="I2217" i="2" a="1"/>
  <c r="I2217" i="2" s="1"/>
  <c r="J2217" i="2" s="1"/>
  <c r="G2217" i="2"/>
  <c r="G2219" i="2"/>
  <c r="G2229" i="2"/>
  <c r="I2245" i="2" a="1"/>
  <c r="I2245" i="2" s="1"/>
  <c r="J2245" i="2" s="1"/>
  <c r="H2245" i="2"/>
  <c r="G2245" i="2"/>
  <c r="G2255" i="2"/>
  <c r="G2257" i="2"/>
  <c r="H2281" i="2"/>
  <c r="I2284" i="2" a="1"/>
  <c r="I2284" i="2" s="1"/>
  <c r="J2284" i="2" s="1"/>
  <c r="G2296" i="2"/>
  <c r="I2296" i="2" a="1"/>
  <c r="I2296" i="2" s="1"/>
  <c r="J2296" i="2" s="1"/>
  <c r="I2097" i="2" a="1"/>
  <c r="I2097" i="2" s="1"/>
  <c r="J2097" i="2" s="1"/>
  <c r="H2097" i="2"/>
  <c r="H2106" i="2"/>
  <c r="H2115" i="2"/>
  <c r="I2124" i="2" a="1"/>
  <c r="I2124" i="2" s="1"/>
  <c r="J2124" i="2" s="1"/>
  <c r="G2133" i="2"/>
  <c r="H2139" i="2"/>
  <c r="I2150" i="2" a="1"/>
  <c r="I2150" i="2" s="1"/>
  <c r="J2150" i="2" s="1"/>
  <c r="I2155" i="2" a="1"/>
  <c r="I2155" i="2" s="1"/>
  <c r="J2155" i="2" s="1"/>
  <c r="H2155" i="2"/>
  <c r="I2159" i="2" a="1"/>
  <c r="I2159" i="2" s="1"/>
  <c r="J2159" i="2" s="1"/>
  <c r="G2168" i="2"/>
  <c r="I2168" i="2" a="1"/>
  <c r="I2168" i="2" s="1"/>
  <c r="J2168" i="2" s="1"/>
  <c r="I2181" i="2" a="1"/>
  <c r="I2181" i="2" s="1"/>
  <c r="J2181" i="2" s="1"/>
  <c r="H2181" i="2"/>
  <c r="G2181" i="2"/>
  <c r="I2190" i="2" a="1"/>
  <c r="I2190" i="2" s="1"/>
  <c r="J2190" i="2" s="1"/>
  <c r="H2190" i="2"/>
  <c r="I2194" i="2" a="1"/>
  <c r="I2194" i="2" s="1"/>
  <c r="J2194" i="2" s="1"/>
  <c r="I2207" i="2" a="1"/>
  <c r="I2207" i="2" s="1"/>
  <c r="J2207" i="2" s="1"/>
  <c r="H2207" i="2"/>
  <c r="G2207" i="2"/>
  <c r="I2222" i="2" a="1"/>
  <c r="I2222" i="2" s="1"/>
  <c r="J2222" i="2" s="1"/>
  <c r="H2222" i="2"/>
  <c r="I2255" i="2" a="1"/>
  <c r="I2255" i="2" s="1"/>
  <c r="J2255" i="2" s="1"/>
  <c r="G2260" i="2"/>
  <c r="I2260" i="2" a="1"/>
  <c r="I2260" i="2" s="1"/>
  <c r="J2260" i="2" s="1"/>
  <c r="I2271" i="2" a="1"/>
  <c r="I2271" i="2" s="1"/>
  <c r="J2271" i="2" s="1"/>
  <c r="H2271" i="2"/>
  <c r="G2271" i="2"/>
  <c r="H2329" i="2"/>
  <c r="I2329" i="2" a="1"/>
  <c r="I2329" i="2" s="1"/>
  <c r="J2329" i="2" s="1"/>
  <c r="G2329" i="2"/>
  <c r="G2120" i="2"/>
  <c r="I2120" i="2" a="1"/>
  <c r="I2120" i="2" s="1"/>
  <c r="J2120" i="2" s="1"/>
  <c r="H2120" i="2"/>
  <c r="I2129" i="2" a="1"/>
  <c r="I2129" i="2" s="1"/>
  <c r="J2129" i="2" s="1"/>
  <c r="H2129" i="2"/>
  <c r="H2146" i="2"/>
  <c r="G2146" i="2"/>
  <c r="I2153" i="2" a="1"/>
  <c r="I2153" i="2" s="1"/>
  <c r="J2153" i="2" s="1"/>
  <c r="G2153" i="2"/>
  <c r="G2164" i="2"/>
  <c r="I2164" i="2" a="1"/>
  <c r="I2164" i="2" s="1"/>
  <c r="J2164" i="2" s="1"/>
  <c r="G2188" i="2"/>
  <c r="H2188" i="2"/>
  <c r="G2190" i="2"/>
  <c r="I2197" i="2" a="1"/>
  <c r="I2197" i="2" s="1"/>
  <c r="J2197" i="2" s="1"/>
  <c r="H2197" i="2"/>
  <c r="G2203" i="2"/>
  <c r="G2220" i="2"/>
  <c r="H2220" i="2"/>
  <c r="G2222" i="2"/>
  <c r="G2232" i="2"/>
  <c r="I2232" i="2" a="1"/>
  <c r="I2232" i="2" s="1"/>
  <c r="J2232" i="2" s="1"/>
  <c r="H2243" i="2"/>
  <c r="G2248" i="2"/>
  <c r="I2248" i="2" a="1"/>
  <c r="I2248" i="2" s="1"/>
  <c r="J2248" i="2" s="1"/>
  <c r="H2248" i="2"/>
  <c r="G2258" i="2"/>
  <c r="H2260" i="2"/>
  <c r="I2210" i="2" a="1"/>
  <c r="I2210" i="2" s="1"/>
  <c r="J2210" i="2" s="1"/>
  <c r="H2210" i="2"/>
  <c r="G2210" i="2"/>
  <c r="I2225" i="2" a="1"/>
  <c r="I2225" i="2" s="1"/>
  <c r="J2225" i="2" s="1"/>
  <c r="H2225" i="2"/>
  <c r="I2251" i="2" a="1"/>
  <c r="I2251" i="2" s="1"/>
  <c r="J2251" i="2" s="1"/>
  <c r="H2251" i="2"/>
  <c r="I2261" i="2" a="1"/>
  <c r="I2261" i="2" s="1"/>
  <c r="J2261" i="2" s="1"/>
  <c r="H2261" i="2"/>
  <c r="I2274" i="2" a="1"/>
  <c r="I2274" i="2" s="1"/>
  <c r="J2274" i="2" s="1"/>
  <c r="H2274" i="2"/>
  <c r="G2274" i="2"/>
  <c r="I2094" i="2" a="1"/>
  <c r="I2094" i="2" s="1"/>
  <c r="J2094" i="2" s="1"/>
  <c r="H2094" i="2"/>
  <c r="I2118" i="2" a="1"/>
  <c r="I2118" i="2" s="1"/>
  <c r="J2118" i="2" s="1"/>
  <c r="I2123" i="2" a="1"/>
  <c r="I2123" i="2" s="1"/>
  <c r="J2123" i="2" s="1"/>
  <c r="H2123" i="2"/>
  <c r="I2127" i="2" a="1"/>
  <c r="I2127" i="2" s="1"/>
  <c r="J2127" i="2" s="1"/>
  <c r="G2136" i="2"/>
  <c r="I2136" i="2" a="1"/>
  <c r="I2136" i="2" s="1"/>
  <c r="J2136" i="2" s="1"/>
  <c r="I2149" i="2" a="1"/>
  <c r="I2149" i="2" s="1"/>
  <c r="J2149" i="2" s="1"/>
  <c r="H2149" i="2"/>
  <c r="G2149" i="2"/>
  <c r="I2158" i="2" a="1"/>
  <c r="I2158" i="2" s="1"/>
  <c r="J2158" i="2" s="1"/>
  <c r="H2158" i="2"/>
  <c r="I2162" i="2" a="1"/>
  <c r="I2162" i="2" s="1"/>
  <c r="J2162" i="2" s="1"/>
  <c r="H2175" i="2"/>
  <c r="G2175" i="2"/>
  <c r="G2177" i="2"/>
  <c r="I2179" i="2" a="1"/>
  <c r="I2179" i="2" s="1"/>
  <c r="J2179" i="2" s="1"/>
  <c r="G2184" i="2"/>
  <c r="I2184" i="2" a="1"/>
  <c r="I2184" i="2" s="1"/>
  <c r="J2184" i="2" s="1"/>
  <c r="H2184" i="2"/>
  <c r="I2193" i="2" a="1"/>
  <c r="I2193" i="2" s="1"/>
  <c r="J2193" i="2" s="1"/>
  <c r="H2193" i="2"/>
  <c r="I2213" i="2" a="1"/>
  <c r="I2213" i="2" s="1"/>
  <c r="J2213" i="2" s="1"/>
  <c r="H2213" i="2"/>
  <c r="G2213" i="2"/>
  <c r="G2223" i="2"/>
  <c r="G2225" i="2"/>
  <c r="I2246" i="2" a="1"/>
  <c r="I2246" i="2" s="1"/>
  <c r="J2246" i="2" s="1"/>
  <c r="I2249" i="2" a="1"/>
  <c r="I2249" i="2" s="1"/>
  <c r="J2249" i="2" s="1"/>
  <c r="G2249" i="2"/>
  <c r="G2251" i="2"/>
  <c r="G2261" i="2"/>
  <c r="I2315" i="2" a="1"/>
  <c r="I2315" i="2" s="1"/>
  <c r="J2315" i="2" s="1"/>
  <c r="H2315" i="2"/>
  <c r="G2315" i="2"/>
  <c r="I2165" i="2" a="1"/>
  <c r="I2165" i="2" s="1"/>
  <c r="J2165" i="2" s="1"/>
  <c r="H2165" i="2"/>
  <c r="H2177" i="2"/>
  <c r="I2223" i="2" a="1"/>
  <c r="I2223" i="2" s="1"/>
  <c r="J2223" i="2" s="1"/>
  <c r="G2228" i="2"/>
  <c r="I2228" i="2" a="1"/>
  <c r="I2228" i="2" s="1"/>
  <c r="J2228" i="2" s="1"/>
  <c r="I2239" i="2" a="1"/>
  <c r="I2239" i="2" s="1"/>
  <c r="J2239" i="2" s="1"/>
  <c r="H2239" i="2"/>
  <c r="G2239" i="2"/>
  <c r="I2254" i="2" a="1"/>
  <c r="I2254" i="2" s="1"/>
  <c r="J2254" i="2" s="1"/>
  <c r="H2254" i="2"/>
  <c r="I2283" i="2" a="1"/>
  <c r="I2283" i="2" s="1"/>
  <c r="J2283" i="2" s="1"/>
  <c r="H2283" i="2"/>
  <c r="G2283" i="2"/>
  <c r="I2286" i="2" a="1"/>
  <c r="I2286" i="2" s="1"/>
  <c r="J2286" i="2" s="1"/>
  <c r="H2286" i="2"/>
  <c r="G2286" i="2"/>
  <c r="I2289" i="2" a="1"/>
  <c r="I2289" i="2" s="1"/>
  <c r="J2289" i="2" s="1"/>
  <c r="H2289" i="2"/>
  <c r="G2289" i="2"/>
  <c r="G2292" i="2"/>
  <c r="I2292" i="2" a="1"/>
  <c r="I2292" i="2" s="1"/>
  <c r="J2292" i="2" s="1"/>
  <c r="H2292" i="2"/>
  <c r="G2307" i="2"/>
  <c r="I2307" i="2" a="1"/>
  <c r="I2307" i="2" s="1"/>
  <c r="J2307" i="2" s="1"/>
  <c r="G2310" i="2"/>
  <c r="I2310" i="2" a="1"/>
  <c r="I2310" i="2" s="1"/>
  <c r="J2310" i="2" s="1"/>
  <c r="G2100" i="2"/>
  <c r="I2100" i="2" a="1"/>
  <c r="I2100" i="2" s="1"/>
  <c r="J2100" i="2" s="1"/>
  <c r="G2165" i="2"/>
  <c r="H2180" i="2"/>
  <c r="I2187" i="2" a="1"/>
  <c r="I2187" i="2" s="1"/>
  <c r="J2187" i="2" s="1"/>
  <c r="H2187" i="2"/>
  <c r="G2200" i="2"/>
  <c r="I2200" i="2" a="1"/>
  <c r="I2200" i="2" s="1"/>
  <c r="J2200" i="2" s="1"/>
  <c r="H2211" i="2"/>
  <c r="G2216" i="2"/>
  <c r="I2216" i="2" a="1"/>
  <c r="I2216" i="2" s="1"/>
  <c r="J2216" i="2" s="1"/>
  <c r="H2216" i="2"/>
  <c r="G2226" i="2"/>
  <c r="H2228" i="2"/>
  <c r="G2252" i="2"/>
  <c r="H2252" i="2"/>
  <c r="G2254" i="2"/>
  <c r="G2264" i="2"/>
  <c r="I2264" i="2" a="1"/>
  <c r="I2264" i="2" s="1"/>
  <c r="J2264" i="2" s="1"/>
  <c r="H2275" i="2"/>
  <c r="G2278" i="2"/>
  <c r="I2278" i="2" a="1"/>
  <c r="I2278" i="2" s="1"/>
  <c r="J2278" i="2" s="1"/>
  <c r="I2293" i="2" a="1"/>
  <c r="I2293" i="2" s="1"/>
  <c r="J2293" i="2" s="1"/>
  <c r="H2293" i="2"/>
  <c r="H2307" i="2"/>
  <c r="I2360" i="2" a="1"/>
  <c r="I2360" i="2" s="1"/>
  <c r="J2360" i="2" s="1"/>
  <c r="I2365" i="2" a="1"/>
  <c r="I2365" i="2" s="1"/>
  <c r="J2365" i="2" s="1"/>
  <c r="H2419" i="2"/>
  <c r="I2419" i="2" a="1"/>
  <c r="I2419" i="2" s="1"/>
  <c r="J2419" i="2" s="1"/>
  <c r="G2453" i="2"/>
  <c r="I2453" i="2" a="1"/>
  <c r="I2453" i="2" s="1"/>
  <c r="J2453" i="2" s="1"/>
  <c r="I2486" i="2" a="1"/>
  <c r="I2486" i="2" s="1"/>
  <c r="J2486" i="2" s="1"/>
  <c r="G2486" i="2"/>
  <c r="I2321" i="2" a="1"/>
  <c r="I2321" i="2" s="1"/>
  <c r="J2321" i="2" s="1"/>
  <c r="I2324" i="2" a="1"/>
  <c r="I2324" i="2" s="1"/>
  <c r="J2324" i="2" s="1"/>
  <c r="G2343" i="2"/>
  <c r="H2348" i="2"/>
  <c r="G2353" i="2"/>
  <c r="G2356" i="2"/>
  <c r="I2376" i="2" a="1"/>
  <c r="I2376" i="2" s="1"/>
  <c r="J2376" i="2" s="1"/>
  <c r="I2381" i="2" a="1"/>
  <c r="I2381" i="2" s="1"/>
  <c r="J2381" i="2" s="1"/>
  <c r="G2408" i="2"/>
  <c r="G2413" i="2"/>
  <c r="G2416" i="2"/>
  <c r="G2419" i="2"/>
  <c r="G2427" i="2"/>
  <c r="H2435" i="2"/>
  <c r="I2435" i="2" a="1"/>
  <c r="I2435" i="2" s="1"/>
  <c r="J2435" i="2" s="1"/>
  <c r="H2486" i="2"/>
  <c r="I2502" i="2" a="1"/>
  <c r="I2502" i="2" s="1"/>
  <c r="J2502" i="2" s="1"/>
  <c r="G2502" i="2"/>
  <c r="I2507" i="2" a="1"/>
  <c r="I2507" i="2" s="1"/>
  <c r="J2507" i="2" s="1"/>
  <c r="H2507" i="2"/>
  <c r="G2277" i="2"/>
  <c r="H2280" i="2"/>
  <c r="G2303" i="2"/>
  <c r="G2306" i="2"/>
  <c r="G2309" i="2"/>
  <c r="H2312" i="2"/>
  <c r="H2323" i="2"/>
  <c r="I2323" i="2" a="1"/>
  <c r="I2323" i="2" s="1"/>
  <c r="J2323" i="2" s="1"/>
  <c r="I2343" i="2" a="1"/>
  <c r="I2343" i="2" s="1"/>
  <c r="J2343" i="2" s="1"/>
  <c r="G2345" i="2"/>
  <c r="I2348" i="2" a="1"/>
  <c r="I2348" i="2" s="1"/>
  <c r="J2348" i="2" s="1"/>
  <c r="H2353" i="2"/>
  <c r="H2356" i="2"/>
  <c r="G2359" i="2"/>
  <c r="H2364" i="2"/>
  <c r="G2369" i="2"/>
  <c r="G2372" i="2"/>
  <c r="H2408" i="2"/>
  <c r="H2413" i="2"/>
  <c r="H2416" i="2"/>
  <c r="G2424" i="2"/>
  <c r="I2427" i="2" a="1"/>
  <c r="I2427" i="2" s="1"/>
  <c r="J2427" i="2" s="1"/>
  <c r="G2429" i="2"/>
  <c r="G2432" i="2"/>
  <c r="G2435" i="2"/>
  <c r="G2443" i="2"/>
  <c r="G2448" i="2"/>
  <c r="I2450" i="2" a="1"/>
  <c r="I2450" i="2" s="1"/>
  <c r="J2450" i="2" s="1"/>
  <c r="H2450" i="2"/>
  <c r="I2460" i="2" a="1"/>
  <c r="I2460" i="2" s="1"/>
  <c r="J2460" i="2" s="1"/>
  <c r="G2462" i="2"/>
  <c r="H2464" i="2"/>
  <c r="G2466" i="2"/>
  <c r="G2481" i="2"/>
  <c r="I2481" i="2" a="1"/>
  <c r="I2481" i="2" s="1"/>
  <c r="J2481" i="2" s="1"/>
  <c r="H2502" i="2"/>
  <c r="G2505" i="2"/>
  <c r="H2505" i="2"/>
  <c r="G2507" i="2"/>
  <c r="G2515" i="2"/>
  <c r="I2515" i="2" a="1"/>
  <c r="I2515" i="2" s="1"/>
  <c r="J2515" i="2" s="1"/>
  <c r="H2515" i="2"/>
  <c r="G2529" i="2"/>
  <c r="I2529" i="2" a="1"/>
  <c r="I2529" i="2" s="1"/>
  <c r="J2529" i="2" s="1"/>
  <c r="H2529" i="2"/>
  <c r="I2552" i="2" a="1"/>
  <c r="I2552" i="2" s="1"/>
  <c r="J2552" i="2" s="1"/>
  <c r="H2552" i="2"/>
  <c r="G2552" i="2"/>
  <c r="G2073" i="2"/>
  <c r="H2076" i="2"/>
  <c r="G2105" i="2"/>
  <c r="H2108" i="2"/>
  <c r="G2137" i="2"/>
  <c r="H2140" i="2"/>
  <c r="G2169" i="2"/>
  <c r="H2172" i="2"/>
  <c r="G2201" i="2"/>
  <c r="H2204" i="2"/>
  <c r="G2233" i="2"/>
  <c r="H2236" i="2"/>
  <c r="G2265" i="2"/>
  <c r="H2268" i="2"/>
  <c r="H2277" i="2"/>
  <c r="I2280" i="2" a="1"/>
  <c r="I2280" i="2" s="1"/>
  <c r="J2280" i="2" s="1"/>
  <c r="G2297" i="2"/>
  <c r="H2300" i="2"/>
  <c r="H2303" i="2"/>
  <c r="H2306" i="2"/>
  <c r="H2309" i="2"/>
  <c r="I2312" i="2" a="1"/>
  <c r="I2312" i="2" s="1"/>
  <c r="J2312" i="2" s="1"/>
  <c r="G2320" i="2"/>
  <c r="G2323" i="2"/>
  <c r="G2331" i="2"/>
  <c r="H2339" i="2"/>
  <c r="I2339" i="2" a="1"/>
  <c r="I2339" i="2" s="1"/>
  <c r="J2339" i="2" s="1"/>
  <c r="I2345" i="2" a="1"/>
  <c r="I2345" i="2" s="1"/>
  <c r="J2345" i="2" s="1"/>
  <c r="I2359" i="2" a="1"/>
  <c r="I2359" i="2" s="1"/>
  <c r="J2359" i="2" s="1"/>
  <c r="G2361" i="2"/>
  <c r="I2364" i="2" a="1"/>
  <c r="I2364" i="2" s="1"/>
  <c r="J2364" i="2" s="1"/>
  <c r="H2369" i="2"/>
  <c r="H2372" i="2"/>
  <c r="H2380" i="2"/>
  <c r="H2424" i="2"/>
  <c r="H2429" i="2"/>
  <c r="H2432" i="2"/>
  <c r="G2440" i="2"/>
  <c r="I2443" i="2" a="1"/>
  <c r="I2443" i="2" s="1"/>
  <c r="J2443" i="2" s="1"/>
  <c r="G2445" i="2"/>
  <c r="H2448" i="2"/>
  <c r="G2450" i="2"/>
  <c r="H2462" i="2"/>
  <c r="I2464" i="2" a="1"/>
  <c r="I2464" i="2" s="1"/>
  <c r="J2464" i="2" s="1"/>
  <c r="H2466" i="2"/>
  <c r="G2468" i="2"/>
  <c r="I2470" i="2" a="1"/>
  <c r="I2470" i="2" s="1"/>
  <c r="J2470" i="2" s="1"/>
  <c r="G2470" i="2"/>
  <c r="G2472" i="2"/>
  <c r="G2478" i="2"/>
  <c r="H2481" i="2"/>
  <c r="I2505" i="2" a="1"/>
  <c r="I2505" i="2" s="1"/>
  <c r="J2505" i="2" s="1"/>
  <c r="H2355" i="2"/>
  <c r="I2355" i="2" a="1"/>
  <c r="I2355" i="2" s="1"/>
  <c r="J2355" i="2" s="1"/>
  <c r="I2361" i="2" a="1"/>
  <c r="I2361" i="2" s="1"/>
  <c r="J2361" i="2" s="1"/>
  <c r="H2468" i="2"/>
  <c r="I2472" i="2" a="1"/>
  <c r="I2472" i="2" s="1"/>
  <c r="J2472" i="2" s="1"/>
  <c r="H2478" i="2"/>
  <c r="I2482" i="2" a="1"/>
  <c r="I2482" i="2" s="1"/>
  <c r="J2482" i="2" s="1"/>
  <c r="H2482" i="2"/>
  <c r="H2508" i="2"/>
  <c r="I2508" i="2" a="1"/>
  <c r="I2508" i="2" s="1"/>
  <c r="J2508" i="2" s="1"/>
  <c r="G2508" i="2"/>
  <c r="H2371" i="2"/>
  <c r="I2371" i="2" a="1"/>
  <c r="I2371" i="2" s="1"/>
  <c r="J2371" i="2" s="1"/>
  <c r="H2479" i="2"/>
  <c r="I2479" i="2" a="1"/>
  <c r="I2479" i="2" s="1"/>
  <c r="J2479" i="2" s="1"/>
  <c r="H2492" i="2"/>
  <c r="G2492" i="2"/>
  <c r="G2513" i="2"/>
  <c r="I2513" i="2" a="1"/>
  <c r="I2513" i="2" s="1"/>
  <c r="J2513" i="2" s="1"/>
  <c r="H2513" i="2"/>
  <c r="G2531" i="2"/>
  <c r="I2531" i="2" a="1"/>
  <c r="I2531" i="2" s="1"/>
  <c r="J2531" i="2" s="1"/>
  <c r="H2531" i="2"/>
  <c r="I2534" i="2" a="1"/>
  <c r="I2534" i="2" s="1"/>
  <c r="J2534" i="2" s="1"/>
  <c r="G2534" i="2"/>
  <c r="H2534" i="2"/>
  <c r="I2550" i="2" a="1"/>
  <c r="I2550" i="2" s="1"/>
  <c r="J2550" i="2" s="1"/>
  <c r="G2550" i="2"/>
  <c r="H2550" i="2"/>
  <c r="G2360" i="2"/>
  <c r="G2365" i="2"/>
  <c r="G2368" i="2"/>
  <c r="G2371" i="2"/>
  <c r="G2379" i="2"/>
  <c r="H2387" i="2"/>
  <c r="I2387" i="2" a="1"/>
  <c r="I2387" i="2" s="1"/>
  <c r="J2387" i="2" s="1"/>
  <c r="G2409" i="2"/>
  <c r="G2423" i="2"/>
  <c r="H2428" i="2"/>
  <c r="G2433" i="2"/>
  <c r="G2436" i="2"/>
  <c r="H2449" i="2"/>
  <c r="G2451" i="2"/>
  <c r="G2465" i="2"/>
  <c r="H2465" i="2"/>
  <c r="G2485" i="2"/>
  <c r="I2485" i="2" a="1"/>
  <c r="I2485" i="2" s="1"/>
  <c r="J2485" i="2" s="1"/>
  <c r="H2485" i="2"/>
  <c r="G2501" i="2"/>
  <c r="I2501" i="2" a="1"/>
  <c r="I2501" i="2" s="1"/>
  <c r="J2501" i="2" s="1"/>
  <c r="G2313" i="2"/>
  <c r="H2316" i="2"/>
  <c r="H2368" i="2"/>
  <c r="I2379" i="2" a="1"/>
  <c r="I2379" i="2" s="1"/>
  <c r="J2379" i="2" s="1"/>
  <c r="G2384" i="2"/>
  <c r="G2387" i="2"/>
  <c r="G2395" i="2"/>
  <c r="H2403" i="2"/>
  <c r="I2403" i="2" a="1"/>
  <c r="I2403" i="2" s="1"/>
  <c r="J2403" i="2" s="1"/>
  <c r="I2409" i="2" a="1"/>
  <c r="I2409" i="2" s="1"/>
  <c r="J2409" i="2" s="1"/>
  <c r="I2423" i="2" a="1"/>
  <c r="I2423" i="2" s="1"/>
  <c r="J2423" i="2" s="1"/>
  <c r="G2425" i="2"/>
  <c r="I2428" i="2" a="1"/>
  <c r="I2428" i="2" s="1"/>
  <c r="J2428" i="2" s="1"/>
  <c r="H2444" i="2"/>
  <c r="I2449" i="2" a="1"/>
  <c r="I2449" i="2" s="1"/>
  <c r="J2449" i="2" s="1"/>
  <c r="H2456" i="2"/>
  <c r="H2463" i="2"/>
  <c r="I2465" i="2" a="1"/>
  <c r="I2465" i="2" s="1"/>
  <c r="J2465" i="2" s="1"/>
  <c r="H2469" i="2"/>
  <c r="G2473" i="2"/>
  <c r="H2473" i="2"/>
  <c r="G2483" i="2"/>
  <c r="I2483" i="2" a="1"/>
  <c r="I2483" i="2" s="1"/>
  <c r="J2483" i="2" s="1"/>
  <c r="I2488" i="2" a="1"/>
  <c r="I2488" i="2" s="1"/>
  <c r="J2488" i="2" s="1"/>
  <c r="H2488" i="2"/>
  <c r="I2504" i="2" a="1"/>
  <c r="I2504" i="2" s="1"/>
  <c r="J2504" i="2" s="1"/>
  <c r="H2504" i="2"/>
  <c r="H2511" i="2"/>
  <c r="I2511" i="2" a="1"/>
  <c r="I2511" i="2" s="1"/>
  <c r="J2511" i="2" s="1"/>
  <c r="G2511" i="2"/>
  <c r="H2527" i="2"/>
  <c r="I2527" i="2" a="1"/>
  <c r="I2527" i="2" s="1"/>
  <c r="J2527" i="2" s="1"/>
  <c r="G2527" i="2"/>
  <c r="G2489" i="2"/>
  <c r="H2489" i="2"/>
  <c r="I2514" i="2" a="1"/>
  <c r="I2514" i="2" s="1"/>
  <c r="J2514" i="2" s="1"/>
  <c r="H2514" i="2"/>
  <c r="H2523" i="2"/>
  <c r="G2533" i="2"/>
  <c r="I2533" i="2" a="1"/>
  <c r="I2533" i="2" s="1"/>
  <c r="J2533" i="2" s="1"/>
  <c r="H2542" i="2"/>
  <c r="I2544" i="2" a="1"/>
  <c r="I2544" i="2" s="1"/>
  <c r="J2544" i="2" s="1"/>
  <c r="H2576" i="2"/>
  <c r="G2581" i="2"/>
  <c r="I2581" i="2" a="1"/>
  <c r="I2581" i="2" s="1"/>
  <c r="J2581" i="2" s="1"/>
  <c r="H2581" i="2"/>
  <c r="G2587" i="2"/>
  <c r="I2587" i="2" a="1"/>
  <c r="I2587" i="2" s="1"/>
  <c r="J2587" i="2" s="1"/>
  <c r="H2587" i="2"/>
  <c r="I2489" i="2" a="1"/>
  <c r="I2489" i="2" s="1"/>
  <c r="J2489" i="2" s="1"/>
  <c r="G2491" i="2"/>
  <c r="I2518" i="2" a="1"/>
  <c r="I2518" i="2" s="1"/>
  <c r="J2518" i="2" s="1"/>
  <c r="G2518" i="2"/>
  <c r="G2537" i="2"/>
  <c r="H2537" i="2"/>
  <c r="G2556" i="2"/>
  <c r="I2562" i="2" a="1"/>
  <c r="I2562" i="2" s="1"/>
  <c r="J2562" i="2" s="1"/>
  <c r="H2562" i="2"/>
  <c r="I2576" i="2" a="1"/>
  <c r="I2576" i="2" s="1"/>
  <c r="J2576" i="2" s="1"/>
  <c r="H2579" i="2"/>
  <c r="G2605" i="2"/>
  <c r="I2605" i="2" a="1"/>
  <c r="I2605" i="2" s="1"/>
  <c r="J2605" i="2" s="1"/>
  <c r="H2605" i="2"/>
  <c r="I2588" i="2" a="1"/>
  <c r="I2588" i="2" s="1"/>
  <c r="J2588" i="2" s="1"/>
  <c r="H2588" i="2"/>
  <c r="G2588" i="2"/>
  <c r="I2606" i="2" a="1"/>
  <c r="I2606" i="2" s="1"/>
  <c r="J2606" i="2" s="1"/>
  <c r="H2606" i="2"/>
  <c r="G2606" i="2"/>
  <c r="G2524" i="2"/>
  <c r="I2530" i="2" a="1"/>
  <c r="I2530" i="2" s="1"/>
  <c r="J2530" i="2" s="1"/>
  <c r="H2530" i="2"/>
  <c r="G2543" i="2"/>
  <c r="H2545" i="2"/>
  <c r="H2547" i="2"/>
  <c r="G2549" i="2"/>
  <c r="I2549" i="2" a="1"/>
  <c r="I2549" i="2" s="1"/>
  <c r="J2549" i="2" s="1"/>
  <c r="G2568" i="2"/>
  <c r="I2572" i="2" a="1"/>
  <c r="I2572" i="2" s="1"/>
  <c r="J2572" i="2" s="1"/>
  <c r="H2572" i="2"/>
  <c r="G2572" i="2"/>
  <c r="G2593" i="2"/>
  <c r="H2593" i="2"/>
  <c r="I2593" i="2" a="1"/>
  <c r="I2593" i="2" s="1"/>
  <c r="J2593" i="2" s="1"/>
  <c r="I2543" i="2" a="1"/>
  <c r="I2543" i="2" s="1"/>
  <c r="J2543" i="2" s="1"/>
  <c r="I2545" i="2" a="1"/>
  <c r="I2545" i="2" s="1"/>
  <c r="J2545" i="2" s="1"/>
  <c r="I2547" i="2" a="1"/>
  <c r="I2547" i="2" s="1"/>
  <c r="J2547" i="2" s="1"/>
  <c r="G2553" i="2"/>
  <c r="H2553" i="2"/>
  <c r="I2594" i="2" a="1"/>
  <c r="I2594" i="2" s="1"/>
  <c r="J2594" i="2" s="1"/>
  <c r="H2594" i="2"/>
  <c r="G2594" i="2"/>
  <c r="I2614" i="2" a="1"/>
  <c r="I2614" i="2" s="1"/>
  <c r="J2614" i="2" s="1"/>
  <c r="H2614" i="2"/>
  <c r="G2614" i="2"/>
  <c r="I2498" i="2" a="1"/>
  <c r="I2498" i="2" s="1"/>
  <c r="J2498" i="2" s="1"/>
  <c r="H2498" i="2"/>
  <c r="G2517" i="2"/>
  <c r="I2517" i="2" a="1"/>
  <c r="I2517" i="2" s="1"/>
  <c r="J2517" i="2" s="1"/>
  <c r="H2526" i="2"/>
  <c r="I2528" i="2" a="1"/>
  <c r="I2528" i="2" s="1"/>
  <c r="J2528" i="2" s="1"/>
  <c r="G2536" i="2"/>
  <c r="I2553" i="2" a="1"/>
  <c r="I2553" i="2" s="1"/>
  <c r="J2553" i="2" s="1"/>
  <c r="G2555" i="2"/>
  <c r="I2575" i="2" a="1"/>
  <c r="I2575" i="2" s="1"/>
  <c r="J2575" i="2" s="1"/>
  <c r="H2575" i="2"/>
  <c r="G2575" i="2"/>
  <c r="I2615" i="2" a="1"/>
  <c r="I2615" i="2" s="1"/>
  <c r="J2615" i="2" s="1"/>
  <c r="H2615" i="2"/>
  <c r="G2615" i="2"/>
  <c r="G2621" i="2"/>
  <c r="I2621" i="2" a="1"/>
  <c r="I2621" i="2" s="1"/>
  <c r="J2621" i="2" s="1"/>
  <c r="H2621" i="2"/>
  <c r="G2521" i="2"/>
  <c r="H2521" i="2"/>
  <c r="H2536" i="2"/>
  <c r="I2546" i="2" a="1"/>
  <c r="I2546" i="2" s="1"/>
  <c r="J2546" i="2" s="1"/>
  <c r="H2546" i="2"/>
  <c r="H2555" i="2"/>
  <c r="G2559" i="2"/>
  <c r="H2561" i="2"/>
  <c r="H2563" i="2"/>
  <c r="G2565" i="2"/>
  <c r="I2565" i="2" a="1"/>
  <c r="I2565" i="2" s="1"/>
  <c r="J2565" i="2" s="1"/>
  <c r="I2578" i="2" a="1"/>
  <c r="I2578" i="2" s="1"/>
  <c r="J2578" i="2" s="1"/>
  <c r="H2578" i="2"/>
  <c r="G2578" i="2"/>
  <c r="I2586" i="2" a="1"/>
  <c r="I2586" i="2" s="1"/>
  <c r="J2586" i="2" s="1"/>
  <c r="H2586" i="2"/>
  <c r="I2595" i="2" a="1"/>
  <c r="I2595" i="2" s="1"/>
  <c r="J2595" i="2" s="1"/>
  <c r="H2595" i="2"/>
  <c r="G2595" i="2"/>
  <c r="G2601" i="2"/>
  <c r="I2601" i="2" a="1"/>
  <c r="I2601" i="2" s="1"/>
  <c r="J2601" i="2" s="1"/>
  <c r="H2601" i="2"/>
  <c r="G2625" i="2"/>
  <c r="H2625" i="2"/>
  <c r="I2635" i="2" a="1"/>
  <c r="I2635" i="2" s="1"/>
  <c r="J2635" i="2" s="1"/>
  <c r="G2637" i="2"/>
  <c r="I2637" i="2" a="1"/>
  <c r="I2637" i="2" s="1"/>
  <c r="J2637" i="2" s="1"/>
  <c r="I2675" i="2" a="1"/>
  <c r="I2675" i="2" s="1"/>
  <c r="J2675" i="2" s="1"/>
  <c r="H2675" i="2"/>
  <c r="G2675" i="2"/>
  <c r="H2684" i="2"/>
  <c r="I2684" i="2" a="1"/>
  <c r="I2684" i="2" s="1"/>
  <c r="J2684" i="2" s="1"/>
  <c r="G2687" i="2"/>
  <c r="H2687" i="2"/>
  <c r="I2695" i="2" a="1"/>
  <c r="I2695" i="2" s="1"/>
  <c r="J2695" i="2" s="1"/>
  <c r="H2695" i="2"/>
  <c r="I2634" i="2" a="1"/>
  <c r="I2634" i="2" s="1"/>
  <c r="J2634" i="2" s="1"/>
  <c r="H2634" i="2"/>
  <c r="H2667" i="2"/>
  <c r="I2667" i="2" a="1"/>
  <c r="I2667" i="2" s="1"/>
  <c r="J2667" i="2" s="1"/>
  <c r="H2734" i="2"/>
  <c r="I2734" i="2" a="1"/>
  <c r="I2734" i="2" s="1"/>
  <c r="J2734" i="2" s="1"/>
  <c r="G2734" i="2"/>
  <c r="H2600" i="2"/>
  <c r="I2602" i="2" a="1"/>
  <c r="I2602" i="2" s="1"/>
  <c r="J2602" i="2" s="1"/>
  <c r="H2602" i="2"/>
  <c r="H2620" i="2"/>
  <c r="I2622" i="2" a="1"/>
  <c r="I2622" i="2" s="1"/>
  <c r="J2622" i="2" s="1"/>
  <c r="G2622" i="2"/>
  <c r="H2627" i="2"/>
  <c r="G2634" i="2"/>
  <c r="G2644" i="2"/>
  <c r="H2647" i="2"/>
  <c r="G2650" i="2"/>
  <c r="G2652" i="2"/>
  <c r="H2654" i="2"/>
  <c r="I2654" i="2" a="1"/>
  <c r="I2654" i="2" s="1"/>
  <c r="J2654" i="2" s="1"/>
  <c r="G2667" i="2"/>
  <c r="I2676" i="2" a="1"/>
  <c r="I2676" i="2" s="1"/>
  <c r="J2676" i="2" s="1"/>
  <c r="H2676" i="2"/>
  <c r="H2682" i="2"/>
  <c r="I2682" i="2" a="1"/>
  <c r="I2682" i="2" s="1"/>
  <c r="J2682" i="2" s="1"/>
  <c r="H2708" i="2"/>
  <c r="I2715" i="2" a="1"/>
  <c r="I2715" i="2" s="1"/>
  <c r="J2715" i="2" s="1"/>
  <c r="G2715" i="2"/>
  <c r="G2566" i="2"/>
  <c r="H2569" i="2"/>
  <c r="I2590" i="2" a="1"/>
  <c r="I2590" i="2" s="1"/>
  <c r="J2590" i="2" s="1"/>
  <c r="G2590" i="2"/>
  <c r="G2602" i="2"/>
  <c r="H2622" i="2"/>
  <c r="H2629" i="2"/>
  <c r="H2644" i="2"/>
  <c r="I2650" i="2" a="1"/>
  <c r="I2650" i="2" s="1"/>
  <c r="J2650" i="2" s="1"/>
  <c r="I2652" i="2" a="1"/>
  <c r="I2652" i="2" s="1"/>
  <c r="J2652" i="2" s="1"/>
  <c r="G2654" i="2"/>
  <c r="G2688" i="2"/>
  <c r="I2688" i="2" a="1"/>
  <c r="I2688" i="2" s="1"/>
  <c r="J2688" i="2" s="1"/>
  <c r="H2688" i="2"/>
  <c r="I2708" i="2" a="1"/>
  <c r="I2708" i="2" s="1"/>
  <c r="J2708" i="2" s="1"/>
  <c r="H2715" i="2"/>
  <c r="H2641" i="2"/>
  <c r="I2656" i="2" a="1"/>
  <c r="I2656" i="2" s="1"/>
  <c r="J2656" i="2" s="1"/>
  <c r="H2660" i="2"/>
  <c r="G2668" i="2"/>
  <c r="G2711" i="2"/>
  <c r="H2711" i="2"/>
  <c r="H2732" i="2"/>
  <c r="G2732" i="2"/>
  <c r="I2732" i="2" a="1"/>
  <c r="I2732" i="2" s="1"/>
  <c r="J2732" i="2" s="1"/>
  <c r="H2662" i="2"/>
  <c r="I2662" i="2" a="1"/>
  <c r="I2662" i="2" s="1"/>
  <c r="J2662" i="2" s="1"/>
  <c r="G2662" i="2"/>
  <c r="I2668" i="2" a="1"/>
  <c r="I2668" i="2" s="1"/>
  <c r="J2668" i="2" s="1"/>
  <c r="I2691" i="2" a="1"/>
  <c r="I2691" i="2" s="1"/>
  <c r="J2691" i="2" s="1"/>
  <c r="G2691" i="2"/>
  <c r="H2698" i="2"/>
  <c r="I2698" i="2" a="1"/>
  <c r="I2698" i="2" s="1"/>
  <c r="J2698" i="2" s="1"/>
  <c r="G2698" i="2"/>
  <c r="I2703" i="2" a="1"/>
  <c r="I2703" i="2" s="1"/>
  <c r="J2703" i="2" s="1"/>
  <c r="I2711" i="2" a="1"/>
  <c r="I2711" i="2" s="1"/>
  <c r="J2711" i="2" s="1"/>
  <c r="I2599" i="2" a="1"/>
  <c r="I2599" i="2" s="1"/>
  <c r="J2599" i="2" s="1"/>
  <c r="I2609" i="2" a="1"/>
  <c r="I2609" i="2" s="1"/>
  <c r="J2609" i="2" s="1"/>
  <c r="I2619" i="2" a="1"/>
  <c r="I2619" i="2" s="1"/>
  <c r="J2619" i="2" s="1"/>
  <c r="H2626" i="2"/>
  <c r="G2628" i="2"/>
  <c r="I2633" i="2" a="1"/>
  <c r="I2633" i="2" s="1"/>
  <c r="J2633" i="2" s="1"/>
  <c r="G2635" i="2"/>
  <c r="H2638" i="2"/>
  <c r="G2643" i="2"/>
  <c r="H2651" i="2"/>
  <c r="G2666" i="2"/>
  <c r="G2670" i="2"/>
  <c r="I2672" i="2" a="1"/>
  <c r="I2672" i="2" s="1"/>
  <c r="J2672" i="2" s="1"/>
  <c r="H2691" i="2"/>
  <c r="H2694" i="2"/>
  <c r="I2694" i="2" a="1"/>
  <c r="I2694" i="2" s="1"/>
  <c r="J2694" i="2" s="1"/>
  <c r="G2694" i="2"/>
  <c r="G2582" i="2"/>
  <c r="H2589" i="2"/>
  <c r="G2596" i="2"/>
  <c r="G2611" i="2"/>
  <c r="H2616" i="2"/>
  <c r="I2628" i="2" a="1"/>
  <c r="I2628" i="2" s="1"/>
  <c r="J2628" i="2" s="1"/>
  <c r="G2630" i="2"/>
  <c r="G2640" i="2"/>
  <c r="H2643" i="2"/>
  <c r="I2651" i="2" a="1"/>
  <c r="I2651" i="2" s="1"/>
  <c r="J2651" i="2" s="1"/>
  <c r="H2655" i="2"/>
  <c r="I2666" i="2" a="1"/>
  <c r="I2666" i="2" s="1"/>
  <c r="J2666" i="2" s="1"/>
  <c r="I2670" i="2" a="1"/>
  <c r="I2670" i="2" s="1"/>
  <c r="J2670" i="2" s="1"/>
  <c r="H2686" i="2"/>
  <c r="I2686" i="2" a="1"/>
  <c r="I2686" i="2" s="1"/>
  <c r="J2686" i="2" s="1"/>
  <c r="G2686" i="2"/>
  <c r="I2736" i="2" a="1"/>
  <c r="I2736" i="2" s="1"/>
  <c r="J2736" i="2" s="1"/>
  <c r="H2736" i="2"/>
  <c r="H2791" i="2"/>
  <c r="I2791" i="2" a="1"/>
  <c r="I2791" i="2" s="1"/>
  <c r="J2791" i="2" s="1"/>
  <c r="G2791" i="2"/>
  <c r="H2716" i="2"/>
  <c r="I2716" i="2" a="1"/>
  <c r="I2716" i="2" s="1"/>
  <c r="J2716" i="2" s="1"/>
  <c r="G2736" i="2"/>
  <c r="I2760" i="2" a="1"/>
  <c r="I2760" i="2" s="1"/>
  <c r="J2760" i="2" s="1"/>
  <c r="H2760" i="2"/>
  <c r="H2720" i="2"/>
  <c r="H2726" i="2"/>
  <c r="I2726" i="2" a="1"/>
  <c r="I2726" i="2" s="1"/>
  <c r="J2726" i="2" s="1"/>
  <c r="G2760" i="2"/>
  <c r="G2772" i="2"/>
  <c r="G2692" i="2"/>
  <c r="G2700" i="2"/>
  <c r="H2702" i="2"/>
  <c r="G2702" i="2"/>
  <c r="G2726" i="2"/>
  <c r="H2730" i="2"/>
  <c r="I2730" i="2" a="1"/>
  <c r="I2730" i="2" s="1"/>
  <c r="J2730" i="2" s="1"/>
  <c r="H2739" i="2"/>
  <c r="I2739" i="2" a="1"/>
  <c r="I2739" i="2" s="1"/>
  <c r="J2739" i="2" s="1"/>
  <c r="H2747" i="2"/>
  <c r="G2747" i="2"/>
  <c r="H2756" i="2"/>
  <c r="H2772" i="2"/>
  <c r="G2659" i="2"/>
  <c r="H2671" i="2"/>
  <c r="H2678" i="2"/>
  <c r="I2678" i="2" a="1"/>
  <c r="I2678" i="2" s="1"/>
  <c r="J2678" i="2" s="1"/>
  <c r="I2700" i="2" a="1"/>
  <c r="I2700" i="2" s="1"/>
  <c r="J2700" i="2" s="1"/>
  <c r="I2702" i="2" a="1"/>
  <c r="I2702" i="2" s="1"/>
  <c r="J2702" i="2" s="1"/>
  <c r="G2730" i="2"/>
  <c r="G2735" i="2"/>
  <c r="I2735" i="2" a="1"/>
  <c r="I2735" i="2" s="1"/>
  <c r="J2735" i="2" s="1"/>
  <c r="G2739" i="2"/>
  <c r="I2747" i="2" a="1"/>
  <c r="I2747" i="2" s="1"/>
  <c r="J2747" i="2" s="1"/>
  <c r="I2756" i="2" a="1"/>
  <c r="I2756" i="2" s="1"/>
  <c r="J2756" i="2" s="1"/>
  <c r="H2767" i="2"/>
  <c r="I2767" i="2" a="1"/>
  <c r="I2767" i="2" s="1"/>
  <c r="J2767" i="2" s="1"/>
  <c r="G2767" i="2"/>
  <c r="I2748" i="2" a="1"/>
  <c r="I2748" i="2" s="1"/>
  <c r="J2748" i="2" s="1"/>
  <c r="H2748" i="2"/>
  <c r="G2723" i="2"/>
  <c r="I2731" i="2" a="1"/>
  <c r="I2731" i="2" s="1"/>
  <c r="J2731" i="2" s="1"/>
  <c r="H2731" i="2"/>
  <c r="H2759" i="2"/>
  <c r="I2759" i="2" a="1"/>
  <c r="I2759" i="2" s="1"/>
  <c r="J2759" i="2" s="1"/>
  <c r="H2779" i="2"/>
  <c r="I2779" i="2" a="1"/>
  <c r="I2779" i="2" s="1"/>
  <c r="J2779" i="2" s="1"/>
  <c r="G2779" i="2"/>
  <c r="I2788" i="2" a="1"/>
  <c r="I2788" i="2" s="1"/>
  <c r="J2788" i="2" s="1"/>
  <c r="H2788" i="2"/>
  <c r="G2788" i="2"/>
  <c r="I2919" i="2" a="1"/>
  <c r="I2919" i="2" s="1"/>
  <c r="J2919" i="2" s="1"/>
  <c r="G2919" i="2"/>
  <c r="I2930" i="2" a="1"/>
  <c r="I2930" i="2" s="1"/>
  <c r="J2930" i="2" s="1"/>
  <c r="G2930" i="2"/>
  <c r="H2930" i="2"/>
  <c r="I2936" i="2" a="1"/>
  <c r="I2936" i="2" s="1"/>
  <c r="J2936" i="2" s="1"/>
  <c r="G2936" i="2"/>
  <c r="G2945" i="2"/>
  <c r="H2945" i="2"/>
  <c r="I2945" i="2" a="1"/>
  <c r="I2945" i="2" s="1"/>
  <c r="J2945" i="2" s="1"/>
  <c r="G2949" i="2"/>
  <c r="I2949" i="2" a="1"/>
  <c r="I2949" i="2" s="1"/>
  <c r="J2949" i="2" s="1"/>
  <c r="H2958" i="2"/>
  <c r="G2958" i="2"/>
  <c r="I2958" i="2" a="1"/>
  <c r="I2958" i="2" s="1"/>
  <c r="J2958" i="2" s="1"/>
  <c r="G2803" i="2"/>
  <c r="G2812" i="2"/>
  <c r="G2855" i="2"/>
  <c r="G2867" i="2"/>
  <c r="G2876" i="2"/>
  <c r="G2898" i="2"/>
  <c r="H2898" i="2"/>
  <c r="H2901" i="2"/>
  <c r="G2901" i="2"/>
  <c r="G2906" i="2"/>
  <c r="H2906" i="2"/>
  <c r="I2911" i="2" a="1"/>
  <c r="I2911" i="2" s="1"/>
  <c r="J2911" i="2" s="1"/>
  <c r="G2911" i="2"/>
  <c r="H2919" i="2"/>
  <c r="G2933" i="2"/>
  <c r="I2933" i="2" a="1"/>
  <c r="I2933" i="2" s="1"/>
  <c r="J2933" i="2" s="1"/>
  <c r="H2936" i="2"/>
  <c r="H2949" i="2"/>
  <c r="G2800" i="2"/>
  <c r="I2803" i="2" a="1"/>
  <c r="I2803" i="2" s="1"/>
  <c r="J2803" i="2" s="1"/>
  <c r="H2812" i="2"/>
  <c r="H2824" i="2"/>
  <c r="G2831" i="2"/>
  <c r="G2843" i="2"/>
  <c r="G2852" i="2"/>
  <c r="I2855" i="2" a="1"/>
  <c r="I2855" i="2" s="1"/>
  <c r="J2855" i="2" s="1"/>
  <c r="I2867" i="2" a="1"/>
  <c r="I2867" i="2" s="1"/>
  <c r="J2867" i="2" s="1"/>
  <c r="H2876" i="2"/>
  <c r="H2888" i="2"/>
  <c r="I2898" i="2" a="1"/>
  <c r="I2898" i="2" s="1"/>
  <c r="J2898" i="2" s="1"/>
  <c r="I2901" i="2" a="1"/>
  <c r="I2901" i="2" s="1"/>
  <c r="J2901" i="2" s="1"/>
  <c r="I2906" i="2" a="1"/>
  <c r="I2906" i="2" s="1"/>
  <c r="J2906" i="2" s="1"/>
  <c r="I2914" i="2" a="1"/>
  <c r="I2914" i="2" s="1"/>
  <c r="J2914" i="2" s="1"/>
  <c r="G2914" i="2"/>
  <c r="H2914" i="2"/>
  <c r="I2920" i="2" a="1"/>
  <c r="I2920" i="2" s="1"/>
  <c r="J2920" i="2" s="1"/>
  <c r="G2920" i="2"/>
  <c r="I2928" i="2" a="1"/>
  <c r="I2928" i="2" s="1"/>
  <c r="J2928" i="2" s="1"/>
  <c r="G2928" i="2"/>
  <c r="I2950" i="2" a="1"/>
  <c r="I2950" i="2" s="1"/>
  <c r="J2950" i="2" s="1"/>
  <c r="G2950" i="2"/>
  <c r="H2950" i="2"/>
  <c r="I2960" i="2" a="1"/>
  <c r="I2960" i="2" s="1"/>
  <c r="J2960" i="2" s="1"/>
  <c r="H2960" i="2"/>
  <c r="G2743" i="2"/>
  <c r="G2755" i="2"/>
  <c r="H2800" i="2"/>
  <c r="G2807" i="2"/>
  <c r="G2819" i="2"/>
  <c r="G2828" i="2"/>
  <c r="I2831" i="2" a="1"/>
  <c r="I2831" i="2" s="1"/>
  <c r="J2831" i="2" s="1"/>
  <c r="I2843" i="2" a="1"/>
  <c r="I2843" i="2" s="1"/>
  <c r="J2843" i="2" s="1"/>
  <c r="H2852" i="2"/>
  <c r="H2864" i="2"/>
  <c r="G2871" i="2"/>
  <c r="G2883" i="2"/>
  <c r="H2892" i="2"/>
  <c r="G2896" i="2"/>
  <c r="I2899" i="2" a="1"/>
  <c r="I2899" i="2" s="1"/>
  <c r="J2899" i="2" s="1"/>
  <c r="G2899" i="2"/>
  <c r="G2904" i="2"/>
  <c r="G2917" i="2"/>
  <c r="I2917" i="2" a="1"/>
  <c r="I2917" i="2" s="1"/>
  <c r="J2917" i="2" s="1"/>
  <c r="H2920" i="2"/>
  <c r="I2923" i="2" a="1"/>
  <c r="I2923" i="2" s="1"/>
  <c r="J2923" i="2" s="1"/>
  <c r="G2923" i="2"/>
  <c r="H2928" i="2"/>
  <c r="I2931" i="2" a="1"/>
  <c r="I2931" i="2" s="1"/>
  <c r="J2931" i="2" s="1"/>
  <c r="G2931" i="2"/>
  <c r="I2934" i="2" a="1"/>
  <c r="I2934" i="2" s="1"/>
  <c r="J2934" i="2" s="1"/>
  <c r="G2934" i="2"/>
  <c r="H2934" i="2"/>
  <c r="I2947" i="2" a="1"/>
  <c r="I2947" i="2" s="1"/>
  <c r="J2947" i="2" s="1"/>
  <c r="H2947" i="2"/>
  <c r="G2960" i="2"/>
  <c r="G2847" i="2"/>
  <c r="I2871" i="2" a="1"/>
  <c r="I2871" i="2" s="1"/>
  <c r="J2871" i="2" s="1"/>
  <c r="I2907" i="2" a="1"/>
  <c r="I2907" i="2" s="1"/>
  <c r="J2907" i="2" s="1"/>
  <c r="H2907" i="2"/>
  <c r="G2907" i="2"/>
  <c r="I2912" i="2" a="1"/>
  <c r="I2912" i="2" s="1"/>
  <c r="J2912" i="2" s="1"/>
  <c r="G2912" i="2"/>
  <c r="H2917" i="2"/>
  <c r="H2923" i="2"/>
  <c r="G2771" i="2"/>
  <c r="G2792" i="2"/>
  <c r="G2823" i="2"/>
  <c r="G2835" i="2"/>
  <c r="G2844" i="2"/>
  <c r="I2847" i="2" a="1"/>
  <c r="I2847" i="2" s="1"/>
  <c r="J2847" i="2" s="1"/>
  <c r="G2887" i="2"/>
  <c r="G2897" i="2"/>
  <c r="H2897" i="2"/>
  <c r="H2902" i="2"/>
  <c r="H2912" i="2"/>
  <c r="I2915" i="2" a="1"/>
  <c r="I2915" i="2" s="1"/>
  <c r="J2915" i="2" s="1"/>
  <c r="G2915" i="2"/>
  <c r="I2918" i="2" a="1"/>
  <c r="I2918" i="2" s="1"/>
  <c r="J2918" i="2" s="1"/>
  <c r="G2918" i="2"/>
  <c r="H2918" i="2"/>
  <c r="H2710" i="2"/>
  <c r="I2710" i="2" a="1"/>
  <c r="I2710" i="2" s="1"/>
  <c r="J2710" i="2" s="1"/>
  <c r="G2768" i="2"/>
  <c r="I2771" i="2" a="1"/>
  <c r="I2771" i="2" s="1"/>
  <c r="J2771" i="2" s="1"/>
  <c r="H2792" i="2"/>
  <c r="G2799" i="2"/>
  <c r="G2811" i="2"/>
  <c r="I2823" i="2" a="1"/>
  <c r="I2823" i="2" s="1"/>
  <c r="J2823" i="2" s="1"/>
  <c r="I2835" i="2" a="1"/>
  <c r="I2835" i="2" s="1"/>
  <c r="J2835" i="2" s="1"/>
  <c r="H2856" i="2"/>
  <c r="G2863" i="2"/>
  <c r="G2875" i="2"/>
  <c r="I2887" i="2" a="1"/>
  <c r="I2887" i="2" s="1"/>
  <c r="J2887" i="2" s="1"/>
  <c r="I2902" i="2" a="1"/>
  <c r="I2902" i="2" s="1"/>
  <c r="J2902" i="2" s="1"/>
  <c r="I2924" i="2" a="1"/>
  <c r="I2924" i="2" s="1"/>
  <c r="J2924" i="2" s="1"/>
  <c r="H2924" i="2"/>
  <c r="I2926" i="2" a="1"/>
  <c r="I2926" i="2" s="1"/>
  <c r="J2926" i="2" s="1"/>
  <c r="G2926" i="2"/>
  <c r="H2926" i="2"/>
  <c r="I2935" i="2" a="1"/>
  <c r="I2935" i="2" s="1"/>
  <c r="J2935" i="2" s="1"/>
  <c r="G2935" i="2"/>
  <c r="I2944" i="2" a="1"/>
  <c r="I2944" i="2" s="1"/>
  <c r="J2944" i="2" s="1"/>
  <c r="H2944" i="2"/>
  <c r="G2944" i="2"/>
  <c r="H2895" i="2"/>
  <c r="G2895" i="2"/>
  <c r="I2903" i="2" a="1"/>
  <c r="I2903" i="2" s="1"/>
  <c r="J2903" i="2" s="1"/>
  <c r="G2903" i="2"/>
  <c r="H2903" i="2"/>
  <c r="G2910" i="2"/>
  <c r="I2910" i="2" a="1"/>
  <c r="I2910" i="2" s="1"/>
  <c r="J2910" i="2" s="1"/>
  <c r="I2927" i="2" a="1"/>
  <c r="I2927" i="2" s="1"/>
  <c r="J2927" i="2" s="1"/>
  <c r="G2927" i="2"/>
  <c r="H2935" i="2"/>
  <c r="I2956" i="2" a="1"/>
  <c r="I2956" i="2" s="1"/>
  <c r="J2956" i="2" s="1"/>
  <c r="G2956" i="2"/>
  <c r="I2922" i="2" a="1"/>
  <c r="I2922" i="2" s="1"/>
  <c r="J2922" i="2" s="1"/>
  <c r="G2922" i="2"/>
  <c r="I2938" i="2" a="1"/>
  <c r="I2938" i="2" s="1"/>
  <c r="J2938" i="2" s="1"/>
  <c r="G2938" i="2"/>
  <c r="H2940" i="2"/>
  <c r="G2943" i="2"/>
  <c r="I2975" i="2" a="1"/>
  <c r="I2975" i="2" s="1"/>
  <c r="J2975" i="2" s="1"/>
  <c r="G2975" i="2"/>
  <c r="H2975" i="2"/>
  <c r="I2951" i="2" a="1"/>
  <c r="I2951" i="2" s="1"/>
  <c r="J2951" i="2" s="1"/>
  <c r="H2951" i="2"/>
  <c r="G2951" i="2"/>
  <c r="I2968" i="2" a="1"/>
  <c r="I2968" i="2" s="1"/>
  <c r="J2968" i="2" s="1"/>
  <c r="G2968" i="2"/>
  <c r="H2968" i="2"/>
  <c r="I2913" i="2" a="1"/>
  <c r="I2913" i="2" s="1"/>
  <c r="J2913" i="2" s="1"/>
  <c r="I2929" i="2" a="1"/>
  <c r="I2929" i="2" s="1"/>
  <c r="J2929" i="2" s="1"/>
  <c r="G2954" i="2"/>
  <c r="I2966" i="2" a="1"/>
  <c r="I2966" i="2" s="1"/>
  <c r="J2966" i="2" s="1"/>
  <c r="G2966" i="2"/>
  <c r="I2942" i="2" a="1"/>
  <c r="I2942" i="2" s="1"/>
  <c r="J2942" i="2" s="1"/>
  <c r="G2942" i="2"/>
  <c r="H2942" i="2"/>
  <c r="I2961" i="2" a="1"/>
  <c r="I2961" i="2" s="1"/>
  <c r="J2961" i="2" s="1"/>
  <c r="H2961" i="2"/>
  <c r="G2961" i="2"/>
  <c r="H2966" i="2"/>
  <c r="I2986" i="2" a="1"/>
  <c r="I2986" i="2" s="1"/>
  <c r="J2986" i="2" s="1"/>
  <c r="G2986" i="2"/>
  <c r="I3002" i="2" a="1"/>
  <c r="I3002" i="2" s="1"/>
  <c r="J3002" i="2" s="1"/>
  <c r="H3002" i="2"/>
  <c r="G3002" i="2"/>
  <c r="G3012" i="2"/>
  <c r="I3014" i="2" a="1"/>
  <c r="I3014" i="2" s="1"/>
  <c r="J3014" i="2" s="1"/>
  <c r="H3014" i="2"/>
  <c r="G3014" i="2"/>
  <c r="I3027" i="2" a="1"/>
  <c r="I3027" i="2" s="1"/>
  <c r="J3027" i="2" s="1"/>
  <c r="G3027" i="2"/>
  <c r="H3038" i="2"/>
  <c r="I3038" i="2" a="1"/>
  <c r="I3038" i="2" s="1"/>
  <c r="J3038" i="2" s="1"/>
  <c r="G3038" i="2"/>
  <c r="G2973" i="2"/>
  <c r="H2973" i="2"/>
  <c r="I2973" i="2" a="1"/>
  <c r="I2973" i="2" s="1"/>
  <c r="J2973" i="2" s="1"/>
  <c r="H2986" i="2"/>
  <c r="I2995" i="2" a="1"/>
  <c r="I2995" i="2" s="1"/>
  <c r="J2995" i="2" s="1"/>
  <c r="G2995" i="2"/>
  <c r="I3024" i="2" a="1"/>
  <c r="I3024" i="2" s="1"/>
  <c r="J3024" i="2" s="1"/>
  <c r="H3024" i="2"/>
  <c r="G3024" i="2"/>
  <c r="H3027" i="2"/>
  <c r="G2959" i="2"/>
  <c r="H2959" i="2"/>
  <c r="G2971" i="2"/>
  <c r="I2982" i="2" a="1"/>
  <c r="I2982" i="2" s="1"/>
  <c r="J2982" i="2" s="1"/>
  <c r="H2982" i="2"/>
  <c r="G2982" i="2"/>
  <c r="G3000" i="2"/>
  <c r="G3005" i="2"/>
  <c r="I3005" i="2" a="1"/>
  <c r="I3005" i="2" s="1"/>
  <c r="J3005" i="2" s="1"/>
  <c r="H3005" i="2"/>
  <c r="I2946" i="2" a="1"/>
  <c r="I2946" i="2" s="1"/>
  <c r="J2946" i="2" s="1"/>
  <c r="G2946" i="2"/>
  <c r="H2953" i="2"/>
  <c r="H2955" i="2"/>
  <c r="G2957" i="2"/>
  <c r="I2959" i="2" a="1"/>
  <c r="I2959" i="2" s="1"/>
  <c r="J2959" i="2" s="1"/>
  <c r="G2963" i="2"/>
  <c r="I2963" i="2" a="1"/>
  <c r="I2963" i="2" s="1"/>
  <c r="J2963" i="2" s="1"/>
  <c r="H2969" i="2"/>
  <c r="H2971" i="2"/>
  <c r="G2976" i="2"/>
  <c r="H2980" i="2"/>
  <c r="H2989" i="2"/>
  <c r="I2991" i="2" a="1"/>
  <c r="I2991" i="2" s="1"/>
  <c r="J2991" i="2" s="1"/>
  <c r="H2991" i="2"/>
  <c r="G2998" i="2"/>
  <c r="H3000" i="2"/>
  <c r="I3003" i="2" a="1"/>
  <c r="I3003" i="2" s="1"/>
  <c r="J3003" i="2" s="1"/>
  <c r="G3003" i="2"/>
  <c r="I2921" i="2" a="1"/>
  <c r="I2921" i="2" s="1"/>
  <c r="J2921" i="2" s="1"/>
  <c r="I2937" i="2" a="1"/>
  <c r="I2937" i="2" s="1"/>
  <c r="J2937" i="2" s="1"/>
  <c r="G2939" i="2"/>
  <c r="H2946" i="2"/>
  <c r="I2953" i="2" a="1"/>
  <c r="I2953" i="2" s="1"/>
  <c r="J2953" i="2" s="1"/>
  <c r="I2955" i="2" a="1"/>
  <c r="I2955" i="2" s="1"/>
  <c r="J2955" i="2" s="1"/>
  <c r="I2957" i="2" a="1"/>
  <c r="I2957" i="2" s="1"/>
  <c r="J2957" i="2" s="1"/>
  <c r="H2963" i="2"/>
  <c r="H2967" i="2"/>
  <c r="I2969" i="2" a="1"/>
  <c r="I2969" i="2" s="1"/>
  <c r="J2969" i="2" s="1"/>
  <c r="I2976" i="2" a="1"/>
  <c r="I2976" i="2" s="1"/>
  <c r="J2976" i="2" s="1"/>
  <c r="I2989" i="2" a="1"/>
  <c r="I2989" i="2" s="1"/>
  <c r="J2989" i="2" s="1"/>
  <c r="H2996" i="2"/>
  <c r="G2996" i="2"/>
  <c r="H2998" i="2"/>
  <c r="I3008" i="2" a="1"/>
  <c r="I3008" i="2" s="1"/>
  <c r="J3008" i="2" s="1"/>
  <c r="H3008" i="2"/>
  <c r="G2985" i="2"/>
  <c r="I2985" i="2" a="1"/>
  <c r="I2985" i="2" s="1"/>
  <c r="J2985" i="2" s="1"/>
  <c r="G3001" i="2"/>
  <c r="H3001" i="2"/>
  <c r="I3018" i="2" a="1"/>
  <c r="I3018" i="2" s="1"/>
  <c r="J3018" i="2" s="1"/>
  <c r="G3018" i="2"/>
  <c r="I2970" i="2" a="1"/>
  <c r="I2970" i="2" s="1"/>
  <c r="J2970" i="2" s="1"/>
  <c r="G2970" i="2"/>
  <c r="H2970" i="2"/>
  <c r="G2977" i="2"/>
  <c r="H2977" i="2"/>
  <c r="H2985" i="2"/>
  <c r="H2992" i="2"/>
  <c r="I3001" i="2" a="1"/>
  <c r="I3001" i="2" s="1"/>
  <c r="J3001" i="2" s="1"/>
  <c r="H3018" i="2"/>
  <c r="I2992" i="2" a="1"/>
  <c r="I2992" i="2" s="1"/>
  <c r="J2992" i="2" s="1"/>
  <c r="G3009" i="2"/>
  <c r="I3009" i="2" a="1"/>
  <c r="I3009" i="2" s="1"/>
  <c r="J3009" i="2" s="1"/>
  <c r="H3009" i="2"/>
  <c r="I3072" i="2" a="1"/>
  <c r="I3072" i="2" s="1"/>
  <c r="J3072" i="2" s="1"/>
  <c r="H3072" i="2"/>
  <c r="H3078" i="2"/>
  <c r="I3078" i="2" a="1"/>
  <c r="I3078" i="2" s="1"/>
  <c r="J3078" i="2" s="1"/>
  <c r="G3078" i="2"/>
  <c r="H3088" i="2"/>
  <c r="G3088" i="2"/>
  <c r="G3072" i="2"/>
  <c r="I3088" i="2" a="1"/>
  <c r="I3088" i="2" s="1"/>
  <c r="J3088" i="2" s="1"/>
  <c r="H3062" i="2"/>
  <c r="I3062" i="2" a="1"/>
  <c r="I3062" i="2" s="1"/>
  <c r="J3062" i="2" s="1"/>
  <c r="H3068" i="2"/>
  <c r="G3068" i="2"/>
  <c r="G3079" i="2"/>
  <c r="I3079" i="2" a="1"/>
  <c r="I3079" i="2" s="1"/>
  <c r="J3079" i="2" s="1"/>
  <c r="G3103" i="2"/>
  <c r="I3103" i="2" a="1"/>
  <c r="I3103" i="2" s="1"/>
  <c r="J3103" i="2" s="1"/>
  <c r="H3103" i="2"/>
  <c r="H2999" i="2"/>
  <c r="G2999" i="2"/>
  <c r="H3023" i="2"/>
  <c r="H3031" i="2"/>
  <c r="G3031" i="2"/>
  <c r="G3062" i="2"/>
  <c r="I3068" i="2" a="1"/>
  <c r="I3068" i="2" s="1"/>
  <c r="J3068" i="2" s="1"/>
  <c r="G3070" i="2"/>
  <c r="H3079" i="2"/>
  <c r="H3086" i="2"/>
  <c r="G3086" i="2"/>
  <c r="H3066" i="2"/>
  <c r="I3066" i="2" a="1"/>
  <c r="I3066" i="2" s="1"/>
  <c r="J3066" i="2" s="1"/>
  <c r="I3070" i="2" a="1"/>
  <c r="I3070" i="2" s="1"/>
  <c r="J3070" i="2" s="1"/>
  <c r="H3084" i="2"/>
  <c r="G3084" i="2"/>
  <c r="I3086" i="2" a="1"/>
  <c r="I3086" i="2" s="1"/>
  <c r="J3086" i="2" s="1"/>
  <c r="I2979" i="2" a="1"/>
  <c r="I2979" i="2" s="1"/>
  <c r="J2979" i="2" s="1"/>
  <c r="H2979" i="2"/>
  <c r="H2988" i="2"/>
  <c r="I2997" i="2" a="1"/>
  <c r="I2997" i="2" s="1"/>
  <c r="J2997" i="2" s="1"/>
  <c r="I3011" i="2" a="1"/>
  <c r="I3011" i="2" s="1"/>
  <c r="J3011" i="2" s="1"/>
  <c r="H3011" i="2"/>
  <c r="H3020" i="2"/>
  <c r="I3029" i="2" a="1"/>
  <c r="I3029" i="2" s="1"/>
  <c r="J3029" i="2" s="1"/>
  <c r="G3035" i="2"/>
  <c r="H3040" i="2"/>
  <c r="G3051" i="2"/>
  <c r="G3059" i="2"/>
  <c r="G3066" i="2"/>
  <c r="G3071" i="2"/>
  <c r="I3071" i="2" a="1"/>
  <c r="I3071" i="2" s="1"/>
  <c r="J3071" i="2" s="1"/>
  <c r="G3075" i="2"/>
  <c r="I3084" i="2" a="1"/>
  <c r="I3084" i="2" s="1"/>
  <c r="J3084" i="2" s="1"/>
  <c r="H3035" i="2"/>
  <c r="H3051" i="2"/>
  <c r="H3059" i="2"/>
  <c r="H3071" i="2"/>
  <c r="H3075" i="2"/>
  <c r="G3017" i="2"/>
  <c r="I3017" i="2" a="1"/>
  <c r="I3017" i="2" s="1"/>
  <c r="J3017" i="2" s="1"/>
  <c r="H3028" i="2"/>
  <c r="G3028" i="2"/>
  <c r="G3030" i="2"/>
  <c r="H3052" i="2"/>
  <c r="I3052" i="2" a="1"/>
  <c r="I3052" i="2" s="1"/>
  <c r="J3052" i="2" s="1"/>
  <c r="I3067" i="2" a="1"/>
  <c r="I3067" i="2" s="1"/>
  <c r="J3067" i="2" s="1"/>
  <c r="H3067" i="2"/>
  <c r="H3174" i="2"/>
  <c r="I3174" i="2" a="1"/>
  <c r="I3174" i="2" s="1"/>
  <c r="J3174" i="2" s="1"/>
  <c r="I3195" i="2" a="1"/>
  <c r="I3195" i="2" s="1"/>
  <c r="J3195" i="2" s="1"/>
  <c r="H3195" i="2"/>
  <c r="G3199" i="2"/>
  <c r="H3199" i="2"/>
  <c r="I3204" i="2" a="1"/>
  <c r="I3204" i="2" s="1"/>
  <c r="J3204" i="2" s="1"/>
  <c r="G3204" i="2"/>
  <c r="G3099" i="2"/>
  <c r="I3099" i="2" a="1"/>
  <c r="I3099" i="2" s="1"/>
  <c r="J3099" i="2" s="1"/>
  <c r="H3111" i="2"/>
  <c r="H3119" i="2"/>
  <c r="H3127" i="2"/>
  <c r="H3131" i="2"/>
  <c r="H3136" i="2"/>
  <c r="I3143" i="2" a="1"/>
  <c r="I3143" i="2" s="1"/>
  <c r="J3143" i="2" s="1"/>
  <c r="H3143" i="2"/>
  <c r="G3151" i="2"/>
  <c r="I3151" i="2" a="1"/>
  <c r="I3151" i="2" s="1"/>
  <c r="J3151" i="2" s="1"/>
  <c r="H3151" i="2"/>
  <c r="G3174" i="2"/>
  <c r="G3195" i="2"/>
  <c r="I3199" i="2" a="1"/>
  <c r="I3199" i="2" s="1"/>
  <c r="J3199" i="2" s="1"/>
  <c r="H3204" i="2"/>
  <c r="H3206" i="2"/>
  <c r="I3206" i="2" a="1"/>
  <c r="I3206" i="2" s="1"/>
  <c r="J3206" i="2" s="1"/>
  <c r="H3216" i="2"/>
  <c r="G3216" i="2"/>
  <c r="I3216" i="2" a="1"/>
  <c r="I3216" i="2" s="1"/>
  <c r="J3216" i="2" s="1"/>
  <c r="H3076" i="2"/>
  <c r="G3083" i="2"/>
  <c r="H3094" i="2"/>
  <c r="I3094" i="2" a="1"/>
  <c r="I3094" i="2" s="1"/>
  <c r="J3094" i="2" s="1"/>
  <c r="H3099" i="2"/>
  <c r="I3119" i="2" a="1"/>
  <c r="I3119" i="2" s="1"/>
  <c r="J3119" i="2" s="1"/>
  <c r="I3131" i="2" a="1"/>
  <c r="I3131" i="2" s="1"/>
  <c r="J3131" i="2" s="1"/>
  <c r="I3136" i="2" a="1"/>
  <c r="I3136" i="2" s="1"/>
  <c r="J3136" i="2" s="1"/>
  <c r="G3143" i="2"/>
  <c r="H3159" i="2"/>
  <c r="G3159" i="2"/>
  <c r="G3163" i="2"/>
  <c r="I3200" i="2" a="1"/>
  <c r="I3200" i="2" s="1"/>
  <c r="J3200" i="2" s="1"/>
  <c r="H3200" i="2"/>
  <c r="G3206" i="2"/>
  <c r="I3219" i="2" a="1"/>
  <c r="I3219" i="2" s="1"/>
  <c r="J3219" i="2" s="1"/>
  <c r="H3219" i="2"/>
  <c r="G3219" i="2"/>
  <c r="I3091" i="2" a="1"/>
  <c r="I3091" i="2" s="1"/>
  <c r="J3091" i="2" s="1"/>
  <c r="H3091" i="2"/>
  <c r="G3200" i="2"/>
  <c r="I3207" i="2" a="1"/>
  <c r="I3207" i="2" s="1"/>
  <c r="J3207" i="2" s="1"/>
  <c r="G3207" i="2"/>
  <c r="H3211" i="2"/>
  <c r="G3211" i="2"/>
  <c r="I3211" i="2" a="1"/>
  <c r="I3211" i="2" s="1"/>
  <c r="J3211" i="2" s="1"/>
  <c r="H3214" i="2"/>
  <c r="I3214" i="2" a="1"/>
  <c r="I3214" i="2" s="1"/>
  <c r="J3214" i="2" s="1"/>
  <c r="G3104" i="2"/>
  <c r="I3104" i="2" a="1"/>
  <c r="I3104" i="2" s="1"/>
  <c r="J3104" i="2" s="1"/>
  <c r="H3132" i="2"/>
  <c r="I3132" i="2" a="1"/>
  <c r="I3132" i="2" s="1"/>
  <c r="J3132" i="2" s="1"/>
  <c r="G3132" i="2"/>
  <c r="I3139" i="2" a="1"/>
  <c r="I3139" i="2" s="1"/>
  <c r="J3139" i="2" s="1"/>
  <c r="G3139" i="2"/>
  <c r="H3207" i="2"/>
  <c r="H3212" i="2"/>
  <c r="G3212" i="2"/>
  <c r="G3214" i="2"/>
  <c r="H3222" i="2"/>
  <c r="I3222" i="2" a="1"/>
  <c r="I3222" i="2" s="1"/>
  <c r="J3222" i="2" s="1"/>
  <c r="G3222" i="2"/>
  <c r="H3046" i="2"/>
  <c r="I3046" i="2" a="1"/>
  <c r="I3046" i="2" s="1"/>
  <c r="J3046" i="2" s="1"/>
  <c r="G3100" i="2"/>
  <c r="H3102" i="2"/>
  <c r="I3102" i="2" a="1"/>
  <c r="I3102" i="2" s="1"/>
  <c r="J3102" i="2" s="1"/>
  <c r="H3104" i="2"/>
  <c r="H3116" i="2"/>
  <c r="I3116" i="2" a="1"/>
  <c r="I3116" i="2" s="1"/>
  <c r="J3116" i="2" s="1"/>
  <c r="H3139" i="2"/>
  <c r="H3150" i="2"/>
  <c r="G3150" i="2"/>
  <c r="H3130" i="2"/>
  <c r="I3130" i="2" a="1"/>
  <c r="I3130" i="2" s="1"/>
  <c r="J3130" i="2" s="1"/>
  <c r="G3135" i="2"/>
  <c r="I3135" i="2" a="1"/>
  <c r="I3135" i="2" s="1"/>
  <c r="J3135" i="2" s="1"/>
  <c r="H3142" i="2"/>
  <c r="I3142" i="2" a="1"/>
  <c r="I3142" i="2" s="1"/>
  <c r="J3142" i="2" s="1"/>
  <c r="G3142" i="2"/>
  <c r="H3156" i="2"/>
  <c r="G3156" i="2"/>
  <c r="H3194" i="2"/>
  <c r="G3194" i="2"/>
  <c r="I3203" i="2" a="1"/>
  <c r="I3203" i="2" s="1"/>
  <c r="J3203" i="2" s="1"/>
  <c r="H3203" i="2"/>
  <c r="G3114" i="2"/>
  <c r="G3130" i="2"/>
  <c r="H3135" i="2"/>
  <c r="I3140" i="2" a="1"/>
  <c r="I3140" i="2" s="1"/>
  <c r="J3140" i="2" s="1"/>
  <c r="H3140" i="2"/>
  <c r="H3146" i="2"/>
  <c r="I3146" i="2" a="1"/>
  <c r="I3146" i="2" s="1"/>
  <c r="J3146" i="2" s="1"/>
  <c r="G3146" i="2"/>
  <c r="I3156" i="2" a="1"/>
  <c r="I3156" i="2" s="1"/>
  <c r="J3156" i="2" s="1"/>
  <c r="H3180" i="2"/>
  <c r="G3180" i="2"/>
  <c r="G3184" i="2"/>
  <c r="I3194" i="2" a="1"/>
  <c r="I3194" i="2" s="1"/>
  <c r="J3194" i="2" s="1"/>
  <c r="G3203" i="2"/>
  <c r="I3271" i="2" a="1"/>
  <c r="I3271" i="2" s="1"/>
  <c r="J3271" i="2" s="1"/>
  <c r="I3290" i="2" a="1"/>
  <c r="I3290" i="2" s="1"/>
  <c r="J3290" i="2" s="1"/>
  <c r="G3290" i="2"/>
  <c r="G3302" i="2"/>
  <c r="H3302" i="2"/>
  <c r="H3305" i="2"/>
  <c r="I3305" i="2" a="1"/>
  <c r="I3305" i="2" s="1"/>
  <c r="J3305" i="2" s="1"/>
  <c r="I3328" i="2" a="1"/>
  <c r="I3328" i="2" s="1"/>
  <c r="J3328" i="2" s="1"/>
  <c r="H3328" i="2"/>
  <c r="H3123" i="2"/>
  <c r="I3134" i="2" a="1"/>
  <c r="I3134" i="2" s="1"/>
  <c r="J3134" i="2" s="1"/>
  <c r="H3158" i="2"/>
  <c r="I3158" i="2" a="1"/>
  <c r="I3158" i="2" s="1"/>
  <c r="J3158" i="2" s="1"/>
  <c r="I3164" i="2" a="1"/>
  <c r="I3164" i="2" s="1"/>
  <c r="J3164" i="2" s="1"/>
  <c r="I3172" i="2" a="1"/>
  <c r="I3172" i="2" s="1"/>
  <c r="J3172" i="2" s="1"/>
  <c r="I3175" i="2" a="1"/>
  <c r="I3175" i="2" s="1"/>
  <c r="J3175" i="2" s="1"/>
  <c r="I3178" i="2" a="1"/>
  <c r="I3178" i="2" s="1"/>
  <c r="J3178" i="2" s="1"/>
  <c r="I3183" i="2" a="1"/>
  <c r="I3183" i="2" s="1"/>
  <c r="J3183" i="2" s="1"/>
  <c r="I3227" i="2" a="1"/>
  <c r="I3227" i="2" s="1"/>
  <c r="J3227" i="2" s="1"/>
  <c r="I3232" i="2" a="1"/>
  <c r="I3232" i="2" s="1"/>
  <c r="J3232" i="2" s="1"/>
  <c r="I3268" i="2" a="1"/>
  <c r="I3268" i="2" s="1"/>
  <c r="J3268" i="2" s="1"/>
  <c r="I3280" i="2" a="1"/>
  <c r="I3280" i="2" s="1"/>
  <c r="J3280" i="2" s="1"/>
  <c r="I3302" i="2" a="1"/>
  <c r="I3302" i="2" s="1"/>
  <c r="J3302" i="2" s="1"/>
  <c r="G3305" i="2"/>
  <c r="G3328" i="2"/>
  <c r="H3263" i="2"/>
  <c r="G3263" i="2"/>
  <c r="H3270" i="2"/>
  <c r="I3270" i="2" a="1"/>
  <c r="I3270" i="2" s="1"/>
  <c r="J3270" i="2" s="1"/>
  <c r="I3300" i="2" a="1"/>
  <c r="I3300" i="2" s="1"/>
  <c r="J3300" i="2" s="1"/>
  <c r="H3300" i="2"/>
  <c r="H3190" i="2"/>
  <c r="I3190" i="2" a="1"/>
  <c r="I3190" i="2" s="1"/>
  <c r="J3190" i="2" s="1"/>
  <c r="G3226" i="2"/>
  <c r="H3231" i="2"/>
  <c r="G3236" i="2"/>
  <c r="G3239" i="2"/>
  <c r="I3263" i="2" a="1"/>
  <c r="I3263" i="2" s="1"/>
  <c r="J3263" i="2" s="1"/>
  <c r="G3270" i="2"/>
  <c r="H3279" i="2"/>
  <c r="G3279" i="2"/>
  <c r="H3283" i="2"/>
  <c r="I3285" i="2" a="1"/>
  <c r="I3285" i="2" s="1"/>
  <c r="J3285" i="2" s="1"/>
  <c r="H3285" i="2"/>
  <c r="H3291" i="2"/>
  <c r="I3293" i="2" a="1"/>
  <c r="I3293" i="2" s="1"/>
  <c r="J3293" i="2" s="1"/>
  <c r="G3293" i="2"/>
  <c r="H3297" i="2"/>
  <c r="G3300" i="2"/>
  <c r="I3226" i="2" a="1"/>
  <c r="I3226" i="2" s="1"/>
  <c r="J3226" i="2" s="1"/>
  <c r="I3231" i="2" a="1"/>
  <c r="I3231" i="2" s="1"/>
  <c r="J3231" i="2" s="1"/>
  <c r="H3236" i="2"/>
  <c r="I3283" i="2" a="1"/>
  <c r="I3283" i="2" s="1"/>
  <c r="J3283" i="2" s="1"/>
  <c r="I3291" i="2" a="1"/>
  <c r="I3291" i="2" s="1"/>
  <c r="J3291" i="2" s="1"/>
  <c r="G3298" i="2"/>
  <c r="I3298" i="2" a="1"/>
  <c r="I3298" i="2" s="1"/>
  <c r="J3298" i="2" s="1"/>
  <c r="G3324" i="2"/>
  <c r="I3324" i="2" a="1"/>
  <c r="I3324" i="2" s="1"/>
  <c r="J3324" i="2" s="1"/>
  <c r="H3324" i="2"/>
  <c r="G3244" i="2"/>
  <c r="G3258" i="2"/>
  <c r="I3260" i="2" a="1"/>
  <c r="I3260" i="2" s="1"/>
  <c r="J3260" i="2" s="1"/>
  <c r="H3260" i="2"/>
  <c r="H3298" i="2"/>
  <c r="I3304" i="2" a="1"/>
  <c r="I3304" i="2" s="1"/>
  <c r="J3304" i="2" s="1"/>
  <c r="G3304" i="2"/>
  <c r="H3110" i="2"/>
  <c r="I3110" i="2" a="1"/>
  <c r="I3110" i="2" s="1"/>
  <c r="J3110" i="2" s="1"/>
  <c r="G3230" i="2"/>
  <c r="H3238" i="2"/>
  <c r="I3238" i="2" a="1"/>
  <c r="I3238" i="2" s="1"/>
  <c r="J3238" i="2" s="1"/>
  <c r="I3244" i="2" a="1"/>
  <c r="I3244" i="2" s="1"/>
  <c r="J3244" i="2" s="1"/>
  <c r="I3258" i="2" a="1"/>
  <c r="I3258" i="2" s="1"/>
  <c r="J3258" i="2" s="1"/>
  <c r="G3260" i="2"/>
  <c r="G3262" i="2"/>
  <c r="G3264" i="2"/>
  <c r="G3271" i="2"/>
  <c r="G3274" i="2"/>
  <c r="I3276" i="2" a="1"/>
  <c r="I3276" i="2" s="1"/>
  <c r="J3276" i="2" s="1"/>
  <c r="H3276" i="2"/>
  <c r="I3294" i="2" a="1"/>
  <c r="I3294" i="2" s="1"/>
  <c r="J3294" i="2" s="1"/>
  <c r="H3294" i="2"/>
  <c r="H3304" i="2"/>
  <c r="H3307" i="2"/>
  <c r="I3307" i="2" a="1"/>
  <c r="I3307" i="2" s="1"/>
  <c r="J3307" i="2" s="1"/>
  <c r="G3307" i="2"/>
  <c r="G3107" i="2"/>
  <c r="G3110" i="2"/>
  <c r="G3118" i="2"/>
  <c r="H3126" i="2"/>
  <c r="I3126" i="2" a="1"/>
  <c r="I3126" i="2" s="1"/>
  <c r="J3126" i="2" s="1"/>
  <c r="G3148" i="2"/>
  <c r="H3167" i="2"/>
  <c r="I3230" i="2" a="1"/>
  <c r="I3230" i="2" s="1"/>
  <c r="J3230" i="2" s="1"/>
  <c r="G3235" i="2"/>
  <c r="H3254" i="2"/>
  <c r="I3254" i="2" a="1"/>
  <c r="I3254" i="2" s="1"/>
  <c r="J3254" i="2" s="1"/>
  <c r="I3262" i="2" a="1"/>
  <c r="I3262" i="2" s="1"/>
  <c r="J3262" i="2" s="1"/>
  <c r="I3274" i="2" a="1"/>
  <c r="I3274" i="2" s="1"/>
  <c r="J3274" i="2" s="1"/>
  <c r="G3276" i="2"/>
  <c r="G3278" i="2"/>
  <c r="I3282" i="2" a="1"/>
  <c r="I3282" i="2" s="1"/>
  <c r="J3282" i="2" s="1"/>
  <c r="H3282" i="2"/>
  <c r="G3282" i="2"/>
  <c r="G3294" i="2"/>
  <c r="H3311" i="2"/>
  <c r="G3311" i="2"/>
  <c r="I3311" i="2" a="1"/>
  <c r="I3311" i="2" s="1"/>
  <c r="J3311" i="2" s="1"/>
  <c r="H3336" i="2"/>
  <c r="I3353" i="2" a="1"/>
  <c r="I3353" i="2" s="1"/>
  <c r="J3353" i="2" s="1"/>
  <c r="H3353" i="2"/>
  <c r="G3353" i="2"/>
  <c r="H3308" i="2"/>
  <c r="I3308" i="2" a="1"/>
  <c r="I3308" i="2" s="1"/>
  <c r="J3308" i="2" s="1"/>
  <c r="G3316" i="2"/>
  <c r="H3316" i="2"/>
  <c r="I3316" i="2" a="1"/>
  <c r="I3316" i="2" s="1"/>
  <c r="J3316" i="2" s="1"/>
  <c r="G3333" i="2"/>
  <c r="H3339" i="2"/>
  <c r="I3339" i="2" a="1"/>
  <c r="I3339" i="2" s="1"/>
  <c r="J3339" i="2" s="1"/>
  <c r="H3346" i="2"/>
  <c r="I3346" i="2" a="1"/>
  <c r="I3346" i="2" s="1"/>
  <c r="J3346" i="2" s="1"/>
  <c r="G3266" i="2"/>
  <c r="H3303" i="2"/>
  <c r="G3308" i="2"/>
  <c r="H3333" i="2"/>
  <c r="G3339" i="2"/>
  <c r="G3346" i="2"/>
  <c r="H3356" i="2"/>
  <c r="I3356" i="2" a="1"/>
  <c r="I3356" i="2" s="1"/>
  <c r="J3356" i="2" s="1"/>
  <c r="H3344" i="2"/>
  <c r="I3344" i="2" a="1"/>
  <c r="I3344" i="2" s="1"/>
  <c r="J3344" i="2" s="1"/>
  <c r="G3356" i="2"/>
  <c r="G3321" i="2"/>
  <c r="I3321" i="2" a="1"/>
  <c r="I3321" i="2" s="1"/>
  <c r="J3321" i="2" s="1"/>
  <c r="H3321" i="2"/>
  <c r="G3344" i="2"/>
  <c r="G3296" i="2"/>
  <c r="H3299" i="2"/>
  <c r="G3313" i="2"/>
  <c r="G3337" i="2"/>
  <c r="G3340" i="2"/>
  <c r="I3348" i="2" a="1"/>
  <c r="I3348" i="2" s="1"/>
  <c r="J3348" i="2" s="1"/>
  <c r="H3350" i="2"/>
  <c r="G3357" i="2"/>
  <c r="I3360" i="2" a="1"/>
  <c r="I3360" i="2" s="1"/>
  <c r="J3360" i="2" s="1"/>
  <c r="G3364" i="2"/>
  <c r="H3372" i="2"/>
  <c r="I3372" i="2" a="1"/>
  <c r="I3372" i="2" s="1"/>
  <c r="J3372" i="2" s="1"/>
  <c r="I3378" i="2" a="1"/>
  <c r="I3378" i="2" s="1"/>
  <c r="J3378" i="2" s="1"/>
  <c r="G3394" i="2"/>
  <c r="I3402" i="2" a="1"/>
  <c r="I3402" i="2" s="1"/>
  <c r="J3402" i="2" s="1"/>
  <c r="H3410" i="2"/>
  <c r="I3410" i="2" a="1"/>
  <c r="I3410" i="2" s="1"/>
  <c r="J3410" i="2" s="1"/>
  <c r="H3426" i="2"/>
  <c r="I3426" i="2" a="1"/>
  <c r="I3426" i="2" s="1"/>
  <c r="J3426" i="2" s="1"/>
  <c r="G3426" i="2"/>
  <c r="I3385" i="2" a="1"/>
  <c r="I3385" i="2" s="1"/>
  <c r="J3385" i="2" s="1"/>
  <c r="H3385" i="2"/>
  <c r="G3385" i="2"/>
  <c r="I3394" i="2" a="1"/>
  <c r="I3394" i="2" s="1"/>
  <c r="J3394" i="2" s="1"/>
  <c r="G3315" i="2"/>
  <c r="H3323" i="2"/>
  <c r="I3323" i="2" a="1"/>
  <c r="I3323" i="2" s="1"/>
  <c r="J3323" i="2" s="1"/>
  <c r="I3329" i="2" a="1"/>
  <c r="I3329" i="2" s="1"/>
  <c r="J3329" i="2" s="1"/>
  <c r="I3361" i="2" a="1"/>
  <c r="I3361" i="2" s="1"/>
  <c r="J3361" i="2" s="1"/>
  <c r="H3361" i="2"/>
  <c r="I3392" i="2" a="1"/>
  <c r="I3392" i="2" s="1"/>
  <c r="J3392" i="2" s="1"/>
  <c r="H3397" i="2"/>
  <c r="G3408" i="2"/>
  <c r="H3440" i="2"/>
  <c r="I3440" i="2" a="1"/>
  <c r="I3440" i="2" s="1"/>
  <c r="J3440" i="2" s="1"/>
  <c r="G3440" i="2"/>
  <c r="I3369" i="2" a="1"/>
  <c r="I3369" i="2" s="1"/>
  <c r="J3369" i="2" s="1"/>
  <c r="H3369" i="2"/>
  <c r="G3413" i="2"/>
  <c r="H3413" i="2"/>
  <c r="I3485" i="2" a="1"/>
  <c r="I3485" i="2" s="1"/>
  <c r="J3485" i="2" s="1"/>
  <c r="G3485" i="2"/>
  <c r="H3485" i="2"/>
  <c r="G3369" i="2"/>
  <c r="H3377" i="2"/>
  <c r="G3377" i="2"/>
  <c r="I3413" i="2" a="1"/>
  <c r="I3413" i="2" s="1"/>
  <c r="J3413" i="2" s="1"/>
  <c r="G3362" i="2"/>
  <c r="I3366" i="2" a="1"/>
  <c r="I3366" i="2" s="1"/>
  <c r="J3366" i="2" s="1"/>
  <c r="H3366" i="2"/>
  <c r="H3370" i="2"/>
  <c r="H3382" i="2"/>
  <c r="G3382" i="2"/>
  <c r="H3388" i="2"/>
  <c r="I3388" i="2" a="1"/>
  <c r="I3388" i="2" s="1"/>
  <c r="J3388" i="2" s="1"/>
  <c r="G3388" i="2"/>
  <c r="G3402" i="2"/>
  <c r="I3418" i="2" a="1"/>
  <c r="I3418" i="2" s="1"/>
  <c r="J3418" i="2" s="1"/>
  <c r="G3418" i="2"/>
  <c r="I3522" i="2" a="1"/>
  <c r="I3522" i="2" s="1"/>
  <c r="J3522" i="2" s="1"/>
  <c r="G3522" i="2"/>
  <c r="H3522" i="2"/>
  <c r="G3348" i="2"/>
  <c r="G3350" i="2"/>
  <c r="G3360" i="2"/>
  <c r="I3362" i="2" a="1"/>
  <c r="I3362" i="2" s="1"/>
  <c r="J3362" i="2" s="1"/>
  <c r="G3366" i="2"/>
  <c r="I3370" i="2" a="1"/>
  <c r="I3370" i="2" s="1"/>
  <c r="J3370" i="2" s="1"/>
  <c r="G3378" i="2"/>
  <c r="H3380" i="2"/>
  <c r="I3380" i="2" a="1"/>
  <c r="I3380" i="2" s="1"/>
  <c r="J3380" i="2" s="1"/>
  <c r="I3382" i="2" a="1"/>
  <c r="I3382" i="2" s="1"/>
  <c r="J3382" i="2" s="1"/>
  <c r="H3396" i="2"/>
  <c r="I3396" i="2" a="1"/>
  <c r="I3396" i="2" s="1"/>
  <c r="J3396" i="2" s="1"/>
  <c r="G3396" i="2"/>
  <c r="H3418" i="2"/>
  <c r="I3421" i="2" a="1"/>
  <c r="I3421" i="2" s="1"/>
  <c r="J3421" i="2" s="1"/>
  <c r="G3421" i="2"/>
  <c r="H3445" i="2"/>
  <c r="G3445" i="2"/>
  <c r="I3445" i="2" a="1"/>
  <c r="I3445" i="2" s="1"/>
  <c r="J3445" i="2" s="1"/>
  <c r="I3456" i="2" a="1"/>
  <c r="I3456" i="2" s="1"/>
  <c r="J3456" i="2" s="1"/>
  <c r="G3456" i="2"/>
  <c r="H3456" i="2"/>
  <c r="H3425" i="2"/>
  <c r="H3430" i="2"/>
  <c r="I3469" i="2" a="1"/>
  <c r="I3469" i="2" s="1"/>
  <c r="J3469" i="2" s="1"/>
  <c r="G3469" i="2"/>
  <c r="I3493" i="2" a="1"/>
  <c r="I3493" i="2" s="1"/>
  <c r="J3493" i="2" s="1"/>
  <c r="G3493" i="2"/>
  <c r="H3493" i="2"/>
  <c r="I3526" i="2" a="1"/>
  <c r="I3526" i="2" s="1"/>
  <c r="J3526" i="2" s="1"/>
  <c r="G3526" i="2"/>
  <c r="H3526" i="2"/>
  <c r="I3546" i="2" a="1"/>
  <c r="I3546" i="2" s="1"/>
  <c r="J3546" i="2" s="1"/>
  <c r="G3546" i="2"/>
  <c r="H3546" i="2"/>
  <c r="I3460" i="2" a="1"/>
  <c r="I3460" i="2" s="1"/>
  <c r="J3460" i="2" s="1"/>
  <c r="G3460" i="2"/>
  <c r="I3486" i="2" a="1"/>
  <c r="I3486" i="2" s="1"/>
  <c r="J3486" i="2" s="1"/>
  <c r="G3486" i="2"/>
  <c r="H3486" i="2"/>
  <c r="I3517" i="2" a="1"/>
  <c r="I3517" i="2" s="1"/>
  <c r="J3517" i="2" s="1"/>
  <c r="G3517" i="2"/>
  <c r="H3517" i="2"/>
  <c r="G3451" i="2"/>
  <c r="I3451" i="2" a="1"/>
  <c r="I3451" i="2" s="1"/>
  <c r="J3451" i="2" s="1"/>
  <c r="H3451" i="2"/>
  <c r="G3470" i="2"/>
  <c r="I3470" i="2" a="1"/>
  <c r="I3470" i="2" s="1"/>
  <c r="J3470" i="2" s="1"/>
  <c r="H3470" i="2"/>
  <c r="I3478" i="2" a="1"/>
  <c r="I3478" i="2" s="1"/>
  <c r="J3478" i="2" s="1"/>
  <c r="G3478" i="2"/>
  <c r="H3478" i="2"/>
  <c r="I3482" i="2" a="1"/>
  <c r="I3482" i="2" s="1"/>
  <c r="J3482" i="2" s="1"/>
  <c r="G3482" i="2"/>
  <c r="I3500" i="2" a="1"/>
  <c r="I3500" i="2" s="1"/>
  <c r="J3500" i="2" s="1"/>
  <c r="G3500" i="2"/>
  <c r="I3510" i="2" a="1"/>
  <c r="I3510" i="2" s="1"/>
  <c r="J3510" i="2" s="1"/>
  <c r="G3510" i="2"/>
  <c r="H3510" i="2"/>
  <c r="I3514" i="2" a="1"/>
  <c r="I3514" i="2" s="1"/>
  <c r="J3514" i="2" s="1"/>
  <c r="G3514" i="2"/>
  <c r="I3518" i="2" a="1"/>
  <c r="I3518" i="2" s="1"/>
  <c r="J3518" i="2" s="1"/>
  <c r="G3518" i="2"/>
  <c r="H3518" i="2"/>
  <c r="H3404" i="2"/>
  <c r="I3404" i="2" a="1"/>
  <c r="I3404" i="2" s="1"/>
  <c r="J3404" i="2" s="1"/>
  <c r="I3424" i="2" a="1"/>
  <c r="I3424" i="2" s="1"/>
  <c r="J3424" i="2" s="1"/>
  <c r="I3429" i="2" a="1"/>
  <c r="I3429" i="2" s="1"/>
  <c r="J3429" i="2" s="1"/>
  <c r="H3434" i="2"/>
  <c r="H3437" i="2"/>
  <c r="I3442" i="2" a="1"/>
  <c r="I3442" i="2" s="1"/>
  <c r="J3442" i="2" s="1"/>
  <c r="H3442" i="2"/>
  <c r="G3449" i="2"/>
  <c r="I3452" i="2" a="1"/>
  <c r="I3452" i="2" s="1"/>
  <c r="J3452" i="2" s="1"/>
  <c r="G3452" i="2"/>
  <c r="H3482" i="2"/>
  <c r="H3500" i="2"/>
  <c r="H3514" i="2"/>
  <c r="G3519" i="2"/>
  <c r="I3519" i="2" a="1"/>
  <c r="I3519" i="2" s="1"/>
  <c r="J3519" i="2" s="1"/>
  <c r="H3519" i="2"/>
  <c r="G3393" i="2"/>
  <c r="G3398" i="2"/>
  <c r="H3420" i="2"/>
  <c r="I3420" i="2" a="1"/>
  <c r="I3420" i="2" s="1"/>
  <c r="J3420" i="2" s="1"/>
  <c r="G3442" i="2"/>
  <c r="G3444" i="2"/>
  <c r="G3446" i="2"/>
  <c r="H3449" i="2"/>
  <c r="H3452" i="2"/>
  <c r="G3479" i="2"/>
  <c r="I3479" i="2" a="1"/>
  <c r="I3479" i="2" s="1"/>
  <c r="J3479" i="2" s="1"/>
  <c r="I3492" i="2" a="1"/>
  <c r="I3492" i="2" s="1"/>
  <c r="J3492" i="2" s="1"/>
  <c r="G3492" i="2"/>
  <c r="I3506" i="2" a="1"/>
  <c r="I3506" i="2" s="1"/>
  <c r="J3506" i="2" s="1"/>
  <c r="G3506" i="2"/>
  <c r="G3511" i="2"/>
  <c r="I3511" i="2" a="1"/>
  <c r="I3511" i="2" s="1"/>
  <c r="J3511" i="2" s="1"/>
  <c r="I3533" i="2" a="1"/>
  <c r="I3533" i="2" s="1"/>
  <c r="J3533" i="2" s="1"/>
  <c r="G3533" i="2"/>
  <c r="H3533" i="2"/>
  <c r="H3436" i="2"/>
  <c r="I3436" i="2" a="1"/>
  <c r="I3436" i="2" s="1"/>
  <c r="J3436" i="2" s="1"/>
  <c r="G3455" i="2"/>
  <c r="I3455" i="2" a="1"/>
  <c r="I3455" i="2" s="1"/>
  <c r="J3455" i="2" s="1"/>
  <c r="I3472" i="2" a="1"/>
  <c r="I3472" i="2" s="1"/>
  <c r="J3472" i="2" s="1"/>
  <c r="G3472" i="2"/>
  <c r="H3479" i="2"/>
  <c r="H3492" i="2"/>
  <c r="H3506" i="2"/>
  <c r="H3511" i="2"/>
  <c r="I3534" i="2" a="1"/>
  <c r="I3534" i="2" s="1"/>
  <c r="J3534" i="2" s="1"/>
  <c r="G3534" i="2"/>
  <c r="H3534" i="2"/>
  <c r="I3428" i="2" a="1"/>
  <c r="I3428" i="2" s="1"/>
  <c r="J3428" i="2" s="1"/>
  <c r="G3433" i="2"/>
  <c r="G3436" i="2"/>
  <c r="I3453" i="2" a="1"/>
  <c r="I3453" i="2" s="1"/>
  <c r="J3453" i="2" s="1"/>
  <c r="H3453" i="2"/>
  <c r="H3455" i="2"/>
  <c r="I3458" i="2" a="1"/>
  <c r="I3458" i="2" s="1"/>
  <c r="J3458" i="2" s="1"/>
  <c r="H3472" i="2"/>
  <c r="G3503" i="2"/>
  <c r="I3503" i="2" a="1"/>
  <c r="I3503" i="2" s="1"/>
  <c r="J3503" i="2" s="1"/>
  <c r="I3525" i="2" a="1"/>
  <c r="I3525" i="2" s="1"/>
  <c r="J3525" i="2" s="1"/>
  <c r="G3525" i="2"/>
  <c r="H3525" i="2"/>
  <c r="G3463" i="2"/>
  <c r="I3463" i="2" a="1"/>
  <c r="I3463" i="2" s="1"/>
  <c r="J3463" i="2" s="1"/>
  <c r="I3476" i="2" a="1"/>
  <c r="I3476" i="2" s="1"/>
  <c r="J3476" i="2" s="1"/>
  <c r="G3476" i="2"/>
  <c r="G3487" i="2"/>
  <c r="I3487" i="2" a="1"/>
  <c r="I3487" i="2" s="1"/>
  <c r="J3487" i="2" s="1"/>
  <c r="I3490" i="2" a="1"/>
  <c r="I3490" i="2" s="1"/>
  <c r="J3490" i="2" s="1"/>
  <c r="G3490" i="2"/>
  <c r="I3494" i="2" a="1"/>
  <c r="I3494" i="2" s="1"/>
  <c r="J3494" i="2" s="1"/>
  <c r="G3494" i="2"/>
  <c r="H3494" i="2"/>
  <c r="I3508" i="2" a="1"/>
  <c r="I3508" i="2" s="1"/>
  <c r="J3508" i="2" s="1"/>
  <c r="G3508" i="2"/>
  <c r="G3527" i="2"/>
  <c r="I3527" i="2" a="1"/>
  <c r="I3527" i="2" s="1"/>
  <c r="J3527" i="2" s="1"/>
  <c r="G3461" i="2"/>
  <c r="H3463" i="2"/>
  <c r="H3476" i="2"/>
  <c r="H3487" i="2"/>
  <c r="H3490" i="2"/>
  <c r="I3501" i="2" a="1"/>
  <c r="I3501" i="2" s="1"/>
  <c r="J3501" i="2" s="1"/>
  <c r="G3501" i="2"/>
  <c r="H3501" i="2"/>
  <c r="H3508" i="2"/>
  <c r="H3527" i="2"/>
  <c r="I3549" i="2" a="1"/>
  <c r="I3549" i="2" s="1"/>
  <c r="J3549" i="2" s="1"/>
  <c r="G3549" i="2"/>
  <c r="H3549" i="2"/>
  <c r="G3459" i="2"/>
  <c r="I3459" i="2" a="1"/>
  <c r="I3459" i="2" s="1"/>
  <c r="J3459" i="2" s="1"/>
  <c r="H3461" i="2"/>
  <c r="I3468" i="2" a="1"/>
  <c r="I3468" i="2" s="1"/>
  <c r="J3468" i="2" s="1"/>
  <c r="G3468" i="2"/>
  <c r="H3468" i="2"/>
  <c r="G3471" i="2"/>
  <c r="I3471" i="2" a="1"/>
  <c r="I3471" i="2" s="1"/>
  <c r="J3471" i="2" s="1"/>
  <c r="H3471" i="2"/>
  <c r="I3484" i="2" a="1"/>
  <c r="I3484" i="2" s="1"/>
  <c r="J3484" i="2" s="1"/>
  <c r="G3484" i="2"/>
  <c r="G3495" i="2"/>
  <c r="I3495" i="2" a="1"/>
  <c r="I3495" i="2" s="1"/>
  <c r="J3495" i="2" s="1"/>
  <c r="I3498" i="2" a="1"/>
  <c r="I3498" i="2" s="1"/>
  <c r="J3498" i="2" s="1"/>
  <c r="G3498" i="2"/>
  <c r="I3502" i="2" a="1"/>
  <c r="I3502" i="2" s="1"/>
  <c r="J3502" i="2" s="1"/>
  <c r="G3502" i="2"/>
  <c r="H3502" i="2"/>
  <c r="H3459" i="2"/>
  <c r="G3466" i="2"/>
  <c r="H3466" i="2"/>
  <c r="I3477" i="2" a="1"/>
  <c r="I3477" i="2" s="1"/>
  <c r="J3477" i="2" s="1"/>
  <c r="G3477" i="2"/>
  <c r="H3477" i="2"/>
  <c r="H3484" i="2"/>
  <c r="H3495" i="2"/>
  <c r="H3498" i="2"/>
  <c r="I3509" i="2" a="1"/>
  <c r="I3509" i="2" s="1"/>
  <c r="J3509" i="2" s="1"/>
  <c r="G3509" i="2"/>
  <c r="H3509" i="2"/>
  <c r="I3530" i="2" a="1"/>
  <c r="I3530" i="2" s="1"/>
  <c r="J3530" i="2" s="1"/>
  <c r="G3530" i="2"/>
  <c r="I3538" i="2" a="1"/>
  <c r="I3538" i="2" s="1"/>
  <c r="J3538" i="2" s="1"/>
  <c r="G3538" i="2"/>
  <c r="I3541" i="2" a="1"/>
  <c r="I3541" i="2" s="1"/>
  <c r="J3541" i="2" s="1"/>
  <c r="G3541" i="2"/>
  <c r="I3544" i="2" a="1"/>
  <c r="I3544" i="2" s="1"/>
  <c r="J3544" i="2" s="1"/>
  <c r="H3544" i="2"/>
  <c r="G3544" i="2"/>
  <c r="I3464" i="2" a="1"/>
  <c r="I3464" i="2" s="1"/>
  <c r="J3464" i="2" s="1"/>
  <c r="G3464" i="2"/>
  <c r="I3480" i="2" a="1"/>
  <c r="I3480" i="2" s="1"/>
  <c r="J3480" i="2" s="1"/>
  <c r="G3480" i="2"/>
  <c r="I3488" i="2" a="1"/>
  <c r="I3488" i="2" s="1"/>
  <c r="J3488" i="2" s="1"/>
  <c r="G3488" i="2"/>
  <c r="I3496" i="2" a="1"/>
  <c r="I3496" i="2" s="1"/>
  <c r="J3496" i="2" s="1"/>
  <c r="G3496" i="2"/>
  <c r="I3504" i="2" a="1"/>
  <c r="I3504" i="2" s="1"/>
  <c r="J3504" i="2" s="1"/>
  <c r="G3504" i="2"/>
  <c r="I3512" i="2" a="1"/>
  <c r="I3512" i="2" s="1"/>
  <c r="J3512" i="2" s="1"/>
  <c r="G3512" i="2"/>
  <c r="I3520" i="2" a="1"/>
  <c r="I3520" i="2" s="1"/>
  <c r="J3520" i="2" s="1"/>
  <c r="G3520" i="2"/>
  <c r="I3528" i="2" a="1"/>
  <c r="I3528" i="2" s="1"/>
  <c r="J3528" i="2" s="1"/>
  <c r="G3528" i="2"/>
  <c r="I3536" i="2" a="1"/>
  <c r="I3536" i="2" s="1"/>
  <c r="J3536" i="2" s="1"/>
  <c r="G3536" i="2"/>
  <c r="I3542" i="2" a="1"/>
  <c r="I3542" i="2" s="1"/>
  <c r="J3542" i="2" s="1"/>
  <c r="G3542" i="2"/>
  <c r="I3545" i="2" a="1"/>
  <c r="I3545" i="2" s="1"/>
  <c r="J3545" i="2" s="1"/>
  <c r="G3545" i="2"/>
  <c r="I3548" i="2" a="1"/>
  <c r="I3548" i="2" s="1"/>
  <c r="J3548" i="2" s="1"/>
  <c r="H3548" i="2"/>
  <c r="G3548" i="2"/>
  <c r="G3475" i="2"/>
  <c r="I3475" i="2" a="1"/>
  <c r="I3475" i="2" s="1"/>
  <c r="J3475" i="2" s="1"/>
  <c r="H3480" i="2"/>
  <c r="G3483" i="2"/>
  <c r="I3483" i="2" a="1"/>
  <c r="I3483" i="2" s="1"/>
  <c r="J3483" i="2" s="1"/>
  <c r="H3488" i="2"/>
  <c r="G3491" i="2"/>
  <c r="I3491" i="2" a="1"/>
  <c r="I3491" i="2" s="1"/>
  <c r="J3491" i="2" s="1"/>
  <c r="H3496" i="2"/>
  <c r="G3499" i="2"/>
  <c r="I3499" i="2" a="1"/>
  <c r="I3499" i="2" s="1"/>
  <c r="J3499" i="2" s="1"/>
  <c r="H3504" i="2"/>
  <c r="G3507" i="2"/>
  <c r="I3507" i="2" a="1"/>
  <c r="I3507" i="2" s="1"/>
  <c r="J3507" i="2" s="1"/>
  <c r="H3512" i="2"/>
  <c r="G3515" i="2"/>
  <c r="I3515" i="2" a="1"/>
  <c r="I3515" i="2" s="1"/>
  <c r="J3515" i="2" s="1"/>
  <c r="H3520" i="2"/>
  <c r="G3523" i="2"/>
  <c r="I3523" i="2" a="1"/>
  <c r="I3523" i="2" s="1"/>
  <c r="J3523" i="2" s="1"/>
  <c r="H3528" i="2"/>
  <c r="G3531" i="2"/>
  <c r="I3531" i="2" a="1"/>
  <c r="I3531" i="2" s="1"/>
  <c r="J3531" i="2" s="1"/>
  <c r="H3536" i="2"/>
  <c r="H3542" i="2"/>
  <c r="H3545" i="2"/>
  <c r="G3467" i="2"/>
  <c r="I3467" i="2" a="1"/>
  <c r="I3467" i="2" s="1"/>
  <c r="J3467" i="2" s="1"/>
  <c r="I3481" i="2" a="1"/>
  <c r="I3481" i="2" s="1"/>
  <c r="J3481" i="2" s="1"/>
  <c r="G3481" i="2"/>
  <c r="I3489" i="2" a="1"/>
  <c r="I3489" i="2" s="1"/>
  <c r="J3489" i="2" s="1"/>
  <c r="G3489" i="2"/>
  <c r="I3497" i="2" a="1"/>
  <c r="I3497" i="2" s="1"/>
  <c r="J3497" i="2" s="1"/>
  <c r="G3497" i="2"/>
  <c r="I3505" i="2" a="1"/>
  <c r="I3505" i="2" s="1"/>
  <c r="J3505" i="2" s="1"/>
  <c r="G3505" i="2"/>
  <c r="I3513" i="2" a="1"/>
  <c r="I3513" i="2" s="1"/>
  <c r="J3513" i="2" s="1"/>
  <c r="G3513" i="2"/>
  <c r="I3521" i="2" a="1"/>
  <c r="I3521" i="2" s="1"/>
  <c r="J3521" i="2" s="1"/>
  <c r="G3521" i="2"/>
  <c r="I3529" i="2" a="1"/>
  <c r="I3529" i="2" s="1"/>
  <c r="J3529" i="2" s="1"/>
  <c r="G3529" i="2"/>
  <c r="I3537" i="2" a="1"/>
  <c r="I3537" i="2" s="1"/>
  <c r="J3537" i="2" s="1"/>
  <c r="G3537" i="2"/>
  <c r="I3561" i="2" a="1"/>
  <c r="I3561" i="2" s="1"/>
  <c r="J3561" i="2" s="1"/>
  <c r="H3561" i="2"/>
  <c r="G3561" i="2"/>
  <c r="I3516" i="2" a="1"/>
  <c r="I3516" i="2" s="1"/>
  <c r="J3516" i="2" s="1"/>
  <c r="G3516" i="2"/>
  <c r="I3524" i="2" a="1"/>
  <c r="I3524" i="2" s="1"/>
  <c r="J3524" i="2" s="1"/>
  <c r="G3524" i="2"/>
  <c r="I3532" i="2" a="1"/>
  <c r="I3532" i="2" s="1"/>
  <c r="J3532" i="2" s="1"/>
  <c r="G3532" i="2"/>
  <c r="I3540" i="2" a="1"/>
  <c r="I3540" i="2" s="1"/>
  <c r="J3540" i="2" s="1"/>
  <c r="H3540" i="2"/>
  <c r="G3540" i="2"/>
  <c r="I3550" i="2" a="1"/>
  <c r="I3550" i="2" s="1"/>
  <c r="J3550" i="2" s="1"/>
  <c r="G3550" i="2"/>
  <c r="I3553" i="2" a="1"/>
  <c r="I3553" i="2" s="1"/>
  <c r="J3553" i="2" s="1"/>
  <c r="H3553" i="2"/>
  <c r="G3553" i="2"/>
  <c r="I3557" i="2" a="1"/>
  <c r="I3557" i="2" s="1"/>
  <c r="J3557" i="2" s="1"/>
  <c r="H3557" i="2"/>
  <c r="G3557" i="2"/>
  <c r="G3535" i="2"/>
  <c r="I3535" i="2" a="1"/>
  <c r="I3535" i="2" s="1"/>
  <c r="J3535" i="2" s="1"/>
  <c r="I3554" i="2" a="1"/>
  <c r="I3554" i="2" s="1"/>
  <c r="J3554" i="2" s="1"/>
  <c r="G3554" i="2"/>
  <c r="I3539" i="2" a="1"/>
  <c r="I3539" i="2" s="1"/>
  <c r="J3539" i="2" s="1"/>
  <c r="I3543" i="2" a="1"/>
  <c r="I3543" i="2" s="1"/>
  <c r="J3543" i="2" s="1"/>
  <c r="I3547" i="2" a="1"/>
  <c r="I3547" i="2" s="1"/>
  <c r="J3547" i="2" s="1"/>
  <c r="I3551" i="2" a="1"/>
  <c r="I3551" i="2" s="1"/>
  <c r="J3551" i="2" s="1"/>
  <c r="I3555" i="2" a="1"/>
  <c r="I3555" i="2" s="1"/>
  <c r="J3555" i="2" s="1"/>
  <c r="G3558" i="2"/>
  <c r="I3559" i="2" a="1"/>
  <c r="I3559" i="2" s="1"/>
  <c r="J3559" i="2" s="1"/>
  <c r="G3562" i="2"/>
  <c r="I3563" i="2" a="1"/>
  <c r="I3563" i="2" s="1"/>
  <c r="J3563" i="2" s="1"/>
  <c r="G3552" i="2"/>
  <c r="G3556" i="2"/>
  <c r="G3560" i="2"/>
  <c r="H3552" i="2"/>
  <c r="H3556" i="2"/>
  <c r="H3560" i="2"/>
  <c r="J114" i="1" a="1"/>
  <c r="J114" i="1" s="1"/>
  <c r="K114" i="1" s="1"/>
  <c r="L114" i="1"/>
  <c r="J72" i="1" a="1"/>
  <c r="J72" i="1" s="1"/>
  <c r="K72" i="1" s="1"/>
  <c r="L72" i="1"/>
  <c r="J104" i="1" a="1"/>
  <c r="J104" i="1" s="1"/>
  <c r="K104" i="1" s="1"/>
  <c r="L104" i="1"/>
  <c r="J9" i="1" a="1"/>
  <c r="J9" i="1" s="1"/>
  <c r="K9" i="1" s="1"/>
  <c r="L9" i="1"/>
  <c r="J31" i="1" a="1"/>
  <c r="J31" i="1" s="1"/>
  <c r="K31" i="1" s="1"/>
  <c r="L31" i="1"/>
  <c r="J78" i="1" a="1"/>
  <c r="J78" i="1" s="1"/>
  <c r="K78" i="1" s="1"/>
  <c r="L78" i="1"/>
  <c r="J110" i="1" a="1"/>
  <c r="J110" i="1" s="1"/>
  <c r="K110" i="1" s="1"/>
  <c r="L110" i="1"/>
  <c r="J66" i="1" a="1"/>
  <c r="J66" i="1" s="1"/>
  <c r="K66" i="1" s="1"/>
  <c r="L66" i="1"/>
  <c r="J98" i="1" a="1"/>
  <c r="J98" i="1" s="1"/>
  <c r="K98" i="1" s="1"/>
  <c r="L98" i="1"/>
  <c r="J39" i="1" a="1"/>
  <c r="J39" i="1" s="1"/>
  <c r="K39" i="1" s="1"/>
  <c r="L39" i="1"/>
  <c r="J88" i="1" a="1"/>
  <c r="J88" i="1" s="1"/>
  <c r="K88" i="1" s="1"/>
  <c r="L88" i="1"/>
  <c r="J47" i="1" a="1"/>
  <c r="J47" i="1" s="1"/>
  <c r="K47" i="1" s="1"/>
  <c r="L47" i="1"/>
  <c r="J62" i="1" a="1"/>
  <c r="J62" i="1" s="1"/>
  <c r="K62" i="1" s="1"/>
  <c r="L62" i="1"/>
  <c r="J94" i="1" a="1"/>
  <c r="J94" i="1" s="1"/>
  <c r="K94" i="1" s="1"/>
  <c r="L94" i="1"/>
  <c r="J15" i="1" a="1"/>
  <c r="J15" i="1" s="1"/>
  <c r="K15" i="1" s="1"/>
  <c r="L15" i="1"/>
  <c r="J82" i="1" a="1"/>
  <c r="J82" i="1" s="1"/>
  <c r="K82" i="1" s="1"/>
  <c r="L82" i="1"/>
  <c r="J23" i="1" a="1"/>
  <c r="J23" i="1" s="1"/>
  <c r="K23" i="1" s="1"/>
  <c r="L23" i="1"/>
  <c r="J55" i="1" a="1"/>
  <c r="J55" i="1" s="1"/>
  <c r="K55" i="1" s="1"/>
  <c r="L55" i="1"/>
  <c r="L25" i="1"/>
  <c r="L41" i="1"/>
  <c r="J157" i="1" a="1"/>
  <c r="J157" i="1" s="1"/>
  <c r="K157" i="1" s="1"/>
  <c r="L164" i="1"/>
  <c r="J173" i="1" a="1"/>
  <c r="J173" i="1" s="1"/>
  <c r="K173" i="1" s="1"/>
  <c r="J189" i="1" a="1"/>
  <c r="J189" i="1" s="1"/>
  <c r="K189" i="1" s="1"/>
  <c r="L198" i="1"/>
  <c r="J198" i="1" a="1"/>
  <c r="J198" i="1" s="1"/>
  <c r="K198" i="1" s="1"/>
  <c r="L201" i="1"/>
  <c r="J211" i="1" a="1"/>
  <c r="J211" i="1" s="1"/>
  <c r="K211" i="1" s="1"/>
  <c r="L211" i="1"/>
  <c r="J237" i="1" a="1"/>
  <c r="J237" i="1" s="1"/>
  <c r="K237" i="1" s="1"/>
  <c r="J249" i="1" a="1"/>
  <c r="J249" i="1" s="1"/>
  <c r="K249" i="1" s="1"/>
  <c r="L271" i="1"/>
  <c r="J286" i="1" a="1"/>
  <c r="J286" i="1" s="1"/>
  <c r="K286" i="1" s="1"/>
  <c r="L300" i="1"/>
  <c r="J333" i="1" a="1"/>
  <c r="J333" i="1" s="1"/>
  <c r="K333" i="1" s="1"/>
  <c r="J340" i="1" a="1"/>
  <c r="J340" i="1" s="1"/>
  <c r="K340" i="1" s="1"/>
  <c r="L364" i="1"/>
  <c r="L402" i="1"/>
  <c r="J402" i="1" a="1"/>
  <c r="J402" i="1" s="1"/>
  <c r="K402" i="1" s="1"/>
  <c r="L17" i="1"/>
  <c r="L33" i="1"/>
  <c r="L49" i="1"/>
  <c r="L68" i="1"/>
  <c r="L84" i="1"/>
  <c r="L100" i="1"/>
  <c r="L116" i="1"/>
  <c r="L132" i="1"/>
  <c r="L148" i="1"/>
  <c r="J65" i="1" a="1"/>
  <c r="J65" i="1" s="1"/>
  <c r="K65" i="1" s="1"/>
  <c r="J71" i="1" a="1"/>
  <c r="J71" i="1" s="1"/>
  <c r="K71" i="1" s="1"/>
  <c r="J81" i="1" a="1"/>
  <c r="J81" i="1" s="1"/>
  <c r="K81" i="1" s="1"/>
  <c r="J87" i="1" a="1"/>
  <c r="J87" i="1" s="1"/>
  <c r="K87" i="1" s="1"/>
  <c r="J97" i="1" a="1"/>
  <c r="J97" i="1" s="1"/>
  <c r="K97" i="1" s="1"/>
  <c r="J103" i="1" a="1"/>
  <c r="J103" i="1" s="1"/>
  <c r="K103" i="1" s="1"/>
  <c r="J113" i="1" a="1"/>
  <c r="J113" i="1" s="1"/>
  <c r="K113" i="1" s="1"/>
  <c r="J119" i="1" a="1"/>
  <c r="J119" i="1" s="1"/>
  <c r="K119" i="1" s="1"/>
  <c r="L120" i="1"/>
  <c r="L126" i="1"/>
  <c r="J129" i="1" a="1"/>
  <c r="J129" i="1" s="1"/>
  <c r="K129" i="1" s="1"/>
  <c r="J135" i="1" a="1"/>
  <c r="J135" i="1" s="1"/>
  <c r="K135" i="1" s="1"/>
  <c r="L136" i="1"/>
  <c r="L142" i="1"/>
  <c r="J145" i="1" a="1"/>
  <c r="J145" i="1" s="1"/>
  <c r="K145" i="1" s="1"/>
  <c r="J151" i="1" a="1"/>
  <c r="J151" i="1" s="1"/>
  <c r="K151" i="1" s="1"/>
  <c r="L152" i="1"/>
  <c r="L158" i="1"/>
  <c r="J161" i="1" a="1"/>
  <c r="J161" i="1" s="1"/>
  <c r="K161" i="1" s="1"/>
  <c r="J167" i="1" a="1"/>
  <c r="J167" i="1" s="1"/>
  <c r="K167" i="1" s="1"/>
  <c r="L168" i="1"/>
  <c r="L174" i="1"/>
  <c r="L185" i="1"/>
  <c r="L196" i="1"/>
  <c r="L209" i="1"/>
  <c r="L214" i="1"/>
  <c r="J214" i="1" a="1"/>
  <c r="J214" i="1" s="1"/>
  <c r="K214" i="1" s="1"/>
  <c r="J215" i="1" a="1"/>
  <c r="J215" i="1" s="1"/>
  <c r="K215" i="1" s="1"/>
  <c r="J227" i="1" a="1"/>
  <c r="J227" i="1" s="1"/>
  <c r="K227" i="1" s="1"/>
  <c r="L227" i="1"/>
  <c r="J228" i="1" a="1"/>
  <c r="J228" i="1" s="1"/>
  <c r="K228" i="1" s="1"/>
  <c r="L229" i="1"/>
  <c r="L242" i="1"/>
  <c r="J253" i="1" a="1"/>
  <c r="J253" i="1" s="1"/>
  <c r="K253" i="1" s="1"/>
  <c r="J261" i="1" a="1"/>
  <c r="J261" i="1" s="1"/>
  <c r="K261" i="1" s="1"/>
  <c r="L267" i="1"/>
  <c r="J274" i="1" a="1"/>
  <c r="J274" i="1" s="1"/>
  <c r="K274" i="1" s="1"/>
  <c r="J302" i="1" a="1"/>
  <c r="J302" i="1" s="1"/>
  <c r="K302" i="1" s="1"/>
  <c r="L311" i="1"/>
  <c r="L316" i="1"/>
  <c r="J342" i="1" a="1"/>
  <c r="J342" i="1" s="1"/>
  <c r="K342" i="1" s="1"/>
  <c r="L347" i="1"/>
  <c r="L354" i="1"/>
  <c r="L361" i="1"/>
  <c r="L371" i="1"/>
  <c r="J371" i="1" a="1"/>
  <c r="J371" i="1" s="1"/>
  <c r="K371" i="1" s="1"/>
  <c r="L386" i="1"/>
  <c r="J386" i="1" a="1"/>
  <c r="J386" i="1" s="1"/>
  <c r="K386" i="1" s="1"/>
  <c r="L130" i="1"/>
  <c r="L162" i="1"/>
  <c r="L190" i="1"/>
  <c r="L233" i="1"/>
  <c r="J243" i="1" a="1"/>
  <c r="J243" i="1" s="1"/>
  <c r="K243" i="1" s="1"/>
  <c r="L243" i="1"/>
  <c r="L303" i="1"/>
  <c r="J399" i="1" a="1"/>
  <c r="J399" i="1" s="1"/>
  <c r="K399" i="1" s="1"/>
  <c r="L399" i="1"/>
  <c r="L427" i="1"/>
  <c r="J427" i="1" a="1"/>
  <c r="J427" i="1" s="1"/>
  <c r="K427" i="1" s="1"/>
  <c r="J443" i="1" a="1"/>
  <c r="J443" i="1" s="1"/>
  <c r="K443" i="1" s="1"/>
  <c r="L443" i="1"/>
  <c r="L146" i="1"/>
  <c r="L230" i="1"/>
  <c r="J230" i="1" a="1"/>
  <c r="J230" i="1" s="1"/>
  <c r="K230" i="1" s="1"/>
  <c r="J64" i="1" a="1"/>
  <c r="J64" i="1" s="1"/>
  <c r="K64" i="1" s="1"/>
  <c r="J80" i="1" a="1"/>
  <c r="J80" i="1" s="1"/>
  <c r="K80" i="1" s="1"/>
  <c r="J96" i="1" a="1"/>
  <c r="J96" i="1" s="1"/>
  <c r="K96" i="1" s="1"/>
  <c r="J112" i="1" a="1"/>
  <c r="J112" i="1" s="1"/>
  <c r="K112" i="1" s="1"/>
  <c r="J128" i="1" a="1"/>
  <c r="J128" i="1" s="1"/>
  <c r="K128" i="1" s="1"/>
  <c r="J144" i="1" a="1"/>
  <c r="J144" i="1" s="1"/>
  <c r="K144" i="1" s="1"/>
  <c r="J176" i="1" a="1"/>
  <c r="J176" i="1" s="1"/>
  <c r="K176" i="1" s="1"/>
  <c r="J206" i="1" a="1"/>
  <c r="J206" i="1" s="1"/>
  <c r="K206" i="1" s="1"/>
  <c r="L241" i="1"/>
  <c r="L246" i="1"/>
  <c r="J246" i="1" a="1"/>
  <c r="J246" i="1" s="1"/>
  <c r="K246" i="1" s="1"/>
  <c r="J259" i="1" a="1"/>
  <c r="J259" i="1" s="1"/>
  <c r="K259" i="1" s="1"/>
  <c r="L259" i="1"/>
  <c r="J285" i="1" a="1"/>
  <c r="J285" i="1" s="1"/>
  <c r="K285" i="1" s="1"/>
  <c r="L299" i="1"/>
  <c r="J325" i="1" a="1"/>
  <c r="J325" i="1" s="1"/>
  <c r="K325" i="1" s="1"/>
  <c r="J358" i="1" a="1"/>
  <c r="J358" i="1" s="1"/>
  <c r="K358" i="1" s="1"/>
  <c r="J383" i="1" a="1"/>
  <c r="J383" i="1" s="1"/>
  <c r="K383" i="1" s="1"/>
  <c r="L383" i="1"/>
  <c r="L392" i="1"/>
  <c r="J411" i="1" a="1"/>
  <c r="J411" i="1" s="1"/>
  <c r="K411" i="1" s="1"/>
  <c r="L411" i="1"/>
  <c r="L262" i="1"/>
  <c r="J262" i="1" a="1"/>
  <c r="J262" i="1" s="1"/>
  <c r="K262" i="1" s="1"/>
  <c r="J275" i="1" a="1"/>
  <c r="J275" i="1" s="1"/>
  <c r="K275" i="1" s="1"/>
  <c r="L275" i="1"/>
  <c r="L372" i="1"/>
  <c r="J372" i="1" a="1"/>
  <c r="J372" i="1" s="1"/>
  <c r="K372" i="1" s="1"/>
  <c r="J447" i="1" a="1"/>
  <c r="J447" i="1" s="1"/>
  <c r="K447" i="1" s="1"/>
  <c r="L447" i="1"/>
  <c r="J57" i="1" a="1"/>
  <c r="J57" i="1" s="1"/>
  <c r="K57" i="1" s="1"/>
  <c r="J63" i="1" a="1"/>
  <c r="J63" i="1" s="1"/>
  <c r="K63" i="1" s="1"/>
  <c r="L70" i="1"/>
  <c r="J73" i="1" a="1"/>
  <c r="J73" i="1" s="1"/>
  <c r="K73" i="1" s="1"/>
  <c r="J79" i="1" a="1"/>
  <c r="J79" i="1" s="1"/>
  <c r="K79" i="1" s="1"/>
  <c r="L86" i="1"/>
  <c r="J89" i="1" a="1"/>
  <c r="J89" i="1" s="1"/>
  <c r="K89" i="1" s="1"/>
  <c r="J95" i="1" a="1"/>
  <c r="J95" i="1" s="1"/>
  <c r="K95" i="1" s="1"/>
  <c r="L102" i="1"/>
  <c r="J105" i="1" a="1"/>
  <c r="J105" i="1" s="1"/>
  <c r="K105" i="1" s="1"/>
  <c r="J111" i="1" a="1"/>
  <c r="J111" i="1" s="1"/>
  <c r="K111" i="1" s="1"/>
  <c r="L118" i="1"/>
  <c r="J121" i="1" a="1"/>
  <c r="J121" i="1" s="1"/>
  <c r="K121" i="1" s="1"/>
  <c r="J127" i="1" a="1"/>
  <c r="J127" i="1" s="1"/>
  <c r="K127" i="1" s="1"/>
  <c r="L134" i="1"/>
  <c r="J137" i="1" a="1"/>
  <c r="J137" i="1" s="1"/>
  <c r="K137" i="1" s="1"/>
  <c r="J143" i="1" a="1"/>
  <c r="J143" i="1" s="1"/>
  <c r="K143" i="1" s="1"/>
  <c r="J153" i="1" a="1"/>
  <c r="J153" i="1" s="1"/>
  <c r="K153" i="1" s="1"/>
  <c r="J159" i="1" a="1"/>
  <c r="J159" i="1" s="1"/>
  <c r="K159" i="1" s="1"/>
  <c r="J169" i="1" a="1"/>
  <c r="J169" i="1" s="1"/>
  <c r="K169" i="1" s="1"/>
  <c r="J175" i="1" a="1"/>
  <c r="J175" i="1" s="1"/>
  <c r="K175" i="1" s="1"/>
  <c r="J186" i="1" a="1"/>
  <c r="J186" i="1" s="1"/>
  <c r="K186" i="1" s="1"/>
  <c r="J197" i="1" a="1"/>
  <c r="J197" i="1" s="1"/>
  <c r="K197" i="1" s="1"/>
  <c r="J210" i="1" a="1"/>
  <c r="J210" i="1" s="1"/>
  <c r="K210" i="1" s="1"/>
  <c r="J238" i="1" a="1"/>
  <c r="J238" i="1" s="1"/>
  <c r="K238" i="1" s="1"/>
  <c r="L278" i="1"/>
  <c r="J278" i="1" a="1"/>
  <c r="J278" i="1" s="1"/>
  <c r="K278" i="1" s="1"/>
  <c r="J279" i="1" a="1"/>
  <c r="J279" i="1" s="1"/>
  <c r="K279" i="1" s="1"/>
  <c r="J291" i="1" a="1"/>
  <c r="J291" i="1" s="1"/>
  <c r="K291" i="1" s="1"/>
  <c r="L291" i="1"/>
  <c r="J292" i="1" a="1"/>
  <c r="J292" i="1" s="1"/>
  <c r="K292" i="1" s="1"/>
  <c r="J317" i="1" a="1"/>
  <c r="J317" i="1" s="1"/>
  <c r="K317" i="1" s="1"/>
  <c r="J341" i="1" a="1"/>
  <c r="J341" i="1" s="1"/>
  <c r="K341" i="1" s="1"/>
  <c r="J348" i="1" a="1"/>
  <c r="J348" i="1" s="1"/>
  <c r="K348" i="1" s="1"/>
  <c r="L366" i="1"/>
  <c r="J366" i="1" a="1"/>
  <c r="J366" i="1" s="1"/>
  <c r="K366" i="1" s="1"/>
  <c r="L395" i="1"/>
  <c r="J395" i="1" a="1"/>
  <c r="J395" i="1" s="1"/>
  <c r="K395" i="1" s="1"/>
  <c r="J415" i="1" a="1"/>
  <c r="J415" i="1" s="1"/>
  <c r="K415" i="1" s="1"/>
  <c r="L415" i="1"/>
  <c r="J431" i="1" a="1"/>
  <c r="J431" i="1" s="1"/>
  <c r="K431" i="1" s="1"/>
  <c r="L431" i="1"/>
  <c r="L268" i="1"/>
  <c r="L294" i="1"/>
  <c r="J294" i="1" a="1"/>
  <c r="J294" i="1" s="1"/>
  <c r="K294" i="1" s="1"/>
  <c r="J307" i="1" a="1"/>
  <c r="J307" i="1" s="1"/>
  <c r="K307" i="1" s="1"/>
  <c r="L307" i="1"/>
  <c r="L355" i="1"/>
  <c r="L191" i="1"/>
  <c r="J195" i="1" a="1"/>
  <c r="J195" i="1" s="1"/>
  <c r="K195" i="1" s="1"/>
  <c r="L195" i="1"/>
  <c r="J221" i="1" a="1"/>
  <c r="J221" i="1" s="1"/>
  <c r="K221" i="1" s="1"/>
  <c r="L235" i="1"/>
  <c r="J270" i="1" a="1"/>
  <c r="J270" i="1" s="1"/>
  <c r="K270" i="1" s="1"/>
  <c r="L284" i="1"/>
  <c r="L305" i="1"/>
  <c r="L310" i="1"/>
  <c r="J310" i="1" a="1"/>
  <c r="J310" i="1" s="1"/>
  <c r="K310" i="1" s="1"/>
  <c r="J326" i="1" a="1"/>
  <c r="J326" i="1" s="1"/>
  <c r="K326" i="1" s="1"/>
  <c r="L331" i="1"/>
  <c r="L345" i="1"/>
  <c r="J357" i="1" a="1"/>
  <c r="J357" i="1" s="1"/>
  <c r="K357" i="1" s="1"/>
  <c r="J393" i="1" a="1"/>
  <c r="J393" i="1" s="1"/>
  <c r="K393" i="1" s="1"/>
  <c r="J403" i="1" a="1"/>
  <c r="J403" i="1" s="1"/>
  <c r="K403" i="1" s="1"/>
  <c r="J559" i="1" a="1"/>
  <c r="J559" i="1" s="1"/>
  <c r="K559" i="1" s="1"/>
  <c r="L559" i="1"/>
  <c r="L434" i="1"/>
  <c r="J434" i="1" a="1"/>
  <c r="J434" i="1" s="1"/>
  <c r="K434" i="1" s="1"/>
  <c r="L456" i="1"/>
  <c r="J479" i="1" a="1"/>
  <c r="J479" i="1" s="1"/>
  <c r="K479" i="1" s="1"/>
  <c r="L479" i="1"/>
  <c r="L482" i="1"/>
  <c r="J482" i="1" a="1"/>
  <c r="J482" i="1" s="1"/>
  <c r="K482" i="1" s="1"/>
  <c r="L498" i="1"/>
  <c r="J498" i="1" a="1"/>
  <c r="J498" i="1" s="1"/>
  <c r="K498" i="1" s="1"/>
  <c r="L538" i="1"/>
  <c r="J538" i="1" a="1"/>
  <c r="J538" i="1" s="1"/>
  <c r="K538" i="1" s="1"/>
  <c r="J382" i="1" a="1"/>
  <c r="J382" i="1" s="1"/>
  <c r="K382" i="1" s="1"/>
  <c r="J414" i="1" a="1"/>
  <c r="J414" i="1" s="1"/>
  <c r="K414" i="1" s="1"/>
  <c r="J501" i="1" a="1"/>
  <c r="J501" i="1" s="1"/>
  <c r="K501" i="1" s="1"/>
  <c r="L530" i="1"/>
  <c r="J530" i="1" a="1"/>
  <c r="J530" i="1" s="1"/>
  <c r="K530" i="1" s="1"/>
  <c r="J485" i="1" a="1"/>
  <c r="J485" i="1" s="1"/>
  <c r="K485" i="1" s="1"/>
  <c r="J493" i="1" a="1"/>
  <c r="J493" i="1" s="1"/>
  <c r="K493" i="1" s="1"/>
  <c r="L493" i="1"/>
  <c r="J495" i="1" a="1"/>
  <c r="J495" i="1" s="1"/>
  <c r="K495" i="1" s="1"/>
  <c r="L495" i="1"/>
  <c r="L505" i="1"/>
  <c r="J505" i="1" a="1"/>
  <c r="J505" i="1" s="1"/>
  <c r="K505" i="1" s="1"/>
  <c r="J510" i="1" a="1"/>
  <c r="J510" i="1" s="1"/>
  <c r="K510" i="1" s="1"/>
  <c r="L510" i="1"/>
  <c r="J551" i="1" a="1"/>
  <c r="J551" i="1" s="1"/>
  <c r="K551" i="1" s="1"/>
  <c r="L551" i="1"/>
  <c r="L488" i="1"/>
  <c r="L418" i="1"/>
  <c r="J418" i="1" a="1"/>
  <c r="J418" i="1" s="1"/>
  <c r="K418" i="1" s="1"/>
  <c r="L450" i="1"/>
  <c r="J450" i="1" a="1"/>
  <c r="J450" i="1" s="1"/>
  <c r="K450" i="1" s="1"/>
  <c r="J527" i="1" a="1"/>
  <c r="J527" i="1" s="1"/>
  <c r="K527" i="1" s="1"/>
  <c r="L527" i="1"/>
  <c r="L370" i="1"/>
  <c r="J377" i="1" a="1"/>
  <c r="J377" i="1" s="1"/>
  <c r="K377" i="1" s="1"/>
  <c r="L381" i="1"/>
  <c r="L413" i="1"/>
  <c r="J430" i="1" a="1"/>
  <c r="J430" i="1" s="1"/>
  <c r="K430" i="1" s="1"/>
  <c r="L445" i="1"/>
  <c r="J472" i="1" a="1"/>
  <c r="J472" i="1" s="1"/>
  <c r="K472" i="1" s="1"/>
  <c r="L472" i="1"/>
  <c r="L474" i="1"/>
  <c r="J474" i="1" a="1"/>
  <c r="J474" i="1" s="1"/>
  <c r="K474" i="1" s="1"/>
  <c r="L515" i="1"/>
  <c r="J515" i="1" a="1"/>
  <c r="J515" i="1" s="1"/>
  <c r="K515" i="1" s="1"/>
  <c r="J520" i="1" a="1"/>
  <c r="J520" i="1" s="1"/>
  <c r="K520" i="1" s="1"/>
  <c r="L520" i="1"/>
  <c r="J453" i="1" a="1"/>
  <c r="J453" i="1" s="1"/>
  <c r="K453" i="1" s="1"/>
  <c r="L458" i="1"/>
  <c r="J458" i="1" a="1"/>
  <c r="J458" i="1" s="1"/>
  <c r="K458" i="1" s="1"/>
  <c r="J466" i="1" a="1"/>
  <c r="J466" i="1" s="1"/>
  <c r="K466" i="1" s="1"/>
  <c r="J494" i="1" a="1"/>
  <c r="J494" i="1" s="1"/>
  <c r="K494" i="1" s="1"/>
  <c r="L494" i="1"/>
  <c r="J663" i="1" a="1"/>
  <c r="J663" i="1" s="1"/>
  <c r="K663" i="1" s="1"/>
  <c r="L663" i="1"/>
  <c r="J496" i="1" a="1"/>
  <c r="J496" i="1" s="1"/>
  <c r="K496" i="1" s="1"/>
  <c r="L504" i="1"/>
  <c r="J506" i="1" a="1"/>
  <c r="J506" i="1" s="1"/>
  <c r="K506" i="1" s="1"/>
  <c r="L561" i="1"/>
  <c r="J561" i="1" a="1"/>
  <c r="J561" i="1" s="1"/>
  <c r="K561" i="1" s="1"/>
  <c r="L608" i="1"/>
  <c r="J608" i="1" a="1"/>
  <c r="J608" i="1" s="1"/>
  <c r="K608" i="1" s="1"/>
  <c r="L624" i="1"/>
  <c r="J624" i="1" a="1"/>
  <c r="J624" i="1" s="1"/>
  <c r="K624" i="1" s="1"/>
  <c r="L640" i="1"/>
  <c r="J640" i="1" a="1"/>
  <c r="J640" i="1" s="1"/>
  <c r="K640" i="1" s="1"/>
  <c r="L573" i="1"/>
  <c r="J573" i="1" a="1"/>
  <c r="J573" i="1" s="1"/>
  <c r="K573" i="1" s="1"/>
  <c r="J589" i="1" a="1"/>
  <c r="J589" i="1" s="1"/>
  <c r="K589" i="1" s="1"/>
  <c r="L603" i="1"/>
  <c r="J603" i="1" a="1"/>
  <c r="J603" i="1" s="1"/>
  <c r="K603" i="1" s="1"/>
  <c r="L656" i="1"/>
  <c r="J656" i="1" a="1"/>
  <c r="J656" i="1" s="1"/>
  <c r="K656" i="1" s="1"/>
  <c r="L569" i="1"/>
  <c r="L592" i="1"/>
  <c r="J605" i="1" a="1"/>
  <c r="J605" i="1" s="1"/>
  <c r="K605" i="1" s="1"/>
  <c r="L605" i="1"/>
  <c r="J611" i="1" a="1"/>
  <c r="J611" i="1" s="1"/>
  <c r="K611" i="1" s="1"/>
  <c r="J622" i="1" a="1"/>
  <c r="J622" i="1" s="1"/>
  <c r="K622" i="1" s="1"/>
  <c r="L631" i="1"/>
  <c r="L635" i="1"/>
  <c r="J635" i="1" a="1"/>
  <c r="J635" i="1" s="1"/>
  <c r="K635" i="1" s="1"/>
  <c r="J512" i="1" a="1"/>
  <c r="J512" i="1" s="1"/>
  <c r="K512" i="1" s="1"/>
  <c r="J522" i="1" a="1"/>
  <c r="J522" i="1" s="1"/>
  <c r="K522" i="1" s="1"/>
  <c r="J565" i="1" a="1"/>
  <c r="J565" i="1" s="1"/>
  <c r="K565" i="1" s="1"/>
  <c r="L565" i="1"/>
  <c r="L582" i="1"/>
  <c r="L615" i="1"/>
  <c r="L619" i="1"/>
  <c r="J619" i="1" a="1"/>
  <c r="J619" i="1" s="1"/>
  <c r="K619" i="1" s="1"/>
  <c r="J637" i="1" a="1"/>
  <c r="J637" i="1" s="1"/>
  <c r="K637" i="1" s="1"/>
  <c r="L637" i="1"/>
  <c r="J643" i="1" a="1"/>
  <c r="J643" i="1" s="1"/>
  <c r="K643" i="1" s="1"/>
  <c r="L645" i="1"/>
  <c r="J654" i="1" a="1"/>
  <c r="J654" i="1" s="1"/>
  <c r="K654" i="1" s="1"/>
  <c r="J511" i="1" a="1"/>
  <c r="J511" i="1" s="1"/>
  <c r="K511" i="1" s="1"/>
  <c r="L511" i="1"/>
  <c r="L514" i="1"/>
  <c r="J514" i="1" a="1"/>
  <c r="J514" i="1" s="1"/>
  <c r="K514" i="1" s="1"/>
  <c r="L554" i="1"/>
  <c r="J554" i="1" a="1"/>
  <c r="J554" i="1" s="1"/>
  <c r="K554" i="1" s="1"/>
  <c r="J567" i="1" a="1"/>
  <c r="J567" i="1" s="1"/>
  <c r="K567" i="1" s="1"/>
  <c r="L567" i="1"/>
  <c r="J625" i="1" a="1"/>
  <c r="J625" i="1" s="1"/>
  <c r="K625" i="1" s="1"/>
  <c r="L625" i="1"/>
  <c r="L647" i="1"/>
  <c r="L651" i="1"/>
  <c r="J651" i="1" a="1"/>
  <c r="J651" i="1" s="1"/>
  <c r="K651" i="1" s="1"/>
  <c r="L543" i="1"/>
  <c r="L546" i="1"/>
  <c r="J546" i="1" a="1"/>
  <c r="J546" i="1" s="1"/>
  <c r="K546" i="1" s="1"/>
  <c r="J597" i="1" a="1"/>
  <c r="J597" i="1" s="1"/>
  <c r="K597" i="1" s="1"/>
  <c r="L597" i="1"/>
  <c r="J600" i="1" a="1"/>
  <c r="J600" i="1" s="1"/>
  <c r="K600" i="1" s="1"/>
  <c r="L579" i="1"/>
  <c r="J579" i="1" a="1"/>
  <c r="J579" i="1" s="1"/>
  <c r="K579" i="1" s="1"/>
  <c r="J629" i="1" a="1"/>
  <c r="J629" i="1" s="1"/>
  <c r="K629" i="1" s="1"/>
  <c r="L629" i="1"/>
  <c r="J632" i="1" a="1"/>
  <c r="J632" i="1" s="1"/>
  <c r="K632" i="1" s="1"/>
  <c r="J535" i="1" a="1"/>
  <c r="J535" i="1" s="1"/>
  <c r="K535" i="1" s="1"/>
  <c r="L535" i="1"/>
  <c r="L676" i="1"/>
  <c r="J676" i="1" a="1"/>
  <c r="J676" i="1" s="1"/>
  <c r="K676" i="1" s="1"/>
  <c r="J686" i="1" a="1"/>
  <c r="J686" i="1" s="1"/>
  <c r="K686" i="1" s="1"/>
  <c r="L688" i="1"/>
  <c r="J688" i="1" a="1"/>
  <c r="J688" i="1" s="1"/>
  <c r="K688" i="1" s="1"/>
  <c r="L708" i="1"/>
  <c r="J708" i="1" a="1"/>
  <c r="J708" i="1" s="1"/>
  <c r="K708" i="1" s="1"/>
  <c r="L750" i="1"/>
  <c r="J750" i="1" a="1"/>
  <c r="J750" i="1" s="1"/>
  <c r="K750" i="1" s="1"/>
  <c r="J673" i="1" a="1"/>
  <c r="J673" i="1" s="1"/>
  <c r="K673" i="1" s="1"/>
  <c r="L673" i="1"/>
  <c r="J705" i="1" a="1"/>
  <c r="J705" i="1" s="1"/>
  <c r="K705" i="1" s="1"/>
  <c r="L705" i="1"/>
  <c r="J721" i="1" a="1"/>
  <c r="J721" i="1" s="1"/>
  <c r="K721" i="1" s="1"/>
  <c r="L721" i="1"/>
  <c r="L758" i="1"/>
  <c r="J758" i="1" a="1"/>
  <c r="J758" i="1" s="1"/>
  <c r="K758" i="1" s="1"/>
  <c r="L778" i="1"/>
  <c r="J778" i="1" a="1"/>
  <c r="J778" i="1" s="1"/>
  <c r="K778" i="1" s="1"/>
  <c r="J621" i="1" a="1"/>
  <c r="J621" i="1" s="1"/>
  <c r="K621" i="1" s="1"/>
  <c r="L621" i="1"/>
  <c r="J653" i="1" a="1"/>
  <c r="J653" i="1" s="1"/>
  <c r="K653" i="1" s="1"/>
  <c r="L653" i="1"/>
  <c r="L661" i="1"/>
  <c r="L679" i="1"/>
  <c r="J681" i="1" a="1"/>
  <c r="J681" i="1" s="1"/>
  <c r="K681" i="1" s="1"/>
  <c r="J695" i="1" a="1"/>
  <c r="J695" i="1" s="1"/>
  <c r="K695" i="1" s="1"/>
  <c r="L695" i="1"/>
  <c r="L711" i="1"/>
  <c r="J733" i="1" a="1"/>
  <c r="J733" i="1" s="1"/>
  <c r="K733" i="1" s="1"/>
  <c r="L733" i="1"/>
  <c r="L756" i="1"/>
  <c r="J756" i="1" a="1"/>
  <c r="J756" i="1" s="1"/>
  <c r="K756" i="1" s="1"/>
  <c r="L544" i="1"/>
  <c r="L570" i="1"/>
  <c r="J570" i="1" a="1"/>
  <c r="J570" i="1" s="1"/>
  <c r="K570" i="1" s="1"/>
  <c r="J583" i="1" a="1"/>
  <c r="J583" i="1" s="1"/>
  <c r="K583" i="1" s="1"/>
  <c r="L583" i="1"/>
  <c r="J628" i="1" a="1"/>
  <c r="J628" i="1" s="1"/>
  <c r="K628" i="1" s="1"/>
  <c r="L657" i="1"/>
  <c r="J660" i="1" a="1"/>
  <c r="J660" i="1" s="1"/>
  <c r="K660" i="1" s="1"/>
  <c r="L691" i="1"/>
  <c r="L702" i="1"/>
  <c r="J702" i="1" a="1"/>
  <c r="J702" i="1" s="1"/>
  <c r="K702" i="1" s="1"/>
  <c r="J719" i="1" a="1"/>
  <c r="J719" i="1" s="1"/>
  <c r="K719" i="1" s="1"/>
  <c r="L586" i="1"/>
  <c r="J586" i="1" a="1"/>
  <c r="J586" i="1" s="1"/>
  <c r="K586" i="1" s="1"/>
  <c r="J667" i="1" a="1"/>
  <c r="J667" i="1" s="1"/>
  <c r="K667" i="1" s="1"/>
  <c r="L685" i="1"/>
  <c r="J689" i="1" a="1"/>
  <c r="J689" i="1" s="1"/>
  <c r="K689" i="1" s="1"/>
  <c r="L689" i="1"/>
  <c r="L692" i="1"/>
  <c r="J692" i="1" a="1"/>
  <c r="J692" i="1" s="1"/>
  <c r="K692" i="1" s="1"/>
  <c r="J700" i="1" a="1"/>
  <c r="J700" i="1" s="1"/>
  <c r="K700" i="1" s="1"/>
  <c r="J709" i="1" a="1"/>
  <c r="J709" i="1" s="1"/>
  <c r="K709" i="1" s="1"/>
  <c r="L709" i="1"/>
  <c r="L720" i="1"/>
  <c r="J720" i="1" a="1"/>
  <c r="J720" i="1" s="1"/>
  <c r="K720" i="1" s="1"/>
  <c r="J726" i="1" a="1"/>
  <c r="J726" i="1" s="1"/>
  <c r="K726" i="1" s="1"/>
  <c r="L728" i="1"/>
  <c r="J728" i="1" a="1"/>
  <c r="J728" i="1" s="1"/>
  <c r="K728" i="1" s="1"/>
  <c r="L735" i="1"/>
  <c r="L767" i="1"/>
  <c r="J767" i="1" a="1"/>
  <c r="J767" i="1" s="1"/>
  <c r="K767" i="1" s="1"/>
  <c r="L672" i="1"/>
  <c r="J672" i="1" a="1"/>
  <c r="J672" i="1" s="1"/>
  <c r="K672" i="1" s="1"/>
  <c r="J677" i="1" a="1"/>
  <c r="J677" i="1" s="1"/>
  <c r="K677" i="1" s="1"/>
  <c r="L677" i="1"/>
  <c r="L736" i="1"/>
  <c r="J736" i="1" a="1"/>
  <c r="J736" i="1" s="1"/>
  <c r="K736" i="1" s="1"/>
  <c r="J753" i="1" a="1"/>
  <c r="J753" i="1" s="1"/>
  <c r="K753" i="1" s="1"/>
  <c r="L753" i="1"/>
  <c r="J765" i="1" a="1"/>
  <c r="J765" i="1" s="1"/>
  <c r="K765" i="1" s="1"/>
  <c r="L765" i="1"/>
  <c r="J669" i="1" a="1"/>
  <c r="J669" i="1" s="1"/>
  <c r="K669" i="1" s="1"/>
  <c r="L669" i="1"/>
  <c r="J725" i="1" a="1"/>
  <c r="J725" i="1" s="1"/>
  <c r="K725" i="1" s="1"/>
  <c r="L725" i="1"/>
  <c r="J741" i="1" a="1"/>
  <c r="J741" i="1" s="1"/>
  <c r="K741" i="1" s="1"/>
  <c r="L741" i="1"/>
  <c r="L755" i="1"/>
  <c r="J755" i="1" a="1"/>
  <c r="J755" i="1" s="1"/>
  <c r="K755" i="1" s="1"/>
  <c r="J773" i="1" a="1"/>
  <c r="J773" i="1" s="1"/>
  <c r="K773" i="1" s="1"/>
  <c r="L773" i="1"/>
  <c r="J545" i="1" a="1"/>
  <c r="J545" i="1" s="1"/>
  <c r="K545" i="1" s="1"/>
  <c r="J594" i="1" a="1"/>
  <c r="J594" i="1" s="1"/>
  <c r="K594" i="1" s="1"/>
  <c r="L595" i="1"/>
  <c r="L609" i="1"/>
  <c r="J612" i="1" a="1"/>
  <c r="J612" i="1" s="1"/>
  <c r="K612" i="1" s="1"/>
  <c r="J644" i="1" a="1"/>
  <c r="J644" i="1" s="1"/>
  <c r="K644" i="1" s="1"/>
  <c r="J675" i="1" a="1"/>
  <c r="J675" i="1" s="1"/>
  <c r="K675" i="1" s="1"/>
  <c r="J699" i="1" a="1"/>
  <c r="J699" i="1" s="1"/>
  <c r="K699" i="1" s="1"/>
  <c r="L768" i="1"/>
  <c r="J768" i="1" a="1"/>
  <c r="J768" i="1" s="1"/>
  <c r="K768" i="1" s="1"/>
  <c r="J807" i="1" a="1"/>
  <c r="J807" i="1" s="1"/>
  <c r="K807" i="1" s="1"/>
  <c r="L807" i="1"/>
  <c r="J814" i="1" a="1"/>
  <c r="J814" i="1" s="1"/>
  <c r="K814" i="1" s="1"/>
  <c r="L814" i="1"/>
  <c r="L823" i="1"/>
  <c r="J823" i="1" a="1"/>
  <c r="J823" i="1" s="1"/>
  <c r="K823" i="1" s="1"/>
  <c r="L833" i="1"/>
  <c r="J833" i="1" a="1"/>
  <c r="J833" i="1" s="1"/>
  <c r="K833" i="1" s="1"/>
  <c r="L853" i="1"/>
  <c r="J853" i="1" a="1"/>
  <c r="J853" i="1" s="1"/>
  <c r="K853" i="1" s="1"/>
  <c r="L704" i="1"/>
  <c r="J704" i="1" a="1"/>
  <c r="J704" i="1" s="1"/>
  <c r="K704" i="1" s="1"/>
  <c r="L724" i="1"/>
  <c r="J724" i="1" a="1"/>
  <c r="J724" i="1" s="1"/>
  <c r="K724" i="1" s="1"/>
  <c r="J737" i="1" a="1"/>
  <c r="J737" i="1" s="1"/>
  <c r="K737" i="1" s="1"/>
  <c r="L737" i="1"/>
  <c r="L740" i="1"/>
  <c r="J740" i="1" a="1"/>
  <c r="J740" i="1" s="1"/>
  <c r="K740" i="1" s="1"/>
  <c r="L752" i="1"/>
  <c r="J752" i="1" a="1"/>
  <c r="J752" i="1" s="1"/>
  <c r="K752" i="1" s="1"/>
  <c r="J775" i="1" a="1"/>
  <c r="J775" i="1" s="1"/>
  <c r="K775" i="1" s="1"/>
  <c r="L775" i="1"/>
  <c r="J693" i="1" a="1"/>
  <c r="J693" i="1" s="1"/>
  <c r="K693" i="1" s="1"/>
  <c r="L693" i="1"/>
  <c r="J786" i="1" a="1"/>
  <c r="J786" i="1" s="1"/>
  <c r="K786" i="1" s="1"/>
  <c r="L790" i="1"/>
  <c r="J790" i="1" a="1"/>
  <c r="J790" i="1" s="1"/>
  <c r="K790" i="1" s="1"/>
  <c r="L791" i="1"/>
  <c r="L796" i="1"/>
  <c r="L798" i="1"/>
  <c r="J820" i="1" a="1"/>
  <c r="J820" i="1" s="1"/>
  <c r="K820" i="1" s="1"/>
  <c r="L820" i="1"/>
  <c r="J826" i="1" a="1"/>
  <c r="J826" i="1" s="1"/>
  <c r="K826" i="1" s="1"/>
  <c r="L826" i="1"/>
  <c r="L842" i="1"/>
  <c r="J842" i="1" a="1"/>
  <c r="J842" i="1" s="1"/>
  <c r="K842" i="1" s="1"/>
  <c r="J757" i="1" a="1"/>
  <c r="J757" i="1" s="1"/>
  <c r="K757" i="1" s="1"/>
  <c r="L757" i="1"/>
  <c r="J785" i="1" a="1"/>
  <c r="J785" i="1" s="1"/>
  <c r="K785" i="1" s="1"/>
  <c r="L785" i="1"/>
  <c r="L797" i="1"/>
  <c r="J797" i="1" a="1"/>
  <c r="J797" i="1" s="1"/>
  <c r="K797" i="1" s="1"/>
  <c r="J804" i="1" a="1"/>
  <c r="J804" i="1" s="1"/>
  <c r="K804" i="1" s="1"/>
  <c r="L804" i="1"/>
  <c r="J806" i="1" a="1"/>
  <c r="J806" i="1" s="1"/>
  <c r="K806" i="1" s="1"/>
  <c r="L806" i="1"/>
  <c r="J840" i="1" a="1"/>
  <c r="J840" i="1" s="1"/>
  <c r="K840" i="1" s="1"/>
  <c r="L840" i="1"/>
  <c r="L817" i="1"/>
  <c r="J817" i="1" a="1"/>
  <c r="J817" i="1" s="1"/>
  <c r="K817" i="1" s="1"/>
  <c r="L809" i="1"/>
  <c r="J809" i="1" a="1"/>
  <c r="J809" i="1" s="1"/>
  <c r="K809" i="1" s="1"/>
  <c r="J860" i="1" a="1"/>
  <c r="J860" i="1" s="1"/>
  <c r="K860" i="1" s="1"/>
  <c r="L860" i="1"/>
  <c r="L856" i="1"/>
  <c r="J869" i="1" a="1"/>
  <c r="J869" i="1" s="1"/>
  <c r="K869" i="1" s="1"/>
  <c r="L896" i="1"/>
  <c r="J909" i="1" a="1"/>
  <c r="J909" i="1" s="1"/>
  <c r="K909" i="1" s="1"/>
  <c r="L926" i="1"/>
  <c r="L932" i="1"/>
  <c r="J937" i="1" a="1"/>
  <c r="J937" i="1" s="1"/>
  <c r="K937" i="1" s="1"/>
  <c r="J958" i="1" a="1"/>
  <c r="J958" i="1" s="1"/>
  <c r="K958" i="1" s="1"/>
  <c r="L958" i="1"/>
  <c r="J839" i="1" a="1"/>
  <c r="J839" i="1" s="1"/>
  <c r="K839" i="1" s="1"/>
  <c r="J849" i="1" a="1"/>
  <c r="J849" i="1" s="1"/>
  <c r="K849" i="1" s="1"/>
  <c r="L866" i="1"/>
  <c r="L872" i="1"/>
  <c r="J885" i="1" a="1"/>
  <c r="J885" i="1" s="1"/>
  <c r="K885" i="1" s="1"/>
  <c r="L893" i="1"/>
  <c r="L902" i="1"/>
  <c r="L912" i="1"/>
  <c r="J925" i="1" a="1"/>
  <c r="J925" i="1" s="1"/>
  <c r="K925" i="1" s="1"/>
  <c r="L935" i="1"/>
  <c r="J961" i="1" a="1"/>
  <c r="J961" i="1" s="1"/>
  <c r="K961" i="1" s="1"/>
  <c r="L830" i="1"/>
  <c r="L836" i="1"/>
  <c r="L876" i="1"/>
  <c r="L882" i="1"/>
  <c r="J901" i="1" a="1"/>
  <c r="J901" i="1" s="1"/>
  <c r="K901" i="1" s="1"/>
  <c r="L918" i="1"/>
  <c r="L928" i="1"/>
  <c r="J936" i="1" a="1"/>
  <c r="J936" i="1" s="1"/>
  <c r="K936" i="1" s="1"/>
  <c r="L936" i="1"/>
  <c r="J942" i="1" a="1"/>
  <c r="J942" i="1" s="1"/>
  <c r="K942" i="1" s="1"/>
  <c r="L942" i="1"/>
  <c r="J974" i="1" a="1"/>
  <c r="J974" i="1" s="1"/>
  <c r="K974" i="1" s="1"/>
  <c r="L974" i="1"/>
  <c r="J841" i="1" a="1"/>
  <c r="J841" i="1" s="1"/>
  <c r="K841" i="1" s="1"/>
  <c r="J881" i="1" a="1"/>
  <c r="J881" i="1" s="1"/>
  <c r="K881" i="1" s="1"/>
  <c r="J890" i="1" a="1"/>
  <c r="J890" i="1" s="1"/>
  <c r="K890" i="1" s="1"/>
  <c r="L892" i="1"/>
  <c r="L904" i="1"/>
  <c r="J917" i="1" a="1"/>
  <c r="J917" i="1" s="1"/>
  <c r="K917" i="1" s="1"/>
  <c r="J945" i="1" a="1"/>
  <c r="J945" i="1" s="1"/>
  <c r="K945" i="1" s="1"/>
  <c r="L946" i="1"/>
  <c r="J946" i="1" a="1"/>
  <c r="J946" i="1" s="1"/>
  <c r="K946" i="1" s="1"/>
  <c r="L924" i="1"/>
  <c r="J968" i="1" a="1"/>
  <c r="J968" i="1" s="1"/>
  <c r="K968" i="1" s="1"/>
  <c r="L968" i="1"/>
  <c r="L981" i="1"/>
  <c r="J981" i="1" a="1"/>
  <c r="J981" i="1" s="1"/>
  <c r="K981" i="1" s="1"/>
  <c r="L783" i="1"/>
  <c r="L789" i="1"/>
  <c r="L828" i="1"/>
  <c r="L834" i="1"/>
  <c r="L880" i="1"/>
  <c r="J905" i="1" a="1"/>
  <c r="J905" i="1" s="1"/>
  <c r="K905" i="1" s="1"/>
  <c r="L910" i="1"/>
  <c r="L916" i="1"/>
  <c r="L965" i="1"/>
  <c r="J965" i="1" a="1"/>
  <c r="J965" i="1" s="1"/>
  <c r="K965" i="1" s="1"/>
  <c r="L1040" i="1"/>
  <c r="J1040" i="1" a="1"/>
  <c r="J1040" i="1" s="1"/>
  <c r="K1040" i="1" s="1"/>
  <c r="L997" i="1"/>
  <c r="J997" i="1" a="1"/>
  <c r="J997" i="1" s="1"/>
  <c r="K997" i="1" s="1"/>
  <c r="L962" i="1"/>
  <c r="J962" i="1" a="1"/>
  <c r="J962" i="1" s="1"/>
  <c r="K962" i="1" s="1"/>
  <c r="L1015" i="1"/>
  <c r="J1015" i="1" a="1"/>
  <c r="J1015" i="1" s="1"/>
  <c r="K1015" i="1" s="1"/>
  <c r="L978" i="1"/>
  <c r="J978" i="1" a="1"/>
  <c r="J978" i="1" s="1"/>
  <c r="K978" i="1" s="1"/>
  <c r="L984" i="1"/>
  <c r="J1028" i="1" a="1"/>
  <c r="J1028" i="1" s="1"/>
  <c r="K1028" i="1" s="1"/>
  <c r="L1028" i="1"/>
  <c r="J1128" i="1" a="1"/>
  <c r="J1128" i="1" s="1"/>
  <c r="K1128" i="1" s="1"/>
  <c r="L1128" i="1"/>
  <c r="J1014" i="1" a="1"/>
  <c r="J1014" i="1" s="1"/>
  <c r="K1014" i="1" s="1"/>
  <c r="L1014" i="1"/>
  <c r="J1046" i="1" a="1"/>
  <c r="J1046" i="1" s="1"/>
  <c r="K1046" i="1" s="1"/>
  <c r="L1046" i="1"/>
  <c r="L1049" i="1"/>
  <c r="J1049" i="1" a="1"/>
  <c r="J1049" i="1" s="1"/>
  <c r="K1049" i="1" s="1"/>
  <c r="J1050" i="1" a="1"/>
  <c r="J1050" i="1" s="1"/>
  <c r="K1050" i="1" s="1"/>
  <c r="L1061" i="1"/>
  <c r="L1065" i="1"/>
  <c r="J1065" i="1" a="1"/>
  <c r="J1065" i="1" s="1"/>
  <c r="K1065" i="1" s="1"/>
  <c r="L1017" i="1"/>
  <c r="J1017" i="1" a="1"/>
  <c r="J1017" i="1" s="1"/>
  <c r="K1017" i="1" s="1"/>
  <c r="J1030" i="1" a="1"/>
  <c r="J1030" i="1" s="1"/>
  <c r="K1030" i="1" s="1"/>
  <c r="L1030" i="1"/>
  <c r="L1106" i="1"/>
  <c r="J1106" i="1" a="1"/>
  <c r="J1106" i="1" s="1"/>
  <c r="K1106" i="1" s="1"/>
  <c r="L1112" i="1"/>
  <c r="J1112" i="1" a="1"/>
  <c r="J1112" i="1" s="1"/>
  <c r="K1112" i="1" s="1"/>
  <c r="L1134" i="1"/>
  <c r="J1134" i="1" a="1"/>
  <c r="J1134" i="1" s="1"/>
  <c r="K1134" i="1" s="1"/>
  <c r="L1033" i="1"/>
  <c r="J1033" i="1" a="1"/>
  <c r="J1033" i="1" s="1"/>
  <c r="K1033" i="1" s="1"/>
  <c r="J1034" i="1" a="1"/>
  <c r="J1034" i="1" s="1"/>
  <c r="K1034" i="1" s="1"/>
  <c r="L1044" i="1"/>
  <c r="L1110" i="1"/>
  <c r="J1110" i="1" a="1"/>
  <c r="J1110" i="1" s="1"/>
  <c r="K1110" i="1" s="1"/>
  <c r="J994" i="1" a="1"/>
  <c r="J994" i="1" s="1"/>
  <c r="K994" i="1" s="1"/>
  <c r="J1009" i="1" a="1"/>
  <c r="J1009" i="1" s="1"/>
  <c r="K1009" i="1" s="1"/>
  <c r="L1023" i="1"/>
  <c r="J1052" i="1" a="1"/>
  <c r="J1052" i="1" s="1"/>
  <c r="K1052" i="1" s="1"/>
  <c r="J1056" i="1" a="1"/>
  <c r="J1056" i="1" s="1"/>
  <c r="K1056" i="1" s="1"/>
  <c r="J1076" i="1" a="1"/>
  <c r="J1076" i="1" s="1"/>
  <c r="K1076" i="1" s="1"/>
  <c r="L1076" i="1"/>
  <c r="L1081" i="1"/>
  <c r="J1081" i="1" a="1"/>
  <c r="J1081" i="1" s="1"/>
  <c r="K1081" i="1" s="1"/>
  <c r="L1119" i="1"/>
  <c r="J1025" i="1" a="1"/>
  <c r="J1025" i="1" s="1"/>
  <c r="K1025" i="1" s="1"/>
  <c r="L1039" i="1"/>
  <c r="J1041" i="1" a="1"/>
  <c r="J1041" i="1" s="1"/>
  <c r="K1041" i="1" s="1"/>
  <c r="L1060" i="1"/>
  <c r="L1115" i="1"/>
  <c r="J1115" i="1" a="1"/>
  <c r="J1115" i="1" s="1"/>
  <c r="K1115" i="1" s="1"/>
  <c r="L1022" i="1"/>
  <c r="J1092" i="1" a="1"/>
  <c r="J1092" i="1" s="1"/>
  <c r="K1092" i="1" s="1"/>
  <c r="L1092" i="1"/>
  <c r="L1097" i="1"/>
  <c r="J1097" i="1" a="1"/>
  <c r="J1097" i="1" s="1"/>
  <c r="K1097" i="1" s="1"/>
  <c r="L1107" i="1"/>
  <c r="L1111" i="1"/>
  <c r="J1122" i="1" a="1"/>
  <c r="J1122" i="1" s="1"/>
  <c r="K1122" i="1" s="1"/>
  <c r="J1126" i="1" a="1"/>
  <c r="J1126" i="1" s="1"/>
  <c r="K1126" i="1" s="1"/>
  <c r="J1142" i="1" a="1"/>
  <c r="J1142" i="1" s="1"/>
  <c r="K1142" i="1" s="1"/>
  <c r="L1192" i="1"/>
  <c r="J1192" i="1" a="1"/>
  <c r="J1192" i="1" s="1"/>
  <c r="K1192" i="1" s="1"/>
  <c r="J1237" i="1" a="1"/>
  <c r="J1237" i="1" s="1"/>
  <c r="K1237" i="1" s="1"/>
  <c r="L1237" i="1"/>
  <c r="J1175" i="1" a="1"/>
  <c r="J1175" i="1" s="1"/>
  <c r="K1175" i="1" s="1"/>
  <c r="L1175" i="1"/>
  <c r="J1180" i="1" a="1"/>
  <c r="J1180" i="1" s="1"/>
  <c r="K1180" i="1" s="1"/>
  <c r="L1180" i="1"/>
  <c r="J1131" i="1" a="1"/>
  <c r="J1131" i="1" s="1"/>
  <c r="K1131" i="1" s="1"/>
  <c r="J1147" i="1" a="1"/>
  <c r="J1147" i="1" s="1"/>
  <c r="K1147" i="1" s="1"/>
  <c r="L1161" i="1"/>
  <c r="J1161" i="1" a="1"/>
  <c r="J1161" i="1" s="1"/>
  <c r="K1161" i="1" s="1"/>
  <c r="L1183" i="1"/>
  <c r="J1183" i="1" a="1"/>
  <c r="J1183" i="1" s="1"/>
  <c r="K1183" i="1" s="1"/>
  <c r="J1198" i="1" a="1"/>
  <c r="J1198" i="1" s="1"/>
  <c r="K1198" i="1" s="1"/>
  <c r="L1198" i="1"/>
  <c r="L1169" i="1"/>
  <c r="J1169" i="1" a="1"/>
  <c r="J1169" i="1" s="1"/>
  <c r="K1169" i="1" s="1"/>
  <c r="J1177" i="1" a="1"/>
  <c r="J1177" i="1" s="1"/>
  <c r="K1177" i="1" s="1"/>
  <c r="J1150" i="1" a="1"/>
  <c r="J1150" i="1" s="1"/>
  <c r="K1150" i="1" s="1"/>
  <c r="J1181" i="1" a="1"/>
  <c r="J1181" i="1" s="1"/>
  <c r="K1181" i="1" s="1"/>
  <c r="L1181" i="1"/>
  <c r="L1144" i="1"/>
  <c r="L1165" i="1"/>
  <c r="J1139" i="1" a="1"/>
  <c r="J1139" i="1" s="1"/>
  <c r="K1139" i="1" s="1"/>
  <c r="J1166" i="1" a="1"/>
  <c r="J1166" i="1" s="1"/>
  <c r="K1166" i="1" s="1"/>
  <c r="L1166" i="1"/>
  <c r="J1186" i="1" a="1"/>
  <c r="J1186" i="1" s="1"/>
  <c r="K1186" i="1" s="1"/>
  <c r="L1186" i="1"/>
  <c r="L1188" i="1"/>
  <c r="J1188" i="1" a="1"/>
  <c r="J1188" i="1" s="1"/>
  <c r="K1188" i="1" s="1"/>
  <c r="L1224" i="1"/>
  <c r="J1224" i="1" a="1"/>
  <c r="J1224" i="1" s="1"/>
  <c r="K1224" i="1" s="1"/>
  <c r="L1062" i="1"/>
  <c r="J1114" i="1" a="1"/>
  <c r="J1114" i="1" s="1"/>
  <c r="K1114" i="1" s="1"/>
  <c r="L1160" i="1"/>
  <c r="J1160" i="1" a="1"/>
  <c r="J1160" i="1" s="1"/>
  <c r="K1160" i="1" s="1"/>
  <c r="L1191" i="1"/>
  <c r="J1199" i="1" a="1"/>
  <c r="J1199" i="1" s="1"/>
  <c r="K1199" i="1" s="1"/>
  <c r="L1201" i="1"/>
  <c r="J1201" i="1" a="1"/>
  <c r="J1201" i="1" s="1"/>
  <c r="K1201" i="1" s="1"/>
  <c r="L1223" i="1"/>
  <c r="J1238" i="1" a="1"/>
  <c r="J1238" i="1" s="1"/>
  <c r="K1238" i="1" s="1"/>
  <c r="L1266" i="1"/>
  <c r="J1266" i="1" a="1"/>
  <c r="J1266" i="1" s="1"/>
  <c r="K1266" i="1" s="1"/>
  <c r="L1273" i="1"/>
  <c r="J1273" i="1" a="1"/>
  <c r="J1273" i="1" s="1"/>
  <c r="K1273" i="1" s="1"/>
  <c r="J1307" i="1" a="1"/>
  <c r="J1307" i="1" s="1"/>
  <c r="K1307" i="1" s="1"/>
  <c r="L1307" i="1"/>
  <c r="J1263" i="1" a="1"/>
  <c r="J1263" i="1" s="1"/>
  <c r="K1263" i="1" s="1"/>
  <c r="L1263" i="1"/>
  <c r="L1185" i="1"/>
  <c r="J1185" i="1" a="1"/>
  <c r="J1185" i="1" s="1"/>
  <c r="K1185" i="1" s="1"/>
  <c r="L1252" i="1"/>
  <c r="J1252" i="1" a="1"/>
  <c r="J1252" i="1" s="1"/>
  <c r="K1252" i="1" s="1"/>
  <c r="L1270" i="1"/>
  <c r="J1270" i="1" a="1"/>
  <c r="J1270" i="1" s="1"/>
  <c r="K1270" i="1" s="1"/>
  <c r="J1289" i="1" a="1"/>
  <c r="J1289" i="1" s="1"/>
  <c r="K1289" i="1" s="1"/>
  <c r="L1289" i="1"/>
  <c r="L1176" i="1"/>
  <c r="J1176" i="1" a="1"/>
  <c r="J1176" i="1" s="1"/>
  <c r="K1176" i="1" s="1"/>
  <c r="L1208" i="1"/>
  <c r="J1208" i="1" a="1"/>
  <c r="J1208" i="1" s="1"/>
  <c r="K1208" i="1" s="1"/>
  <c r="L1213" i="1"/>
  <c r="L1243" i="1"/>
  <c r="L1247" i="1"/>
  <c r="J1247" i="1" a="1"/>
  <c r="J1247" i="1" s="1"/>
  <c r="K1247" i="1" s="1"/>
  <c r="J1250" i="1" a="1"/>
  <c r="J1250" i="1" s="1"/>
  <c r="K1250" i="1" s="1"/>
  <c r="L1276" i="1"/>
  <c r="J1276" i="1" a="1"/>
  <c r="J1276" i="1" s="1"/>
  <c r="K1276" i="1" s="1"/>
  <c r="J1182" i="1" a="1"/>
  <c r="J1182" i="1" s="1"/>
  <c r="K1182" i="1" s="1"/>
  <c r="L1182" i="1"/>
  <c r="J1267" i="1" a="1"/>
  <c r="J1267" i="1" s="1"/>
  <c r="K1267" i="1" s="1"/>
  <c r="L1267" i="1"/>
  <c r="L1274" i="1"/>
  <c r="J1274" i="1" a="1"/>
  <c r="J1274" i="1" s="1"/>
  <c r="K1274" i="1" s="1"/>
  <c r="L1284" i="1"/>
  <c r="J1284" i="1" a="1"/>
  <c r="J1284" i="1" s="1"/>
  <c r="K1284" i="1" s="1"/>
  <c r="J1297" i="1" a="1"/>
  <c r="J1297" i="1" s="1"/>
  <c r="K1297" i="1" s="1"/>
  <c r="L1297" i="1"/>
  <c r="J1193" i="1" a="1"/>
  <c r="J1193" i="1" s="1"/>
  <c r="K1193" i="1" s="1"/>
  <c r="L1228" i="1"/>
  <c r="J1230" i="1" a="1"/>
  <c r="J1230" i="1" s="1"/>
  <c r="K1230" i="1" s="1"/>
  <c r="J1257" i="1" a="1"/>
  <c r="J1257" i="1" s="1"/>
  <c r="K1257" i="1" s="1"/>
  <c r="L1323" i="1"/>
  <c r="J1329" i="1" a="1"/>
  <c r="J1329" i="1" s="1"/>
  <c r="K1329" i="1" s="1"/>
  <c r="L1329" i="1"/>
  <c r="J1331" i="1" a="1"/>
  <c r="J1331" i="1" s="1"/>
  <c r="K1331" i="1" s="1"/>
  <c r="L1331" i="1"/>
  <c r="L1313" i="1"/>
  <c r="L1354" i="1"/>
  <c r="J1354" i="1" a="1"/>
  <c r="J1354" i="1" s="1"/>
  <c r="K1354" i="1" s="1"/>
  <c r="L1271" i="1"/>
  <c r="L1305" i="1"/>
  <c r="L1315" i="1"/>
  <c r="L1351" i="1"/>
  <c r="J1351" i="1" a="1"/>
  <c r="J1351" i="1" s="1"/>
  <c r="K1351" i="1" s="1"/>
  <c r="L1358" i="1"/>
  <c r="J1358" i="1" a="1"/>
  <c r="J1358" i="1" s="1"/>
  <c r="K1358" i="1" s="1"/>
  <c r="J1363" i="1" a="1"/>
  <c r="J1363" i="1" s="1"/>
  <c r="K1363" i="1" s="1"/>
  <c r="L1363" i="1"/>
  <c r="J1340" i="1" a="1"/>
  <c r="J1340" i="1" s="1"/>
  <c r="K1340" i="1" s="1"/>
  <c r="L1340" i="1"/>
  <c r="L1299" i="1"/>
  <c r="L1317" i="1"/>
  <c r="J1322" i="1" a="1"/>
  <c r="J1322" i="1" s="1"/>
  <c r="K1322" i="1" s="1"/>
  <c r="J1324" i="1" a="1"/>
  <c r="J1324" i="1" s="1"/>
  <c r="K1324" i="1" s="1"/>
  <c r="L1281" i="1"/>
  <c r="J1364" i="1" a="1"/>
  <c r="J1364" i="1" s="1"/>
  <c r="K1364" i="1" s="1"/>
  <c r="L1364" i="1"/>
  <c r="L1283" i="1"/>
  <c r="J1325" i="1" a="1"/>
  <c r="J1325" i="1" s="1"/>
  <c r="K1325" i="1" s="1"/>
  <c r="L1325" i="1"/>
  <c r="L1346" i="1"/>
  <c r="J1346" i="1" a="1"/>
  <c r="J1346" i="1" s="1"/>
  <c r="K1346" i="1" s="1"/>
  <c r="L1359" i="1"/>
  <c r="J1359" i="1" a="1"/>
  <c r="J1359" i="1" s="1"/>
  <c r="K1359" i="1" s="1"/>
  <c r="L1383" i="1"/>
  <c r="J1383" i="1" a="1"/>
  <c r="J1383" i="1" s="1"/>
  <c r="K1383" i="1" s="1"/>
  <c r="L1350" i="1"/>
  <c r="J1350" i="1" a="1"/>
  <c r="J1350" i="1" s="1"/>
  <c r="K1350" i="1" s="1"/>
  <c r="J1356" i="1" a="1"/>
  <c r="J1356" i="1" s="1"/>
  <c r="K1356" i="1" s="1"/>
  <c r="L1356" i="1"/>
  <c r="L1421" i="1"/>
  <c r="J1421" i="1" a="1"/>
  <c r="J1421" i="1" s="1"/>
  <c r="K1421" i="1" s="1"/>
  <c r="J1391" i="1" a="1"/>
  <c r="J1391" i="1" s="1"/>
  <c r="K1391" i="1" s="1"/>
  <c r="J1399" i="1" a="1"/>
  <c r="J1399" i="1" s="1"/>
  <c r="K1399" i="1" s="1"/>
  <c r="J1407" i="1" a="1"/>
  <c r="J1407" i="1" s="1"/>
  <c r="K1407" i="1" s="1"/>
  <c r="J1419" i="1" a="1"/>
  <c r="J1419" i="1" s="1"/>
  <c r="K1419" i="1" s="1"/>
  <c r="L1419" i="1"/>
  <c r="L1335" i="1"/>
  <c r="J1335" i="1" a="1"/>
  <c r="J1335" i="1" s="1"/>
  <c r="K1335" i="1" s="1"/>
  <c r="L1366" i="1"/>
  <c r="J1366" i="1" a="1"/>
  <c r="J1366" i="1" s="1"/>
  <c r="K1366" i="1" s="1"/>
  <c r="J1370" i="1" a="1"/>
  <c r="J1370" i="1" s="1"/>
  <c r="K1370" i="1" s="1"/>
  <c r="J1372" i="1" a="1"/>
  <c r="J1372" i="1" s="1"/>
  <c r="K1372" i="1" s="1"/>
  <c r="L1372" i="1"/>
  <c r="L1374" i="1"/>
  <c r="J1374" i="1" a="1"/>
  <c r="J1374" i="1" s="1"/>
  <c r="K1374" i="1" s="1"/>
  <c r="J1378" i="1" a="1"/>
  <c r="J1378" i="1" s="1"/>
  <c r="K1378" i="1" s="1"/>
  <c r="J1380" i="1" a="1"/>
  <c r="J1380" i="1" s="1"/>
  <c r="K1380" i="1" s="1"/>
  <c r="L1380" i="1"/>
  <c r="L1382" i="1"/>
  <c r="J1382" i="1" a="1"/>
  <c r="J1382" i="1" s="1"/>
  <c r="K1382" i="1" s="1"/>
  <c r="J1386" i="1" a="1"/>
  <c r="J1386" i="1" s="1"/>
  <c r="K1386" i="1" s="1"/>
  <c r="J1388" i="1" a="1"/>
  <c r="J1388" i="1" s="1"/>
  <c r="K1388" i="1" s="1"/>
  <c r="L1388" i="1"/>
  <c r="L1390" i="1"/>
  <c r="J1390" i="1" a="1"/>
  <c r="J1390" i="1" s="1"/>
  <c r="K1390" i="1" s="1"/>
  <c r="J1394" i="1" a="1"/>
  <c r="J1394" i="1" s="1"/>
  <c r="K1394" i="1" s="1"/>
  <c r="J1396" i="1" a="1"/>
  <c r="J1396" i="1" s="1"/>
  <c r="K1396" i="1" s="1"/>
  <c r="L1396" i="1"/>
  <c r="L1398" i="1"/>
  <c r="J1398" i="1" a="1"/>
  <c r="J1398" i="1" s="1"/>
  <c r="K1398" i="1" s="1"/>
  <c r="J1402" i="1" a="1"/>
  <c r="J1402" i="1" s="1"/>
  <c r="K1402" i="1" s="1"/>
  <c r="J1404" i="1" a="1"/>
  <c r="J1404" i="1" s="1"/>
  <c r="K1404" i="1" s="1"/>
  <c r="L1404" i="1"/>
  <c r="L1406" i="1"/>
  <c r="J1406" i="1" a="1"/>
  <c r="J1406" i="1" s="1"/>
  <c r="K1406" i="1" s="1"/>
  <c r="J1410" i="1" a="1"/>
  <c r="J1410" i="1" s="1"/>
  <c r="K1410" i="1" s="1"/>
  <c r="J1412" i="1" a="1"/>
  <c r="J1412" i="1" s="1"/>
  <c r="K1412" i="1" s="1"/>
  <c r="L1412" i="1"/>
  <c r="L1415" i="1"/>
  <c r="J1415" i="1" a="1"/>
  <c r="J1415" i="1" s="1"/>
  <c r="K1415" i="1" s="1"/>
  <c r="L1342" i="1"/>
  <c r="J1342" i="1" a="1"/>
  <c r="J1342" i="1" s="1"/>
  <c r="K1342" i="1" s="1"/>
  <c r="J1348" i="1" a="1"/>
  <c r="J1348" i="1" s="1"/>
  <c r="K1348" i="1" s="1"/>
  <c r="L1348" i="1"/>
  <c r="J1433" i="1" a="1"/>
  <c r="J1433" i="1" s="1"/>
  <c r="K1433" i="1" s="1"/>
  <c r="L1433" i="1"/>
  <c r="L1451" i="1"/>
  <c r="J1451" i="1" a="1"/>
  <c r="J1451" i="1" s="1"/>
  <c r="K1451" i="1" s="1"/>
  <c r="J1458" i="1" a="1"/>
  <c r="J1458" i="1" s="1"/>
  <c r="K1458" i="1" s="1"/>
  <c r="L1489" i="1"/>
  <c r="L1425" i="1"/>
  <c r="L1439" i="1"/>
  <c r="L1459" i="1"/>
  <c r="J1459" i="1" a="1"/>
  <c r="J1459" i="1" s="1"/>
  <c r="K1459" i="1" s="1"/>
  <c r="J1466" i="1" a="1"/>
  <c r="J1466" i="1" s="1"/>
  <c r="K1466" i="1" s="1"/>
  <c r="J1495" i="1" a="1"/>
  <c r="J1495" i="1" s="1"/>
  <c r="K1495" i="1" s="1"/>
  <c r="L1495" i="1"/>
  <c r="L1427" i="1"/>
  <c r="L1441" i="1"/>
  <c r="L1447" i="1"/>
  <c r="L1467" i="1"/>
  <c r="J1467" i="1" a="1"/>
  <c r="J1467" i="1" s="1"/>
  <c r="K1467" i="1" s="1"/>
  <c r="J1474" i="1" a="1"/>
  <c r="J1474" i="1" s="1"/>
  <c r="K1474" i="1" s="1"/>
  <c r="L1449" i="1"/>
  <c r="L1455" i="1"/>
  <c r="L1475" i="1"/>
  <c r="J1475" i="1" a="1"/>
  <c r="J1475" i="1" s="1"/>
  <c r="K1475" i="1" s="1"/>
  <c r="J1482" i="1" a="1"/>
  <c r="J1482" i="1" s="1"/>
  <c r="K1482" i="1" s="1"/>
  <c r="J1414" i="1" a="1"/>
  <c r="J1414" i="1" s="1"/>
  <c r="K1414" i="1" s="1"/>
  <c r="L1457" i="1"/>
  <c r="L1483" i="1"/>
  <c r="J1483" i="1" a="1"/>
  <c r="J1483" i="1" s="1"/>
  <c r="K1483" i="1" s="1"/>
  <c r="J1490" i="1" a="1"/>
  <c r="J1490" i="1" s="1"/>
  <c r="K1490" i="1" s="1"/>
  <c r="L1471" i="1"/>
  <c r="L1491" i="1"/>
  <c r="J1491" i="1" a="1"/>
  <c r="J1491" i="1" s="1"/>
  <c r="K1491" i="1" s="1"/>
  <c r="L1503" i="1"/>
  <c r="J1503" i="1" a="1"/>
  <c r="J1503" i="1" s="1"/>
  <c r="K1503" i="1" s="1"/>
  <c r="L1435" i="1"/>
  <c r="J1435" i="1" a="1"/>
  <c r="J1435" i="1" s="1"/>
  <c r="K1435" i="1" s="1"/>
  <c r="L1443" i="1"/>
  <c r="J1443" i="1" a="1"/>
  <c r="J1443" i="1" s="1"/>
  <c r="K1443" i="1" s="1"/>
  <c r="J1450" i="1" a="1"/>
  <c r="J1450" i="1" s="1"/>
  <c r="K1450" i="1" s="1"/>
  <c r="L148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<sst xmlns="http://schemas.openxmlformats.org/spreadsheetml/2006/main" count="40782" uniqueCount="229">
  <si>
    <t>Source.Name.1</t>
  </si>
  <si>
    <t>Город</t>
  </si>
  <si>
    <t>канал</t>
  </si>
  <si>
    <t>артикул</t>
  </si>
  <si>
    <t>Номенклатура</t>
  </si>
  <si>
    <t>состояние</t>
  </si>
  <si>
    <t>фабрика</t>
  </si>
  <si>
    <t>часть</t>
  </si>
  <si>
    <t>объем</t>
  </si>
  <si>
    <t>цена</t>
  </si>
  <si>
    <t>СУММА</t>
  </si>
  <si>
    <t>сырье в чистом</t>
  </si>
  <si>
    <t>Июнь</t>
  </si>
  <si>
    <t>Заморозка</t>
  </si>
  <si>
    <t>Филе ЦБ кусковое (монолит)</t>
  </si>
  <si>
    <t>УКПФ</t>
  </si>
  <si>
    <t>Айтас-МП</t>
  </si>
  <si>
    <t>Кость для ММО промпереработка (охл.)</t>
  </si>
  <si>
    <t>Суп домашний из ЦБ вес. (пром.охл.)</t>
  </si>
  <si>
    <t>Шкура ЦБ вес (охл)</t>
  </si>
  <si>
    <t>Крыло ЦБ промпереработка  (охл)</t>
  </si>
  <si>
    <t>Бедро ЦБ промпереработка  (охл)</t>
  </si>
  <si>
    <t>Голень ЦБ промпереработка  (охл)</t>
  </si>
  <si>
    <t>Филе ЦБ промпереработка  (охл)</t>
  </si>
  <si>
    <t>У-Ка</t>
  </si>
  <si>
    <t>РТТ</t>
  </si>
  <si>
    <t>ЦБ 1 кат. на подложке (охл.)</t>
  </si>
  <si>
    <t>ЦБ 1 кат. вес. (об. тара, охл.)</t>
  </si>
  <si>
    <t>Бедро ЦБ на подложке (охл.)</t>
  </si>
  <si>
    <t>Бедро ЦБ вес. (об. тара. охл.)</t>
  </si>
  <si>
    <t>Голень ЦБ на подложке (охл.)</t>
  </si>
  <si>
    <t>Голень ЦБ вес. (об. тара, охл.)</t>
  </si>
  <si>
    <t>Крыло ЦБ на подложке (охл.)</t>
  </si>
  <si>
    <t>Крыло ЦБ вес (об. тара, охл.)</t>
  </si>
  <si>
    <t>Четвертина ЦБ на подложке (охл.)</t>
  </si>
  <si>
    <t>Четвертина ЦБ вес (об. тара, охл.)</t>
  </si>
  <si>
    <t>Филе ЦБ на подложке (охл.)</t>
  </si>
  <si>
    <t>Филе ЦБ вес (об. тара, охл)</t>
  </si>
  <si>
    <t>Грудка ЦБ на подложке (охл)</t>
  </si>
  <si>
    <t>Грудка ЦБ вес (об. тара, охл)</t>
  </si>
  <si>
    <t>Половинка ЦБ на подложке (охл.)</t>
  </si>
  <si>
    <t>Половинка ЦБ вес. (об. тара, охл)</t>
  </si>
  <si>
    <t>Цыпленок табака вес. (об. тара, охл)</t>
  </si>
  <si>
    <t>Набор для рагу вес. (об. тара, охл)</t>
  </si>
  <si>
    <t>Суп домашний из ЦБ вес. (об. тара, охл)</t>
  </si>
  <si>
    <t>Желудок ЦБ на подложке (охл.)</t>
  </si>
  <si>
    <t>Желудок ЦБ вес. (об. тара, охл.)</t>
  </si>
  <si>
    <t>Печень ЦБ на подложке (охл.)</t>
  </si>
  <si>
    <t>Печень ЦБ вес. (об. тара, охл.)</t>
  </si>
  <si>
    <t>Сердце ЦБ на подложке (охл.)</t>
  </si>
  <si>
    <t>Сердце ЦБ вес. (об. тара, охл.)</t>
  </si>
  <si>
    <t>Бедро для шашлыка "По Кавказски"</t>
  </si>
  <si>
    <t>Крыло для шашлыка "Пикантное"</t>
  </si>
  <si>
    <t>Маринованные крылышки "Особые" (об. тара)</t>
  </si>
  <si>
    <t>Цыпленок табака в маринаде (об. тара, охл)</t>
  </si>
  <si>
    <t>Маринованная голень (об. тара)</t>
  </si>
  <si>
    <t>Маринованные бедрышки (об. тара)</t>
  </si>
  <si>
    <t>Маринованное филе в соусе (об. тара)</t>
  </si>
  <si>
    <t>Цыпленок для гриля на подложке (охл)</t>
  </si>
  <si>
    <t>Набор для "чахохбили" (об. тара)</t>
  </si>
  <si>
    <t>Цыпленок для запекания (об. тара)</t>
  </si>
  <si>
    <t>Крылышки для барбекю "Пикантные" (об. тара, вес.)</t>
  </si>
  <si>
    <t>Бедро "По - восточному"</t>
  </si>
  <si>
    <t>Бедро "Пикантное"</t>
  </si>
  <si>
    <t>Филе в маринаде "Нежное"</t>
  </si>
  <si>
    <t>Лапки ЦБ вес. (об.тара, охл.)</t>
  </si>
  <si>
    <t>Головы ЦБ вес. (об.тара, охл.)</t>
  </si>
  <si>
    <t>Шея ЦБ вес. (об. тара, охл.)</t>
  </si>
  <si>
    <t>Риддер</t>
  </si>
  <si>
    <t>Втор.дистр</t>
  </si>
  <si>
    <t>Цыпленок для гриля весовая (об. тара, охл)</t>
  </si>
  <si>
    <t>Семей</t>
  </si>
  <si>
    <t>ЦБ 1 кат. вес. (охл.)</t>
  </si>
  <si>
    <t>Бедро ЦБ вес. (охл.)</t>
  </si>
  <si>
    <t>Голень ЦБ вес. (охл.)</t>
  </si>
  <si>
    <t>Крыло ЦБ вес (охл.)</t>
  </si>
  <si>
    <t>Четвертина ЦБ вес (охл.)</t>
  </si>
  <si>
    <t>Филе ЦБ вес (охл.)</t>
  </si>
  <si>
    <t>Грудка ЦБ вес (охл)</t>
  </si>
  <si>
    <t>Цыпленок табака вес. (охл.)</t>
  </si>
  <si>
    <t>Набор для рагу вес. (охл.)</t>
  </si>
  <si>
    <t>Желудок ЦБ вес. (охл.)</t>
  </si>
  <si>
    <t>Печень ЦБ вес. (охл.)</t>
  </si>
  <si>
    <t>Сердце ЦБ вес. (охл.)</t>
  </si>
  <si>
    <t>Маринованные крылышки "Особые"</t>
  </si>
  <si>
    <t>Цыпленок табака в маринаде (охл)</t>
  </si>
  <si>
    <t>Маринованная голень</t>
  </si>
  <si>
    <t>Маринованные бедрышки</t>
  </si>
  <si>
    <t>Набор для "чахохбили"</t>
  </si>
  <si>
    <t>Цыпленок для запекания</t>
  </si>
  <si>
    <t>Лапки ЦБ вес. (охл.)</t>
  </si>
  <si>
    <t>Головы ЦБ вес. (охл.)</t>
  </si>
  <si>
    <t>Шея ЦБ вес. (охл.)</t>
  </si>
  <si>
    <t>Алтай</t>
  </si>
  <si>
    <t>У-Ка КА</t>
  </si>
  <si>
    <t>КА</t>
  </si>
  <si>
    <t>г.Усть-КаменогорскТОО КазАлемФуд</t>
  </si>
  <si>
    <t>Кейтеринг</t>
  </si>
  <si>
    <t>ЦБ 1 кат. групп. (охл.)</t>
  </si>
  <si>
    <t>г.Усть-КаменогорскТОО НурИскер</t>
  </si>
  <si>
    <t>Филе ЦБ групп. (охл.)</t>
  </si>
  <si>
    <t>Четвертина ЦБ групп (охл.)</t>
  </si>
  <si>
    <t>Экспорт</t>
  </si>
  <si>
    <t>ЦБ 1 кат. вес. (охл. Э)</t>
  </si>
  <si>
    <t>Крыло ЦБ (монолит)</t>
  </si>
  <si>
    <t>Филе ЦБ (монолит)</t>
  </si>
  <si>
    <t>Россия</t>
  </si>
  <si>
    <t>ЦБ 1 кат. (фас) (1,7 - 1,8 кг)</t>
  </si>
  <si>
    <t>Голень ЦБ на подложке</t>
  </si>
  <si>
    <t>Бедро ЦБ на подложке</t>
  </si>
  <si>
    <t>Четвертина ЦБ (монолит)</t>
  </si>
  <si>
    <t>Бедро ЦБ (монолит)</t>
  </si>
  <si>
    <t>Бедро ЦБ с частью спинки (монолит)</t>
  </si>
  <si>
    <t>Голень ЦБ (монолит)</t>
  </si>
  <si>
    <t>Грудка ЦБ (монолит)</t>
  </si>
  <si>
    <t>Грудка ЦБ на подложке</t>
  </si>
  <si>
    <t>Крыло ЦБ на подложке</t>
  </si>
  <si>
    <t>Печень ЦБ (монолит)</t>
  </si>
  <si>
    <t>Рагу из цыпленка (фас.)</t>
  </si>
  <si>
    <t>Филе ЦБ на подложке</t>
  </si>
  <si>
    <t>ЦБ 1 кат. (фас) (1,1 - 1,2 кг)</t>
  </si>
  <si>
    <t>ЦБ 1 кат. (фас) (1,2 - 1,3 кг)</t>
  </si>
  <si>
    <t>ЦБ 1 кат. (фас) (1,3 - 1,4 кг)</t>
  </si>
  <si>
    <t>ЦБ 1 кат. (фас) (1,4 - 1,5 кг)</t>
  </si>
  <si>
    <t>ЦБ 1 кат. (фас) (1,5 - 1,6 кг)</t>
  </si>
  <si>
    <t>ЦБ монолит градации 1,0 – 1,1 кг</t>
  </si>
  <si>
    <t>ЦБ монолит градации 1,1 – 1,2 кг</t>
  </si>
  <si>
    <t>ЦБ монолит градации 1,2 – 1,3 кг</t>
  </si>
  <si>
    <t>ЦБ монолит градации 1,7 – 2,5 кг</t>
  </si>
  <si>
    <t>Цып. табака (фас.)</t>
  </si>
  <si>
    <t>Четвертина ЦБ на подложке</t>
  </si>
  <si>
    <t>Шкура ЦБ (монолит)</t>
  </si>
  <si>
    <t>КФС</t>
  </si>
  <si>
    <t>Филе OR</t>
  </si>
  <si>
    <t>Филе HS</t>
  </si>
  <si>
    <t>Крылья острые</t>
  </si>
  <si>
    <t>Стрипсы OR</t>
  </si>
  <si>
    <t>Стрипсы HS</t>
  </si>
  <si>
    <t>Голень OR</t>
  </si>
  <si>
    <t>Байтсы HS</t>
  </si>
  <si>
    <t>июнь</t>
  </si>
  <si>
    <t>ЦБ 1 кат. вес. (пром.охл.)</t>
  </si>
  <si>
    <t>Июль</t>
  </si>
  <si>
    <t>Мясо кур</t>
  </si>
  <si>
    <t>июль</t>
  </si>
  <si>
    <t>Август</t>
  </si>
  <si>
    <t>ЦБ 1 кат. (фас) (1,6 - 1,7 кг)</t>
  </si>
  <si>
    <t>август</t>
  </si>
  <si>
    <t>Сентябрь</t>
  </si>
  <si>
    <t>сентябрь</t>
  </si>
  <si>
    <t>Октябрь</t>
  </si>
  <si>
    <t>октябрь</t>
  </si>
  <si>
    <t>Ноябрь</t>
  </si>
  <si>
    <t>ноябрь</t>
  </si>
  <si>
    <t>Декабрь</t>
  </si>
  <si>
    <t>декабрь</t>
  </si>
  <si>
    <t>Головы ЦБ (меш.)</t>
  </si>
  <si>
    <t>Печень ЦБ на подложке</t>
  </si>
  <si>
    <t>Желудок ЦБ на подложке</t>
  </si>
  <si>
    <t>Лапки ЦБ (меш.)</t>
  </si>
  <si>
    <t>Сердце ЦБ на подложке</t>
  </si>
  <si>
    <t>май</t>
  </si>
  <si>
    <t>Нур-Султан</t>
  </si>
  <si>
    <t>Голень HS</t>
  </si>
  <si>
    <t>Байтсы ETC</t>
  </si>
  <si>
    <t>АМП</t>
  </si>
  <si>
    <t>Усть-Каменогорск</t>
  </si>
  <si>
    <t>Половинка цыпленка для гриля весовая (об. тара, охл)</t>
  </si>
  <si>
    <t>Половинка цыпленка для гриля на подложке (охл)</t>
  </si>
  <si>
    <t>Бедро "По-восточному"(об.тара)</t>
  </si>
  <si>
    <t>Филе в маринаде "Нежное" (об.тара)</t>
  </si>
  <si>
    <t>Желудок ЦБ (монолит)</t>
  </si>
  <si>
    <t>Лапы ЦБ вес. (зам)</t>
  </si>
  <si>
    <t>ЦБ монолит градации 1,3 – 1,4 кг</t>
  </si>
  <si>
    <t>ЦБ монолит градации 1,4 – 1,5 кг</t>
  </si>
  <si>
    <t>ЦБ монолит градации 1,5 – 1,6 кг</t>
  </si>
  <si>
    <t>ЦБ монолит градации 1,6 – 1,7 кг</t>
  </si>
  <si>
    <t>Печень ЦБ (фас.зам)</t>
  </si>
  <si>
    <t>Маринованные крылышки</t>
  </si>
  <si>
    <t>Павлодар</t>
  </si>
  <si>
    <t>Профканал</t>
  </si>
  <si>
    <t>Грудка ЦБ групп (охл.)</t>
  </si>
  <si>
    <t>Маринованные крылышки для запекания</t>
  </si>
  <si>
    <t>Половинка ЦБ вес. (охл.)</t>
  </si>
  <si>
    <t>Цып. табака фас. в пакете (охл.)</t>
  </si>
  <si>
    <t>Спинка ЦБ вес. (об. тара, охл)</t>
  </si>
  <si>
    <t>Бедро для шашлыка "По Кавказски"(об.тара охл.)</t>
  </si>
  <si>
    <t>МПФ</t>
  </si>
  <si>
    <t>Суп домашний из ЦБ вес (охл.)</t>
  </si>
  <si>
    <t>Крылышки для барбекю "Пикантные" (вес.)</t>
  </si>
  <si>
    <t>Караганда</t>
  </si>
  <si>
    <t>Маринованное филе в соусе</t>
  </si>
  <si>
    <t>Алматы</t>
  </si>
  <si>
    <t>Экибастуз</t>
  </si>
  <si>
    <t>ВД</t>
  </si>
  <si>
    <t>Костанай</t>
  </si>
  <si>
    <t>Кокшетау</t>
  </si>
  <si>
    <t>Щучинск</t>
  </si>
  <si>
    <t>Макинск</t>
  </si>
  <si>
    <t>Петропавловск</t>
  </si>
  <si>
    <t>Астана КА</t>
  </si>
  <si>
    <t>Караганда КА</t>
  </si>
  <si>
    <t>Павлодар КА</t>
  </si>
  <si>
    <t>Крыло ЦБ групп. (охл.)</t>
  </si>
  <si>
    <t>Голень ЦБ групп (охл.)</t>
  </si>
  <si>
    <t>Бедро ЦБ групп (охл.)</t>
  </si>
  <si>
    <t xml:space="preserve">КФС </t>
  </si>
  <si>
    <t>Крыло ЦБ групп. (охл KFC.)</t>
  </si>
  <si>
    <t>Голень ЦБ групп. (охл KFC.)</t>
  </si>
  <si>
    <t>Филе ЦБ групп. (охл KFC.)</t>
  </si>
  <si>
    <t>ОПТ</t>
  </si>
  <si>
    <t>ЦБ монолит 2 кат. градации 1,0-1,3 кг</t>
  </si>
  <si>
    <t>Мясо ЦБ мех. обвалки</t>
  </si>
  <si>
    <t>ртт</t>
  </si>
  <si>
    <t>кфс</t>
  </si>
  <si>
    <t>мпф</t>
  </si>
  <si>
    <t>Голень ЦБ групп (охл. КФС)</t>
  </si>
  <si>
    <t>Филе ЦБ групп (охл. КФС)</t>
  </si>
  <si>
    <t>Крыло ЦБ групп (охл. КФС)</t>
  </si>
  <si>
    <t>ЦБ 1 кат. групп. (охл.) градации 1,0-1,3</t>
  </si>
  <si>
    <t>Астана</t>
  </si>
  <si>
    <t>Суп домашний из ЦБ вес. (охл.)</t>
  </si>
  <si>
    <t>ЗАМ</t>
  </si>
  <si>
    <t>Головы ЦБ вес. (зам.)</t>
  </si>
  <si>
    <t>Шымкент</t>
  </si>
  <si>
    <t>Спинка ЦБ на подложке (охл.)</t>
  </si>
  <si>
    <t>Степногорск</t>
  </si>
  <si>
    <t>ЦБ монолит 2 кат.градации 1,0-1,3 кг</t>
  </si>
  <si>
    <t>Четверть ЦБ монолит градации 1,5 и выше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</si>
</sst>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* #,##0_-;\-* #,##0_-;_-* &quot;-&quot;??_-;_-@_-"/>
    <numFmt numFmtId="165" formatCode="_-* #,##0.000_-;\-* #,##0.000_-;_-* &quot;-&quot;??_-;_-@_-"/>
    <numFmt numFmtId="166" formatCode="_-* #,##0.00\ _₽_-;\-* #,##0.00\ _₽_-;_-* &quot;-&quot;??\ _₽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79998168889431442"/>
        <bgColor theme="6" tint="0.79998168889431442"/>
      </patternFill>
    </fill>
  </fills>
  <borders count="9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6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6">
    <xf numFmtId="0" fontId="0" fillId="0" borderId="0"/>
    <xf numFmtId="43" fontId="2" fillId="0" borderId="0" applyFont="0" applyFill="0" applyBorder="0" applyAlignment="0" applyProtection="0"/>
    <xf numFmtId="0" fontId="2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</cellStyleXfs>
  <cellXfs count="27">
    <xf numFmtId="0" fontId="0" fillId="0" borderId="0" xfId="0"/>
    <xf numFmtId="0" fontId="3" fillId="2" borderId="1" xfId="0" applyFont="1" applyFill="1" applyBorder="1"/>
    <xf numFmtId="0" fontId="3" fillId="2" borderId="2" xfId="0" applyFont="1" applyFill="1" applyBorder="1"/>
    <xf numFmtId="0" fontId="3" fillId="2" borderId="3" xfId="0" applyFont="1" applyFill="1" applyBorder="1"/>
    <xf numFmtId="0" fontId="3" fillId="2" borderId="4" xfId="0" applyFont="1" applyFill="1" applyBorder="1"/>
    <xf numFmtId="0" fontId="3" fillId="2" borderId="5" xfId="0" applyFont="1" applyFill="1" applyBorder="1"/>
    <xf numFmtId="0" fontId="3" fillId="2" borderId="0" xfId="0" applyFont="1" applyFill="1"/>
    <xf numFmtId="164" fontId="0" fillId="0" borderId="0" xfId="1" applyNumberFormat="1" applyFont="1" applyFill="1" applyBorder="1"/>
    <xf numFmtId="165" fontId="0" fillId="0" borderId="0" xfId="1" applyNumberFormat="1" applyFont="1" applyFill="1" applyBorder="1"/>
    <xf numFmtId="166" fontId="0" fillId="0" borderId="0" xfId="0" applyNumberFormat="1"/>
    <xf numFmtId="0" fontId="2" fillId="0" borderId="0" xfId="2"/>
    <xf numFmtId="164" fontId="0" fillId="0" borderId="0" xfId="3" applyNumberFormat="1" applyFont="1" applyFill="1" applyBorder="1"/>
    <xf numFmtId="0" fontId="0" fillId="0" borderId="0" xfId="4" applyFont="1"/>
    <xf numFmtId="0" fontId="0" fillId="0" borderId="0" xfId="5" applyFont="1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3" borderId="6" xfId="5" applyFont="1" applyFill="1" applyBorder="1"/>
    <xf numFmtId="0" fontId="0" fillId="4" borderId="7" xfId="0" applyFill="1" applyBorder="1"/>
    <xf numFmtId="0" fontId="0" fillId="3" borderId="8" xfId="0" applyFill="1" applyBorder="1"/>
    <xf numFmtId="0" fontId="4" fillId="0" borderId="0" xfId="0" applyFont="1"/>
    <xf numFmtId="0" fontId="5" fillId="0" borderId="0" xfId="0" applyFont="1"/>
    <xf numFmtId="0" fontId="0" fillId="0" borderId="0" xfId="2" applyFont="1"/>
    <xf numFmtId="3" fontId="6" fillId="0" borderId="0" xfId="4" applyNumberFormat="1" applyFont="1" applyAlignment="1">
      <alignment horizontal="left" vertical="center" wrapText="1"/>
    </xf>
    <xf numFmtId="0" fontId="0" fillId="0" borderId="0" xfId="0" applyAlignment="1">
      <alignment horizontal="left"/>
    </xf>
    <xf numFmtId="0" fontId="7" fillId="0" borderId="0" xfId="0" applyFont="1"/>
    <xf numFmtId="164" fontId="0" fillId="0" borderId="0" xfId="0" applyNumberFormat="1" applyAlignment="1">
      <alignment horizontal="left"/>
    </xf>
  </cellXfs>
  <cellStyles count="6">
    <cellStyle name="Обычный" xfId="0" builtinId="0"/>
    <cellStyle name="Обычный 2 2" xfId="2" xr:uid="{43F481DF-DD54-4EFF-887B-FF15B839A287}"/>
    <cellStyle name="Обычный 5 2" xfId="4" xr:uid="{EE241D43-10A1-4E74-879A-A6942C45D310}"/>
    <cellStyle name="Обычный 6" xfId="5" xr:uid="{26581B56-161D-44FC-8BC2-1699C4CDA0F5}"/>
    <cellStyle name="Финансовый" xfId="1" builtinId="3"/>
    <cellStyle name="Финансовый 6" xfId="3" xr:uid="{C35CC75F-8CC9-42CB-BA79-83DEEE7A99D5}"/>
  </cellStyles>
  <dxfs count="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164" formatCode="_-* #,##0_-;\-* #,##0_-;_-* &quot;-&quot;??_-;_-@_-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-* #,##0.000_-;\-* #,##0.000_-;_-* &quot;-&quot;??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  <fill>
        <patternFill patternType="none">
          <fgColor indexed="64"/>
          <bgColor auto="1"/>
        </patternFill>
      </fill>
    </dxf>
    <dxf>
      <numFmt numFmtId="164" formatCode="_-* #,##0_-;\-* #,##0_-;_-* &quot;-&quot;??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AppData/Local/Packages/microsoft.windowscommunicationsapps_8wekyb3d8bbwe/LocalState/Files/S0/4860/Attachments/&#1055;&#1088;&#1086;&#1075;&#1085;&#1086;&#1079;%20&#1076;&#1086;%20&#1082;&#1086;&#1085;&#1094;&#1072;%20&#1075;&#1086;&#1076;&#1072;%202021%20(&#1084;&#1072;&#1081;-&#1076;&#1077;&#1082;&#1072;&#1073;&#1088;&#1100;)%20&#1060;&#1080;&#1085;&#1072;&#1083;%5b105465%5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55;&#1086;&#1083;&#1100;&#1079;&#1086;&#1074;&#1072;&#1090;&#1077;&#1083;&#1100;/AppData/Local/Microsoft/Windows/INetCache/Content.Outlook/6HSF8H8A/&#1055;&#1088;&#1086;&#1075;&#1085;&#1086;&#1079;%20&#1044;&#1077;&#1082;&#1072;&#1073;&#1088;&#1100;11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old/D/&#1056;&#1072;&#1073;&#1086;&#1095;&#1080;&#1081;%20&#1089;&#1090;&#1086;&#1083;/&#1050;&#1086;&#1087;&#1080;&#1103;%20&#1087;&#1088;&#1086;&#1075;&#1085;&#1086;&#1079;%20&#1087;&#1088;&#1086;&#1080;&#1079;&#1074;&#1086;&#1076;&#1089;&#1090;&#1074;&#1072;%20&#1087;&#1086;%20&#1076;&#1085;&#1103;&#108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айс лист ЗПП"/>
      <sheetName val="Свод Продаж"/>
      <sheetName val="УКПФ свод"/>
      <sheetName val="МПФ свод"/>
      <sheetName val="прайс ЗПП"/>
      <sheetName val="Продажи"/>
      <sheetName val="dim_product"/>
      <sheetName val="прод"/>
      <sheetName val="изн заявка"/>
      <sheetName val="укпф"/>
      <sheetName val="мпф1"/>
      <sheetName val="свод сравнение"/>
      <sheetName val="МПФ проверка"/>
      <sheetName val="ммо"/>
      <sheetName val="данные коррект"/>
      <sheetName val="цена"/>
      <sheetName val="Кор продаж"/>
      <sheetName val="процент"/>
      <sheetName val="сокращ"/>
      <sheetName val="УКПФ производство"/>
      <sheetName val="Лист3"/>
      <sheetName val="МПФ производство"/>
      <sheetName val="Лист1"/>
      <sheetName val="СОКРАЩЕНИЯ"/>
      <sheetName val="данные"/>
      <sheetName val="цены продаж"/>
      <sheetName val="Лист2"/>
      <sheetName val="УКПФ проверка"/>
      <sheetName val="Остатки"/>
      <sheetName val="маринад"/>
    </sheetNames>
    <sheetDataSet>
      <sheetData sheetId="0"/>
      <sheetData sheetId="1"/>
      <sheetData sheetId="2"/>
      <sheetData sheetId="3"/>
      <sheetData sheetId="4">
        <row r="1">
          <cell r="A1" t="str">
            <v>месяц</v>
          </cell>
          <cell r="B1" t="str">
            <v>артикул</v>
          </cell>
          <cell r="C1" t="str">
            <v>ср цена</v>
          </cell>
          <cell r="D1" t="str">
            <v>ЗПП</v>
          </cell>
        </row>
        <row r="2">
          <cell r="A2" t="str">
            <v>май</v>
          </cell>
          <cell r="B2">
            <v>3</v>
          </cell>
          <cell r="C2">
            <v>714.28571428571411</v>
          </cell>
          <cell r="D2">
            <v>685.71428571428555</v>
          </cell>
        </row>
        <row r="3">
          <cell r="A3" t="str">
            <v>май</v>
          </cell>
          <cell r="B3">
            <v>9</v>
          </cell>
          <cell r="C3">
            <v>655.5</v>
          </cell>
          <cell r="D3">
            <v>629.28</v>
          </cell>
        </row>
        <row r="4">
          <cell r="A4" t="str">
            <v>май</v>
          </cell>
          <cell r="B4">
            <v>14</v>
          </cell>
          <cell r="C4">
            <v>687.49999999999989</v>
          </cell>
          <cell r="D4">
            <v>659.99999999999989</v>
          </cell>
        </row>
        <row r="5">
          <cell r="A5" t="str">
            <v>май</v>
          </cell>
          <cell r="B5">
            <v>15</v>
          </cell>
          <cell r="C5">
            <v>672.85097933419411</v>
          </cell>
          <cell r="D5">
            <v>645.93694016082634</v>
          </cell>
        </row>
        <row r="6">
          <cell r="A6" t="str">
            <v>май</v>
          </cell>
          <cell r="B6">
            <v>19</v>
          </cell>
          <cell r="C6">
            <v>674.86466946313215</v>
          </cell>
          <cell r="D6">
            <v>647.87008268460681</v>
          </cell>
        </row>
        <row r="7">
          <cell r="A7" t="str">
            <v>май</v>
          </cell>
          <cell r="B7">
            <v>22</v>
          </cell>
          <cell r="C7">
            <v>624.70526315789471</v>
          </cell>
          <cell r="D7">
            <v>599.71705263157889</v>
          </cell>
        </row>
        <row r="8">
          <cell r="A8" t="str">
            <v>май</v>
          </cell>
          <cell r="B8">
            <v>23</v>
          </cell>
          <cell r="C8">
            <v>720.53284671532833</v>
          </cell>
          <cell r="D8">
            <v>691.71153284671516</v>
          </cell>
        </row>
        <row r="9">
          <cell r="A9" t="str">
            <v>май</v>
          </cell>
          <cell r="B9">
            <v>27</v>
          </cell>
          <cell r="C9">
            <v>357</v>
          </cell>
          <cell r="D9">
            <v>342.71999999999997</v>
          </cell>
        </row>
        <row r="10">
          <cell r="A10" t="str">
            <v>май</v>
          </cell>
          <cell r="B10">
            <v>29</v>
          </cell>
          <cell r="C10">
            <v>744.23036432883009</v>
          </cell>
          <cell r="D10">
            <v>714.46114975567684</v>
          </cell>
        </row>
        <row r="11">
          <cell r="A11" t="str">
            <v>май</v>
          </cell>
          <cell r="B11">
            <v>30</v>
          </cell>
          <cell r="C11">
            <v>710.43716154913966</v>
          </cell>
          <cell r="D11">
            <v>682.01967508717405</v>
          </cell>
        </row>
        <row r="12">
          <cell r="A12" t="str">
            <v>май</v>
          </cell>
          <cell r="B12">
            <v>33</v>
          </cell>
          <cell r="C12">
            <v>187.5</v>
          </cell>
          <cell r="D12">
            <v>180</v>
          </cell>
        </row>
        <row r="13">
          <cell r="A13" t="str">
            <v>май</v>
          </cell>
          <cell r="B13">
            <v>114</v>
          </cell>
          <cell r="C13">
            <v>636.3399374348279</v>
          </cell>
          <cell r="D13">
            <v>610.88633993743474</v>
          </cell>
        </row>
        <row r="14">
          <cell r="A14" t="str">
            <v>май</v>
          </cell>
          <cell r="B14">
            <v>117</v>
          </cell>
          <cell r="C14">
            <v>330.98102600385403</v>
          </cell>
          <cell r="D14">
            <v>317.74178496369984</v>
          </cell>
        </row>
        <row r="15">
          <cell r="A15" t="str">
            <v>май</v>
          </cell>
          <cell r="B15">
            <v>126</v>
          </cell>
          <cell r="C15">
            <v>373.49688869100692</v>
          </cell>
          <cell r="D15">
            <v>358.55701314336665</v>
          </cell>
        </row>
        <row r="16">
          <cell r="A16" t="str">
            <v>май</v>
          </cell>
          <cell r="B16">
            <v>140</v>
          </cell>
          <cell r="C16">
            <v>725.78552557086243</v>
          </cell>
          <cell r="D16">
            <v>696.75410454802795</v>
          </cell>
        </row>
        <row r="17">
          <cell r="A17" t="str">
            <v>май</v>
          </cell>
          <cell r="B17">
            <v>141</v>
          </cell>
          <cell r="C17">
            <v>822.14044766888867</v>
          </cell>
          <cell r="D17">
            <v>789.25482976213311</v>
          </cell>
        </row>
        <row r="18">
          <cell r="A18" t="str">
            <v>май</v>
          </cell>
          <cell r="B18">
            <v>142</v>
          </cell>
          <cell r="C18">
            <v>1065.7395382395382</v>
          </cell>
          <cell r="D18">
            <v>1023.1099567099567</v>
          </cell>
        </row>
        <row r="19">
          <cell r="A19" t="str">
            <v>май</v>
          </cell>
          <cell r="B19">
            <v>143</v>
          </cell>
          <cell r="C19">
            <v>813.74145802650958</v>
          </cell>
          <cell r="D19">
            <v>781.19179970544917</v>
          </cell>
        </row>
        <row r="20">
          <cell r="A20" t="str">
            <v>май</v>
          </cell>
          <cell r="B20">
            <v>156</v>
          </cell>
          <cell r="C20">
            <v>755.02678571428567</v>
          </cell>
          <cell r="D20">
            <v>724.82571428571418</v>
          </cell>
        </row>
        <row r="21">
          <cell r="A21" t="str">
            <v>май</v>
          </cell>
          <cell r="B21">
            <v>204</v>
          </cell>
          <cell r="C21">
            <v>818.92051707413475</v>
          </cell>
          <cell r="D21">
            <v>786.16369639116931</v>
          </cell>
        </row>
        <row r="22">
          <cell r="A22" t="str">
            <v>май</v>
          </cell>
          <cell r="B22">
            <v>205</v>
          </cell>
          <cell r="C22">
            <v>580.17781357552167</v>
          </cell>
          <cell r="D22">
            <v>556.97070103250076</v>
          </cell>
        </row>
        <row r="23">
          <cell r="A23" t="str">
            <v>май</v>
          </cell>
          <cell r="B23">
            <v>220</v>
          </cell>
          <cell r="C23">
            <v>731.24999999999989</v>
          </cell>
          <cell r="D23">
            <v>701.99999999999989</v>
          </cell>
        </row>
        <row r="24">
          <cell r="A24" t="str">
            <v>май</v>
          </cell>
          <cell r="B24">
            <v>352</v>
          </cell>
          <cell r="C24">
            <v>852.73809523809553</v>
          </cell>
          <cell r="D24">
            <v>818.62857142857172</v>
          </cell>
        </row>
        <row r="25">
          <cell r="A25" t="str">
            <v>май</v>
          </cell>
          <cell r="B25">
            <v>357</v>
          </cell>
          <cell r="C25">
            <v>1039.9282700773299</v>
          </cell>
          <cell r="D25">
            <v>998.33113927423665</v>
          </cell>
        </row>
        <row r="26">
          <cell r="A26" t="str">
            <v>май</v>
          </cell>
          <cell r="B26">
            <v>410</v>
          </cell>
          <cell r="C26">
            <v>473.80559196155542</v>
          </cell>
          <cell r="D26">
            <v>454.85336828309318</v>
          </cell>
        </row>
        <row r="27">
          <cell r="A27" t="str">
            <v>май</v>
          </cell>
          <cell r="B27">
            <v>411</v>
          </cell>
          <cell r="C27">
            <v>397.52019182231203</v>
          </cell>
          <cell r="D27">
            <v>381.61938414941955</v>
          </cell>
        </row>
        <row r="28">
          <cell r="A28" t="str">
            <v>май</v>
          </cell>
          <cell r="B28">
            <v>412</v>
          </cell>
          <cell r="C28">
            <v>836.01761252446124</v>
          </cell>
          <cell r="D28">
            <v>802.57690802348282</v>
          </cell>
        </row>
        <row r="29">
          <cell r="A29" t="str">
            <v>май</v>
          </cell>
          <cell r="B29">
            <v>500</v>
          </cell>
          <cell r="C29">
            <v>89.285714285714263</v>
          </cell>
          <cell r="D29">
            <v>85.714285714285694</v>
          </cell>
        </row>
        <row r="30">
          <cell r="A30" t="str">
            <v>май</v>
          </cell>
          <cell r="B30">
            <v>600</v>
          </cell>
          <cell r="C30">
            <v>116.07142857142856</v>
          </cell>
          <cell r="D30">
            <v>111.4285714285714</v>
          </cell>
        </row>
        <row r="31">
          <cell r="A31" t="str">
            <v>май</v>
          </cell>
          <cell r="B31">
            <v>701</v>
          </cell>
          <cell r="C31">
            <v>811.42045200448831</v>
          </cell>
          <cell r="D31">
            <v>778.96363392430874</v>
          </cell>
        </row>
        <row r="32">
          <cell r="A32" t="str">
            <v>май</v>
          </cell>
          <cell r="B32">
            <v>702</v>
          </cell>
          <cell r="C32">
            <v>788.95650387403668</v>
          </cell>
          <cell r="D32">
            <v>757.39824371907514</v>
          </cell>
        </row>
        <row r="33">
          <cell r="A33" t="str">
            <v>май</v>
          </cell>
          <cell r="B33">
            <v>710</v>
          </cell>
          <cell r="C33">
            <v>874.9305592777755</v>
          </cell>
          <cell r="D33">
            <v>839.93333690666441</v>
          </cell>
        </row>
        <row r="34">
          <cell r="A34" t="str">
            <v>май</v>
          </cell>
          <cell r="B34">
            <v>711</v>
          </cell>
          <cell r="C34">
            <v>851.21125357254266</v>
          </cell>
          <cell r="D34">
            <v>817.16280342964092</v>
          </cell>
        </row>
        <row r="35">
          <cell r="A35" t="str">
            <v>май</v>
          </cell>
          <cell r="B35">
            <v>712</v>
          </cell>
          <cell r="C35">
            <v>892.10438615604664</v>
          </cell>
          <cell r="D35">
            <v>856.42021070980479</v>
          </cell>
        </row>
        <row r="36">
          <cell r="A36" t="str">
            <v>май</v>
          </cell>
          <cell r="B36">
            <v>713</v>
          </cell>
          <cell r="C36">
            <v>865.68206351356969</v>
          </cell>
          <cell r="D36">
            <v>831.05478097302682</v>
          </cell>
        </row>
        <row r="37">
          <cell r="A37" t="str">
            <v>май</v>
          </cell>
          <cell r="B37">
            <v>714</v>
          </cell>
          <cell r="C37">
            <v>891.29061946141019</v>
          </cell>
          <cell r="D37">
            <v>855.63899468295369</v>
          </cell>
        </row>
        <row r="38">
          <cell r="A38" t="str">
            <v>май</v>
          </cell>
          <cell r="B38">
            <v>715</v>
          </cell>
          <cell r="C38">
            <v>867.7095009358469</v>
          </cell>
          <cell r="D38">
            <v>833.00112089841298</v>
          </cell>
        </row>
        <row r="39">
          <cell r="A39" t="str">
            <v>май</v>
          </cell>
          <cell r="B39">
            <v>716</v>
          </cell>
          <cell r="C39">
            <v>841.04215322491143</v>
          </cell>
          <cell r="D39">
            <v>807.40046709591491</v>
          </cell>
        </row>
        <row r="40">
          <cell r="A40" t="str">
            <v>май</v>
          </cell>
          <cell r="B40">
            <v>717</v>
          </cell>
          <cell r="C40">
            <v>815.8593026346673</v>
          </cell>
          <cell r="D40">
            <v>783.22493052928053</v>
          </cell>
        </row>
        <row r="41">
          <cell r="A41" t="str">
            <v>май</v>
          </cell>
          <cell r="B41">
            <v>718</v>
          </cell>
          <cell r="C41">
            <v>1135.8143634246708</v>
          </cell>
          <cell r="D41">
            <v>1090.3817888876838</v>
          </cell>
        </row>
        <row r="42">
          <cell r="A42" t="str">
            <v>май</v>
          </cell>
          <cell r="B42">
            <v>719</v>
          </cell>
          <cell r="C42">
            <v>1109.3543558248223</v>
          </cell>
          <cell r="D42">
            <v>1064.9801815918293</v>
          </cell>
        </row>
        <row r="43">
          <cell r="A43" t="str">
            <v>май</v>
          </cell>
          <cell r="B43">
            <v>720</v>
          </cell>
          <cell r="C43">
            <v>825.9627645826057</v>
          </cell>
          <cell r="D43">
            <v>792.92425399930141</v>
          </cell>
        </row>
        <row r="44">
          <cell r="A44" t="str">
            <v>май</v>
          </cell>
          <cell r="B44">
            <v>721</v>
          </cell>
          <cell r="C44">
            <v>815.17037036421846</v>
          </cell>
          <cell r="D44">
            <v>782.56355554964966</v>
          </cell>
        </row>
        <row r="45">
          <cell r="A45" t="str">
            <v>май</v>
          </cell>
          <cell r="B45">
            <v>725</v>
          </cell>
          <cell r="C45">
            <v>877.21827772014592</v>
          </cell>
          <cell r="D45">
            <v>842.12954661134006</v>
          </cell>
        </row>
        <row r="46">
          <cell r="A46" t="str">
            <v>май</v>
          </cell>
          <cell r="B46">
            <v>727</v>
          </cell>
          <cell r="C46">
            <v>900.53509366029562</v>
          </cell>
          <cell r="D46">
            <v>864.51368991388381</v>
          </cell>
        </row>
        <row r="47">
          <cell r="A47" t="str">
            <v>май</v>
          </cell>
          <cell r="B47">
            <v>728</v>
          </cell>
          <cell r="C47">
            <v>449.10714285714283</v>
          </cell>
          <cell r="D47">
            <v>431.14285714285711</v>
          </cell>
        </row>
        <row r="48">
          <cell r="A48" t="str">
            <v>май</v>
          </cell>
          <cell r="B48">
            <v>730</v>
          </cell>
          <cell r="C48">
            <v>556.12916878350734</v>
          </cell>
          <cell r="D48">
            <v>533.88400203216702</v>
          </cell>
        </row>
        <row r="49">
          <cell r="A49" t="str">
            <v>май</v>
          </cell>
          <cell r="B49">
            <v>731</v>
          </cell>
          <cell r="C49">
            <v>536.85885697680681</v>
          </cell>
          <cell r="D49">
            <v>515.38450269773455</v>
          </cell>
        </row>
        <row r="50">
          <cell r="A50" t="str">
            <v>май</v>
          </cell>
          <cell r="B50">
            <v>732</v>
          </cell>
          <cell r="C50">
            <v>515.37367103001361</v>
          </cell>
          <cell r="D50">
            <v>494.75872418881306</v>
          </cell>
        </row>
        <row r="51">
          <cell r="A51" t="str">
            <v>май</v>
          </cell>
          <cell r="B51">
            <v>733</v>
          </cell>
          <cell r="C51">
            <v>495.81514502228492</v>
          </cell>
          <cell r="D51">
            <v>475.98253922139349</v>
          </cell>
        </row>
        <row r="52">
          <cell r="A52" t="str">
            <v>май</v>
          </cell>
          <cell r="B52">
            <v>734</v>
          </cell>
          <cell r="C52">
            <v>876.23718554865195</v>
          </cell>
          <cell r="D52">
            <v>841.18769812670587</v>
          </cell>
        </row>
        <row r="53">
          <cell r="A53" t="str">
            <v>май</v>
          </cell>
          <cell r="B53">
            <v>735</v>
          </cell>
          <cell r="C53">
            <v>854.58433066993928</v>
          </cell>
          <cell r="D53">
            <v>820.40095744314169</v>
          </cell>
        </row>
        <row r="54">
          <cell r="A54" t="str">
            <v>май</v>
          </cell>
          <cell r="B54">
            <v>737</v>
          </cell>
          <cell r="C54">
            <v>189.28571428571431</v>
          </cell>
          <cell r="D54">
            <v>181.71428571428572</v>
          </cell>
        </row>
        <row r="55">
          <cell r="A55" t="str">
            <v>май</v>
          </cell>
          <cell r="B55">
            <v>739</v>
          </cell>
          <cell r="C55">
            <v>200.53152384873263</v>
          </cell>
          <cell r="D55">
            <v>192.51026289478332</v>
          </cell>
        </row>
        <row r="56">
          <cell r="A56" t="str">
            <v>май</v>
          </cell>
          <cell r="B56">
            <v>744</v>
          </cell>
          <cell r="C56">
            <v>254.49105032833864</v>
          </cell>
          <cell r="D56">
            <v>244.31140831520509</v>
          </cell>
        </row>
        <row r="57">
          <cell r="A57" t="str">
            <v>май</v>
          </cell>
          <cell r="B57">
            <v>781</v>
          </cell>
          <cell r="C57">
            <v>367.90698653198655</v>
          </cell>
          <cell r="D57">
            <v>353.19070707070705</v>
          </cell>
        </row>
        <row r="58">
          <cell r="A58" t="str">
            <v>май</v>
          </cell>
          <cell r="B58">
            <v>941</v>
          </cell>
          <cell r="C58">
            <v>887.05914299121002</v>
          </cell>
          <cell r="D58">
            <v>851.57677727156158</v>
          </cell>
        </row>
        <row r="59">
          <cell r="A59" t="str">
            <v>май</v>
          </cell>
          <cell r="B59">
            <v>942</v>
          </cell>
          <cell r="C59">
            <v>872.93843070419302</v>
          </cell>
          <cell r="D59">
            <v>838.02089347602532</v>
          </cell>
        </row>
        <row r="60">
          <cell r="A60" t="str">
            <v>май</v>
          </cell>
          <cell r="B60">
            <v>951</v>
          </cell>
          <cell r="C60">
            <v>806.24999999999989</v>
          </cell>
          <cell r="D60">
            <v>773.99999999999989</v>
          </cell>
        </row>
        <row r="61">
          <cell r="A61" t="str">
            <v>май</v>
          </cell>
          <cell r="B61">
            <v>952</v>
          </cell>
          <cell r="C61">
            <v>857.34939600192456</v>
          </cell>
          <cell r="D61">
            <v>823.05542016184756</v>
          </cell>
        </row>
        <row r="62">
          <cell r="A62" t="str">
            <v>май</v>
          </cell>
          <cell r="B62">
            <v>953</v>
          </cell>
          <cell r="C62">
            <v>870.56044470281256</v>
          </cell>
          <cell r="D62">
            <v>835.73802691470007</v>
          </cell>
        </row>
        <row r="63">
          <cell r="A63" t="str">
            <v>май</v>
          </cell>
          <cell r="B63">
            <v>954</v>
          </cell>
          <cell r="C63">
            <v>1051.9393844221104</v>
          </cell>
          <cell r="D63">
            <v>1009.861809045226</v>
          </cell>
        </row>
        <row r="64">
          <cell r="A64" t="str">
            <v>май</v>
          </cell>
          <cell r="B64">
            <v>956</v>
          </cell>
          <cell r="C64">
            <v>750.07231897994802</v>
          </cell>
          <cell r="D64">
            <v>720.06942622075007</v>
          </cell>
        </row>
        <row r="65">
          <cell r="A65" t="str">
            <v>май</v>
          </cell>
          <cell r="B65">
            <v>958</v>
          </cell>
          <cell r="C65">
            <v>749.05532940137027</v>
          </cell>
          <cell r="D65">
            <v>719.09311622531538</v>
          </cell>
        </row>
        <row r="66">
          <cell r="A66" t="str">
            <v>май</v>
          </cell>
          <cell r="B66">
            <v>959</v>
          </cell>
          <cell r="C66">
            <v>653.66290489318908</v>
          </cell>
          <cell r="D66">
            <v>627.51638869746148</v>
          </cell>
        </row>
        <row r="67">
          <cell r="A67" t="str">
            <v>май</v>
          </cell>
          <cell r="B67">
            <v>960</v>
          </cell>
          <cell r="C67">
            <v>814.68916992187485</v>
          </cell>
          <cell r="D67">
            <v>782.10160312499988</v>
          </cell>
        </row>
        <row r="68">
          <cell r="A68" t="str">
            <v>май</v>
          </cell>
          <cell r="B68">
            <v>961</v>
          </cell>
          <cell r="C68">
            <v>737.47834454087047</v>
          </cell>
          <cell r="D68">
            <v>707.97921075923557</v>
          </cell>
        </row>
        <row r="69">
          <cell r="A69" t="str">
            <v>май</v>
          </cell>
          <cell r="B69">
            <v>962</v>
          </cell>
          <cell r="C69">
            <v>598.21428571428567</v>
          </cell>
          <cell r="D69">
            <v>574.28571428571422</v>
          </cell>
        </row>
        <row r="70">
          <cell r="A70" t="str">
            <v>май</v>
          </cell>
          <cell r="B70">
            <v>975</v>
          </cell>
          <cell r="C70">
            <v>285.71428571428561</v>
          </cell>
          <cell r="D70">
            <v>274.28571428571416</v>
          </cell>
        </row>
        <row r="71">
          <cell r="A71" t="str">
            <v>май</v>
          </cell>
          <cell r="B71">
            <v>978</v>
          </cell>
          <cell r="C71">
            <v>657.47465779214383</v>
          </cell>
          <cell r="D71">
            <v>631.17567148045805</v>
          </cell>
        </row>
        <row r="72">
          <cell r="A72" t="str">
            <v>май</v>
          </cell>
          <cell r="B72">
            <v>981</v>
          </cell>
          <cell r="C72">
            <v>837.11498479598322</v>
          </cell>
          <cell r="D72">
            <v>803.63038540414391</v>
          </cell>
        </row>
        <row r="73">
          <cell r="A73" t="str">
            <v>май</v>
          </cell>
          <cell r="B73">
            <v>982</v>
          </cell>
          <cell r="C73">
            <v>992.77082909407295</v>
          </cell>
          <cell r="D73">
            <v>953.05999593031004</v>
          </cell>
        </row>
        <row r="74">
          <cell r="A74" t="str">
            <v>май</v>
          </cell>
          <cell r="B74">
            <v>983</v>
          </cell>
          <cell r="C74">
            <v>778.07429390900313</v>
          </cell>
          <cell r="D74">
            <v>746.951322152643</v>
          </cell>
        </row>
        <row r="75">
          <cell r="A75" t="str">
            <v>май</v>
          </cell>
          <cell r="B75">
            <v>984</v>
          </cell>
          <cell r="C75">
            <v>636.1826260790549</v>
          </cell>
          <cell r="D75">
            <v>610.73532103589264</v>
          </cell>
        </row>
        <row r="76">
          <cell r="A76" t="str">
            <v>май</v>
          </cell>
          <cell r="B76">
            <v>987</v>
          </cell>
          <cell r="C76">
            <v>790.25733239064277</v>
          </cell>
          <cell r="D76">
            <v>758.64703909501702</v>
          </cell>
        </row>
        <row r="77">
          <cell r="A77" t="str">
            <v>май</v>
          </cell>
          <cell r="B77">
            <v>991</v>
          </cell>
          <cell r="C77">
            <v>855.16963786784709</v>
          </cell>
          <cell r="D77">
            <v>820.96285235313314</v>
          </cell>
        </row>
        <row r="78">
          <cell r="A78" t="str">
            <v>май</v>
          </cell>
          <cell r="B78">
            <v>992</v>
          </cell>
          <cell r="C78">
            <v>869.46959670080378</v>
          </cell>
          <cell r="D78">
            <v>834.6908128327716</v>
          </cell>
        </row>
        <row r="79">
          <cell r="A79" t="str">
            <v>май</v>
          </cell>
          <cell r="B79">
            <v>993</v>
          </cell>
          <cell r="C79">
            <v>872.05275183787012</v>
          </cell>
          <cell r="D79">
            <v>837.17064176435531</v>
          </cell>
        </row>
        <row r="80">
          <cell r="A80" t="str">
            <v>май</v>
          </cell>
          <cell r="B80">
            <v>994</v>
          </cell>
          <cell r="C80">
            <v>883.91903744616627</v>
          </cell>
          <cell r="D80">
            <v>848.56227594831955</v>
          </cell>
        </row>
        <row r="81">
          <cell r="A81" t="str">
            <v>май</v>
          </cell>
          <cell r="B81">
            <v>996</v>
          </cell>
          <cell r="C81">
            <v>811.21403319592696</v>
          </cell>
          <cell r="D81">
            <v>778.76547186808989</v>
          </cell>
        </row>
        <row r="82">
          <cell r="A82" t="str">
            <v>май</v>
          </cell>
          <cell r="B82">
            <v>997</v>
          </cell>
          <cell r="C82">
            <v>713.50043843172807</v>
          </cell>
          <cell r="D82">
            <v>684.96042089445893</v>
          </cell>
        </row>
        <row r="83">
          <cell r="A83" t="str">
            <v>май</v>
          </cell>
          <cell r="B83">
            <v>998</v>
          </cell>
          <cell r="C83">
            <v>1112.6389740810771</v>
          </cell>
          <cell r="D83">
            <v>1068.1334151178339</v>
          </cell>
        </row>
        <row r="84">
          <cell r="A84" t="str">
            <v>май</v>
          </cell>
          <cell r="B84">
            <v>999</v>
          </cell>
          <cell r="C84">
            <v>822.09626214406899</v>
          </cell>
          <cell r="D84">
            <v>789.21241165830622</v>
          </cell>
        </row>
        <row r="85">
          <cell r="A85" t="str">
            <v>май</v>
          </cell>
          <cell r="B85">
            <v>1000</v>
          </cell>
          <cell r="C85">
            <v>538.8616258788901</v>
          </cell>
          <cell r="D85">
            <v>517.30716084373444</v>
          </cell>
        </row>
        <row r="86">
          <cell r="A86" t="str">
            <v>май</v>
          </cell>
          <cell r="B86">
            <v>1002</v>
          </cell>
          <cell r="C86">
            <v>499.49007755327148</v>
          </cell>
          <cell r="D86">
            <v>479.51047445114062</v>
          </cell>
        </row>
        <row r="87">
          <cell r="A87" t="str">
            <v>май</v>
          </cell>
          <cell r="B87">
            <v>1003</v>
          </cell>
          <cell r="C87">
            <v>862.08977242212654</v>
          </cell>
          <cell r="D87">
            <v>827.60618152524148</v>
          </cell>
        </row>
        <row r="88">
          <cell r="A88" t="str">
            <v>май</v>
          </cell>
          <cell r="B88">
            <v>1004</v>
          </cell>
          <cell r="C88">
            <v>290.47204084075366</v>
          </cell>
          <cell r="D88">
            <v>278.8531592071235</v>
          </cell>
        </row>
        <row r="89">
          <cell r="A89" t="str">
            <v>май</v>
          </cell>
          <cell r="B89">
            <v>1006</v>
          </cell>
          <cell r="C89">
            <v>446.02678571428572</v>
          </cell>
          <cell r="D89">
            <v>428.18571428571425</v>
          </cell>
        </row>
        <row r="90">
          <cell r="A90" t="str">
            <v>май</v>
          </cell>
          <cell r="B90">
            <v>1007</v>
          </cell>
          <cell r="C90">
            <v>371.13187841604838</v>
          </cell>
          <cell r="D90">
            <v>356.28660327940645</v>
          </cell>
        </row>
        <row r="91">
          <cell r="A91" t="str">
            <v>май</v>
          </cell>
          <cell r="B91">
            <v>1008</v>
          </cell>
          <cell r="C91">
            <v>201.98506639137088</v>
          </cell>
          <cell r="D91">
            <v>193.90566373571605</v>
          </cell>
        </row>
        <row r="92">
          <cell r="A92" t="str">
            <v>май</v>
          </cell>
          <cell r="B92">
            <v>1009</v>
          </cell>
          <cell r="C92">
            <v>193.42818874980142</v>
          </cell>
          <cell r="D92">
            <v>185.69106119980935</v>
          </cell>
        </row>
        <row r="93">
          <cell r="A93" t="str">
            <v>май</v>
          </cell>
          <cell r="B93">
            <v>1010</v>
          </cell>
          <cell r="C93">
            <v>666.74107142857133</v>
          </cell>
          <cell r="D93">
            <v>640.07142857142844</v>
          </cell>
        </row>
        <row r="94">
          <cell r="A94" t="str">
            <v>май</v>
          </cell>
          <cell r="B94">
            <v>1014</v>
          </cell>
          <cell r="C94">
            <v>823.59881115093094</v>
          </cell>
          <cell r="D94">
            <v>790.65485870489363</v>
          </cell>
        </row>
        <row r="95">
          <cell r="A95" t="str">
            <v>май</v>
          </cell>
          <cell r="B95">
            <v>1015</v>
          </cell>
          <cell r="C95">
            <v>740.28025580960377</v>
          </cell>
          <cell r="D95">
            <v>710.66904557721955</v>
          </cell>
        </row>
        <row r="96">
          <cell r="A96" t="str">
            <v>май</v>
          </cell>
          <cell r="B96">
            <v>1016</v>
          </cell>
          <cell r="C96">
            <v>716.07142857142856</v>
          </cell>
          <cell r="D96">
            <v>687.42857142857133</v>
          </cell>
        </row>
        <row r="97">
          <cell r="A97" t="str">
            <v>май</v>
          </cell>
          <cell r="B97">
            <v>1017</v>
          </cell>
          <cell r="C97">
            <v>866.24944295367163</v>
          </cell>
          <cell r="D97">
            <v>831.59946523552469</v>
          </cell>
        </row>
        <row r="98">
          <cell r="A98" t="str">
            <v>май</v>
          </cell>
          <cell r="B98">
            <v>1018</v>
          </cell>
          <cell r="C98">
            <v>882.5258972845337</v>
          </cell>
          <cell r="D98">
            <v>847.22486139315231</v>
          </cell>
        </row>
        <row r="99">
          <cell r="A99" t="str">
            <v>май</v>
          </cell>
          <cell r="B99">
            <v>1019</v>
          </cell>
          <cell r="C99">
            <v>1060.8745981667716</v>
          </cell>
          <cell r="D99">
            <v>1018.4396142401007</v>
          </cell>
        </row>
        <row r="100">
          <cell r="A100" t="str">
            <v>май</v>
          </cell>
          <cell r="B100">
            <v>1020</v>
          </cell>
          <cell r="C100">
            <v>583.97274303313077</v>
          </cell>
          <cell r="D100">
            <v>560.61383331180548</v>
          </cell>
        </row>
        <row r="101">
          <cell r="A101" t="str">
            <v>май</v>
          </cell>
          <cell r="B101">
            <v>1023</v>
          </cell>
          <cell r="C101">
            <v>892.97321428571422</v>
          </cell>
          <cell r="D101">
            <v>857.25428571428563</v>
          </cell>
        </row>
        <row r="102">
          <cell r="A102" t="str">
            <v>май</v>
          </cell>
          <cell r="B102">
            <v>1038</v>
          </cell>
          <cell r="C102">
            <v>737.990796224208</v>
          </cell>
          <cell r="D102">
            <v>708.4711643752396</v>
          </cell>
        </row>
        <row r="103">
          <cell r="A103" t="str">
            <v>май</v>
          </cell>
          <cell r="B103">
            <v>1040</v>
          </cell>
          <cell r="C103">
            <v>544.64285714285711</v>
          </cell>
          <cell r="D103">
            <v>522.85714285714278</v>
          </cell>
        </row>
        <row r="104">
          <cell r="A104" t="str">
            <v>май</v>
          </cell>
          <cell r="B104">
            <v>1041</v>
          </cell>
          <cell r="C104">
            <v>236.6071428571428</v>
          </cell>
          <cell r="D104">
            <v>227.14285714285708</v>
          </cell>
        </row>
        <row r="105">
          <cell r="A105" t="str">
            <v>май</v>
          </cell>
          <cell r="B105">
            <v>1044</v>
          </cell>
          <cell r="C105">
            <v>625</v>
          </cell>
          <cell r="D105">
            <v>600</v>
          </cell>
        </row>
        <row r="106">
          <cell r="A106" t="str">
            <v>май</v>
          </cell>
          <cell r="B106">
            <v>1045</v>
          </cell>
          <cell r="C106">
            <v>402</v>
          </cell>
          <cell r="D106">
            <v>385.91999999999996</v>
          </cell>
        </row>
        <row r="107">
          <cell r="A107" t="str">
            <v>май</v>
          </cell>
          <cell r="B107">
            <v>1051</v>
          </cell>
          <cell r="C107">
            <v>650.94757536041925</v>
          </cell>
          <cell r="D107">
            <v>624.90967234600248</v>
          </cell>
        </row>
        <row r="108">
          <cell r="A108" t="str">
            <v>май</v>
          </cell>
          <cell r="B108">
            <v>1053</v>
          </cell>
          <cell r="C108">
            <v>806.25</v>
          </cell>
          <cell r="D108">
            <v>774</v>
          </cell>
        </row>
        <row r="109">
          <cell r="A109" t="str">
            <v>май</v>
          </cell>
          <cell r="B109">
            <v>1055</v>
          </cell>
          <cell r="C109">
            <v>637.38286420188831</v>
          </cell>
          <cell r="D109">
            <v>611.8875496338128</v>
          </cell>
        </row>
        <row r="110">
          <cell r="A110" t="str">
            <v>май</v>
          </cell>
          <cell r="B110">
            <v>1056</v>
          </cell>
          <cell r="C110">
            <v>642.85714285714289</v>
          </cell>
          <cell r="D110">
            <v>617.14285714285711</v>
          </cell>
        </row>
        <row r="111">
          <cell r="A111" t="str">
            <v>май</v>
          </cell>
          <cell r="B111">
            <v>1057</v>
          </cell>
          <cell r="C111">
            <v>642.85714285714289</v>
          </cell>
          <cell r="D111">
            <v>617.14285714285711</v>
          </cell>
        </row>
        <row r="112">
          <cell r="A112" t="str">
            <v>май</v>
          </cell>
          <cell r="B112">
            <v>1061</v>
          </cell>
          <cell r="C112">
            <v>740</v>
          </cell>
          <cell r="D112">
            <v>710.4</v>
          </cell>
        </row>
        <row r="113">
          <cell r="A113" t="str">
            <v>май</v>
          </cell>
          <cell r="B113">
            <v>1062</v>
          </cell>
          <cell r="C113">
            <v>770</v>
          </cell>
          <cell r="D113">
            <v>739.19999999999993</v>
          </cell>
        </row>
        <row r="114">
          <cell r="A114" t="str">
            <v>май</v>
          </cell>
          <cell r="B114">
            <v>1063</v>
          </cell>
          <cell r="C114">
            <v>770</v>
          </cell>
          <cell r="D114">
            <v>739.19999999999993</v>
          </cell>
        </row>
        <row r="115">
          <cell r="A115" t="str">
            <v>май</v>
          </cell>
          <cell r="B115">
            <v>1064</v>
          </cell>
          <cell r="C115">
            <v>838.11513452741997</v>
          </cell>
          <cell r="D115">
            <v>804.59052914632309</v>
          </cell>
        </row>
        <row r="116">
          <cell r="A116" t="str">
            <v>май</v>
          </cell>
          <cell r="B116">
            <v>1065</v>
          </cell>
          <cell r="C116">
            <v>991.20144027484139</v>
          </cell>
          <cell r="D116">
            <v>951.55338266384774</v>
          </cell>
        </row>
        <row r="117">
          <cell r="A117" t="str">
            <v>май</v>
          </cell>
          <cell r="B117">
            <v>1066</v>
          </cell>
          <cell r="C117">
            <v>837.43187435525851</v>
          </cell>
          <cell r="D117">
            <v>803.93459938104809</v>
          </cell>
        </row>
        <row r="118">
          <cell r="A118" t="str">
            <v>май</v>
          </cell>
          <cell r="B118">
            <v>1067</v>
          </cell>
          <cell r="C118">
            <v>849.54724934251749</v>
          </cell>
          <cell r="D118">
            <v>815.56535936881676</v>
          </cell>
        </row>
        <row r="119">
          <cell r="A119" t="str">
            <v>май</v>
          </cell>
          <cell r="B119">
            <v>1068</v>
          </cell>
          <cell r="C119">
            <v>1009.3080357142856</v>
          </cell>
          <cell r="D119">
            <v>968.93571428571408</v>
          </cell>
        </row>
        <row r="120">
          <cell r="A120" t="str">
            <v>май</v>
          </cell>
          <cell r="B120">
            <v>1070</v>
          </cell>
          <cell r="C120">
            <v>733.03571428571433</v>
          </cell>
          <cell r="D120">
            <v>703.71428571428578</v>
          </cell>
        </row>
        <row r="121">
          <cell r="A121" t="str">
            <v>май</v>
          </cell>
          <cell r="B121">
            <v>1073</v>
          </cell>
          <cell r="C121">
            <v>598.21428571428567</v>
          </cell>
          <cell r="D121">
            <v>574.28571428571422</v>
          </cell>
        </row>
        <row r="122">
          <cell r="A122" t="str">
            <v>май</v>
          </cell>
          <cell r="B122">
            <v>1077</v>
          </cell>
          <cell r="C122">
            <v>276.78571428571433</v>
          </cell>
          <cell r="D122">
            <v>265.71428571428578</v>
          </cell>
        </row>
        <row r="123">
          <cell r="A123" t="str">
            <v>май</v>
          </cell>
          <cell r="B123">
            <v>1078</v>
          </cell>
          <cell r="C123">
            <v>276.78571428571422</v>
          </cell>
          <cell r="D123">
            <v>265.71428571428567</v>
          </cell>
        </row>
        <row r="124">
          <cell r="A124" t="str">
            <v>май</v>
          </cell>
          <cell r="B124">
            <v>1079</v>
          </cell>
          <cell r="C124">
            <v>276.78571428571422</v>
          </cell>
          <cell r="D124">
            <v>265.71428571428567</v>
          </cell>
        </row>
        <row r="125">
          <cell r="A125" t="str">
            <v>май</v>
          </cell>
          <cell r="B125">
            <v>1080</v>
          </cell>
          <cell r="C125">
            <v>169.64285714285717</v>
          </cell>
          <cell r="D125">
            <v>162.85714285714286</v>
          </cell>
        </row>
        <row r="126">
          <cell r="A126" t="str">
            <v>май</v>
          </cell>
          <cell r="B126">
            <v>1083</v>
          </cell>
          <cell r="C126">
            <v>1216</v>
          </cell>
          <cell r="D126">
            <v>1167.3599999999999</v>
          </cell>
        </row>
        <row r="127">
          <cell r="A127" t="str">
            <v>май</v>
          </cell>
          <cell r="B127">
            <v>1084</v>
          </cell>
          <cell r="C127">
            <v>900</v>
          </cell>
          <cell r="D127">
            <v>864</v>
          </cell>
        </row>
        <row r="128">
          <cell r="A128" t="str">
            <v>май</v>
          </cell>
          <cell r="B128">
            <v>1085</v>
          </cell>
          <cell r="C128">
            <v>1215.9999999999998</v>
          </cell>
          <cell r="D128">
            <v>1167.3599999999997</v>
          </cell>
        </row>
        <row r="129">
          <cell r="A129" t="str">
            <v>май</v>
          </cell>
          <cell r="B129">
            <v>1087</v>
          </cell>
          <cell r="C129">
            <v>882</v>
          </cell>
          <cell r="D129">
            <v>846.71999999999991</v>
          </cell>
        </row>
        <row r="130">
          <cell r="A130" t="str">
            <v>май</v>
          </cell>
          <cell r="B130">
            <v>1088</v>
          </cell>
          <cell r="C130">
            <v>655.5</v>
          </cell>
          <cell r="D130">
            <v>629.28</v>
          </cell>
        </row>
        <row r="131">
          <cell r="A131" t="str">
            <v>май</v>
          </cell>
          <cell r="B131">
            <v>1095</v>
          </cell>
          <cell r="C131">
            <v>627</v>
          </cell>
          <cell r="D131">
            <v>601.91999999999996</v>
          </cell>
        </row>
        <row r="132">
          <cell r="A132" t="str">
            <v>май</v>
          </cell>
          <cell r="B132">
            <v>1103</v>
          </cell>
          <cell r="C132">
            <v>1275.0000000000002</v>
          </cell>
          <cell r="D132">
            <v>1224.0000000000002</v>
          </cell>
        </row>
        <row r="133">
          <cell r="A133" t="str">
            <v>май</v>
          </cell>
          <cell r="B133">
            <v>1104</v>
          </cell>
          <cell r="C133">
            <v>1275.0000000000002</v>
          </cell>
          <cell r="D133">
            <v>1224.0000000000002</v>
          </cell>
        </row>
        <row r="134">
          <cell r="A134" t="str">
            <v>май</v>
          </cell>
          <cell r="B134">
            <v>1107</v>
          </cell>
          <cell r="C134">
            <v>610</v>
          </cell>
          <cell r="D134">
            <v>585.6</v>
          </cell>
        </row>
        <row r="135">
          <cell r="A135" t="str">
            <v>май</v>
          </cell>
          <cell r="B135">
            <v>1109</v>
          </cell>
          <cell r="C135">
            <v>1083</v>
          </cell>
          <cell r="D135">
            <v>1039.68</v>
          </cell>
        </row>
        <row r="136">
          <cell r="A136" t="str">
            <v>май</v>
          </cell>
          <cell r="B136">
            <v>1111</v>
          </cell>
          <cell r="C136">
            <v>554</v>
          </cell>
          <cell r="D136">
            <v>531.84</v>
          </cell>
        </row>
        <row r="137">
          <cell r="A137" t="str">
            <v>май</v>
          </cell>
          <cell r="B137">
            <v>1614</v>
          </cell>
          <cell r="C137">
            <v>745</v>
          </cell>
          <cell r="D137">
            <v>715.19999999999993</v>
          </cell>
        </row>
        <row r="138">
          <cell r="A138" t="str">
            <v>май</v>
          </cell>
          <cell r="B138">
            <v>1615</v>
          </cell>
          <cell r="C138">
            <v>766.84476262245664</v>
          </cell>
          <cell r="D138">
            <v>736.17097211755834</v>
          </cell>
        </row>
        <row r="139">
          <cell r="A139" t="str">
            <v>май</v>
          </cell>
          <cell r="B139">
            <v>1616</v>
          </cell>
          <cell r="C139">
            <v>354.03260869565219</v>
          </cell>
          <cell r="D139">
            <v>339.87130434782608</v>
          </cell>
        </row>
        <row r="140">
          <cell r="A140" t="str">
            <v>май</v>
          </cell>
          <cell r="B140">
            <v>1628</v>
          </cell>
          <cell r="C140">
            <v>1231.9999999999998</v>
          </cell>
          <cell r="D140">
            <v>1182.7199999999998</v>
          </cell>
        </row>
        <row r="141">
          <cell r="A141" t="str">
            <v>май</v>
          </cell>
          <cell r="B141">
            <v>1629</v>
          </cell>
          <cell r="C141">
            <v>228</v>
          </cell>
          <cell r="D141">
            <v>218.88</v>
          </cell>
        </row>
        <row r="142">
          <cell r="A142" t="str">
            <v>май</v>
          </cell>
          <cell r="B142">
            <v>1632</v>
          </cell>
          <cell r="C142">
            <v>562.00000000000011</v>
          </cell>
          <cell r="D142">
            <v>539.5200000000001</v>
          </cell>
        </row>
        <row r="143">
          <cell r="A143" t="str">
            <v>май</v>
          </cell>
          <cell r="B143">
            <v>1633</v>
          </cell>
          <cell r="C143">
            <v>616</v>
          </cell>
          <cell r="D143">
            <v>591.36</v>
          </cell>
        </row>
        <row r="144">
          <cell r="A144" t="str">
            <v>май</v>
          </cell>
          <cell r="B144">
            <v>1634</v>
          </cell>
          <cell r="C144">
            <v>848.21428571428567</v>
          </cell>
          <cell r="D144">
            <v>814.28571428571422</v>
          </cell>
        </row>
        <row r="145">
          <cell r="A145" t="str">
            <v>май</v>
          </cell>
          <cell r="B145">
            <v>1635</v>
          </cell>
          <cell r="C145">
            <v>803.57142857142844</v>
          </cell>
          <cell r="D145">
            <v>771.42857142857133</v>
          </cell>
        </row>
        <row r="146">
          <cell r="A146" t="str">
            <v>май</v>
          </cell>
          <cell r="B146">
            <v>1637</v>
          </cell>
          <cell r="C146">
            <v>697</v>
          </cell>
          <cell r="D146">
            <v>669.12</v>
          </cell>
        </row>
        <row r="147">
          <cell r="A147" t="str">
            <v>май</v>
          </cell>
          <cell r="B147">
            <v>1638</v>
          </cell>
          <cell r="C147">
            <v>955</v>
          </cell>
          <cell r="D147">
            <v>916.8</v>
          </cell>
        </row>
        <row r="148">
          <cell r="A148" t="str">
            <v>май</v>
          </cell>
          <cell r="B148">
            <v>1639</v>
          </cell>
          <cell r="C148">
            <v>739</v>
          </cell>
          <cell r="D148">
            <v>709.43999999999994</v>
          </cell>
        </row>
        <row r="149">
          <cell r="A149" t="str">
            <v>май</v>
          </cell>
          <cell r="B149">
            <v>1640</v>
          </cell>
          <cell r="C149" t="e">
            <v>#DIV/0!</v>
          </cell>
          <cell r="D149" t="e">
            <v>#DIV/0!</v>
          </cell>
        </row>
        <row r="150">
          <cell r="A150" t="str">
            <v>Июнь</v>
          </cell>
          <cell r="B150">
            <v>3</v>
          </cell>
          <cell r="C150">
            <v>665.17857142857133</v>
          </cell>
          <cell r="D150">
            <v>638.57142857142844</v>
          </cell>
        </row>
        <row r="151">
          <cell r="A151" t="str">
            <v>Июнь</v>
          </cell>
          <cell r="B151">
            <v>4</v>
          </cell>
          <cell r="C151" t="e">
            <v>#DIV/0!</v>
          </cell>
          <cell r="D151" t="e">
            <v>#DIV/0!</v>
          </cell>
        </row>
        <row r="152">
          <cell r="A152" t="str">
            <v>Июнь</v>
          </cell>
          <cell r="B152">
            <v>9</v>
          </cell>
          <cell r="C152">
            <v>647.82000000000005</v>
          </cell>
          <cell r="D152">
            <v>621.90719999999999</v>
          </cell>
        </row>
        <row r="153">
          <cell r="A153" t="str">
            <v>Июнь</v>
          </cell>
          <cell r="B153">
            <v>15</v>
          </cell>
          <cell r="C153">
            <v>685.93593473256976</v>
          </cell>
          <cell r="D153">
            <v>658.49849734326699</v>
          </cell>
        </row>
        <row r="154">
          <cell r="A154" t="str">
            <v>Июнь</v>
          </cell>
          <cell r="B154">
            <v>19</v>
          </cell>
          <cell r="C154">
            <v>704.10661809015335</v>
          </cell>
          <cell r="D154">
            <v>675.9423533665472</v>
          </cell>
        </row>
        <row r="155">
          <cell r="A155" t="str">
            <v>Июнь</v>
          </cell>
          <cell r="B155">
            <v>22</v>
          </cell>
          <cell r="C155">
            <v>942.30000000000007</v>
          </cell>
          <cell r="D155">
            <v>904.60800000000006</v>
          </cell>
        </row>
        <row r="156">
          <cell r="A156" t="str">
            <v>Июнь</v>
          </cell>
          <cell r="B156">
            <v>23</v>
          </cell>
          <cell r="C156">
            <v>924.06857142857154</v>
          </cell>
          <cell r="D156">
            <v>887.10582857142867</v>
          </cell>
        </row>
        <row r="157">
          <cell r="A157" t="str">
            <v>Июнь</v>
          </cell>
          <cell r="B157">
            <v>27</v>
          </cell>
          <cell r="C157">
            <v>673.45500000000004</v>
          </cell>
          <cell r="D157">
            <v>646.51679999999999</v>
          </cell>
        </row>
        <row r="158">
          <cell r="A158" t="str">
            <v>Июнь</v>
          </cell>
          <cell r="B158">
            <v>29</v>
          </cell>
          <cell r="C158">
            <v>787.37748239922348</v>
          </cell>
          <cell r="D158">
            <v>755.88238310325448</v>
          </cell>
        </row>
        <row r="159">
          <cell r="A159" t="str">
            <v>Июнь</v>
          </cell>
          <cell r="B159">
            <v>30</v>
          </cell>
          <cell r="C159">
            <v>737.31624464699939</v>
          </cell>
          <cell r="D159">
            <v>707.82359486111943</v>
          </cell>
        </row>
        <row r="160">
          <cell r="A160" t="str">
            <v>Июнь</v>
          </cell>
          <cell r="B160">
            <v>33</v>
          </cell>
          <cell r="C160">
            <v>178.57142857142856</v>
          </cell>
          <cell r="D160">
            <v>171.42857142857142</v>
          </cell>
        </row>
        <row r="161">
          <cell r="A161" t="str">
            <v>Июнь</v>
          </cell>
          <cell r="B161">
            <v>114</v>
          </cell>
          <cell r="C161">
            <v>755.08710115636507</v>
          </cell>
          <cell r="D161">
            <v>724.88361711011044</v>
          </cell>
        </row>
        <row r="162">
          <cell r="A162" t="str">
            <v>Июнь</v>
          </cell>
          <cell r="B162">
            <v>117</v>
          </cell>
          <cell r="C162">
            <v>539.54735080562637</v>
          </cell>
          <cell r="D162">
            <v>517.96545677340134</v>
          </cell>
        </row>
        <row r="163">
          <cell r="A163" t="str">
            <v>Июнь</v>
          </cell>
          <cell r="B163">
            <v>126</v>
          </cell>
          <cell r="C163">
            <v>365.69257305146175</v>
          </cell>
          <cell r="D163">
            <v>351.06487012940329</v>
          </cell>
        </row>
        <row r="164">
          <cell r="A164" t="str">
            <v>Июнь</v>
          </cell>
          <cell r="B164">
            <v>140</v>
          </cell>
          <cell r="C164">
            <v>732.50319729729063</v>
          </cell>
          <cell r="D164">
            <v>703.20306940539899</v>
          </cell>
        </row>
        <row r="165">
          <cell r="A165" t="str">
            <v>Июнь</v>
          </cell>
          <cell r="B165">
            <v>141</v>
          </cell>
          <cell r="C165">
            <v>799.83621953779846</v>
          </cell>
          <cell r="D165">
            <v>767.84277075628654</v>
          </cell>
        </row>
        <row r="166">
          <cell r="A166" t="str">
            <v>Июнь</v>
          </cell>
          <cell r="B166">
            <v>142</v>
          </cell>
          <cell r="C166">
            <v>923.0315210525348</v>
          </cell>
          <cell r="D166">
            <v>886.11026021043335</v>
          </cell>
        </row>
        <row r="167">
          <cell r="A167" t="str">
            <v>Июнь</v>
          </cell>
          <cell r="B167">
            <v>143</v>
          </cell>
          <cell r="C167">
            <v>803.57142857142844</v>
          </cell>
          <cell r="D167">
            <v>771.42857142857133</v>
          </cell>
        </row>
        <row r="168">
          <cell r="A168" t="str">
            <v>Июнь</v>
          </cell>
          <cell r="B168">
            <v>156</v>
          </cell>
          <cell r="C168">
            <v>795.21940166495517</v>
          </cell>
          <cell r="D168">
            <v>763.41062559835689</v>
          </cell>
        </row>
        <row r="169">
          <cell r="A169" t="str">
            <v>Июнь</v>
          </cell>
          <cell r="B169">
            <v>201</v>
          </cell>
          <cell r="C169" t="e">
            <v>#DIV/0!</v>
          </cell>
          <cell r="D169" t="e">
            <v>#DIV/0!</v>
          </cell>
        </row>
        <row r="170">
          <cell r="A170" t="str">
            <v>Июнь</v>
          </cell>
          <cell r="B170">
            <v>204</v>
          </cell>
          <cell r="C170">
            <v>874.48932255346017</v>
          </cell>
          <cell r="D170">
            <v>839.50974965132173</v>
          </cell>
        </row>
        <row r="171">
          <cell r="A171" t="str">
            <v>Июнь</v>
          </cell>
          <cell r="B171">
            <v>205</v>
          </cell>
          <cell r="C171">
            <v>621.47317209230471</v>
          </cell>
          <cell r="D171">
            <v>596.61424520861249</v>
          </cell>
        </row>
        <row r="172">
          <cell r="A172" t="str">
            <v>Июнь</v>
          </cell>
          <cell r="B172">
            <v>220</v>
          </cell>
          <cell r="C172">
            <v>745.47388686832494</v>
          </cell>
          <cell r="D172">
            <v>715.65493139359194</v>
          </cell>
        </row>
        <row r="173">
          <cell r="A173" t="str">
            <v>Июнь</v>
          </cell>
          <cell r="B173">
            <v>352</v>
          </cell>
          <cell r="C173">
            <v>852.73809523809553</v>
          </cell>
          <cell r="D173">
            <v>818.62857142857172</v>
          </cell>
        </row>
        <row r="174">
          <cell r="A174" t="str">
            <v>Июнь</v>
          </cell>
          <cell r="B174">
            <v>357</v>
          </cell>
          <cell r="C174">
            <v>868.00421149484771</v>
          </cell>
          <cell r="D174">
            <v>833.28404303505374</v>
          </cell>
        </row>
        <row r="175">
          <cell r="A175" t="str">
            <v>Июнь</v>
          </cell>
          <cell r="B175">
            <v>410</v>
          </cell>
          <cell r="C175">
            <v>500.44001472031408</v>
          </cell>
          <cell r="D175">
            <v>480.42241413150151</v>
          </cell>
        </row>
        <row r="176">
          <cell r="A176" t="str">
            <v>Июнь</v>
          </cell>
          <cell r="B176">
            <v>411</v>
          </cell>
          <cell r="C176">
            <v>357.43402448605269</v>
          </cell>
          <cell r="D176">
            <v>343.13666350661055</v>
          </cell>
        </row>
        <row r="177">
          <cell r="A177" t="str">
            <v>Июнь</v>
          </cell>
          <cell r="B177">
            <v>412</v>
          </cell>
          <cell r="C177" t="e">
            <v>#DIV/0!</v>
          </cell>
          <cell r="D177" t="e">
            <v>#DIV/0!</v>
          </cell>
        </row>
        <row r="178">
          <cell r="A178" t="str">
            <v>Июнь</v>
          </cell>
          <cell r="B178">
            <v>500</v>
          </cell>
          <cell r="C178">
            <v>132.75</v>
          </cell>
          <cell r="D178">
            <v>127.44</v>
          </cell>
        </row>
        <row r="179">
          <cell r="A179" t="str">
            <v>Июнь</v>
          </cell>
          <cell r="B179">
            <v>600</v>
          </cell>
          <cell r="C179">
            <v>124.99999999999999</v>
          </cell>
          <cell r="D179">
            <v>119.99999999999999</v>
          </cell>
        </row>
        <row r="180">
          <cell r="A180" t="str">
            <v>Июнь</v>
          </cell>
          <cell r="B180">
            <v>701</v>
          </cell>
          <cell r="C180">
            <v>864.80459643140625</v>
          </cell>
          <cell r="D180">
            <v>830.21241257414999</v>
          </cell>
        </row>
        <row r="181">
          <cell r="A181" t="str">
            <v>Июнь</v>
          </cell>
          <cell r="B181">
            <v>702</v>
          </cell>
          <cell r="C181">
            <v>830.33870644845933</v>
          </cell>
          <cell r="D181">
            <v>797.12515819052089</v>
          </cell>
        </row>
        <row r="182">
          <cell r="A182" t="str">
            <v>Июнь</v>
          </cell>
          <cell r="B182">
            <v>710</v>
          </cell>
          <cell r="C182">
            <v>881.30558664962484</v>
          </cell>
          <cell r="D182">
            <v>846.05336318363982</v>
          </cell>
        </row>
        <row r="183">
          <cell r="A183" t="str">
            <v>Июнь</v>
          </cell>
          <cell r="B183">
            <v>711</v>
          </cell>
          <cell r="C183">
            <v>846.56080613094787</v>
          </cell>
          <cell r="D183">
            <v>812.69837388570988</v>
          </cell>
        </row>
        <row r="184">
          <cell r="A184" t="str">
            <v>Июнь</v>
          </cell>
          <cell r="B184">
            <v>712</v>
          </cell>
          <cell r="C184">
            <v>916.38983522277022</v>
          </cell>
          <cell r="D184">
            <v>879.7342418138594</v>
          </cell>
        </row>
        <row r="185">
          <cell r="A185" t="str">
            <v>Июнь</v>
          </cell>
          <cell r="B185">
            <v>713</v>
          </cell>
          <cell r="C185">
            <v>877.93622774098935</v>
          </cell>
          <cell r="D185">
            <v>842.8187786313498</v>
          </cell>
        </row>
        <row r="186">
          <cell r="A186" t="str">
            <v>Июнь</v>
          </cell>
          <cell r="B186">
            <v>714</v>
          </cell>
          <cell r="C186">
            <v>898.15012307552422</v>
          </cell>
          <cell r="D186">
            <v>862.22411815250325</v>
          </cell>
        </row>
        <row r="187">
          <cell r="A187" t="str">
            <v>Июнь</v>
          </cell>
          <cell r="B187">
            <v>715</v>
          </cell>
          <cell r="C187">
            <v>863.12168846795328</v>
          </cell>
          <cell r="D187">
            <v>828.59682092923515</v>
          </cell>
        </row>
        <row r="188">
          <cell r="A188" t="str">
            <v>Июнь</v>
          </cell>
          <cell r="B188">
            <v>716</v>
          </cell>
          <cell r="C188">
            <v>858.50333653346638</v>
          </cell>
          <cell r="D188">
            <v>824.16320307212766</v>
          </cell>
        </row>
        <row r="189">
          <cell r="A189" t="str">
            <v>Июнь</v>
          </cell>
          <cell r="B189">
            <v>717</v>
          </cell>
          <cell r="C189">
            <v>830.23270593013387</v>
          </cell>
          <cell r="D189">
            <v>797.02339769292848</v>
          </cell>
        </row>
        <row r="190">
          <cell r="A190" t="str">
            <v>Июнь</v>
          </cell>
          <cell r="B190">
            <v>718</v>
          </cell>
          <cell r="C190">
            <v>1162.46106860495</v>
          </cell>
          <cell r="D190">
            <v>1115.962625860752</v>
          </cell>
        </row>
        <row r="191">
          <cell r="A191" t="str">
            <v>Июнь</v>
          </cell>
          <cell r="B191">
            <v>719</v>
          </cell>
          <cell r="C191">
            <v>1123.5735969798511</v>
          </cell>
          <cell r="D191">
            <v>1078.6306531006571</v>
          </cell>
        </row>
        <row r="192">
          <cell r="A192" t="str">
            <v>Июнь</v>
          </cell>
          <cell r="B192">
            <v>720</v>
          </cell>
          <cell r="C192">
            <v>874.44424865523706</v>
          </cell>
          <cell r="D192">
            <v>839.46647870902757</v>
          </cell>
        </row>
        <row r="193">
          <cell r="A193" t="str">
            <v>Июнь</v>
          </cell>
          <cell r="B193">
            <v>721</v>
          </cell>
          <cell r="C193">
            <v>857.6875653783419</v>
          </cell>
          <cell r="D193">
            <v>823.38006276320823</v>
          </cell>
        </row>
        <row r="194">
          <cell r="A194" t="str">
            <v>Июнь</v>
          </cell>
          <cell r="B194">
            <v>725</v>
          </cell>
          <cell r="C194">
            <v>896.92214165947928</v>
          </cell>
          <cell r="D194">
            <v>861.04525599310011</v>
          </cell>
        </row>
        <row r="195">
          <cell r="A195" t="str">
            <v>Июнь</v>
          </cell>
          <cell r="B195">
            <v>727</v>
          </cell>
          <cell r="C195">
            <v>928.24630669154556</v>
          </cell>
          <cell r="D195">
            <v>891.11645442388374</v>
          </cell>
        </row>
        <row r="196">
          <cell r="A196" t="str">
            <v>Июнь</v>
          </cell>
          <cell r="B196">
            <v>730</v>
          </cell>
          <cell r="C196">
            <v>583.98343897986979</v>
          </cell>
          <cell r="D196">
            <v>560.62410142067495</v>
          </cell>
        </row>
        <row r="197">
          <cell r="A197" t="str">
            <v>Июнь</v>
          </cell>
          <cell r="B197">
            <v>731</v>
          </cell>
          <cell r="C197">
            <v>561.86649584920383</v>
          </cell>
          <cell r="D197">
            <v>539.39183601523564</v>
          </cell>
        </row>
        <row r="198">
          <cell r="A198" t="str">
            <v>Июнь</v>
          </cell>
          <cell r="B198">
            <v>732</v>
          </cell>
          <cell r="C198">
            <v>558.53131192634044</v>
          </cell>
          <cell r="D198">
            <v>536.19005944928676</v>
          </cell>
        </row>
        <row r="199">
          <cell r="A199" t="str">
            <v>Июнь</v>
          </cell>
          <cell r="B199">
            <v>733</v>
          </cell>
          <cell r="C199">
            <v>534.27157390673995</v>
          </cell>
          <cell r="D199">
            <v>512.90071095047028</v>
          </cell>
        </row>
        <row r="200">
          <cell r="A200" t="str">
            <v>Июнь</v>
          </cell>
          <cell r="B200">
            <v>734</v>
          </cell>
          <cell r="C200">
            <v>933.28930522785072</v>
          </cell>
          <cell r="D200">
            <v>895.95773301873669</v>
          </cell>
        </row>
        <row r="201">
          <cell r="A201" t="str">
            <v>Июнь</v>
          </cell>
          <cell r="B201">
            <v>735</v>
          </cell>
          <cell r="C201">
            <v>905.54254230626248</v>
          </cell>
          <cell r="D201">
            <v>869.3208406140119</v>
          </cell>
        </row>
        <row r="202">
          <cell r="A202" t="str">
            <v>Июнь</v>
          </cell>
          <cell r="B202">
            <v>737</v>
          </cell>
          <cell r="C202">
            <v>171.08717909818122</v>
          </cell>
          <cell r="D202">
            <v>164.24369193425397</v>
          </cell>
        </row>
        <row r="203">
          <cell r="A203" t="str">
            <v>Июнь</v>
          </cell>
          <cell r="B203">
            <v>739</v>
          </cell>
          <cell r="C203">
            <v>178.73435432989018</v>
          </cell>
          <cell r="D203">
            <v>171.58498015669457</v>
          </cell>
        </row>
        <row r="204">
          <cell r="A204" t="str">
            <v>Июнь</v>
          </cell>
          <cell r="B204">
            <v>744</v>
          </cell>
          <cell r="C204">
            <v>352.52614236721831</v>
          </cell>
          <cell r="D204">
            <v>338.42509667252955</v>
          </cell>
        </row>
        <row r="205">
          <cell r="A205" t="str">
            <v>Июнь</v>
          </cell>
          <cell r="B205">
            <v>781</v>
          </cell>
          <cell r="C205">
            <v>378.6923862518824</v>
          </cell>
          <cell r="D205">
            <v>363.54469080180706</v>
          </cell>
        </row>
        <row r="206">
          <cell r="A206" t="str">
            <v>Июнь</v>
          </cell>
          <cell r="B206">
            <v>941</v>
          </cell>
          <cell r="C206">
            <v>959.29494900606301</v>
          </cell>
          <cell r="D206">
            <v>920.92315104582042</v>
          </cell>
        </row>
        <row r="207">
          <cell r="A207" t="str">
            <v>Июнь</v>
          </cell>
          <cell r="B207">
            <v>942</v>
          </cell>
          <cell r="C207">
            <v>941.09622959588546</v>
          </cell>
          <cell r="D207">
            <v>903.45238041205005</v>
          </cell>
        </row>
        <row r="208">
          <cell r="A208" t="str">
            <v>Июнь</v>
          </cell>
          <cell r="B208">
            <v>952</v>
          </cell>
          <cell r="C208">
            <v>920.81269781761978</v>
          </cell>
          <cell r="D208">
            <v>883.98018990491494</v>
          </cell>
        </row>
        <row r="209">
          <cell r="A209" t="str">
            <v>Июнь</v>
          </cell>
          <cell r="B209">
            <v>953</v>
          </cell>
          <cell r="C209">
            <v>935.17866621489941</v>
          </cell>
          <cell r="D209">
            <v>897.77151956630337</v>
          </cell>
        </row>
        <row r="210">
          <cell r="A210" t="str">
            <v>Июнь</v>
          </cell>
          <cell r="B210">
            <v>954</v>
          </cell>
          <cell r="C210">
            <v>1136.491770784256</v>
          </cell>
          <cell r="D210">
            <v>1091.0320999528858</v>
          </cell>
        </row>
        <row r="211">
          <cell r="A211" t="str">
            <v>Июнь</v>
          </cell>
          <cell r="B211">
            <v>958</v>
          </cell>
          <cell r="C211">
            <v>812.8528807239511</v>
          </cell>
          <cell r="D211">
            <v>780.33876549499303</v>
          </cell>
        </row>
        <row r="212">
          <cell r="A212" t="str">
            <v>Июнь</v>
          </cell>
          <cell r="B212">
            <v>959</v>
          </cell>
          <cell r="C212">
            <v>706.35416196513074</v>
          </cell>
          <cell r="D212">
            <v>678.09999548652547</v>
          </cell>
        </row>
        <row r="213">
          <cell r="A213" t="str">
            <v>Июнь</v>
          </cell>
          <cell r="B213">
            <v>960</v>
          </cell>
          <cell r="C213">
            <v>886.58496787046295</v>
          </cell>
          <cell r="D213">
            <v>851.12156915564435</v>
          </cell>
        </row>
        <row r="214">
          <cell r="A214" t="str">
            <v>Июнь</v>
          </cell>
          <cell r="B214">
            <v>961</v>
          </cell>
          <cell r="C214">
            <v>802.58095541224407</v>
          </cell>
          <cell r="D214">
            <v>770.47771719575428</v>
          </cell>
        </row>
        <row r="215">
          <cell r="A215" t="str">
            <v>Июнь</v>
          </cell>
          <cell r="B215">
            <v>962</v>
          </cell>
          <cell r="C215">
            <v>580.35714285714278</v>
          </cell>
          <cell r="D215">
            <v>557.142857142857</v>
          </cell>
        </row>
        <row r="216">
          <cell r="A216" t="str">
            <v>Июнь</v>
          </cell>
          <cell r="B216">
            <v>975</v>
          </cell>
          <cell r="C216">
            <v>267.85714285714283</v>
          </cell>
          <cell r="D216">
            <v>257.14285714285711</v>
          </cell>
        </row>
        <row r="217">
          <cell r="A217" t="str">
            <v>Июнь</v>
          </cell>
          <cell r="B217">
            <v>978</v>
          </cell>
          <cell r="C217">
            <v>673.32473188182848</v>
          </cell>
          <cell r="D217">
            <v>646.39174260655534</v>
          </cell>
        </row>
        <row r="218">
          <cell r="A218" t="str">
            <v>Июнь</v>
          </cell>
          <cell r="B218">
            <v>981</v>
          </cell>
          <cell r="C218">
            <v>673.07127899999978</v>
          </cell>
          <cell r="D218">
            <v>646.14842783999973</v>
          </cell>
        </row>
        <row r="219">
          <cell r="A219" t="str">
            <v>Июнь</v>
          </cell>
          <cell r="B219">
            <v>982</v>
          </cell>
          <cell r="C219">
            <v>873.13109300798624</v>
          </cell>
          <cell r="D219">
            <v>838.20584928766675</v>
          </cell>
        </row>
        <row r="220">
          <cell r="A220" t="str">
            <v>Июнь</v>
          </cell>
          <cell r="B220">
            <v>983</v>
          </cell>
          <cell r="C220">
            <v>1025.0566479880238</v>
          </cell>
          <cell r="D220">
            <v>984.05438206850283</v>
          </cell>
        </row>
        <row r="221">
          <cell r="A221" t="str">
            <v>Июнь</v>
          </cell>
          <cell r="B221">
            <v>984</v>
          </cell>
          <cell r="C221">
            <v>766.50154001561873</v>
          </cell>
          <cell r="D221">
            <v>735.84147841499396</v>
          </cell>
        </row>
        <row r="222">
          <cell r="A222" t="str">
            <v>Июнь</v>
          </cell>
          <cell r="B222">
            <v>987</v>
          </cell>
          <cell r="C222">
            <v>829.36082828774249</v>
          </cell>
          <cell r="D222">
            <v>796.18639515623272</v>
          </cell>
        </row>
        <row r="223">
          <cell r="A223" t="str">
            <v>Июнь</v>
          </cell>
          <cell r="B223">
            <v>991</v>
          </cell>
          <cell r="C223">
            <v>847.4104025194971</v>
          </cell>
          <cell r="D223">
            <v>813.5139864187172</v>
          </cell>
        </row>
        <row r="224">
          <cell r="A224" t="str">
            <v>Июнь</v>
          </cell>
          <cell r="B224">
            <v>992</v>
          </cell>
          <cell r="C224">
            <v>880.57751250858746</v>
          </cell>
          <cell r="D224">
            <v>845.35441200824391</v>
          </cell>
        </row>
        <row r="225">
          <cell r="A225" t="str">
            <v>Июнь</v>
          </cell>
          <cell r="B225">
            <v>993</v>
          </cell>
          <cell r="C225">
            <v>865.99904369839589</v>
          </cell>
          <cell r="D225">
            <v>831.35908195045999</v>
          </cell>
        </row>
        <row r="226">
          <cell r="A226" t="str">
            <v>Июнь</v>
          </cell>
          <cell r="B226">
            <v>994</v>
          </cell>
          <cell r="C226">
            <v>895.18868869990899</v>
          </cell>
          <cell r="D226">
            <v>859.38114115191263</v>
          </cell>
        </row>
        <row r="227">
          <cell r="A227" t="str">
            <v>Июнь</v>
          </cell>
          <cell r="B227">
            <v>996</v>
          </cell>
          <cell r="C227">
            <v>843.44068728948037</v>
          </cell>
          <cell r="D227">
            <v>809.70305979790112</v>
          </cell>
        </row>
        <row r="228">
          <cell r="A228" t="str">
            <v>Июнь</v>
          </cell>
          <cell r="B228">
            <v>997</v>
          </cell>
          <cell r="C228">
            <v>735.3916179010613</v>
          </cell>
          <cell r="D228">
            <v>705.97595318501885</v>
          </cell>
        </row>
        <row r="229">
          <cell r="A229" t="str">
            <v>Июнь</v>
          </cell>
          <cell r="B229">
            <v>998</v>
          </cell>
          <cell r="C229">
            <v>1123.7987042643197</v>
          </cell>
          <cell r="D229">
            <v>1078.8467560937468</v>
          </cell>
        </row>
        <row r="230">
          <cell r="A230" t="str">
            <v>Июнь</v>
          </cell>
          <cell r="B230">
            <v>999</v>
          </cell>
          <cell r="C230">
            <v>831.91906687163942</v>
          </cell>
          <cell r="D230">
            <v>798.64230419677381</v>
          </cell>
        </row>
        <row r="231">
          <cell r="A231" t="str">
            <v>Июнь</v>
          </cell>
          <cell r="B231">
            <v>1000</v>
          </cell>
          <cell r="C231">
            <v>562.46784857663647</v>
          </cell>
          <cell r="D231">
            <v>539.969134633571</v>
          </cell>
        </row>
        <row r="232">
          <cell r="A232" t="str">
            <v>Июнь</v>
          </cell>
          <cell r="B232">
            <v>1002</v>
          </cell>
          <cell r="C232">
            <v>535.06300508968241</v>
          </cell>
          <cell r="D232">
            <v>513.66048488609511</v>
          </cell>
        </row>
        <row r="233">
          <cell r="A233" t="str">
            <v>Июнь</v>
          </cell>
          <cell r="B233">
            <v>1003</v>
          </cell>
          <cell r="C233">
            <v>909.88149802915711</v>
          </cell>
          <cell r="D233">
            <v>873.48623810799074</v>
          </cell>
        </row>
        <row r="234">
          <cell r="A234" t="str">
            <v>Июнь</v>
          </cell>
          <cell r="B234">
            <v>1004</v>
          </cell>
          <cell r="C234">
            <v>277.03585062148761</v>
          </cell>
          <cell r="D234">
            <v>265.95441659662811</v>
          </cell>
        </row>
        <row r="235">
          <cell r="A235" t="str">
            <v>Июнь</v>
          </cell>
          <cell r="B235">
            <v>1007</v>
          </cell>
          <cell r="C235">
            <v>377.60400439216841</v>
          </cell>
          <cell r="D235">
            <v>362.49984421648168</v>
          </cell>
        </row>
        <row r="236">
          <cell r="A236" t="str">
            <v>Июнь</v>
          </cell>
          <cell r="B236">
            <v>1008</v>
          </cell>
          <cell r="C236">
            <v>182.04900357444291</v>
          </cell>
          <cell r="D236">
            <v>174.7670434314652</v>
          </cell>
        </row>
        <row r="237">
          <cell r="A237" t="str">
            <v>Июнь</v>
          </cell>
          <cell r="B237">
            <v>1009</v>
          </cell>
          <cell r="C237">
            <v>173.02175389063629</v>
          </cell>
          <cell r="D237">
            <v>166.10088373501083</v>
          </cell>
        </row>
        <row r="238">
          <cell r="A238" t="str">
            <v>Июнь</v>
          </cell>
          <cell r="B238">
            <v>1010</v>
          </cell>
          <cell r="C238">
            <v>710.81580329850931</v>
          </cell>
          <cell r="D238">
            <v>682.3831711665689</v>
          </cell>
        </row>
        <row r="239">
          <cell r="A239" t="str">
            <v>Июнь</v>
          </cell>
          <cell r="B239">
            <v>1011</v>
          </cell>
          <cell r="C239">
            <v>884.51436429997125</v>
          </cell>
          <cell r="D239">
            <v>849.13378972797238</v>
          </cell>
        </row>
        <row r="240">
          <cell r="A240" t="str">
            <v>Июнь</v>
          </cell>
          <cell r="B240">
            <v>1014</v>
          </cell>
          <cell r="C240">
            <v>879.21320701300954</v>
          </cell>
          <cell r="D240">
            <v>844.04467873248916</v>
          </cell>
        </row>
        <row r="241">
          <cell r="A241" t="str">
            <v>Июнь</v>
          </cell>
          <cell r="B241">
            <v>1016</v>
          </cell>
          <cell r="C241">
            <v>762.30975580253266</v>
          </cell>
          <cell r="D241">
            <v>731.81736557043132</v>
          </cell>
        </row>
        <row r="242">
          <cell r="A242" t="str">
            <v>Июнь</v>
          </cell>
          <cell r="B242">
            <v>1017</v>
          </cell>
          <cell r="C242">
            <v>929.37554905506715</v>
          </cell>
          <cell r="D242">
            <v>892.20052709286449</v>
          </cell>
        </row>
        <row r="243">
          <cell r="A243" t="str">
            <v>Июнь</v>
          </cell>
          <cell r="B243">
            <v>1018</v>
          </cell>
          <cell r="C243">
            <v>944.87889363785121</v>
          </cell>
          <cell r="D243">
            <v>907.08373789233713</v>
          </cell>
        </row>
        <row r="244">
          <cell r="A244" t="str">
            <v>Июнь</v>
          </cell>
          <cell r="B244">
            <v>1019</v>
          </cell>
          <cell r="C244">
            <v>1132.3240760887973</v>
          </cell>
          <cell r="D244">
            <v>1087.0311130452453</v>
          </cell>
        </row>
        <row r="245">
          <cell r="A245" t="str">
            <v>Июнь</v>
          </cell>
          <cell r="B245">
            <v>1020</v>
          </cell>
          <cell r="C245">
            <v>626.8597529965391</v>
          </cell>
          <cell r="D245">
            <v>601.78536287667748</v>
          </cell>
        </row>
        <row r="246">
          <cell r="A246" t="str">
            <v>Июнь</v>
          </cell>
          <cell r="B246">
            <v>1038</v>
          </cell>
          <cell r="C246">
            <v>790.72698285477907</v>
          </cell>
          <cell r="D246">
            <v>759.09790354058782</v>
          </cell>
        </row>
        <row r="247">
          <cell r="A247" t="str">
            <v>Июнь</v>
          </cell>
          <cell r="B247">
            <v>1040</v>
          </cell>
          <cell r="C247">
            <v>522.32142857142856</v>
          </cell>
          <cell r="D247">
            <v>501.42857142857139</v>
          </cell>
        </row>
        <row r="248">
          <cell r="A248" t="str">
            <v>Июнь</v>
          </cell>
          <cell r="B248">
            <v>1041</v>
          </cell>
          <cell r="C248">
            <v>223.21428571428569</v>
          </cell>
          <cell r="D248">
            <v>214.28571428571425</v>
          </cell>
        </row>
        <row r="249">
          <cell r="A249" t="str">
            <v>Июнь</v>
          </cell>
          <cell r="B249">
            <v>1044</v>
          </cell>
          <cell r="C249" t="e">
            <v>#DIV/0!</v>
          </cell>
          <cell r="D249" t="e">
            <v>#DIV/0!</v>
          </cell>
        </row>
        <row r="250">
          <cell r="A250" t="str">
            <v>Июнь</v>
          </cell>
          <cell r="B250">
            <v>1051</v>
          </cell>
          <cell r="C250">
            <v>665.96279515514732</v>
          </cell>
          <cell r="D250">
            <v>639.32428334894144</v>
          </cell>
        </row>
        <row r="251">
          <cell r="A251" t="str">
            <v>Июнь</v>
          </cell>
          <cell r="B251">
            <v>1055</v>
          </cell>
          <cell r="C251">
            <v>639.18752619641134</v>
          </cell>
          <cell r="D251">
            <v>613.62002514855487</v>
          </cell>
        </row>
        <row r="252">
          <cell r="A252" t="str">
            <v>Июнь</v>
          </cell>
          <cell r="B252">
            <v>1056</v>
          </cell>
          <cell r="C252">
            <v>607.14285714285711</v>
          </cell>
          <cell r="D252">
            <v>582.85714285714278</v>
          </cell>
        </row>
        <row r="253">
          <cell r="A253" t="str">
            <v>Июнь</v>
          </cell>
          <cell r="B253">
            <v>1057</v>
          </cell>
          <cell r="C253">
            <v>624.99999999999989</v>
          </cell>
          <cell r="D253">
            <v>599.99999999999989</v>
          </cell>
        </row>
        <row r="254">
          <cell r="A254" t="str">
            <v>Июнь</v>
          </cell>
          <cell r="B254">
            <v>1064</v>
          </cell>
          <cell r="C254">
            <v>908.25860521945992</v>
          </cell>
          <cell r="D254">
            <v>871.92826101068147</v>
          </cell>
        </row>
        <row r="255">
          <cell r="A255" t="str">
            <v>Июнь</v>
          </cell>
          <cell r="B255">
            <v>1065</v>
          </cell>
          <cell r="C255">
            <v>1071.3930156718645</v>
          </cell>
          <cell r="D255">
            <v>1028.5372950449898</v>
          </cell>
        </row>
        <row r="256">
          <cell r="A256" t="str">
            <v>Июнь</v>
          </cell>
          <cell r="B256">
            <v>1066</v>
          </cell>
          <cell r="C256">
            <v>913.57438292092138</v>
          </cell>
          <cell r="D256">
            <v>877.03140760408451</v>
          </cell>
        </row>
        <row r="257">
          <cell r="A257" t="str">
            <v>Июнь</v>
          </cell>
          <cell r="B257">
            <v>1073</v>
          </cell>
          <cell r="C257">
            <v>1080.3571428571427</v>
          </cell>
          <cell r="D257">
            <v>1037.1428571428569</v>
          </cell>
        </row>
        <row r="258">
          <cell r="A258" t="str">
            <v>Июнь</v>
          </cell>
          <cell r="B258">
            <v>1077</v>
          </cell>
          <cell r="C258">
            <v>258.92857142857139</v>
          </cell>
          <cell r="D258">
            <v>248.57142857142853</v>
          </cell>
        </row>
        <row r="259">
          <cell r="A259" t="str">
            <v>Июнь</v>
          </cell>
          <cell r="B259">
            <v>1078</v>
          </cell>
          <cell r="C259">
            <v>258.92857142857139</v>
          </cell>
          <cell r="D259">
            <v>248.57142857142853</v>
          </cell>
        </row>
        <row r="260">
          <cell r="A260" t="str">
            <v>Июнь</v>
          </cell>
          <cell r="B260">
            <v>1079</v>
          </cell>
          <cell r="C260">
            <v>258.92857142857139</v>
          </cell>
          <cell r="D260">
            <v>248.57142857142853</v>
          </cell>
        </row>
        <row r="261">
          <cell r="A261" t="str">
            <v>Июнь</v>
          </cell>
          <cell r="B261">
            <v>1080</v>
          </cell>
          <cell r="C261">
            <v>258.92857142857139</v>
          </cell>
          <cell r="D261">
            <v>248.57142857142853</v>
          </cell>
        </row>
        <row r="262">
          <cell r="A262" t="str">
            <v>Июнь</v>
          </cell>
          <cell r="B262">
            <v>1083</v>
          </cell>
          <cell r="C262">
            <v>1216</v>
          </cell>
          <cell r="D262">
            <v>1167.3599999999999</v>
          </cell>
        </row>
        <row r="263">
          <cell r="A263" t="str">
            <v>Июнь</v>
          </cell>
          <cell r="B263">
            <v>1084</v>
          </cell>
          <cell r="C263">
            <v>1216</v>
          </cell>
          <cell r="D263">
            <v>1167.3599999999999</v>
          </cell>
        </row>
        <row r="264">
          <cell r="A264" t="str">
            <v>Июнь</v>
          </cell>
          <cell r="B264">
            <v>1085</v>
          </cell>
          <cell r="C264">
            <v>900</v>
          </cell>
          <cell r="D264">
            <v>864</v>
          </cell>
        </row>
        <row r="265">
          <cell r="A265" t="str">
            <v>Июнь</v>
          </cell>
          <cell r="B265">
            <v>1087</v>
          </cell>
          <cell r="C265">
            <v>1216</v>
          </cell>
          <cell r="D265">
            <v>1167.3599999999999</v>
          </cell>
        </row>
        <row r="266">
          <cell r="A266" t="str">
            <v>Июнь</v>
          </cell>
          <cell r="B266">
            <v>1088</v>
          </cell>
          <cell r="C266">
            <v>643.3356733546126</v>
          </cell>
          <cell r="D266">
            <v>617.60224642042806</v>
          </cell>
        </row>
        <row r="267">
          <cell r="A267" t="str">
            <v>Июнь</v>
          </cell>
          <cell r="B267">
            <v>1091</v>
          </cell>
          <cell r="C267">
            <v>1232</v>
          </cell>
          <cell r="D267">
            <v>1182.72</v>
          </cell>
        </row>
        <row r="268">
          <cell r="A268" t="str">
            <v>Июнь</v>
          </cell>
          <cell r="B268">
            <v>1095</v>
          </cell>
          <cell r="C268">
            <v>834</v>
          </cell>
          <cell r="D268">
            <v>800.64</v>
          </cell>
        </row>
        <row r="269">
          <cell r="A269" t="str">
            <v>Июнь</v>
          </cell>
          <cell r="B269">
            <v>1103</v>
          </cell>
          <cell r="C269">
            <v>1275</v>
          </cell>
          <cell r="D269">
            <v>1224</v>
          </cell>
        </row>
        <row r="270">
          <cell r="A270" t="str">
            <v>Июнь</v>
          </cell>
          <cell r="B270">
            <v>1104</v>
          </cell>
          <cell r="C270">
            <v>1275</v>
          </cell>
          <cell r="D270">
            <v>1224</v>
          </cell>
        </row>
        <row r="271">
          <cell r="A271" t="str">
            <v>Июнь</v>
          </cell>
          <cell r="B271">
            <v>1107</v>
          </cell>
          <cell r="C271">
            <v>673.45500000000004</v>
          </cell>
          <cell r="D271">
            <v>646.51679999999999</v>
          </cell>
        </row>
        <row r="272">
          <cell r="A272" t="str">
            <v>Июнь</v>
          </cell>
          <cell r="B272">
            <v>1109</v>
          </cell>
          <cell r="C272">
            <v>673.45500000000004</v>
          </cell>
          <cell r="D272">
            <v>646.51679999999999</v>
          </cell>
        </row>
        <row r="273">
          <cell r="A273" t="str">
            <v>Июнь</v>
          </cell>
          <cell r="B273">
            <v>1111</v>
          </cell>
          <cell r="C273">
            <v>579.58883700000001</v>
          </cell>
          <cell r="D273">
            <v>556.40528352000001</v>
          </cell>
        </row>
        <row r="274">
          <cell r="A274" t="str">
            <v>Июнь</v>
          </cell>
          <cell r="B274">
            <v>1614</v>
          </cell>
          <cell r="C274">
            <v>708.49547699999994</v>
          </cell>
          <cell r="D274">
            <v>680.15565791999995</v>
          </cell>
        </row>
        <row r="275">
          <cell r="A275" t="str">
            <v>Июнь</v>
          </cell>
          <cell r="B275">
            <v>1615</v>
          </cell>
          <cell r="C275">
            <v>708.49547700000005</v>
          </cell>
          <cell r="D275">
            <v>680.15565792000007</v>
          </cell>
        </row>
        <row r="276">
          <cell r="A276" t="str">
            <v>Июнь</v>
          </cell>
          <cell r="B276">
            <v>1616</v>
          </cell>
          <cell r="C276" t="e">
            <v>#DIV/0!</v>
          </cell>
          <cell r="D276" t="e">
            <v>#DIV/0!</v>
          </cell>
        </row>
        <row r="277">
          <cell r="A277" t="str">
            <v>Июнь</v>
          </cell>
          <cell r="B277">
            <v>1634</v>
          </cell>
          <cell r="C277" t="e">
            <v>#DIV/0!</v>
          </cell>
          <cell r="D277" t="e">
            <v>#DIV/0!</v>
          </cell>
        </row>
        <row r="278">
          <cell r="A278" t="str">
            <v>Июнь</v>
          </cell>
          <cell r="B278">
            <v>1635</v>
          </cell>
          <cell r="C278" t="e">
            <v>#DIV/0!</v>
          </cell>
          <cell r="D278" t="e">
            <v>#DIV/0!</v>
          </cell>
        </row>
        <row r="279">
          <cell r="A279" t="str">
            <v>Июнь</v>
          </cell>
          <cell r="B279">
            <v>1637</v>
          </cell>
          <cell r="C279">
            <v>739</v>
          </cell>
          <cell r="D279">
            <v>709.43999999999994</v>
          </cell>
        </row>
        <row r="280">
          <cell r="A280" t="str">
            <v>Июнь</v>
          </cell>
          <cell r="B280">
            <v>1638</v>
          </cell>
          <cell r="C280">
            <v>739</v>
          </cell>
          <cell r="D280">
            <v>709.43999999999994</v>
          </cell>
        </row>
        <row r="281">
          <cell r="A281" t="str">
            <v>Июнь</v>
          </cell>
          <cell r="B281">
            <v>1639</v>
          </cell>
          <cell r="C281">
            <v>955</v>
          </cell>
          <cell r="D281">
            <v>916.8</v>
          </cell>
        </row>
        <row r="282">
          <cell r="A282" t="str">
            <v>Июль</v>
          </cell>
          <cell r="B282">
            <v>3</v>
          </cell>
          <cell r="C282" t="e">
            <v>#DIV/0!</v>
          </cell>
          <cell r="D282" t="e">
            <v>#DIV/0!</v>
          </cell>
        </row>
        <row r="283">
          <cell r="A283" t="str">
            <v>Июль</v>
          </cell>
          <cell r="B283">
            <v>4</v>
          </cell>
          <cell r="C283" t="e">
            <v>#DIV/0!</v>
          </cell>
          <cell r="D283" t="e">
            <v>#DIV/0!</v>
          </cell>
        </row>
        <row r="284">
          <cell r="A284" t="str">
            <v>Июль</v>
          </cell>
          <cell r="B284">
            <v>9</v>
          </cell>
          <cell r="C284">
            <v>647.82000000000005</v>
          </cell>
          <cell r="D284">
            <v>621.90719999999999</v>
          </cell>
        </row>
        <row r="285">
          <cell r="A285" t="str">
            <v>Июль</v>
          </cell>
          <cell r="B285">
            <v>15</v>
          </cell>
          <cell r="C285">
            <v>685.93593473256976</v>
          </cell>
          <cell r="D285">
            <v>658.49849734326699</v>
          </cell>
        </row>
        <row r="286">
          <cell r="A286" t="str">
            <v>Июль</v>
          </cell>
          <cell r="B286">
            <v>19</v>
          </cell>
          <cell r="C286">
            <v>686.5028831913952</v>
          </cell>
          <cell r="D286">
            <v>659.04276786373941</v>
          </cell>
        </row>
        <row r="287">
          <cell r="A287" t="str">
            <v>Июль</v>
          </cell>
          <cell r="B287">
            <v>22</v>
          </cell>
          <cell r="C287">
            <v>889.80583615384614</v>
          </cell>
          <cell r="D287">
            <v>854.2136027076923</v>
          </cell>
        </row>
        <row r="288">
          <cell r="A288" t="str">
            <v>Июль</v>
          </cell>
          <cell r="B288">
            <v>23</v>
          </cell>
          <cell r="C288">
            <v>919.53694446701945</v>
          </cell>
          <cell r="D288">
            <v>882.75546668833863</v>
          </cell>
        </row>
        <row r="289">
          <cell r="A289" t="str">
            <v>Июль</v>
          </cell>
          <cell r="B289">
            <v>27</v>
          </cell>
          <cell r="C289">
            <v>673.45500000000004</v>
          </cell>
          <cell r="D289">
            <v>646.51679999999999</v>
          </cell>
        </row>
        <row r="290">
          <cell r="A290" t="str">
            <v>Июль</v>
          </cell>
          <cell r="B290">
            <v>29</v>
          </cell>
          <cell r="C290">
            <v>787.48699205203673</v>
          </cell>
          <cell r="D290">
            <v>755.9875123699552</v>
          </cell>
        </row>
        <row r="291">
          <cell r="A291" t="str">
            <v>Июль</v>
          </cell>
          <cell r="B291">
            <v>30</v>
          </cell>
          <cell r="C291">
            <v>737.21272106079186</v>
          </cell>
          <cell r="D291">
            <v>707.72421221836021</v>
          </cell>
        </row>
        <row r="292">
          <cell r="A292" t="str">
            <v>Июль</v>
          </cell>
          <cell r="B292">
            <v>33</v>
          </cell>
          <cell r="C292">
            <v>178.57142857142856</v>
          </cell>
          <cell r="D292">
            <v>171.42857142857142</v>
          </cell>
        </row>
        <row r="293">
          <cell r="A293" t="str">
            <v>Июль</v>
          </cell>
          <cell r="B293">
            <v>114</v>
          </cell>
          <cell r="C293">
            <v>755.08710115636518</v>
          </cell>
          <cell r="D293">
            <v>724.88361711011055</v>
          </cell>
        </row>
        <row r="294">
          <cell r="A294" t="str">
            <v>Июль</v>
          </cell>
          <cell r="B294">
            <v>117</v>
          </cell>
          <cell r="C294">
            <v>523.90955354573941</v>
          </cell>
          <cell r="D294">
            <v>502.95317140390983</v>
          </cell>
        </row>
        <row r="295">
          <cell r="A295" t="str">
            <v>Июль</v>
          </cell>
          <cell r="B295">
            <v>126</v>
          </cell>
          <cell r="C295">
            <v>338.73797333445191</v>
          </cell>
          <cell r="D295">
            <v>325.18845440107384</v>
          </cell>
        </row>
        <row r="296">
          <cell r="A296" t="str">
            <v>Июль</v>
          </cell>
          <cell r="B296">
            <v>140</v>
          </cell>
          <cell r="C296">
            <v>771.36551570291056</v>
          </cell>
          <cell r="D296">
            <v>740.51089507479412</v>
          </cell>
        </row>
        <row r="297">
          <cell r="A297" t="str">
            <v>Июль</v>
          </cell>
          <cell r="B297">
            <v>141</v>
          </cell>
          <cell r="C297">
            <v>830.68595770884383</v>
          </cell>
          <cell r="D297">
            <v>797.4585194004901</v>
          </cell>
        </row>
        <row r="298">
          <cell r="A298" t="str">
            <v>Июль</v>
          </cell>
          <cell r="B298">
            <v>142</v>
          </cell>
          <cell r="C298">
            <v>915.4794598806933</v>
          </cell>
          <cell r="D298">
            <v>878.86028148546552</v>
          </cell>
        </row>
        <row r="299">
          <cell r="A299" t="str">
            <v>Июль</v>
          </cell>
          <cell r="B299">
            <v>143</v>
          </cell>
          <cell r="C299">
            <v>803.57142857142844</v>
          </cell>
          <cell r="D299">
            <v>771.42857142857133</v>
          </cell>
        </row>
        <row r="300">
          <cell r="A300" t="str">
            <v>Июль</v>
          </cell>
          <cell r="B300">
            <v>156</v>
          </cell>
          <cell r="C300">
            <v>795.26447888365192</v>
          </cell>
          <cell r="D300">
            <v>763.45389972830583</v>
          </cell>
        </row>
        <row r="301">
          <cell r="A301" t="str">
            <v>Июль</v>
          </cell>
          <cell r="B301">
            <v>201</v>
          </cell>
          <cell r="C301">
            <v>673.45500000000004</v>
          </cell>
          <cell r="D301">
            <v>646.51679999999999</v>
          </cell>
        </row>
        <row r="302">
          <cell r="A302" t="str">
            <v>Июль</v>
          </cell>
          <cell r="B302">
            <v>204</v>
          </cell>
          <cell r="C302">
            <v>874.76946129780833</v>
          </cell>
          <cell r="D302">
            <v>839.77868284589601</v>
          </cell>
        </row>
        <row r="303">
          <cell r="A303" t="str">
            <v>Июль</v>
          </cell>
          <cell r="B303">
            <v>205</v>
          </cell>
          <cell r="C303">
            <v>623.7479340818627</v>
          </cell>
          <cell r="D303">
            <v>598.7980167185882</v>
          </cell>
        </row>
        <row r="304">
          <cell r="A304" t="str">
            <v>Июль</v>
          </cell>
          <cell r="B304">
            <v>220</v>
          </cell>
          <cell r="C304">
            <v>745.47388686832483</v>
          </cell>
          <cell r="D304">
            <v>715.65493139359182</v>
          </cell>
        </row>
        <row r="305">
          <cell r="A305" t="str">
            <v>Июль</v>
          </cell>
          <cell r="B305">
            <v>352</v>
          </cell>
          <cell r="C305">
            <v>852.73809523809553</v>
          </cell>
          <cell r="D305">
            <v>818.62857142857172</v>
          </cell>
        </row>
        <row r="306">
          <cell r="A306" t="str">
            <v>Июль</v>
          </cell>
          <cell r="B306">
            <v>357</v>
          </cell>
          <cell r="C306">
            <v>872.76604087404303</v>
          </cell>
          <cell r="D306">
            <v>837.85539923908129</v>
          </cell>
        </row>
        <row r="307">
          <cell r="A307" t="str">
            <v>Июль</v>
          </cell>
          <cell r="B307">
            <v>410</v>
          </cell>
          <cell r="C307">
            <v>500.44001472031397</v>
          </cell>
          <cell r="D307">
            <v>480.4224141315014</v>
          </cell>
        </row>
        <row r="308">
          <cell r="A308" t="str">
            <v>Июль</v>
          </cell>
          <cell r="B308">
            <v>411</v>
          </cell>
          <cell r="C308">
            <v>357.43402448605269</v>
          </cell>
          <cell r="D308">
            <v>343.13666350661055</v>
          </cell>
        </row>
        <row r="309">
          <cell r="A309" t="str">
            <v>Июль</v>
          </cell>
          <cell r="B309">
            <v>412</v>
          </cell>
          <cell r="C309">
            <v>827.71314385440041</v>
          </cell>
          <cell r="D309">
            <v>794.60461810022434</v>
          </cell>
        </row>
        <row r="310">
          <cell r="A310" t="str">
            <v>Июль</v>
          </cell>
          <cell r="B310">
            <v>500</v>
          </cell>
          <cell r="C310">
            <v>132.75</v>
          </cell>
          <cell r="D310">
            <v>127.44</v>
          </cell>
        </row>
        <row r="311">
          <cell r="A311" t="str">
            <v>Июль</v>
          </cell>
          <cell r="B311">
            <v>600</v>
          </cell>
          <cell r="C311">
            <v>124.99999999999999</v>
          </cell>
          <cell r="D311">
            <v>119.99999999999999</v>
          </cell>
        </row>
        <row r="312">
          <cell r="A312" t="str">
            <v>Июль</v>
          </cell>
          <cell r="B312">
            <v>701</v>
          </cell>
          <cell r="C312">
            <v>864.837563152862</v>
          </cell>
          <cell r="D312">
            <v>830.24406062674745</v>
          </cell>
        </row>
        <row r="313">
          <cell r="A313" t="str">
            <v>Июль</v>
          </cell>
          <cell r="B313">
            <v>702</v>
          </cell>
          <cell r="C313">
            <v>827.79265993329125</v>
          </cell>
          <cell r="D313">
            <v>794.68095353595959</v>
          </cell>
        </row>
        <row r="314">
          <cell r="A314" t="str">
            <v>Июль</v>
          </cell>
          <cell r="B314">
            <v>710</v>
          </cell>
          <cell r="C314">
            <v>881.15251487169598</v>
          </cell>
          <cell r="D314">
            <v>845.90641427682806</v>
          </cell>
        </row>
        <row r="315">
          <cell r="A315" t="str">
            <v>Июль</v>
          </cell>
          <cell r="B315">
            <v>711</v>
          </cell>
          <cell r="C315">
            <v>846.70476441340168</v>
          </cell>
          <cell r="D315">
            <v>812.83657383686557</v>
          </cell>
        </row>
        <row r="316">
          <cell r="A316" t="str">
            <v>Июль</v>
          </cell>
          <cell r="B316">
            <v>712</v>
          </cell>
          <cell r="C316">
            <v>916.28761659800887</v>
          </cell>
          <cell r="D316">
            <v>879.63611193408849</v>
          </cell>
        </row>
        <row r="317">
          <cell r="A317" t="str">
            <v>Июль</v>
          </cell>
          <cell r="B317">
            <v>713</v>
          </cell>
          <cell r="C317">
            <v>877.04273809705967</v>
          </cell>
          <cell r="D317">
            <v>841.96102857317726</v>
          </cell>
        </row>
        <row r="318">
          <cell r="A318" t="str">
            <v>Июль</v>
          </cell>
          <cell r="B318">
            <v>714</v>
          </cell>
          <cell r="C318">
            <v>898.07314754342008</v>
          </cell>
          <cell r="D318">
            <v>862.15022164168329</v>
          </cell>
        </row>
        <row r="319">
          <cell r="A319" t="str">
            <v>Июль</v>
          </cell>
          <cell r="B319">
            <v>715</v>
          </cell>
          <cell r="C319">
            <v>865.5933717762274</v>
          </cell>
          <cell r="D319">
            <v>830.96963690517828</v>
          </cell>
        </row>
        <row r="320">
          <cell r="A320" t="str">
            <v>Июль</v>
          </cell>
          <cell r="B320">
            <v>716</v>
          </cell>
          <cell r="C320">
            <v>858.59196388597593</v>
          </cell>
          <cell r="D320">
            <v>824.24828533053687</v>
          </cell>
        </row>
        <row r="321">
          <cell r="A321" t="str">
            <v>Июль</v>
          </cell>
          <cell r="B321">
            <v>717</v>
          </cell>
          <cell r="C321">
            <v>829.98350513205241</v>
          </cell>
          <cell r="D321">
            <v>796.78416492677025</v>
          </cell>
        </row>
        <row r="322">
          <cell r="A322" t="str">
            <v>Июль</v>
          </cell>
          <cell r="B322">
            <v>718</v>
          </cell>
          <cell r="C322">
            <v>1162.2854949143766</v>
          </cell>
          <cell r="D322">
            <v>1115.7940751178014</v>
          </cell>
        </row>
        <row r="323">
          <cell r="A323" t="str">
            <v>Июль</v>
          </cell>
          <cell r="B323">
            <v>719</v>
          </cell>
          <cell r="C323">
            <v>1123.3189112445659</v>
          </cell>
          <cell r="D323">
            <v>1078.3861547947834</v>
          </cell>
        </row>
        <row r="324">
          <cell r="A324" t="str">
            <v>Июль</v>
          </cell>
          <cell r="B324">
            <v>720</v>
          </cell>
          <cell r="C324">
            <v>874.49381675499956</v>
          </cell>
          <cell r="D324">
            <v>839.51406408479954</v>
          </cell>
        </row>
        <row r="325">
          <cell r="A325" t="str">
            <v>Июль</v>
          </cell>
          <cell r="B325">
            <v>721</v>
          </cell>
          <cell r="C325">
            <v>856.66721573394659</v>
          </cell>
          <cell r="D325">
            <v>822.40052710458872</v>
          </cell>
        </row>
        <row r="326">
          <cell r="A326" t="str">
            <v>Июль</v>
          </cell>
          <cell r="B326">
            <v>725</v>
          </cell>
          <cell r="C326">
            <v>897.42164115420155</v>
          </cell>
          <cell r="D326">
            <v>861.52477550803349</v>
          </cell>
        </row>
        <row r="327">
          <cell r="A327" t="str">
            <v>Июль</v>
          </cell>
          <cell r="B327">
            <v>727</v>
          </cell>
          <cell r="C327">
            <v>928.82745562700984</v>
          </cell>
          <cell r="D327">
            <v>891.67435740192946</v>
          </cell>
        </row>
        <row r="328">
          <cell r="A328" t="str">
            <v>Июль</v>
          </cell>
          <cell r="B328">
            <v>730</v>
          </cell>
          <cell r="C328">
            <v>583.8838005148416</v>
          </cell>
          <cell r="D328">
            <v>560.52844849424787</v>
          </cell>
        </row>
        <row r="329">
          <cell r="A329" t="str">
            <v>Июль</v>
          </cell>
          <cell r="B329">
            <v>731</v>
          </cell>
          <cell r="C329">
            <v>561.46859590242582</v>
          </cell>
          <cell r="D329">
            <v>539.00985206632879</v>
          </cell>
        </row>
        <row r="330">
          <cell r="A330" t="str">
            <v>Июль</v>
          </cell>
          <cell r="B330">
            <v>732</v>
          </cell>
          <cell r="C330">
            <v>558.40632712728154</v>
          </cell>
          <cell r="D330">
            <v>536.0700740421903</v>
          </cell>
        </row>
        <row r="331">
          <cell r="A331" t="str">
            <v>Июль</v>
          </cell>
          <cell r="B331">
            <v>733</v>
          </cell>
          <cell r="C331">
            <v>533.64614759889139</v>
          </cell>
          <cell r="D331">
            <v>512.30030169493568</v>
          </cell>
        </row>
        <row r="332">
          <cell r="A332" t="str">
            <v>Июль</v>
          </cell>
          <cell r="B332">
            <v>734</v>
          </cell>
          <cell r="C332">
            <v>933.199957256159</v>
          </cell>
          <cell r="D332">
            <v>895.87195896591265</v>
          </cell>
        </row>
        <row r="333">
          <cell r="A333" t="str">
            <v>Июль</v>
          </cell>
          <cell r="B333">
            <v>735</v>
          </cell>
          <cell r="C333">
            <v>906.04200291326697</v>
          </cell>
          <cell r="D333">
            <v>869.80032279673628</v>
          </cell>
        </row>
        <row r="334">
          <cell r="A334" t="str">
            <v>Июль</v>
          </cell>
          <cell r="B334">
            <v>737</v>
          </cell>
          <cell r="C334">
            <v>171.11596870347799</v>
          </cell>
          <cell r="D334">
            <v>164.27132995533887</v>
          </cell>
        </row>
        <row r="335">
          <cell r="A335" t="str">
            <v>Июль</v>
          </cell>
          <cell r="B335">
            <v>739</v>
          </cell>
          <cell r="C335">
            <v>178.77257866214018</v>
          </cell>
          <cell r="D335">
            <v>171.62167551565457</v>
          </cell>
        </row>
        <row r="336">
          <cell r="A336" t="str">
            <v>Июль</v>
          </cell>
          <cell r="B336">
            <v>744</v>
          </cell>
          <cell r="C336">
            <v>363.12578184425053</v>
          </cell>
          <cell r="D336">
            <v>348.6007505704805</v>
          </cell>
        </row>
        <row r="337">
          <cell r="A337" t="str">
            <v>Июль</v>
          </cell>
          <cell r="B337">
            <v>781</v>
          </cell>
          <cell r="C337">
            <v>378.76143533703782</v>
          </cell>
          <cell r="D337">
            <v>363.61097792355628</v>
          </cell>
        </row>
        <row r="338">
          <cell r="A338" t="str">
            <v>Июль</v>
          </cell>
          <cell r="B338">
            <v>941</v>
          </cell>
          <cell r="C338">
            <v>958.27625082592442</v>
          </cell>
          <cell r="D338">
            <v>919.94520079288736</v>
          </cell>
        </row>
        <row r="339">
          <cell r="A339" t="str">
            <v>Июль</v>
          </cell>
          <cell r="B339">
            <v>942</v>
          </cell>
          <cell r="C339">
            <v>941.64956874771542</v>
          </cell>
          <cell r="D339">
            <v>903.98358599780681</v>
          </cell>
        </row>
        <row r="340">
          <cell r="A340" t="str">
            <v>Июль</v>
          </cell>
          <cell r="B340">
            <v>952</v>
          </cell>
          <cell r="C340">
            <v>920.43777100838565</v>
          </cell>
          <cell r="D340">
            <v>883.62026016805021</v>
          </cell>
        </row>
        <row r="341">
          <cell r="A341" t="str">
            <v>Июль</v>
          </cell>
          <cell r="B341">
            <v>953</v>
          </cell>
          <cell r="C341">
            <v>934.70398065338316</v>
          </cell>
          <cell r="D341">
            <v>897.31582142724778</v>
          </cell>
        </row>
        <row r="342">
          <cell r="A342" t="str">
            <v>Июль</v>
          </cell>
          <cell r="B342">
            <v>954</v>
          </cell>
          <cell r="C342">
            <v>1123.1931033973572</v>
          </cell>
          <cell r="D342">
            <v>1078.2653792614628</v>
          </cell>
        </row>
        <row r="343">
          <cell r="A343" t="str">
            <v>Июль</v>
          </cell>
          <cell r="B343">
            <v>958</v>
          </cell>
          <cell r="C343">
            <v>812.98281212264385</v>
          </cell>
          <cell r="D343">
            <v>780.4634996377381</v>
          </cell>
        </row>
        <row r="344">
          <cell r="A344" t="str">
            <v>Июль</v>
          </cell>
          <cell r="B344">
            <v>959</v>
          </cell>
          <cell r="C344">
            <v>706.20489163474497</v>
          </cell>
          <cell r="D344">
            <v>677.95669596935511</v>
          </cell>
        </row>
        <row r="345">
          <cell r="A345" t="str">
            <v>Июль</v>
          </cell>
          <cell r="B345">
            <v>960</v>
          </cell>
          <cell r="C345">
            <v>886.75168869570734</v>
          </cell>
          <cell r="D345">
            <v>851.28162114787904</v>
          </cell>
        </row>
        <row r="346">
          <cell r="A346" t="str">
            <v>Июль</v>
          </cell>
          <cell r="B346">
            <v>961</v>
          </cell>
          <cell r="C346">
            <v>802.36141018160845</v>
          </cell>
          <cell r="D346">
            <v>770.26695377434407</v>
          </cell>
        </row>
        <row r="347">
          <cell r="A347" t="str">
            <v>Июль</v>
          </cell>
          <cell r="B347">
            <v>962</v>
          </cell>
          <cell r="C347">
            <v>580.35714285714278</v>
          </cell>
          <cell r="D347">
            <v>557.142857142857</v>
          </cell>
        </row>
        <row r="348">
          <cell r="A348" t="str">
            <v>Июль</v>
          </cell>
          <cell r="B348">
            <v>975</v>
          </cell>
          <cell r="C348">
            <v>267.85714285714283</v>
          </cell>
          <cell r="D348">
            <v>257.14285714285711</v>
          </cell>
        </row>
        <row r="349">
          <cell r="A349" t="str">
            <v>Июль</v>
          </cell>
          <cell r="B349">
            <v>978</v>
          </cell>
          <cell r="C349">
            <v>673.31577208789088</v>
          </cell>
          <cell r="D349">
            <v>646.38314120437519</v>
          </cell>
        </row>
        <row r="350">
          <cell r="A350" t="str">
            <v>Июль</v>
          </cell>
          <cell r="B350">
            <v>981</v>
          </cell>
          <cell r="C350">
            <v>673.07127899999978</v>
          </cell>
          <cell r="D350">
            <v>646.14842783999973</v>
          </cell>
        </row>
        <row r="351">
          <cell r="A351" t="str">
            <v>Июль</v>
          </cell>
          <cell r="B351">
            <v>982</v>
          </cell>
          <cell r="C351">
            <v>873.60700409206254</v>
          </cell>
          <cell r="D351">
            <v>838.66272392838005</v>
          </cell>
        </row>
        <row r="352">
          <cell r="A352" t="str">
            <v>Июль</v>
          </cell>
          <cell r="B352">
            <v>983</v>
          </cell>
          <cell r="C352">
            <v>1025.0566479880238</v>
          </cell>
          <cell r="D352">
            <v>984.05438206850283</v>
          </cell>
        </row>
        <row r="353">
          <cell r="A353" t="str">
            <v>Июль</v>
          </cell>
          <cell r="B353">
            <v>984</v>
          </cell>
          <cell r="C353">
            <v>762.98784158782166</v>
          </cell>
          <cell r="D353">
            <v>732.46832792430882</v>
          </cell>
        </row>
        <row r="354">
          <cell r="A354" t="str">
            <v>Июль</v>
          </cell>
          <cell r="B354">
            <v>987</v>
          </cell>
          <cell r="C354">
            <v>829.52690753752518</v>
          </cell>
          <cell r="D354">
            <v>796.3458312360242</v>
          </cell>
        </row>
        <row r="355">
          <cell r="A355" t="str">
            <v>Июль</v>
          </cell>
          <cell r="B355">
            <v>991</v>
          </cell>
          <cell r="C355">
            <v>847.60317992715989</v>
          </cell>
          <cell r="D355">
            <v>813.6990527300735</v>
          </cell>
        </row>
        <row r="356">
          <cell r="A356" t="str">
            <v>Июль</v>
          </cell>
          <cell r="B356">
            <v>992</v>
          </cell>
          <cell r="C356">
            <v>880.81700344248816</v>
          </cell>
          <cell r="D356">
            <v>845.58432330478865</v>
          </cell>
        </row>
        <row r="357">
          <cell r="A357" t="str">
            <v>Июль</v>
          </cell>
          <cell r="B357">
            <v>993</v>
          </cell>
          <cell r="C357">
            <v>866.07719751245986</v>
          </cell>
          <cell r="D357">
            <v>831.43410961196139</v>
          </cell>
        </row>
        <row r="358">
          <cell r="A358" t="str">
            <v>Июль</v>
          </cell>
          <cell r="B358">
            <v>994</v>
          </cell>
          <cell r="C358">
            <v>895.55786375205241</v>
          </cell>
          <cell r="D358">
            <v>859.73554920197023</v>
          </cell>
        </row>
        <row r="359">
          <cell r="A359" t="str">
            <v>Июль</v>
          </cell>
          <cell r="B359">
            <v>996</v>
          </cell>
          <cell r="C359">
            <v>843.89604053607252</v>
          </cell>
          <cell r="D359">
            <v>810.14019891462954</v>
          </cell>
        </row>
        <row r="360">
          <cell r="A360" t="str">
            <v>Июль</v>
          </cell>
          <cell r="B360">
            <v>997</v>
          </cell>
          <cell r="C360">
            <v>735.5086096707704</v>
          </cell>
          <cell r="D360">
            <v>706.08826528393956</v>
          </cell>
        </row>
        <row r="361">
          <cell r="A361" t="str">
            <v>Июль</v>
          </cell>
          <cell r="B361">
            <v>998</v>
          </cell>
          <cell r="C361">
            <v>1124.0249224775685</v>
          </cell>
          <cell r="D361">
            <v>1079.0639255784656</v>
          </cell>
        </row>
        <row r="362">
          <cell r="A362" t="str">
            <v>Июль</v>
          </cell>
          <cell r="B362">
            <v>999</v>
          </cell>
          <cell r="C362">
            <v>832.17259688668207</v>
          </cell>
          <cell r="D362">
            <v>798.88569301121481</v>
          </cell>
        </row>
        <row r="363">
          <cell r="A363" t="str">
            <v>Июль</v>
          </cell>
          <cell r="B363">
            <v>1000</v>
          </cell>
          <cell r="C363">
            <v>562.53835911714077</v>
          </cell>
          <cell r="D363">
            <v>540.03682475245512</v>
          </cell>
        </row>
        <row r="364">
          <cell r="A364" t="str">
            <v>Июль</v>
          </cell>
          <cell r="B364">
            <v>1002</v>
          </cell>
          <cell r="C364">
            <v>535.22319714543585</v>
          </cell>
          <cell r="D364">
            <v>513.81426925961841</v>
          </cell>
        </row>
        <row r="365">
          <cell r="A365" t="str">
            <v>Июль</v>
          </cell>
          <cell r="B365">
            <v>1003</v>
          </cell>
          <cell r="C365">
            <v>909.98571510379077</v>
          </cell>
          <cell r="D365">
            <v>873.58628649963907</v>
          </cell>
        </row>
        <row r="366">
          <cell r="A366" t="str">
            <v>Июль</v>
          </cell>
          <cell r="B366">
            <v>1004</v>
          </cell>
          <cell r="C366">
            <v>276.92980765251377</v>
          </cell>
          <cell r="D366">
            <v>265.85261534641319</v>
          </cell>
        </row>
        <row r="367">
          <cell r="A367" t="str">
            <v>Июль</v>
          </cell>
          <cell r="B367">
            <v>1007</v>
          </cell>
          <cell r="C367">
            <v>377.66834518158356</v>
          </cell>
          <cell r="D367">
            <v>362.56161137432019</v>
          </cell>
        </row>
        <row r="368">
          <cell r="A368" t="str">
            <v>Июль</v>
          </cell>
          <cell r="B368">
            <v>1008</v>
          </cell>
          <cell r="C368">
            <v>182.1065647509198</v>
          </cell>
          <cell r="D368">
            <v>174.822302160883</v>
          </cell>
        </row>
        <row r="369">
          <cell r="A369" t="str">
            <v>Июль</v>
          </cell>
          <cell r="B369">
            <v>1009</v>
          </cell>
          <cell r="C369">
            <v>173.05657775428404</v>
          </cell>
          <cell r="D369">
            <v>166.13431464411266</v>
          </cell>
        </row>
        <row r="370">
          <cell r="A370" t="str">
            <v>Июль</v>
          </cell>
          <cell r="B370">
            <v>1010</v>
          </cell>
          <cell r="C370">
            <v>710.82838569064984</v>
          </cell>
          <cell r="D370">
            <v>682.39525026302385</v>
          </cell>
        </row>
        <row r="371">
          <cell r="A371" t="str">
            <v>Июль</v>
          </cell>
          <cell r="B371">
            <v>1011</v>
          </cell>
          <cell r="C371">
            <v>883.36752735109985</v>
          </cell>
          <cell r="D371">
            <v>848.03282625705583</v>
          </cell>
        </row>
        <row r="372">
          <cell r="A372" t="str">
            <v>Июль</v>
          </cell>
          <cell r="B372">
            <v>1014</v>
          </cell>
          <cell r="C372">
            <v>879.11325111662018</v>
          </cell>
          <cell r="D372">
            <v>843.94872107195533</v>
          </cell>
        </row>
        <row r="373">
          <cell r="A373" t="str">
            <v>Июль</v>
          </cell>
          <cell r="B373">
            <v>1016</v>
          </cell>
          <cell r="C373">
            <v>762.55947609936902</v>
          </cell>
          <cell r="D373">
            <v>732.05709705539425</v>
          </cell>
        </row>
        <row r="374">
          <cell r="A374" t="str">
            <v>Июль</v>
          </cell>
          <cell r="B374">
            <v>1017</v>
          </cell>
          <cell r="C374">
            <v>929.39828823505275</v>
          </cell>
          <cell r="D374">
            <v>892.22235670565055</v>
          </cell>
        </row>
        <row r="375">
          <cell r="A375" t="str">
            <v>Июль</v>
          </cell>
          <cell r="B375">
            <v>1018</v>
          </cell>
          <cell r="C375">
            <v>944.22356118604262</v>
          </cell>
          <cell r="D375">
            <v>906.45461873860086</v>
          </cell>
        </row>
        <row r="376">
          <cell r="A376" t="str">
            <v>Июль</v>
          </cell>
          <cell r="B376">
            <v>1019</v>
          </cell>
          <cell r="C376">
            <v>1132.3097918834101</v>
          </cell>
          <cell r="D376">
            <v>1087.0174002080737</v>
          </cell>
        </row>
        <row r="377">
          <cell r="A377" t="str">
            <v>Июль</v>
          </cell>
          <cell r="B377">
            <v>1020</v>
          </cell>
          <cell r="C377">
            <v>626.79018400609903</v>
          </cell>
          <cell r="D377">
            <v>601.71857664585502</v>
          </cell>
        </row>
        <row r="378">
          <cell r="A378" t="str">
            <v>Июль</v>
          </cell>
          <cell r="B378">
            <v>1038</v>
          </cell>
          <cell r="C378">
            <v>790.34585476745099</v>
          </cell>
          <cell r="D378">
            <v>758.73202057675292</v>
          </cell>
        </row>
        <row r="379">
          <cell r="A379" t="str">
            <v>Июль</v>
          </cell>
          <cell r="B379">
            <v>1040</v>
          </cell>
          <cell r="C379">
            <v>522.32142857142856</v>
          </cell>
          <cell r="D379">
            <v>501.42857142857139</v>
          </cell>
        </row>
        <row r="380">
          <cell r="A380" t="str">
            <v>Июль</v>
          </cell>
          <cell r="B380">
            <v>1041</v>
          </cell>
          <cell r="C380">
            <v>223.21428571428569</v>
          </cell>
          <cell r="D380">
            <v>214.28571428571425</v>
          </cell>
        </row>
        <row r="381">
          <cell r="A381" t="str">
            <v>Июль</v>
          </cell>
          <cell r="B381">
            <v>1044</v>
          </cell>
          <cell r="C381" t="e">
            <v>#DIV/0!</v>
          </cell>
          <cell r="D381" t="e">
            <v>#DIV/0!</v>
          </cell>
        </row>
        <row r="382">
          <cell r="A382" t="str">
            <v>Июль</v>
          </cell>
          <cell r="B382">
            <v>1051</v>
          </cell>
          <cell r="C382">
            <v>666.44151193564471</v>
          </cell>
          <cell r="D382">
            <v>639.78385145821892</v>
          </cell>
        </row>
        <row r="383">
          <cell r="A383" t="str">
            <v>Июль</v>
          </cell>
          <cell r="B383">
            <v>1055</v>
          </cell>
          <cell r="C383">
            <v>639.81216664330486</v>
          </cell>
          <cell r="D383">
            <v>614.2196799775727</v>
          </cell>
        </row>
        <row r="384">
          <cell r="A384" t="str">
            <v>Июль</v>
          </cell>
          <cell r="B384">
            <v>1056</v>
          </cell>
          <cell r="C384">
            <v>607.142857142857</v>
          </cell>
          <cell r="D384">
            <v>582.85714285714266</v>
          </cell>
        </row>
        <row r="385">
          <cell r="A385" t="str">
            <v>Июль</v>
          </cell>
          <cell r="B385">
            <v>1057</v>
          </cell>
          <cell r="C385">
            <v>624.99999999999989</v>
          </cell>
          <cell r="D385">
            <v>599.99999999999989</v>
          </cell>
        </row>
        <row r="386">
          <cell r="A386" t="str">
            <v>Июль</v>
          </cell>
          <cell r="B386">
            <v>1064</v>
          </cell>
          <cell r="C386">
            <v>908.34631658749333</v>
          </cell>
          <cell r="D386">
            <v>872.01246392399355</v>
          </cell>
        </row>
        <row r="387">
          <cell r="A387" t="str">
            <v>Июль</v>
          </cell>
          <cell r="B387">
            <v>1065</v>
          </cell>
          <cell r="C387">
            <v>1074.0015873686523</v>
          </cell>
          <cell r="D387">
            <v>1031.041523873906</v>
          </cell>
        </row>
        <row r="388">
          <cell r="A388" t="str">
            <v>Июль</v>
          </cell>
          <cell r="B388">
            <v>1066</v>
          </cell>
          <cell r="C388">
            <v>921.26669978381494</v>
          </cell>
          <cell r="D388">
            <v>884.41603179246226</v>
          </cell>
        </row>
        <row r="389">
          <cell r="A389" t="str">
            <v>Июль</v>
          </cell>
          <cell r="B389">
            <v>1073</v>
          </cell>
          <cell r="C389">
            <v>1080.3571428571427</v>
          </cell>
          <cell r="D389">
            <v>1037.1428571428569</v>
          </cell>
        </row>
        <row r="390">
          <cell r="A390" t="str">
            <v>Июль</v>
          </cell>
          <cell r="B390">
            <v>1077</v>
          </cell>
          <cell r="C390">
            <v>258.92857142857139</v>
          </cell>
          <cell r="D390">
            <v>248.57142857142853</v>
          </cell>
        </row>
        <row r="391">
          <cell r="A391" t="str">
            <v>Июль</v>
          </cell>
          <cell r="B391">
            <v>1078</v>
          </cell>
          <cell r="C391">
            <v>258.92857142857139</v>
          </cell>
          <cell r="D391">
            <v>248.57142857142853</v>
          </cell>
        </row>
        <row r="392">
          <cell r="A392" t="str">
            <v>Июль</v>
          </cell>
          <cell r="B392">
            <v>1079</v>
          </cell>
          <cell r="C392">
            <v>258.92857142857139</v>
          </cell>
          <cell r="D392">
            <v>248.57142857142853</v>
          </cell>
        </row>
        <row r="393">
          <cell r="A393" t="str">
            <v>Июль</v>
          </cell>
          <cell r="B393">
            <v>1080</v>
          </cell>
          <cell r="C393">
            <v>258.92857142857139</v>
          </cell>
          <cell r="D393">
            <v>248.57142857142853</v>
          </cell>
        </row>
        <row r="394">
          <cell r="A394" t="str">
            <v>Июль</v>
          </cell>
          <cell r="B394">
            <v>1083</v>
          </cell>
          <cell r="C394">
            <v>1216</v>
          </cell>
          <cell r="D394">
            <v>1167.3599999999999</v>
          </cell>
        </row>
        <row r="395">
          <cell r="A395" t="str">
            <v>Июль</v>
          </cell>
          <cell r="B395">
            <v>1084</v>
          </cell>
          <cell r="C395">
            <v>1216</v>
          </cell>
          <cell r="D395">
            <v>1167.3599999999999</v>
          </cell>
        </row>
        <row r="396">
          <cell r="A396" t="str">
            <v>Июль</v>
          </cell>
          <cell r="B396">
            <v>1085</v>
          </cell>
          <cell r="C396">
            <v>900</v>
          </cell>
          <cell r="D396">
            <v>864</v>
          </cell>
        </row>
        <row r="397">
          <cell r="A397" t="str">
            <v>Июль</v>
          </cell>
          <cell r="B397">
            <v>1087</v>
          </cell>
          <cell r="C397">
            <v>1216</v>
          </cell>
          <cell r="D397">
            <v>1167.3599999999999</v>
          </cell>
        </row>
        <row r="398">
          <cell r="A398" t="str">
            <v>Июль</v>
          </cell>
          <cell r="B398">
            <v>1088</v>
          </cell>
          <cell r="C398">
            <v>645.25801899340354</v>
          </cell>
          <cell r="D398">
            <v>619.44769823366732</v>
          </cell>
        </row>
        <row r="399">
          <cell r="A399" t="str">
            <v>Июль</v>
          </cell>
          <cell r="B399">
            <v>1091</v>
          </cell>
          <cell r="C399">
            <v>1232</v>
          </cell>
          <cell r="D399">
            <v>1182.72</v>
          </cell>
        </row>
        <row r="400">
          <cell r="A400" t="str">
            <v>Июль</v>
          </cell>
          <cell r="B400">
            <v>1095</v>
          </cell>
          <cell r="C400">
            <v>834</v>
          </cell>
          <cell r="D400">
            <v>800.64</v>
          </cell>
        </row>
        <row r="401">
          <cell r="A401" t="str">
            <v>Июль</v>
          </cell>
          <cell r="B401">
            <v>1103</v>
          </cell>
          <cell r="C401">
            <v>1275</v>
          </cell>
          <cell r="D401">
            <v>1224</v>
          </cell>
        </row>
        <row r="402">
          <cell r="A402" t="str">
            <v>Июль</v>
          </cell>
          <cell r="B402">
            <v>1104</v>
          </cell>
          <cell r="C402">
            <v>1275</v>
          </cell>
          <cell r="D402">
            <v>1224</v>
          </cell>
        </row>
        <row r="403">
          <cell r="A403" t="str">
            <v>Июль</v>
          </cell>
          <cell r="B403">
            <v>1107</v>
          </cell>
          <cell r="C403">
            <v>673.37711315415572</v>
          </cell>
          <cell r="D403">
            <v>646.44202862798943</v>
          </cell>
        </row>
        <row r="404">
          <cell r="A404" t="str">
            <v>Июль</v>
          </cell>
          <cell r="B404">
            <v>1109</v>
          </cell>
          <cell r="C404">
            <v>673.45500000000004</v>
          </cell>
          <cell r="D404">
            <v>646.51679999999999</v>
          </cell>
        </row>
        <row r="405">
          <cell r="A405" t="str">
            <v>Июль</v>
          </cell>
          <cell r="B405">
            <v>1111</v>
          </cell>
          <cell r="C405" t="e">
            <v>#DIV/0!</v>
          </cell>
          <cell r="D405" t="e">
            <v>#DIV/0!</v>
          </cell>
        </row>
        <row r="406">
          <cell r="A406" t="str">
            <v>Июль</v>
          </cell>
          <cell r="B406">
            <v>1614</v>
          </cell>
          <cell r="C406">
            <v>708.79068691578948</v>
          </cell>
          <cell r="D406">
            <v>680.43905943915786</v>
          </cell>
        </row>
        <row r="407">
          <cell r="A407" t="str">
            <v>Июль</v>
          </cell>
          <cell r="B407">
            <v>1615</v>
          </cell>
          <cell r="C407">
            <v>712.09067861020208</v>
          </cell>
          <cell r="D407">
            <v>683.60705146579392</v>
          </cell>
        </row>
        <row r="408">
          <cell r="A408" t="str">
            <v>Июль</v>
          </cell>
          <cell r="B408">
            <v>1616</v>
          </cell>
          <cell r="C408" t="e">
            <v>#DIV/0!</v>
          </cell>
          <cell r="D408" t="e">
            <v>#DIV/0!</v>
          </cell>
        </row>
        <row r="409">
          <cell r="A409" t="str">
            <v>Июль</v>
          </cell>
          <cell r="B409">
            <v>1634</v>
          </cell>
          <cell r="C409" t="e">
            <v>#DIV/0!</v>
          </cell>
          <cell r="D409" t="e">
            <v>#DIV/0!</v>
          </cell>
        </row>
        <row r="410">
          <cell r="A410" t="str">
            <v>Июль</v>
          </cell>
          <cell r="B410">
            <v>1635</v>
          </cell>
          <cell r="C410" t="e">
            <v>#DIV/0!</v>
          </cell>
          <cell r="D410" t="e">
            <v>#DIV/0!</v>
          </cell>
        </row>
        <row r="411">
          <cell r="A411" t="str">
            <v>Август</v>
          </cell>
          <cell r="B411">
            <v>3</v>
          </cell>
          <cell r="C411" t="e">
            <v>#DIV/0!</v>
          </cell>
          <cell r="D411" t="e">
            <v>#DIV/0!</v>
          </cell>
        </row>
        <row r="412">
          <cell r="A412" t="str">
            <v>Август</v>
          </cell>
          <cell r="B412">
            <v>4</v>
          </cell>
          <cell r="C412">
            <v>665.17857142857133</v>
          </cell>
          <cell r="D412">
            <v>638.57142857142844</v>
          </cell>
        </row>
        <row r="413">
          <cell r="A413" t="str">
            <v>Август</v>
          </cell>
          <cell r="B413">
            <v>9</v>
          </cell>
          <cell r="C413">
            <v>647.82000000000005</v>
          </cell>
          <cell r="D413">
            <v>621.90719999999999</v>
          </cell>
        </row>
        <row r="414">
          <cell r="A414" t="str">
            <v>Август</v>
          </cell>
          <cell r="B414">
            <v>15</v>
          </cell>
          <cell r="C414">
            <v>685.32650356740783</v>
          </cell>
          <cell r="D414">
            <v>657.91344342471155</v>
          </cell>
        </row>
        <row r="415">
          <cell r="A415" t="str">
            <v>Август</v>
          </cell>
          <cell r="B415">
            <v>19</v>
          </cell>
          <cell r="C415">
            <v>662.01449122844429</v>
          </cell>
          <cell r="D415">
            <v>635.5339115793065</v>
          </cell>
        </row>
        <row r="416">
          <cell r="A416" t="str">
            <v>Август</v>
          </cell>
          <cell r="B416">
            <v>22</v>
          </cell>
          <cell r="C416">
            <v>942.3</v>
          </cell>
          <cell r="D416">
            <v>904.60799999999995</v>
          </cell>
        </row>
        <row r="417">
          <cell r="A417" t="str">
            <v>Август</v>
          </cell>
          <cell r="B417">
            <v>23</v>
          </cell>
          <cell r="C417">
            <v>924.06158940397358</v>
          </cell>
          <cell r="D417">
            <v>887.09912582781465</v>
          </cell>
        </row>
        <row r="418">
          <cell r="A418" t="str">
            <v>Август</v>
          </cell>
          <cell r="B418">
            <v>27</v>
          </cell>
          <cell r="C418">
            <v>673.45500000000004</v>
          </cell>
          <cell r="D418">
            <v>646.51679999999999</v>
          </cell>
        </row>
        <row r="419">
          <cell r="A419" t="str">
            <v>Август</v>
          </cell>
          <cell r="B419">
            <v>29</v>
          </cell>
          <cell r="C419">
            <v>788.52059656473205</v>
          </cell>
          <cell r="D419">
            <v>756.97977270214278</v>
          </cell>
        </row>
        <row r="420">
          <cell r="A420" t="str">
            <v>Август</v>
          </cell>
          <cell r="B420">
            <v>30</v>
          </cell>
          <cell r="C420">
            <v>738.28412314052252</v>
          </cell>
          <cell r="D420">
            <v>708.75275821490163</v>
          </cell>
        </row>
        <row r="421">
          <cell r="A421" t="str">
            <v>Август</v>
          </cell>
          <cell r="B421">
            <v>33</v>
          </cell>
          <cell r="C421">
            <v>178.57142857142856</v>
          </cell>
          <cell r="D421">
            <v>171.42857142857142</v>
          </cell>
        </row>
        <row r="422">
          <cell r="A422" t="str">
            <v>Август</v>
          </cell>
          <cell r="B422">
            <v>114</v>
          </cell>
          <cell r="C422">
            <v>754.74994080906117</v>
          </cell>
          <cell r="D422">
            <v>724.55994317669865</v>
          </cell>
        </row>
        <row r="423">
          <cell r="A423" t="str">
            <v>Август</v>
          </cell>
          <cell r="B423">
            <v>117</v>
          </cell>
          <cell r="C423">
            <v>537.70549101861673</v>
          </cell>
          <cell r="D423">
            <v>516.19727137787208</v>
          </cell>
        </row>
        <row r="424">
          <cell r="A424" t="str">
            <v>Август</v>
          </cell>
          <cell r="B424">
            <v>126</v>
          </cell>
          <cell r="C424">
            <v>272.61385249204909</v>
          </cell>
          <cell r="D424">
            <v>261.70929839236715</v>
          </cell>
        </row>
        <row r="425">
          <cell r="A425" t="str">
            <v>Август</v>
          </cell>
          <cell r="B425">
            <v>140</v>
          </cell>
          <cell r="C425">
            <v>730.13584315790376</v>
          </cell>
          <cell r="D425">
            <v>700.93040943158758</v>
          </cell>
        </row>
        <row r="426">
          <cell r="A426" t="str">
            <v>Август</v>
          </cell>
          <cell r="B426">
            <v>141</v>
          </cell>
          <cell r="C426">
            <v>833.01481590701189</v>
          </cell>
          <cell r="D426">
            <v>799.69422327073141</v>
          </cell>
        </row>
        <row r="427">
          <cell r="A427" t="str">
            <v>Август</v>
          </cell>
          <cell r="B427">
            <v>142</v>
          </cell>
          <cell r="C427">
            <v>940.41483615975301</v>
          </cell>
          <cell r="D427">
            <v>902.79824271336281</v>
          </cell>
        </row>
        <row r="428">
          <cell r="A428" t="str">
            <v>Август</v>
          </cell>
          <cell r="B428">
            <v>143</v>
          </cell>
          <cell r="C428">
            <v>803.57142857142844</v>
          </cell>
          <cell r="D428">
            <v>771.42857142857133</v>
          </cell>
        </row>
        <row r="429">
          <cell r="A429" t="str">
            <v>Август</v>
          </cell>
          <cell r="B429">
            <v>156</v>
          </cell>
          <cell r="C429">
            <v>796.07032393802797</v>
          </cell>
          <cell r="D429">
            <v>764.22751098050685</v>
          </cell>
        </row>
        <row r="430">
          <cell r="A430" t="str">
            <v>Август</v>
          </cell>
          <cell r="B430">
            <v>201</v>
          </cell>
          <cell r="C430" t="e">
            <v>#DIV/0!</v>
          </cell>
          <cell r="D430" t="e">
            <v>#DIV/0!</v>
          </cell>
        </row>
        <row r="431">
          <cell r="A431" t="str">
            <v>Август</v>
          </cell>
          <cell r="B431">
            <v>204</v>
          </cell>
          <cell r="C431">
            <v>876.89725727274811</v>
          </cell>
          <cell r="D431">
            <v>841.8213669818382</v>
          </cell>
        </row>
        <row r="432">
          <cell r="A432" t="str">
            <v>Август</v>
          </cell>
          <cell r="B432">
            <v>205</v>
          </cell>
          <cell r="C432">
            <v>623.17526899617837</v>
          </cell>
          <cell r="D432">
            <v>598.24825823633125</v>
          </cell>
        </row>
        <row r="433">
          <cell r="A433" t="str">
            <v>Август</v>
          </cell>
          <cell r="B433">
            <v>220</v>
          </cell>
          <cell r="C433">
            <v>744.94465153068143</v>
          </cell>
          <cell r="D433">
            <v>715.14686546945416</v>
          </cell>
        </row>
        <row r="434">
          <cell r="A434" t="str">
            <v>Август</v>
          </cell>
          <cell r="B434">
            <v>352</v>
          </cell>
          <cell r="C434">
            <v>852.73809523809553</v>
          </cell>
          <cell r="D434">
            <v>818.62857142857172</v>
          </cell>
        </row>
        <row r="435">
          <cell r="A435" t="str">
            <v>Август</v>
          </cell>
          <cell r="B435">
            <v>357</v>
          </cell>
          <cell r="C435">
            <v>818.37056727068489</v>
          </cell>
          <cell r="D435">
            <v>785.63574457985749</v>
          </cell>
        </row>
        <row r="436">
          <cell r="A436" t="str">
            <v>Август</v>
          </cell>
          <cell r="B436">
            <v>410</v>
          </cell>
          <cell r="C436">
            <v>501.43237276870491</v>
          </cell>
          <cell r="D436">
            <v>481.37507785795668</v>
          </cell>
        </row>
        <row r="437">
          <cell r="A437" t="str">
            <v>Август</v>
          </cell>
          <cell r="B437">
            <v>411</v>
          </cell>
          <cell r="C437">
            <v>359.68810108505517</v>
          </cell>
          <cell r="D437">
            <v>345.30057704165296</v>
          </cell>
        </row>
        <row r="438">
          <cell r="A438" t="str">
            <v>Август</v>
          </cell>
          <cell r="B438">
            <v>412</v>
          </cell>
          <cell r="C438" t="e">
            <v>#DIV/0!</v>
          </cell>
          <cell r="D438" t="e">
            <v>#DIV/0!</v>
          </cell>
        </row>
        <row r="439">
          <cell r="A439" t="str">
            <v>Август</v>
          </cell>
          <cell r="B439">
            <v>500</v>
          </cell>
          <cell r="C439">
            <v>132.75</v>
          </cell>
          <cell r="D439">
            <v>127.44</v>
          </cell>
        </row>
        <row r="440">
          <cell r="A440" t="str">
            <v>Август</v>
          </cell>
          <cell r="B440">
            <v>600</v>
          </cell>
          <cell r="C440">
            <v>124.99999999999999</v>
          </cell>
          <cell r="D440">
            <v>119.99999999999999</v>
          </cell>
        </row>
        <row r="441">
          <cell r="A441" t="str">
            <v>Август</v>
          </cell>
          <cell r="B441">
            <v>701</v>
          </cell>
          <cell r="C441">
            <v>864.39494299336286</v>
          </cell>
          <cell r="D441">
            <v>829.81914527362835</v>
          </cell>
        </row>
        <row r="442">
          <cell r="A442" t="str">
            <v>Август</v>
          </cell>
          <cell r="B442">
            <v>702</v>
          </cell>
          <cell r="C442">
            <v>830.6309385037714</v>
          </cell>
          <cell r="D442">
            <v>797.40570096362057</v>
          </cell>
        </row>
        <row r="443">
          <cell r="A443" t="str">
            <v>Август</v>
          </cell>
          <cell r="B443">
            <v>710</v>
          </cell>
          <cell r="C443">
            <v>880.73777422821308</v>
          </cell>
          <cell r="D443">
            <v>845.50826325908452</v>
          </cell>
        </row>
        <row r="444">
          <cell r="A444" t="str">
            <v>Август</v>
          </cell>
          <cell r="B444">
            <v>711</v>
          </cell>
          <cell r="C444">
            <v>846.64747060418358</v>
          </cell>
          <cell r="D444">
            <v>812.78157178001618</v>
          </cell>
        </row>
        <row r="445">
          <cell r="A445" t="str">
            <v>Август</v>
          </cell>
          <cell r="B445">
            <v>712</v>
          </cell>
          <cell r="C445">
            <v>916.06637058057265</v>
          </cell>
          <cell r="D445">
            <v>879.42371575734967</v>
          </cell>
        </row>
        <row r="446">
          <cell r="A446" t="str">
            <v>Август</v>
          </cell>
          <cell r="B446">
            <v>713</v>
          </cell>
          <cell r="C446">
            <v>879.3243271154123</v>
          </cell>
          <cell r="D446">
            <v>844.1513540307958</v>
          </cell>
        </row>
        <row r="447">
          <cell r="A447" t="str">
            <v>Август</v>
          </cell>
          <cell r="B447">
            <v>714</v>
          </cell>
          <cell r="C447">
            <v>897.9016218509388</v>
          </cell>
          <cell r="D447">
            <v>861.98555697690119</v>
          </cell>
        </row>
        <row r="448">
          <cell r="A448" t="str">
            <v>Август</v>
          </cell>
          <cell r="B448">
            <v>715</v>
          </cell>
          <cell r="C448">
            <v>864.43166624164178</v>
          </cell>
          <cell r="D448">
            <v>829.85439959197606</v>
          </cell>
        </row>
        <row r="449">
          <cell r="A449" t="str">
            <v>Август</v>
          </cell>
          <cell r="B449">
            <v>716</v>
          </cell>
          <cell r="C449">
            <v>858.76418948083858</v>
          </cell>
          <cell r="D449">
            <v>824.41362190160498</v>
          </cell>
        </row>
        <row r="450">
          <cell r="A450" t="str">
            <v>Август</v>
          </cell>
          <cell r="B450">
            <v>717</v>
          </cell>
          <cell r="C450">
            <v>831.1784630352646</v>
          </cell>
          <cell r="D450">
            <v>797.93132451385395</v>
          </cell>
        </row>
        <row r="451">
          <cell r="A451" t="str">
            <v>Август</v>
          </cell>
          <cell r="B451">
            <v>718</v>
          </cell>
          <cell r="C451">
            <v>1162.0846293676466</v>
          </cell>
          <cell r="D451">
            <v>1115.6012441929406</v>
          </cell>
        </row>
        <row r="452">
          <cell r="A452" t="str">
            <v>Август</v>
          </cell>
          <cell r="B452">
            <v>719</v>
          </cell>
          <cell r="C452">
            <v>1125.2121937571774</v>
          </cell>
          <cell r="D452">
            <v>1080.2037060068903</v>
          </cell>
        </row>
        <row r="453">
          <cell r="A453" t="str">
            <v>Август</v>
          </cell>
          <cell r="B453">
            <v>720</v>
          </cell>
          <cell r="C453">
            <v>875.37994525190368</v>
          </cell>
          <cell r="D453">
            <v>840.36474744182749</v>
          </cell>
        </row>
        <row r="454">
          <cell r="A454" t="str">
            <v>Август</v>
          </cell>
          <cell r="B454">
            <v>721</v>
          </cell>
          <cell r="C454">
            <v>858.43207287212692</v>
          </cell>
          <cell r="D454">
            <v>824.0947899572418</v>
          </cell>
        </row>
        <row r="455">
          <cell r="A455" t="str">
            <v>Август</v>
          </cell>
          <cell r="B455">
            <v>725</v>
          </cell>
          <cell r="C455">
            <v>898.43230701638288</v>
          </cell>
          <cell r="D455">
            <v>862.49501473572752</v>
          </cell>
        </row>
        <row r="456">
          <cell r="A456" t="str">
            <v>Август</v>
          </cell>
          <cell r="B456">
            <v>727</v>
          </cell>
          <cell r="C456">
            <v>929.17876911435337</v>
          </cell>
          <cell r="D456">
            <v>892.01161834977916</v>
          </cell>
        </row>
        <row r="457">
          <cell r="A457" t="str">
            <v>Август</v>
          </cell>
          <cell r="B457">
            <v>730</v>
          </cell>
          <cell r="C457">
            <v>584.27370611578681</v>
          </cell>
          <cell r="D457">
            <v>560.90275787115536</v>
          </cell>
        </row>
        <row r="458">
          <cell r="A458" t="str">
            <v>Август</v>
          </cell>
          <cell r="B458">
            <v>731</v>
          </cell>
          <cell r="C458">
            <v>562.69870253989745</v>
          </cell>
          <cell r="D458">
            <v>540.1907544383015</v>
          </cell>
        </row>
        <row r="459">
          <cell r="A459" t="str">
            <v>Август</v>
          </cell>
          <cell r="B459">
            <v>732</v>
          </cell>
          <cell r="C459">
            <v>558.7368425864646</v>
          </cell>
          <cell r="D459">
            <v>536.38736888300605</v>
          </cell>
        </row>
        <row r="460">
          <cell r="A460" t="str">
            <v>Август</v>
          </cell>
          <cell r="B460">
            <v>733</v>
          </cell>
          <cell r="C460">
            <v>534.85166204032168</v>
          </cell>
          <cell r="D460">
            <v>513.45759555870882</v>
          </cell>
        </row>
        <row r="461">
          <cell r="A461" t="str">
            <v>Август</v>
          </cell>
          <cell r="B461">
            <v>734</v>
          </cell>
          <cell r="C461">
            <v>933.68997916857711</v>
          </cell>
          <cell r="D461">
            <v>896.34238000183404</v>
          </cell>
        </row>
        <row r="462">
          <cell r="A462" t="str">
            <v>Август</v>
          </cell>
          <cell r="B462">
            <v>735</v>
          </cell>
          <cell r="C462">
            <v>908.54075280542099</v>
          </cell>
          <cell r="D462">
            <v>872.19912269320412</v>
          </cell>
        </row>
        <row r="463">
          <cell r="A463" t="str">
            <v>Август</v>
          </cell>
          <cell r="B463">
            <v>737</v>
          </cell>
          <cell r="C463">
            <v>171.37276588829513</v>
          </cell>
          <cell r="D463">
            <v>164.51785525276333</v>
          </cell>
        </row>
        <row r="464">
          <cell r="A464" t="str">
            <v>Август</v>
          </cell>
          <cell r="B464">
            <v>739</v>
          </cell>
          <cell r="C464">
            <v>179.08865202424286</v>
          </cell>
          <cell r="D464">
            <v>171.92510594327314</v>
          </cell>
        </row>
        <row r="465">
          <cell r="A465" t="str">
            <v>Август</v>
          </cell>
          <cell r="B465">
            <v>744</v>
          </cell>
          <cell r="C465">
            <v>362.27192457378374</v>
          </cell>
          <cell r="D465">
            <v>347.78104759083237</v>
          </cell>
        </row>
        <row r="466">
          <cell r="A466" t="str">
            <v>Август</v>
          </cell>
          <cell r="B466">
            <v>781</v>
          </cell>
          <cell r="C466">
            <v>379.42521021303361</v>
          </cell>
          <cell r="D466">
            <v>364.24820180451223</v>
          </cell>
        </row>
        <row r="467">
          <cell r="A467" t="str">
            <v>Август</v>
          </cell>
          <cell r="B467">
            <v>941</v>
          </cell>
          <cell r="C467">
            <v>960.7414252537925</v>
          </cell>
          <cell r="D467">
            <v>922.31176824364081</v>
          </cell>
        </row>
        <row r="468">
          <cell r="A468" t="str">
            <v>Август</v>
          </cell>
          <cell r="B468">
            <v>942</v>
          </cell>
          <cell r="C468">
            <v>942.72063181417559</v>
          </cell>
          <cell r="D468">
            <v>905.01180654160851</v>
          </cell>
        </row>
        <row r="469">
          <cell r="A469" t="str">
            <v>Август</v>
          </cell>
          <cell r="B469">
            <v>952</v>
          </cell>
          <cell r="C469">
            <v>923.18355644201461</v>
          </cell>
          <cell r="D469">
            <v>886.256214184334</v>
          </cell>
        </row>
        <row r="470">
          <cell r="A470" t="str">
            <v>Август</v>
          </cell>
          <cell r="B470">
            <v>953</v>
          </cell>
          <cell r="C470">
            <v>934.90528045967994</v>
          </cell>
          <cell r="D470">
            <v>897.50906924129276</v>
          </cell>
        </row>
        <row r="471">
          <cell r="A471" t="str">
            <v>Август</v>
          </cell>
          <cell r="B471">
            <v>954</v>
          </cell>
          <cell r="C471">
            <v>1138.3665992070939</v>
          </cell>
          <cell r="D471">
            <v>1092.83193523881</v>
          </cell>
        </row>
        <row r="472">
          <cell r="A472" t="str">
            <v>Август</v>
          </cell>
          <cell r="B472">
            <v>958</v>
          </cell>
          <cell r="C472">
            <v>813.10086901875775</v>
          </cell>
          <cell r="D472">
            <v>780.57683425800747</v>
          </cell>
        </row>
        <row r="473">
          <cell r="A473" t="str">
            <v>Август</v>
          </cell>
          <cell r="B473">
            <v>959</v>
          </cell>
          <cell r="C473">
            <v>707.71981572590232</v>
          </cell>
          <cell r="D473">
            <v>679.41102309686619</v>
          </cell>
        </row>
        <row r="474">
          <cell r="A474" t="str">
            <v>Август</v>
          </cell>
          <cell r="B474">
            <v>960</v>
          </cell>
          <cell r="C474">
            <v>888.12428326972577</v>
          </cell>
          <cell r="D474">
            <v>852.59931193893669</v>
          </cell>
        </row>
        <row r="475">
          <cell r="A475" t="str">
            <v>Август</v>
          </cell>
          <cell r="B475">
            <v>961</v>
          </cell>
          <cell r="C475">
            <v>803.14971641065608</v>
          </cell>
          <cell r="D475">
            <v>771.02372775422987</v>
          </cell>
        </row>
        <row r="476">
          <cell r="A476" t="str">
            <v>Август</v>
          </cell>
          <cell r="B476">
            <v>962</v>
          </cell>
          <cell r="C476">
            <v>580.35714285714278</v>
          </cell>
          <cell r="D476">
            <v>557.142857142857</v>
          </cell>
        </row>
        <row r="477">
          <cell r="A477" t="str">
            <v>Август</v>
          </cell>
          <cell r="B477">
            <v>975</v>
          </cell>
          <cell r="C477">
            <v>267.85714285714283</v>
          </cell>
          <cell r="D477">
            <v>257.14285714285711</v>
          </cell>
        </row>
        <row r="478">
          <cell r="A478" t="str">
            <v>Август</v>
          </cell>
          <cell r="B478">
            <v>978</v>
          </cell>
          <cell r="C478">
            <v>673.32138336988237</v>
          </cell>
          <cell r="D478">
            <v>646.38852803508701</v>
          </cell>
        </row>
        <row r="479">
          <cell r="A479" t="str">
            <v>Август</v>
          </cell>
          <cell r="B479">
            <v>981</v>
          </cell>
          <cell r="C479">
            <v>673.07127899999989</v>
          </cell>
          <cell r="D479">
            <v>646.14842783999984</v>
          </cell>
        </row>
        <row r="480">
          <cell r="A480" t="str">
            <v>Август</v>
          </cell>
          <cell r="B480">
            <v>982</v>
          </cell>
          <cell r="C480">
            <v>870.90468558724956</v>
          </cell>
          <cell r="D480">
            <v>836.0684981637595</v>
          </cell>
        </row>
        <row r="481">
          <cell r="A481" t="str">
            <v>Август</v>
          </cell>
          <cell r="B481">
            <v>983</v>
          </cell>
          <cell r="C481">
            <v>1024.9907520360359</v>
          </cell>
          <cell r="D481">
            <v>983.9911219545944</v>
          </cell>
        </row>
        <row r="482">
          <cell r="A482" t="str">
            <v>Август</v>
          </cell>
          <cell r="B482">
            <v>984</v>
          </cell>
          <cell r="C482">
            <v>766.50032033967591</v>
          </cell>
          <cell r="D482">
            <v>735.84030752608885</v>
          </cell>
        </row>
        <row r="483">
          <cell r="A483" t="str">
            <v>Август</v>
          </cell>
          <cell r="B483">
            <v>987</v>
          </cell>
          <cell r="C483">
            <v>830.43560256238311</v>
          </cell>
          <cell r="D483">
            <v>797.21817845988778</v>
          </cell>
        </row>
        <row r="484">
          <cell r="A484" t="str">
            <v>Август</v>
          </cell>
          <cell r="B484">
            <v>991</v>
          </cell>
          <cell r="C484">
            <v>851.07760608543344</v>
          </cell>
          <cell r="D484">
            <v>817.03450184201608</v>
          </cell>
        </row>
        <row r="485">
          <cell r="A485" t="str">
            <v>Август</v>
          </cell>
          <cell r="B485">
            <v>992</v>
          </cell>
          <cell r="C485">
            <v>881.68227474221374</v>
          </cell>
          <cell r="D485">
            <v>846.41498375252513</v>
          </cell>
        </row>
        <row r="486">
          <cell r="A486" t="str">
            <v>Август</v>
          </cell>
          <cell r="B486">
            <v>993</v>
          </cell>
          <cell r="C486">
            <v>867.69842106595888</v>
          </cell>
          <cell r="D486">
            <v>832.99048422332055</v>
          </cell>
        </row>
        <row r="487">
          <cell r="A487" t="str">
            <v>Август</v>
          </cell>
          <cell r="B487">
            <v>994</v>
          </cell>
          <cell r="C487">
            <v>896.68645312266858</v>
          </cell>
          <cell r="D487">
            <v>860.81899499776182</v>
          </cell>
        </row>
        <row r="488">
          <cell r="A488" t="str">
            <v>Август</v>
          </cell>
          <cell r="B488">
            <v>996</v>
          </cell>
          <cell r="C488">
            <v>844.85446283827935</v>
          </cell>
          <cell r="D488">
            <v>811.06028432474818</v>
          </cell>
        </row>
        <row r="489">
          <cell r="A489" t="str">
            <v>Август</v>
          </cell>
          <cell r="B489">
            <v>997</v>
          </cell>
          <cell r="C489">
            <v>736.78343141644632</v>
          </cell>
          <cell r="D489">
            <v>707.31209415978844</v>
          </cell>
        </row>
        <row r="490">
          <cell r="A490" t="str">
            <v>Август</v>
          </cell>
          <cell r="B490">
            <v>998</v>
          </cell>
          <cell r="C490">
            <v>1125.4182339773308</v>
          </cell>
          <cell r="D490">
            <v>1080.4015046182376</v>
          </cell>
        </row>
        <row r="491">
          <cell r="A491" t="str">
            <v>Август</v>
          </cell>
          <cell r="B491">
            <v>999</v>
          </cell>
          <cell r="C491">
            <v>832.83428758056402</v>
          </cell>
          <cell r="D491">
            <v>799.52091607734144</v>
          </cell>
        </row>
        <row r="492">
          <cell r="A492" t="str">
            <v>Август</v>
          </cell>
          <cell r="B492">
            <v>1000</v>
          </cell>
          <cell r="C492">
            <v>563.30042595009263</v>
          </cell>
          <cell r="D492">
            <v>540.76840891208894</v>
          </cell>
        </row>
        <row r="493">
          <cell r="A493" t="str">
            <v>Август</v>
          </cell>
          <cell r="B493">
            <v>1002</v>
          </cell>
          <cell r="C493">
            <v>535.76331549294491</v>
          </cell>
          <cell r="D493">
            <v>514.33278287322707</v>
          </cell>
        </row>
        <row r="494">
          <cell r="A494" t="str">
            <v>Август</v>
          </cell>
          <cell r="B494">
            <v>1003</v>
          </cell>
          <cell r="C494">
            <v>911.6624283248226</v>
          </cell>
          <cell r="D494">
            <v>875.19593119182969</v>
          </cell>
        </row>
        <row r="495">
          <cell r="A495" t="str">
            <v>Август</v>
          </cell>
          <cell r="B495">
            <v>1004</v>
          </cell>
          <cell r="C495">
            <v>277.2864653616067</v>
          </cell>
          <cell r="D495">
            <v>266.19500674714243</v>
          </cell>
        </row>
        <row r="496">
          <cell r="A496" t="str">
            <v>Август</v>
          </cell>
          <cell r="B496">
            <v>1007</v>
          </cell>
          <cell r="C496">
            <v>378.26592432704007</v>
          </cell>
          <cell r="D496">
            <v>363.13528735395846</v>
          </cell>
        </row>
        <row r="497">
          <cell r="A497" t="str">
            <v>Август</v>
          </cell>
          <cell r="B497">
            <v>1008</v>
          </cell>
          <cell r="C497">
            <v>182.32691490867907</v>
          </cell>
          <cell r="D497">
            <v>175.03383831233191</v>
          </cell>
        </row>
        <row r="498">
          <cell r="A498" t="str">
            <v>Август</v>
          </cell>
          <cell r="B498">
            <v>1009</v>
          </cell>
          <cell r="C498">
            <v>173.27220710973768</v>
          </cell>
          <cell r="D498">
            <v>166.34131882534817</v>
          </cell>
        </row>
        <row r="499">
          <cell r="A499" t="str">
            <v>Август</v>
          </cell>
          <cell r="B499">
            <v>1010</v>
          </cell>
          <cell r="C499">
            <v>712.14469957408915</v>
          </cell>
          <cell r="D499">
            <v>683.6589115911255</v>
          </cell>
        </row>
        <row r="500">
          <cell r="A500" t="str">
            <v>Август</v>
          </cell>
          <cell r="B500">
            <v>1011</v>
          </cell>
          <cell r="C500">
            <v>885.8371781881724</v>
          </cell>
          <cell r="D500">
            <v>850.40369106064543</v>
          </cell>
        </row>
        <row r="501">
          <cell r="A501" t="str">
            <v>Август</v>
          </cell>
          <cell r="B501">
            <v>1014</v>
          </cell>
          <cell r="C501">
            <v>883.33459383507716</v>
          </cell>
          <cell r="D501">
            <v>848.001210081674</v>
          </cell>
        </row>
        <row r="502">
          <cell r="A502" t="str">
            <v>Август</v>
          </cell>
          <cell r="B502">
            <v>1016</v>
          </cell>
          <cell r="C502">
            <v>764.38876418065695</v>
          </cell>
          <cell r="D502">
            <v>733.81321361343066</v>
          </cell>
        </row>
        <row r="503">
          <cell r="A503" t="str">
            <v>Август</v>
          </cell>
          <cell r="B503">
            <v>1017</v>
          </cell>
          <cell r="C503">
            <v>931.93042094118186</v>
          </cell>
          <cell r="D503">
            <v>894.65320410353456</v>
          </cell>
        </row>
        <row r="504">
          <cell r="A504" t="str">
            <v>Август</v>
          </cell>
          <cell r="B504">
            <v>1018</v>
          </cell>
          <cell r="C504">
            <v>948.02786699374849</v>
          </cell>
          <cell r="D504">
            <v>910.10675231399853</v>
          </cell>
        </row>
        <row r="505">
          <cell r="A505" t="str">
            <v>Август</v>
          </cell>
          <cell r="B505">
            <v>1019</v>
          </cell>
          <cell r="C505">
            <v>1134.1577480550111</v>
          </cell>
          <cell r="D505">
            <v>1088.7914381328105</v>
          </cell>
        </row>
        <row r="506">
          <cell r="A506" t="str">
            <v>Август</v>
          </cell>
          <cell r="B506">
            <v>1020</v>
          </cell>
          <cell r="C506">
            <v>628.5921312417039</v>
          </cell>
          <cell r="D506">
            <v>603.44844599203577</v>
          </cell>
        </row>
        <row r="507">
          <cell r="A507" t="str">
            <v>Август</v>
          </cell>
          <cell r="B507">
            <v>1038</v>
          </cell>
          <cell r="C507">
            <v>791.53202349101093</v>
          </cell>
          <cell r="D507">
            <v>759.87074255137043</v>
          </cell>
        </row>
        <row r="508">
          <cell r="A508" t="str">
            <v>Август</v>
          </cell>
          <cell r="B508">
            <v>1040</v>
          </cell>
          <cell r="C508">
            <v>522.32142857142856</v>
          </cell>
          <cell r="D508">
            <v>501.42857142857139</v>
          </cell>
        </row>
        <row r="509">
          <cell r="A509" t="str">
            <v>Август</v>
          </cell>
          <cell r="B509">
            <v>1041</v>
          </cell>
          <cell r="C509">
            <v>223.21428571428569</v>
          </cell>
          <cell r="D509">
            <v>214.28571428571425</v>
          </cell>
        </row>
        <row r="510">
          <cell r="A510" t="str">
            <v>Август</v>
          </cell>
          <cell r="B510">
            <v>1044</v>
          </cell>
          <cell r="C510" t="e">
            <v>#DIV/0!</v>
          </cell>
          <cell r="D510" t="e">
            <v>#DIV/0!</v>
          </cell>
        </row>
        <row r="511">
          <cell r="A511" t="str">
            <v>Август</v>
          </cell>
          <cell r="B511">
            <v>1051</v>
          </cell>
          <cell r="C511">
            <v>666.4415119356446</v>
          </cell>
          <cell r="D511">
            <v>639.78385145821881</v>
          </cell>
        </row>
        <row r="512">
          <cell r="A512" t="str">
            <v>Август</v>
          </cell>
          <cell r="B512">
            <v>1055</v>
          </cell>
          <cell r="C512">
            <v>639.18752619641123</v>
          </cell>
          <cell r="D512">
            <v>613.62002514855476</v>
          </cell>
        </row>
        <row r="513">
          <cell r="A513" t="str">
            <v>Август</v>
          </cell>
          <cell r="B513">
            <v>1056</v>
          </cell>
          <cell r="C513">
            <v>607.14285714285711</v>
          </cell>
          <cell r="D513">
            <v>582.85714285714278</v>
          </cell>
        </row>
        <row r="514">
          <cell r="A514" t="str">
            <v>Август</v>
          </cell>
          <cell r="B514">
            <v>1057</v>
          </cell>
          <cell r="C514">
            <v>624.99999999999989</v>
          </cell>
          <cell r="D514">
            <v>599.99999999999989</v>
          </cell>
        </row>
        <row r="515">
          <cell r="A515" t="str">
            <v>Август</v>
          </cell>
          <cell r="B515">
            <v>1064</v>
          </cell>
          <cell r="C515">
            <v>911.31402377869699</v>
          </cell>
          <cell r="D515">
            <v>874.86146282754908</v>
          </cell>
        </row>
        <row r="516">
          <cell r="A516" t="str">
            <v>Август</v>
          </cell>
          <cell r="B516">
            <v>1065</v>
          </cell>
          <cell r="C516">
            <v>1073.1157051951927</v>
          </cell>
          <cell r="D516">
            <v>1030.191076987385</v>
          </cell>
        </row>
        <row r="517">
          <cell r="A517" t="str">
            <v>Август</v>
          </cell>
          <cell r="B517">
            <v>1066</v>
          </cell>
          <cell r="C517">
            <v>914.76842203555657</v>
          </cell>
          <cell r="D517">
            <v>878.17768515413422</v>
          </cell>
        </row>
        <row r="518">
          <cell r="A518" t="str">
            <v>Август</v>
          </cell>
          <cell r="B518">
            <v>1073</v>
          </cell>
          <cell r="C518">
            <v>1080.3571428571427</v>
          </cell>
          <cell r="D518">
            <v>1037.1428571428569</v>
          </cell>
        </row>
        <row r="519">
          <cell r="A519" t="str">
            <v>Август</v>
          </cell>
          <cell r="B519">
            <v>1077</v>
          </cell>
          <cell r="C519">
            <v>258.92857142857139</v>
          </cell>
          <cell r="D519">
            <v>248.57142857142853</v>
          </cell>
        </row>
        <row r="520">
          <cell r="A520" t="str">
            <v>Август</v>
          </cell>
          <cell r="B520">
            <v>1078</v>
          </cell>
          <cell r="C520">
            <v>258.92857142857139</v>
          </cell>
          <cell r="D520">
            <v>248.57142857142853</v>
          </cell>
        </row>
        <row r="521">
          <cell r="A521" t="str">
            <v>Август</v>
          </cell>
          <cell r="B521">
            <v>1079</v>
          </cell>
          <cell r="C521">
            <v>258.92857142857139</v>
          </cell>
          <cell r="D521">
            <v>248.57142857142853</v>
          </cell>
        </row>
        <row r="522">
          <cell r="A522" t="str">
            <v>Август</v>
          </cell>
          <cell r="B522">
            <v>1080</v>
          </cell>
          <cell r="C522">
            <v>258.92857142857139</v>
          </cell>
          <cell r="D522">
            <v>248.57142857142853</v>
          </cell>
        </row>
        <row r="523">
          <cell r="A523" t="str">
            <v>Август</v>
          </cell>
          <cell r="B523">
            <v>1083</v>
          </cell>
          <cell r="C523">
            <v>1216</v>
          </cell>
          <cell r="D523">
            <v>1167.3599999999999</v>
          </cell>
        </row>
        <row r="524">
          <cell r="A524" t="str">
            <v>Август</v>
          </cell>
          <cell r="B524">
            <v>1084</v>
          </cell>
          <cell r="C524">
            <v>1216</v>
          </cell>
          <cell r="D524">
            <v>1167.3599999999999</v>
          </cell>
        </row>
        <row r="525">
          <cell r="A525" t="str">
            <v>Август</v>
          </cell>
          <cell r="B525">
            <v>1085</v>
          </cell>
          <cell r="C525">
            <v>900</v>
          </cell>
          <cell r="D525">
            <v>864</v>
          </cell>
        </row>
        <row r="526">
          <cell r="A526" t="str">
            <v>Август</v>
          </cell>
          <cell r="B526">
            <v>1087</v>
          </cell>
          <cell r="C526">
            <v>1216</v>
          </cell>
          <cell r="D526">
            <v>1167.3599999999999</v>
          </cell>
        </row>
        <row r="527">
          <cell r="A527" t="str">
            <v>Август</v>
          </cell>
          <cell r="B527">
            <v>1088</v>
          </cell>
          <cell r="C527">
            <v>641.78440474344586</v>
          </cell>
          <cell r="D527">
            <v>616.11302855370798</v>
          </cell>
        </row>
        <row r="528">
          <cell r="A528" t="str">
            <v>Август</v>
          </cell>
          <cell r="B528">
            <v>1091</v>
          </cell>
          <cell r="C528">
            <v>1232</v>
          </cell>
          <cell r="D528">
            <v>1182.72</v>
          </cell>
        </row>
        <row r="529">
          <cell r="A529" t="str">
            <v>Август</v>
          </cell>
          <cell r="B529">
            <v>1095</v>
          </cell>
          <cell r="C529">
            <v>834</v>
          </cell>
          <cell r="D529">
            <v>800.64</v>
          </cell>
        </row>
        <row r="530">
          <cell r="A530" t="str">
            <v>Август</v>
          </cell>
          <cell r="B530">
            <v>1103</v>
          </cell>
          <cell r="C530">
            <v>1275</v>
          </cell>
          <cell r="D530">
            <v>1224</v>
          </cell>
        </row>
        <row r="531">
          <cell r="A531" t="str">
            <v>Август</v>
          </cell>
          <cell r="B531">
            <v>1104</v>
          </cell>
          <cell r="C531">
            <v>1275</v>
          </cell>
          <cell r="D531">
            <v>1224</v>
          </cell>
        </row>
        <row r="532">
          <cell r="A532" t="str">
            <v>Август</v>
          </cell>
          <cell r="B532">
            <v>1107</v>
          </cell>
          <cell r="C532">
            <v>673.45500000000004</v>
          </cell>
          <cell r="D532">
            <v>646.51679999999999</v>
          </cell>
        </row>
        <row r="533">
          <cell r="A533" t="str">
            <v>Август</v>
          </cell>
          <cell r="B533">
            <v>1109</v>
          </cell>
          <cell r="C533">
            <v>673.45500000000004</v>
          </cell>
          <cell r="D533">
            <v>646.51679999999999</v>
          </cell>
        </row>
        <row r="534">
          <cell r="A534" t="str">
            <v>Август</v>
          </cell>
          <cell r="B534">
            <v>1111</v>
          </cell>
          <cell r="C534" t="e">
            <v>#DIV/0!</v>
          </cell>
          <cell r="D534" t="e">
            <v>#DIV/0!</v>
          </cell>
        </row>
        <row r="535">
          <cell r="A535" t="str">
            <v>Август</v>
          </cell>
          <cell r="B535">
            <v>1614</v>
          </cell>
          <cell r="C535">
            <v>708.79068691578948</v>
          </cell>
          <cell r="D535">
            <v>680.43905943915786</v>
          </cell>
        </row>
        <row r="536">
          <cell r="A536" t="str">
            <v>Август</v>
          </cell>
          <cell r="B536">
            <v>1615</v>
          </cell>
          <cell r="C536">
            <v>708.79068691578937</v>
          </cell>
          <cell r="D536">
            <v>680.43905943915775</v>
          </cell>
        </row>
        <row r="537">
          <cell r="A537" t="str">
            <v>Август</v>
          </cell>
          <cell r="B537">
            <v>1616</v>
          </cell>
          <cell r="C537" t="e">
            <v>#DIV/0!</v>
          </cell>
          <cell r="D537" t="e">
            <v>#DIV/0!</v>
          </cell>
        </row>
        <row r="538">
          <cell r="A538" t="str">
            <v>Август</v>
          </cell>
          <cell r="B538">
            <v>1634</v>
          </cell>
          <cell r="C538" t="e">
            <v>#DIV/0!</v>
          </cell>
          <cell r="D538" t="e">
            <v>#DIV/0!</v>
          </cell>
        </row>
        <row r="539">
          <cell r="A539" t="str">
            <v>Август</v>
          </cell>
          <cell r="B539">
            <v>1635</v>
          </cell>
          <cell r="C539" t="e">
            <v>#DIV/0!</v>
          </cell>
          <cell r="D539" t="e">
            <v>#DIV/0!</v>
          </cell>
        </row>
        <row r="540">
          <cell r="A540" t="str">
            <v>Сентябрь</v>
          </cell>
          <cell r="B540">
            <v>3</v>
          </cell>
          <cell r="C540" t="e">
            <v>#DIV/0!</v>
          </cell>
          <cell r="D540" t="e">
            <v>#DIV/0!</v>
          </cell>
        </row>
        <row r="541">
          <cell r="A541" t="str">
            <v>Сентябрь</v>
          </cell>
          <cell r="B541">
            <v>4</v>
          </cell>
          <cell r="C541" t="e">
            <v>#DIV/0!</v>
          </cell>
          <cell r="D541" t="e">
            <v>#DIV/0!</v>
          </cell>
        </row>
        <row r="542">
          <cell r="A542" t="str">
            <v>Сентябрь</v>
          </cell>
          <cell r="B542">
            <v>9</v>
          </cell>
          <cell r="C542">
            <v>647.82000000000005</v>
          </cell>
          <cell r="D542">
            <v>621.90719999999999</v>
          </cell>
        </row>
        <row r="543">
          <cell r="A543" t="str">
            <v>Сентябрь</v>
          </cell>
          <cell r="B543">
            <v>15</v>
          </cell>
          <cell r="C543">
            <v>687.10670598849435</v>
          </cell>
          <cell r="D543">
            <v>659.62243774895455</v>
          </cell>
        </row>
        <row r="544">
          <cell r="A544" t="str">
            <v>Сентябрь</v>
          </cell>
          <cell r="B544">
            <v>19</v>
          </cell>
          <cell r="C544">
            <v>672.10584683172806</v>
          </cell>
          <cell r="D544">
            <v>645.22161295845888</v>
          </cell>
        </row>
        <row r="545">
          <cell r="A545" t="str">
            <v>Сентябрь</v>
          </cell>
          <cell r="B545">
            <v>22</v>
          </cell>
          <cell r="C545">
            <v>942.3</v>
          </cell>
          <cell r="D545">
            <v>904.60799999999995</v>
          </cell>
        </row>
        <row r="546">
          <cell r="A546" t="str">
            <v>Сентябрь</v>
          </cell>
          <cell r="B546">
            <v>23</v>
          </cell>
          <cell r="C546">
            <v>926.19473684210527</v>
          </cell>
          <cell r="D546">
            <v>889.14694736842102</v>
          </cell>
        </row>
        <row r="547">
          <cell r="A547" t="str">
            <v>Сентябрь</v>
          </cell>
          <cell r="B547">
            <v>27</v>
          </cell>
          <cell r="C547">
            <v>673.45500000000004</v>
          </cell>
          <cell r="D547">
            <v>646.51679999999999</v>
          </cell>
        </row>
        <row r="548">
          <cell r="A548" t="str">
            <v>Сентябрь</v>
          </cell>
          <cell r="B548">
            <v>29</v>
          </cell>
          <cell r="C548">
            <v>787.78291160705976</v>
          </cell>
          <cell r="D548">
            <v>756.2715951427773</v>
          </cell>
        </row>
        <row r="549">
          <cell r="A549" t="str">
            <v>Сентябрь</v>
          </cell>
          <cell r="B549">
            <v>30</v>
          </cell>
          <cell r="C549">
            <v>741.11580806211759</v>
          </cell>
          <cell r="D549">
            <v>711.47117573963283</v>
          </cell>
        </row>
        <row r="550">
          <cell r="A550" t="str">
            <v>Сентябрь</v>
          </cell>
          <cell r="B550">
            <v>33</v>
          </cell>
          <cell r="C550">
            <v>178.57142857142856</v>
          </cell>
          <cell r="D550">
            <v>171.42857142857142</v>
          </cell>
        </row>
        <row r="551">
          <cell r="A551" t="str">
            <v>Сентябрь</v>
          </cell>
          <cell r="B551">
            <v>114</v>
          </cell>
          <cell r="C551">
            <v>755.73481605154302</v>
          </cell>
          <cell r="D551">
            <v>725.5054234094813</v>
          </cell>
        </row>
        <row r="552">
          <cell r="A552" t="str">
            <v>Сентябрь</v>
          </cell>
          <cell r="B552">
            <v>117</v>
          </cell>
          <cell r="C552">
            <v>507.66401569767623</v>
          </cell>
          <cell r="D552">
            <v>487.35745506976917</v>
          </cell>
        </row>
        <row r="553">
          <cell r="A553" t="str">
            <v>Сентябрь</v>
          </cell>
          <cell r="B553">
            <v>126</v>
          </cell>
          <cell r="C553">
            <v>309.44367334586713</v>
          </cell>
          <cell r="D553">
            <v>297.06592641203241</v>
          </cell>
        </row>
        <row r="554">
          <cell r="A554" t="str">
            <v>Сентябрь</v>
          </cell>
          <cell r="B554">
            <v>140</v>
          </cell>
          <cell r="C554">
            <v>770.0893104777615</v>
          </cell>
          <cell r="D554">
            <v>739.28573805865096</v>
          </cell>
        </row>
        <row r="555">
          <cell r="A555" t="str">
            <v>Сентябрь</v>
          </cell>
          <cell r="B555">
            <v>141</v>
          </cell>
          <cell r="C555">
            <v>804.21381587323458</v>
          </cell>
          <cell r="D555">
            <v>772.04526323830521</v>
          </cell>
        </row>
        <row r="556">
          <cell r="A556" t="str">
            <v>Сентябрь</v>
          </cell>
          <cell r="B556">
            <v>142</v>
          </cell>
          <cell r="C556">
            <v>959.0867442140169</v>
          </cell>
          <cell r="D556">
            <v>920.72327444545624</v>
          </cell>
        </row>
        <row r="557">
          <cell r="A557" t="str">
            <v>Сентябрь</v>
          </cell>
          <cell r="B557">
            <v>143</v>
          </cell>
          <cell r="C557">
            <v>840.27791536932705</v>
          </cell>
          <cell r="D557">
            <v>806.66679875455395</v>
          </cell>
        </row>
        <row r="558">
          <cell r="A558" t="str">
            <v>Сентябрь</v>
          </cell>
          <cell r="B558">
            <v>156</v>
          </cell>
          <cell r="C558">
            <v>793.67705102515174</v>
          </cell>
          <cell r="D558">
            <v>761.9299689841456</v>
          </cell>
        </row>
        <row r="559">
          <cell r="A559" t="str">
            <v>Сентябрь</v>
          </cell>
          <cell r="B559">
            <v>201</v>
          </cell>
          <cell r="C559">
            <v>673.45500000000004</v>
          </cell>
          <cell r="D559">
            <v>646.51679999999999</v>
          </cell>
        </row>
        <row r="560">
          <cell r="A560" t="str">
            <v>Сентябрь</v>
          </cell>
          <cell r="B560">
            <v>204</v>
          </cell>
          <cell r="C560">
            <v>883.25131293626009</v>
          </cell>
          <cell r="D560">
            <v>847.92126041880965</v>
          </cell>
        </row>
        <row r="561">
          <cell r="A561" t="str">
            <v>Сентябрь</v>
          </cell>
          <cell r="B561">
            <v>205</v>
          </cell>
          <cell r="C561">
            <v>626.11622075418518</v>
          </cell>
          <cell r="D561">
            <v>601.0715719240178</v>
          </cell>
        </row>
        <row r="562">
          <cell r="A562" t="str">
            <v>Сентябрь</v>
          </cell>
          <cell r="B562">
            <v>220</v>
          </cell>
          <cell r="C562">
            <v>746.4905948352822</v>
          </cell>
          <cell r="D562">
            <v>716.63097104187091</v>
          </cell>
        </row>
        <row r="563">
          <cell r="A563" t="str">
            <v>Сентябрь</v>
          </cell>
          <cell r="B563">
            <v>352</v>
          </cell>
          <cell r="C563">
            <v>852.73809523809553</v>
          </cell>
          <cell r="D563">
            <v>818.62857142857172</v>
          </cell>
        </row>
        <row r="564">
          <cell r="A564" t="str">
            <v>Сентябрь</v>
          </cell>
          <cell r="B564">
            <v>357</v>
          </cell>
          <cell r="C564">
            <v>870.14020465462636</v>
          </cell>
          <cell r="D564">
            <v>835.3345964684413</v>
          </cell>
        </row>
        <row r="565">
          <cell r="A565" t="str">
            <v>Сентябрь</v>
          </cell>
          <cell r="B565">
            <v>410</v>
          </cell>
          <cell r="C565">
            <v>501.43237276870497</v>
          </cell>
          <cell r="D565">
            <v>481.37507785795674</v>
          </cell>
        </row>
        <row r="566">
          <cell r="A566" t="str">
            <v>Сентябрь</v>
          </cell>
          <cell r="B566">
            <v>411</v>
          </cell>
          <cell r="C566">
            <v>359.68810108505517</v>
          </cell>
          <cell r="D566">
            <v>345.30057704165296</v>
          </cell>
        </row>
        <row r="567">
          <cell r="A567" t="str">
            <v>Сентябрь</v>
          </cell>
          <cell r="B567">
            <v>412</v>
          </cell>
          <cell r="C567">
            <v>828.75643822393818</v>
          </cell>
          <cell r="D567">
            <v>795.60618069498059</v>
          </cell>
        </row>
        <row r="568">
          <cell r="A568" t="str">
            <v>Сентябрь</v>
          </cell>
          <cell r="B568">
            <v>500</v>
          </cell>
          <cell r="C568">
            <v>143.69656290649218</v>
          </cell>
          <cell r="D568">
            <v>137.94870039023249</v>
          </cell>
        </row>
        <row r="569">
          <cell r="A569" t="str">
            <v>Сентябрь</v>
          </cell>
          <cell r="B569">
            <v>600</v>
          </cell>
          <cell r="C569">
            <v>124.99999999999997</v>
          </cell>
          <cell r="D569">
            <v>119.99999999999997</v>
          </cell>
        </row>
        <row r="570">
          <cell r="A570" t="str">
            <v>Сентябрь</v>
          </cell>
          <cell r="B570">
            <v>701</v>
          </cell>
          <cell r="C570">
            <v>866.03498564129279</v>
          </cell>
          <cell r="D570">
            <v>831.39358621564099</v>
          </cell>
        </row>
        <row r="571">
          <cell r="A571" t="str">
            <v>Сентябрь</v>
          </cell>
          <cell r="B571">
            <v>702</v>
          </cell>
          <cell r="C571">
            <v>831.11904817359277</v>
          </cell>
          <cell r="D571">
            <v>797.87428624664904</v>
          </cell>
        </row>
        <row r="572">
          <cell r="A572" t="str">
            <v>Сентябрь</v>
          </cell>
          <cell r="B572">
            <v>710</v>
          </cell>
          <cell r="C572">
            <v>882.62024518116243</v>
          </cell>
          <cell r="D572">
            <v>847.31543537391588</v>
          </cell>
        </row>
        <row r="573">
          <cell r="A573" t="str">
            <v>Сентябрь</v>
          </cell>
          <cell r="B573">
            <v>711</v>
          </cell>
          <cell r="C573">
            <v>849.30771594778082</v>
          </cell>
          <cell r="D573">
            <v>815.33540730986954</v>
          </cell>
        </row>
        <row r="574">
          <cell r="A574" t="str">
            <v>Сентябрь</v>
          </cell>
          <cell r="B574">
            <v>712</v>
          </cell>
          <cell r="C574">
            <v>917.97640287009665</v>
          </cell>
          <cell r="D574">
            <v>881.2573467552927</v>
          </cell>
        </row>
        <row r="575">
          <cell r="A575" t="str">
            <v>Сентябрь</v>
          </cell>
          <cell r="B575">
            <v>713</v>
          </cell>
          <cell r="C575">
            <v>882.19759170920076</v>
          </cell>
          <cell r="D575">
            <v>846.90968804083275</v>
          </cell>
        </row>
        <row r="576">
          <cell r="A576" t="str">
            <v>Сентябрь</v>
          </cell>
          <cell r="B576">
            <v>714</v>
          </cell>
          <cell r="C576">
            <v>899.96997332997057</v>
          </cell>
          <cell r="D576">
            <v>863.97117439677174</v>
          </cell>
        </row>
        <row r="577">
          <cell r="A577" t="str">
            <v>Сентябрь</v>
          </cell>
          <cell r="B577">
            <v>715</v>
          </cell>
          <cell r="C577">
            <v>867.06576640299181</v>
          </cell>
          <cell r="D577">
            <v>832.38313574687209</v>
          </cell>
        </row>
        <row r="578">
          <cell r="A578" t="str">
            <v>Сентябрь</v>
          </cell>
          <cell r="B578">
            <v>716</v>
          </cell>
          <cell r="C578">
            <v>860.09495149600775</v>
          </cell>
          <cell r="D578">
            <v>825.69115343616738</v>
          </cell>
        </row>
        <row r="579">
          <cell r="A579" t="str">
            <v>Сентябрь</v>
          </cell>
          <cell r="B579">
            <v>717</v>
          </cell>
          <cell r="C579">
            <v>831.86543519122267</v>
          </cell>
          <cell r="D579">
            <v>798.5908177835737</v>
          </cell>
        </row>
        <row r="580">
          <cell r="A580" t="str">
            <v>Сентябрь</v>
          </cell>
          <cell r="B580">
            <v>718</v>
          </cell>
          <cell r="C580">
            <v>1164.1451675266715</v>
          </cell>
          <cell r="D580">
            <v>1117.5793608256045</v>
          </cell>
        </row>
        <row r="581">
          <cell r="A581" t="str">
            <v>Сентябрь</v>
          </cell>
          <cell r="B581">
            <v>719</v>
          </cell>
          <cell r="C581">
            <v>1127.0025043982369</v>
          </cell>
          <cell r="D581">
            <v>1081.9224042223073</v>
          </cell>
        </row>
        <row r="582">
          <cell r="A582" t="str">
            <v>Сентябрь</v>
          </cell>
          <cell r="B582">
            <v>720</v>
          </cell>
          <cell r="C582">
            <v>872.74823917211563</v>
          </cell>
          <cell r="D582">
            <v>837.83830960523096</v>
          </cell>
        </row>
        <row r="583">
          <cell r="A583" t="str">
            <v>Сентябрь</v>
          </cell>
          <cell r="B583">
            <v>721</v>
          </cell>
          <cell r="C583">
            <v>856.35388741790609</v>
          </cell>
          <cell r="D583">
            <v>822.0997319211898</v>
          </cell>
        </row>
        <row r="584">
          <cell r="A584" t="str">
            <v>Сентябрь</v>
          </cell>
          <cell r="B584">
            <v>725</v>
          </cell>
          <cell r="C584">
            <v>900.0236814234853</v>
          </cell>
          <cell r="D584">
            <v>864.02273416654589</v>
          </cell>
        </row>
        <row r="585">
          <cell r="A585" t="str">
            <v>Сентябрь</v>
          </cell>
          <cell r="B585">
            <v>727</v>
          </cell>
          <cell r="C585">
            <v>930.2830558007696</v>
          </cell>
          <cell r="D585">
            <v>893.07173356873875</v>
          </cell>
        </row>
        <row r="586">
          <cell r="A586" t="str">
            <v>Сентябрь</v>
          </cell>
          <cell r="B586">
            <v>730</v>
          </cell>
          <cell r="C586">
            <v>585.42314845039607</v>
          </cell>
          <cell r="D586">
            <v>562.00622251238019</v>
          </cell>
        </row>
        <row r="587">
          <cell r="A587" t="str">
            <v>Сентябрь</v>
          </cell>
          <cell r="B587">
            <v>731</v>
          </cell>
          <cell r="C587">
            <v>563.18408043270335</v>
          </cell>
          <cell r="D587">
            <v>540.65671721539525</v>
          </cell>
        </row>
        <row r="588">
          <cell r="A588" t="str">
            <v>Сентябрь</v>
          </cell>
          <cell r="B588">
            <v>732</v>
          </cell>
          <cell r="C588">
            <v>560.29413634009779</v>
          </cell>
          <cell r="D588">
            <v>537.88237088649385</v>
          </cell>
        </row>
        <row r="589">
          <cell r="A589" t="str">
            <v>Сентябрь</v>
          </cell>
          <cell r="B589">
            <v>733</v>
          </cell>
          <cell r="C589">
            <v>536.10210655290427</v>
          </cell>
          <cell r="D589">
            <v>514.65802229078804</v>
          </cell>
        </row>
        <row r="590">
          <cell r="A590" t="str">
            <v>Сентябрь</v>
          </cell>
          <cell r="B590">
            <v>734</v>
          </cell>
          <cell r="C590">
            <v>935.74373822768496</v>
          </cell>
          <cell r="D590">
            <v>898.31398869857753</v>
          </cell>
        </row>
        <row r="591">
          <cell r="A591" t="str">
            <v>Сентябрь</v>
          </cell>
          <cell r="B591">
            <v>735</v>
          </cell>
          <cell r="C591">
            <v>907.3767609534284</v>
          </cell>
          <cell r="D591">
            <v>871.08169051529126</v>
          </cell>
        </row>
        <row r="592">
          <cell r="A592" t="str">
            <v>Сентябрь</v>
          </cell>
          <cell r="B592">
            <v>737</v>
          </cell>
          <cell r="C592">
            <v>172.22732384175944</v>
          </cell>
          <cell r="D592">
            <v>165.33823088808907</v>
          </cell>
        </row>
        <row r="593">
          <cell r="A593" t="str">
            <v>Сентябрь</v>
          </cell>
          <cell r="B593">
            <v>739</v>
          </cell>
          <cell r="C593">
            <v>180.32387749501314</v>
          </cell>
          <cell r="D593">
            <v>173.11092239521261</v>
          </cell>
        </row>
        <row r="594">
          <cell r="A594" t="str">
            <v>Сентябрь</v>
          </cell>
          <cell r="B594">
            <v>744</v>
          </cell>
          <cell r="C594">
            <v>362.97524542459922</v>
          </cell>
          <cell r="D594">
            <v>348.45623560761521</v>
          </cell>
        </row>
        <row r="595">
          <cell r="A595" t="str">
            <v>Сентябрь</v>
          </cell>
          <cell r="B595">
            <v>781</v>
          </cell>
          <cell r="C595">
            <v>379.35208538195855</v>
          </cell>
          <cell r="D595">
            <v>364.1780019666802</v>
          </cell>
        </row>
        <row r="596">
          <cell r="A596" t="str">
            <v>Сентябрь</v>
          </cell>
          <cell r="B596">
            <v>941</v>
          </cell>
          <cell r="C596">
            <v>959.23609683442112</v>
          </cell>
          <cell r="D596">
            <v>920.86665296104422</v>
          </cell>
        </row>
        <row r="597">
          <cell r="A597" t="str">
            <v>Сентябрь</v>
          </cell>
          <cell r="B597">
            <v>942</v>
          </cell>
          <cell r="C597">
            <v>941.31256461775024</v>
          </cell>
          <cell r="D597">
            <v>903.66006203304016</v>
          </cell>
        </row>
        <row r="598">
          <cell r="A598" t="str">
            <v>Сентябрь</v>
          </cell>
          <cell r="B598">
            <v>952</v>
          </cell>
          <cell r="C598">
            <v>927.28756636282799</v>
          </cell>
          <cell r="D598">
            <v>890.1960637083148</v>
          </cell>
        </row>
        <row r="599">
          <cell r="A599" t="str">
            <v>Сентябрь</v>
          </cell>
          <cell r="B599">
            <v>953</v>
          </cell>
          <cell r="C599">
            <v>942.01175434034826</v>
          </cell>
          <cell r="D599">
            <v>904.33128416673435</v>
          </cell>
        </row>
        <row r="600">
          <cell r="A600" t="str">
            <v>Сентябрь</v>
          </cell>
          <cell r="B600">
            <v>954</v>
          </cell>
          <cell r="C600">
            <v>1143.8251425458343</v>
          </cell>
          <cell r="D600">
            <v>1098.0721368440009</v>
          </cell>
        </row>
        <row r="601">
          <cell r="A601" t="str">
            <v>Сентябрь</v>
          </cell>
          <cell r="B601">
            <v>958</v>
          </cell>
          <cell r="C601">
            <v>814.41654155105539</v>
          </cell>
          <cell r="D601">
            <v>781.8398798890131</v>
          </cell>
        </row>
        <row r="602">
          <cell r="A602" t="str">
            <v>Сентябрь</v>
          </cell>
          <cell r="B602">
            <v>959</v>
          </cell>
          <cell r="C602">
            <v>708.70212562716779</v>
          </cell>
          <cell r="D602">
            <v>680.354040602081</v>
          </cell>
        </row>
        <row r="603">
          <cell r="A603" t="str">
            <v>Сентябрь</v>
          </cell>
          <cell r="B603">
            <v>960</v>
          </cell>
          <cell r="C603">
            <v>890.1492541338572</v>
          </cell>
          <cell r="D603">
            <v>854.54328396850292</v>
          </cell>
        </row>
        <row r="604">
          <cell r="A604" t="str">
            <v>Сентябрь</v>
          </cell>
          <cell r="B604">
            <v>961</v>
          </cell>
          <cell r="C604">
            <v>802.59003336204012</v>
          </cell>
          <cell r="D604">
            <v>770.48643202755852</v>
          </cell>
        </row>
        <row r="605">
          <cell r="A605" t="str">
            <v>Сентябрь</v>
          </cell>
          <cell r="B605">
            <v>962</v>
          </cell>
          <cell r="C605">
            <v>580.35714285714278</v>
          </cell>
          <cell r="D605">
            <v>557.142857142857</v>
          </cell>
        </row>
        <row r="606">
          <cell r="A606" t="str">
            <v>Сентябрь</v>
          </cell>
          <cell r="B606">
            <v>975</v>
          </cell>
          <cell r="C606">
            <v>267.85714285714283</v>
          </cell>
          <cell r="D606">
            <v>257.14285714285711</v>
          </cell>
        </row>
        <row r="607">
          <cell r="A607" t="str">
            <v>Сентябрь</v>
          </cell>
          <cell r="B607">
            <v>978</v>
          </cell>
          <cell r="C607">
            <v>673.32727240249937</v>
          </cell>
          <cell r="D607">
            <v>646.39418150639938</v>
          </cell>
        </row>
        <row r="608">
          <cell r="A608" t="str">
            <v>Сентябрь</v>
          </cell>
          <cell r="B608">
            <v>981</v>
          </cell>
          <cell r="C608">
            <v>673.07127899999989</v>
          </cell>
          <cell r="D608">
            <v>646.14842783999984</v>
          </cell>
        </row>
        <row r="609">
          <cell r="A609" t="str">
            <v>Сентябрь</v>
          </cell>
          <cell r="B609">
            <v>982</v>
          </cell>
          <cell r="C609">
            <v>875.57830522613881</v>
          </cell>
          <cell r="D609">
            <v>840.55517301709324</v>
          </cell>
        </row>
        <row r="610">
          <cell r="A610" t="str">
            <v>Сентябрь</v>
          </cell>
          <cell r="B610">
            <v>983</v>
          </cell>
          <cell r="C610">
            <v>1021.937176688172</v>
          </cell>
          <cell r="D610">
            <v>981.05968962064514</v>
          </cell>
        </row>
        <row r="611">
          <cell r="A611" t="str">
            <v>Сентябрь</v>
          </cell>
          <cell r="B611">
            <v>984</v>
          </cell>
          <cell r="C611">
            <v>763.91360329947065</v>
          </cell>
          <cell r="D611">
            <v>733.3570591674918</v>
          </cell>
        </row>
        <row r="612">
          <cell r="A612" t="str">
            <v>Сентябрь</v>
          </cell>
          <cell r="B612">
            <v>987</v>
          </cell>
          <cell r="C612">
            <v>831.77211111258998</v>
          </cell>
          <cell r="D612">
            <v>798.50122666808636</v>
          </cell>
        </row>
        <row r="613">
          <cell r="A613" t="str">
            <v>Сентябрь</v>
          </cell>
          <cell r="B613">
            <v>991</v>
          </cell>
          <cell r="C613">
            <v>849.87447874228326</v>
          </cell>
          <cell r="D613">
            <v>815.87949959259186</v>
          </cell>
        </row>
        <row r="614">
          <cell r="A614" t="str">
            <v>Сентябрь</v>
          </cell>
          <cell r="B614">
            <v>992</v>
          </cell>
          <cell r="C614">
            <v>882.92232680872337</v>
          </cell>
          <cell r="D614">
            <v>847.60543373637438</v>
          </cell>
        </row>
        <row r="615">
          <cell r="A615" t="str">
            <v>Сентябрь</v>
          </cell>
          <cell r="B615">
            <v>993</v>
          </cell>
          <cell r="C615">
            <v>867.86233199325557</v>
          </cell>
          <cell r="D615">
            <v>833.14783871352529</v>
          </cell>
        </row>
        <row r="616">
          <cell r="A616" t="str">
            <v>Сентябрь</v>
          </cell>
          <cell r="B616">
            <v>994</v>
          </cell>
          <cell r="C616">
            <v>899.25042115262943</v>
          </cell>
          <cell r="D616">
            <v>863.28040430652425</v>
          </cell>
        </row>
        <row r="617">
          <cell r="A617" t="str">
            <v>Сентябрь</v>
          </cell>
          <cell r="B617">
            <v>996</v>
          </cell>
          <cell r="C617">
            <v>847.29513283354072</v>
          </cell>
          <cell r="D617">
            <v>813.40332752019901</v>
          </cell>
        </row>
        <row r="618">
          <cell r="A618" t="str">
            <v>Сентябрь</v>
          </cell>
          <cell r="B618">
            <v>997</v>
          </cell>
          <cell r="C618">
            <v>740.72073726328347</v>
          </cell>
          <cell r="D618">
            <v>711.09190777275205</v>
          </cell>
        </row>
        <row r="619">
          <cell r="A619" t="str">
            <v>Сентябрь</v>
          </cell>
          <cell r="B619">
            <v>998</v>
          </cell>
          <cell r="C619">
            <v>1126.3836723902143</v>
          </cell>
          <cell r="D619">
            <v>1081.3283254946057</v>
          </cell>
        </row>
        <row r="620">
          <cell r="A620" t="str">
            <v>Сентябрь</v>
          </cell>
          <cell r="B620">
            <v>999</v>
          </cell>
          <cell r="C620">
            <v>832.61549167940063</v>
          </cell>
          <cell r="D620">
            <v>799.31087201222454</v>
          </cell>
        </row>
        <row r="621">
          <cell r="A621" t="str">
            <v>Сентябрь</v>
          </cell>
          <cell r="B621">
            <v>1000</v>
          </cell>
          <cell r="C621">
            <v>563.86410320971902</v>
          </cell>
          <cell r="D621">
            <v>541.30953908133029</v>
          </cell>
        </row>
        <row r="622">
          <cell r="A622" t="str">
            <v>Сентябрь</v>
          </cell>
          <cell r="B622">
            <v>1002</v>
          </cell>
          <cell r="C622">
            <v>537.03195651671479</v>
          </cell>
          <cell r="D622">
            <v>515.55067825604613</v>
          </cell>
        </row>
        <row r="623">
          <cell r="A623" t="str">
            <v>Сентябрь</v>
          </cell>
          <cell r="B623">
            <v>1003</v>
          </cell>
          <cell r="C623">
            <v>911.80421061528125</v>
          </cell>
          <cell r="D623">
            <v>875.33204219066999</v>
          </cell>
        </row>
        <row r="624">
          <cell r="A624" t="str">
            <v>Сентябрь</v>
          </cell>
          <cell r="B624">
            <v>1004</v>
          </cell>
          <cell r="C624">
            <v>277.3484885604384</v>
          </cell>
          <cell r="D624">
            <v>266.25454901802084</v>
          </cell>
        </row>
        <row r="625">
          <cell r="A625" t="str">
            <v>Сентябрь</v>
          </cell>
          <cell r="B625">
            <v>1007</v>
          </cell>
          <cell r="C625">
            <v>379.63670803361481</v>
          </cell>
          <cell r="D625">
            <v>364.45123971227019</v>
          </cell>
        </row>
        <row r="626">
          <cell r="A626" t="str">
            <v>Сентябрь</v>
          </cell>
          <cell r="B626">
            <v>1008</v>
          </cell>
          <cell r="C626">
            <v>182.20172116714832</v>
          </cell>
          <cell r="D626">
            <v>174.91365232046238</v>
          </cell>
        </row>
        <row r="627">
          <cell r="A627" t="str">
            <v>Сентябрь</v>
          </cell>
          <cell r="B627">
            <v>1009</v>
          </cell>
          <cell r="C627">
            <v>173.22622671192508</v>
          </cell>
          <cell r="D627">
            <v>166.29717764344807</v>
          </cell>
        </row>
        <row r="628">
          <cell r="A628" t="str">
            <v>Сентябрь</v>
          </cell>
          <cell r="B628">
            <v>1010</v>
          </cell>
          <cell r="C628">
            <v>712.59588929924519</v>
          </cell>
          <cell r="D628">
            <v>684.09205372727536</v>
          </cell>
        </row>
        <row r="629">
          <cell r="A629" t="str">
            <v>Сентябрь</v>
          </cell>
          <cell r="B629">
            <v>1011</v>
          </cell>
          <cell r="C629">
            <v>886.85474775482317</v>
          </cell>
          <cell r="D629">
            <v>851.38055784463018</v>
          </cell>
        </row>
        <row r="630">
          <cell r="A630" t="str">
            <v>Сентябрь</v>
          </cell>
          <cell r="B630">
            <v>1014</v>
          </cell>
          <cell r="C630">
            <v>885.34238711799219</v>
          </cell>
          <cell r="D630">
            <v>849.92869163327248</v>
          </cell>
        </row>
        <row r="631">
          <cell r="A631" t="str">
            <v>Сентябрь</v>
          </cell>
          <cell r="B631">
            <v>1016</v>
          </cell>
          <cell r="C631">
            <v>774.13723903478763</v>
          </cell>
          <cell r="D631">
            <v>743.17174947339606</v>
          </cell>
        </row>
        <row r="632">
          <cell r="A632" t="str">
            <v>Сентябрь</v>
          </cell>
          <cell r="B632">
            <v>1017</v>
          </cell>
          <cell r="C632">
            <v>931.06108065195497</v>
          </cell>
          <cell r="D632">
            <v>893.81863742587677</v>
          </cell>
        </row>
        <row r="633">
          <cell r="A633" t="str">
            <v>Сентябрь</v>
          </cell>
          <cell r="B633">
            <v>1018</v>
          </cell>
          <cell r="C633">
            <v>946.35699481614677</v>
          </cell>
          <cell r="D633">
            <v>908.50271502350085</v>
          </cell>
        </row>
        <row r="634">
          <cell r="A634" t="str">
            <v>Сентябрь</v>
          </cell>
          <cell r="B634">
            <v>1019</v>
          </cell>
          <cell r="C634">
            <v>1138.9124488835016</v>
          </cell>
          <cell r="D634">
            <v>1093.3559509281615</v>
          </cell>
        </row>
        <row r="635">
          <cell r="A635" t="str">
            <v>Сентябрь</v>
          </cell>
          <cell r="B635">
            <v>1020</v>
          </cell>
          <cell r="C635">
            <v>629.79268095797909</v>
          </cell>
          <cell r="D635">
            <v>604.60097371965992</v>
          </cell>
        </row>
        <row r="636">
          <cell r="A636" t="str">
            <v>Сентябрь</v>
          </cell>
          <cell r="B636">
            <v>1038</v>
          </cell>
          <cell r="C636">
            <v>793.6605894589735</v>
          </cell>
          <cell r="D636">
            <v>761.91416588061452</v>
          </cell>
        </row>
        <row r="637">
          <cell r="A637" t="str">
            <v>Сентябрь</v>
          </cell>
          <cell r="B637">
            <v>1040</v>
          </cell>
          <cell r="C637">
            <v>522.32142857142856</v>
          </cell>
          <cell r="D637">
            <v>501.42857142857139</v>
          </cell>
        </row>
        <row r="638">
          <cell r="A638" t="str">
            <v>Сентябрь</v>
          </cell>
          <cell r="B638">
            <v>1041</v>
          </cell>
          <cell r="C638">
            <v>223.21428571428569</v>
          </cell>
          <cell r="D638">
            <v>214.28571428571425</v>
          </cell>
        </row>
        <row r="639">
          <cell r="A639" t="str">
            <v>Сентябрь</v>
          </cell>
          <cell r="B639">
            <v>1044</v>
          </cell>
          <cell r="C639" t="e">
            <v>#DIV/0!</v>
          </cell>
          <cell r="D639" t="e">
            <v>#DIV/0!</v>
          </cell>
        </row>
        <row r="640">
          <cell r="A640" t="str">
            <v>Сентябрь</v>
          </cell>
          <cell r="B640">
            <v>1051</v>
          </cell>
          <cell r="C640" t="e">
            <v>#DIV/0!</v>
          </cell>
          <cell r="D640" t="e">
            <v>#DIV/0!</v>
          </cell>
        </row>
        <row r="641">
          <cell r="A641" t="str">
            <v>Сентябрь</v>
          </cell>
          <cell r="B641">
            <v>1055</v>
          </cell>
          <cell r="C641">
            <v>639.18752619641123</v>
          </cell>
          <cell r="D641">
            <v>613.62002514855476</v>
          </cell>
        </row>
        <row r="642">
          <cell r="A642" t="str">
            <v>Сентябрь</v>
          </cell>
          <cell r="B642">
            <v>1056</v>
          </cell>
          <cell r="C642">
            <v>607.14285714285711</v>
          </cell>
          <cell r="D642">
            <v>582.85714285714278</v>
          </cell>
        </row>
        <row r="643">
          <cell r="A643" t="str">
            <v>Сентябрь</v>
          </cell>
          <cell r="B643">
            <v>1057</v>
          </cell>
          <cell r="C643">
            <v>624.99999999999989</v>
          </cell>
          <cell r="D643">
            <v>599.99999999999989</v>
          </cell>
        </row>
        <row r="644">
          <cell r="A644" t="str">
            <v>Сентябрь</v>
          </cell>
          <cell r="B644">
            <v>1064</v>
          </cell>
          <cell r="C644">
            <v>911.80920929802585</v>
          </cell>
          <cell r="D644">
            <v>875.33684092610474</v>
          </cell>
        </row>
        <row r="645">
          <cell r="A645" t="str">
            <v>Сентябрь</v>
          </cell>
          <cell r="B645">
            <v>1065</v>
          </cell>
          <cell r="C645">
            <v>1072.8630064163153</v>
          </cell>
          <cell r="D645">
            <v>1029.9484861596627</v>
          </cell>
        </row>
        <row r="646">
          <cell r="A646" t="str">
            <v>Сентябрь</v>
          </cell>
          <cell r="B646">
            <v>1066</v>
          </cell>
          <cell r="C646">
            <v>916.23324795590725</v>
          </cell>
          <cell r="D646">
            <v>879.58391803767097</v>
          </cell>
        </row>
        <row r="647">
          <cell r="A647" t="str">
            <v>Сентябрь</v>
          </cell>
          <cell r="B647">
            <v>1073</v>
          </cell>
          <cell r="C647">
            <v>1080.3571428571427</v>
          </cell>
          <cell r="D647">
            <v>1037.1428571428569</v>
          </cell>
        </row>
        <row r="648">
          <cell r="A648" t="str">
            <v>Сентябрь</v>
          </cell>
          <cell r="B648">
            <v>1077</v>
          </cell>
          <cell r="C648">
            <v>258.92857142857139</v>
          </cell>
          <cell r="D648">
            <v>248.57142857142853</v>
          </cell>
        </row>
        <row r="649">
          <cell r="A649" t="str">
            <v>Сентябрь</v>
          </cell>
          <cell r="B649">
            <v>1078</v>
          </cell>
          <cell r="C649">
            <v>258.92857142857139</v>
          </cell>
          <cell r="D649">
            <v>248.57142857142853</v>
          </cell>
        </row>
        <row r="650">
          <cell r="A650" t="str">
            <v>Сентябрь</v>
          </cell>
          <cell r="B650">
            <v>1079</v>
          </cell>
          <cell r="C650">
            <v>258.92857142857139</v>
          </cell>
          <cell r="D650">
            <v>248.57142857142853</v>
          </cell>
        </row>
        <row r="651">
          <cell r="A651" t="str">
            <v>Сентябрь</v>
          </cell>
          <cell r="B651">
            <v>1080</v>
          </cell>
          <cell r="C651">
            <v>258.92857142857139</v>
          </cell>
          <cell r="D651">
            <v>248.57142857142853</v>
          </cell>
        </row>
        <row r="652">
          <cell r="A652" t="str">
            <v>Сентябрь</v>
          </cell>
          <cell r="B652">
            <v>1083</v>
          </cell>
          <cell r="C652">
            <v>1216</v>
          </cell>
          <cell r="D652">
            <v>1167.3599999999999</v>
          </cell>
        </row>
        <row r="653">
          <cell r="A653" t="str">
            <v>Сентябрь</v>
          </cell>
          <cell r="B653">
            <v>1084</v>
          </cell>
          <cell r="C653">
            <v>1216</v>
          </cell>
          <cell r="D653">
            <v>1167.3599999999999</v>
          </cell>
        </row>
        <row r="654">
          <cell r="A654" t="str">
            <v>Сентябрь</v>
          </cell>
          <cell r="B654">
            <v>1085</v>
          </cell>
          <cell r="C654">
            <v>900</v>
          </cell>
          <cell r="D654">
            <v>864</v>
          </cell>
        </row>
        <row r="655">
          <cell r="A655" t="str">
            <v>Сентябрь</v>
          </cell>
          <cell r="B655">
            <v>1087</v>
          </cell>
          <cell r="C655">
            <v>1216</v>
          </cell>
          <cell r="D655">
            <v>1167.3599999999999</v>
          </cell>
        </row>
        <row r="656">
          <cell r="A656" t="str">
            <v>Сентябрь</v>
          </cell>
          <cell r="B656">
            <v>1088</v>
          </cell>
          <cell r="C656">
            <v>642.95799356880013</v>
          </cell>
          <cell r="D656">
            <v>617.23967382604815</v>
          </cell>
        </row>
        <row r="657">
          <cell r="A657" t="str">
            <v>Сентябрь</v>
          </cell>
          <cell r="B657">
            <v>1091</v>
          </cell>
          <cell r="C657">
            <v>1232</v>
          </cell>
          <cell r="D657">
            <v>1182.72</v>
          </cell>
        </row>
        <row r="658">
          <cell r="A658" t="str">
            <v>Сентябрь</v>
          </cell>
          <cell r="B658">
            <v>1095</v>
          </cell>
          <cell r="C658">
            <v>834.00000000000011</v>
          </cell>
          <cell r="D658">
            <v>800.6400000000001</v>
          </cell>
        </row>
        <row r="659">
          <cell r="A659" t="str">
            <v>Сентябрь</v>
          </cell>
          <cell r="B659">
            <v>1103</v>
          </cell>
          <cell r="C659">
            <v>1275</v>
          </cell>
          <cell r="D659">
            <v>1224</v>
          </cell>
        </row>
        <row r="660">
          <cell r="A660" t="str">
            <v>Сентябрь</v>
          </cell>
          <cell r="B660">
            <v>1104</v>
          </cell>
          <cell r="C660">
            <v>1275</v>
          </cell>
          <cell r="D660">
            <v>1224</v>
          </cell>
        </row>
        <row r="661">
          <cell r="A661" t="str">
            <v>Сентябрь</v>
          </cell>
          <cell r="B661">
            <v>1107</v>
          </cell>
          <cell r="C661">
            <v>693.51524634502209</v>
          </cell>
          <cell r="D661">
            <v>665.77463649122114</v>
          </cell>
        </row>
        <row r="662">
          <cell r="A662" t="str">
            <v>Сентябрь</v>
          </cell>
          <cell r="B662">
            <v>1109</v>
          </cell>
          <cell r="C662">
            <v>673.45500000000004</v>
          </cell>
          <cell r="D662">
            <v>646.51679999999999</v>
          </cell>
        </row>
        <row r="663">
          <cell r="A663" t="str">
            <v>Сентябрь</v>
          </cell>
          <cell r="B663">
            <v>1111</v>
          </cell>
          <cell r="C663" t="e">
            <v>#DIV/0!</v>
          </cell>
          <cell r="D663" t="e">
            <v>#DIV/0!</v>
          </cell>
        </row>
        <row r="664">
          <cell r="A664" t="str">
            <v>Сентябрь</v>
          </cell>
          <cell r="B664">
            <v>1614</v>
          </cell>
          <cell r="C664">
            <v>708.27437445569615</v>
          </cell>
          <cell r="D664">
            <v>679.94339947746823</v>
          </cell>
        </row>
        <row r="665">
          <cell r="A665" t="str">
            <v>Сентябрь</v>
          </cell>
          <cell r="B665">
            <v>1615</v>
          </cell>
          <cell r="C665">
            <v>708.27437445569615</v>
          </cell>
          <cell r="D665">
            <v>679.94339947746823</v>
          </cell>
        </row>
        <row r="666">
          <cell r="A666" t="str">
            <v>Сентябрь</v>
          </cell>
          <cell r="B666">
            <v>1616</v>
          </cell>
          <cell r="C666" t="e">
            <v>#DIV/0!</v>
          </cell>
          <cell r="D666" t="e">
            <v>#DIV/0!</v>
          </cell>
        </row>
        <row r="667">
          <cell r="A667" t="str">
            <v>Сентябрь</v>
          </cell>
          <cell r="B667">
            <v>1634</v>
          </cell>
          <cell r="C667" t="e">
            <v>#DIV/0!</v>
          </cell>
          <cell r="D667" t="e">
            <v>#DIV/0!</v>
          </cell>
        </row>
        <row r="668">
          <cell r="A668" t="str">
            <v>Сентябрь</v>
          </cell>
          <cell r="B668">
            <v>1635</v>
          </cell>
          <cell r="C668" t="e">
            <v>#DIV/0!</v>
          </cell>
          <cell r="D668" t="e">
            <v>#DIV/0!</v>
          </cell>
        </row>
        <row r="669">
          <cell r="A669" t="str">
            <v>Октябрь</v>
          </cell>
          <cell r="B669">
            <v>3</v>
          </cell>
          <cell r="C669">
            <v>665.17857142857133</v>
          </cell>
          <cell r="D669">
            <v>638.57142857142844</v>
          </cell>
        </row>
        <row r="670">
          <cell r="A670" t="str">
            <v>Октябрь</v>
          </cell>
          <cell r="B670">
            <v>4</v>
          </cell>
          <cell r="C670">
            <v>665.17857142857133</v>
          </cell>
          <cell r="D670">
            <v>638.57142857142844</v>
          </cell>
        </row>
        <row r="671">
          <cell r="A671" t="str">
            <v>Октябрь</v>
          </cell>
          <cell r="B671">
            <v>9</v>
          </cell>
          <cell r="C671">
            <v>759.2598645856333</v>
          </cell>
          <cell r="D671">
            <v>728.88947000220799</v>
          </cell>
        </row>
        <row r="672">
          <cell r="A672" t="str">
            <v>Октябрь</v>
          </cell>
          <cell r="B672">
            <v>15</v>
          </cell>
          <cell r="C672">
            <v>687.20988169195334</v>
          </cell>
          <cell r="D672">
            <v>659.72148642427521</v>
          </cell>
        </row>
        <row r="673">
          <cell r="A673" t="str">
            <v>Октябрь</v>
          </cell>
          <cell r="B673">
            <v>19</v>
          </cell>
          <cell r="C673">
            <v>679.72548856050753</v>
          </cell>
          <cell r="D673">
            <v>652.53646901808725</v>
          </cell>
        </row>
        <row r="674">
          <cell r="A674" t="str">
            <v>Октябрь</v>
          </cell>
          <cell r="B674">
            <v>22</v>
          </cell>
          <cell r="C674">
            <v>889.80583615384614</v>
          </cell>
          <cell r="D674">
            <v>854.2136027076923</v>
          </cell>
        </row>
        <row r="675">
          <cell r="A675" t="str">
            <v>Октябрь</v>
          </cell>
          <cell r="B675">
            <v>23</v>
          </cell>
          <cell r="C675">
            <v>987.92385347446702</v>
          </cell>
          <cell r="D675">
            <v>948.40689933548833</v>
          </cell>
        </row>
        <row r="676">
          <cell r="A676" t="str">
            <v>Октябрь</v>
          </cell>
          <cell r="B676">
            <v>27</v>
          </cell>
          <cell r="C676">
            <v>673.45500000000004</v>
          </cell>
          <cell r="D676">
            <v>646.51679999999999</v>
          </cell>
        </row>
        <row r="677">
          <cell r="A677" t="str">
            <v>Октябрь</v>
          </cell>
          <cell r="B677">
            <v>29</v>
          </cell>
          <cell r="C677">
            <v>790.19476946819225</v>
          </cell>
          <cell r="D677">
            <v>758.58697868946456</v>
          </cell>
        </row>
        <row r="678">
          <cell r="A678" t="str">
            <v>Октябрь</v>
          </cell>
          <cell r="B678">
            <v>30</v>
          </cell>
          <cell r="C678">
            <v>743.86413171320044</v>
          </cell>
          <cell r="D678">
            <v>714.1095664446724</v>
          </cell>
        </row>
        <row r="679">
          <cell r="A679" t="str">
            <v>Октябрь</v>
          </cell>
          <cell r="B679">
            <v>33</v>
          </cell>
          <cell r="C679">
            <v>178.57142857142856</v>
          </cell>
          <cell r="D679">
            <v>171.42857142857142</v>
          </cell>
        </row>
        <row r="680">
          <cell r="A680" t="str">
            <v>Октябрь</v>
          </cell>
          <cell r="B680">
            <v>114</v>
          </cell>
          <cell r="C680">
            <v>755.79189674908559</v>
          </cell>
          <cell r="D680">
            <v>725.5602208791222</v>
          </cell>
        </row>
        <row r="681">
          <cell r="A681" t="str">
            <v>Октябрь</v>
          </cell>
          <cell r="B681">
            <v>117</v>
          </cell>
          <cell r="C681">
            <v>542.8084983481217</v>
          </cell>
          <cell r="D681">
            <v>521.09615841419679</v>
          </cell>
        </row>
        <row r="682">
          <cell r="A682" t="str">
            <v>Октябрь</v>
          </cell>
          <cell r="B682">
            <v>126</v>
          </cell>
          <cell r="C682">
            <v>324.62248669046528</v>
          </cell>
          <cell r="D682">
            <v>311.63758722284666</v>
          </cell>
        </row>
        <row r="683">
          <cell r="A683" t="str">
            <v>Октябрь</v>
          </cell>
          <cell r="B683">
            <v>140</v>
          </cell>
          <cell r="C683">
            <v>775.48152579618522</v>
          </cell>
          <cell r="D683">
            <v>744.46226476433776</v>
          </cell>
        </row>
        <row r="684">
          <cell r="A684" t="str">
            <v>Октябрь</v>
          </cell>
          <cell r="B684">
            <v>141</v>
          </cell>
          <cell r="C684">
            <v>824.71531173839139</v>
          </cell>
          <cell r="D684">
            <v>791.72669926885567</v>
          </cell>
        </row>
        <row r="685">
          <cell r="A685" t="str">
            <v>Октябрь</v>
          </cell>
          <cell r="B685">
            <v>142</v>
          </cell>
          <cell r="C685">
            <v>930.2003807841204</v>
          </cell>
          <cell r="D685">
            <v>892.99236555275559</v>
          </cell>
        </row>
        <row r="686">
          <cell r="A686" t="str">
            <v>Октябрь</v>
          </cell>
          <cell r="B686">
            <v>143</v>
          </cell>
          <cell r="C686">
            <v>840.34361367855604</v>
          </cell>
          <cell r="D686">
            <v>806.72986913141381</v>
          </cell>
        </row>
        <row r="687">
          <cell r="A687" t="str">
            <v>Октябрь</v>
          </cell>
          <cell r="B687">
            <v>156</v>
          </cell>
          <cell r="C687">
            <v>795.17699295791169</v>
          </cell>
          <cell r="D687">
            <v>763.36991323959523</v>
          </cell>
        </row>
        <row r="688">
          <cell r="A688" t="str">
            <v>Октябрь</v>
          </cell>
          <cell r="B688">
            <v>201</v>
          </cell>
          <cell r="C688">
            <v>673.45500000000004</v>
          </cell>
          <cell r="D688">
            <v>646.51679999999999</v>
          </cell>
        </row>
        <row r="689">
          <cell r="A689" t="str">
            <v>Октябрь</v>
          </cell>
          <cell r="B689">
            <v>204</v>
          </cell>
          <cell r="C689">
            <v>886.62101619289319</v>
          </cell>
          <cell r="D689">
            <v>851.15617554517746</v>
          </cell>
        </row>
        <row r="690">
          <cell r="A690" t="str">
            <v>Октябрь</v>
          </cell>
          <cell r="B690">
            <v>205</v>
          </cell>
          <cell r="C690">
            <v>628.32800907068349</v>
          </cell>
          <cell r="D690">
            <v>603.19488870785608</v>
          </cell>
        </row>
        <row r="691">
          <cell r="A691" t="str">
            <v>Октябрь</v>
          </cell>
          <cell r="B691">
            <v>220</v>
          </cell>
          <cell r="C691">
            <v>746.58019351578685</v>
          </cell>
          <cell r="D691">
            <v>716.71698577515531</v>
          </cell>
        </row>
        <row r="692">
          <cell r="A692" t="str">
            <v>Октябрь</v>
          </cell>
          <cell r="B692">
            <v>352</v>
          </cell>
          <cell r="C692">
            <v>852.73809523809553</v>
          </cell>
          <cell r="D692">
            <v>818.62857142857172</v>
          </cell>
        </row>
        <row r="693">
          <cell r="A693" t="str">
            <v>Октябрь</v>
          </cell>
          <cell r="B693">
            <v>357</v>
          </cell>
          <cell r="C693">
            <v>884.56926550814228</v>
          </cell>
          <cell r="D693">
            <v>849.18649488781659</v>
          </cell>
        </row>
        <row r="694">
          <cell r="A694" t="str">
            <v>Октябрь</v>
          </cell>
          <cell r="B694">
            <v>410</v>
          </cell>
          <cell r="C694">
            <v>518.09208752608083</v>
          </cell>
          <cell r="D694">
            <v>497.36840402503759</v>
          </cell>
        </row>
        <row r="695">
          <cell r="A695" t="str">
            <v>Октябрь</v>
          </cell>
          <cell r="B695">
            <v>411</v>
          </cell>
          <cell r="C695">
            <v>443.64055269930356</v>
          </cell>
          <cell r="D695">
            <v>425.89493059133139</v>
          </cell>
        </row>
        <row r="696">
          <cell r="A696" t="str">
            <v>Октябрь</v>
          </cell>
          <cell r="B696">
            <v>412</v>
          </cell>
          <cell r="C696">
            <v>861.65655432560459</v>
          </cell>
          <cell r="D696">
            <v>827.19029215258035</v>
          </cell>
        </row>
        <row r="697">
          <cell r="A697" t="str">
            <v>Октябрь</v>
          </cell>
          <cell r="B697">
            <v>500</v>
          </cell>
          <cell r="C697">
            <v>144.23463600576588</v>
          </cell>
          <cell r="D697">
            <v>138.46525056553523</v>
          </cell>
        </row>
        <row r="698">
          <cell r="A698" t="str">
            <v>Октябрь</v>
          </cell>
          <cell r="B698">
            <v>600</v>
          </cell>
          <cell r="C698">
            <v>131.36796901950757</v>
          </cell>
          <cell r="D698">
            <v>126.11325025872726</v>
          </cell>
        </row>
        <row r="699">
          <cell r="A699" t="str">
            <v>Октябрь</v>
          </cell>
          <cell r="B699">
            <v>701</v>
          </cell>
          <cell r="C699">
            <v>866.44136380886312</v>
          </cell>
          <cell r="D699">
            <v>831.78370925650859</v>
          </cell>
        </row>
        <row r="700">
          <cell r="A700" t="str">
            <v>Октябрь</v>
          </cell>
          <cell r="B700">
            <v>702</v>
          </cell>
          <cell r="C700">
            <v>833.67252504971395</v>
          </cell>
          <cell r="D700">
            <v>800.32562404772534</v>
          </cell>
        </row>
        <row r="701">
          <cell r="A701" t="str">
            <v>Октябрь</v>
          </cell>
          <cell r="B701">
            <v>710</v>
          </cell>
          <cell r="C701">
            <v>883.48694061502545</v>
          </cell>
          <cell r="D701">
            <v>848.1474629904244</v>
          </cell>
        </row>
        <row r="702">
          <cell r="A702" t="str">
            <v>Октябрь</v>
          </cell>
          <cell r="B702">
            <v>711</v>
          </cell>
          <cell r="C702">
            <v>851.5096182920845</v>
          </cell>
          <cell r="D702">
            <v>817.44923356040113</v>
          </cell>
        </row>
        <row r="703">
          <cell r="A703" t="str">
            <v>Октябрь</v>
          </cell>
          <cell r="B703">
            <v>712</v>
          </cell>
          <cell r="C703">
            <v>918.83745797400775</v>
          </cell>
          <cell r="D703">
            <v>882.08395965504735</v>
          </cell>
        </row>
        <row r="704">
          <cell r="A704" t="str">
            <v>Октябрь</v>
          </cell>
          <cell r="B704">
            <v>713</v>
          </cell>
          <cell r="C704">
            <v>885.12265689082483</v>
          </cell>
          <cell r="D704">
            <v>849.71775061519179</v>
          </cell>
        </row>
        <row r="705">
          <cell r="A705" t="str">
            <v>Октябрь</v>
          </cell>
          <cell r="B705">
            <v>714</v>
          </cell>
          <cell r="C705">
            <v>900.89463795220172</v>
          </cell>
          <cell r="D705">
            <v>864.8588524341136</v>
          </cell>
        </row>
        <row r="706">
          <cell r="A706" t="str">
            <v>Октябрь</v>
          </cell>
          <cell r="B706">
            <v>715</v>
          </cell>
          <cell r="C706">
            <v>869.49119497133904</v>
          </cell>
          <cell r="D706">
            <v>834.71154717248544</v>
          </cell>
        </row>
        <row r="707">
          <cell r="A707" t="str">
            <v>Октябрь</v>
          </cell>
          <cell r="B707">
            <v>716</v>
          </cell>
          <cell r="C707">
            <v>861.90485881795041</v>
          </cell>
          <cell r="D707">
            <v>827.42866446523237</v>
          </cell>
        </row>
        <row r="708">
          <cell r="A708" t="str">
            <v>Октябрь</v>
          </cell>
          <cell r="B708">
            <v>717</v>
          </cell>
          <cell r="C708">
            <v>833.66179149506934</v>
          </cell>
          <cell r="D708">
            <v>800.31531983526656</v>
          </cell>
        </row>
        <row r="709">
          <cell r="A709" t="str">
            <v>Октябрь</v>
          </cell>
          <cell r="B709">
            <v>718</v>
          </cell>
          <cell r="C709">
            <v>1165.346399912595</v>
          </cell>
          <cell r="D709">
            <v>1118.7325439160911</v>
          </cell>
        </row>
        <row r="710">
          <cell r="A710" t="str">
            <v>Октябрь</v>
          </cell>
          <cell r="B710">
            <v>719</v>
          </cell>
          <cell r="C710">
            <v>1130.058279086679</v>
          </cell>
          <cell r="D710">
            <v>1084.8559479232117</v>
          </cell>
        </row>
        <row r="711">
          <cell r="A711" t="str">
            <v>Октябрь</v>
          </cell>
          <cell r="B711">
            <v>720</v>
          </cell>
          <cell r="C711">
            <v>874.39761492134005</v>
          </cell>
          <cell r="D711">
            <v>839.42171032448641</v>
          </cell>
        </row>
        <row r="712">
          <cell r="A712" t="str">
            <v>Октябрь</v>
          </cell>
          <cell r="B712">
            <v>721</v>
          </cell>
          <cell r="C712">
            <v>857.81464613563116</v>
          </cell>
          <cell r="D712">
            <v>823.50206029020592</v>
          </cell>
        </row>
        <row r="713">
          <cell r="A713" t="str">
            <v>Октябрь</v>
          </cell>
          <cell r="B713">
            <v>725</v>
          </cell>
          <cell r="C713">
            <v>902.66867210062401</v>
          </cell>
          <cell r="D713">
            <v>866.56192521659898</v>
          </cell>
        </row>
        <row r="714">
          <cell r="A714" t="str">
            <v>Октябрь</v>
          </cell>
          <cell r="B714">
            <v>727</v>
          </cell>
          <cell r="C714">
            <v>931.29652142841712</v>
          </cell>
          <cell r="D714">
            <v>894.04466057128036</v>
          </cell>
        </row>
        <row r="715">
          <cell r="A715" t="str">
            <v>Октябрь</v>
          </cell>
          <cell r="B715">
            <v>730</v>
          </cell>
          <cell r="C715">
            <v>586.41585550114814</v>
          </cell>
          <cell r="D715">
            <v>562.95922128110215</v>
          </cell>
        </row>
        <row r="716">
          <cell r="A716" t="str">
            <v>Октябрь</v>
          </cell>
          <cell r="B716">
            <v>731</v>
          </cell>
          <cell r="C716">
            <v>564.65054143009945</v>
          </cell>
          <cell r="D716">
            <v>542.06451977289544</v>
          </cell>
        </row>
        <row r="717">
          <cell r="A717" t="str">
            <v>Октябрь</v>
          </cell>
          <cell r="B717">
            <v>732</v>
          </cell>
          <cell r="C717">
            <v>561.17664007141263</v>
          </cell>
          <cell r="D717">
            <v>538.72957446855617</v>
          </cell>
        </row>
        <row r="718">
          <cell r="A718" t="str">
            <v>Октябрь</v>
          </cell>
          <cell r="B718">
            <v>733</v>
          </cell>
          <cell r="C718">
            <v>537.6711266102119</v>
          </cell>
          <cell r="D718">
            <v>516.16428154580342</v>
          </cell>
        </row>
        <row r="719">
          <cell r="A719" t="str">
            <v>Октябрь</v>
          </cell>
          <cell r="B719">
            <v>734</v>
          </cell>
          <cell r="C719">
            <v>937.1693941914682</v>
          </cell>
          <cell r="D719">
            <v>899.68261842380946</v>
          </cell>
        </row>
        <row r="720">
          <cell r="A720" t="str">
            <v>Октябрь</v>
          </cell>
          <cell r="B720">
            <v>735</v>
          </cell>
          <cell r="C720">
            <v>910.22091730267255</v>
          </cell>
          <cell r="D720">
            <v>873.81208061056566</v>
          </cell>
        </row>
        <row r="721">
          <cell r="A721" t="str">
            <v>Октябрь</v>
          </cell>
          <cell r="B721">
            <v>737</v>
          </cell>
          <cell r="C721">
            <v>172.76861606061249</v>
          </cell>
          <cell r="D721">
            <v>165.85787141818798</v>
          </cell>
        </row>
        <row r="722">
          <cell r="A722" t="str">
            <v>Октябрь</v>
          </cell>
          <cell r="B722">
            <v>739</v>
          </cell>
          <cell r="C722">
            <v>180.97972019352241</v>
          </cell>
          <cell r="D722">
            <v>173.74053138578151</v>
          </cell>
        </row>
        <row r="723">
          <cell r="A723" t="str">
            <v>Октябрь</v>
          </cell>
          <cell r="B723">
            <v>744</v>
          </cell>
          <cell r="C723">
            <v>364.92957095539475</v>
          </cell>
          <cell r="D723">
            <v>350.33238811717894</v>
          </cell>
        </row>
        <row r="724">
          <cell r="A724" t="str">
            <v>Октябрь</v>
          </cell>
          <cell r="B724">
            <v>781</v>
          </cell>
          <cell r="C724">
            <v>380.59978984380876</v>
          </cell>
          <cell r="D724">
            <v>365.37579825005639</v>
          </cell>
        </row>
        <row r="725">
          <cell r="A725" t="str">
            <v>Октябрь</v>
          </cell>
          <cell r="B725">
            <v>941</v>
          </cell>
          <cell r="C725">
            <v>961.54029908111113</v>
          </cell>
          <cell r="D725">
            <v>923.07868711786659</v>
          </cell>
        </row>
        <row r="726">
          <cell r="A726" t="str">
            <v>Октябрь</v>
          </cell>
          <cell r="B726">
            <v>942</v>
          </cell>
          <cell r="C726">
            <v>944.7059169138829</v>
          </cell>
          <cell r="D726">
            <v>906.91768023732755</v>
          </cell>
        </row>
        <row r="727">
          <cell r="A727" t="str">
            <v>Октябрь</v>
          </cell>
          <cell r="B727">
            <v>952</v>
          </cell>
          <cell r="C727">
            <v>930.39563747240732</v>
          </cell>
          <cell r="D727">
            <v>893.17981197351094</v>
          </cell>
        </row>
        <row r="728">
          <cell r="A728" t="str">
            <v>Октябрь</v>
          </cell>
          <cell r="B728">
            <v>953</v>
          </cell>
          <cell r="C728">
            <v>945.54318091546975</v>
          </cell>
          <cell r="D728">
            <v>907.72145367885093</v>
          </cell>
        </row>
        <row r="729">
          <cell r="A729" t="str">
            <v>Октябрь</v>
          </cell>
          <cell r="B729">
            <v>954</v>
          </cell>
          <cell r="C729">
            <v>1145.7032130582525</v>
          </cell>
          <cell r="D729">
            <v>1099.8750845359223</v>
          </cell>
        </row>
        <row r="730">
          <cell r="A730" t="str">
            <v>Октябрь</v>
          </cell>
          <cell r="B730">
            <v>958</v>
          </cell>
          <cell r="C730">
            <v>814.67139142382462</v>
          </cell>
          <cell r="D730">
            <v>782.08453576687157</v>
          </cell>
        </row>
        <row r="731">
          <cell r="A731" t="str">
            <v>Октябрь</v>
          </cell>
          <cell r="B731">
            <v>959</v>
          </cell>
          <cell r="C731">
            <v>711.13520096839079</v>
          </cell>
          <cell r="D731">
            <v>682.68979292965514</v>
          </cell>
        </row>
        <row r="732">
          <cell r="A732" t="str">
            <v>Октябрь</v>
          </cell>
          <cell r="B732">
            <v>960</v>
          </cell>
          <cell r="C732">
            <v>892.36988842178096</v>
          </cell>
          <cell r="D732">
            <v>856.67509288490965</v>
          </cell>
        </row>
        <row r="733">
          <cell r="A733" t="str">
            <v>Октябрь</v>
          </cell>
          <cell r="B733">
            <v>961</v>
          </cell>
          <cell r="C733">
            <v>803.48739847755849</v>
          </cell>
          <cell r="D733">
            <v>771.34790253845608</v>
          </cell>
        </row>
        <row r="734">
          <cell r="A734" t="str">
            <v>Октябрь</v>
          </cell>
          <cell r="B734">
            <v>962</v>
          </cell>
          <cell r="C734">
            <v>580.35714285714278</v>
          </cell>
          <cell r="D734">
            <v>557.142857142857</v>
          </cell>
        </row>
        <row r="735">
          <cell r="A735" t="str">
            <v>Октябрь</v>
          </cell>
          <cell r="B735">
            <v>975</v>
          </cell>
          <cell r="C735">
            <v>267.85714285714283</v>
          </cell>
          <cell r="D735">
            <v>257.14285714285711</v>
          </cell>
        </row>
        <row r="736">
          <cell r="A736" t="str">
            <v>Октябрь</v>
          </cell>
          <cell r="B736">
            <v>978</v>
          </cell>
          <cell r="C736">
            <v>673.32752493571707</v>
          </cell>
          <cell r="D736">
            <v>646.39442393828836</v>
          </cell>
        </row>
        <row r="737">
          <cell r="A737" t="str">
            <v>Октябрь</v>
          </cell>
          <cell r="B737">
            <v>981</v>
          </cell>
          <cell r="C737">
            <v>714.67039379569871</v>
          </cell>
          <cell r="D737">
            <v>686.08357804387072</v>
          </cell>
        </row>
        <row r="738">
          <cell r="A738" t="str">
            <v>Октябрь</v>
          </cell>
          <cell r="B738">
            <v>982</v>
          </cell>
          <cell r="C738">
            <v>877.34794855867392</v>
          </cell>
          <cell r="D738">
            <v>842.25403061632699</v>
          </cell>
        </row>
        <row r="739">
          <cell r="A739" t="str">
            <v>Октябрь</v>
          </cell>
          <cell r="B739">
            <v>983</v>
          </cell>
          <cell r="C739">
            <v>1022.3992104210525</v>
          </cell>
          <cell r="D739">
            <v>981.50324200421039</v>
          </cell>
        </row>
        <row r="740">
          <cell r="A740" t="str">
            <v>Октябрь</v>
          </cell>
          <cell r="B740">
            <v>984</v>
          </cell>
          <cell r="C740">
            <v>763.39540512390965</v>
          </cell>
          <cell r="D740">
            <v>732.85958891895325</v>
          </cell>
        </row>
        <row r="741">
          <cell r="A741" t="str">
            <v>Октябрь</v>
          </cell>
          <cell r="B741">
            <v>987</v>
          </cell>
          <cell r="C741">
            <v>834.07101084829594</v>
          </cell>
          <cell r="D741">
            <v>800.70817041436408</v>
          </cell>
        </row>
        <row r="742">
          <cell r="A742" t="str">
            <v>Октябрь</v>
          </cell>
          <cell r="B742">
            <v>991</v>
          </cell>
          <cell r="C742">
            <v>852.09614524061544</v>
          </cell>
          <cell r="D742">
            <v>818.01229943099077</v>
          </cell>
        </row>
        <row r="743">
          <cell r="A743" t="str">
            <v>Октябрь</v>
          </cell>
          <cell r="B743">
            <v>992</v>
          </cell>
          <cell r="C743">
            <v>885.44592658050817</v>
          </cell>
          <cell r="D743">
            <v>850.02808951728787</v>
          </cell>
        </row>
        <row r="744">
          <cell r="A744" t="str">
            <v>Октябрь</v>
          </cell>
          <cell r="B744">
            <v>993</v>
          </cell>
          <cell r="C744">
            <v>870.21094147291444</v>
          </cell>
          <cell r="D744">
            <v>835.40250381399778</v>
          </cell>
        </row>
        <row r="745">
          <cell r="A745" t="str">
            <v>Октябрь</v>
          </cell>
          <cell r="B745">
            <v>994</v>
          </cell>
          <cell r="C745">
            <v>901.9576949650982</v>
          </cell>
          <cell r="D745">
            <v>865.87938716649421</v>
          </cell>
        </row>
        <row r="746">
          <cell r="A746" t="str">
            <v>Октябрь</v>
          </cell>
          <cell r="B746">
            <v>996</v>
          </cell>
          <cell r="C746">
            <v>849.85073858555461</v>
          </cell>
          <cell r="D746">
            <v>815.85670904213237</v>
          </cell>
        </row>
        <row r="747">
          <cell r="A747" t="str">
            <v>Октябрь</v>
          </cell>
          <cell r="B747">
            <v>997</v>
          </cell>
          <cell r="C747">
            <v>743.32780361712457</v>
          </cell>
          <cell r="D747">
            <v>713.59469147243954</v>
          </cell>
        </row>
        <row r="748">
          <cell r="A748" t="str">
            <v>Октябрь</v>
          </cell>
          <cell r="B748">
            <v>998</v>
          </cell>
          <cell r="C748">
            <v>1129.3192099462531</v>
          </cell>
          <cell r="D748">
            <v>1084.1464415484029</v>
          </cell>
        </row>
        <row r="749">
          <cell r="A749" t="str">
            <v>Октябрь</v>
          </cell>
          <cell r="B749">
            <v>999</v>
          </cell>
          <cell r="C749">
            <v>834.82968712476156</v>
          </cell>
          <cell r="D749">
            <v>801.43649963977111</v>
          </cell>
        </row>
        <row r="750">
          <cell r="A750" t="str">
            <v>Октябрь</v>
          </cell>
          <cell r="B750">
            <v>1000</v>
          </cell>
          <cell r="C750">
            <v>565.36213548740079</v>
          </cell>
          <cell r="D750">
            <v>542.74765006790471</v>
          </cell>
        </row>
        <row r="751">
          <cell r="A751" t="str">
            <v>Октябрь</v>
          </cell>
          <cell r="B751">
            <v>1002</v>
          </cell>
          <cell r="C751">
            <v>538.60130859930291</v>
          </cell>
          <cell r="D751">
            <v>517.0572562553308</v>
          </cell>
        </row>
        <row r="752">
          <cell r="A752" t="str">
            <v>Октябрь</v>
          </cell>
          <cell r="B752">
            <v>1003</v>
          </cell>
          <cell r="C752">
            <v>914.07956104682216</v>
          </cell>
          <cell r="D752">
            <v>877.5163786049493</v>
          </cell>
        </row>
        <row r="753">
          <cell r="A753" t="str">
            <v>Октябрь</v>
          </cell>
          <cell r="B753">
            <v>1004</v>
          </cell>
          <cell r="C753">
            <v>278.0442044594746</v>
          </cell>
          <cell r="D753">
            <v>266.9224362810956</v>
          </cell>
        </row>
        <row r="754">
          <cell r="A754" t="str">
            <v>Октябрь</v>
          </cell>
          <cell r="B754">
            <v>1007</v>
          </cell>
          <cell r="C754">
            <v>380.83476280797032</v>
          </cell>
          <cell r="D754">
            <v>365.60137229565152</v>
          </cell>
        </row>
        <row r="755">
          <cell r="A755" t="str">
            <v>Октябрь</v>
          </cell>
          <cell r="B755">
            <v>1008</v>
          </cell>
          <cell r="C755">
            <v>182.62706686098264</v>
          </cell>
          <cell r="D755">
            <v>175.32198418654332</v>
          </cell>
        </row>
        <row r="756">
          <cell r="A756" t="str">
            <v>Октябрь</v>
          </cell>
          <cell r="B756">
            <v>1009</v>
          </cell>
          <cell r="C756">
            <v>173.64457237520142</v>
          </cell>
          <cell r="D756">
            <v>166.69878948019337</v>
          </cell>
        </row>
        <row r="757">
          <cell r="A757" t="str">
            <v>Октябрь</v>
          </cell>
          <cell r="B757">
            <v>1010</v>
          </cell>
          <cell r="C757">
            <v>714.43915919439462</v>
          </cell>
          <cell r="D757">
            <v>685.86159282661879</v>
          </cell>
        </row>
        <row r="758">
          <cell r="A758" t="str">
            <v>Октябрь</v>
          </cell>
          <cell r="B758">
            <v>1011</v>
          </cell>
          <cell r="C758">
            <v>889.23591091271635</v>
          </cell>
          <cell r="D758">
            <v>853.66647447620767</v>
          </cell>
        </row>
        <row r="759">
          <cell r="A759" t="str">
            <v>Октябрь</v>
          </cell>
          <cell r="B759">
            <v>1014</v>
          </cell>
          <cell r="C759">
            <v>887.90906055224445</v>
          </cell>
          <cell r="D759">
            <v>852.3926981301546</v>
          </cell>
        </row>
        <row r="760">
          <cell r="A760" t="str">
            <v>Октябрь</v>
          </cell>
          <cell r="B760">
            <v>1016</v>
          </cell>
          <cell r="C760">
            <v>777.91088144317985</v>
          </cell>
          <cell r="D760">
            <v>746.79444618545267</v>
          </cell>
        </row>
        <row r="761">
          <cell r="A761" t="str">
            <v>Октябрь</v>
          </cell>
          <cell r="B761">
            <v>1017</v>
          </cell>
          <cell r="C761">
            <v>932.95656178538684</v>
          </cell>
          <cell r="D761">
            <v>895.63829931397129</v>
          </cell>
        </row>
        <row r="762">
          <cell r="A762" t="str">
            <v>Октябрь</v>
          </cell>
          <cell r="B762">
            <v>1018</v>
          </cell>
          <cell r="C762">
            <v>948.67746168948531</v>
          </cell>
          <cell r="D762">
            <v>910.73036322190592</v>
          </cell>
        </row>
        <row r="763">
          <cell r="A763" t="str">
            <v>Октябрь</v>
          </cell>
          <cell r="B763">
            <v>1019</v>
          </cell>
          <cell r="C763">
            <v>1142.6294345730951</v>
          </cell>
          <cell r="D763">
            <v>1096.9242571901711</v>
          </cell>
        </row>
        <row r="764">
          <cell r="A764" t="str">
            <v>Октябрь</v>
          </cell>
          <cell r="B764">
            <v>1020</v>
          </cell>
          <cell r="C764">
            <v>631.57938993466576</v>
          </cell>
          <cell r="D764">
            <v>606.31621433727912</v>
          </cell>
        </row>
        <row r="765">
          <cell r="A765" t="str">
            <v>Октябрь</v>
          </cell>
          <cell r="B765">
            <v>1038</v>
          </cell>
          <cell r="C765">
            <v>796.02429611909679</v>
          </cell>
          <cell r="D765">
            <v>764.1833242743329</v>
          </cell>
        </row>
        <row r="766">
          <cell r="A766" t="str">
            <v>Октябрь</v>
          </cell>
          <cell r="B766">
            <v>1040</v>
          </cell>
          <cell r="C766">
            <v>522.32142857142856</v>
          </cell>
          <cell r="D766">
            <v>501.42857142857139</v>
          </cell>
        </row>
        <row r="767">
          <cell r="A767" t="str">
            <v>Октябрь</v>
          </cell>
          <cell r="B767">
            <v>1041</v>
          </cell>
          <cell r="C767">
            <v>223.21428571428569</v>
          </cell>
          <cell r="D767">
            <v>214.28571428571425</v>
          </cell>
        </row>
        <row r="768">
          <cell r="A768" t="str">
            <v>Октябрь</v>
          </cell>
          <cell r="B768">
            <v>1044</v>
          </cell>
          <cell r="C768" t="e">
            <v>#DIV/0!</v>
          </cell>
          <cell r="D768" t="e">
            <v>#DIV/0!</v>
          </cell>
        </row>
        <row r="769">
          <cell r="A769" t="str">
            <v>Октябрь</v>
          </cell>
          <cell r="B769">
            <v>1051</v>
          </cell>
          <cell r="C769" t="e">
            <v>#DIV/0!</v>
          </cell>
          <cell r="D769" t="e">
            <v>#DIV/0!</v>
          </cell>
        </row>
        <row r="770">
          <cell r="A770" t="str">
            <v>Октябрь</v>
          </cell>
          <cell r="B770">
            <v>1055</v>
          </cell>
          <cell r="C770">
            <v>639.18752619641111</v>
          </cell>
          <cell r="D770">
            <v>613.62002514855465</v>
          </cell>
        </row>
        <row r="771">
          <cell r="A771" t="str">
            <v>Октябрь</v>
          </cell>
          <cell r="B771">
            <v>1056</v>
          </cell>
          <cell r="C771">
            <v>607.14285714285711</v>
          </cell>
          <cell r="D771">
            <v>582.85714285714278</v>
          </cell>
        </row>
        <row r="772">
          <cell r="A772" t="str">
            <v>Октябрь</v>
          </cell>
          <cell r="B772">
            <v>1057</v>
          </cell>
          <cell r="C772">
            <v>624.99999999999989</v>
          </cell>
          <cell r="D772">
            <v>599.99999999999989</v>
          </cell>
        </row>
        <row r="773">
          <cell r="A773" t="str">
            <v>Октябрь</v>
          </cell>
          <cell r="B773">
            <v>1064</v>
          </cell>
          <cell r="C773">
            <v>913.16738310302378</v>
          </cell>
          <cell r="D773">
            <v>876.64068777890282</v>
          </cell>
        </row>
        <row r="774">
          <cell r="A774" t="str">
            <v>Октябрь</v>
          </cell>
          <cell r="B774">
            <v>1065</v>
          </cell>
          <cell r="C774">
            <v>1082.3072608821867</v>
          </cell>
          <cell r="D774">
            <v>1039.0149704468993</v>
          </cell>
        </row>
        <row r="775">
          <cell r="A775" t="str">
            <v>Октябрь</v>
          </cell>
          <cell r="B775">
            <v>1066</v>
          </cell>
          <cell r="C775">
            <v>918.888057639664</v>
          </cell>
          <cell r="D775">
            <v>882.13253533407737</v>
          </cell>
        </row>
        <row r="776">
          <cell r="A776" t="str">
            <v>Октябрь</v>
          </cell>
          <cell r="B776">
            <v>1073</v>
          </cell>
          <cell r="C776">
            <v>1080.3571428571427</v>
          </cell>
          <cell r="D776">
            <v>1037.1428571428569</v>
          </cell>
        </row>
        <row r="777">
          <cell r="A777" t="str">
            <v>Октябрь</v>
          </cell>
          <cell r="B777">
            <v>1077</v>
          </cell>
          <cell r="C777">
            <v>258.92857142857139</v>
          </cell>
          <cell r="D777">
            <v>248.57142857142853</v>
          </cell>
        </row>
        <row r="778">
          <cell r="A778" t="str">
            <v>Октябрь</v>
          </cell>
          <cell r="B778">
            <v>1078</v>
          </cell>
          <cell r="C778">
            <v>258.92857142857139</v>
          </cell>
          <cell r="D778">
            <v>248.57142857142853</v>
          </cell>
        </row>
        <row r="779">
          <cell r="A779" t="str">
            <v>Октябрь</v>
          </cell>
          <cell r="B779">
            <v>1079</v>
          </cell>
          <cell r="C779">
            <v>258.92857142857139</v>
          </cell>
          <cell r="D779">
            <v>248.57142857142853</v>
          </cell>
        </row>
        <row r="780">
          <cell r="A780" t="str">
            <v>Октябрь</v>
          </cell>
          <cell r="B780">
            <v>1080</v>
          </cell>
          <cell r="C780">
            <v>258.92857142857139</v>
          </cell>
          <cell r="D780">
            <v>248.57142857142853</v>
          </cell>
        </row>
        <row r="781">
          <cell r="A781" t="str">
            <v>Октябрь</v>
          </cell>
          <cell r="B781">
            <v>1083</v>
          </cell>
          <cell r="C781">
            <v>1216</v>
          </cell>
          <cell r="D781">
            <v>1167.3599999999999</v>
          </cell>
        </row>
        <row r="782">
          <cell r="A782" t="str">
            <v>Октябрь</v>
          </cell>
          <cell r="B782">
            <v>1084</v>
          </cell>
          <cell r="C782">
            <v>1215.9999999999998</v>
          </cell>
          <cell r="D782">
            <v>1167.3599999999997</v>
          </cell>
        </row>
        <row r="783">
          <cell r="A783" t="str">
            <v>Октябрь</v>
          </cell>
          <cell r="B783">
            <v>1085</v>
          </cell>
          <cell r="C783">
            <v>900.00000000000011</v>
          </cell>
          <cell r="D783">
            <v>864.00000000000011</v>
          </cell>
        </row>
        <row r="784">
          <cell r="A784" t="str">
            <v>Октябрь</v>
          </cell>
          <cell r="B784">
            <v>1087</v>
          </cell>
          <cell r="C784">
            <v>1216</v>
          </cell>
          <cell r="D784">
            <v>1167.3599999999999</v>
          </cell>
        </row>
        <row r="785">
          <cell r="A785" t="str">
            <v>Октябрь</v>
          </cell>
          <cell r="B785">
            <v>1088</v>
          </cell>
          <cell r="C785">
            <v>689.34775511826422</v>
          </cell>
          <cell r="D785">
            <v>661.77384491353359</v>
          </cell>
        </row>
        <row r="786">
          <cell r="A786" t="str">
            <v>Октябрь</v>
          </cell>
          <cell r="B786">
            <v>1091</v>
          </cell>
          <cell r="C786">
            <v>1232</v>
          </cell>
          <cell r="D786">
            <v>1182.72</v>
          </cell>
        </row>
        <row r="787">
          <cell r="A787" t="str">
            <v>Октябрь</v>
          </cell>
          <cell r="B787">
            <v>1103</v>
          </cell>
          <cell r="C787">
            <v>1275</v>
          </cell>
          <cell r="D787">
            <v>1224</v>
          </cell>
        </row>
        <row r="788">
          <cell r="A788" t="str">
            <v>Октябрь</v>
          </cell>
          <cell r="B788">
            <v>1104</v>
          </cell>
          <cell r="C788">
            <v>1275</v>
          </cell>
          <cell r="D788">
            <v>1224</v>
          </cell>
        </row>
        <row r="789">
          <cell r="A789" t="str">
            <v>Октябрь</v>
          </cell>
          <cell r="B789">
            <v>1107</v>
          </cell>
          <cell r="C789">
            <v>673.45500000000004</v>
          </cell>
          <cell r="D789">
            <v>646.51679999999999</v>
          </cell>
        </row>
        <row r="790">
          <cell r="A790" t="str">
            <v>Октябрь</v>
          </cell>
          <cell r="B790">
            <v>1109</v>
          </cell>
          <cell r="C790">
            <v>673.45500000000004</v>
          </cell>
          <cell r="D790">
            <v>646.51679999999999</v>
          </cell>
        </row>
        <row r="791">
          <cell r="A791" t="str">
            <v>Октябрь</v>
          </cell>
          <cell r="B791">
            <v>1111</v>
          </cell>
          <cell r="C791">
            <v>580.03800000000001</v>
          </cell>
          <cell r="D791">
            <v>556.83647999999994</v>
          </cell>
        </row>
        <row r="792">
          <cell r="A792" t="str">
            <v>Октябрь</v>
          </cell>
          <cell r="B792">
            <v>1614</v>
          </cell>
          <cell r="C792">
            <v>708.27437445569615</v>
          </cell>
          <cell r="D792">
            <v>679.94339947746823</v>
          </cell>
        </row>
        <row r="793">
          <cell r="A793" t="str">
            <v>Октябрь</v>
          </cell>
          <cell r="B793">
            <v>1615</v>
          </cell>
          <cell r="C793">
            <v>708.27437445569626</v>
          </cell>
          <cell r="D793">
            <v>679.94339947746835</v>
          </cell>
        </row>
        <row r="794">
          <cell r="A794" t="str">
            <v>Октябрь</v>
          </cell>
          <cell r="B794">
            <v>1616</v>
          </cell>
          <cell r="C794" t="e">
            <v>#DIV/0!</v>
          </cell>
          <cell r="D794" t="e">
            <v>#DIV/0!</v>
          </cell>
        </row>
        <row r="795">
          <cell r="A795" t="str">
            <v>Октябрь</v>
          </cell>
          <cell r="B795">
            <v>1634</v>
          </cell>
          <cell r="C795" t="e">
            <v>#DIV/0!</v>
          </cell>
          <cell r="D795" t="e">
            <v>#DIV/0!</v>
          </cell>
        </row>
        <row r="796">
          <cell r="A796" t="str">
            <v>Октябрь</v>
          </cell>
          <cell r="B796">
            <v>1635</v>
          </cell>
          <cell r="C796" t="e">
            <v>#DIV/0!</v>
          </cell>
          <cell r="D796" t="e">
            <v>#DIV/0!</v>
          </cell>
        </row>
        <row r="797">
          <cell r="A797" t="str">
            <v>Ноябрь</v>
          </cell>
          <cell r="B797">
            <v>3</v>
          </cell>
          <cell r="C797" t="e">
            <v>#DIV/0!</v>
          </cell>
          <cell r="D797" t="e">
            <v>#DIV/0!</v>
          </cell>
        </row>
        <row r="798">
          <cell r="A798" t="str">
            <v>Ноябрь</v>
          </cell>
          <cell r="B798">
            <v>4</v>
          </cell>
          <cell r="C798" t="e">
            <v>#DIV/0!</v>
          </cell>
          <cell r="D798" t="e">
            <v>#DIV/0!</v>
          </cell>
        </row>
        <row r="799">
          <cell r="A799" t="str">
            <v>Ноябрь</v>
          </cell>
          <cell r="B799">
            <v>9</v>
          </cell>
          <cell r="C799">
            <v>647.82000000000005</v>
          </cell>
          <cell r="D799">
            <v>621.90719999999999</v>
          </cell>
        </row>
        <row r="800">
          <cell r="A800" t="str">
            <v>Ноябрь</v>
          </cell>
          <cell r="B800">
            <v>15</v>
          </cell>
          <cell r="C800">
            <v>684.83541241315504</v>
          </cell>
          <cell r="D800">
            <v>657.4419959166288</v>
          </cell>
        </row>
        <row r="801">
          <cell r="A801" t="str">
            <v>Ноябрь</v>
          </cell>
          <cell r="B801">
            <v>19</v>
          </cell>
          <cell r="C801">
            <v>619.16247447505475</v>
          </cell>
          <cell r="D801">
            <v>594.39597549605253</v>
          </cell>
        </row>
        <row r="802">
          <cell r="A802" t="str">
            <v>Ноябрь</v>
          </cell>
          <cell r="B802">
            <v>22</v>
          </cell>
          <cell r="C802">
            <v>994.65</v>
          </cell>
          <cell r="D802">
            <v>954.86399999999992</v>
          </cell>
        </row>
        <row r="803">
          <cell r="A803" t="str">
            <v>Ноябрь</v>
          </cell>
          <cell r="B803">
            <v>23</v>
          </cell>
          <cell r="C803">
            <v>931.9303616059558</v>
          </cell>
          <cell r="D803">
            <v>894.65314714171757</v>
          </cell>
        </row>
        <row r="804">
          <cell r="A804" t="str">
            <v>Ноябрь</v>
          </cell>
          <cell r="B804">
            <v>27</v>
          </cell>
          <cell r="C804">
            <v>673.45500000000004</v>
          </cell>
          <cell r="D804">
            <v>646.51679999999999</v>
          </cell>
        </row>
        <row r="805">
          <cell r="A805" t="str">
            <v>Ноябрь</v>
          </cell>
          <cell r="B805">
            <v>29</v>
          </cell>
          <cell r="C805">
            <v>790.49447220909292</v>
          </cell>
          <cell r="D805">
            <v>758.87469332072919</v>
          </cell>
        </row>
        <row r="806">
          <cell r="A806" t="str">
            <v>Ноябрь</v>
          </cell>
          <cell r="B806">
            <v>30</v>
          </cell>
          <cell r="C806">
            <v>744.15325163479076</v>
          </cell>
          <cell r="D806">
            <v>714.38712156939914</v>
          </cell>
        </row>
        <row r="807">
          <cell r="A807" t="str">
            <v>Ноябрь</v>
          </cell>
          <cell r="B807">
            <v>33</v>
          </cell>
          <cell r="C807">
            <v>178.57142857142856</v>
          </cell>
          <cell r="D807">
            <v>171.42857142857142</v>
          </cell>
        </row>
        <row r="808">
          <cell r="A808" t="str">
            <v>Ноябрь</v>
          </cell>
          <cell r="B808">
            <v>114</v>
          </cell>
          <cell r="C808">
            <v>749.08767570200746</v>
          </cell>
          <cell r="D808">
            <v>719.1241686739271</v>
          </cell>
        </row>
        <row r="809">
          <cell r="A809" t="str">
            <v>Ноябрь</v>
          </cell>
          <cell r="B809">
            <v>117</v>
          </cell>
          <cell r="C809">
            <v>526.8896299956042</v>
          </cell>
          <cell r="D809">
            <v>505.81404479578003</v>
          </cell>
        </row>
        <row r="810">
          <cell r="A810" t="str">
            <v>Ноябрь</v>
          </cell>
          <cell r="B810">
            <v>126</v>
          </cell>
          <cell r="C810">
            <v>272.27930753563459</v>
          </cell>
          <cell r="D810">
            <v>261.38813523420919</v>
          </cell>
        </row>
        <row r="811">
          <cell r="A811" t="str">
            <v>Ноябрь</v>
          </cell>
          <cell r="B811">
            <v>140</v>
          </cell>
          <cell r="C811">
            <v>742.59916141315534</v>
          </cell>
          <cell r="D811">
            <v>712.8951949566291</v>
          </cell>
        </row>
        <row r="812">
          <cell r="A812" t="str">
            <v>Ноябрь</v>
          </cell>
          <cell r="B812">
            <v>141</v>
          </cell>
          <cell r="C812">
            <v>796.69487935038251</v>
          </cell>
          <cell r="D812">
            <v>764.82708417636718</v>
          </cell>
        </row>
        <row r="813">
          <cell r="A813" t="str">
            <v>Ноябрь</v>
          </cell>
          <cell r="B813">
            <v>142</v>
          </cell>
          <cell r="C813">
            <v>960.81809054721884</v>
          </cell>
          <cell r="D813">
            <v>922.38536692533</v>
          </cell>
        </row>
        <row r="814">
          <cell r="A814" t="str">
            <v>Ноябрь</v>
          </cell>
          <cell r="B814">
            <v>143</v>
          </cell>
          <cell r="C814">
            <v>841.14431525848852</v>
          </cell>
          <cell r="D814">
            <v>807.49854264814894</v>
          </cell>
        </row>
        <row r="815">
          <cell r="A815" t="str">
            <v>Ноябрь</v>
          </cell>
          <cell r="B815">
            <v>156</v>
          </cell>
          <cell r="C815">
            <v>795.21307295552299</v>
          </cell>
          <cell r="D815">
            <v>763.40455003730199</v>
          </cell>
        </row>
        <row r="816">
          <cell r="A816" t="str">
            <v>Ноябрь</v>
          </cell>
          <cell r="B816">
            <v>201</v>
          </cell>
          <cell r="C816">
            <v>673.45499999999993</v>
          </cell>
          <cell r="D816">
            <v>646.51679999999988</v>
          </cell>
        </row>
        <row r="817">
          <cell r="A817" t="str">
            <v>Ноябрь</v>
          </cell>
          <cell r="B817">
            <v>204</v>
          </cell>
          <cell r="C817">
            <v>886.98093517823827</v>
          </cell>
          <cell r="D817">
            <v>851.50169777110875</v>
          </cell>
        </row>
        <row r="818">
          <cell r="A818" t="str">
            <v>Ноябрь</v>
          </cell>
          <cell r="B818">
            <v>205</v>
          </cell>
          <cell r="C818">
            <v>628.93827986165468</v>
          </cell>
          <cell r="D818">
            <v>603.7807486671885</v>
          </cell>
        </row>
        <row r="819">
          <cell r="A819" t="str">
            <v>Ноябрь</v>
          </cell>
          <cell r="B819">
            <v>220</v>
          </cell>
          <cell r="C819">
            <v>745.82297010499497</v>
          </cell>
          <cell r="D819">
            <v>715.99005130079513</v>
          </cell>
        </row>
        <row r="820">
          <cell r="A820" t="str">
            <v>Ноябрь</v>
          </cell>
          <cell r="B820">
            <v>352</v>
          </cell>
          <cell r="C820">
            <v>852.73809523809553</v>
          </cell>
          <cell r="D820">
            <v>818.62857142857172</v>
          </cell>
        </row>
        <row r="821">
          <cell r="A821" t="str">
            <v>Ноябрь</v>
          </cell>
          <cell r="B821">
            <v>357</v>
          </cell>
          <cell r="C821">
            <v>855.85351020780536</v>
          </cell>
          <cell r="D821">
            <v>821.61936979949314</v>
          </cell>
        </row>
        <row r="822">
          <cell r="A822" t="str">
            <v>Ноябрь</v>
          </cell>
          <cell r="B822">
            <v>410</v>
          </cell>
          <cell r="C822">
            <v>499.37792896854609</v>
          </cell>
          <cell r="D822">
            <v>479.40281180980423</v>
          </cell>
        </row>
        <row r="823">
          <cell r="A823" t="str">
            <v>Ноябрь</v>
          </cell>
          <cell r="B823">
            <v>411</v>
          </cell>
          <cell r="C823">
            <v>355.0689294196884</v>
          </cell>
          <cell r="D823">
            <v>340.86617224290086</v>
          </cell>
        </row>
        <row r="824">
          <cell r="A824" t="str">
            <v>Ноябрь</v>
          </cell>
          <cell r="B824">
            <v>412</v>
          </cell>
          <cell r="C824">
            <v>826.59828777720475</v>
          </cell>
          <cell r="D824">
            <v>793.53435626611656</v>
          </cell>
        </row>
        <row r="825">
          <cell r="A825" t="str">
            <v>Ноябрь</v>
          </cell>
          <cell r="B825">
            <v>500</v>
          </cell>
          <cell r="C825">
            <v>132.75</v>
          </cell>
          <cell r="D825">
            <v>127.44</v>
          </cell>
        </row>
        <row r="826">
          <cell r="A826" t="str">
            <v>Ноябрь</v>
          </cell>
          <cell r="B826">
            <v>600</v>
          </cell>
          <cell r="C826">
            <v>124.99999999999999</v>
          </cell>
          <cell r="D826">
            <v>119.99999999999999</v>
          </cell>
        </row>
        <row r="827">
          <cell r="A827" t="str">
            <v>Ноябрь</v>
          </cell>
          <cell r="B827">
            <v>701</v>
          </cell>
          <cell r="C827">
            <v>864.0585386676803</v>
          </cell>
          <cell r="D827">
            <v>829.49619712097308</v>
          </cell>
        </row>
        <row r="828">
          <cell r="A828" t="str">
            <v>Ноябрь</v>
          </cell>
          <cell r="B828">
            <v>702</v>
          </cell>
          <cell r="C828">
            <v>834.4371214454618</v>
          </cell>
          <cell r="D828">
            <v>801.05963658764324</v>
          </cell>
        </row>
        <row r="829">
          <cell r="A829" t="str">
            <v>Ноябрь</v>
          </cell>
          <cell r="B829">
            <v>710</v>
          </cell>
          <cell r="C829">
            <v>881.57324041887989</v>
          </cell>
          <cell r="D829">
            <v>846.31031080212472</v>
          </cell>
        </row>
        <row r="830">
          <cell r="A830" t="str">
            <v>Ноябрь</v>
          </cell>
          <cell r="B830">
            <v>711</v>
          </cell>
          <cell r="C830">
            <v>851.73179645521509</v>
          </cell>
          <cell r="D830">
            <v>817.6625245970065</v>
          </cell>
        </row>
        <row r="831">
          <cell r="A831" t="str">
            <v>Ноябрь</v>
          </cell>
          <cell r="B831">
            <v>712</v>
          </cell>
          <cell r="C831">
            <v>916.72234680076224</v>
          </cell>
          <cell r="D831">
            <v>880.05345292873176</v>
          </cell>
        </row>
        <row r="832">
          <cell r="A832" t="str">
            <v>Ноябрь</v>
          </cell>
          <cell r="B832">
            <v>713</v>
          </cell>
          <cell r="C832">
            <v>885.52689071718135</v>
          </cell>
          <cell r="D832">
            <v>850.10581508849407</v>
          </cell>
        </row>
        <row r="833">
          <cell r="A833" t="str">
            <v>Ноябрь</v>
          </cell>
          <cell r="B833">
            <v>714</v>
          </cell>
          <cell r="C833">
            <v>898.68826697843213</v>
          </cell>
          <cell r="D833">
            <v>862.74073629929478</v>
          </cell>
        </row>
        <row r="834">
          <cell r="A834" t="str">
            <v>Ноябрь</v>
          </cell>
          <cell r="B834">
            <v>715</v>
          </cell>
          <cell r="C834">
            <v>869.80820926401896</v>
          </cell>
          <cell r="D834">
            <v>835.01588089345819</v>
          </cell>
        </row>
        <row r="835">
          <cell r="A835" t="str">
            <v>Ноябрь</v>
          </cell>
          <cell r="B835">
            <v>716</v>
          </cell>
          <cell r="C835">
            <v>861.11145488828811</v>
          </cell>
          <cell r="D835">
            <v>826.66699669275658</v>
          </cell>
        </row>
        <row r="836">
          <cell r="A836" t="str">
            <v>Ноябрь</v>
          </cell>
          <cell r="B836">
            <v>717</v>
          </cell>
          <cell r="C836">
            <v>833.99841200878882</v>
          </cell>
          <cell r="D836">
            <v>800.6384755284372</v>
          </cell>
        </row>
        <row r="837">
          <cell r="A837" t="str">
            <v>Ноябрь</v>
          </cell>
          <cell r="B837">
            <v>718</v>
          </cell>
          <cell r="C837">
            <v>1162.8561685785357</v>
          </cell>
          <cell r="D837">
            <v>1116.3419218353943</v>
          </cell>
        </row>
        <row r="838">
          <cell r="A838" t="str">
            <v>Ноябрь</v>
          </cell>
          <cell r="B838">
            <v>719</v>
          </cell>
          <cell r="C838">
            <v>1130.4214215368067</v>
          </cell>
          <cell r="D838">
            <v>1085.2045646753345</v>
          </cell>
        </row>
        <row r="839">
          <cell r="A839" t="str">
            <v>Ноябрь</v>
          </cell>
          <cell r="B839">
            <v>720</v>
          </cell>
          <cell r="C839">
            <v>874.43728943926124</v>
          </cell>
          <cell r="D839">
            <v>839.45979786169073</v>
          </cell>
        </row>
        <row r="840">
          <cell r="A840" t="str">
            <v>Ноябрь</v>
          </cell>
          <cell r="B840">
            <v>721</v>
          </cell>
          <cell r="C840">
            <v>857.67197695030291</v>
          </cell>
          <cell r="D840">
            <v>823.36509787229079</v>
          </cell>
        </row>
        <row r="841">
          <cell r="A841" t="str">
            <v>Ноябрь</v>
          </cell>
          <cell r="B841">
            <v>725</v>
          </cell>
          <cell r="C841">
            <v>903.00909357269495</v>
          </cell>
          <cell r="D841">
            <v>866.88872982978717</v>
          </cell>
        </row>
        <row r="842">
          <cell r="A842" t="str">
            <v>Ноябрь</v>
          </cell>
          <cell r="B842">
            <v>727</v>
          </cell>
          <cell r="C842">
            <v>930.14306203194678</v>
          </cell>
          <cell r="D842">
            <v>892.93733955066887</v>
          </cell>
        </row>
        <row r="843">
          <cell r="A843" t="str">
            <v>Ноябрь</v>
          </cell>
          <cell r="B843">
            <v>730</v>
          </cell>
          <cell r="C843">
            <v>585.99027049557424</v>
          </cell>
          <cell r="D843">
            <v>562.55065967575126</v>
          </cell>
        </row>
        <row r="844">
          <cell r="A844" t="str">
            <v>Ноябрь</v>
          </cell>
          <cell r="B844">
            <v>731</v>
          </cell>
          <cell r="C844">
            <v>564.88513949085109</v>
          </cell>
          <cell r="D844">
            <v>542.28973391121701</v>
          </cell>
        </row>
        <row r="845">
          <cell r="A845" t="str">
            <v>Ноябрь</v>
          </cell>
          <cell r="B845">
            <v>732</v>
          </cell>
          <cell r="C845">
            <v>560.6517952145814</v>
          </cell>
          <cell r="D845">
            <v>538.22572340599811</v>
          </cell>
        </row>
        <row r="846">
          <cell r="A846" t="str">
            <v>Ноябрь</v>
          </cell>
          <cell r="B846">
            <v>733</v>
          </cell>
          <cell r="C846">
            <v>537.8903809857793</v>
          </cell>
          <cell r="D846">
            <v>516.37476574634809</v>
          </cell>
        </row>
        <row r="847">
          <cell r="A847" t="str">
            <v>Ноябрь</v>
          </cell>
          <cell r="B847">
            <v>734</v>
          </cell>
          <cell r="C847">
            <v>936.38781583335219</v>
          </cell>
          <cell r="D847">
            <v>898.93230320001805</v>
          </cell>
        </row>
        <row r="848">
          <cell r="A848" t="str">
            <v>Ноябрь</v>
          </cell>
          <cell r="B848">
            <v>735</v>
          </cell>
          <cell r="C848">
            <v>910.74198854909241</v>
          </cell>
          <cell r="D848">
            <v>874.31230900712865</v>
          </cell>
        </row>
        <row r="849">
          <cell r="A849" t="str">
            <v>Ноябрь</v>
          </cell>
          <cell r="B849">
            <v>737</v>
          </cell>
          <cell r="C849">
            <v>172.84842174601354</v>
          </cell>
          <cell r="D849">
            <v>165.934484876173</v>
          </cell>
        </row>
        <row r="850">
          <cell r="A850" t="str">
            <v>Ноябрь</v>
          </cell>
          <cell r="B850">
            <v>739</v>
          </cell>
          <cell r="C850">
            <v>181.10253899075278</v>
          </cell>
          <cell r="D850">
            <v>173.85843743112267</v>
          </cell>
        </row>
        <row r="851">
          <cell r="A851" t="str">
            <v>Ноябрь</v>
          </cell>
          <cell r="B851">
            <v>744</v>
          </cell>
          <cell r="C851">
            <v>365.60660919568693</v>
          </cell>
          <cell r="D851">
            <v>350.98234482785944</v>
          </cell>
        </row>
        <row r="852">
          <cell r="A852" t="str">
            <v>Ноябрь</v>
          </cell>
          <cell r="B852">
            <v>781</v>
          </cell>
          <cell r="C852">
            <v>380.80328087393156</v>
          </cell>
          <cell r="D852">
            <v>365.5711496389743</v>
          </cell>
        </row>
        <row r="853">
          <cell r="A853" t="str">
            <v>Ноябрь</v>
          </cell>
          <cell r="B853">
            <v>941</v>
          </cell>
          <cell r="C853">
            <v>961.58392757137335</v>
          </cell>
          <cell r="D853">
            <v>923.12057046851839</v>
          </cell>
        </row>
        <row r="854">
          <cell r="A854" t="str">
            <v>Ноябрь</v>
          </cell>
          <cell r="B854">
            <v>942</v>
          </cell>
          <cell r="C854">
            <v>944.74878156857903</v>
          </cell>
          <cell r="D854">
            <v>906.95883030583582</v>
          </cell>
        </row>
        <row r="855">
          <cell r="A855" t="str">
            <v>Ноябрь</v>
          </cell>
          <cell r="B855">
            <v>952</v>
          </cell>
          <cell r="C855">
            <v>930.82320071080539</v>
          </cell>
          <cell r="D855">
            <v>893.5902726823731</v>
          </cell>
        </row>
        <row r="856">
          <cell r="A856" t="str">
            <v>Ноябрь</v>
          </cell>
          <cell r="B856">
            <v>953</v>
          </cell>
          <cell r="C856">
            <v>945.89466214094898</v>
          </cell>
          <cell r="D856">
            <v>908.058875655311</v>
          </cell>
        </row>
        <row r="857">
          <cell r="A857" t="str">
            <v>Ноябрь</v>
          </cell>
          <cell r="B857">
            <v>954</v>
          </cell>
          <cell r="C857">
            <v>1146.3909622072615</v>
          </cell>
          <cell r="D857">
            <v>1100.5353237189711</v>
          </cell>
        </row>
        <row r="858">
          <cell r="A858" t="str">
            <v>Ноябрь</v>
          </cell>
          <cell r="B858">
            <v>958</v>
          </cell>
          <cell r="C858">
            <v>813.55889653527277</v>
          </cell>
          <cell r="D858">
            <v>781.01654067386187</v>
          </cell>
        </row>
        <row r="859">
          <cell r="A859" t="str">
            <v>Ноябрь</v>
          </cell>
          <cell r="B859">
            <v>959</v>
          </cell>
          <cell r="C859">
            <v>711.8466025070129</v>
          </cell>
          <cell r="D859">
            <v>683.37273840673231</v>
          </cell>
        </row>
        <row r="860">
          <cell r="A860" t="str">
            <v>Ноябрь</v>
          </cell>
          <cell r="B860">
            <v>960</v>
          </cell>
          <cell r="C860">
            <v>892.34116816726191</v>
          </cell>
          <cell r="D860">
            <v>856.64752144057138</v>
          </cell>
        </row>
        <row r="861">
          <cell r="A861" t="str">
            <v>Ноябрь</v>
          </cell>
          <cell r="B861">
            <v>961</v>
          </cell>
          <cell r="C861">
            <v>803.97754221981302</v>
          </cell>
          <cell r="D861">
            <v>771.81844053102043</v>
          </cell>
        </row>
        <row r="862">
          <cell r="A862" t="str">
            <v>Ноябрь</v>
          </cell>
          <cell r="B862">
            <v>962</v>
          </cell>
          <cell r="C862">
            <v>580.35714285714278</v>
          </cell>
          <cell r="D862">
            <v>557.142857142857</v>
          </cell>
        </row>
        <row r="863">
          <cell r="A863" t="str">
            <v>Ноябрь</v>
          </cell>
          <cell r="B863">
            <v>975</v>
          </cell>
          <cell r="C863">
            <v>267.85714285714283</v>
          </cell>
          <cell r="D863">
            <v>257.14285714285711</v>
          </cell>
        </row>
        <row r="864">
          <cell r="A864" t="str">
            <v>Ноябрь</v>
          </cell>
          <cell r="B864">
            <v>978</v>
          </cell>
          <cell r="C864">
            <v>673.37832399927936</v>
          </cell>
          <cell r="D864">
            <v>646.4431910393082</v>
          </cell>
        </row>
        <row r="865">
          <cell r="A865" t="str">
            <v>Ноябрь</v>
          </cell>
          <cell r="B865">
            <v>981</v>
          </cell>
          <cell r="C865">
            <v>673.22100000000023</v>
          </cell>
          <cell r="D865">
            <v>646.29216000000019</v>
          </cell>
        </row>
        <row r="866">
          <cell r="A866" t="str">
            <v>Ноябрь</v>
          </cell>
          <cell r="B866">
            <v>982</v>
          </cell>
          <cell r="C866">
            <v>699.84090690138373</v>
          </cell>
          <cell r="D866">
            <v>671.84727062532841</v>
          </cell>
        </row>
        <row r="867">
          <cell r="A867" t="str">
            <v>Ноябрь</v>
          </cell>
          <cell r="B867">
            <v>983</v>
          </cell>
          <cell r="C867">
            <v>774.1246876033058</v>
          </cell>
          <cell r="D867">
            <v>743.15970009917351</v>
          </cell>
        </row>
        <row r="868">
          <cell r="A868" t="str">
            <v>Ноябрь</v>
          </cell>
          <cell r="B868">
            <v>984</v>
          </cell>
          <cell r="C868">
            <v>625.82101207052813</v>
          </cell>
          <cell r="D868">
            <v>600.78817158770698</v>
          </cell>
        </row>
        <row r="869">
          <cell r="A869" t="str">
            <v>Ноябрь</v>
          </cell>
          <cell r="B869">
            <v>987</v>
          </cell>
          <cell r="C869">
            <v>834.33489070575877</v>
          </cell>
          <cell r="D869">
            <v>800.96149507752841</v>
          </cell>
        </row>
        <row r="870">
          <cell r="A870" t="str">
            <v>Ноябрь</v>
          </cell>
          <cell r="B870">
            <v>991</v>
          </cell>
          <cell r="C870">
            <v>852.35668197741995</v>
          </cell>
          <cell r="D870">
            <v>818.26241469832314</v>
          </cell>
        </row>
        <row r="871">
          <cell r="A871" t="str">
            <v>Ноябрь</v>
          </cell>
          <cell r="B871">
            <v>992</v>
          </cell>
          <cell r="C871">
            <v>885.84892314326828</v>
          </cell>
          <cell r="D871">
            <v>850.41496621753754</v>
          </cell>
        </row>
        <row r="872">
          <cell r="A872" t="str">
            <v>Ноябрь</v>
          </cell>
          <cell r="B872">
            <v>993</v>
          </cell>
          <cell r="C872">
            <v>870.52198128202656</v>
          </cell>
          <cell r="D872">
            <v>835.70110203074546</v>
          </cell>
        </row>
        <row r="873">
          <cell r="A873" t="str">
            <v>Ноябрь</v>
          </cell>
          <cell r="B873">
            <v>994</v>
          </cell>
          <cell r="C873">
            <v>902.365286790401</v>
          </cell>
          <cell r="D873">
            <v>866.27067531878492</v>
          </cell>
        </row>
        <row r="874">
          <cell r="A874" t="str">
            <v>Ноябрь</v>
          </cell>
          <cell r="B874">
            <v>996</v>
          </cell>
          <cell r="C874">
            <v>850.2365089426329</v>
          </cell>
          <cell r="D874">
            <v>816.2270485849275</v>
          </cell>
        </row>
        <row r="875">
          <cell r="A875" t="str">
            <v>Ноябрь</v>
          </cell>
          <cell r="B875">
            <v>997</v>
          </cell>
          <cell r="C875">
            <v>743.76249120132138</v>
          </cell>
          <cell r="D875">
            <v>714.01199155326844</v>
          </cell>
        </row>
        <row r="876">
          <cell r="A876" t="str">
            <v>Ноябрь</v>
          </cell>
          <cell r="B876">
            <v>998</v>
          </cell>
          <cell r="C876">
            <v>1130.0037521168849</v>
          </cell>
          <cell r="D876">
            <v>1084.8036020322095</v>
          </cell>
        </row>
        <row r="877">
          <cell r="A877" t="str">
            <v>Ноябрь</v>
          </cell>
          <cell r="B877">
            <v>999</v>
          </cell>
          <cell r="C877">
            <v>835.1221140850987</v>
          </cell>
          <cell r="D877">
            <v>801.71722952169478</v>
          </cell>
        </row>
        <row r="878">
          <cell r="A878" t="str">
            <v>Ноябрь</v>
          </cell>
          <cell r="B878">
            <v>1000</v>
          </cell>
          <cell r="C878">
            <v>565.54510772943979</v>
          </cell>
          <cell r="D878">
            <v>542.92330342026219</v>
          </cell>
        </row>
        <row r="879">
          <cell r="A879" t="str">
            <v>Ноябрь</v>
          </cell>
          <cell r="B879">
            <v>1002</v>
          </cell>
          <cell r="C879">
            <v>538.79758112848367</v>
          </cell>
          <cell r="D879">
            <v>517.24567788334434</v>
          </cell>
        </row>
        <row r="880">
          <cell r="A880" t="str">
            <v>Ноябрь</v>
          </cell>
          <cell r="B880">
            <v>1003</v>
          </cell>
          <cell r="C880">
            <v>914.32192695014533</v>
          </cell>
          <cell r="D880">
            <v>877.74904987213949</v>
          </cell>
        </row>
        <row r="881">
          <cell r="A881" t="str">
            <v>Ноябрь</v>
          </cell>
          <cell r="B881">
            <v>1004</v>
          </cell>
          <cell r="C881">
            <v>278.11923982354091</v>
          </cell>
          <cell r="D881">
            <v>266.99447023059929</v>
          </cell>
        </row>
        <row r="882">
          <cell r="A882" t="str">
            <v>Ноябрь</v>
          </cell>
          <cell r="B882">
            <v>1007</v>
          </cell>
          <cell r="C882">
            <v>381.0268940516616</v>
          </cell>
          <cell r="D882">
            <v>365.78581828959511</v>
          </cell>
        </row>
        <row r="883">
          <cell r="A883" t="str">
            <v>Ноябрь</v>
          </cell>
          <cell r="B883">
            <v>1008</v>
          </cell>
          <cell r="C883">
            <v>182.66482642105598</v>
          </cell>
          <cell r="D883">
            <v>175.35823336421373</v>
          </cell>
        </row>
        <row r="884">
          <cell r="A884" t="str">
            <v>Ноябрь</v>
          </cell>
          <cell r="B884">
            <v>1009</v>
          </cell>
          <cell r="C884">
            <v>173.68554894505283</v>
          </cell>
          <cell r="D884">
            <v>166.73812698725072</v>
          </cell>
        </row>
        <row r="885">
          <cell r="A885" t="str">
            <v>Ноябрь</v>
          </cell>
          <cell r="B885">
            <v>1010</v>
          </cell>
          <cell r="C885">
            <v>714.6522366556859</v>
          </cell>
          <cell r="D885">
            <v>686.06614718945843</v>
          </cell>
        </row>
        <row r="886">
          <cell r="A886" t="str">
            <v>Ноябрь</v>
          </cell>
          <cell r="B886">
            <v>1011</v>
          </cell>
          <cell r="C886">
            <v>889.53280153523542</v>
          </cell>
          <cell r="D886">
            <v>853.95148947382597</v>
          </cell>
        </row>
        <row r="887">
          <cell r="A887" t="str">
            <v>Ноябрь</v>
          </cell>
          <cell r="B887">
            <v>1014</v>
          </cell>
          <cell r="C887">
            <v>887.5336145458424</v>
          </cell>
          <cell r="D887">
            <v>852.03226996400872</v>
          </cell>
        </row>
        <row r="888">
          <cell r="A888" t="str">
            <v>Ноябрь</v>
          </cell>
          <cell r="B888">
            <v>1016</v>
          </cell>
          <cell r="C888">
            <v>778.78684006812352</v>
          </cell>
          <cell r="D888">
            <v>747.63536646539853</v>
          </cell>
        </row>
        <row r="889">
          <cell r="A889" t="str">
            <v>Ноябрь</v>
          </cell>
          <cell r="B889">
            <v>1017</v>
          </cell>
          <cell r="C889">
            <v>933.21144178596853</v>
          </cell>
          <cell r="D889">
            <v>895.88298411452979</v>
          </cell>
        </row>
        <row r="890">
          <cell r="A890" t="str">
            <v>Ноябрь</v>
          </cell>
          <cell r="B890">
            <v>1018</v>
          </cell>
          <cell r="C890">
            <v>948.9466939502247</v>
          </cell>
          <cell r="D890">
            <v>910.9888261922157</v>
          </cell>
        </row>
        <row r="891">
          <cell r="A891" t="str">
            <v>Ноябрь</v>
          </cell>
          <cell r="B891">
            <v>1019</v>
          </cell>
          <cell r="C891">
            <v>1143.1516987431942</v>
          </cell>
          <cell r="D891">
            <v>1097.4256307934663</v>
          </cell>
        </row>
        <row r="892">
          <cell r="A892" t="str">
            <v>Ноябрь</v>
          </cell>
          <cell r="B892">
            <v>1020</v>
          </cell>
          <cell r="C892">
            <v>631.81904491020873</v>
          </cell>
          <cell r="D892">
            <v>606.54628311380031</v>
          </cell>
        </row>
        <row r="893">
          <cell r="A893" t="str">
            <v>Ноябрь</v>
          </cell>
          <cell r="B893">
            <v>1038</v>
          </cell>
          <cell r="C893">
            <v>796.37468458516366</v>
          </cell>
          <cell r="D893">
            <v>764.51969720175714</v>
          </cell>
        </row>
        <row r="894">
          <cell r="A894" t="str">
            <v>Ноябрь</v>
          </cell>
          <cell r="B894">
            <v>1040</v>
          </cell>
          <cell r="C894">
            <v>522.32142857142856</v>
          </cell>
          <cell r="D894">
            <v>501.42857142857139</v>
          </cell>
        </row>
        <row r="895">
          <cell r="A895" t="str">
            <v>Ноябрь</v>
          </cell>
          <cell r="B895">
            <v>1041</v>
          </cell>
          <cell r="C895">
            <v>223.21428571428569</v>
          </cell>
          <cell r="D895">
            <v>214.28571428571425</v>
          </cell>
        </row>
        <row r="896">
          <cell r="A896" t="str">
            <v>Ноябрь</v>
          </cell>
          <cell r="B896">
            <v>1044</v>
          </cell>
          <cell r="C896" t="e">
            <v>#DIV/0!</v>
          </cell>
          <cell r="D896" t="e">
            <v>#DIV/0!</v>
          </cell>
        </row>
        <row r="897">
          <cell r="A897" t="str">
            <v>Ноябрь</v>
          </cell>
          <cell r="B897">
            <v>1051</v>
          </cell>
          <cell r="C897">
            <v>620.86117879688572</v>
          </cell>
          <cell r="D897">
            <v>596.02673164501027</v>
          </cell>
        </row>
        <row r="898">
          <cell r="A898" t="str">
            <v>Ноябрь</v>
          </cell>
          <cell r="B898">
            <v>1055</v>
          </cell>
          <cell r="C898">
            <v>639.18752619641134</v>
          </cell>
          <cell r="D898">
            <v>613.62002514855487</v>
          </cell>
        </row>
        <row r="899">
          <cell r="A899" t="str">
            <v>Ноябрь</v>
          </cell>
          <cell r="B899">
            <v>1056</v>
          </cell>
          <cell r="C899">
            <v>607.14285714285711</v>
          </cell>
          <cell r="D899">
            <v>582.85714285714278</v>
          </cell>
        </row>
        <row r="900">
          <cell r="A900" t="str">
            <v>Ноябрь</v>
          </cell>
          <cell r="B900">
            <v>1057</v>
          </cell>
          <cell r="C900">
            <v>624.99999999999989</v>
          </cell>
          <cell r="D900">
            <v>599.99999999999989</v>
          </cell>
        </row>
        <row r="901">
          <cell r="A901" t="str">
            <v>Ноябрь</v>
          </cell>
          <cell r="B901">
            <v>1064</v>
          </cell>
          <cell r="C901">
            <v>913.79233469038559</v>
          </cell>
          <cell r="D901">
            <v>877.24064130277009</v>
          </cell>
        </row>
        <row r="902">
          <cell r="A902" t="str">
            <v>Ноябрь</v>
          </cell>
          <cell r="B902">
            <v>1065</v>
          </cell>
          <cell r="C902">
            <v>1080.3294032468827</v>
          </cell>
          <cell r="D902">
            <v>1037.1162271170074</v>
          </cell>
        </row>
        <row r="903">
          <cell r="A903" t="str">
            <v>Ноябрь</v>
          </cell>
          <cell r="B903">
            <v>1066</v>
          </cell>
          <cell r="C903">
            <v>918.88287817309924</v>
          </cell>
          <cell r="D903">
            <v>882.12756304617528</v>
          </cell>
        </row>
        <row r="904">
          <cell r="A904" t="str">
            <v>Ноябрь</v>
          </cell>
          <cell r="B904">
            <v>1073</v>
          </cell>
          <cell r="C904">
            <v>1080.3571428571427</v>
          </cell>
          <cell r="D904">
            <v>1037.1428571428569</v>
          </cell>
        </row>
        <row r="905">
          <cell r="A905" t="str">
            <v>Ноябрь</v>
          </cell>
          <cell r="B905">
            <v>1077</v>
          </cell>
          <cell r="C905">
            <v>258.92857142857139</v>
          </cell>
          <cell r="D905">
            <v>248.57142857142853</v>
          </cell>
        </row>
        <row r="906">
          <cell r="A906" t="str">
            <v>Ноябрь</v>
          </cell>
          <cell r="B906">
            <v>1078</v>
          </cell>
          <cell r="C906">
            <v>258.92857142857139</v>
          </cell>
          <cell r="D906">
            <v>248.57142857142853</v>
          </cell>
        </row>
        <row r="907">
          <cell r="A907" t="str">
            <v>Ноябрь</v>
          </cell>
          <cell r="B907">
            <v>1079</v>
          </cell>
          <cell r="C907">
            <v>258.92857142857139</v>
          </cell>
          <cell r="D907">
            <v>248.57142857142853</v>
          </cell>
        </row>
        <row r="908">
          <cell r="A908" t="str">
            <v>Ноябрь</v>
          </cell>
          <cell r="B908">
            <v>1080</v>
          </cell>
          <cell r="C908">
            <v>258.92857142857139</v>
          </cell>
          <cell r="D908">
            <v>248.57142857142853</v>
          </cell>
        </row>
        <row r="909">
          <cell r="A909" t="str">
            <v>Ноябрь</v>
          </cell>
          <cell r="B909">
            <v>1083</v>
          </cell>
          <cell r="C909">
            <v>1216</v>
          </cell>
          <cell r="D909">
            <v>1167.3599999999999</v>
          </cell>
        </row>
        <row r="910">
          <cell r="A910" t="str">
            <v>Ноябрь</v>
          </cell>
          <cell r="B910">
            <v>1084</v>
          </cell>
          <cell r="C910">
            <v>1216</v>
          </cell>
          <cell r="D910">
            <v>1167.3599999999999</v>
          </cell>
        </row>
        <row r="911">
          <cell r="A911" t="str">
            <v>Ноябрь</v>
          </cell>
          <cell r="B911">
            <v>1085</v>
          </cell>
          <cell r="C911">
            <v>892.02127659574478</v>
          </cell>
          <cell r="D911">
            <v>856.340425531915</v>
          </cell>
        </row>
        <row r="912">
          <cell r="A912" t="str">
            <v>Ноябрь</v>
          </cell>
          <cell r="B912">
            <v>1087</v>
          </cell>
          <cell r="C912">
            <v>1216</v>
          </cell>
          <cell r="D912">
            <v>1167.3599999999999</v>
          </cell>
        </row>
        <row r="913">
          <cell r="A913" t="str">
            <v>Ноябрь</v>
          </cell>
          <cell r="B913">
            <v>1088</v>
          </cell>
          <cell r="C913">
            <v>645.34555169736643</v>
          </cell>
          <cell r="D913">
            <v>619.53172962947178</v>
          </cell>
        </row>
        <row r="914">
          <cell r="A914" t="str">
            <v>Ноябрь</v>
          </cell>
          <cell r="B914">
            <v>1091</v>
          </cell>
          <cell r="C914">
            <v>1232</v>
          </cell>
          <cell r="D914">
            <v>1182.72</v>
          </cell>
        </row>
        <row r="915">
          <cell r="A915" t="str">
            <v>Ноябрь</v>
          </cell>
          <cell r="B915">
            <v>1103</v>
          </cell>
          <cell r="C915">
            <v>1275</v>
          </cell>
          <cell r="D915">
            <v>1224</v>
          </cell>
        </row>
        <row r="916">
          <cell r="A916" t="str">
            <v>Ноябрь</v>
          </cell>
          <cell r="B916">
            <v>1104</v>
          </cell>
          <cell r="C916">
            <v>1275</v>
          </cell>
          <cell r="D916">
            <v>1224</v>
          </cell>
        </row>
        <row r="917">
          <cell r="A917" t="str">
            <v>Ноябрь</v>
          </cell>
          <cell r="B917">
            <v>1107</v>
          </cell>
          <cell r="C917">
            <v>697.51607142857142</v>
          </cell>
          <cell r="D917">
            <v>669.61542857142854</v>
          </cell>
        </row>
        <row r="918">
          <cell r="A918" t="str">
            <v>Ноябрь</v>
          </cell>
          <cell r="B918">
            <v>1109</v>
          </cell>
          <cell r="C918">
            <v>673.45500000000004</v>
          </cell>
          <cell r="D918">
            <v>646.51679999999999</v>
          </cell>
        </row>
        <row r="919">
          <cell r="A919" t="str">
            <v>Ноябрь</v>
          </cell>
          <cell r="B919">
            <v>1111</v>
          </cell>
          <cell r="C919" t="e">
            <v>#DIV/0!</v>
          </cell>
          <cell r="D919" t="e">
            <v>#DIV/0!</v>
          </cell>
        </row>
        <row r="920">
          <cell r="A920" t="str">
            <v>Ноябрь</v>
          </cell>
          <cell r="B920">
            <v>1614</v>
          </cell>
          <cell r="C920">
            <v>541.09604623529401</v>
          </cell>
          <cell r="D920">
            <v>519.45220438588228</v>
          </cell>
        </row>
        <row r="921">
          <cell r="A921" t="str">
            <v>Ноябрь</v>
          </cell>
          <cell r="B921">
            <v>1615</v>
          </cell>
          <cell r="C921">
            <v>541.09604623529401</v>
          </cell>
          <cell r="D921">
            <v>519.45220438588228</v>
          </cell>
        </row>
        <row r="922">
          <cell r="A922" t="str">
            <v>Ноябрь</v>
          </cell>
          <cell r="B922">
            <v>1616</v>
          </cell>
          <cell r="C922" t="e">
            <v>#DIV/0!</v>
          </cell>
          <cell r="D922" t="e">
            <v>#DIV/0!</v>
          </cell>
        </row>
        <row r="923">
          <cell r="A923" t="str">
            <v>Ноябрь</v>
          </cell>
          <cell r="B923">
            <v>1634</v>
          </cell>
          <cell r="C923" t="e">
            <v>#DIV/0!</v>
          </cell>
          <cell r="D923" t="e">
            <v>#DIV/0!</v>
          </cell>
        </row>
        <row r="924">
          <cell r="A924" t="str">
            <v>Ноябрь</v>
          </cell>
          <cell r="B924">
            <v>1635</v>
          </cell>
          <cell r="C924" t="e">
            <v>#DIV/0!</v>
          </cell>
          <cell r="D924" t="e">
            <v>#DIV/0!</v>
          </cell>
        </row>
        <row r="925">
          <cell r="A925" t="str">
            <v>Декабрь</v>
          </cell>
          <cell r="B925">
            <v>3</v>
          </cell>
          <cell r="C925" t="e">
            <v>#DIV/0!</v>
          </cell>
          <cell r="D925" t="e">
            <v>#DIV/0!</v>
          </cell>
        </row>
        <row r="926">
          <cell r="A926" t="str">
            <v>Декабрь</v>
          </cell>
          <cell r="B926">
            <v>4</v>
          </cell>
          <cell r="C926" t="e">
            <v>#DIV/0!</v>
          </cell>
          <cell r="D926" t="e">
            <v>#DIV/0!</v>
          </cell>
        </row>
        <row r="927">
          <cell r="A927" t="str">
            <v>Декабрь</v>
          </cell>
          <cell r="B927">
            <v>9</v>
          </cell>
          <cell r="C927">
            <v>647.82000000000005</v>
          </cell>
          <cell r="D927">
            <v>621.90719999999999</v>
          </cell>
        </row>
        <row r="928">
          <cell r="A928" t="str">
            <v>Декабрь</v>
          </cell>
          <cell r="B928">
            <v>14</v>
          </cell>
          <cell r="C928">
            <v>670.00000000000011</v>
          </cell>
          <cell r="D928">
            <v>643.20000000000005</v>
          </cell>
        </row>
        <row r="929">
          <cell r="A929" t="str">
            <v>Декабрь</v>
          </cell>
          <cell r="B929">
            <v>15</v>
          </cell>
          <cell r="C929">
            <v>683.6972550333179</v>
          </cell>
          <cell r="D929">
            <v>656.34936483198521</v>
          </cell>
        </row>
        <row r="930">
          <cell r="A930" t="str">
            <v>Декабрь</v>
          </cell>
          <cell r="B930">
            <v>19</v>
          </cell>
          <cell r="C930">
            <v>616.36942660319994</v>
          </cell>
          <cell r="D930">
            <v>591.71464953907196</v>
          </cell>
        </row>
        <row r="931">
          <cell r="A931" t="str">
            <v>Декабрь</v>
          </cell>
          <cell r="B931">
            <v>22</v>
          </cell>
          <cell r="C931">
            <v>971.55517241379312</v>
          </cell>
          <cell r="D931">
            <v>932.6929655172413</v>
          </cell>
        </row>
        <row r="932">
          <cell r="A932" t="str">
            <v>Декабрь</v>
          </cell>
          <cell r="B932">
            <v>23</v>
          </cell>
          <cell r="C932" t="e">
            <v>#DIV/0!</v>
          </cell>
          <cell r="D932" t="e">
            <v>#DIV/0!</v>
          </cell>
        </row>
        <row r="933">
          <cell r="A933" t="str">
            <v>Декабрь</v>
          </cell>
          <cell r="B933">
            <v>27</v>
          </cell>
          <cell r="C933">
            <v>673.45500000000004</v>
          </cell>
          <cell r="D933">
            <v>646.51679999999999</v>
          </cell>
        </row>
        <row r="934">
          <cell r="A934" t="str">
            <v>Декабрь</v>
          </cell>
          <cell r="B934">
            <v>29</v>
          </cell>
          <cell r="C934">
            <v>783.76812338202569</v>
          </cell>
          <cell r="D934">
            <v>752.41739844674464</v>
          </cell>
        </row>
        <row r="935">
          <cell r="A935" t="str">
            <v>Декабрь</v>
          </cell>
          <cell r="B935">
            <v>30</v>
          </cell>
          <cell r="C935">
            <v>737.01026361875427</v>
          </cell>
          <cell r="D935">
            <v>707.52985307400411</v>
          </cell>
        </row>
        <row r="936">
          <cell r="A936" t="str">
            <v>Декабрь</v>
          </cell>
          <cell r="B936">
            <v>33</v>
          </cell>
          <cell r="C936">
            <v>178.57142857142856</v>
          </cell>
          <cell r="D936">
            <v>171.42857142857142</v>
          </cell>
        </row>
        <row r="937">
          <cell r="A937" t="str">
            <v>Декабрь</v>
          </cell>
          <cell r="B937">
            <v>114</v>
          </cell>
          <cell r="C937">
            <v>748.4217928568753</v>
          </cell>
          <cell r="D937">
            <v>718.48492114260023</v>
          </cell>
        </row>
        <row r="938">
          <cell r="A938" t="str">
            <v>Декабрь</v>
          </cell>
          <cell r="B938">
            <v>117</v>
          </cell>
          <cell r="C938">
            <v>504.54545284014677</v>
          </cell>
          <cell r="D938">
            <v>484.36363472654085</v>
          </cell>
        </row>
        <row r="939">
          <cell r="A939" t="str">
            <v>Декабрь</v>
          </cell>
          <cell r="B939">
            <v>126</v>
          </cell>
          <cell r="C939">
            <v>270.01442088313576</v>
          </cell>
          <cell r="D939">
            <v>259.21384404781031</v>
          </cell>
        </row>
        <row r="940">
          <cell r="A940" t="str">
            <v>Декабрь</v>
          </cell>
          <cell r="B940">
            <v>140</v>
          </cell>
          <cell r="C940">
            <v>742.52046307153591</v>
          </cell>
          <cell r="D940">
            <v>712.81964454867443</v>
          </cell>
        </row>
        <row r="941">
          <cell r="A941" t="str">
            <v>Декабрь</v>
          </cell>
          <cell r="B941">
            <v>141</v>
          </cell>
          <cell r="C941">
            <v>760.18128773903902</v>
          </cell>
          <cell r="D941">
            <v>729.77403622947747</v>
          </cell>
        </row>
        <row r="942">
          <cell r="A942" t="str">
            <v>Декабрь</v>
          </cell>
          <cell r="B942">
            <v>142</v>
          </cell>
          <cell r="C942">
            <v>934.47026404507994</v>
          </cell>
          <cell r="D942">
            <v>897.09145348327672</v>
          </cell>
        </row>
        <row r="943">
          <cell r="A943" t="str">
            <v>Декабрь</v>
          </cell>
          <cell r="B943">
            <v>143</v>
          </cell>
          <cell r="C943">
            <v>832.39316666431944</v>
          </cell>
          <cell r="D943">
            <v>799.09743999774662</v>
          </cell>
        </row>
        <row r="944">
          <cell r="A944" t="str">
            <v>Декабрь</v>
          </cell>
          <cell r="B944">
            <v>156</v>
          </cell>
          <cell r="C944">
            <v>790.7244587638869</v>
          </cell>
          <cell r="D944">
            <v>759.09548041333142</v>
          </cell>
        </row>
        <row r="945">
          <cell r="A945" t="str">
            <v>Декабрь</v>
          </cell>
          <cell r="B945">
            <v>201</v>
          </cell>
          <cell r="C945">
            <v>673.45500000000004</v>
          </cell>
          <cell r="D945">
            <v>646.51679999999999</v>
          </cell>
        </row>
        <row r="946">
          <cell r="A946" t="str">
            <v>Декабрь</v>
          </cell>
          <cell r="B946">
            <v>204</v>
          </cell>
          <cell r="C946">
            <v>878.3609118320137</v>
          </cell>
          <cell r="D946">
            <v>843.22647535873307</v>
          </cell>
        </row>
        <row r="947">
          <cell r="A947" t="str">
            <v>Декабрь</v>
          </cell>
          <cell r="B947">
            <v>205</v>
          </cell>
          <cell r="C947">
            <v>622.3189542923626</v>
          </cell>
          <cell r="D947">
            <v>597.42619612066812</v>
          </cell>
        </row>
        <row r="948">
          <cell r="A948" t="str">
            <v>Декабрь</v>
          </cell>
          <cell r="B948">
            <v>220</v>
          </cell>
          <cell r="C948">
            <v>744.80776703744527</v>
          </cell>
          <cell r="D948">
            <v>715.01545635594744</v>
          </cell>
        </row>
        <row r="949">
          <cell r="A949" t="str">
            <v>Декабрь</v>
          </cell>
          <cell r="B949">
            <v>352</v>
          </cell>
          <cell r="C949">
            <v>852.73809523809553</v>
          </cell>
          <cell r="D949">
            <v>818.62857142857172</v>
          </cell>
        </row>
        <row r="950">
          <cell r="A950" t="str">
            <v>Декабрь</v>
          </cell>
          <cell r="B950">
            <v>357</v>
          </cell>
          <cell r="C950">
            <v>811.82814035612626</v>
          </cell>
          <cell r="D950">
            <v>779.35501474188118</v>
          </cell>
        </row>
        <row r="951">
          <cell r="A951" t="str">
            <v>Декабрь</v>
          </cell>
          <cell r="B951">
            <v>410</v>
          </cell>
          <cell r="C951">
            <v>498.24022302290723</v>
          </cell>
          <cell r="D951">
            <v>478.31061410199095</v>
          </cell>
        </row>
        <row r="952">
          <cell r="A952" t="str">
            <v>Декабрь</v>
          </cell>
          <cell r="B952">
            <v>411</v>
          </cell>
          <cell r="C952">
            <v>459.03990551988898</v>
          </cell>
          <cell r="D952">
            <v>440.67830929909343</v>
          </cell>
        </row>
        <row r="953">
          <cell r="A953" t="str">
            <v>Декабрь</v>
          </cell>
          <cell r="B953">
            <v>412</v>
          </cell>
          <cell r="C953" t="e">
            <v>#DIV/0!</v>
          </cell>
          <cell r="D953" t="e">
            <v>#DIV/0!</v>
          </cell>
        </row>
        <row r="954">
          <cell r="A954" t="str">
            <v>Декабрь</v>
          </cell>
          <cell r="B954">
            <v>500</v>
          </cell>
          <cell r="C954">
            <v>132.75</v>
          </cell>
          <cell r="D954">
            <v>127.44</v>
          </cell>
        </row>
        <row r="955">
          <cell r="A955" t="str">
            <v>Декабрь</v>
          </cell>
          <cell r="B955">
            <v>600</v>
          </cell>
          <cell r="C955">
            <v>124.99999999999999</v>
          </cell>
          <cell r="D955">
            <v>119.99999999999999</v>
          </cell>
        </row>
        <row r="956">
          <cell r="A956" t="str">
            <v>Декабрь</v>
          </cell>
          <cell r="B956">
            <v>701</v>
          </cell>
          <cell r="C956">
            <v>861.97474594646712</v>
          </cell>
          <cell r="D956">
            <v>827.49575610860836</v>
          </cell>
        </row>
        <row r="957">
          <cell r="A957" t="str">
            <v>Декабрь</v>
          </cell>
          <cell r="B957">
            <v>702</v>
          </cell>
          <cell r="C957">
            <v>827.62174079222143</v>
          </cell>
          <cell r="D957">
            <v>794.51687116053256</v>
          </cell>
        </row>
        <row r="958">
          <cell r="A958" t="str">
            <v>Декабрь</v>
          </cell>
          <cell r="B958">
            <v>710</v>
          </cell>
          <cell r="C958">
            <v>879.45521616945632</v>
          </cell>
          <cell r="D958">
            <v>844.27700752267799</v>
          </cell>
        </row>
        <row r="959">
          <cell r="A959" t="str">
            <v>Декабрь</v>
          </cell>
          <cell r="B959">
            <v>711</v>
          </cell>
          <cell r="C959">
            <v>844.9722030299605</v>
          </cell>
          <cell r="D959">
            <v>811.17331490876199</v>
          </cell>
        </row>
        <row r="960">
          <cell r="A960" t="str">
            <v>Декабрь</v>
          </cell>
          <cell r="B960">
            <v>712</v>
          </cell>
          <cell r="C960">
            <v>914.46194125810678</v>
          </cell>
          <cell r="D960">
            <v>877.88346360778246</v>
          </cell>
        </row>
        <row r="961">
          <cell r="A961" t="str">
            <v>Декабрь</v>
          </cell>
          <cell r="B961">
            <v>713</v>
          </cell>
          <cell r="C961">
            <v>877.67451645376173</v>
          </cell>
          <cell r="D961">
            <v>842.56753579561121</v>
          </cell>
        </row>
        <row r="962">
          <cell r="A962" t="str">
            <v>Декабрь</v>
          </cell>
          <cell r="B962">
            <v>714</v>
          </cell>
          <cell r="C962">
            <v>896.57129378406512</v>
          </cell>
          <cell r="D962">
            <v>860.70844203270246</v>
          </cell>
        </row>
        <row r="963">
          <cell r="A963" t="str">
            <v>Декабрь</v>
          </cell>
          <cell r="B963">
            <v>715</v>
          </cell>
          <cell r="C963">
            <v>863.06588402809098</v>
          </cell>
          <cell r="D963">
            <v>828.54324866696732</v>
          </cell>
        </row>
        <row r="964">
          <cell r="A964" t="str">
            <v>Декабрь</v>
          </cell>
          <cell r="B964">
            <v>716</v>
          </cell>
          <cell r="C964">
            <v>857.7802230286195</v>
          </cell>
          <cell r="D964">
            <v>823.46901410747466</v>
          </cell>
        </row>
        <row r="965">
          <cell r="A965" t="str">
            <v>Декабрь</v>
          </cell>
          <cell r="B965">
            <v>717</v>
          </cell>
          <cell r="C965">
            <v>827.67077107226396</v>
          </cell>
          <cell r="D965">
            <v>794.56394022937343</v>
          </cell>
        </row>
        <row r="966">
          <cell r="A966" t="str">
            <v>Декабрь</v>
          </cell>
          <cell r="B966">
            <v>718</v>
          </cell>
          <cell r="C966">
            <v>1160.1082583139123</v>
          </cell>
          <cell r="D966">
            <v>1113.7039279813557</v>
          </cell>
        </row>
        <row r="967">
          <cell r="A967" t="str">
            <v>Декабрь</v>
          </cell>
          <cell r="B967">
            <v>719</v>
          </cell>
          <cell r="C967">
            <v>1122.0024266761243</v>
          </cell>
          <cell r="D967">
            <v>1077.1223296090793</v>
          </cell>
        </row>
        <row r="968">
          <cell r="A968" t="str">
            <v>Декабрь</v>
          </cell>
          <cell r="B968">
            <v>720</v>
          </cell>
          <cell r="C968">
            <v>869.50149077025196</v>
          </cell>
          <cell r="D968">
            <v>834.72143113944185</v>
          </cell>
        </row>
        <row r="969">
          <cell r="A969" t="str">
            <v>Декабрь</v>
          </cell>
          <cell r="B969">
            <v>721</v>
          </cell>
          <cell r="C969">
            <v>853.308724526888</v>
          </cell>
          <cell r="D969">
            <v>819.17637554581245</v>
          </cell>
        </row>
        <row r="970">
          <cell r="A970" t="str">
            <v>Декабрь</v>
          </cell>
          <cell r="B970">
            <v>725</v>
          </cell>
          <cell r="C970">
            <v>895.46272661440764</v>
          </cell>
          <cell r="D970">
            <v>859.6442175498313</v>
          </cell>
        </row>
        <row r="971">
          <cell r="A971" t="str">
            <v>Декабрь</v>
          </cell>
          <cell r="B971">
            <v>727</v>
          </cell>
          <cell r="C971">
            <v>924.90494931290573</v>
          </cell>
          <cell r="D971">
            <v>887.90875134038947</v>
          </cell>
        </row>
        <row r="972">
          <cell r="A972" t="str">
            <v>Декабрь</v>
          </cell>
          <cell r="B972">
            <v>730</v>
          </cell>
          <cell r="C972">
            <v>583.09282126100095</v>
          </cell>
          <cell r="D972">
            <v>559.76910841056088</v>
          </cell>
        </row>
        <row r="973">
          <cell r="A973" t="str">
            <v>Декабрь</v>
          </cell>
          <cell r="B973">
            <v>731</v>
          </cell>
          <cell r="C973">
            <v>560.39466943896605</v>
          </cell>
          <cell r="D973">
            <v>537.9788826614074</v>
          </cell>
        </row>
        <row r="974">
          <cell r="A974" t="str">
            <v>Декабрь</v>
          </cell>
          <cell r="B974">
            <v>732</v>
          </cell>
          <cell r="C974">
            <v>557.96000143948675</v>
          </cell>
          <cell r="D974">
            <v>535.64160138190721</v>
          </cell>
        </row>
        <row r="975">
          <cell r="A975" t="str">
            <v>Декабрь</v>
          </cell>
          <cell r="B975">
            <v>733</v>
          </cell>
          <cell r="C975">
            <v>533.52098251027871</v>
          </cell>
          <cell r="D975">
            <v>512.18014320986754</v>
          </cell>
        </row>
        <row r="976">
          <cell r="A976" t="str">
            <v>Декабрь</v>
          </cell>
          <cell r="B976">
            <v>734</v>
          </cell>
          <cell r="C976">
            <v>931.67207343091707</v>
          </cell>
          <cell r="D976">
            <v>894.40519049368038</v>
          </cell>
        </row>
        <row r="977">
          <cell r="A977" t="str">
            <v>Декабрь</v>
          </cell>
          <cell r="B977">
            <v>735</v>
          </cell>
          <cell r="C977">
            <v>902.78965263772693</v>
          </cell>
          <cell r="D977">
            <v>866.67806653221783</v>
          </cell>
        </row>
        <row r="978">
          <cell r="A978" t="str">
            <v>Декабрь</v>
          </cell>
          <cell r="B978">
            <v>737</v>
          </cell>
          <cell r="C978">
            <v>171.42640348789956</v>
          </cell>
          <cell r="D978">
            <v>164.56934734838359</v>
          </cell>
        </row>
        <row r="979">
          <cell r="A979" t="str">
            <v>Декабрь</v>
          </cell>
          <cell r="B979">
            <v>739</v>
          </cell>
          <cell r="C979">
            <v>179.40942894561724</v>
          </cell>
          <cell r="D979">
            <v>172.23305178779253</v>
          </cell>
        </row>
        <row r="980">
          <cell r="A980" t="str">
            <v>Декабрь</v>
          </cell>
          <cell r="B980">
            <v>744</v>
          </cell>
          <cell r="C980">
            <v>351.43016872779106</v>
          </cell>
          <cell r="D980">
            <v>337.37296197867943</v>
          </cell>
        </row>
        <row r="981">
          <cell r="A981" t="str">
            <v>Декабрь</v>
          </cell>
          <cell r="B981">
            <v>781</v>
          </cell>
          <cell r="C981">
            <v>377.33945696396484</v>
          </cell>
          <cell r="D981">
            <v>362.24587868540624</v>
          </cell>
        </row>
        <row r="982">
          <cell r="A982" t="str">
            <v>Декабрь</v>
          </cell>
          <cell r="B982">
            <v>941</v>
          </cell>
          <cell r="C982">
            <v>956.15622597725314</v>
          </cell>
          <cell r="D982">
            <v>917.90997693816303</v>
          </cell>
        </row>
        <row r="983">
          <cell r="A983" t="str">
            <v>Декабрь</v>
          </cell>
          <cell r="B983">
            <v>942</v>
          </cell>
          <cell r="C983">
            <v>939.41610667590078</v>
          </cell>
          <cell r="D983">
            <v>901.83946240886473</v>
          </cell>
        </row>
        <row r="984">
          <cell r="A984" t="str">
            <v>Декабрь</v>
          </cell>
          <cell r="B984">
            <v>952</v>
          </cell>
          <cell r="C984">
            <v>922.01856972151734</v>
          </cell>
          <cell r="D984">
            <v>885.13782693265659</v>
          </cell>
        </row>
        <row r="985">
          <cell r="A985" t="str">
            <v>Декабрь</v>
          </cell>
          <cell r="B985">
            <v>953</v>
          </cell>
          <cell r="C985">
            <v>937.10244248979564</v>
          </cell>
          <cell r="D985">
            <v>899.61834479020376</v>
          </cell>
        </row>
        <row r="986">
          <cell r="A986" t="str">
            <v>Декабрь</v>
          </cell>
          <cell r="B986">
            <v>954</v>
          </cell>
          <cell r="C986">
            <v>1132.2160038649511</v>
          </cell>
          <cell r="D986">
            <v>1086.9273637103529</v>
          </cell>
        </row>
        <row r="987">
          <cell r="A987" t="str">
            <v>Декабрь</v>
          </cell>
          <cell r="B987">
            <v>958</v>
          </cell>
          <cell r="C987">
            <v>808.68837787356438</v>
          </cell>
          <cell r="D987">
            <v>776.34084275862176</v>
          </cell>
        </row>
        <row r="988">
          <cell r="A988" t="str">
            <v>Декабрь</v>
          </cell>
          <cell r="B988">
            <v>959</v>
          </cell>
          <cell r="C988">
            <v>704.14877337158111</v>
          </cell>
          <cell r="D988">
            <v>675.98282243671781</v>
          </cell>
        </row>
        <row r="989">
          <cell r="A989" t="str">
            <v>Декабрь</v>
          </cell>
          <cell r="B989">
            <v>960</v>
          </cell>
          <cell r="C989">
            <v>888.17833905931786</v>
          </cell>
          <cell r="D989">
            <v>852.65120549694507</v>
          </cell>
        </row>
        <row r="990">
          <cell r="A990" t="str">
            <v>Декабрь</v>
          </cell>
          <cell r="B990">
            <v>961</v>
          </cell>
          <cell r="C990">
            <v>797.97859154408877</v>
          </cell>
          <cell r="D990">
            <v>766.05944788232523</v>
          </cell>
        </row>
        <row r="991">
          <cell r="A991" t="str">
            <v>Декабрь</v>
          </cell>
          <cell r="B991">
            <v>962</v>
          </cell>
          <cell r="C991">
            <v>580.35714285714278</v>
          </cell>
          <cell r="D991">
            <v>557.142857142857</v>
          </cell>
        </row>
        <row r="992">
          <cell r="A992" t="str">
            <v>Декабрь</v>
          </cell>
          <cell r="B992">
            <v>975</v>
          </cell>
          <cell r="C992">
            <v>267.85714285714283</v>
          </cell>
          <cell r="D992">
            <v>257.14285714285711</v>
          </cell>
        </row>
        <row r="993">
          <cell r="A993" t="str">
            <v>Декабрь</v>
          </cell>
          <cell r="B993">
            <v>978</v>
          </cell>
          <cell r="C993">
            <v>673.34224930241385</v>
          </cell>
          <cell r="D993">
            <v>646.4085593303173</v>
          </cell>
        </row>
        <row r="994">
          <cell r="A994" t="str">
            <v>Декабрь</v>
          </cell>
          <cell r="B994">
            <v>981</v>
          </cell>
          <cell r="C994">
            <v>673.221</v>
          </cell>
          <cell r="D994">
            <v>646.29215999999997</v>
          </cell>
        </row>
        <row r="995">
          <cell r="A995" t="str">
            <v>Декабрь</v>
          </cell>
          <cell r="B995">
            <v>982</v>
          </cell>
          <cell r="C995">
            <v>684.56678778422724</v>
          </cell>
          <cell r="D995">
            <v>657.18411627285809</v>
          </cell>
        </row>
        <row r="996">
          <cell r="A996" t="str">
            <v>Декабрь</v>
          </cell>
          <cell r="B996">
            <v>983</v>
          </cell>
          <cell r="C996">
            <v>774.12468760330557</v>
          </cell>
          <cell r="D996">
            <v>743.15970009917328</v>
          </cell>
        </row>
        <row r="997">
          <cell r="A997" t="str">
            <v>Декабрь</v>
          </cell>
          <cell r="B997">
            <v>984</v>
          </cell>
          <cell r="C997">
            <v>626.91054845369354</v>
          </cell>
          <cell r="D997">
            <v>601.83412651554579</v>
          </cell>
        </row>
        <row r="998">
          <cell r="A998" t="str">
            <v>Декабрь</v>
          </cell>
          <cell r="B998">
            <v>987</v>
          </cell>
          <cell r="C998">
            <v>828.42416087993411</v>
          </cell>
          <cell r="D998">
            <v>795.28719444473677</v>
          </cell>
        </row>
        <row r="999">
          <cell r="A999" t="str">
            <v>Декабрь</v>
          </cell>
          <cell r="B999">
            <v>991</v>
          </cell>
          <cell r="C999">
            <v>846.35103172851825</v>
          </cell>
          <cell r="D999">
            <v>812.49699045937746</v>
          </cell>
        </row>
        <row r="1000">
          <cell r="A1000" t="str">
            <v>Декабрь</v>
          </cell>
          <cell r="B1000">
            <v>992</v>
          </cell>
          <cell r="C1000">
            <v>878.931923524274</v>
          </cell>
          <cell r="D1000">
            <v>843.77464658330302</v>
          </cell>
        </row>
        <row r="1001">
          <cell r="A1001" t="str">
            <v>Декабрь</v>
          </cell>
          <cell r="B1001">
            <v>993</v>
          </cell>
          <cell r="C1001">
            <v>864.19036089841416</v>
          </cell>
          <cell r="D1001">
            <v>829.62274646247761</v>
          </cell>
        </row>
        <row r="1002">
          <cell r="A1002" t="str">
            <v>Декабрь</v>
          </cell>
          <cell r="B1002">
            <v>994</v>
          </cell>
          <cell r="C1002">
            <v>894.1559728221124</v>
          </cell>
          <cell r="D1002">
            <v>858.38973390922786</v>
          </cell>
        </row>
        <row r="1003">
          <cell r="A1003" t="str">
            <v>Декабрь</v>
          </cell>
          <cell r="B1003">
            <v>996</v>
          </cell>
          <cell r="C1003">
            <v>841.67408741318582</v>
          </cell>
          <cell r="D1003">
            <v>808.00712391665832</v>
          </cell>
        </row>
        <row r="1004">
          <cell r="A1004" t="str">
            <v>Декабрь</v>
          </cell>
          <cell r="B1004">
            <v>997</v>
          </cell>
          <cell r="C1004">
            <v>736.88980321338408</v>
          </cell>
          <cell r="D1004">
            <v>707.41421108484872</v>
          </cell>
        </row>
        <row r="1005">
          <cell r="A1005" t="str">
            <v>Декабрь</v>
          </cell>
          <cell r="B1005">
            <v>998</v>
          </cell>
          <cell r="C1005">
            <v>1121.5740651062322</v>
          </cell>
          <cell r="D1005">
            <v>1076.7111025019829</v>
          </cell>
        </row>
        <row r="1006">
          <cell r="A1006" t="str">
            <v>Декабрь</v>
          </cell>
          <cell r="B1006">
            <v>999</v>
          </cell>
          <cell r="C1006">
            <v>828.63968723222172</v>
          </cell>
          <cell r="D1006">
            <v>795.4940997429328</v>
          </cell>
        </row>
        <row r="1007">
          <cell r="A1007" t="str">
            <v>Декабрь</v>
          </cell>
          <cell r="B1007">
            <v>1000</v>
          </cell>
          <cell r="C1007">
            <v>560.59758863721549</v>
          </cell>
          <cell r="D1007">
            <v>538.17368509172684</v>
          </cell>
        </row>
        <row r="1008">
          <cell r="A1008" t="str">
            <v>Декабрь</v>
          </cell>
          <cell r="B1008">
            <v>1002</v>
          </cell>
          <cell r="C1008">
            <v>534.28577205684519</v>
          </cell>
          <cell r="D1008">
            <v>512.9143411745714</v>
          </cell>
        </row>
        <row r="1009">
          <cell r="A1009" t="str">
            <v>Декабрь</v>
          </cell>
          <cell r="B1009">
            <v>1003</v>
          </cell>
          <cell r="C1009">
            <v>905.95001363149595</v>
          </cell>
          <cell r="D1009">
            <v>869.71201308623608</v>
          </cell>
        </row>
        <row r="1010">
          <cell r="A1010" t="str">
            <v>Декабрь</v>
          </cell>
          <cell r="B1010">
            <v>1004</v>
          </cell>
          <cell r="C1010">
            <v>276.17724720171566</v>
          </cell>
          <cell r="D1010">
            <v>265.13015731364703</v>
          </cell>
        </row>
        <row r="1011">
          <cell r="A1011" t="str">
            <v>Декабрь</v>
          </cell>
          <cell r="B1011">
            <v>1007</v>
          </cell>
          <cell r="C1011">
            <v>377.66307182633761</v>
          </cell>
          <cell r="D1011">
            <v>362.55654895328411</v>
          </cell>
        </row>
        <row r="1012">
          <cell r="A1012" t="str">
            <v>Декабрь</v>
          </cell>
          <cell r="B1012">
            <v>1008</v>
          </cell>
          <cell r="C1012">
            <v>181.45808148118462</v>
          </cell>
          <cell r="D1012">
            <v>174.19975822193723</v>
          </cell>
        </row>
        <row r="1013">
          <cell r="A1013" t="str">
            <v>Декабрь</v>
          </cell>
          <cell r="B1013">
            <v>1009</v>
          </cell>
          <cell r="C1013">
            <v>172.50786706058855</v>
          </cell>
          <cell r="D1013">
            <v>165.607552378165</v>
          </cell>
        </row>
        <row r="1014">
          <cell r="A1014" t="str">
            <v>Декабрь</v>
          </cell>
          <cell r="B1014">
            <v>1010</v>
          </cell>
          <cell r="C1014">
            <v>710.26334401071551</v>
          </cell>
          <cell r="D1014">
            <v>681.85281025028689</v>
          </cell>
        </row>
        <row r="1015">
          <cell r="A1015" t="str">
            <v>Декабрь</v>
          </cell>
          <cell r="B1015">
            <v>1011</v>
          </cell>
          <cell r="C1015">
            <v>882.98206438060356</v>
          </cell>
          <cell r="D1015">
            <v>847.66278180537938</v>
          </cell>
        </row>
        <row r="1016">
          <cell r="A1016" t="str">
            <v>Декабрь</v>
          </cell>
          <cell r="B1016">
            <v>1014</v>
          </cell>
          <cell r="C1016">
            <v>881.75139028549347</v>
          </cell>
          <cell r="D1016">
            <v>846.48133467407365</v>
          </cell>
        </row>
        <row r="1017">
          <cell r="A1017" t="str">
            <v>Декабрь</v>
          </cell>
          <cell r="B1017">
            <v>1016</v>
          </cell>
          <cell r="C1017">
            <v>769.36790419148929</v>
          </cell>
          <cell r="D1017">
            <v>738.59318802382973</v>
          </cell>
        </row>
        <row r="1018">
          <cell r="A1018" t="str">
            <v>Декабрь</v>
          </cell>
          <cell r="B1018">
            <v>1017</v>
          </cell>
          <cell r="C1018">
            <v>927.97128967032017</v>
          </cell>
          <cell r="D1018">
            <v>890.85243808350731</v>
          </cell>
        </row>
        <row r="1019">
          <cell r="A1019" t="str">
            <v>Декабрь</v>
          </cell>
          <cell r="B1019">
            <v>1018</v>
          </cell>
          <cell r="C1019">
            <v>943.37933460677903</v>
          </cell>
          <cell r="D1019">
            <v>905.64416122250782</v>
          </cell>
        </row>
        <row r="1020">
          <cell r="A1020" t="str">
            <v>Декабрь</v>
          </cell>
          <cell r="B1020">
            <v>1019</v>
          </cell>
          <cell r="C1020">
            <v>1133.2670488079277</v>
          </cell>
          <cell r="D1020">
            <v>1087.9363668556107</v>
          </cell>
        </row>
        <row r="1021">
          <cell r="A1021" t="str">
            <v>Декабрь</v>
          </cell>
          <cell r="B1021">
            <v>1020</v>
          </cell>
          <cell r="C1021">
            <v>626.97091582920064</v>
          </cell>
          <cell r="D1021">
            <v>601.89207919603257</v>
          </cell>
        </row>
        <row r="1022">
          <cell r="A1022" t="str">
            <v>Декабрь</v>
          </cell>
          <cell r="B1022">
            <v>1038</v>
          </cell>
          <cell r="C1022">
            <v>789.9778698241729</v>
          </cell>
          <cell r="D1022">
            <v>758.37875503120597</v>
          </cell>
        </row>
        <row r="1023">
          <cell r="A1023" t="str">
            <v>Декабрь</v>
          </cell>
          <cell r="B1023">
            <v>1040</v>
          </cell>
          <cell r="C1023">
            <v>522.32142857142856</v>
          </cell>
          <cell r="D1023">
            <v>501.42857142857139</v>
          </cell>
        </row>
        <row r="1024">
          <cell r="A1024" t="str">
            <v>Декабрь</v>
          </cell>
          <cell r="B1024">
            <v>1041</v>
          </cell>
          <cell r="C1024">
            <v>223.21428571428569</v>
          </cell>
          <cell r="D1024">
            <v>214.28571428571425</v>
          </cell>
        </row>
        <row r="1025">
          <cell r="A1025" t="str">
            <v>Декабрь</v>
          </cell>
          <cell r="B1025">
            <v>1044</v>
          </cell>
          <cell r="C1025" t="e">
            <v>#DIV/0!</v>
          </cell>
          <cell r="D1025" t="e">
            <v>#DIV/0!</v>
          </cell>
        </row>
        <row r="1026">
          <cell r="A1026" t="str">
            <v>Декабрь</v>
          </cell>
          <cell r="B1026">
            <v>1051</v>
          </cell>
          <cell r="C1026">
            <v>619.00031143775686</v>
          </cell>
          <cell r="D1026">
            <v>594.24029898024662</v>
          </cell>
        </row>
        <row r="1027">
          <cell r="A1027" t="str">
            <v>Декабрь</v>
          </cell>
          <cell r="B1027">
            <v>1055</v>
          </cell>
          <cell r="C1027">
            <v>639.18752619641134</v>
          </cell>
          <cell r="D1027">
            <v>613.62002514855487</v>
          </cell>
        </row>
        <row r="1028">
          <cell r="A1028" t="str">
            <v>Декабрь</v>
          </cell>
          <cell r="B1028">
            <v>1056</v>
          </cell>
          <cell r="C1028">
            <v>615.68551459575929</v>
          </cell>
          <cell r="D1028">
            <v>591.05809401192892</v>
          </cell>
        </row>
        <row r="1029">
          <cell r="A1029" t="str">
            <v>Декабрь</v>
          </cell>
          <cell r="B1029">
            <v>1057</v>
          </cell>
          <cell r="C1029">
            <v>634.72306954854434</v>
          </cell>
          <cell r="D1029">
            <v>609.33414676660254</v>
          </cell>
        </row>
        <row r="1030">
          <cell r="A1030" t="str">
            <v>Декабрь</v>
          </cell>
          <cell r="B1030">
            <v>1064</v>
          </cell>
          <cell r="C1030">
            <v>910.18005223588352</v>
          </cell>
          <cell r="D1030">
            <v>873.77285014644815</v>
          </cell>
        </row>
        <row r="1031">
          <cell r="A1031" t="str">
            <v>Декабрь</v>
          </cell>
          <cell r="B1031">
            <v>1065</v>
          </cell>
          <cell r="C1031">
            <v>1067.9193580119916</v>
          </cell>
          <cell r="D1031">
            <v>1025.2025836915118</v>
          </cell>
        </row>
        <row r="1032">
          <cell r="A1032" t="str">
            <v>Декабрь</v>
          </cell>
          <cell r="B1032">
            <v>1066</v>
          </cell>
          <cell r="C1032">
            <v>914.40396130731483</v>
          </cell>
          <cell r="D1032">
            <v>877.82780285502224</v>
          </cell>
        </row>
        <row r="1033">
          <cell r="A1033" t="str">
            <v>Декабрь</v>
          </cell>
          <cell r="B1033">
            <v>1073</v>
          </cell>
          <cell r="C1033" t="e">
            <v>#DIV/0!</v>
          </cell>
          <cell r="D1033" t="e">
            <v>#DIV/0!</v>
          </cell>
        </row>
        <row r="1034">
          <cell r="A1034" t="str">
            <v>Декабрь</v>
          </cell>
          <cell r="B1034">
            <v>1077</v>
          </cell>
          <cell r="C1034">
            <v>258.92857142857139</v>
          </cell>
          <cell r="D1034">
            <v>248.57142857142853</v>
          </cell>
        </row>
        <row r="1035">
          <cell r="A1035" t="str">
            <v>Декабрь</v>
          </cell>
          <cell r="B1035">
            <v>1078</v>
          </cell>
          <cell r="C1035">
            <v>258.92857142857139</v>
          </cell>
          <cell r="D1035">
            <v>248.57142857142853</v>
          </cell>
        </row>
        <row r="1036">
          <cell r="A1036" t="str">
            <v>Декабрь</v>
          </cell>
          <cell r="B1036">
            <v>1079</v>
          </cell>
          <cell r="C1036">
            <v>258.92857142857139</v>
          </cell>
          <cell r="D1036">
            <v>248.57142857142853</v>
          </cell>
        </row>
        <row r="1037">
          <cell r="A1037" t="str">
            <v>Декабрь</v>
          </cell>
          <cell r="B1037">
            <v>1080</v>
          </cell>
          <cell r="C1037">
            <v>258.92857142857139</v>
          </cell>
          <cell r="D1037">
            <v>248.57142857142853</v>
          </cell>
        </row>
        <row r="1038">
          <cell r="A1038" t="str">
            <v>Декабрь</v>
          </cell>
          <cell r="B1038">
            <v>1083</v>
          </cell>
          <cell r="C1038">
            <v>1216</v>
          </cell>
          <cell r="D1038">
            <v>1167.3599999999999</v>
          </cell>
        </row>
        <row r="1039">
          <cell r="A1039" t="str">
            <v>Декабрь</v>
          </cell>
          <cell r="B1039">
            <v>1084</v>
          </cell>
          <cell r="C1039">
            <v>1216</v>
          </cell>
          <cell r="D1039">
            <v>1167.3599999999999</v>
          </cell>
        </row>
        <row r="1040">
          <cell r="A1040" t="str">
            <v>Декабрь</v>
          </cell>
          <cell r="B1040">
            <v>1085</v>
          </cell>
          <cell r="C1040">
            <v>892.02127659574467</v>
          </cell>
          <cell r="D1040">
            <v>856.34042553191489</v>
          </cell>
        </row>
        <row r="1041">
          <cell r="A1041" t="str">
            <v>Декабрь</v>
          </cell>
          <cell r="B1041">
            <v>1087</v>
          </cell>
          <cell r="C1041">
            <v>1216</v>
          </cell>
          <cell r="D1041">
            <v>1167.3599999999999</v>
          </cell>
        </row>
        <row r="1042">
          <cell r="A1042" t="str">
            <v>Декабрь</v>
          </cell>
          <cell r="B1042">
            <v>1088</v>
          </cell>
          <cell r="C1042">
            <v>641.55170862359853</v>
          </cell>
          <cell r="D1042">
            <v>615.88964027865461</v>
          </cell>
        </row>
        <row r="1043">
          <cell r="A1043" t="str">
            <v>Декабрь</v>
          </cell>
          <cell r="B1043">
            <v>1091</v>
          </cell>
          <cell r="C1043">
            <v>1232</v>
          </cell>
          <cell r="D1043">
            <v>1182.72</v>
          </cell>
        </row>
        <row r="1044">
          <cell r="A1044" t="str">
            <v>Декабрь</v>
          </cell>
          <cell r="B1044">
            <v>1095</v>
          </cell>
          <cell r="C1044">
            <v>834</v>
          </cell>
          <cell r="D1044">
            <v>800.64</v>
          </cell>
        </row>
        <row r="1045">
          <cell r="A1045" t="str">
            <v>Декабрь</v>
          </cell>
          <cell r="B1045">
            <v>1103</v>
          </cell>
          <cell r="C1045">
            <v>1275</v>
          </cell>
          <cell r="D1045">
            <v>1224</v>
          </cell>
        </row>
        <row r="1046">
          <cell r="A1046" t="str">
            <v>Декабрь</v>
          </cell>
          <cell r="B1046">
            <v>1104</v>
          </cell>
          <cell r="C1046">
            <v>1275</v>
          </cell>
          <cell r="D1046">
            <v>1224</v>
          </cell>
        </row>
        <row r="1047">
          <cell r="A1047" t="str">
            <v>Декабрь</v>
          </cell>
          <cell r="B1047">
            <v>1107</v>
          </cell>
          <cell r="C1047">
            <v>673.45500000000004</v>
          </cell>
          <cell r="D1047">
            <v>646.51679999999999</v>
          </cell>
        </row>
        <row r="1048">
          <cell r="A1048" t="str">
            <v>Декабрь</v>
          </cell>
          <cell r="B1048">
            <v>1109</v>
          </cell>
          <cell r="C1048">
            <v>673.45499999999993</v>
          </cell>
          <cell r="D1048">
            <v>646.51679999999988</v>
          </cell>
        </row>
        <row r="1049">
          <cell r="A1049" t="str">
            <v>Декабрь</v>
          </cell>
          <cell r="B1049">
            <v>1111</v>
          </cell>
          <cell r="C1049" t="e">
            <v>#DIV/0!</v>
          </cell>
          <cell r="D1049" t="e">
            <v>#DIV/0!</v>
          </cell>
        </row>
        <row r="1050">
          <cell r="A1050" t="str">
            <v>Декабрь</v>
          </cell>
          <cell r="B1050">
            <v>1614</v>
          </cell>
          <cell r="C1050">
            <v>541.09604623529401</v>
          </cell>
          <cell r="D1050">
            <v>519.45220438588228</v>
          </cell>
        </row>
        <row r="1051">
          <cell r="A1051" t="str">
            <v>Декабрь</v>
          </cell>
          <cell r="B1051">
            <v>1615</v>
          </cell>
          <cell r="C1051">
            <v>541.09604623529401</v>
          </cell>
          <cell r="D1051">
            <v>519.45220438588228</v>
          </cell>
        </row>
        <row r="1052">
          <cell r="A1052" t="str">
            <v>Декабрь</v>
          </cell>
          <cell r="B1052">
            <v>1616</v>
          </cell>
          <cell r="C1052" t="e">
            <v>#DIV/0!</v>
          </cell>
          <cell r="D1052" t="e">
            <v>#DIV/0!</v>
          </cell>
        </row>
        <row r="1053">
          <cell r="A1053" t="str">
            <v>Декабрь</v>
          </cell>
          <cell r="B1053">
            <v>1634</v>
          </cell>
          <cell r="C1053" t="e">
            <v>#DIV/0!</v>
          </cell>
          <cell r="D1053" t="e">
            <v>#DIV/0!</v>
          </cell>
        </row>
        <row r="1054">
          <cell r="A1054" t="str">
            <v>Декабрь</v>
          </cell>
          <cell r="B1054">
            <v>1635</v>
          </cell>
          <cell r="C1054" t="e">
            <v>#DIV/0!</v>
          </cell>
          <cell r="D1054" t="e">
            <v>#DIV/0!</v>
          </cell>
        </row>
        <row r="1055">
          <cell r="A1055" t="str">
            <v>Декабрь</v>
          </cell>
          <cell r="B1055">
            <v>1636</v>
          </cell>
          <cell r="C1055">
            <v>140</v>
          </cell>
          <cell r="D1055">
            <v>134.4</v>
          </cell>
        </row>
        <row r="1056">
          <cell r="A1056" t="str">
            <v>Июнь</v>
          </cell>
          <cell r="B1056">
            <v>352</v>
          </cell>
          <cell r="C1056">
            <v>852.73809523809553</v>
          </cell>
          <cell r="D1056">
            <v>818.62857142857172</v>
          </cell>
        </row>
        <row r="1057">
          <cell r="A1057" t="str">
            <v>Июнь</v>
          </cell>
          <cell r="B1057">
            <v>14</v>
          </cell>
          <cell r="C1057">
            <v>670.00000000000011</v>
          </cell>
          <cell r="D1057">
            <v>643.20000000000005</v>
          </cell>
        </row>
        <row r="1058">
          <cell r="A1058" t="str">
            <v>Июнь</v>
          </cell>
          <cell r="B1058">
            <v>1</v>
          </cell>
          <cell r="C1058">
            <v>700</v>
          </cell>
        </row>
        <row r="1059">
          <cell r="A1059" t="str">
            <v>Июнь</v>
          </cell>
          <cell r="B1059">
            <v>2</v>
          </cell>
          <cell r="C1059">
            <v>700</v>
          </cell>
        </row>
        <row r="1060">
          <cell r="A1060" t="str">
            <v>Июль</v>
          </cell>
          <cell r="B1060">
            <v>352</v>
          </cell>
          <cell r="C1060">
            <v>852.73809523809553</v>
          </cell>
          <cell r="D1060">
            <v>818.62857142857172</v>
          </cell>
        </row>
        <row r="1061">
          <cell r="A1061" t="str">
            <v>Июль</v>
          </cell>
          <cell r="B1061">
            <v>14</v>
          </cell>
          <cell r="C1061">
            <v>670.00000000000011</v>
          </cell>
          <cell r="D1061">
            <v>643.20000000000005</v>
          </cell>
        </row>
        <row r="1062">
          <cell r="A1062" t="str">
            <v>Июль</v>
          </cell>
          <cell r="B1062">
            <v>1</v>
          </cell>
          <cell r="C1062">
            <v>700</v>
          </cell>
          <cell r="D1062">
            <v>672</v>
          </cell>
        </row>
        <row r="1063">
          <cell r="A1063" t="str">
            <v>Август</v>
          </cell>
          <cell r="B1063">
            <v>1111</v>
          </cell>
          <cell r="C1063">
            <v>700</v>
          </cell>
          <cell r="D1063">
            <v>672</v>
          </cell>
        </row>
        <row r="1064">
          <cell r="A1064" t="str">
            <v>Август</v>
          </cell>
          <cell r="B1064">
            <v>352</v>
          </cell>
          <cell r="C1064">
            <v>852.73809523809553</v>
          </cell>
          <cell r="D1064">
            <v>818.62857142857172</v>
          </cell>
        </row>
        <row r="1065">
          <cell r="A1065" t="str">
            <v>Август</v>
          </cell>
          <cell r="B1065">
            <v>14</v>
          </cell>
          <cell r="C1065">
            <v>670.00000000000011</v>
          </cell>
          <cell r="D1065">
            <v>643.20000000000005</v>
          </cell>
        </row>
        <row r="1066">
          <cell r="A1066" t="str">
            <v>Сентябрь</v>
          </cell>
          <cell r="B1066">
            <v>352</v>
          </cell>
          <cell r="C1066">
            <v>852.73809523809553</v>
          </cell>
          <cell r="D1066">
            <v>818.62857142857172</v>
          </cell>
        </row>
        <row r="1067">
          <cell r="A1067" t="str">
            <v>Сентябрь</v>
          </cell>
          <cell r="B1067">
            <v>14</v>
          </cell>
          <cell r="C1067">
            <v>670.00000000000011</v>
          </cell>
          <cell r="D1067">
            <v>643.20000000000005</v>
          </cell>
        </row>
        <row r="1068">
          <cell r="A1068" t="str">
            <v>Октябрь</v>
          </cell>
          <cell r="B1068">
            <v>352</v>
          </cell>
          <cell r="C1068">
            <v>852.73809523809553</v>
          </cell>
          <cell r="D1068">
            <v>818.62857142857172</v>
          </cell>
        </row>
        <row r="1069">
          <cell r="A1069" t="str">
            <v>Ноябрь</v>
          </cell>
          <cell r="B1069">
            <v>1095</v>
          </cell>
          <cell r="C1069">
            <v>700</v>
          </cell>
          <cell r="D1069">
            <v>672</v>
          </cell>
        </row>
        <row r="1070">
          <cell r="A1070" t="str">
            <v>Ноябрь</v>
          </cell>
          <cell r="B1070">
            <v>352</v>
          </cell>
          <cell r="C1070">
            <v>852.73809523809553</v>
          </cell>
          <cell r="D1070">
            <v>818.62857142857172</v>
          </cell>
        </row>
        <row r="1071">
          <cell r="A1071" t="str">
            <v>Ноябрь</v>
          </cell>
          <cell r="B1071">
            <v>14</v>
          </cell>
          <cell r="C1071">
            <v>670.00000000000011</v>
          </cell>
          <cell r="D1071">
            <v>643.20000000000005</v>
          </cell>
        </row>
        <row r="1072">
          <cell r="A1072" t="str">
            <v>Ноябрь</v>
          </cell>
          <cell r="B1072">
            <v>4</v>
          </cell>
          <cell r="C1072">
            <v>700</v>
          </cell>
          <cell r="D1072">
            <v>672</v>
          </cell>
        </row>
        <row r="1073">
          <cell r="A1073" t="str">
            <v>Декабрь</v>
          </cell>
          <cell r="B1073">
            <v>23</v>
          </cell>
          <cell r="C1073">
            <v>700</v>
          </cell>
          <cell r="D1073">
            <v>672</v>
          </cell>
        </row>
        <row r="1074">
          <cell r="A1074" t="str">
            <v>Декабрь</v>
          </cell>
          <cell r="B1074">
            <v>352</v>
          </cell>
          <cell r="C1074">
            <v>852.73809523809553</v>
          </cell>
          <cell r="D1074">
            <v>818.62857142857172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2">
          <cell r="A2">
            <v>204</v>
          </cell>
          <cell r="B2" t="str">
            <v>Маринованные крылышки "Особые"</v>
          </cell>
          <cell r="C2">
            <v>0.85726532361765961</v>
          </cell>
          <cell r="D2">
            <v>0.14273467638234039</v>
          </cell>
        </row>
        <row r="3">
          <cell r="A3">
            <v>205</v>
          </cell>
          <cell r="B3" t="str">
            <v>Набор для "чахохбили"</v>
          </cell>
          <cell r="C3">
            <v>0.74200489723232177</v>
          </cell>
          <cell r="D3">
            <v>0.25799510276767823</v>
          </cell>
        </row>
        <row r="4">
          <cell r="A4">
            <v>941</v>
          </cell>
          <cell r="B4" t="str">
            <v>Бедро для шашлыка "По Кавказски"</v>
          </cell>
          <cell r="C4">
            <v>0.84388185654008441</v>
          </cell>
          <cell r="D4">
            <v>0.15611814345991559</v>
          </cell>
        </row>
        <row r="5">
          <cell r="A5">
            <v>942</v>
          </cell>
          <cell r="B5" t="str">
            <v>Крыло для шашлыка "Пикантное"</v>
          </cell>
          <cell r="C5">
            <v>0.84373945325683442</v>
          </cell>
          <cell r="D5">
            <v>0.15626054674316558</v>
          </cell>
        </row>
        <row r="6">
          <cell r="A6">
            <v>951</v>
          </cell>
          <cell r="B6" t="str">
            <v>Маринованные крылышки</v>
          </cell>
          <cell r="C6">
            <v>0.84925690021231415</v>
          </cell>
          <cell r="D6">
            <v>0.15074309978768585</v>
          </cell>
        </row>
        <row r="7">
          <cell r="A7">
            <v>952</v>
          </cell>
          <cell r="B7" t="str">
            <v>Маринованная голень</v>
          </cell>
          <cell r="C7">
            <v>0.85506626763574178</v>
          </cell>
          <cell r="D7">
            <v>0.14493373236425822</v>
          </cell>
        </row>
        <row r="8">
          <cell r="A8">
            <v>953</v>
          </cell>
          <cell r="B8" t="str">
            <v>Маринованные бедрышки</v>
          </cell>
          <cell r="C8">
            <v>0.86244070720137989</v>
          </cell>
          <cell r="D8">
            <v>0.13755929279862011</v>
          </cell>
        </row>
        <row r="9">
          <cell r="A9">
            <v>954</v>
          </cell>
          <cell r="B9" t="str">
            <v>Маринованное филе в соусе</v>
          </cell>
          <cell r="C9">
            <v>0.86956521739130432</v>
          </cell>
          <cell r="D9">
            <v>0.13043478260869568</v>
          </cell>
        </row>
        <row r="10">
          <cell r="A10">
            <v>957</v>
          </cell>
          <cell r="B10" t="str">
            <v>Цыпленок для гриля весовая (охл)</v>
          </cell>
          <cell r="C10">
            <v>0.97370983446932813</v>
          </cell>
          <cell r="D10">
            <v>2.6290165530671872E-2</v>
          </cell>
        </row>
        <row r="11">
          <cell r="A11">
            <v>958</v>
          </cell>
          <cell r="B11" t="str">
            <v>Цыпленок для гриля на подложке (охл)</v>
          </cell>
          <cell r="C11">
            <v>0.97370983446932813</v>
          </cell>
          <cell r="D11">
            <v>2.6290165530671872E-2</v>
          </cell>
        </row>
        <row r="12">
          <cell r="A12">
            <v>959</v>
          </cell>
          <cell r="B12" t="str">
            <v>Цыпленок табака в маринаде (охл)</v>
          </cell>
          <cell r="C12">
            <v>0.88300220750551872</v>
          </cell>
          <cell r="D12">
            <v>0.11699779249448128</v>
          </cell>
        </row>
        <row r="13">
          <cell r="A13">
            <v>960</v>
          </cell>
          <cell r="B13" t="str">
            <v>Крылышки для барбекю "Пикантные" (вес.)</v>
          </cell>
          <cell r="C13">
            <v>0.86994345367551107</v>
          </cell>
          <cell r="D13">
            <v>0.13005654632448893</v>
          </cell>
        </row>
        <row r="14">
          <cell r="A14">
            <v>961</v>
          </cell>
          <cell r="B14" t="str">
            <v>Цыпленок для запекания</v>
          </cell>
          <cell r="C14">
            <v>0.99009900990099009</v>
          </cell>
          <cell r="D14">
            <v>9.9009900990099098E-3</v>
          </cell>
        </row>
        <row r="15">
          <cell r="A15">
            <v>1038</v>
          </cell>
          <cell r="B15" t="str">
            <v>Цыпленок для запекания (об. тара)</v>
          </cell>
          <cell r="C15">
            <v>0.99009900990099009</v>
          </cell>
          <cell r="D15">
            <v>9.9009900990099098E-3</v>
          </cell>
        </row>
        <row r="16">
          <cell r="A16">
            <v>1010</v>
          </cell>
          <cell r="B16" t="str">
            <v>Цыпленок табака в маринаде (об. тара, охл)</v>
          </cell>
          <cell r="C16">
            <v>0.88300220750551872</v>
          </cell>
          <cell r="D16">
            <v>0.11699779249448128</v>
          </cell>
        </row>
        <row r="17">
          <cell r="A17">
            <v>1014</v>
          </cell>
          <cell r="B17" t="str">
            <v>Маринованные крылышки "Особые" (об. тара)</v>
          </cell>
          <cell r="C17">
            <v>0.85726532361765961</v>
          </cell>
          <cell r="D17">
            <v>0.14273467638234039</v>
          </cell>
        </row>
        <row r="18">
          <cell r="A18">
            <v>956</v>
          </cell>
          <cell r="B18" t="str">
            <v>Половинка цыпленка для гриля на подложке (охл)</v>
          </cell>
          <cell r="C18">
            <v>0.97370983446932813</v>
          </cell>
          <cell r="D18">
            <v>2.6290165530671872E-2</v>
          </cell>
        </row>
        <row r="19">
          <cell r="A19">
            <v>1015</v>
          </cell>
          <cell r="B19" t="str">
            <v>Половинка цыпленка для гриля весовая (об. тара, охл)</v>
          </cell>
          <cell r="C19">
            <v>0.97370983446932813</v>
          </cell>
          <cell r="D19">
            <v>2.6290165530671872E-2</v>
          </cell>
        </row>
        <row r="20">
          <cell r="A20">
            <v>955</v>
          </cell>
          <cell r="B20" t="str">
            <v>Половинка цыпленка для гриля весовая (охл)</v>
          </cell>
          <cell r="C20">
            <v>0.97370983446932813</v>
          </cell>
          <cell r="D20">
            <v>2.6290165530671872E-2</v>
          </cell>
        </row>
        <row r="21">
          <cell r="A21">
            <v>1016</v>
          </cell>
          <cell r="B21" t="str">
            <v>Цыпленок для гриля весовая (об. тара, охл)</v>
          </cell>
          <cell r="C21">
            <v>0.97370983446932813</v>
          </cell>
          <cell r="D21">
            <v>2.6290165530671872E-2</v>
          </cell>
        </row>
        <row r="22">
          <cell r="A22">
            <v>1017</v>
          </cell>
          <cell r="B22" t="str">
            <v>Маринованная голень (об. тара)</v>
          </cell>
          <cell r="C22">
            <v>0.85506626763574178</v>
          </cell>
          <cell r="D22">
            <v>0.14493373236425822</v>
          </cell>
        </row>
        <row r="23">
          <cell r="A23">
            <v>1018</v>
          </cell>
          <cell r="B23" t="str">
            <v>Маринованные бедрышки (об. тара)</v>
          </cell>
          <cell r="C23">
            <v>0.86244070720137989</v>
          </cell>
          <cell r="D23">
            <v>0.13755929279862011</v>
          </cell>
        </row>
        <row r="24">
          <cell r="A24">
            <v>1019</v>
          </cell>
          <cell r="B24" t="str">
            <v>Маринованное филе в соусе (об. тара)</v>
          </cell>
          <cell r="C24">
            <v>0.86956521739130432</v>
          </cell>
          <cell r="D24">
            <v>0.13043478260869568</v>
          </cell>
        </row>
        <row r="25">
          <cell r="A25">
            <v>1020</v>
          </cell>
          <cell r="B25" t="str">
            <v>Набор для "чахохбили" (об. тара)</v>
          </cell>
          <cell r="C25">
            <v>0.74200489723232177</v>
          </cell>
          <cell r="D25">
            <v>0.25799510276767823</v>
          </cell>
        </row>
        <row r="26">
          <cell r="A26">
            <v>1023</v>
          </cell>
          <cell r="B26" t="str">
            <v>Бедро для шашлыка "По Кавказски"(об.тара охл.)</v>
          </cell>
          <cell r="C26">
            <v>0.84388185654008441</v>
          </cell>
          <cell r="D26">
            <v>0.15611814345991559</v>
          </cell>
        </row>
        <row r="27">
          <cell r="A27">
            <v>1053</v>
          </cell>
          <cell r="B27" t="str">
            <v>Маринованные крылышки для запекания</v>
          </cell>
          <cell r="C27">
            <v>0.99009900990099009</v>
          </cell>
          <cell r="D27">
            <v>9.9009900990099098E-3</v>
          </cell>
        </row>
        <row r="28">
          <cell r="A28">
            <v>1064</v>
          </cell>
          <cell r="B28" t="str">
            <v>Бедро "По - восточному"</v>
          </cell>
          <cell r="C28">
            <v>0.84889643463497455</v>
          </cell>
          <cell r="D28">
            <v>0.15110356536502545</v>
          </cell>
        </row>
        <row r="29">
          <cell r="A29">
            <v>1065</v>
          </cell>
          <cell r="B29" t="str">
            <v>Филе в маринаде "Нежное"</v>
          </cell>
          <cell r="C29">
            <v>0.84889643463497455</v>
          </cell>
          <cell r="D29">
            <v>0.15110356536502545</v>
          </cell>
        </row>
        <row r="30">
          <cell r="A30">
            <v>1068</v>
          </cell>
          <cell r="B30" t="str">
            <v>Филе в маринаде "Нежное" (об.тара)</v>
          </cell>
          <cell r="C30">
            <v>0.84889643463497455</v>
          </cell>
          <cell r="D30">
            <v>0.15110356536502545</v>
          </cell>
        </row>
        <row r="31">
          <cell r="A31">
            <v>1066</v>
          </cell>
          <cell r="B31" t="str">
            <v>Бедро "Пикантное"</v>
          </cell>
          <cell r="C31">
            <v>0.84889643463497455</v>
          </cell>
          <cell r="D31">
            <v>0.15110356536502545</v>
          </cell>
        </row>
        <row r="32">
          <cell r="A32">
            <v>1067</v>
          </cell>
          <cell r="B32" t="str">
            <v>Бедро "По - восточному" (об.тара)</v>
          </cell>
          <cell r="C32">
            <v>0.84889643463497455</v>
          </cell>
          <cell r="D32">
            <v>0.15110356536502545</v>
          </cell>
        </row>
        <row r="33">
          <cell r="A33">
            <v>1083</v>
          </cell>
          <cell r="B33" t="str">
            <v>Филе OR/Fillet OR</v>
          </cell>
          <cell r="C33">
            <v>0.76947910304510958</v>
          </cell>
          <cell r="D33">
            <v>0.23052089695489042</v>
          </cell>
        </row>
        <row r="34">
          <cell r="A34">
            <v>1084</v>
          </cell>
          <cell r="B34" t="str">
            <v>Крылья острые</v>
          </cell>
          <cell r="C34">
            <v>0.8598958333333333</v>
          </cell>
          <cell r="D34">
            <v>0.1401041666666667</v>
          </cell>
        </row>
        <row r="35">
          <cell r="A35">
            <v>1085</v>
          </cell>
          <cell r="B35" t="str">
            <v>Филе HS/Fillet HS</v>
          </cell>
          <cell r="C35">
            <v>0.76947910304510958</v>
          </cell>
          <cell r="D35">
            <v>0.23052089695489042</v>
          </cell>
        </row>
        <row r="36">
          <cell r="A36">
            <v>1103</v>
          </cell>
          <cell r="B36" t="str">
            <v>Стрипсы HS</v>
          </cell>
          <cell r="C36">
            <v>0.80644444444444441</v>
          </cell>
          <cell r="D36">
            <v>0.19355555555555559</v>
          </cell>
        </row>
        <row r="37">
          <cell r="A37">
            <v>1104</v>
          </cell>
          <cell r="B37" t="str">
            <v xml:space="preserve"> Стрипсы OR</v>
          </cell>
          <cell r="C37">
            <v>0.80644444444444441</v>
          </cell>
          <cell r="D37">
            <v>0.19355555555555559</v>
          </cell>
        </row>
        <row r="38">
          <cell r="A38">
            <v>1640</v>
          </cell>
          <cell r="B38" t="str">
            <v>Голень HS</v>
          </cell>
          <cell r="C38">
            <v>0.91842783505154635</v>
          </cell>
          <cell r="D38">
            <v>8.1572164948453652E-2</v>
          </cell>
        </row>
        <row r="39">
          <cell r="A39">
            <v>1628</v>
          </cell>
          <cell r="B39" t="str">
            <v>Байтсы/Bites ETC</v>
          </cell>
          <cell r="C39">
            <v>0.79856411949166539</v>
          </cell>
          <cell r="D39">
            <v>0.20143588050833461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УКПФ месяц"/>
      <sheetName val="МПФ месяц"/>
      <sheetName val="Цены УКПФ"/>
      <sheetName val="План продаж УКПФ"/>
      <sheetName val="Данные УКПФ"/>
      <sheetName val="Производство УКПФ"/>
      <sheetName val="План продаж МПФ"/>
      <sheetName val="Лист3"/>
      <sheetName val="Данные МПФ"/>
      <sheetName val="Лист2"/>
      <sheetName val="Лист5"/>
      <sheetName val="Производство МПФ"/>
      <sheetName val="Цены МПФ"/>
      <sheetName val="Лист10"/>
      <sheetName val="Лист11"/>
      <sheetName val="Лист4"/>
      <sheetName val="План продаж Декабрь"/>
      <sheetName val="Лист1"/>
      <sheetName val="План продаж по дням"/>
      <sheetName val="Лист6"/>
      <sheetName val="Прогноз Декабрь111"/>
      <sheetName val="План продаж по дням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огноз МПФ массив"/>
      <sheetName val="Прогноз МПФ"/>
      <sheetName val="Номенклатура МПФ"/>
      <sheetName val="Массив МПФ"/>
      <sheetName val="Производство МПФ"/>
      <sheetName val="Лист1"/>
      <sheetName val="МПФ"/>
      <sheetName val="Данные МПФ"/>
      <sheetName val="МПФ perf"/>
      <sheetName val="МПФ lost sales"/>
      <sheetName val="УКПФ perf"/>
      <sheetName val="УКПФ lost sales"/>
      <sheetName val="Производство УКПФ"/>
      <sheetName val="Массив УКПФ"/>
      <sheetName val="Данные УКПФ"/>
      <sheetName val="Прогноз УКПФ"/>
      <sheetName val="Убой МПФ"/>
      <sheetName val="УКПФ"/>
      <sheetName val="Номенклатура УКПФ"/>
      <sheetName val="Справочник"/>
      <sheetName val="Предварительная заявка"/>
      <sheetName val="Справочник (2)(MPF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8">
          <cell r="O8">
            <v>74232.145423284077</v>
          </cell>
        </row>
      </sheetData>
      <sheetData sheetId="17"/>
      <sheetData sheetId="18"/>
      <sheetData sheetId="19">
        <row r="2">
          <cell r="A2">
            <v>1087</v>
          </cell>
          <cell r="B2" t="str">
            <v>Голень OR</v>
          </cell>
          <cell r="C2" t="str">
            <v>Замороженная весовая</v>
          </cell>
          <cell r="D2" t="str">
            <v>Голень</v>
          </cell>
          <cell r="E2">
            <v>7.8</v>
          </cell>
        </row>
        <row r="3">
          <cell r="A3">
            <v>1087</v>
          </cell>
          <cell r="B3" t="str">
            <v>Голень OR</v>
          </cell>
          <cell r="C3" t="str">
            <v>Замороженная весовая</v>
          </cell>
          <cell r="D3" t="str">
            <v>Голень</v>
          </cell>
          <cell r="E3">
            <v>7.8</v>
          </cell>
        </row>
        <row r="4">
          <cell r="A4">
            <v>1103</v>
          </cell>
          <cell r="B4" t="str">
            <v xml:space="preserve"> Стрипсы HS</v>
          </cell>
          <cell r="C4" t="str">
            <v>Замороженная весовая</v>
          </cell>
          <cell r="D4" t="str">
            <v>Филе</v>
          </cell>
          <cell r="E4">
            <v>10</v>
          </cell>
        </row>
        <row r="5">
          <cell r="A5">
            <v>1104</v>
          </cell>
          <cell r="B5" t="str">
            <v xml:space="preserve"> Стрипсы OR</v>
          </cell>
          <cell r="C5" t="str">
            <v>Замороженная весовая</v>
          </cell>
          <cell r="D5" t="str">
            <v>Филе</v>
          </cell>
          <cell r="E5">
            <v>10</v>
          </cell>
        </row>
        <row r="6">
          <cell r="A6">
            <v>1091</v>
          </cell>
          <cell r="B6" t="str">
            <v>Байтсы HS</v>
          </cell>
          <cell r="C6" t="str">
            <v>Замороженная весовая</v>
          </cell>
          <cell r="D6" t="str">
            <v>Филе</v>
          </cell>
          <cell r="E6">
            <v>10</v>
          </cell>
        </row>
        <row r="7">
          <cell r="A7">
            <v>1091</v>
          </cell>
          <cell r="B7" t="str">
            <v>Байтсы HS</v>
          </cell>
          <cell r="C7" t="str">
            <v>Замороженная весовая</v>
          </cell>
          <cell r="D7" t="str">
            <v>Филе</v>
          </cell>
          <cell r="E7">
            <v>10</v>
          </cell>
        </row>
        <row r="8">
          <cell r="A8">
            <v>1066</v>
          </cell>
          <cell r="B8" t="str">
            <v>Бедро "Пикантное"</v>
          </cell>
          <cell r="C8" t="str">
            <v>Охлажденная маринады</v>
          </cell>
          <cell r="D8" t="str">
            <v>Бедро</v>
          </cell>
          <cell r="E8">
            <v>11.6</v>
          </cell>
        </row>
        <row r="9">
          <cell r="A9">
            <v>1069</v>
          </cell>
          <cell r="B9" t="str">
            <v>Бедро "Пикантное" (об.тара)</v>
          </cell>
          <cell r="C9" t="str">
            <v>Охлажденная маринады</v>
          </cell>
          <cell r="D9" t="str">
            <v>Бедро</v>
          </cell>
          <cell r="E9">
            <v>11.6</v>
          </cell>
        </row>
        <row r="10">
          <cell r="A10">
            <v>1064</v>
          </cell>
          <cell r="B10" t="str">
            <v>Бедро "По - восточному"</v>
          </cell>
          <cell r="C10" t="str">
            <v>Охлажденная маринады</v>
          </cell>
          <cell r="D10" t="str">
            <v>Бедро</v>
          </cell>
          <cell r="E10">
            <v>12</v>
          </cell>
        </row>
        <row r="11">
          <cell r="A11">
            <v>1067</v>
          </cell>
          <cell r="B11" t="str">
            <v>Бедро "По - восточному" (об.тара)</v>
          </cell>
          <cell r="C11" t="str">
            <v>Охлажденная маринады</v>
          </cell>
          <cell r="D11" t="str">
            <v>Бедро</v>
          </cell>
          <cell r="E11">
            <v>11.5</v>
          </cell>
        </row>
        <row r="12">
          <cell r="A12">
            <v>941</v>
          </cell>
          <cell r="B12" t="str">
            <v>Бедро для шашлыка "По Кавказски"</v>
          </cell>
          <cell r="C12" t="str">
            <v>Охлажденная шашлыки</v>
          </cell>
          <cell r="D12" t="str">
            <v>Бедро</v>
          </cell>
          <cell r="E12">
            <v>12</v>
          </cell>
        </row>
        <row r="13">
          <cell r="A13">
            <v>1023</v>
          </cell>
          <cell r="B13" t="str">
            <v>Бедро для шашлыка "По Кавказски"(об.тара охл.)</v>
          </cell>
          <cell r="C13" t="str">
            <v>Охлажденная весовая</v>
          </cell>
          <cell r="D13" t="str">
            <v>Бедро</v>
          </cell>
          <cell r="E13">
            <v>12</v>
          </cell>
        </row>
        <row r="14">
          <cell r="A14">
            <v>991</v>
          </cell>
          <cell r="B14" t="str">
            <v>Бедро ЦБ вес. (об. тара. охл.)</v>
          </cell>
          <cell r="C14" t="str">
            <v>Охлажденная весовая</v>
          </cell>
          <cell r="D14" t="str">
            <v>Бедро</v>
          </cell>
          <cell r="E14">
            <v>12.7</v>
          </cell>
        </row>
        <row r="15">
          <cell r="A15">
            <v>711</v>
          </cell>
          <cell r="B15" t="str">
            <v>Бедро ЦБ вес. (охл.)</v>
          </cell>
          <cell r="C15" t="str">
            <v>Охлажденная весовая</v>
          </cell>
          <cell r="D15" t="str">
            <v>Бедро</v>
          </cell>
          <cell r="E15">
            <v>13.1</v>
          </cell>
        </row>
        <row r="16">
          <cell r="A16">
            <v>1096</v>
          </cell>
          <cell r="B16" t="str">
            <v>Бедро ЦБ вес. (пром.охл.)</v>
          </cell>
          <cell r="C16" t="str">
            <v>Охлажденная весовая</v>
          </cell>
          <cell r="D16" t="str">
            <v>Бедро</v>
          </cell>
          <cell r="E16">
            <v>10.199999999999999</v>
          </cell>
        </row>
        <row r="17">
          <cell r="A17">
            <v>140</v>
          </cell>
          <cell r="B17" t="str">
            <v>Бедро ЦБ на подложке</v>
          </cell>
          <cell r="C17" t="str">
            <v>Замороженная подложка</v>
          </cell>
          <cell r="D17" t="str">
            <v>Бедро</v>
          </cell>
          <cell r="E17">
            <v>9.8000000000000007</v>
          </cell>
        </row>
        <row r="18">
          <cell r="A18">
            <v>710</v>
          </cell>
          <cell r="B18" t="str">
            <v>Бедро ЦБ на подложке (охл.)</v>
          </cell>
          <cell r="C18" t="str">
            <v>Охлажденная подложка</v>
          </cell>
          <cell r="D18" t="str">
            <v>Бедро</v>
          </cell>
          <cell r="E18">
            <v>10.3</v>
          </cell>
        </row>
        <row r="19">
          <cell r="A19">
            <v>1111</v>
          </cell>
          <cell r="B19" t="str">
            <v>Бедро ЦБ с частью  спинки ( монолит)</v>
          </cell>
          <cell r="C19" t="str">
            <v>Замороженная весовая</v>
          </cell>
          <cell r="D19" t="str">
            <v>Бедро со спинкой</v>
          </cell>
          <cell r="E19">
            <v>11</v>
          </cell>
        </row>
        <row r="20">
          <cell r="A20">
            <v>1095</v>
          </cell>
          <cell r="B20" t="str">
            <v>Бедро ЦБ монолит</v>
          </cell>
          <cell r="C20" t="str">
            <v>Замороженная весовая</v>
          </cell>
          <cell r="D20" t="str">
            <v>Бедро</v>
          </cell>
          <cell r="E20">
            <v>10</v>
          </cell>
        </row>
        <row r="21">
          <cell r="A21">
            <v>1087</v>
          </cell>
          <cell r="B21" t="str">
            <v>Голень OR</v>
          </cell>
          <cell r="C21" t="str">
            <v>Замороженная весовая</v>
          </cell>
          <cell r="D21" t="str">
            <v>Голень</v>
          </cell>
          <cell r="E21">
            <v>7.8</v>
          </cell>
        </row>
        <row r="22">
          <cell r="A22">
            <v>1107</v>
          </cell>
          <cell r="B22" t="str">
            <v>Голень ЦБ (монолит)</v>
          </cell>
          <cell r="C22" t="str">
            <v>Замороженная весовая</v>
          </cell>
          <cell r="D22" t="str">
            <v>Голень</v>
          </cell>
          <cell r="E22">
            <v>10</v>
          </cell>
        </row>
        <row r="23">
          <cell r="A23">
            <v>992</v>
          </cell>
          <cell r="B23" t="str">
            <v>Голень ЦБ вес. (об. тара, охл.)</v>
          </cell>
          <cell r="C23" t="str">
            <v>Охлажденная весовая</v>
          </cell>
          <cell r="D23" t="str">
            <v>Голень</v>
          </cell>
          <cell r="E23">
            <v>13.1</v>
          </cell>
        </row>
        <row r="24">
          <cell r="A24">
            <v>713</v>
          </cell>
          <cell r="B24" t="str">
            <v>Голень ЦБ вес. (охл.)</v>
          </cell>
          <cell r="C24" t="str">
            <v>Охлажденная весовая</v>
          </cell>
          <cell r="D24" t="str">
            <v>Голень</v>
          </cell>
          <cell r="E24">
            <v>13</v>
          </cell>
        </row>
        <row r="25">
          <cell r="A25">
            <v>141</v>
          </cell>
          <cell r="B25" t="str">
            <v>Голень ЦБ на подложке</v>
          </cell>
          <cell r="C25" t="str">
            <v>Замороженная подложка</v>
          </cell>
          <cell r="D25" t="str">
            <v>Голень</v>
          </cell>
          <cell r="E25">
            <v>9.5</v>
          </cell>
        </row>
        <row r="26">
          <cell r="A26">
            <v>712</v>
          </cell>
          <cell r="B26" t="str">
            <v>Голень ЦБ на подложке (охл.)</v>
          </cell>
          <cell r="C26" t="str">
            <v>Охлажденная подложка</v>
          </cell>
          <cell r="D26" t="str">
            <v>Голень</v>
          </cell>
          <cell r="E26">
            <v>9.6999999999999993</v>
          </cell>
        </row>
        <row r="27">
          <cell r="A27">
            <v>600</v>
          </cell>
          <cell r="B27" t="str">
            <v>Головы ЦБ (меш.)</v>
          </cell>
          <cell r="C27" t="str">
            <v>Замороженная весовая</v>
          </cell>
          <cell r="D27" t="str">
            <v>Головы</v>
          </cell>
          <cell r="E27">
            <v>21</v>
          </cell>
        </row>
        <row r="28">
          <cell r="A28">
            <v>1008</v>
          </cell>
          <cell r="B28" t="str">
            <v>Головы ЦБ вес. (об.тара, охл.)</v>
          </cell>
          <cell r="C28" t="str">
            <v>Охлажденная весовая</v>
          </cell>
          <cell r="D28" t="str">
            <v>Головы</v>
          </cell>
          <cell r="E28">
            <v>12.3</v>
          </cell>
        </row>
        <row r="29">
          <cell r="A29">
            <v>739</v>
          </cell>
          <cell r="B29" t="str">
            <v>Головы ЦБ вес. (охл.)</v>
          </cell>
          <cell r="C29" t="str">
            <v>Охлажденная весовая</v>
          </cell>
          <cell r="D29" t="str">
            <v>Головы</v>
          </cell>
          <cell r="E29">
            <v>12.3</v>
          </cell>
        </row>
        <row r="30">
          <cell r="A30">
            <v>23</v>
          </cell>
          <cell r="B30" t="str">
            <v>Грудка ЦБ (монолит)</v>
          </cell>
          <cell r="C30" t="str">
            <v>Замороженная весовая</v>
          </cell>
          <cell r="D30" t="str">
            <v>Грудка</v>
          </cell>
          <cell r="E30">
            <v>12.672000000000001</v>
          </cell>
        </row>
        <row r="31">
          <cell r="A31">
            <v>994</v>
          </cell>
          <cell r="B31" t="str">
            <v>Грудка ЦБ вес (об. тара, охл)</v>
          </cell>
          <cell r="C31" t="str">
            <v>Охлажденная весовая</v>
          </cell>
          <cell r="D31" t="str">
            <v>Грудка</v>
          </cell>
          <cell r="E31">
            <v>12.4</v>
          </cell>
        </row>
        <row r="32">
          <cell r="A32">
            <v>725</v>
          </cell>
          <cell r="B32" t="str">
            <v>Грудка ЦБ вес (охл)</v>
          </cell>
          <cell r="C32" t="str">
            <v>Охлажденная весовая</v>
          </cell>
          <cell r="D32" t="str">
            <v>Грудка</v>
          </cell>
          <cell r="E32">
            <v>13.1</v>
          </cell>
        </row>
        <row r="33">
          <cell r="A33">
            <v>983</v>
          </cell>
          <cell r="B33" t="str">
            <v>Грудка ЦБ групп (охл.)</v>
          </cell>
          <cell r="C33" t="str">
            <v>Охлажденная весовая</v>
          </cell>
          <cell r="D33" t="str">
            <v>Грудка</v>
          </cell>
          <cell r="E33">
            <v>12.5</v>
          </cell>
        </row>
        <row r="34">
          <cell r="A34">
            <v>352</v>
          </cell>
          <cell r="B34" t="str">
            <v>Грудка ЦБ на подложке</v>
          </cell>
          <cell r="C34" t="str">
            <v>Замороженная подложка</v>
          </cell>
          <cell r="D34" t="str">
            <v>Грудка</v>
          </cell>
          <cell r="E34">
            <v>9.4</v>
          </cell>
        </row>
        <row r="35">
          <cell r="A35">
            <v>727</v>
          </cell>
          <cell r="B35" t="str">
            <v>Грудка ЦБ на подложке (охл)</v>
          </cell>
          <cell r="C35" t="str">
            <v>Охлажденная подложка</v>
          </cell>
          <cell r="D35" t="str">
            <v>Грудка</v>
          </cell>
          <cell r="E35">
            <v>9.4</v>
          </cell>
        </row>
        <row r="36">
          <cell r="A36">
            <v>1000</v>
          </cell>
          <cell r="B36" t="str">
            <v>Желудок ЦБ вес. (об. тара, охл.)</v>
          </cell>
          <cell r="C36" t="str">
            <v>Охлажденная весовая</v>
          </cell>
          <cell r="D36" t="str">
            <v>Желудки</v>
          </cell>
          <cell r="E36">
            <v>12.2</v>
          </cell>
        </row>
        <row r="37">
          <cell r="A37">
            <v>731</v>
          </cell>
          <cell r="B37" t="str">
            <v>Желудок ЦБ вес. (охл.)</v>
          </cell>
          <cell r="C37" t="str">
            <v>Охлажденная весовая</v>
          </cell>
          <cell r="D37" t="str">
            <v>Желудки</v>
          </cell>
          <cell r="E37">
            <v>11.9</v>
          </cell>
        </row>
        <row r="38">
          <cell r="A38">
            <v>730</v>
          </cell>
          <cell r="B38" t="str">
            <v>Желудок ЦБ на подложке (охл.)</v>
          </cell>
          <cell r="C38" t="str">
            <v>Охлажденная подложка</v>
          </cell>
          <cell r="D38" t="str">
            <v>Желудки</v>
          </cell>
          <cell r="E38">
            <v>7.6</v>
          </cell>
        </row>
        <row r="39">
          <cell r="A39">
            <v>1047</v>
          </cell>
          <cell r="B39" t="str">
            <v>Желудок ЦБ охл. промпереработка</v>
          </cell>
          <cell r="C39" t="str">
            <v>Охлажденная весовая</v>
          </cell>
          <cell r="D39" t="str">
            <v>Желудки</v>
          </cell>
          <cell r="E39">
            <v>20</v>
          </cell>
        </row>
        <row r="40">
          <cell r="A40">
            <v>33</v>
          </cell>
          <cell r="B40" t="str">
            <v>Кость для ММО промпереработка (охл.)</v>
          </cell>
          <cell r="C40" t="str">
            <v>Охлажденная весовая</v>
          </cell>
          <cell r="D40" t="str">
            <v>Кость для ММО пром.</v>
          </cell>
          <cell r="E40">
            <v>20</v>
          </cell>
        </row>
        <row r="41">
          <cell r="A41">
            <v>942</v>
          </cell>
          <cell r="B41" t="str">
            <v>Крыло для шашлыка "Пикантное"</v>
          </cell>
          <cell r="C41" t="str">
            <v>Охлажденная шашлыки</v>
          </cell>
          <cell r="D41" t="str">
            <v>Крыло</v>
          </cell>
          <cell r="E41">
            <v>11.5</v>
          </cell>
        </row>
        <row r="42">
          <cell r="A42">
            <v>22</v>
          </cell>
          <cell r="B42" t="str">
            <v>Крыло ЦБ (монолит)</v>
          </cell>
          <cell r="C42" t="str">
            <v>Замороженная подложка</v>
          </cell>
          <cell r="D42" t="str">
            <v>Крыло</v>
          </cell>
          <cell r="E42">
            <v>10.3</v>
          </cell>
        </row>
        <row r="43">
          <cell r="A43">
            <v>993</v>
          </cell>
          <cell r="B43" t="str">
            <v>Крыло ЦБ вес (об. тара, охл.)</v>
          </cell>
          <cell r="C43" t="str">
            <v>Охлажденная весовая</v>
          </cell>
          <cell r="D43" t="str">
            <v>Крыло</v>
          </cell>
          <cell r="E43">
            <v>13.1</v>
          </cell>
        </row>
        <row r="44">
          <cell r="A44">
            <v>715</v>
          </cell>
          <cell r="B44" t="str">
            <v>Крыло ЦБ вес (охл.)</v>
          </cell>
          <cell r="C44" t="str">
            <v>Охлажденная весовая</v>
          </cell>
          <cell r="D44" t="str">
            <v>Крыло</v>
          </cell>
          <cell r="E44">
            <v>13</v>
          </cell>
        </row>
        <row r="45">
          <cell r="A45">
            <v>981</v>
          </cell>
          <cell r="B45" t="str">
            <v>Крыло ЦБ групп. (охл.)</v>
          </cell>
          <cell r="C45" t="str">
            <v>Охлажденная весовая</v>
          </cell>
          <cell r="D45" t="str">
            <v>Крыло</v>
          </cell>
          <cell r="E45">
            <v>12.6</v>
          </cell>
        </row>
        <row r="46">
          <cell r="A46">
            <v>143</v>
          </cell>
          <cell r="B46" t="str">
            <v>Крыло ЦБ на подложке</v>
          </cell>
          <cell r="C46" t="str">
            <v>Замороженная подложка</v>
          </cell>
          <cell r="D46" t="str">
            <v>Крыло</v>
          </cell>
          <cell r="E46">
            <v>10</v>
          </cell>
        </row>
        <row r="47">
          <cell r="A47">
            <v>714</v>
          </cell>
          <cell r="B47" t="str">
            <v>Крыло ЦБ на подложке (охл.)</v>
          </cell>
          <cell r="C47" t="str">
            <v>Охлажденная подложка</v>
          </cell>
          <cell r="D47" t="str">
            <v>Крыло</v>
          </cell>
          <cell r="E47">
            <v>10</v>
          </cell>
        </row>
        <row r="48">
          <cell r="A48">
            <v>1080</v>
          </cell>
          <cell r="B48" t="str">
            <v>Крыло ЦБ промпереработка  (охл)</v>
          </cell>
          <cell r="C48" t="str">
            <v>Охлажденная весовая</v>
          </cell>
          <cell r="D48" t="str">
            <v>Крыло</v>
          </cell>
          <cell r="E48">
            <v>20</v>
          </cell>
        </row>
        <row r="49">
          <cell r="A49">
            <v>960</v>
          </cell>
          <cell r="B49" t="str">
            <v>Крылышки для барбекю "Пикантные" (вес.)</v>
          </cell>
          <cell r="C49" t="str">
            <v>Охлажденная маринады</v>
          </cell>
          <cell r="D49" t="str">
            <v>Крыло</v>
          </cell>
          <cell r="E49">
            <v>10.199999999999999</v>
          </cell>
        </row>
        <row r="50">
          <cell r="A50">
            <v>1011</v>
          </cell>
          <cell r="B50" t="str">
            <v>Крылышки для барбекю "Пикантные" (об. тара, вес.)</v>
          </cell>
          <cell r="C50" t="str">
            <v>Охлажденная маринады</v>
          </cell>
          <cell r="D50" t="str">
            <v>Крыло</v>
          </cell>
          <cell r="E50">
            <v>10</v>
          </cell>
        </row>
        <row r="51">
          <cell r="A51">
            <v>1084</v>
          </cell>
          <cell r="B51" t="str">
            <v>Крылья острые</v>
          </cell>
          <cell r="C51" t="str">
            <v>Замороженная весовая</v>
          </cell>
          <cell r="D51" t="str">
            <v>Крыло</v>
          </cell>
          <cell r="E51">
            <v>10</v>
          </cell>
        </row>
        <row r="52">
          <cell r="A52">
            <v>1084</v>
          </cell>
          <cell r="B52" t="str">
            <v>Крылья острые</v>
          </cell>
          <cell r="C52" t="str">
            <v>Замороженная весовая</v>
          </cell>
          <cell r="D52" t="str">
            <v>Крыло</v>
          </cell>
          <cell r="E52">
            <v>10</v>
          </cell>
        </row>
        <row r="53">
          <cell r="A53">
            <v>500</v>
          </cell>
          <cell r="B53" t="str">
            <v>Лапки ЦБ (меш.)</v>
          </cell>
          <cell r="C53" t="str">
            <v>Замороженная весовая</v>
          </cell>
          <cell r="D53" t="str">
            <v>Лапы</v>
          </cell>
          <cell r="E53">
            <v>21</v>
          </cell>
        </row>
        <row r="54">
          <cell r="A54">
            <v>1009</v>
          </cell>
          <cell r="B54" t="str">
            <v>Лапки ЦБ вес. (об.тара, охл.)</v>
          </cell>
          <cell r="C54" t="str">
            <v>Охлажденная весовая</v>
          </cell>
          <cell r="D54" t="str">
            <v>Лапы</v>
          </cell>
          <cell r="E54">
            <v>12.2</v>
          </cell>
        </row>
        <row r="55">
          <cell r="A55">
            <v>737</v>
          </cell>
          <cell r="B55" t="str">
            <v>Лапки ЦБ вес. (охл.)</v>
          </cell>
          <cell r="C55" t="str">
            <v>Охлажденная весовая</v>
          </cell>
          <cell r="D55" t="str">
            <v>Лапы</v>
          </cell>
          <cell r="E55">
            <v>12.4</v>
          </cell>
        </row>
        <row r="56">
          <cell r="A56">
            <v>952</v>
          </cell>
          <cell r="B56" t="str">
            <v>Маринованная голень</v>
          </cell>
          <cell r="C56" t="str">
            <v>Охлажденная маринады</v>
          </cell>
          <cell r="D56" t="str">
            <v>Голень</v>
          </cell>
          <cell r="E56">
            <v>10.199999999999999</v>
          </cell>
        </row>
        <row r="57">
          <cell r="A57">
            <v>1017</v>
          </cell>
          <cell r="B57" t="str">
            <v>Маринованная голень (об. тара)</v>
          </cell>
          <cell r="C57" t="str">
            <v>Охлажденная маринады</v>
          </cell>
          <cell r="D57" t="str">
            <v>Голень</v>
          </cell>
          <cell r="E57">
            <v>10</v>
          </cell>
        </row>
        <row r="58">
          <cell r="A58">
            <v>954</v>
          </cell>
          <cell r="B58" t="str">
            <v>Маринованное филе в соусе</v>
          </cell>
          <cell r="C58" t="str">
            <v>Охлажденная маринады</v>
          </cell>
          <cell r="D58" t="str">
            <v>Филе</v>
          </cell>
          <cell r="E58">
            <v>10.199999999999999</v>
          </cell>
        </row>
        <row r="59">
          <cell r="A59">
            <v>1019</v>
          </cell>
          <cell r="B59" t="str">
            <v>Маринованное филе в соусе (об. тара)</v>
          </cell>
          <cell r="C59" t="str">
            <v>Охлажденная маринады</v>
          </cell>
          <cell r="D59" t="str">
            <v>Филе</v>
          </cell>
          <cell r="E59">
            <v>10.5</v>
          </cell>
        </row>
        <row r="60">
          <cell r="A60">
            <v>953</v>
          </cell>
          <cell r="B60" t="str">
            <v>Маринованные бедрышки</v>
          </cell>
          <cell r="C60" t="str">
            <v>Охлажденная маринады</v>
          </cell>
          <cell r="D60" t="str">
            <v>Бедро</v>
          </cell>
          <cell r="E60">
            <v>10.199999999999999</v>
          </cell>
        </row>
        <row r="61">
          <cell r="A61">
            <v>1018</v>
          </cell>
          <cell r="B61" t="str">
            <v>Маринованные бедрышки (об. тара)</v>
          </cell>
          <cell r="C61" t="str">
            <v>Охлажденная маринады</v>
          </cell>
          <cell r="D61" t="str">
            <v>Бедро</v>
          </cell>
          <cell r="E61">
            <v>9.9</v>
          </cell>
        </row>
        <row r="62">
          <cell r="A62">
            <v>951</v>
          </cell>
          <cell r="B62" t="str">
            <v>Маринованные крылышки</v>
          </cell>
          <cell r="C62" t="str">
            <v>Охлажденная маринады</v>
          </cell>
          <cell r="D62" t="str">
            <v>Крыло</v>
          </cell>
          <cell r="E62">
            <v>10.3</v>
          </cell>
        </row>
        <row r="63">
          <cell r="A63">
            <v>204</v>
          </cell>
          <cell r="B63" t="str">
            <v>Маринованные крылышки "Особые"</v>
          </cell>
          <cell r="C63" t="str">
            <v>Охлажденная маринады</v>
          </cell>
          <cell r="D63" t="str">
            <v>Крыло</v>
          </cell>
          <cell r="E63">
            <v>10.199999999999999</v>
          </cell>
        </row>
        <row r="64">
          <cell r="A64">
            <v>1014</v>
          </cell>
          <cell r="B64" t="str">
            <v>Маринованные крылышки "Особые" (об. тара)</v>
          </cell>
          <cell r="C64" t="str">
            <v>Охлажденная маринады</v>
          </cell>
          <cell r="D64" t="str">
            <v>Крыло</v>
          </cell>
          <cell r="E64">
            <v>10.4</v>
          </cell>
        </row>
        <row r="65">
          <cell r="A65">
            <v>1013</v>
          </cell>
          <cell r="B65" t="str">
            <v>Маринованные крылышки (об. тара)</v>
          </cell>
          <cell r="C65" t="str">
            <v>Охлажденная маринады</v>
          </cell>
          <cell r="D65" t="str">
            <v>Крыло</v>
          </cell>
          <cell r="E65">
            <v>10.199999999999999</v>
          </cell>
        </row>
        <row r="66">
          <cell r="A66">
            <v>1053</v>
          </cell>
          <cell r="B66" t="str">
            <v>Маринованные крылышки для запекания</v>
          </cell>
          <cell r="C66" t="str">
            <v>Охлажденная маринады</v>
          </cell>
          <cell r="D66" t="str">
            <v>Крыло</v>
          </cell>
          <cell r="E66">
            <v>10.3</v>
          </cell>
        </row>
        <row r="67">
          <cell r="A67">
            <v>1058</v>
          </cell>
          <cell r="B67" t="str">
            <v>Маринованные крылышки для запекания (об. тара)</v>
          </cell>
          <cell r="C67" t="str">
            <v>Охлажденная маринады</v>
          </cell>
          <cell r="D67" t="str">
            <v>Крыло</v>
          </cell>
          <cell r="E67">
            <v>10.95351851851852</v>
          </cell>
        </row>
        <row r="68">
          <cell r="A68">
            <v>201</v>
          </cell>
          <cell r="B68" t="str">
            <v>Мясо кур</v>
          </cell>
          <cell r="C68" t="str">
            <v>Замороженная весовая</v>
          </cell>
          <cell r="D68" t="str">
            <v>ЦБ</v>
          </cell>
          <cell r="E68">
            <v>15</v>
          </cell>
        </row>
        <row r="69">
          <cell r="A69">
            <v>986</v>
          </cell>
          <cell r="B69" t="str">
            <v>Мясо кур (монолит)</v>
          </cell>
          <cell r="C69" t="str">
            <v>Замороженная весовая</v>
          </cell>
          <cell r="D69" t="str">
            <v>ЦБ</v>
          </cell>
          <cell r="E69">
            <v>11.1</v>
          </cell>
        </row>
        <row r="70">
          <cell r="A70">
            <v>205</v>
          </cell>
          <cell r="B70" t="str">
            <v>Набор для "чахохбили"</v>
          </cell>
          <cell r="C70" t="str">
            <v>Охлажденная маринады</v>
          </cell>
          <cell r="D70" t="str">
            <v>Чахохбили</v>
          </cell>
          <cell r="E70">
            <v>10.199999999999999</v>
          </cell>
        </row>
        <row r="71">
          <cell r="A71">
            <v>1020</v>
          </cell>
          <cell r="B71" t="str">
            <v>Набор для "чахохбили" (об. тара)</v>
          </cell>
          <cell r="C71" t="str">
            <v>Охлажденная маринады</v>
          </cell>
          <cell r="D71" t="str">
            <v>Чахохбили</v>
          </cell>
          <cell r="E71">
            <v>10.1</v>
          </cell>
        </row>
        <row r="72">
          <cell r="A72">
            <v>302</v>
          </cell>
          <cell r="B72" t="str">
            <v>Набор для лапши</v>
          </cell>
          <cell r="C72" t="str">
            <v>Замороженная весовая</v>
          </cell>
          <cell r="D72" t="str">
            <v>Спинка</v>
          </cell>
          <cell r="E72">
            <v>17</v>
          </cell>
        </row>
        <row r="73">
          <cell r="A73">
            <v>997</v>
          </cell>
          <cell r="B73" t="str">
            <v>Набор для рагу вес. (об. тара, охл)</v>
          </cell>
          <cell r="C73" t="str">
            <v>Охлажденная весовая</v>
          </cell>
          <cell r="D73" t="str">
            <v>Рагу</v>
          </cell>
          <cell r="E73">
            <v>12.1</v>
          </cell>
        </row>
        <row r="74">
          <cell r="A74">
            <v>30</v>
          </cell>
          <cell r="B74" t="str">
            <v>Набор для рагу вес. (охл.)</v>
          </cell>
          <cell r="C74" t="str">
            <v>Охлажденная весовая</v>
          </cell>
          <cell r="D74" t="str">
            <v>Рагу</v>
          </cell>
          <cell r="E74">
            <v>11.8</v>
          </cell>
        </row>
        <row r="75">
          <cell r="A75">
            <v>962</v>
          </cell>
          <cell r="B75" t="str">
            <v>Рагу из цыпленка (фас.)</v>
          </cell>
          <cell r="C75" t="str">
            <v>Замороженная весовая</v>
          </cell>
          <cell r="D75" t="str">
            <v>Рагу</v>
          </cell>
          <cell r="E75">
            <v>14.5</v>
          </cell>
        </row>
        <row r="76">
          <cell r="A76">
            <v>32</v>
          </cell>
          <cell r="B76" t="str">
            <v>Обрезь промпереработка (охл.)</v>
          </cell>
          <cell r="C76" t="str">
            <v>Охлажденная весовая</v>
          </cell>
          <cell r="D76" t="str">
            <v>Обрезь</v>
          </cell>
          <cell r="E76">
            <v>20</v>
          </cell>
        </row>
        <row r="77">
          <cell r="A77">
            <v>1002</v>
          </cell>
          <cell r="B77" t="str">
            <v>Печень ЦБ вес. (об. тара, охл.)</v>
          </cell>
          <cell r="C77" t="str">
            <v>Охлажденная весовая</v>
          </cell>
          <cell r="D77" t="str">
            <v>Печень</v>
          </cell>
          <cell r="E77">
            <v>12.2</v>
          </cell>
        </row>
        <row r="78">
          <cell r="A78">
            <v>733</v>
          </cell>
          <cell r="B78" t="str">
            <v>Печень ЦБ вес. (охл.)</v>
          </cell>
          <cell r="C78" t="str">
            <v>Охлажденная весовая</v>
          </cell>
          <cell r="D78" t="str">
            <v>Печень</v>
          </cell>
          <cell r="E78">
            <v>12.4</v>
          </cell>
        </row>
        <row r="79">
          <cell r="A79">
            <v>732</v>
          </cell>
          <cell r="B79" t="str">
            <v>Печень ЦБ на подложке (охл.)</v>
          </cell>
          <cell r="C79" t="str">
            <v>Охлажденная подложка</v>
          </cell>
          <cell r="D79" t="str">
            <v>Печень</v>
          </cell>
          <cell r="E79">
            <v>7.6</v>
          </cell>
        </row>
        <row r="80">
          <cell r="A80">
            <v>1048</v>
          </cell>
          <cell r="B80" t="str">
            <v>Печень ЦБ охл. промпереработка</v>
          </cell>
          <cell r="C80" t="str">
            <v>Охлажденная весовая</v>
          </cell>
          <cell r="D80" t="str">
            <v>Печень</v>
          </cell>
          <cell r="E80">
            <v>20</v>
          </cell>
        </row>
        <row r="81">
          <cell r="A81">
            <v>996</v>
          </cell>
          <cell r="B81" t="str">
            <v>Половинка ЦБ вес. (об. тара, охл)</v>
          </cell>
          <cell r="C81" t="str">
            <v>Охлажденная весовая</v>
          </cell>
          <cell r="D81" t="str">
            <v>Полутушка</v>
          </cell>
          <cell r="E81">
            <v>12.3</v>
          </cell>
        </row>
        <row r="82">
          <cell r="A82">
            <v>721</v>
          </cell>
          <cell r="B82" t="str">
            <v>Половинка ЦБ вес. (охл.)</v>
          </cell>
          <cell r="C82" t="str">
            <v>Охлажденная весовая</v>
          </cell>
          <cell r="D82" t="str">
            <v>Полутушка</v>
          </cell>
          <cell r="E82">
            <v>12.1</v>
          </cell>
        </row>
        <row r="83">
          <cell r="A83">
            <v>180</v>
          </cell>
          <cell r="B83" t="str">
            <v>Половинка ЦБ на подложке</v>
          </cell>
          <cell r="C83" t="str">
            <v>Замороженная весовая</v>
          </cell>
          <cell r="D83" t="str">
            <v>Полутушка</v>
          </cell>
          <cell r="E83">
            <v>11</v>
          </cell>
        </row>
        <row r="84">
          <cell r="A84">
            <v>1030</v>
          </cell>
          <cell r="B84" t="str">
            <v>Половинка ЦБ на подложке (об. тара, охл)</v>
          </cell>
          <cell r="C84" t="str">
            <v>Охлажденная подложка</v>
          </cell>
          <cell r="D84" t="str">
            <v>Полутушка</v>
          </cell>
          <cell r="E84">
            <v>10.5</v>
          </cell>
        </row>
        <row r="85">
          <cell r="A85">
            <v>720</v>
          </cell>
          <cell r="B85" t="str">
            <v>Половинка ЦБ на подложке (охл.)</v>
          </cell>
          <cell r="C85" t="str">
            <v>Охлажденная подложка</v>
          </cell>
          <cell r="D85" t="str">
            <v>Полутушка</v>
          </cell>
          <cell r="E85">
            <v>8.6</v>
          </cell>
        </row>
        <row r="86">
          <cell r="A86">
            <v>1015</v>
          </cell>
          <cell r="B86" t="str">
            <v>Половинка цыпленка для гриля весовая (об. тара, охл)</v>
          </cell>
          <cell r="C86" t="str">
            <v>Охлажденная маринады</v>
          </cell>
          <cell r="D86" t="str">
            <v>Полутушка</v>
          </cell>
          <cell r="E86">
            <v>11</v>
          </cell>
        </row>
        <row r="87">
          <cell r="A87">
            <v>955</v>
          </cell>
          <cell r="B87" t="str">
            <v>Половинка цыпленка для гриля весовая (охл)</v>
          </cell>
          <cell r="C87" t="str">
            <v>Охлажденная маринады</v>
          </cell>
          <cell r="D87" t="str">
            <v>Полутушка</v>
          </cell>
          <cell r="E87">
            <v>11</v>
          </cell>
        </row>
        <row r="88">
          <cell r="A88">
            <v>956</v>
          </cell>
          <cell r="B88" t="str">
            <v>Половинка цыпленка для гриля на подложке (охл)</v>
          </cell>
          <cell r="C88" t="str">
            <v>Охлажденная маринады</v>
          </cell>
          <cell r="D88" t="str">
            <v>Полутушка</v>
          </cell>
          <cell r="E88">
            <v>9.1999999999999993</v>
          </cell>
        </row>
        <row r="89">
          <cell r="A89">
            <v>962</v>
          </cell>
          <cell r="B89" t="str">
            <v>Рагу из цыпленка (фас.)</v>
          </cell>
          <cell r="C89" t="str">
            <v>Замороженная весовая</v>
          </cell>
          <cell r="D89" t="str">
            <v>Рагу</v>
          </cell>
          <cell r="E89">
            <v>14.5</v>
          </cell>
        </row>
        <row r="90">
          <cell r="A90">
            <v>1003</v>
          </cell>
          <cell r="B90" t="str">
            <v>Сердце ЦБ вес. (об. тара, охл.)</v>
          </cell>
          <cell r="C90" t="str">
            <v>Охлажденная весовая</v>
          </cell>
          <cell r="D90" t="str">
            <v>Сердца</v>
          </cell>
          <cell r="E90">
            <v>12.1</v>
          </cell>
        </row>
        <row r="91">
          <cell r="A91">
            <v>735</v>
          </cell>
          <cell r="B91" t="str">
            <v>Сердце ЦБ вес. (охл.)</v>
          </cell>
          <cell r="C91" t="str">
            <v>Охлажденная весовая</v>
          </cell>
          <cell r="D91" t="str">
            <v>Сердца</v>
          </cell>
          <cell r="E91">
            <v>12.4</v>
          </cell>
        </row>
        <row r="92">
          <cell r="A92">
            <v>734</v>
          </cell>
          <cell r="B92" t="str">
            <v>Сердце ЦБ на подложке (охл.)</v>
          </cell>
          <cell r="C92" t="str">
            <v>Охлажденная подложка</v>
          </cell>
          <cell r="D92" t="str">
            <v>Сердца</v>
          </cell>
          <cell r="E92">
            <v>8.1</v>
          </cell>
        </row>
        <row r="93">
          <cell r="A93">
            <v>1006</v>
          </cell>
          <cell r="B93" t="str">
            <v>Спинка ЦБ вес. (об. тара, охл)</v>
          </cell>
          <cell r="C93" t="str">
            <v>Охлажденная весовая</v>
          </cell>
          <cell r="D93" t="str">
            <v>Спинка</v>
          </cell>
          <cell r="E93">
            <v>12.2</v>
          </cell>
        </row>
        <row r="94">
          <cell r="A94">
            <v>729</v>
          </cell>
          <cell r="B94" t="str">
            <v>Спинка ЦБ вес. (охл.)</v>
          </cell>
          <cell r="C94" t="str">
            <v>Охлажденная весовая</v>
          </cell>
          <cell r="D94" t="str">
            <v>Спинка</v>
          </cell>
          <cell r="E94">
            <v>12.1</v>
          </cell>
        </row>
        <row r="95">
          <cell r="A95">
            <v>728</v>
          </cell>
          <cell r="B95" t="str">
            <v>Спинка ЦБ на подложке (охл.)</v>
          </cell>
          <cell r="C95" t="str">
            <v>Охлажденная подложка</v>
          </cell>
          <cell r="D95" t="str">
            <v>Спинка</v>
          </cell>
          <cell r="E95">
            <v>9</v>
          </cell>
        </row>
        <row r="96">
          <cell r="A96">
            <v>1086</v>
          </cell>
          <cell r="B96" t="str">
            <v>Стрипсы ETC</v>
          </cell>
          <cell r="C96" t="str">
            <v>Замороженная весовая</v>
          </cell>
          <cell r="D96" t="str">
            <v>Филе</v>
          </cell>
          <cell r="E96">
            <v>10</v>
          </cell>
        </row>
        <row r="97">
          <cell r="A97">
            <v>1086</v>
          </cell>
          <cell r="B97" t="str">
            <v>Стрипсы ETC</v>
          </cell>
          <cell r="C97" t="str">
            <v>Замороженная весовая</v>
          </cell>
          <cell r="D97" t="str">
            <v>Филе</v>
          </cell>
          <cell r="E97">
            <v>10</v>
          </cell>
        </row>
        <row r="98">
          <cell r="A98">
            <v>1007</v>
          </cell>
          <cell r="B98" t="str">
            <v>Суп домашний из ЦБ вес. (об. тара, охл)</v>
          </cell>
          <cell r="C98" t="str">
            <v>Охлажденная весовая</v>
          </cell>
          <cell r="D98" t="str">
            <v>Спинка</v>
          </cell>
          <cell r="E98">
            <v>12.1</v>
          </cell>
        </row>
        <row r="99">
          <cell r="A99">
            <v>781</v>
          </cell>
          <cell r="B99" t="str">
            <v>Суп домашний из ЦБ вес. (охл.)</v>
          </cell>
          <cell r="C99" t="str">
            <v>Охлажденная весовая</v>
          </cell>
          <cell r="D99" t="str">
            <v>Спинка</v>
          </cell>
          <cell r="E99">
            <v>12.8</v>
          </cell>
        </row>
        <row r="100">
          <cell r="A100">
            <v>1087</v>
          </cell>
          <cell r="B100" t="str">
            <v>Голень OR</v>
          </cell>
          <cell r="C100" t="str">
            <v>Замороженная весовая</v>
          </cell>
          <cell r="D100" t="str">
            <v>Голень</v>
          </cell>
          <cell r="E100">
            <v>7.8</v>
          </cell>
        </row>
        <row r="101">
          <cell r="A101">
            <v>1106</v>
          </cell>
          <cell r="B101" t="str">
            <v>Тендерсы оригинальные</v>
          </cell>
          <cell r="C101" t="str">
            <v>Замороженная весовая</v>
          </cell>
          <cell r="D101" t="str">
            <v>Филе</v>
          </cell>
          <cell r="E101">
            <v>10</v>
          </cell>
        </row>
        <row r="102">
          <cell r="A102">
            <v>1105</v>
          </cell>
          <cell r="B102" t="str">
            <v>Тендерсы острые</v>
          </cell>
          <cell r="C102" t="str">
            <v>Замороженная весовая</v>
          </cell>
          <cell r="D102" t="str">
            <v>Филе</v>
          </cell>
          <cell r="E102">
            <v>10</v>
          </cell>
        </row>
        <row r="103">
          <cell r="A103">
            <v>112</v>
          </cell>
          <cell r="B103" t="str">
            <v>Фарш из мяса ЦБ (фас.)</v>
          </cell>
          <cell r="C103" t="str">
            <v>Замороженная весовая</v>
          </cell>
          <cell r="D103" t="str">
            <v>Фарш</v>
          </cell>
          <cell r="E103">
            <v>11</v>
          </cell>
        </row>
        <row r="104">
          <cell r="A104">
            <v>353</v>
          </cell>
          <cell r="B104" t="str">
            <v>Фарш ЦБ на подложке</v>
          </cell>
          <cell r="C104" t="str">
            <v>Замороженная весовая</v>
          </cell>
          <cell r="D104" t="str">
            <v>Фарш</v>
          </cell>
          <cell r="E104">
            <v>8</v>
          </cell>
        </row>
        <row r="105">
          <cell r="A105">
            <v>1085</v>
          </cell>
          <cell r="B105" t="str">
            <v>Филе HS</v>
          </cell>
          <cell r="C105" t="str">
            <v>Замороженная весовая</v>
          </cell>
          <cell r="D105" t="str">
            <v>Филе</v>
          </cell>
          <cell r="E105">
            <v>10</v>
          </cell>
        </row>
        <row r="106">
          <cell r="A106">
            <v>1085</v>
          </cell>
          <cell r="B106" t="str">
            <v>Филе HS</v>
          </cell>
          <cell r="C106" t="str">
            <v>Замороженная весовая</v>
          </cell>
          <cell r="D106" t="str">
            <v>Филе</v>
          </cell>
          <cell r="E106">
            <v>10</v>
          </cell>
        </row>
        <row r="107">
          <cell r="A107">
            <v>1083</v>
          </cell>
          <cell r="B107" t="str">
            <v>Филе OR</v>
          </cell>
          <cell r="C107" t="str">
            <v>Замороженная весовая</v>
          </cell>
          <cell r="D107" t="str">
            <v>Филе</v>
          </cell>
          <cell r="E107">
            <v>10</v>
          </cell>
        </row>
        <row r="108">
          <cell r="A108">
            <v>1083</v>
          </cell>
          <cell r="B108" t="str">
            <v>Филе OR</v>
          </cell>
          <cell r="C108" t="str">
            <v>Замороженная весовая</v>
          </cell>
          <cell r="D108" t="str">
            <v>Филе</v>
          </cell>
          <cell r="E108">
            <v>10</v>
          </cell>
        </row>
        <row r="109">
          <cell r="A109">
            <v>1065</v>
          </cell>
          <cell r="B109" t="str">
            <v>Филе в маринаде "Нежное"</v>
          </cell>
          <cell r="C109" t="str">
            <v>Охлажденная маринады</v>
          </cell>
          <cell r="D109" t="str">
            <v>Филе</v>
          </cell>
          <cell r="E109">
            <v>12.6</v>
          </cell>
        </row>
        <row r="110">
          <cell r="A110">
            <v>1068</v>
          </cell>
          <cell r="B110" t="str">
            <v>Филе в маринаде "Нежное" (об.тара)</v>
          </cell>
          <cell r="C110" t="str">
            <v>Охлажденная маринады</v>
          </cell>
          <cell r="D110" t="str">
            <v>Филе</v>
          </cell>
          <cell r="E110">
            <v>12</v>
          </cell>
        </row>
        <row r="111">
          <cell r="A111">
            <v>357</v>
          </cell>
          <cell r="B111" t="str">
            <v>Филе ЦБ (монолит)</v>
          </cell>
          <cell r="C111" t="str">
            <v>Замороженная весовая</v>
          </cell>
          <cell r="D111" t="str">
            <v>Филе</v>
          </cell>
          <cell r="E111">
            <v>11.4</v>
          </cell>
        </row>
        <row r="112">
          <cell r="A112">
            <v>998</v>
          </cell>
          <cell r="B112" t="str">
            <v>Филе ЦБ вес (об. тара, охл)</v>
          </cell>
          <cell r="C112" t="str">
            <v>Охлажденная весовая</v>
          </cell>
          <cell r="D112" t="str">
            <v>Филе</v>
          </cell>
          <cell r="E112">
            <v>13.7</v>
          </cell>
        </row>
        <row r="113">
          <cell r="A113">
            <v>719</v>
          </cell>
          <cell r="B113" t="str">
            <v>Филе ЦБ вес (охл.)</v>
          </cell>
          <cell r="C113" t="str">
            <v>Охлажденная весовая</v>
          </cell>
          <cell r="D113" t="str">
            <v>Филе</v>
          </cell>
          <cell r="E113">
            <v>13.4</v>
          </cell>
        </row>
        <row r="114">
          <cell r="A114">
            <v>982</v>
          </cell>
          <cell r="B114" t="str">
            <v>Филе ЦБ групп. (охл.)</v>
          </cell>
          <cell r="C114" t="str">
            <v>Охлажденная весовая</v>
          </cell>
          <cell r="D114" t="str">
            <v>Филе</v>
          </cell>
          <cell r="E114">
            <v>12.5</v>
          </cell>
        </row>
        <row r="115">
          <cell r="A115">
            <v>142</v>
          </cell>
          <cell r="B115" t="str">
            <v>Филе ЦБ на подложке</v>
          </cell>
          <cell r="C115" t="str">
            <v>Замороженная подложка</v>
          </cell>
          <cell r="D115" t="str">
            <v>Филе</v>
          </cell>
          <cell r="E115">
            <v>10.9</v>
          </cell>
        </row>
        <row r="116">
          <cell r="A116">
            <v>718</v>
          </cell>
          <cell r="B116" t="str">
            <v>Филе ЦБ на подложке (охл.)</v>
          </cell>
          <cell r="C116" t="str">
            <v>Охлажденная подложка</v>
          </cell>
          <cell r="D116" t="str">
            <v>Филе</v>
          </cell>
          <cell r="E116">
            <v>10.9</v>
          </cell>
        </row>
        <row r="117">
          <cell r="A117">
            <v>14</v>
          </cell>
          <cell r="B117" t="str">
            <v>ЦБ 1 кат. (фас) (1,1 - 1,2 кг)</v>
          </cell>
          <cell r="C117" t="str">
            <v>Замороженная весовая</v>
          </cell>
          <cell r="D117" t="str">
            <v>Табак</v>
          </cell>
          <cell r="E117">
            <v>11.5</v>
          </cell>
        </row>
        <row r="118">
          <cell r="A118">
            <v>15</v>
          </cell>
          <cell r="B118" t="str">
            <v>ЦБ 1 кат. (фас) (1,2 - 1,3 кг)</v>
          </cell>
          <cell r="C118" t="str">
            <v>Замороженная весовая</v>
          </cell>
          <cell r="D118" t="str">
            <v>Табак</v>
          </cell>
          <cell r="E118">
            <v>12.4</v>
          </cell>
        </row>
        <row r="119">
          <cell r="A119">
            <v>1</v>
          </cell>
          <cell r="B119" t="str">
            <v>ЦБ 1 кат. (фас) (1,3 - 1,4 кг)</v>
          </cell>
          <cell r="C119" t="str">
            <v>Замороженная весовая</v>
          </cell>
          <cell r="D119" t="str">
            <v>ЦБ</v>
          </cell>
          <cell r="E119">
            <v>13.5</v>
          </cell>
        </row>
        <row r="120">
          <cell r="A120">
            <v>2</v>
          </cell>
          <cell r="B120" t="str">
            <v>ЦБ 1 кат. (фас) (1,4 - 1,5 кг)</v>
          </cell>
          <cell r="C120" t="str">
            <v>Замороженная весовая</v>
          </cell>
          <cell r="D120" t="str">
            <v>ЦБ</v>
          </cell>
          <cell r="E120">
            <v>12</v>
          </cell>
        </row>
        <row r="121">
          <cell r="A121">
            <v>39</v>
          </cell>
          <cell r="B121" t="str">
            <v>ЦБ 1 кат. (фас) (1,4 - 1,8 кг)</v>
          </cell>
          <cell r="C121" t="str">
            <v>Замороженная весовая</v>
          </cell>
          <cell r="D121" t="str">
            <v>ЦБ</v>
          </cell>
          <cell r="E121">
            <v>12.718999999999999</v>
          </cell>
        </row>
        <row r="122">
          <cell r="A122">
            <v>3</v>
          </cell>
          <cell r="B122" t="str">
            <v>ЦБ 1 кат. (фас) (1,5 - 1,6 кг)</v>
          </cell>
          <cell r="C122" t="str">
            <v>Замороженная весовая</v>
          </cell>
          <cell r="D122" t="str">
            <v>ЦБ</v>
          </cell>
          <cell r="E122">
            <v>16</v>
          </cell>
        </row>
        <row r="123">
          <cell r="A123">
            <v>4</v>
          </cell>
          <cell r="B123" t="str">
            <v>ЦБ 1 кат. (фас) (1,6 - 1,7 кг)</v>
          </cell>
          <cell r="C123" t="str">
            <v>Замороженная весовая</v>
          </cell>
          <cell r="D123" t="str">
            <v>ЦБ</v>
          </cell>
          <cell r="E123">
            <v>16.600000000000001</v>
          </cell>
        </row>
        <row r="124">
          <cell r="A124">
            <v>9</v>
          </cell>
          <cell r="B124" t="str">
            <v>ЦБ 1 кат. (фас) (1,7 - 1,8 кг)</v>
          </cell>
          <cell r="C124" t="str">
            <v>Замороженная весовая</v>
          </cell>
          <cell r="D124" t="str">
            <v>ЦБ</v>
          </cell>
          <cell r="E124">
            <v>18.899999999999999</v>
          </cell>
        </row>
        <row r="125">
          <cell r="A125">
            <v>987</v>
          </cell>
          <cell r="B125" t="str">
            <v>ЦБ 1 кат. вес. (об. тара, охл.)</v>
          </cell>
          <cell r="C125" t="str">
            <v>Охлажденная весовая</v>
          </cell>
          <cell r="D125" t="str">
            <v>ЦБ</v>
          </cell>
          <cell r="E125">
            <v>12.4</v>
          </cell>
        </row>
        <row r="126">
          <cell r="A126">
            <v>1088</v>
          </cell>
          <cell r="B126" t="str">
            <v>ЦБ 1 кат. вес. (охл. Э)</v>
          </cell>
          <cell r="C126" t="str">
            <v>Замороженная весовая</v>
          </cell>
          <cell r="D126" t="str">
            <v>ЦБ</v>
          </cell>
          <cell r="E126">
            <v>15.5</v>
          </cell>
        </row>
        <row r="127">
          <cell r="A127">
            <v>702</v>
          </cell>
          <cell r="B127" t="str">
            <v>ЦБ 1 кат. вес. (охл.)</v>
          </cell>
          <cell r="C127" t="str">
            <v>Охлажденная весовая</v>
          </cell>
          <cell r="D127" t="str">
            <v>ЦБ</v>
          </cell>
          <cell r="E127">
            <v>11.3</v>
          </cell>
        </row>
        <row r="128">
          <cell r="A128">
            <v>1040</v>
          </cell>
          <cell r="B128" t="str">
            <v>ЦБ 1 кат. вес. (пром.охл.)</v>
          </cell>
          <cell r="C128" t="str">
            <v>Охлажденная весовая</v>
          </cell>
          <cell r="D128" t="str">
            <v>ЦБ</v>
          </cell>
          <cell r="E128">
            <v>12.1</v>
          </cell>
        </row>
        <row r="129">
          <cell r="A129">
            <v>978</v>
          </cell>
          <cell r="B129" t="str">
            <v>ЦБ 1 кат. групп. (охл.)</v>
          </cell>
          <cell r="C129" t="str">
            <v>Охлажденная весовая</v>
          </cell>
          <cell r="D129" t="str">
            <v>ЦБ</v>
          </cell>
          <cell r="E129">
            <v>14.9</v>
          </cell>
        </row>
        <row r="130">
          <cell r="A130">
            <v>20</v>
          </cell>
          <cell r="B130" t="str">
            <v>ЦБ 1 кат. монолит</v>
          </cell>
          <cell r="C130" t="str">
            <v>Замороженная весовая</v>
          </cell>
          <cell r="D130" t="str">
            <v>ЦБ</v>
          </cell>
          <cell r="E130">
            <v>12</v>
          </cell>
        </row>
        <row r="131">
          <cell r="A131">
            <v>701</v>
          </cell>
          <cell r="B131" t="str">
            <v>ЦБ 1 кат. на подложке (охл.)</v>
          </cell>
          <cell r="C131" t="str">
            <v>Охлажденная подложка</v>
          </cell>
          <cell r="D131" t="str">
            <v>ЦБ</v>
          </cell>
          <cell r="E131">
            <v>9</v>
          </cell>
        </row>
        <row r="132">
          <cell r="A132">
            <v>358</v>
          </cell>
          <cell r="B132" t="str">
            <v>ЦБ 1 кат. фас. в пакете (охл.)</v>
          </cell>
          <cell r="C132" t="str">
            <v>Охлажденная весовая</v>
          </cell>
          <cell r="D132" t="str">
            <v>ЦБ</v>
          </cell>
          <cell r="E132">
            <v>14.8</v>
          </cell>
        </row>
        <row r="133">
          <cell r="A133">
            <v>1076</v>
          </cell>
          <cell r="B133" t="str">
            <v xml:space="preserve">ЦБ монолит 2 кат.  </v>
          </cell>
          <cell r="C133" t="str">
            <v>Замороженная весовая</v>
          </cell>
          <cell r="D133" t="str">
            <v>ЦБ</v>
          </cell>
          <cell r="E133">
            <v>12.3</v>
          </cell>
        </row>
        <row r="134">
          <cell r="A134">
            <v>1055</v>
          </cell>
          <cell r="B134" t="str">
            <v>ЦБ монолит градации 1,0 – 1,1 кг</v>
          </cell>
          <cell r="C134" t="str">
            <v>Замороженная весовая</v>
          </cell>
          <cell r="D134" t="str">
            <v>Табак</v>
          </cell>
          <cell r="E134">
            <v>10.541234228033952</v>
          </cell>
        </row>
        <row r="135">
          <cell r="A135">
            <v>1056</v>
          </cell>
          <cell r="B135" t="str">
            <v>ЦБ монолит градации 1,1 – 1,2 кг</v>
          </cell>
          <cell r="C135" t="str">
            <v>Замороженная весовая</v>
          </cell>
          <cell r="D135" t="str">
            <v>Табак</v>
          </cell>
          <cell r="E135">
            <v>11.384233561188072</v>
          </cell>
        </row>
        <row r="136">
          <cell r="A136">
            <v>1057</v>
          </cell>
          <cell r="B136" t="str">
            <v>ЦБ монолит градации 1,2 – 1,3 кг</v>
          </cell>
          <cell r="C136" t="str">
            <v>Замороженная весовая</v>
          </cell>
          <cell r="D136" t="str">
            <v>Табак</v>
          </cell>
          <cell r="E136">
            <v>12.45363875372783</v>
          </cell>
        </row>
        <row r="137">
          <cell r="A137">
            <v>1060</v>
          </cell>
          <cell r="B137" t="str">
            <v>ЦБ монолит градации 1,3 – 1,4 кг</v>
          </cell>
          <cell r="C137" t="str">
            <v>Замороженная весовая</v>
          </cell>
          <cell r="D137" t="str">
            <v>ЦБ</v>
          </cell>
          <cell r="E137">
            <v>13.3346149181322</v>
          </cell>
        </row>
        <row r="138">
          <cell r="A138">
            <v>1050</v>
          </cell>
          <cell r="B138" t="str">
            <v>ЦБ монолит градации 1,3 -1,7 кг</v>
          </cell>
          <cell r="C138" t="str">
            <v>Замороженная весовая</v>
          </cell>
          <cell r="D138" t="str">
            <v>ЦБ</v>
          </cell>
          <cell r="E138">
            <v>13</v>
          </cell>
        </row>
        <row r="139">
          <cell r="A139">
            <v>1061</v>
          </cell>
          <cell r="B139" t="str">
            <v>ЦБ монолит градации 1,4 – 1,5 кг</v>
          </cell>
          <cell r="C139" t="str">
            <v>Замороженная весовая</v>
          </cell>
          <cell r="D139" t="str">
            <v>ЦБ</v>
          </cell>
          <cell r="E139">
            <v>14.488243139879529</v>
          </cell>
        </row>
        <row r="140">
          <cell r="A140">
            <v>1062</v>
          </cell>
          <cell r="B140" t="str">
            <v>ЦБ монолит градации 1,5 – 1,6 кг</v>
          </cell>
          <cell r="C140" t="str">
            <v>Замороженная весовая</v>
          </cell>
          <cell r="D140" t="str">
            <v>ЦБ</v>
          </cell>
          <cell r="E140">
            <v>15.603782771535581</v>
          </cell>
        </row>
        <row r="141">
          <cell r="A141">
            <v>1063</v>
          </cell>
          <cell r="B141" t="str">
            <v>ЦБ монолит градации 1,6 – 1,7 кг</v>
          </cell>
          <cell r="C141" t="str">
            <v>Замороженная весовая</v>
          </cell>
          <cell r="D141" t="str">
            <v>ЦБ</v>
          </cell>
          <cell r="E141">
            <v>16.660765765765767</v>
          </cell>
        </row>
        <row r="142">
          <cell r="A142">
            <v>1051</v>
          </cell>
          <cell r="B142" t="str">
            <v>ЦБ монолит градации 1,7 – 2,5 кг</v>
          </cell>
          <cell r="C142" t="str">
            <v>Замороженная весовая</v>
          </cell>
          <cell r="D142" t="str">
            <v>ЦБ</v>
          </cell>
          <cell r="E142">
            <v>14.9</v>
          </cell>
        </row>
        <row r="143">
          <cell r="A143">
            <v>1043</v>
          </cell>
          <cell r="B143" t="str">
            <v>ЦБ промпереработка (охл.)</v>
          </cell>
          <cell r="C143" t="str">
            <v>Охлажденная весовая</v>
          </cell>
          <cell r="D143" t="str">
            <v>ЦБ</v>
          </cell>
          <cell r="E143">
            <v>15</v>
          </cell>
        </row>
        <row r="144">
          <cell r="A144">
            <v>114</v>
          </cell>
          <cell r="B144" t="str">
            <v>Цып. табака (фас.)</v>
          </cell>
          <cell r="C144" t="str">
            <v>Замороженная весовая</v>
          </cell>
          <cell r="D144" t="str">
            <v>Табак</v>
          </cell>
          <cell r="E144">
            <v>15</v>
          </cell>
        </row>
        <row r="145">
          <cell r="A145">
            <v>1070</v>
          </cell>
          <cell r="B145" t="str">
            <v>Цып. табака фас. в пакете (охл.)</v>
          </cell>
          <cell r="C145" t="str">
            <v>Охлажденная весовая</v>
          </cell>
          <cell r="D145" t="str">
            <v>Табак</v>
          </cell>
          <cell r="E145">
            <v>14.7</v>
          </cell>
        </row>
        <row r="146">
          <cell r="A146">
            <v>1016</v>
          </cell>
          <cell r="B146" t="str">
            <v>Цыпленок для гриля весовая (об. тара, охл)</v>
          </cell>
          <cell r="C146" t="str">
            <v>Охлажденная маринады</v>
          </cell>
          <cell r="D146" t="str">
            <v>Табак</v>
          </cell>
          <cell r="E146">
            <v>11.1</v>
          </cell>
        </row>
        <row r="147">
          <cell r="A147">
            <v>957</v>
          </cell>
          <cell r="B147" t="str">
            <v>Цыпленок для гриля весовая (охл)</v>
          </cell>
          <cell r="C147" t="str">
            <v>Охлажденная маринады</v>
          </cell>
          <cell r="D147" t="str">
            <v>Табак</v>
          </cell>
          <cell r="E147">
            <v>11.6</v>
          </cell>
        </row>
        <row r="148">
          <cell r="A148">
            <v>958</v>
          </cell>
          <cell r="B148" t="str">
            <v>Цыпленок для гриля на подложке (охл)</v>
          </cell>
          <cell r="C148" t="str">
            <v>Охлажденная маринады</v>
          </cell>
          <cell r="D148" t="str">
            <v>Табак</v>
          </cell>
          <cell r="E148">
            <v>10.199999999999999</v>
          </cell>
        </row>
        <row r="149">
          <cell r="A149">
            <v>961</v>
          </cell>
          <cell r="B149" t="str">
            <v>Цыпленок для запекания</v>
          </cell>
          <cell r="C149" t="str">
            <v>Охлажденная маринады</v>
          </cell>
          <cell r="D149" t="str">
            <v>Табак</v>
          </cell>
          <cell r="E149">
            <v>12.3</v>
          </cell>
        </row>
        <row r="150">
          <cell r="A150">
            <v>1038</v>
          </cell>
          <cell r="B150" t="str">
            <v>Цыпленок для запекания (об. тара)</v>
          </cell>
          <cell r="C150" t="str">
            <v>Охлажденная маринады</v>
          </cell>
          <cell r="D150" t="str">
            <v>Табак</v>
          </cell>
          <cell r="E150">
            <v>14.7</v>
          </cell>
        </row>
        <row r="151">
          <cell r="A151">
            <v>1010</v>
          </cell>
          <cell r="B151" t="str">
            <v>Цыпленок табака в маринаде (об. тара, охл)</v>
          </cell>
          <cell r="C151" t="str">
            <v>Охлажденная маринады</v>
          </cell>
          <cell r="D151" t="str">
            <v>Табак</v>
          </cell>
          <cell r="E151">
            <v>10.199999999999999</v>
          </cell>
        </row>
        <row r="152">
          <cell r="A152">
            <v>959</v>
          </cell>
          <cell r="B152" t="str">
            <v>Цыпленок табака в маринаде (охл)</v>
          </cell>
          <cell r="C152" t="str">
            <v>Охлажденная маринады</v>
          </cell>
          <cell r="D152" t="str">
            <v>Табак</v>
          </cell>
          <cell r="E152">
            <v>9.6999999999999993</v>
          </cell>
        </row>
        <row r="153">
          <cell r="A153">
            <v>156</v>
          </cell>
          <cell r="B153" t="str">
            <v>Цыпленок табака вес. (об. тара, охл)</v>
          </cell>
          <cell r="C153" t="str">
            <v>Охлажденная весовая</v>
          </cell>
          <cell r="D153" t="str">
            <v>Табак</v>
          </cell>
          <cell r="E153">
            <v>10.4</v>
          </cell>
        </row>
        <row r="154">
          <cell r="A154">
            <v>29</v>
          </cell>
          <cell r="B154" t="str">
            <v>Цыпленок табака вес. (охл.)</v>
          </cell>
          <cell r="C154" t="str">
            <v>Охлажденная весовая</v>
          </cell>
          <cell r="D154" t="str">
            <v>Табак</v>
          </cell>
          <cell r="E154">
            <v>9.5</v>
          </cell>
        </row>
        <row r="155">
          <cell r="A155">
            <v>19</v>
          </cell>
          <cell r="B155" t="str">
            <v>Четвертина ЦБ (монолит)</v>
          </cell>
          <cell r="C155" t="str">
            <v>Замороженная весовая</v>
          </cell>
          <cell r="D155" t="str">
            <v>Четвертина</v>
          </cell>
          <cell r="E155">
            <v>11.4</v>
          </cell>
        </row>
        <row r="156">
          <cell r="A156">
            <v>35</v>
          </cell>
          <cell r="B156" t="str">
            <v>Четвертина ЦБ 2 кат. монолит</v>
          </cell>
          <cell r="C156" t="str">
            <v>Замороженная весовая</v>
          </cell>
          <cell r="D156" t="str">
            <v>Четвертина</v>
          </cell>
          <cell r="E156">
            <v>12.51</v>
          </cell>
        </row>
        <row r="157">
          <cell r="A157">
            <v>999</v>
          </cell>
          <cell r="B157" t="str">
            <v>Четвертина ЦБ вес (об. тара, охл.)</v>
          </cell>
          <cell r="C157" t="str">
            <v>Охлажденная весовая</v>
          </cell>
          <cell r="D157" t="str">
            <v>Четвертина</v>
          </cell>
          <cell r="E157">
            <v>14</v>
          </cell>
        </row>
        <row r="158">
          <cell r="A158">
            <v>717</v>
          </cell>
          <cell r="B158" t="str">
            <v>Четвертина ЦБ вес (охл.)</v>
          </cell>
          <cell r="C158" t="str">
            <v>Охлажденная весовая</v>
          </cell>
          <cell r="D158" t="str">
            <v>Четвертина</v>
          </cell>
          <cell r="E158">
            <v>12.6</v>
          </cell>
        </row>
        <row r="159">
          <cell r="A159">
            <v>984</v>
          </cell>
          <cell r="B159" t="str">
            <v>Четвертина ЦБ групп (охл.)</v>
          </cell>
          <cell r="C159" t="str">
            <v>Охлажденная весовая</v>
          </cell>
          <cell r="D159" t="str">
            <v>Четвертина</v>
          </cell>
          <cell r="E159">
            <v>13.3</v>
          </cell>
        </row>
        <row r="160">
          <cell r="A160">
            <v>220</v>
          </cell>
          <cell r="B160" t="str">
            <v>Четвертина ЦБ на подложке</v>
          </cell>
          <cell r="C160" t="str">
            <v>Замороженная подложка</v>
          </cell>
          <cell r="D160" t="str">
            <v>Четвертина</v>
          </cell>
          <cell r="E160">
            <v>8.6999999999999993</v>
          </cell>
        </row>
        <row r="161">
          <cell r="A161">
            <v>716</v>
          </cell>
          <cell r="B161" t="str">
            <v>Четвертина ЦБ на подложке (охл.)</v>
          </cell>
          <cell r="C161" t="str">
            <v>Охлажденная подложка</v>
          </cell>
          <cell r="D161" t="str">
            <v>Четвертина</v>
          </cell>
          <cell r="E161">
            <v>8.6999999999999993</v>
          </cell>
        </row>
        <row r="162">
          <cell r="A162">
            <v>1004</v>
          </cell>
          <cell r="B162" t="str">
            <v>Шея ЦБ вес. (об. тара, охл.)</v>
          </cell>
          <cell r="C162" t="str">
            <v>Охлажденная весовая</v>
          </cell>
          <cell r="D162" t="str">
            <v>Шея</v>
          </cell>
          <cell r="E162">
            <v>12.2</v>
          </cell>
        </row>
        <row r="163">
          <cell r="A163">
            <v>744</v>
          </cell>
          <cell r="B163" t="str">
            <v>Шея ЦБ вес. (охл.)</v>
          </cell>
          <cell r="C163" t="str">
            <v>Охлажденная весовая</v>
          </cell>
          <cell r="D163" t="str">
            <v>Шея</v>
          </cell>
          <cell r="E163">
            <v>12.6</v>
          </cell>
        </row>
        <row r="164">
          <cell r="A164">
            <v>1042</v>
          </cell>
          <cell r="B164" t="str">
            <v>Шея ЦБ вес. (пром.охл.)</v>
          </cell>
          <cell r="C164" t="str">
            <v>Охлажденная весовая</v>
          </cell>
          <cell r="D164" t="str">
            <v>Шея</v>
          </cell>
          <cell r="E164">
            <v>13</v>
          </cell>
        </row>
        <row r="165">
          <cell r="A165">
            <v>126</v>
          </cell>
          <cell r="B165" t="str">
            <v>Шкура ЦБ (монолит)</v>
          </cell>
          <cell r="C165" t="str">
            <v>Замороженная весовая</v>
          </cell>
          <cell r="D165" t="str">
            <v>Шкура</v>
          </cell>
          <cell r="E165">
            <v>13</v>
          </cell>
        </row>
        <row r="166">
          <cell r="A166">
            <v>1041</v>
          </cell>
          <cell r="B166" t="str">
            <v>Суп домашний из ЦБ вес. (пром.охл.)</v>
          </cell>
          <cell r="C166" t="str">
            <v>Охлажденная весовая</v>
          </cell>
          <cell r="D166" t="str">
            <v>Спинка</v>
          </cell>
          <cell r="E166">
            <v>12</v>
          </cell>
        </row>
        <row r="167">
          <cell r="A167"/>
          <cell r="B167"/>
          <cell r="C167"/>
          <cell r="D167" t="str">
            <v>Кость для ММО пром.</v>
          </cell>
          <cell r="E167"/>
        </row>
        <row r="168">
          <cell r="A168">
            <v>21</v>
          </cell>
          <cell r="B168" t="str">
            <v>ЦБ 2 кат. вес. (охл.)</v>
          </cell>
          <cell r="C168" t="str">
            <v>Охлажденная весовая</v>
          </cell>
          <cell r="D168" t="str">
            <v>ЦБ</v>
          </cell>
          <cell r="E168">
            <v>13</v>
          </cell>
        </row>
        <row r="169">
          <cell r="A169">
            <v>117</v>
          </cell>
          <cell r="B169" t="str">
            <v>Мясо ЦБ мех. обвалки</v>
          </cell>
          <cell r="C169" t="str">
            <v>Замороженная весовая</v>
          </cell>
          <cell r="D169" t="str">
            <v>ММО</v>
          </cell>
          <cell r="E169">
            <v>16.166</v>
          </cell>
        </row>
        <row r="170">
          <cell r="A170">
            <v>1073</v>
          </cell>
          <cell r="B170" t="str">
            <v>ЦБ монолит 2 кат.градации 1,0-1,3 кг</v>
          </cell>
          <cell r="C170" t="str">
            <v>Замороженная весовая</v>
          </cell>
          <cell r="D170" t="str">
            <v>ЦБ</v>
          </cell>
          <cell r="E170">
            <v>10.5</v>
          </cell>
        </row>
        <row r="171">
          <cell r="A171">
            <v>104</v>
          </cell>
          <cell r="B171" t="str">
            <v>ЦБ монолит 2 кат.градации 1,3- 2,5 кг</v>
          </cell>
          <cell r="C171" t="str">
            <v>Замороженная весовая</v>
          </cell>
          <cell r="D171" t="str">
            <v>ЦБ</v>
          </cell>
          <cell r="E171">
            <v>10.5</v>
          </cell>
        </row>
        <row r="172">
          <cell r="A172">
            <v>1049</v>
          </cell>
          <cell r="B172" t="str">
            <v>ЦБ монолит градации 1,0 - 1,3 кг</v>
          </cell>
          <cell r="C172" t="str">
            <v>Охлажденная весовая</v>
          </cell>
          <cell r="D172" t="str">
            <v>Табак</v>
          </cell>
          <cell r="E172">
            <v>10</v>
          </cell>
        </row>
        <row r="173">
          <cell r="A173">
            <v>171354</v>
          </cell>
          <cell r="B173" t="str">
            <v>ЦБ монолит градации 1,0 – 1,5 кг</v>
          </cell>
          <cell r="C173" t="str">
            <v>Замороженная весовая</v>
          </cell>
          <cell r="D173" t="str">
            <v>ЦБ</v>
          </cell>
          <cell r="E173">
            <v>10</v>
          </cell>
        </row>
        <row r="174">
          <cell r="A174">
            <v>1044</v>
          </cell>
          <cell r="B174" t="str">
            <v>Сердца ЦБ (монолит)</v>
          </cell>
          <cell r="C174" t="str">
            <v>Замороженная весовая</v>
          </cell>
          <cell r="D174" t="str">
            <v>Сердца</v>
          </cell>
          <cell r="E174">
            <v>20</v>
          </cell>
        </row>
        <row r="175">
          <cell r="A175">
            <v>27</v>
          </cell>
          <cell r="B175" t="str">
            <v>Печень ЦБ (монолит)</v>
          </cell>
          <cell r="C175" t="str">
            <v>Замороженная весовая</v>
          </cell>
          <cell r="D175" t="str">
            <v>Печень</v>
          </cell>
          <cell r="E175">
            <v>20</v>
          </cell>
        </row>
        <row r="176">
          <cell r="A176">
            <v>410</v>
          </cell>
          <cell r="B176" t="str">
            <v>Желудки ЦБ на подложке</v>
          </cell>
          <cell r="C176" t="str">
            <v>Замороженная весовая</v>
          </cell>
          <cell r="D176" t="str">
            <v>Желудки</v>
          </cell>
          <cell r="E176">
            <v>7.5</v>
          </cell>
        </row>
        <row r="177">
          <cell r="A177">
            <v>411</v>
          </cell>
          <cell r="B177" t="str">
            <v>Печень ЦБ на подложке</v>
          </cell>
          <cell r="C177" t="str">
            <v>Замороженная весовая</v>
          </cell>
          <cell r="D177" t="str">
            <v>Печень</v>
          </cell>
          <cell r="E177">
            <v>7.6</v>
          </cell>
        </row>
        <row r="178">
          <cell r="A178">
            <v>1044</v>
          </cell>
          <cell r="B178" t="str">
            <v xml:space="preserve">Сердце ЦБ (монолит) </v>
          </cell>
          <cell r="C178" t="str">
            <v>Замороженная весовая</v>
          </cell>
          <cell r="D178" t="str">
            <v>Сердца</v>
          </cell>
          <cell r="E178">
            <v>20</v>
          </cell>
        </row>
        <row r="179">
          <cell r="A179">
            <v>1109</v>
          </cell>
          <cell r="B179" t="str">
            <v>Филе ЦБ кусковое (монолит)</v>
          </cell>
          <cell r="C179" t="str">
            <v>Замороженная весовая</v>
          </cell>
          <cell r="D179" t="str">
            <v>Филе</v>
          </cell>
          <cell r="E179">
            <v>11.6</v>
          </cell>
        </row>
        <row r="180">
          <cell r="A180">
            <v>412</v>
          </cell>
          <cell r="B180" t="str">
            <v>Сердце ЦБ на подложке</v>
          </cell>
          <cell r="C180" t="str">
            <v>Замороженная весовая</v>
          </cell>
          <cell r="D180" t="str">
            <v>Сердца</v>
          </cell>
          <cell r="E180">
            <v>7.5</v>
          </cell>
        </row>
        <row r="181">
          <cell r="A181">
            <v>1045</v>
          </cell>
          <cell r="B181" t="str">
            <v>Желудок ЦБ  (монолит)</v>
          </cell>
          <cell r="C181" t="str">
            <v>Замороженная весовая</v>
          </cell>
          <cell r="D181" t="str">
            <v>Желудки</v>
          </cell>
          <cell r="E181">
            <v>20</v>
          </cell>
        </row>
        <row r="182">
          <cell r="A182">
            <v>117</v>
          </cell>
          <cell r="B182" t="str">
            <v>Мясо ЦБ мех. обвалки</v>
          </cell>
          <cell r="C182" t="str">
            <v>Замороженная весовая</v>
          </cell>
          <cell r="D182" t="str">
            <v>Обрезь</v>
          </cell>
          <cell r="E182">
            <v>16.166</v>
          </cell>
        </row>
        <row r="183">
          <cell r="A183">
            <v>117</v>
          </cell>
          <cell r="B183" t="str">
            <v>Мясо ЦБ мех. обвалки</v>
          </cell>
          <cell r="C183" t="str">
            <v>Замороженная весовая</v>
          </cell>
          <cell r="D183" t="str">
            <v>Кость для ММО пром.</v>
          </cell>
          <cell r="E183">
            <v>16.166</v>
          </cell>
        </row>
        <row r="184">
          <cell r="A184">
            <v>117</v>
          </cell>
          <cell r="B184" t="str">
            <v>Мясо ЦБ мех. обвалки</v>
          </cell>
          <cell r="C184" t="str">
            <v>Замороженная весовая</v>
          </cell>
          <cell r="D184" t="str">
            <v>Шкура</v>
          </cell>
          <cell r="E184">
            <v>16.166</v>
          </cell>
        </row>
        <row r="185">
          <cell r="A185">
            <v>117</v>
          </cell>
          <cell r="B185" t="str">
            <v>Мясо ЦБ мех. обвалки</v>
          </cell>
          <cell r="C185" t="str">
            <v>Замороженная весовая</v>
          </cell>
          <cell r="D185" t="str">
            <v>Спинка</v>
          </cell>
          <cell r="E185">
            <v>16.166</v>
          </cell>
        </row>
        <row r="186">
          <cell r="A186">
            <v>1616</v>
          </cell>
          <cell r="B186" t="str">
            <v>Крыло ЦБ 2 фаланги монолит</v>
          </cell>
          <cell r="C186" t="str">
            <v>Замороженная весовая</v>
          </cell>
          <cell r="D186" t="str">
            <v>Крыло</v>
          </cell>
          <cell r="E186">
            <v>11</v>
          </cell>
        </row>
        <row r="187">
          <cell r="A187">
            <v>1614</v>
          </cell>
          <cell r="B187" t="str">
            <v>Бедро ЦБ групп (охл.)</v>
          </cell>
          <cell r="C187" t="str">
            <v>Охлажденная весовая</v>
          </cell>
          <cell r="D187" t="str">
            <v>Бедро</v>
          </cell>
        </row>
        <row r="188">
          <cell r="A188">
            <v>1615</v>
          </cell>
          <cell r="B188" t="str">
            <v>Голень ЦБ групп (охл.)</v>
          </cell>
          <cell r="C188" t="str">
            <v>Охлажденная весовая</v>
          </cell>
          <cell r="D188" t="str">
            <v>Голень</v>
          </cell>
        </row>
        <row r="189">
          <cell r="A189">
            <v>1632</v>
          </cell>
          <cell r="B189" t="str">
            <v>ЦБ 1 кат. групп. (охл.) градации 1,0-1,3</v>
          </cell>
          <cell r="C189" t="str">
            <v>Охлажденная весовая</v>
          </cell>
          <cell r="D189" t="str">
            <v>ЦБ</v>
          </cell>
        </row>
      </sheetData>
      <sheetData sheetId="20"/>
      <sheetData sheetId="2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1DBAB5-871B-48DE-9041-DAA57BF29538}" name="укпф1" displayName="укпф1" ref="A1:L2634" totalsRowShown="0" headerRowDxfId="27" dataDxfId="26">
  <autoFilter ref="A1:L2634" xr:uid="{4E970713-A087-480C-9991-A599214A381B}"/>
  <tableColumns count="12">
    <tableColumn id="1" xr3:uid="{F56C5080-B06B-422B-B25B-57917C9CAA52}" name="Source.Name.1" dataDxfId="25"/>
    <tableColumn id="2" xr3:uid="{B7D7B5ED-0007-4EDE-B69C-4F975DC2CDBC}" name="Город" dataDxfId="24" dataCellStyle="Обычный 6"/>
    <tableColumn id="3" xr3:uid="{4AAACD3D-A245-4C7F-8B76-4E446E67C413}" name="канал" dataDxfId="23" dataCellStyle="Обычный 6"/>
    <tableColumn id="4" xr3:uid="{535CBE33-38ED-4915-AE90-095A7C5FF727}" name="артикул" dataDxfId="22">
      <calculatedColumnFormula>VLOOKUP(укпф1[[#This Row],[Номенклатура]],[1]!Таблица213[[product_name]:[упаковка]],7,FALSE)</calculatedColumnFormula>
    </tableColumn>
    <tableColumn id="5" xr3:uid="{6441EDB9-F540-4867-82F1-1A142835616E}" name="Номенклатура" dataDxfId="21"/>
    <tableColumn id="7" xr3:uid="{1EC3B088-8680-4D77-A94E-5AD5464F3589}" name="состояние" dataDxfId="20">
      <calculatedColumnFormula>VLOOKUP(укпф1[[#This Row],[Номенклатура]],[1]!Таблица213[[product_name]:[упаковка]],3,FALSE)</calculatedColumnFormula>
    </tableColumn>
    <tableColumn id="8" xr3:uid="{42B949D5-5C10-492E-9FDF-1A26C835A374}" name="фабрика" dataDxfId="19"/>
    <tableColumn id="10" xr3:uid="{950D69BF-2E5E-43EA-9581-DAD99F65DF39}" name="часть" dataDxfId="18">
      <calculatedColumnFormula>VLOOKUP(укпф1[[#This Row],[Номенклатура]],[1]!Таблица213[[product_name]:[упаковка]],4,FALSE)</calculatedColumnFormula>
    </tableColumn>
    <tableColumn id="12" xr3:uid="{69C9A3F1-9161-401E-A770-C8315B3C41FC}" name="объем" dataDxfId="17"/>
    <tableColumn id="13" xr3:uid="{3740EF55-FFDF-4847-903B-FA1E6B16640E}" name="цена" dataDxfId="16"/>
    <tableColumn id="14" xr3:uid="{40433F43-7BC9-405E-A3F9-3381797AC63E}" name="СУММА" dataDxfId="15">
      <calculatedColumnFormula>укпф1[[#This Row],[цена]]*укпф1[[#This Row],[объем]]</calculatedColumnFormula>
    </tableColumn>
    <tableColumn id="11" xr3:uid="{E81902B8-0324-4047-B05B-2878888CD120}" name="сырье в чистом" dataDxfId="14">
      <calculatedColumnFormula>IFERROR(укпф1[[#This Row],[объем]]*VLOOKUP(укпф1[[#This Row],[артикул]],[1]маринад!$A$2:$D$39,3,FALSE),укпф1[[#This Row],[объем]])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E45EE1-921F-4723-AADA-6ABC8263769E}" name="мпф1" displayName="мпф1" ref="A1:L5746" totalsRowShown="0" headerRowDxfId="13" dataDxfId="12">
  <autoFilter ref="A1:L5746" xr:uid="{C8745A23-77AF-4AE3-A6EC-38FAB75B1AB2}"/>
  <tableColumns count="12">
    <tableColumn id="1" xr3:uid="{F509C5EB-2B59-4CDF-A923-BB534C7B49E5}" name="Source.Name.1" dataDxfId="11"/>
    <tableColumn id="2" xr3:uid="{3A3A4E95-5DA3-4A83-A0BE-58797A9ABD9A}" name="Город" dataDxfId="10"/>
    <tableColumn id="3" xr3:uid="{66B3881C-3563-45E9-BECF-1C40A0D1BBF5}" name="канал" dataDxfId="9"/>
    <tableColumn id="4" xr3:uid="{0FB3831B-BDF8-4C99-8CCD-04E8662A1A0C}" name="артикул" dataDxfId="8">
      <calculatedColumnFormula>VLOOKUP(мпф1[[#This Row],[Номенклатура]],[1]!Таблица213[[product_name]:[упаковка]],7,FALSE)</calculatedColumnFormula>
    </tableColumn>
    <tableColumn id="5" xr3:uid="{487AD27F-5A81-420E-9B40-9E76A3A78724}" name="Номенклатура" dataDxfId="7"/>
    <tableColumn id="12" xr3:uid="{A245E10D-068F-4BF6-B80A-9A286C1EC76F}" name="объем" dataDxfId="6"/>
    <tableColumn id="7" xr3:uid="{4A44DBFC-39EA-45FE-87C4-A07BD9D5FD57}" name="состояние" dataDxfId="5">
      <calculatedColumnFormula>VLOOKUP(мпф1[[#This Row],[артикул]],[1]!Таблица213[[code]:[упаковка]],4,FALSE)</calculatedColumnFormula>
    </tableColumn>
    <tableColumn id="10" xr3:uid="{B1491FE2-5A59-46B4-94B5-A1BDA7A8C45C}" name="часть" dataDxfId="4">
      <calculatedColumnFormula>VLOOKUP(мпф1[[#This Row],[артикул]],[1]!Таблица213[[code]:[упаковка]],5,FALSE)</calculatedColumnFormula>
    </tableColumn>
    <tableColumn id="13" xr3:uid="{6B6E5069-DFA6-43C8-AA4F-5BA85E70B80B}" name="цена" dataDxfId="3">
      <calculatedColumnFormula array="1">INDEX('[1]прайс ЗПП'!$A$1:$D$1080,MATCH(1,(мпф1[[#This Row],[артикул]]='[1]прайс ЗПП'!$B$1:$B$1080)*(мпф1[[#This Row],[Source.Name.1]]='[1]прайс ЗПП'!$A$1:$A$1080),0),4)</calculatedColumnFormula>
    </tableColumn>
    <tableColumn id="14" xr3:uid="{0EF5A0DA-6B6E-4948-B462-0C20AE081F50}" name="СУММА" dataDxfId="2">
      <calculatedColumnFormula>мпф1[[#This Row],[цена]]*мпф1[[#This Row],[объем]]</calculatedColumnFormula>
    </tableColumn>
    <tableColumn id="11" xr3:uid="{37241745-D72C-4386-AC73-9DF01D2726A6}" name="сырье в чистом" dataDxfId="1"/>
    <tableColumn id="8" xr3:uid="{AD77B675-47B1-4A3F-9EE4-2D672FF178B1}" name="фабрика" dataDxfId="0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0673-F60B-4849-A38B-3E4F4819E56F}">
  <sheetPr>
    <tabColor rgb="FFFF0000"/>
  </sheetPr>
  <dimension ref="A1:L2638"/>
  <sheetViews>
    <sheetView workbookViewId="0">
      <selection activeCell="D10" sqref="D10"/>
    </sheetView>
  </sheetViews>
  <sheetFormatPr defaultRowHeight="14.5" x14ac:dyDescent="0.35"/>
  <cols>
    <col min="2" max="2" width="26.90625" customWidth="1"/>
    <col min="3" max="3" width="12.6328125" customWidth="1"/>
    <col min="4" max="4" width="8.54296875" customWidth="1"/>
    <col min="5" max="5" width="31.08984375" customWidth="1"/>
    <col min="6" max="6" width="14.6328125" customWidth="1"/>
    <col min="7" max="7" width="11.90625" customWidth="1"/>
    <col min="8" max="8" width="10.54296875" customWidth="1"/>
    <col min="9" max="9" width="15.90625" customWidth="1"/>
    <col min="10" max="10" width="11.1796875" bestFit="1" customWidth="1"/>
    <col min="11" max="11" width="12.36328125" customWidth="1"/>
    <col min="12" max="12" width="17.90625" customWidth="1"/>
  </cols>
  <sheetData>
    <row r="1" spans="1:12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4" t="s">
        <v>7</v>
      </c>
      <c r="I1" s="5" t="s">
        <v>8</v>
      </c>
      <c r="J1" s="6" t="s">
        <v>9</v>
      </c>
      <c r="K1" s="6" t="s">
        <v>10</v>
      </c>
      <c r="L1" s="4" t="s">
        <v>11</v>
      </c>
    </row>
    <row r="2" spans="1:12" x14ac:dyDescent="0.35">
      <c r="A2" t="s">
        <v>12</v>
      </c>
      <c r="B2" t="s">
        <v>13</v>
      </c>
      <c r="C2" t="s">
        <v>13</v>
      </c>
      <c r="D2">
        <f>VLOOKUP(укпф1[[#This Row],[Номенклатура]],[1]!Таблица213[[product_name]:[упаковка]],7,FALSE)</f>
        <v>1109</v>
      </c>
      <c r="E2" t="s">
        <v>14</v>
      </c>
      <c r="F2" t="str">
        <f>VLOOKUP(укпф1[[#This Row],[Номенклатура]],[1]!Таблица213[[product_name]:[упаковка]],3,FALSE)</f>
        <v>ЗАМ</v>
      </c>
      <c r="G2" t="s">
        <v>15</v>
      </c>
      <c r="H2" t="str">
        <f>VLOOKUP(укпф1[[#This Row],[Номенклатура]],[1]!Таблица213[[product_name]:[упаковка]],4,FALSE)</f>
        <v>филе</v>
      </c>
      <c r="I2" s="7">
        <v>11281.713694001053</v>
      </c>
      <c r="J2" s="7" cm="1">
        <f t="array" ref="J2">INDEX('[1]прайс ЗПП'!$A$1:$D$1080,MATCH(1,(укпф1[[#This Row],[артикул]]='[1]прайс ЗПП'!$B$1:$B$1080)*(укпф1[[#This Row],[Source.Name.1]]='[1]прайс ЗПП'!$A$1:$A$1080),0),4)</f>
        <v>646.51679999999999</v>
      </c>
      <c r="K2" s="7">
        <f>укпф1[[#This Row],[цена]]*укпф1[[#This Row],[объем]]</f>
        <v>7293817.4359617401</v>
      </c>
      <c r="L2" s="8">
        <f>IFERROR(укпф1[[#This Row],[объем]]*VLOOKUP(укпф1[[#This Row],[артикул]],[1]маринад!$A$2:$D$39,3,FALSE),укпф1[[#This Row],[объем]])</f>
        <v>11281.713694001053</v>
      </c>
    </row>
    <row r="3" spans="1:12" x14ac:dyDescent="0.35">
      <c r="A3" t="s">
        <v>12</v>
      </c>
      <c r="B3" t="s">
        <v>16</v>
      </c>
      <c r="C3" t="s">
        <v>16</v>
      </c>
      <c r="D3">
        <f>VLOOKUP(укпф1[[#This Row],[Номенклатура]],[1]!Таблица213[[product_name]:[упаковка]],7,FALSE)</f>
        <v>33</v>
      </c>
      <c r="E3" t="s">
        <v>17</v>
      </c>
      <c r="F3" t="str">
        <f>VLOOKUP(укпф1[[#This Row],[Номенклатура]],[1]!Таблица213[[product_name]:[упаковка]],3,FALSE)</f>
        <v>ОХЛ</v>
      </c>
      <c r="G3" t="s">
        <v>15</v>
      </c>
      <c r="H3" t="str">
        <f>VLOOKUP(укпф1[[#This Row],[Номенклатура]],[1]!Таблица213[[product_name]:[упаковка]],4,FALSE)</f>
        <v>каркас</v>
      </c>
      <c r="I3" s="7">
        <v>159255.27585539842</v>
      </c>
      <c r="J3" s="7" cm="1">
        <f t="array" ref="J3">INDEX('[1]прайс ЗПП'!$A$1:$D$1080,MATCH(1,(укпф1[[#This Row],[артикул]]='[1]прайс ЗПП'!$B$1:$B$1080)*(укпф1[[#This Row],[Source.Name.1]]='[1]прайс ЗПП'!$A$1:$A$1080),0),4)</f>
        <v>171.42857142857142</v>
      </c>
      <c r="K3" s="7">
        <f>укпф1[[#This Row],[цена]]*укпф1[[#This Row],[объем]]</f>
        <v>27300904.432354011</v>
      </c>
      <c r="L3" s="7">
        <f>IFERROR(укпф1[[#This Row],[объем]]*VLOOKUP(укпф1[[#This Row],[артикул]],[1]маринад!$A$2:$D$39,3,FALSE),укпф1[[#This Row],[объем]])</f>
        <v>159255.27585539842</v>
      </c>
    </row>
    <row r="4" spans="1:12" x14ac:dyDescent="0.35">
      <c r="A4" t="s">
        <v>12</v>
      </c>
      <c r="B4" t="s">
        <v>16</v>
      </c>
      <c r="C4" t="s">
        <v>16</v>
      </c>
      <c r="D4">
        <f>VLOOKUP(укпф1[[#This Row],[Номенклатура]],[1]!Таблица213[[product_name]:[упаковка]],7,FALSE)</f>
        <v>1041</v>
      </c>
      <c r="E4" t="s">
        <v>18</v>
      </c>
      <c r="F4" t="str">
        <f>VLOOKUP(укпф1[[#This Row],[Номенклатура]],[1]!Таблица213[[product_name]:[упаковка]],3,FALSE)</f>
        <v>ОХЛ</v>
      </c>
      <c r="G4" t="s">
        <v>15</v>
      </c>
      <c r="H4" t="str">
        <f>VLOOKUP(укпф1[[#This Row],[Номенклатура]],[1]!Таблица213[[product_name]:[упаковка]],4,FALSE)</f>
        <v>спинка</v>
      </c>
      <c r="I4" s="7">
        <v>146493.97588691468</v>
      </c>
      <c r="J4" s="7" cm="1">
        <f t="array" ref="J4">INDEX('[1]прайс ЗПП'!$A$1:$D$1080,MATCH(1,(укпф1[[#This Row],[артикул]]='[1]прайс ЗПП'!$B$1:$B$1080)*(укпф1[[#This Row],[Source.Name.1]]='[1]прайс ЗПП'!$A$1:$A$1080),0),4)</f>
        <v>214.28571428571425</v>
      </c>
      <c r="K4" s="7">
        <f>укпф1[[#This Row],[цена]]*укпф1[[#This Row],[объем]]</f>
        <v>31391566.26148171</v>
      </c>
      <c r="L4" s="7">
        <f>IFERROR(укпф1[[#This Row],[объем]]*VLOOKUP(укпф1[[#This Row],[артикул]],[1]маринад!$A$2:$D$39,3,FALSE),укпф1[[#This Row],[объем]])</f>
        <v>146493.97588691468</v>
      </c>
    </row>
    <row r="5" spans="1:12" x14ac:dyDescent="0.35">
      <c r="A5" t="s">
        <v>12</v>
      </c>
      <c r="B5" t="s">
        <v>16</v>
      </c>
      <c r="C5" t="s">
        <v>16</v>
      </c>
      <c r="D5">
        <f>VLOOKUP(укпф1[[#This Row],[Номенклатура]],[1]!Таблица213[[product_name]:[упаковка]],7,FALSE)</f>
        <v>975</v>
      </c>
      <c r="E5" t="s">
        <v>19</v>
      </c>
      <c r="F5" t="str">
        <f>VLOOKUP(укпф1[[#This Row],[Номенклатура]],[1]!Таблица213[[product_name]:[упаковка]],3,FALSE)</f>
        <v>ОХЛ</v>
      </c>
      <c r="G5" t="s">
        <v>15</v>
      </c>
      <c r="H5" t="str">
        <f>VLOOKUP(укпф1[[#This Row],[Номенклатура]],[1]!Таблица213[[product_name]:[упаковка]],4,FALSE)</f>
        <v>шкура</v>
      </c>
      <c r="I5" s="7">
        <v>83710.843363951237</v>
      </c>
      <c r="J5" s="7" cm="1">
        <f t="array" ref="J5">INDEX('[1]прайс ЗПП'!$A$1:$D$1080,MATCH(1,(укпф1[[#This Row],[артикул]]='[1]прайс ЗПП'!$B$1:$B$1080)*(укпф1[[#This Row],[Source.Name.1]]='[1]прайс ЗПП'!$A$1:$A$1080),0),4)</f>
        <v>257.14285714285711</v>
      </c>
      <c r="K5" s="7">
        <f>укпф1[[#This Row],[цена]]*укпф1[[#This Row],[объем]]</f>
        <v>21525645.436444599</v>
      </c>
      <c r="L5" s="7">
        <f>IFERROR(укпф1[[#This Row],[объем]]*VLOOKUP(укпф1[[#This Row],[артикул]],[1]маринад!$A$2:$D$39,3,FALSE),укпф1[[#This Row],[объем]])</f>
        <v>83710.843363951237</v>
      </c>
    </row>
    <row r="6" spans="1:12" x14ac:dyDescent="0.35">
      <c r="A6" t="s">
        <v>12</v>
      </c>
      <c r="B6" t="s">
        <v>16</v>
      </c>
      <c r="C6" t="s">
        <v>16</v>
      </c>
      <c r="D6">
        <f>VLOOKUP(укпф1[[#This Row],[Номенклатура]],[1]!Таблица213[[product_name]:[упаковка]],7,FALSE)</f>
        <v>1080</v>
      </c>
      <c r="E6" t="s">
        <v>20</v>
      </c>
      <c r="F6" t="str">
        <f>VLOOKUP(укпф1[[#This Row],[Номенклатура]],[1]!Таблица213[[product_name]:[упаковка]],3,FALSE)</f>
        <v>ОХЛ</v>
      </c>
      <c r="G6" t="s">
        <v>15</v>
      </c>
      <c r="H6" t="str">
        <f>VLOOKUP(укпф1[[#This Row],[Номенклатура]],[1]!Таблица213[[product_name]:[упаковка]],4,FALSE)</f>
        <v>пром</v>
      </c>
      <c r="I6" s="7">
        <v>19198.899917945404</v>
      </c>
      <c r="J6" s="7" cm="1">
        <f t="array" ref="J6">INDEX('[1]прайс ЗПП'!$A$1:$D$1080,MATCH(1,(укпф1[[#This Row],[артикул]]='[1]прайс ЗПП'!$B$1:$B$1080)*(укпф1[[#This Row],[Source.Name.1]]='[1]прайс ЗПП'!$A$1:$A$1080),0),4)</f>
        <v>248.57142857142853</v>
      </c>
      <c r="K6" s="7">
        <f>укпф1[[#This Row],[цена]]*укпф1[[#This Row],[объем]]</f>
        <v>4772297.9796035709</v>
      </c>
      <c r="L6" s="7">
        <f>IFERROR(укпф1[[#This Row],[объем]]*VLOOKUP(укпф1[[#This Row],[артикул]],[1]маринад!$A$2:$D$39,3,FALSE),укпф1[[#This Row],[объем]])</f>
        <v>19198.899917945404</v>
      </c>
    </row>
    <row r="7" spans="1:12" x14ac:dyDescent="0.35">
      <c r="A7" t="s">
        <v>12</v>
      </c>
      <c r="B7" t="s">
        <v>16</v>
      </c>
      <c r="C7" t="s">
        <v>16</v>
      </c>
      <c r="D7">
        <f>VLOOKUP(укпф1[[#This Row],[Номенклатура]],[1]!Таблица213[[product_name]:[упаковка]],7,FALSE)</f>
        <v>1077</v>
      </c>
      <c r="E7" t="s">
        <v>21</v>
      </c>
      <c r="F7" t="str">
        <f>VLOOKUP(укпф1[[#This Row],[Номенклатура]],[1]!Таблица213[[product_name]:[упаковка]],3,FALSE)</f>
        <v>ОХЛ</v>
      </c>
      <c r="G7" t="s">
        <v>15</v>
      </c>
      <c r="H7" t="str">
        <f>VLOOKUP(укпф1[[#This Row],[Номенклатура]],[1]!Таблица213[[product_name]:[упаковка]],4,FALSE)</f>
        <v>пром</v>
      </c>
      <c r="I7" s="7">
        <v>3201.031420868745</v>
      </c>
      <c r="J7" s="7" cm="1">
        <f t="array" ref="J7">INDEX('[1]прайс ЗПП'!$A$1:$D$1080,MATCH(1,(укпф1[[#This Row],[артикул]]='[1]прайс ЗПП'!$B$1:$B$1080)*(укпф1[[#This Row],[Source.Name.1]]='[1]прайс ЗПП'!$A$1:$A$1080),0),4)</f>
        <v>248.57142857142853</v>
      </c>
      <c r="K7" s="7">
        <f>укпф1[[#This Row],[цена]]*укпф1[[#This Row],[объем]]</f>
        <v>795684.95318737358</v>
      </c>
      <c r="L7" s="7">
        <f>IFERROR(укпф1[[#This Row],[объем]]*VLOOKUP(укпф1[[#This Row],[артикул]],[1]маринад!$A$2:$D$39,3,FALSE),укпф1[[#This Row],[объем]])</f>
        <v>3201.031420868745</v>
      </c>
    </row>
    <row r="8" spans="1:12" x14ac:dyDescent="0.35">
      <c r="A8" t="s">
        <v>12</v>
      </c>
      <c r="B8" t="s">
        <v>16</v>
      </c>
      <c r="C8" t="s">
        <v>16</v>
      </c>
      <c r="D8">
        <f>VLOOKUP(укпф1[[#This Row],[Номенклатура]],[1]!Таблица213[[product_name]:[упаковка]],7,FALSE)</f>
        <v>1079</v>
      </c>
      <c r="E8" t="s">
        <v>22</v>
      </c>
      <c r="F8" t="str">
        <f>VLOOKUP(укпф1[[#This Row],[Номенклатура]],[1]!Таблица213[[product_name]:[упаковка]],3,FALSE)</f>
        <v>ОХЛ</v>
      </c>
      <c r="G8" t="s">
        <v>15</v>
      </c>
      <c r="H8" t="str">
        <f>VLOOKUP(укпф1[[#This Row],[Номенклатура]],[1]!Таблица213[[product_name]:[упаковка]],4,FALSE)</f>
        <v>пром</v>
      </c>
      <c r="I8" s="7">
        <v>4518.0515276968617</v>
      </c>
      <c r="J8" s="7" cm="1">
        <f t="array" ref="J8">INDEX('[1]прайс ЗПП'!$A$1:$D$1080,MATCH(1,(укпф1[[#This Row],[артикул]]='[1]прайс ЗПП'!$B$1:$B$1080)*(укпф1[[#This Row],[Source.Name.1]]='[1]прайс ЗПП'!$A$1:$A$1080),0),4)</f>
        <v>248.57142857142853</v>
      </c>
      <c r="K8" s="7">
        <f>укпф1[[#This Row],[цена]]*укпф1[[#This Row],[объем]]</f>
        <v>1123058.5225989339</v>
      </c>
      <c r="L8" s="7">
        <f>IFERROR(укпф1[[#This Row],[объем]]*VLOOKUP(укпф1[[#This Row],[артикул]],[1]маринад!$A$2:$D$39,3,FALSE),укпф1[[#This Row],[объем]])</f>
        <v>4518.0515276968617</v>
      </c>
    </row>
    <row r="9" spans="1:12" x14ac:dyDescent="0.35">
      <c r="A9" t="s">
        <v>12</v>
      </c>
      <c r="B9" t="s">
        <v>16</v>
      </c>
      <c r="C9" t="s">
        <v>16</v>
      </c>
      <c r="D9">
        <f>VLOOKUP(укпф1[[#This Row],[Номенклатура]],[1]!Таблица213[[product_name]:[упаковка]],7,FALSE)</f>
        <v>1078</v>
      </c>
      <c r="E9" t="s">
        <v>23</v>
      </c>
      <c r="F9" t="str">
        <f>VLOOKUP(укпф1[[#This Row],[Номенклатура]],[1]!Таблица213[[product_name]:[упаковка]],3,FALSE)</f>
        <v>ОХЛ</v>
      </c>
      <c r="G9" t="s">
        <v>15</v>
      </c>
      <c r="H9" t="str">
        <f>VLOOKUP(укпф1[[#This Row],[Номенклатура]],[1]!Таблица213[[product_name]:[упаковка]],4,FALSE)</f>
        <v>пром</v>
      </c>
      <c r="I9" s="7">
        <v>8280.7683877782038</v>
      </c>
      <c r="J9" s="7" cm="1">
        <f t="array" ref="J9">INDEX('[1]прайс ЗПП'!$A$1:$D$1080,MATCH(1,(укпф1[[#This Row],[артикул]]='[1]прайс ЗПП'!$B$1:$B$1080)*(укпф1[[#This Row],[Source.Name.1]]='[1]прайс ЗПП'!$A$1:$A$1080),0),4)</f>
        <v>248.57142857142853</v>
      </c>
      <c r="K9" s="7">
        <f>укпф1[[#This Row],[цена]]*укпф1[[#This Row],[объем]]</f>
        <v>2058362.4278191531</v>
      </c>
      <c r="L9" s="7">
        <f>IFERROR(укпф1[[#This Row],[объем]]*VLOOKUP(укпф1[[#This Row],[артикул]],[1]маринад!$A$2:$D$39,3,FALSE),укпф1[[#This Row],[объем]])</f>
        <v>8280.7683877782038</v>
      </c>
    </row>
    <row r="10" spans="1:12" x14ac:dyDescent="0.35">
      <c r="A10" t="s">
        <v>12</v>
      </c>
      <c r="B10" t="s">
        <v>24</v>
      </c>
      <c r="C10" t="s">
        <v>25</v>
      </c>
      <c r="D10">
        <f>VLOOKUP(укпф1[[#This Row],[Номенклатура]],[1]!Таблица213[[product_name]:[упаковка]],7,FALSE)</f>
        <v>701</v>
      </c>
      <c r="E10" t="s">
        <v>26</v>
      </c>
      <c r="F10" t="str">
        <f>VLOOKUP(укпф1[[#This Row],[Номенклатура]],[1]!Таблица213[[product_name]:[упаковка]],3,FALSE)</f>
        <v>ОХЛ</v>
      </c>
      <c r="G10" t="s">
        <v>15</v>
      </c>
      <c r="H10" t="str">
        <f>VLOOKUP(укпф1[[#This Row],[Номенклатура]],[1]!Таблица213[[product_name]:[упаковка]],4,FALSE)</f>
        <v>тушка</v>
      </c>
      <c r="I10" s="7">
        <v>649.17524108467319</v>
      </c>
      <c r="J10" s="7" cm="1">
        <f t="array" ref="J10">INDEX('[1]прайс ЗПП'!$A$1:$D$1080,MATCH(1,(укпф1[[#This Row],[артикул]]='[1]прайс ЗПП'!$B$1:$B$1080)*(укпф1[[#This Row],[Source.Name.1]]='[1]прайс ЗПП'!$A$1:$A$1080),0),4)</f>
        <v>830.21241257414999</v>
      </c>
      <c r="K10" s="7">
        <f>укпф1[[#This Row],[цена]]*укпф1[[#This Row],[объем]]</f>
        <v>538953.34308431193</v>
      </c>
      <c r="L10" s="7">
        <f>IFERROR(укпф1[[#This Row],[объем]]*VLOOKUP(укпф1[[#This Row],[артикул]],[1]маринад!$A$2:$D$39,3,FALSE),укпф1[[#This Row],[объем]])</f>
        <v>649.17524108467319</v>
      </c>
    </row>
    <row r="11" spans="1:12" x14ac:dyDescent="0.35">
      <c r="A11" t="s">
        <v>12</v>
      </c>
      <c r="B11" t="s">
        <v>24</v>
      </c>
      <c r="C11" t="s">
        <v>25</v>
      </c>
      <c r="D11">
        <f>VLOOKUP(укпф1[[#This Row],[Номенклатура]],[1]!Таблица213[[product_name]:[упаковка]],7,FALSE)</f>
        <v>987</v>
      </c>
      <c r="E11" t="s">
        <v>27</v>
      </c>
      <c r="F11" t="str">
        <f>VLOOKUP(укпф1[[#This Row],[Номенклатура]],[1]!Таблица213[[product_name]:[упаковка]],3,FALSE)</f>
        <v>ОХЛ</v>
      </c>
      <c r="G11" t="s">
        <v>15</v>
      </c>
      <c r="H11" t="str">
        <f>VLOOKUP(укпф1[[#This Row],[Номенклатура]],[1]!Таблица213[[product_name]:[упаковка]],4,FALSE)</f>
        <v>тушка</v>
      </c>
      <c r="I11" s="7">
        <v>6612.7850829133649</v>
      </c>
      <c r="J11" s="7" cm="1">
        <f t="array" ref="J11">INDEX('[1]прайс ЗПП'!$A$1:$D$1080,MATCH(1,(укпф1[[#This Row],[артикул]]='[1]прайс ЗПП'!$B$1:$B$1080)*(укпф1[[#This Row],[Source.Name.1]]='[1]прайс ЗПП'!$A$1:$A$1080),0),4)</f>
        <v>796.18639515623272</v>
      </c>
      <c r="K11" s="7">
        <f>укпф1[[#This Row],[цена]]*укпф1[[#This Row],[объем]]</f>
        <v>5265009.5171077019</v>
      </c>
      <c r="L11" s="7">
        <f>IFERROR(укпф1[[#This Row],[объем]]*VLOOKUP(укпф1[[#This Row],[артикул]],[1]маринад!$A$2:$D$39,3,FALSE),укпф1[[#This Row],[объем]])</f>
        <v>6612.7850829133649</v>
      </c>
    </row>
    <row r="12" spans="1:12" x14ac:dyDescent="0.35">
      <c r="A12" t="s">
        <v>12</v>
      </c>
      <c r="B12" t="s">
        <v>24</v>
      </c>
      <c r="C12" t="s">
        <v>25</v>
      </c>
      <c r="D12">
        <f>VLOOKUP(укпф1[[#This Row],[Номенклатура]],[1]!Таблица213[[product_name]:[упаковка]],7,FALSE)</f>
        <v>710</v>
      </c>
      <c r="E12" t="s">
        <v>28</v>
      </c>
      <c r="F12" t="str">
        <f>VLOOKUP(укпф1[[#This Row],[Номенклатура]],[1]!Таблица213[[product_name]:[упаковка]],3,FALSE)</f>
        <v>ОХЛ</v>
      </c>
      <c r="G12" t="s">
        <v>15</v>
      </c>
      <c r="H12" t="str">
        <f>VLOOKUP(укпф1[[#This Row],[Номенклатура]],[1]!Таблица213[[product_name]:[упаковка]],4,FALSE)</f>
        <v>бедро</v>
      </c>
      <c r="I12" s="7">
        <v>7867.1236843312081</v>
      </c>
      <c r="J12" s="7" cm="1">
        <f t="array" ref="J12">INDEX('[1]прайс ЗПП'!$A$1:$D$1080,MATCH(1,(укпф1[[#This Row],[артикул]]='[1]прайс ЗПП'!$B$1:$B$1080)*(укпф1[[#This Row],[Source.Name.1]]='[1]прайс ЗПП'!$A$1:$A$1080),0),4)</f>
        <v>846.05336318363982</v>
      </c>
      <c r="K12" s="7">
        <f>укпф1[[#This Row],[цена]]*укпф1[[#This Row],[объем]]</f>
        <v>6656006.4517100863</v>
      </c>
      <c r="L12" s="7">
        <f>IFERROR(укпф1[[#This Row],[объем]]*VLOOKUP(укпф1[[#This Row],[артикул]],[1]маринад!$A$2:$D$39,3,FALSE),укпф1[[#This Row],[объем]])</f>
        <v>7867.1236843312081</v>
      </c>
    </row>
    <row r="13" spans="1:12" x14ac:dyDescent="0.35">
      <c r="A13" t="s">
        <v>12</v>
      </c>
      <c r="B13" t="s">
        <v>24</v>
      </c>
      <c r="C13" t="s">
        <v>25</v>
      </c>
      <c r="D13">
        <f>VLOOKUP(укпф1[[#This Row],[Номенклатура]],[1]!Таблица213[[product_name]:[упаковка]],7,FALSE)</f>
        <v>991</v>
      </c>
      <c r="E13" t="s">
        <v>29</v>
      </c>
      <c r="F13" t="str">
        <f>VLOOKUP(укпф1[[#This Row],[Номенклатура]],[1]!Таблица213[[product_name]:[упаковка]],3,FALSE)</f>
        <v>ОХЛ</v>
      </c>
      <c r="G13" t="s">
        <v>15</v>
      </c>
      <c r="H13" t="str">
        <f>VLOOKUP(укпф1[[#This Row],[Номенклатура]],[1]!Таблица213[[product_name]:[упаковка]],4,FALSE)</f>
        <v>бедро</v>
      </c>
      <c r="I13" s="7">
        <v>33173.955116445584</v>
      </c>
      <c r="J13" s="7" cm="1">
        <f t="array" ref="J13">INDEX('[1]прайс ЗПП'!$A$1:$D$1080,MATCH(1,(укпф1[[#This Row],[артикул]]='[1]прайс ЗПП'!$B$1:$B$1080)*(укпф1[[#This Row],[Source.Name.1]]='[1]прайс ЗПП'!$A$1:$A$1080),0),4)</f>
        <v>813.5139864187172</v>
      </c>
      <c r="K13" s="7">
        <f>укпф1[[#This Row],[цена]]*укпф1[[#This Row],[объем]]</f>
        <v>26987476.472055245</v>
      </c>
      <c r="L13" s="7">
        <f>IFERROR(укпф1[[#This Row],[объем]]*VLOOKUP(укпф1[[#This Row],[артикул]],[1]маринад!$A$2:$D$39,3,FALSE),укпф1[[#This Row],[объем]])</f>
        <v>33173.955116445584</v>
      </c>
    </row>
    <row r="14" spans="1:12" x14ac:dyDescent="0.35">
      <c r="A14" t="s">
        <v>12</v>
      </c>
      <c r="B14" t="s">
        <v>24</v>
      </c>
      <c r="C14" t="s">
        <v>25</v>
      </c>
      <c r="D14">
        <f>VLOOKUP(укпф1[[#This Row],[Номенклатура]],[1]!Таблица213[[product_name]:[упаковка]],7,FALSE)</f>
        <v>712</v>
      </c>
      <c r="E14" t="s">
        <v>30</v>
      </c>
      <c r="F14" t="str">
        <f>VLOOKUP(укпф1[[#This Row],[Номенклатура]],[1]!Таблица213[[product_name]:[упаковка]],3,FALSE)</f>
        <v>ОХЛ</v>
      </c>
      <c r="G14" t="s">
        <v>15</v>
      </c>
      <c r="H14" t="str">
        <f>VLOOKUP(укпф1[[#This Row],[Номенклатура]],[1]!Таблица213[[product_name]:[упаковка]],4,FALSE)</f>
        <v>голень</v>
      </c>
      <c r="I14" s="7">
        <v>1562.4217666783659</v>
      </c>
      <c r="J14" s="7" cm="1">
        <f t="array" ref="J14">INDEX('[1]прайс ЗПП'!$A$1:$D$1080,MATCH(1,(укпф1[[#This Row],[артикул]]='[1]прайс ЗПП'!$B$1:$B$1080)*(укпф1[[#This Row],[Source.Name.1]]='[1]прайс ЗПП'!$A$1:$A$1080),0),4)</f>
        <v>879.7342418138594</v>
      </c>
      <c r="K14" s="7">
        <f>укпф1[[#This Row],[цена]]*укпф1[[#This Row],[объем]]</f>
        <v>1374515.9283022629</v>
      </c>
      <c r="L14" s="7">
        <f>IFERROR(укпф1[[#This Row],[объем]]*VLOOKUP(укпф1[[#This Row],[артикул]],[1]маринад!$A$2:$D$39,3,FALSE),укпф1[[#This Row],[объем]])</f>
        <v>1562.4217666783659</v>
      </c>
    </row>
    <row r="15" spans="1:12" x14ac:dyDescent="0.35">
      <c r="A15" t="s">
        <v>12</v>
      </c>
      <c r="B15" t="s">
        <v>24</v>
      </c>
      <c r="C15" t="s">
        <v>25</v>
      </c>
      <c r="D15">
        <f>VLOOKUP(укпф1[[#This Row],[Номенклатура]],[1]!Таблица213[[product_name]:[упаковка]],7,FALSE)</f>
        <v>992</v>
      </c>
      <c r="E15" t="s">
        <v>31</v>
      </c>
      <c r="F15" t="str">
        <f>VLOOKUP(укпф1[[#This Row],[Номенклатура]],[1]!Таблица213[[product_name]:[упаковка]],3,FALSE)</f>
        <v>ОХЛ</v>
      </c>
      <c r="G15" t="s">
        <v>15</v>
      </c>
      <c r="H15" t="str">
        <f>VLOOKUP(укпф1[[#This Row],[Номенклатура]],[1]!Таблица213[[product_name]:[упаковка]],4,FALSE)</f>
        <v>голень</v>
      </c>
      <c r="I15" s="7">
        <v>9704.6197057064692</v>
      </c>
      <c r="J15" s="7" cm="1">
        <f t="array" ref="J15">INDEX('[1]прайс ЗПП'!$A$1:$D$1080,MATCH(1,(укпф1[[#This Row],[артикул]]='[1]прайс ЗПП'!$B$1:$B$1080)*(укпф1[[#This Row],[Source.Name.1]]='[1]прайс ЗПП'!$A$1:$A$1080),0),4)</f>
        <v>845.35441200824391</v>
      </c>
      <c r="K15" s="7">
        <f>укпф1[[#This Row],[цена]]*укпф1[[#This Row],[объем]]</f>
        <v>8203843.0850811098</v>
      </c>
      <c r="L15" s="7">
        <f>IFERROR(укпф1[[#This Row],[объем]]*VLOOKUP(укпф1[[#This Row],[артикул]],[1]маринад!$A$2:$D$39,3,FALSE),укпф1[[#This Row],[объем]])</f>
        <v>9704.6197057064692</v>
      </c>
    </row>
    <row r="16" spans="1:12" x14ac:dyDescent="0.35">
      <c r="A16" t="s">
        <v>12</v>
      </c>
      <c r="B16" t="s">
        <v>24</v>
      </c>
      <c r="C16" t="s">
        <v>25</v>
      </c>
      <c r="D16">
        <f>VLOOKUP(укпф1[[#This Row],[Номенклатура]],[1]!Таблица213[[product_name]:[упаковка]],7,FALSE)</f>
        <v>714</v>
      </c>
      <c r="E16" t="s">
        <v>32</v>
      </c>
      <c r="F16" t="str">
        <f>VLOOKUP(укпф1[[#This Row],[Номенклатура]],[1]!Таблица213[[product_name]:[упаковка]],3,FALSE)</f>
        <v>ОХЛ</v>
      </c>
      <c r="G16" t="s">
        <v>15</v>
      </c>
      <c r="H16" t="str">
        <f>VLOOKUP(укпф1[[#This Row],[Номенклатура]],[1]!Таблица213[[product_name]:[упаковка]],4,FALSE)</f>
        <v>крыло</v>
      </c>
      <c r="I16" s="7">
        <v>995.76880200276139</v>
      </c>
      <c r="J16" s="7" cm="1">
        <f t="array" ref="J16">INDEX('[1]прайс ЗПП'!$A$1:$D$1080,MATCH(1,(укпф1[[#This Row],[артикул]]='[1]прайс ЗПП'!$B$1:$B$1080)*(укпф1[[#This Row],[Source.Name.1]]='[1]прайс ЗПП'!$A$1:$A$1080),0),4)</f>
        <v>862.22411815250325</v>
      </c>
      <c r="K16" s="7">
        <f>укпф1[[#This Row],[цена]]*укпф1[[#This Row],[объем]]</f>
        <v>858575.8771906055</v>
      </c>
      <c r="L16" s="7">
        <f>IFERROR(укпф1[[#This Row],[объем]]*VLOOKUP(укпф1[[#This Row],[артикул]],[1]маринад!$A$2:$D$39,3,FALSE),укпф1[[#This Row],[объем]])</f>
        <v>995.76880200276139</v>
      </c>
    </row>
    <row r="17" spans="1:12" x14ac:dyDescent="0.35">
      <c r="A17" t="s">
        <v>12</v>
      </c>
      <c r="B17" t="s">
        <v>24</v>
      </c>
      <c r="C17" t="s">
        <v>25</v>
      </c>
      <c r="D17">
        <f>VLOOKUP(укпф1[[#This Row],[Номенклатура]],[1]!Таблица213[[product_name]:[упаковка]],7,FALSE)</f>
        <v>993</v>
      </c>
      <c r="E17" t="s">
        <v>33</v>
      </c>
      <c r="F17" t="str">
        <f>VLOOKUP(укпф1[[#This Row],[Номенклатура]],[1]!Таблица213[[product_name]:[упаковка]],3,FALSE)</f>
        <v>ОХЛ</v>
      </c>
      <c r="G17" t="s">
        <v>15</v>
      </c>
      <c r="H17" t="str">
        <f>VLOOKUP(укпф1[[#This Row],[Номенклатура]],[1]!Таблица213[[product_name]:[упаковка]],4,FALSE)</f>
        <v>крыло</v>
      </c>
      <c r="I17" s="7">
        <v>11498.103846330227</v>
      </c>
      <c r="J17" s="7" cm="1">
        <f t="array" ref="J17">INDEX('[1]прайс ЗПП'!$A$1:$D$1080,MATCH(1,(укпф1[[#This Row],[артикул]]='[1]прайс ЗПП'!$B$1:$B$1080)*(укпф1[[#This Row],[Source.Name.1]]='[1]прайс ЗПП'!$A$1:$A$1080),0),4)</f>
        <v>831.35908195045999</v>
      </c>
      <c r="K17" s="7">
        <f>укпф1[[#This Row],[цена]]*укпф1[[#This Row],[объем]]</f>
        <v>9559053.05785615</v>
      </c>
      <c r="L17" s="7">
        <f>IFERROR(укпф1[[#This Row],[объем]]*VLOOKUP(укпф1[[#This Row],[артикул]],[1]маринад!$A$2:$D$39,3,FALSE),укпф1[[#This Row],[объем]])</f>
        <v>11498.103846330227</v>
      </c>
    </row>
    <row r="18" spans="1:12" x14ac:dyDescent="0.35">
      <c r="A18" t="s">
        <v>12</v>
      </c>
      <c r="B18" t="s">
        <v>24</v>
      </c>
      <c r="C18" t="s">
        <v>25</v>
      </c>
      <c r="D18">
        <f>VLOOKUP(укпф1[[#This Row],[Номенклатура]],[1]!Таблица213[[product_name]:[упаковка]],7,FALSE)</f>
        <v>716</v>
      </c>
      <c r="E18" t="s">
        <v>34</v>
      </c>
      <c r="F18" t="str">
        <f>VLOOKUP(укпф1[[#This Row],[Номенклатура]],[1]!Таблица213[[product_name]:[упаковка]],3,FALSE)</f>
        <v>ОХЛ</v>
      </c>
      <c r="G18" t="s">
        <v>15</v>
      </c>
      <c r="H18" t="str">
        <f>VLOOKUP(укпф1[[#This Row],[Номенклатура]],[1]!Таблица213[[product_name]:[упаковка]],4,FALSE)</f>
        <v>четвертина</v>
      </c>
      <c r="I18" s="7">
        <v>616.16633052104567</v>
      </c>
      <c r="J18" s="7" cm="1">
        <f t="array" ref="J18">INDEX('[1]прайс ЗПП'!$A$1:$D$1080,MATCH(1,(укпф1[[#This Row],[артикул]]='[1]прайс ЗПП'!$B$1:$B$1080)*(укпф1[[#This Row],[Source.Name.1]]='[1]прайс ЗПП'!$A$1:$A$1080),0),4)</f>
        <v>824.16320307212766</v>
      </c>
      <c r="K18" s="7">
        <f>укпф1[[#This Row],[цена]]*укпф1[[#This Row],[объем]]</f>
        <v>507821.6165874243</v>
      </c>
      <c r="L18" s="7">
        <f>IFERROR(укпф1[[#This Row],[объем]]*VLOOKUP(укпф1[[#This Row],[артикул]],[1]маринад!$A$2:$D$39,3,FALSE),укпф1[[#This Row],[объем]])</f>
        <v>616.16633052104567</v>
      </c>
    </row>
    <row r="19" spans="1:12" x14ac:dyDescent="0.35">
      <c r="A19" t="s">
        <v>12</v>
      </c>
      <c r="B19" t="s">
        <v>24</v>
      </c>
      <c r="C19" t="s">
        <v>25</v>
      </c>
      <c r="D19">
        <f>VLOOKUP(укпф1[[#This Row],[Номенклатура]],[1]!Таблица213[[product_name]:[упаковка]],7,FALSE)</f>
        <v>999</v>
      </c>
      <c r="E19" t="s">
        <v>35</v>
      </c>
      <c r="F19" t="str">
        <f>VLOOKUP(укпф1[[#This Row],[Номенклатура]],[1]!Таблица213[[product_name]:[упаковка]],3,FALSE)</f>
        <v>ОХЛ</v>
      </c>
      <c r="G19" t="s">
        <v>15</v>
      </c>
      <c r="H19" t="str">
        <f>VLOOKUP(укпф1[[#This Row],[Номенклатура]],[1]!Таблица213[[product_name]:[упаковка]],4,FALSE)</f>
        <v>четвертина</v>
      </c>
      <c r="I19" s="7">
        <v>13753.71273484477</v>
      </c>
      <c r="J19" s="7" cm="1">
        <f t="array" ref="J19">INDEX('[1]прайс ЗПП'!$A$1:$D$1080,MATCH(1,(укпф1[[#This Row],[артикул]]='[1]прайс ЗПП'!$B$1:$B$1080)*(укпф1[[#This Row],[Source.Name.1]]='[1]прайс ЗПП'!$A$1:$A$1080),0),4)</f>
        <v>798.64230419677381</v>
      </c>
      <c r="K19" s="7">
        <f>укпф1[[#This Row],[цена]]*укпф1[[#This Row],[объем]]</f>
        <v>10984296.829816939</v>
      </c>
      <c r="L19" s="7">
        <f>IFERROR(укпф1[[#This Row],[объем]]*VLOOKUP(укпф1[[#This Row],[артикул]],[1]маринад!$A$2:$D$39,3,FALSE),укпф1[[#This Row],[объем]])</f>
        <v>13753.71273484477</v>
      </c>
    </row>
    <row r="20" spans="1:12" x14ac:dyDescent="0.35">
      <c r="A20" t="s">
        <v>12</v>
      </c>
      <c r="B20" t="s">
        <v>24</v>
      </c>
      <c r="C20" t="s">
        <v>25</v>
      </c>
      <c r="D20">
        <f>VLOOKUP(укпф1[[#This Row],[Номенклатура]],[1]!Таблица213[[product_name]:[упаковка]],7,FALSE)</f>
        <v>718</v>
      </c>
      <c r="E20" t="s">
        <v>36</v>
      </c>
      <c r="F20" t="str">
        <f>VLOOKUP(укпф1[[#This Row],[Номенклатура]],[1]!Таблица213[[product_name]:[упаковка]],3,FALSE)</f>
        <v>ОХЛ</v>
      </c>
      <c r="G20" t="s">
        <v>15</v>
      </c>
      <c r="H20" t="str">
        <f>VLOOKUP(укпф1[[#This Row],[Номенклатура]],[1]!Таблица213[[product_name]:[упаковка]],4,FALSE)</f>
        <v>филе</v>
      </c>
      <c r="I20" s="7">
        <v>3123.4131472323079</v>
      </c>
      <c r="J20" s="7" cm="1">
        <f t="array" ref="J20">INDEX('[1]прайс ЗПП'!$A$1:$D$1080,MATCH(1,(укпф1[[#This Row],[артикул]]='[1]прайс ЗПП'!$B$1:$B$1080)*(укпф1[[#This Row],[Source.Name.1]]='[1]прайс ЗПП'!$A$1:$A$1080),0),4)</f>
        <v>1115.962625860752</v>
      </c>
      <c r="K20" s="7">
        <f>укпф1[[#This Row],[цена]]*укпф1[[#This Row],[объем]]</f>
        <v>3485612.3374333619</v>
      </c>
      <c r="L20" s="7">
        <f>IFERROR(укпф1[[#This Row],[объем]]*VLOOKUP(укпф1[[#This Row],[артикул]],[1]маринад!$A$2:$D$39,3,FALSE),укпф1[[#This Row],[объем]])</f>
        <v>3123.4131472323079</v>
      </c>
    </row>
    <row r="21" spans="1:12" x14ac:dyDescent="0.35">
      <c r="A21" t="s">
        <v>12</v>
      </c>
      <c r="B21" t="s">
        <v>24</v>
      </c>
      <c r="C21" t="s">
        <v>25</v>
      </c>
      <c r="D21">
        <f>VLOOKUP(укпф1[[#This Row],[Номенклатура]],[1]!Таблица213[[product_name]:[упаковка]],7,FALSE)</f>
        <v>998</v>
      </c>
      <c r="E21" t="s">
        <v>37</v>
      </c>
      <c r="F21" t="str">
        <f>VLOOKUP(укпф1[[#This Row],[Номенклатура]],[1]!Таблица213[[product_name]:[упаковка]],3,FALSE)</f>
        <v>ОХЛ</v>
      </c>
      <c r="G21" t="s">
        <v>15</v>
      </c>
      <c r="H21" t="str">
        <f>VLOOKUP(укпф1[[#This Row],[Номенклатура]],[1]!Таблица213[[product_name]:[упаковка]],4,FALSE)</f>
        <v>филе</v>
      </c>
      <c r="I21" s="7">
        <v>32040.649187094372</v>
      </c>
      <c r="J21" s="7" cm="1">
        <f t="array" ref="J21">INDEX('[1]прайс ЗПП'!$A$1:$D$1080,MATCH(1,(укпф1[[#This Row],[артикул]]='[1]прайс ЗПП'!$B$1:$B$1080)*(укпф1[[#This Row],[Source.Name.1]]='[1]прайс ЗПП'!$A$1:$A$1080),0),4)</f>
        <v>1078.8467560937468</v>
      </c>
      <c r="K21" s="7">
        <f>укпф1[[#This Row],[цена]]*укпф1[[#This Row],[объем]]</f>
        <v>34566950.438634507</v>
      </c>
      <c r="L21" s="7">
        <f>IFERROR(укпф1[[#This Row],[объем]]*VLOOKUP(укпф1[[#This Row],[артикул]],[1]маринад!$A$2:$D$39,3,FALSE),укпф1[[#This Row],[объем]])</f>
        <v>32040.649187094372</v>
      </c>
    </row>
    <row r="22" spans="1:12" x14ac:dyDescent="0.35">
      <c r="A22" t="s">
        <v>12</v>
      </c>
      <c r="B22" t="s">
        <v>24</v>
      </c>
      <c r="C22" t="s">
        <v>25</v>
      </c>
      <c r="D22">
        <f>VLOOKUP(укпф1[[#This Row],[Номенклатура]],[1]!Таблица213[[product_name]:[упаковка]],7,FALSE)</f>
        <v>727</v>
      </c>
      <c r="E22" t="s">
        <v>38</v>
      </c>
      <c r="F22" t="str">
        <f>VLOOKUP(укпф1[[#This Row],[Номенклатура]],[1]!Таблица213[[product_name]:[упаковка]],3,FALSE)</f>
        <v>ОХЛ</v>
      </c>
      <c r="G22" t="s">
        <v>15</v>
      </c>
      <c r="H22" t="str">
        <f>VLOOKUP(укпф1[[#This Row],[Номенклатура]],[1]!Таблица213[[product_name]:[упаковка]],4,FALSE)</f>
        <v>грудка</v>
      </c>
      <c r="I22" s="7">
        <v>179.45844376425453</v>
      </c>
      <c r="J22" s="7" cm="1">
        <f t="array" ref="J22">INDEX('[1]прайс ЗПП'!$A$1:$D$1080,MATCH(1,(укпф1[[#This Row],[артикул]]='[1]прайс ЗПП'!$B$1:$B$1080)*(укпф1[[#This Row],[Source.Name.1]]='[1]прайс ЗПП'!$A$1:$A$1080),0),4)</f>
        <v>891.11645442388374</v>
      </c>
      <c r="K22" s="7">
        <f>укпф1[[#This Row],[цена]]*укпф1[[#This Row],[объем]]</f>
        <v>159918.37212363043</v>
      </c>
      <c r="L22" s="7">
        <f>IFERROR(укпф1[[#This Row],[объем]]*VLOOKUP(укпф1[[#This Row],[артикул]],[1]маринад!$A$2:$D$39,3,FALSE),укпф1[[#This Row],[объем]])</f>
        <v>179.45844376425453</v>
      </c>
    </row>
    <row r="23" spans="1:12" x14ac:dyDescent="0.35">
      <c r="A23" t="s">
        <v>12</v>
      </c>
      <c r="B23" t="s">
        <v>24</v>
      </c>
      <c r="C23" t="s">
        <v>25</v>
      </c>
      <c r="D23">
        <f>VLOOKUP(укпф1[[#This Row],[Номенклатура]],[1]!Таблица213[[product_name]:[упаковка]],7,FALSE)</f>
        <v>994</v>
      </c>
      <c r="E23" t="s">
        <v>39</v>
      </c>
      <c r="F23" t="str">
        <f>VLOOKUP(укпф1[[#This Row],[Номенклатура]],[1]!Таблица213[[product_name]:[упаковка]],3,FALSE)</f>
        <v>ОХЛ</v>
      </c>
      <c r="G23" t="s">
        <v>15</v>
      </c>
      <c r="H23" t="str">
        <f>VLOOKUP(укпф1[[#This Row],[Номенклатура]],[1]!Таблица213[[product_name]:[упаковка]],4,FALSE)</f>
        <v>грудка</v>
      </c>
      <c r="I23" s="7">
        <v>5944.9047925093037</v>
      </c>
      <c r="J23" s="7" cm="1">
        <f t="array" ref="J23">INDEX('[1]прайс ЗПП'!$A$1:$D$1080,MATCH(1,(укпф1[[#This Row],[артикул]]='[1]прайс ЗПП'!$B$1:$B$1080)*(укпф1[[#This Row],[Source.Name.1]]='[1]прайс ЗПП'!$A$1:$A$1080),0),4)</f>
        <v>859.38114115191263</v>
      </c>
      <c r="K23" s="7">
        <f>укпф1[[#This Row],[цена]]*укпф1[[#This Row],[объем]]</f>
        <v>5108939.06462612</v>
      </c>
      <c r="L23" s="7">
        <f>IFERROR(укпф1[[#This Row],[объем]]*VLOOKUP(укпф1[[#This Row],[артикул]],[1]маринад!$A$2:$D$39,3,FALSE),укпф1[[#This Row],[объем]])</f>
        <v>5944.9047925093037</v>
      </c>
    </row>
    <row r="24" spans="1:12" x14ac:dyDescent="0.35">
      <c r="A24" t="s">
        <v>12</v>
      </c>
      <c r="B24" t="s">
        <v>24</v>
      </c>
      <c r="C24" t="s">
        <v>25</v>
      </c>
      <c r="D24">
        <f>VLOOKUP(укпф1[[#This Row],[Номенклатура]],[1]!Таблица213[[product_name]:[упаковка]],7,FALSE)</f>
        <v>720</v>
      </c>
      <c r="E24" t="s">
        <v>40</v>
      </c>
      <c r="F24" t="str">
        <f>VLOOKUP(укпф1[[#This Row],[Номенклатура]],[1]!Таблица213[[product_name]:[упаковка]],3,FALSE)</f>
        <v>ОХЛ</v>
      </c>
      <c r="G24" t="s">
        <v>15</v>
      </c>
      <c r="H24" t="str">
        <f>VLOOKUP(укпф1[[#This Row],[Номенклатура]],[1]!Таблица213[[product_name]:[упаковка]],4,FALSE)</f>
        <v>половинка</v>
      </c>
      <c r="I24" s="7">
        <v>95.505781230762082</v>
      </c>
      <c r="J24" s="7" cm="1">
        <f t="array" ref="J24">INDEX('[1]прайс ЗПП'!$A$1:$D$1080,MATCH(1,(укпф1[[#This Row],[артикул]]='[1]прайс ЗПП'!$B$1:$B$1080)*(укпф1[[#This Row],[Source.Name.1]]='[1]прайс ЗПП'!$A$1:$A$1080),0),4)</f>
        <v>839.46647870902757</v>
      </c>
      <c r="K24" s="7">
        <f>укпф1[[#This Row],[цена]]*укпф1[[#This Row],[объем]]</f>
        <v>80173.90186614258</v>
      </c>
      <c r="L24" s="7">
        <f>IFERROR(укпф1[[#This Row],[объем]]*VLOOKUP(укпф1[[#This Row],[артикул]],[1]маринад!$A$2:$D$39,3,FALSE),укпф1[[#This Row],[объем]])</f>
        <v>95.505781230762082</v>
      </c>
    </row>
    <row r="25" spans="1:12" x14ac:dyDescent="0.35">
      <c r="A25" t="s">
        <v>12</v>
      </c>
      <c r="B25" t="s">
        <v>24</v>
      </c>
      <c r="C25" t="s">
        <v>25</v>
      </c>
      <c r="D25">
        <f>VLOOKUP(укпф1[[#This Row],[Номенклатура]],[1]!Таблица213[[product_name]:[упаковка]],7,FALSE)</f>
        <v>996</v>
      </c>
      <c r="E25" t="s">
        <v>41</v>
      </c>
      <c r="F25" t="str">
        <f>VLOOKUP(укпф1[[#This Row],[Номенклатура]],[1]!Таблица213[[product_name]:[упаковка]],3,FALSE)</f>
        <v>ОХЛ</v>
      </c>
      <c r="G25" t="s">
        <v>15</v>
      </c>
      <c r="H25" t="str">
        <f>VLOOKUP(укпф1[[#This Row],[Номенклатура]],[1]!Таблица213[[product_name]:[упаковка]],4,FALSE)</f>
        <v>половинка</v>
      </c>
      <c r="I25" s="7">
        <v>895.20165448557646</v>
      </c>
      <c r="J25" s="7" cm="1">
        <f t="array" ref="J25">INDEX('[1]прайс ЗПП'!$A$1:$D$1080,MATCH(1,(укпф1[[#This Row],[артикул]]='[1]прайс ЗПП'!$B$1:$B$1080)*(укпф1[[#This Row],[Source.Name.1]]='[1]прайс ЗПП'!$A$1:$A$1080),0),4)</f>
        <v>809.70305979790112</v>
      </c>
      <c r="K25" s="7">
        <f>укпф1[[#This Row],[цена]]*укпф1[[#This Row],[объем]]</f>
        <v>724847.51877311477</v>
      </c>
      <c r="L25" s="7">
        <f>IFERROR(укпф1[[#This Row],[объем]]*VLOOKUP(укпф1[[#This Row],[артикул]],[1]маринад!$A$2:$D$39,3,FALSE),укпф1[[#This Row],[объем]])</f>
        <v>895.20165448557646</v>
      </c>
    </row>
    <row r="26" spans="1:12" x14ac:dyDescent="0.35">
      <c r="A26" t="s">
        <v>12</v>
      </c>
      <c r="B26" t="s">
        <v>24</v>
      </c>
      <c r="C26" t="s">
        <v>25</v>
      </c>
      <c r="D26">
        <f>VLOOKUP(укпф1[[#This Row],[Номенклатура]],[1]!Таблица213[[product_name]:[упаковка]],7,FALSE)</f>
        <v>156</v>
      </c>
      <c r="E26" t="s">
        <v>42</v>
      </c>
      <c r="F26" t="str">
        <f>VLOOKUP(укпф1[[#This Row],[Номенклатура]],[1]!Таблица213[[product_name]:[упаковка]],3,FALSE)</f>
        <v>ОХЛ</v>
      </c>
      <c r="G26" t="s">
        <v>15</v>
      </c>
      <c r="H26" t="str">
        <f>VLOOKUP(укпф1[[#This Row],[Номенклатура]],[1]!Таблица213[[product_name]:[упаковка]],4,FALSE)</f>
        <v>табак</v>
      </c>
      <c r="I26" s="7">
        <v>221.04967107442513</v>
      </c>
      <c r="J26" s="7" cm="1">
        <f t="array" ref="J26">INDEX('[1]прайс ЗПП'!$A$1:$D$1080,MATCH(1,(укпф1[[#This Row],[артикул]]='[1]прайс ЗПП'!$B$1:$B$1080)*(укпф1[[#This Row],[Source.Name.1]]='[1]прайс ЗПП'!$A$1:$A$1080),0),4)</f>
        <v>763.41062559835689</v>
      </c>
      <c r="K26" s="7">
        <f>укпф1[[#This Row],[цена]]*укпф1[[#This Row],[объем]]</f>
        <v>168751.6676832379</v>
      </c>
      <c r="L26" s="7">
        <f>IFERROR(укпф1[[#This Row],[объем]]*VLOOKUP(укпф1[[#This Row],[артикул]],[1]маринад!$A$2:$D$39,3,FALSE),укпф1[[#This Row],[объем]])</f>
        <v>221.04967107442513</v>
      </c>
    </row>
    <row r="27" spans="1:12" x14ac:dyDescent="0.35">
      <c r="A27" t="s">
        <v>12</v>
      </c>
      <c r="B27" t="s">
        <v>24</v>
      </c>
      <c r="C27" t="s">
        <v>25</v>
      </c>
      <c r="D27">
        <f>VLOOKUP(укпф1[[#This Row],[Номенклатура]],[1]!Таблица213[[product_name]:[упаковка]],7,FALSE)</f>
        <v>997</v>
      </c>
      <c r="E27" t="s">
        <v>43</v>
      </c>
      <c r="F27" t="str">
        <f>VLOOKUP(укпф1[[#This Row],[Номенклатура]],[1]!Таблица213[[product_name]:[упаковка]],3,FALSE)</f>
        <v>ОХЛ</v>
      </c>
      <c r="G27" t="s">
        <v>15</v>
      </c>
      <c r="H27" t="str">
        <f>VLOOKUP(укпф1[[#This Row],[Номенклатура]],[1]!Таблица213[[product_name]:[упаковка]],4,FALSE)</f>
        <v>рагу</v>
      </c>
      <c r="I27" s="7">
        <v>10474.827618857777</v>
      </c>
      <c r="J27" s="7" cm="1">
        <f t="array" ref="J27">INDEX('[1]прайс ЗПП'!$A$1:$D$1080,MATCH(1,(укпф1[[#This Row],[артикул]]='[1]прайс ЗПП'!$B$1:$B$1080)*(укпф1[[#This Row],[Source.Name.1]]='[1]прайс ЗПП'!$A$1:$A$1080),0),4)</f>
        <v>705.97595318501885</v>
      </c>
      <c r="K27" s="7">
        <f>укпф1[[#This Row],[цена]]*укпф1[[#This Row],[объем]]</f>
        <v>7394976.4126718799</v>
      </c>
      <c r="L27" s="7">
        <f>IFERROR(укпф1[[#This Row],[объем]]*VLOOKUP(укпф1[[#This Row],[артикул]],[1]маринад!$A$2:$D$39,3,FALSE),укпф1[[#This Row],[объем]])</f>
        <v>10474.827618857777</v>
      </c>
    </row>
    <row r="28" spans="1:12" x14ac:dyDescent="0.35">
      <c r="A28" t="s">
        <v>12</v>
      </c>
      <c r="B28" t="s">
        <v>24</v>
      </c>
      <c r="C28" t="s">
        <v>25</v>
      </c>
      <c r="D28">
        <f>VLOOKUP(укпф1[[#This Row],[Номенклатура]],[1]!Таблица213[[product_name]:[упаковка]],7,FALSE)</f>
        <v>1007</v>
      </c>
      <c r="E28" t="s">
        <v>44</v>
      </c>
      <c r="F28" t="str">
        <f>VLOOKUP(укпф1[[#This Row],[Номенклатура]],[1]!Таблица213[[product_name]:[упаковка]],3,FALSE)</f>
        <v>ОХЛ</v>
      </c>
      <c r="G28" t="s">
        <v>15</v>
      </c>
      <c r="H28" t="str">
        <f>VLOOKUP(укпф1[[#This Row],[Номенклатура]],[1]!Таблица213[[product_name]:[упаковка]],4,FALSE)</f>
        <v>спинка</v>
      </c>
      <c r="I28" s="7">
        <v>2576.4554991930013</v>
      </c>
      <c r="J28" s="7" cm="1">
        <f t="array" ref="J28">INDEX('[1]прайс ЗПП'!$A$1:$D$1080,MATCH(1,(укпф1[[#This Row],[артикул]]='[1]прайс ЗПП'!$B$1:$B$1080)*(укпф1[[#This Row],[Source.Name.1]]='[1]прайс ЗПП'!$A$1:$A$1080),0),4)</f>
        <v>362.49984421648168</v>
      </c>
      <c r="K28" s="7">
        <f>укпф1[[#This Row],[цена]]*укпф1[[#This Row],[объем]]</f>
        <v>933964.71708816045</v>
      </c>
      <c r="L28" s="7">
        <f>IFERROR(укпф1[[#This Row],[объем]]*VLOOKUP(укпф1[[#This Row],[артикул]],[1]маринад!$A$2:$D$39,3,FALSE),укпф1[[#This Row],[объем]])</f>
        <v>2576.4554991930013</v>
      </c>
    </row>
    <row r="29" spans="1:12" x14ac:dyDescent="0.35">
      <c r="A29" t="s">
        <v>12</v>
      </c>
      <c r="B29" t="s">
        <v>24</v>
      </c>
      <c r="C29" t="s">
        <v>25</v>
      </c>
      <c r="D29">
        <f>VLOOKUP(укпф1[[#This Row],[Номенклатура]],[1]!Таблица213[[product_name]:[упаковка]],7,FALSE)</f>
        <v>730</v>
      </c>
      <c r="E29" t="s">
        <v>45</v>
      </c>
      <c r="F29" t="str">
        <f>VLOOKUP(укпф1[[#This Row],[Номенклатура]],[1]!Таблица213[[product_name]:[упаковка]],3,FALSE)</f>
        <v>ОХЛ</v>
      </c>
      <c r="G29" t="s">
        <v>15</v>
      </c>
      <c r="H29" t="str">
        <f>VLOOKUP(укпф1[[#This Row],[Номенклатура]],[1]!Таблица213[[product_name]:[упаковка]],4,FALSE)</f>
        <v>желудки</v>
      </c>
      <c r="I29" s="7">
        <v>452.55216382733232</v>
      </c>
      <c r="J29" s="7" cm="1">
        <f t="array" ref="J29">INDEX('[1]прайс ЗПП'!$A$1:$D$1080,MATCH(1,(укпф1[[#This Row],[артикул]]='[1]прайс ЗПП'!$B$1:$B$1080)*(укпф1[[#This Row],[Source.Name.1]]='[1]прайс ЗПП'!$A$1:$A$1080),0),4)</f>
        <v>560.62410142067495</v>
      </c>
      <c r="K29" s="7">
        <f>укпф1[[#This Row],[цена]]*укпф1[[#This Row],[объем]]</f>
        <v>253711.65019168027</v>
      </c>
      <c r="L29" s="7">
        <f>IFERROR(укпф1[[#This Row],[объем]]*VLOOKUP(укпф1[[#This Row],[артикул]],[1]маринад!$A$2:$D$39,3,FALSE),укпф1[[#This Row],[объем]])</f>
        <v>452.55216382733232</v>
      </c>
    </row>
    <row r="30" spans="1:12" x14ac:dyDescent="0.35">
      <c r="A30" t="s">
        <v>12</v>
      </c>
      <c r="B30" t="s">
        <v>24</v>
      </c>
      <c r="C30" t="s">
        <v>25</v>
      </c>
      <c r="D30">
        <f>VLOOKUP(укпф1[[#This Row],[Номенклатура]],[1]!Таблица213[[product_name]:[упаковка]],7,FALSE)</f>
        <v>1000</v>
      </c>
      <c r="E30" t="s">
        <v>46</v>
      </c>
      <c r="F30" t="str">
        <f>VLOOKUP(укпф1[[#This Row],[Номенклатура]],[1]!Таблица213[[product_name]:[упаковка]],3,FALSE)</f>
        <v>ОХЛ</v>
      </c>
      <c r="G30" t="s">
        <v>15</v>
      </c>
      <c r="H30" t="str">
        <f>VLOOKUP(укпф1[[#This Row],[Номенклатура]],[1]!Таблица213[[product_name]:[упаковка]],4,FALSE)</f>
        <v>желудки</v>
      </c>
      <c r="I30" s="7">
        <v>7101.0968998512953</v>
      </c>
      <c r="J30" s="7" cm="1">
        <f t="array" ref="J30">INDEX('[1]прайс ЗПП'!$A$1:$D$1080,MATCH(1,(укпф1[[#This Row],[артикул]]='[1]прайс ЗПП'!$B$1:$B$1080)*(укпф1[[#This Row],[Source.Name.1]]='[1]прайс ЗПП'!$A$1:$A$1080),0),4)</f>
        <v>539.969134633571</v>
      </c>
      <c r="K30" s="7">
        <f>укпф1[[#This Row],[цена]]*укпф1[[#This Row],[объем]]</f>
        <v>3834373.1479618377</v>
      </c>
      <c r="L30" s="7">
        <f>IFERROR(укпф1[[#This Row],[объем]]*VLOOKUP(укпф1[[#This Row],[артикул]],[1]маринад!$A$2:$D$39,3,FALSE),укпф1[[#This Row],[объем]])</f>
        <v>7101.0968998512953</v>
      </c>
    </row>
    <row r="31" spans="1:12" x14ac:dyDescent="0.35">
      <c r="A31" t="s">
        <v>12</v>
      </c>
      <c r="B31" t="s">
        <v>24</v>
      </c>
      <c r="C31" t="s">
        <v>25</v>
      </c>
      <c r="D31">
        <f>VLOOKUP(укпф1[[#This Row],[Номенклатура]],[1]!Таблица213[[product_name]:[упаковка]],7,FALSE)</f>
        <v>732</v>
      </c>
      <c r="E31" t="s">
        <v>47</v>
      </c>
      <c r="F31" t="str">
        <f>VLOOKUP(укпф1[[#This Row],[Номенклатура]],[1]!Таблица213[[product_name]:[упаковка]],3,FALSE)</f>
        <v>ОХЛ</v>
      </c>
      <c r="G31" t="s">
        <v>15</v>
      </c>
      <c r="H31" t="str">
        <f>VLOOKUP(укпф1[[#This Row],[Номенклатура]],[1]!Таблица213[[product_name]:[упаковка]],4,FALSE)</f>
        <v>печень</v>
      </c>
      <c r="I31" s="7">
        <v>799.91593265857182</v>
      </c>
      <c r="J31" s="7" cm="1">
        <f t="array" ref="J31">INDEX('[1]прайс ЗПП'!$A$1:$D$1080,MATCH(1,(укпф1[[#This Row],[артикул]]='[1]прайс ЗПП'!$B$1:$B$1080)*(укпф1[[#This Row],[Source.Name.1]]='[1]прайс ЗПП'!$A$1:$A$1080),0),4)</f>
        <v>536.19005944928676</v>
      </c>
      <c r="K31" s="7">
        <f>укпф1[[#This Row],[цена]]*укпф1[[#This Row],[объем]]</f>
        <v>428906.97148663132</v>
      </c>
      <c r="L31" s="7">
        <f>IFERROR(укпф1[[#This Row],[объем]]*VLOOKUP(укпф1[[#This Row],[артикул]],[1]маринад!$A$2:$D$39,3,FALSE),укпф1[[#This Row],[объем]])</f>
        <v>799.91593265857182</v>
      </c>
    </row>
    <row r="32" spans="1:12" x14ac:dyDescent="0.35">
      <c r="A32" t="s">
        <v>12</v>
      </c>
      <c r="B32" t="s">
        <v>24</v>
      </c>
      <c r="C32" t="s">
        <v>25</v>
      </c>
      <c r="D32">
        <f>VLOOKUP(укпф1[[#This Row],[Номенклатура]],[1]!Таблица213[[product_name]:[упаковка]],7,FALSE)</f>
        <v>1002</v>
      </c>
      <c r="E32" t="s">
        <v>48</v>
      </c>
      <c r="F32" t="str">
        <f>VLOOKUP(укпф1[[#This Row],[Номенклатура]],[1]!Таблица213[[product_name]:[упаковка]],3,FALSE)</f>
        <v>ОХЛ</v>
      </c>
      <c r="G32" t="s">
        <v>15</v>
      </c>
      <c r="H32" t="str">
        <f>VLOOKUP(укпф1[[#This Row],[Номенклатура]],[1]!Таблица213[[product_name]:[упаковка]],4,FALSE)</f>
        <v>печень</v>
      </c>
      <c r="I32" s="7">
        <v>10077.180276267947</v>
      </c>
      <c r="J32" s="7" cm="1">
        <f t="array" ref="J32">INDEX('[1]прайс ЗПП'!$A$1:$D$1080,MATCH(1,(укпф1[[#This Row],[артикул]]='[1]прайс ЗПП'!$B$1:$B$1080)*(укпф1[[#This Row],[Source.Name.1]]='[1]прайс ЗПП'!$A$1:$A$1080),0),4)</f>
        <v>513.66048488609511</v>
      </c>
      <c r="K32" s="7">
        <f>укпф1[[#This Row],[цена]]*укпф1[[#This Row],[объем]]</f>
        <v>5176249.3069923874</v>
      </c>
      <c r="L32" s="7">
        <f>IFERROR(укпф1[[#This Row],[объем]]*VLOOKUP(укпф1[[#This Row],[артикул]],[1]маринад!$A$2:$D$39,3,FALSE),укпф1[[#This Row],[объем]])</f>
        <v>10077.180276267947</v>
      </c>
    </row>
    <row r="33" spans="1:12" x14ac:dyDescent="0.35">
      <c r="A33" t="s">
        <v>12</v>
      </c>
      <c r="B33" t="s">
        <v>24</v>
      </c>
      <c r="C33" t="s">
        <v>25</v>
      </c>
      <c r="D33">
        <f>VLOOKUP(укпф1[[#This Row],[Номенклатура]],[1]!Таблица213[[product_name]:[упаковка]],7,FALSE)</f>
        <v>734</v>
      </c>
      <c r="E33" t="s">
        <v>49</v>
      </c>
      <c r="F33" t="str">
        <f>VLOOKUP(укпф1[[#This Row],[Номенклатура]],[1]!Таблица213[[product_name]:[упаковка]],3,FALSE)</f>
        <v>ОХЛ</v>
      </c>
      <c r="G33" t="s">
        <v>15</v>
      </c>
      <c r="H33" t="str">
        <f>VLOOKUP(укпф1[[#This Row],[Номенклатура]],[1]!Таблица213[[product_name]:[упаковка]],4,FALSE)</f>
        <v>сердце</v>
      </c>
      <c r="I33" s="7">
        <v>547.72785595245807</v>
      </c>
      <c r="J33" s="7" cm="1">
        <f t="array" ref="J33">INDEX('[1]прайс ЗПП'!$A$1:$D$1080,MATCH(1,(укпф1[[#This Row],[артикул]]='[1]прайс ЗПП'!$B$1:$B$1080)*(укпф1[[#This Row],[Source.Name.1]]='[1]прайс ЗПП'!$A$1:$A$1080),0),4)</f>
        <v>895.95773301873669</v>
      </c>
      <c r="K33" s="7">
        <f>укпф1[[#This Row],[цена]]*укпф1[[#This Row],[объем]]</f>
        <v>490741.00813037751</v>
      </c>
      <c r="L33" s="7">
        <f>IFERROR(укпф1[[#This Row],[объем]]*VLOOKUP(укпф1[[#This Row],[артикул]],[1]маринад!$A$2:$D$39,3,FALSE),укпф1[[#This Row],[объем]])</f>
        <v>547.72785595245807</v>
      </c>
    </row>
    <row r="34" spans="1:12" x14ac:dyDescent="0.35">
      <c r="A34" t="s">
        <v>12</v>
      </c>
      <c r="B34" t="s">
        <v>24</v>
      </c>
      <c r="C34" t="s">
        <v>25</v>
      </c>
      <c r="D34">
        <f>VLOOKUP(укпф1[[#This Row],[Номенклатура]],[1]!Таблица213[[product_name]:[упаковка]],7,FALSE)</f>
        <v>1003</v>
      </c>
      <c r="E34" t="s">
        <v>50</v>
      </c>
      <c r="F34" t="str">
        <f>VLOOKUP(укпф1[[#This Row],[Номенклатура]],[1]!Таблица213[[product_name]:[упаковка]],3,FALSE)</f>
        <v>ОХЛ</v>
      </c>
      <c r="G34" t="s">
        <v>15</v>
      </c>
      <c r="H34" t="str">
        <f>VLOOKUP(укпф1[[#This Row],[Номенклатура]],[1]!Таблица213[[product_name]:[упаковка]],4,FALSE)</f>
        <v>сердце</v>
      </c>
      <c r="I34" s="7">
        <v>4578.335895175127</v>
      </c>
      <c r="J34" s="7" cm="1">
        <f t="array" ref="J34">INDEX('[1]прайс ЗПП'!$A$1:$D$1080,MATCH(1,(укпф1[[#This Row],[артикул]]='[1]прайс ЗПП'!$B$1:$B$1080)*(укпф1[[#This Row],[Source.Name.1]]='[1]прайс ЗПП'!$A$1:$A$1080),0),4)</f>
        <v>873.48623810799074</v>
      </c>
      <c r="K34" s="7">
        <f>укпф1[[#This Row],[цена]]*укпф1[[#This Row],[объем]]</f>
        <v>3999113.397871302</v>
      </c>
      <c r="L34" s="7">
        <f>IFERROR(укпф1[[#This Row],[объем]]*VLOOKUP(укпф1[[#This Row],[артикул]],[1]маринад!$A$2:$D$39,3,FALSE),укпф1[[#This Row],[объем]])</f>
        <v>4578.335895175127</v>
      </c>
    </row>
    <row r="35" spans="1:12" x14ac:dyDescent="0.35">
      <c r="A35" t="s">
        <v>12</v>
      </c>
      <c r="B35" t="s">
        <v>24</v>
      </c>
      <c r="C35" t="s">
        <v>25</v>
      </c>
      <c r="D35">
        <f>VLOOKUP(укпф1[[#This Row],[Номенклатура]],[1]!Таблица213[[product_name]:[упаковка]],7,FALSE)</f>
        <v>941</v>
      </c>
      <c r="E35" t="s">
        <v>51</v>
      </c>
      <c r="F35" t="str">
        <f>VLOOKUP(укпф1[[#This Row],[Номенклатура]],[1]!Таблица213[[product_name]:[упаковка]],3,FALSE)</f>
        <v>ОХЛ</v>
      </c>
      <c r="G35" t="s">
        <v>15</v>
      </c>
      <c r="H35" t="str">
        <f>VLOOKUP(укпф1[[#This Row],[Номенклатура]],[1]!Таблица213[[product_name]:[упаковка]],4,FALSE)</f>
        <v>бедро</v>
      </c>
      <c r="I35" s="7">
        <v>2760.8652795417993</v>
      </c>
      <c r="J35" s="7" cm="1">
        <f t="array" ref="J35">INDEX('[1]прайс ЗПП'!$A$1:$D$1080,MATCH(1,(укпф1[[#This Row],[артикул]]='[1]прайс ЗПП'!$B$1:$B$1080)*(укпф1[[#This Row],[Source.Name.1]]='[1]прайс ЗПП'!$A$1:$A$1080),0),4)</f>
        <v>920.92315104582042</v>
      </c>
      <c r="K35" s="7">
        <f>укпф1[[#This Row],[цена]]*укпф1[[#This Row],[объем]]</f>
        <v>2542544.7528486336</v>
      </c>
      <c r="L35" s="7">
        <f>IFERROR(укпф1[[#This Row],[объем]]*VLOOKUP(укпф1[[#This Row],[артикул]],[1]маринад!$A$2:$D$39,3,FALSE),укпф1[[#This Row],[объем]])</f>
        <v>2329.8441177567929</v>
      </c>
    </row>
    <row r="36" spans="1:12" x14ac:dyDescent="0.35">
      <c r="A36" t="s">
        <v>12</v>
      </c>
      <c r="B36" t="s">
        <v>24</v>
      </c>
      <c r="C36" t="s">
        <v>25</v>
      </c>
      <c r="D36">
        <f>VLOOKUP(укпф1[[#This Row],[Номенклатура]],[1]!Таблица213[[product_name]:[упаковка]],7,FALSE)</f>
        <v>942</v>
      </c>
      <c r="E36" t="s">
        <v>52</v>
      </c>
      <c r="F36" t="str">
        <f>VLOOKUP(укпф1[[#This Row],[Номенклатура]],[1]!Таблица213[[product_name]:[упаковка]],3,FALSE)</f>
        <v>ОХЛ</v>
      </c>
      <c r="G36" t="s">
        <v>15</v>
      </c>
      <c r="H36" t="str">
        <f>VLOOKUP(укпф1[[#This Row],[Номенклатура]],[1]!Таблица213[[product_name]:[упаковка]],4,FALSE)</f>
        <v>крыло</v>
      </c>
      <c r="I36" s="7">
        <v>765.03651716300544</v>
      </c>
      <c r="J36" s="7" cm="1">
        <f t="array" ref="J36">INDEX('[1]прайс ЗПП'!$A$1:$D$1080,MATCH(1,(укпф1[[#This Row],[артикул]]='[1]прайс ЗПП'!$B$1:$B$1080)*(укпф1[[#This Row],[Source.Name.1]]='[1]прайс ЗПП'!$A$1:$A$1080),0),4)</f>
        <v>903.45238041205005</v>
      </c>
      <c r="K36" s="7">
        <f>укпф1[[#This Row],[цена]]*укпф1[[#This Row],[объем]]</f>
        <v>691174.06253306149</v>
      </c>
      <c r="L36" s="7">
        <f>IFERROR(укпф1[[#This Row],[объем]]*VLOOKUP(укпф1[[#This Row],[артикул]],[1]маринад!$A$2:$D$39,3,FALSE),укпф1[[#This Row],[объем]])</f>
        <v>645.49149271262706</v>
      </c>
    </row>
    <row r="37" spans="1:12" x14ac:dyDescent="0.35">
      <c r="A37" t="s">
        <v>12</v>
      </c>
      <c r="B37" t="s">
        <v>24</v>
      </c>
      <c r="C37" t="s">
        <v>25</v>
      </c>
      <c r="D37">
        <f>VLOOKUP(укпф1[[#This Row],[Номенклатура]],[1]!Таблица213[[product_name]:[упаковка]],7,FALSE)</f>
        <v>1014</v>
      </c>
      <c r="E37" t="s">
        <v>53</v>
      </c>
      <c r="F37" t="str">
        <f>VLOOKUP(укпф1[[#This Row],[Номенклатура]],[1]!Таблица213[[product_name]:[упаковка]],3,FALSE)</f>
        <v>ОХЛ</v>
      </c>
      <c r="G37" t="s">
        <v>15</v>
      </c>
      <c r="H37" t="str">
        <f>VLOOKUP(укпф1[[#This Row],[Номенклатура]],[1]!Таблица213[[product_name]:[упаковка]],4,FALSE)</f>
        <v>крыло</v>
      </c>
      <c r="I37" s="7">
        <v>9814.6494075852279</v>
      </c>
      <c r="J37" s="7" cm="1">
        <f t="array" ref="J37">INDEX('[1]прайс ЗПП'!$A$1:$D$1080,MATCH(1,(укпф1[[#This Row],[артикул]]='[1]прайс ЗПП'!$B$1:$B$1080)*(укпф1[[#This Row],[Source.Name.1]]='[1]прайс ЗПП'!$A$1:$A$1080),0),4)</f>
        <v>844.04467873248916</v>
      </c>
      <c r="K37" s="7">
        <f>укпф1[[#This Row],[цена]]*укпф1[[#This Row],[объем]]</f>
        <v>8284002.6060972884</v>
      </c>
      <c r="L37" s="7">
        <f>IFERROR(укпф1[[#This Row],[объем]]*VLOOKUP(укпф1[[#This Row],[артикул]],[1]маринад!$A$2:$D$39,3,FALSE),укпф1[[#This Row],[объем]])</f>
        <v>8413.7586005874218</v>
      </c>
    </row>
    <row r="38" spans="1:12" x14ac:dyDescent="0.35">
      <c r="A38" t="s">
        <v>12</v>
      </c>
      <c r="B38" t="s">
        <v>24</v>
      </c>
      <c r="C38" t="s">
        <v>25</v>
      </c>
      <c r="D38">
        <f>VLOOKUP(укпф1[[#This Row],[Номенклатура]],[1]!Таблица213[[product_name]:[упаковка]],7,FALSE)</f>
        <v>1010</v>
      </c>
      <c r="E38" t="s">
        <v>54</v>
      </c>
      <c r="F38" t="str">
        <f>VLOOKUP(укпф1[[#This Row],[Номенклатура]],[1]!Таблица213[[product_name]:[упаковка]],3,FALSE)</f>
        <v>ОХЛ</v>
      </c>
      <c r="G38" t="s">
        <v>15</v>
      </c>
      <c r="H38" t="str">
        <f>VLOOKUP(укпф1[[#This Row],[Номенклатура]],[1]!Таблица213[[product_name]:[упаковка]],4,FALSE)</f>
        <v>табак</v>
      </c>
      <c r="I38" s="7">
        <v>2216.6583740494616</v>
      </c>
      <c r="J38" s="7" cm="1">
        <f t="array" ref="J38">INDEX('[1]прайс ЗПП'!$A$1:$D$1080,MATCH(1,(укпф1[[#This Row],[артикул]]='[1]прайс ЗПП'!$B$1:$B$1080)*(укпф1[[#This Row],[Source.Name.1]]='[1]прайс ЗПП'!$A$1:$A$1080),0),4)</f>
        <v>682.3831711665689</v>
      </c>
      <c r="K38" s="7">
        <f>укпф1[[#This Row],[цена]]*укпф1[[#This Row],[объем]]</f>
        <v>1512610.370676802</v>
      </c>
      <c r="L38" s="7">
        <f>IFERROR(укпф1[[#This Row],[объем]]*VLOOKUP(укпф1[[#This Row],[артикул]],[1]маринад!$A$2:$D$39,3,FALSE),укпф1[[#This Row],[объем]])</f>
        <v>1957.3142375712684</v>
      </c>
    </row>
    <row r="39" spans="1:12" x14ac:dyDescent="0.35">
      <c r="A39" t="s">
        <v>12</v>
      </c>
      <c r="B39" t="s">
        <v>24</v>
      </c>
      <c r="C39" t="s">
        <v>25</v>
      </c>
      <c r="D39">
        <f>VLOOKUP(укпф1[[#This Row],[Номенклатура]],[1]!Таблица213[[product_name]:[упаковка]],7,FALSE)</f>
        <v>1017</v>
      </c>
      <c r="E39" t="s">
        <v>55</v>
      </c>
      <c r="F39" t="str">
        <f>VLOOKUP(укпф1[[#This Row],[Номенклатура]],[1]!Таблица213[[product_name]:[упаковка]],3,FALSE)</f>
        <v>ОХЛ</v>
      </c>
      <c r="G39" t="s">
        <v>15</v>
      </c>
      <c r="H39" t="str">
        <f>VLOOKUP(укпф1[[#This Row],[Номенклатура]],[1]!Таблица213[[product_name]:[упаковка]],4,FALSE)</f>
        <v>голень</v>
      </c>
      <c r="I39" s="7">
        <v>3355.9059073021226</v>
      </c>
      <c r="J39" s="7" cm="1">
        <f t="array" ref="J39">INDEX('[1]прайс ЗПП'!$A$1:$D$1080,MATCH(1,(укпф1[[#This Row],[артикул]]='[1]прайс ЗПП'!$B$1:$B$1080)*(укпф1[[#This Row],[Source.Name.1]]='[1]прайс ЗПП'!$A$1:$A$1080),0),4)</f>
        <v>892.20052709286449</v>
      </c>
      <c r="K39" s="7">
        <f>укпф1[[#This Row],[цена]]*укпф1[[#This Row],[объем]]</f>
        <v>2994141.0193690113</v>
      </c>
      <c r="L39" s="7">
        <f>IFERROR(укпф1[[#This Row],[объем]]*VLOOKUP(укпф1[[#This Row],[артикул]],[1]маринад!$A$2:$D$39,3,FALSE),укпф1[[#This Row],[объем]])</f>
        <v>2869.5219386935637</v>
      </c>
    </row>
    <row r="40" spans="1:12" x14ac:dyDescent="0.35">
      <c r="A40" t="s">
        <v>12</v>
      </c>
      <c r="B40" t="s">
        <v>24</v>
      </c>
      <c r="C40" t="s">
        <v>25</v>
      </c>
      <c r="D40">
        <f>VLOOKUP(укпф1[[#This Row],[Номенклатура]],[1]!Таблица213[[product_name]:[упаковка]],7,FALSE)</f>
        <v>1018</v>
      </c>
      <c r="E40" t="s">
        <v>56</v>
      </c>
      <c r="F40" t="str">
        <f>VLOOKUP(укпф1[[#This Row],[Номенклатура]],[1]!Таблица213[[product_name]:[упаковка]],3,FALSE)</f>
        <v>ОХЛ</v>
      </c>
      <c r="G40" t="s">
        <v>15</v>
      </c>
      <c r="H40" t="str">
        <f>VLOOKUP(укпф1[[#This Row],[Номенклатура]],[1]!Таблица213[[product_name]:[упаковка]],4,FALSE)</f>
        <v>бедро</v>
      </c>
      <c r="I40" s="7">
        <v>7316.9751749374173</v>
      </c>
      <c r="J40" s="7" cm="1">
        <f t="array" ref="J40">INDEX('[1]прайс ЗПП'!$A$1:$D$1080,MATCH(1,(укпф1[[#This Row],[артикул]]='[1]прайс ЗПП'!$B$1:$B$1080)*(укпф1[[#This Row],[Source.Name.1]]='[1]прайс ЗПП'!$A$1:$A$1080),0),4)</f>
        <v>907.08373789233713</v>
      </c>
      <c r="K40" s="7">
        <f>укпф1[[#This Row],[цена]]*укпф1[[#This Row],[объем]]</f>
        <v>6637109.1917476701</v>
      </c>
      <c r="L40" s="7">
        <f>IFERROR(укпф1[[#This Row],[объем]]*VLOOKUP(укпф1[[#This Row],[артикул]],[1]маринад!$A$2:$D$39,3,FALSE),укпф1[[#This Row],[объем]])</f>
        <v>6310.4572444479663</v>
      </c>
    </row>
    <row r="41" spans="1:12" x14ac:dyDescent="0.35">
      <c r="A41" t="s">
        <v>12</v>
      </c>
      <c r="B41" t="s">
        <v>24</v>
      </c>
      <c r="C41" t="s">
        <v>25</v>
      </c>
      <c r="D41">
        <f>VLOOKUP(укпф1[[#This Row],[Номенклатура]],[1]!Таблица213[[product_name]:[упаковка]],7,FALSE)</f>
        <v>1019</v>
      </c>
      <c r="E41" t="s">
        <v>57</v>
      </c>
      <c r="F41" t="str">
        <f>VLOOKUP(укпф1[[#This Row],[Номенклатура]],[1]!Таблица213[[product_name]:[упаковка]],3,FALSE)</f>
        <v>ОХЛ</v>
      </c>
      <c r="G41" t="s">
        <v>15</v>
      </c>
      <c r="H41" t="str">
        <f>VLOOKUP(укпф1[[#This Row],[Номенклатура]],[1]!Таблица213[[product_name]:[упаковка]],4,FALSE)</f>
        <v>филе</v>
      </c>
      <c r="I41" s="7">
        <v>219.50925524812254</v>
      </c>
      <c r="J41" s="7" cm="1">
        <f t="array" ref="J41">INDEX('[1]прайс ЗПП'!$A$1:$D$1080,MATCH(1,(укпф1[[#This Row],[артикул]]='[1]прайс ЗПП'!$B$1:$B$1080)*(укпф1[[#This Row],[Source.Name.1]]='[1]прайс ЗПП'!$A$1:$A$1080),0),4)</f>
        <v>1087.0311130452453</v>
      </c>
      <c r="K41" s="7">
        <f>укпф1[[#This Row],[цена]]*укпф1[[#This Row],[объем]]</f>
        <v>238613.39005609951</v>
      </c>
      <c r="L41" s="7">
        <f>IFERROR(укпф1[[#This Row],[объем]]*VLOOKUP(укпф1[[#This Row],[артикул]],[1]маринад!$A$2:$D$39,3,FALSE),укпф1[[#This Row],[объем]])</f>
        <v>190.87761325923699</v>
      </c>
    </row>
    <row r="42" spans="1:12" x14ac:dyDescent="0.35">
      <c r="A42" t="s">
        <v>12</v>
      </c>
      <c r="B42" t="s">
        <v>24</v>
      </c>
      <c r="C42" t="s">
        <v>25</v>
      </c>
      <c r="D42">
        <f>VLOOKUP(укпф1[[#This Row],[Номенклатура]],[1]!Таблица213[[product_name]:[упаковка]],7,FALSE)</f>
        <v>958</v>
      </c>
      <c r="E42" t="s">
        <v>58</v>
      </c>
      <c r="F42" t="str">
        <f>VLOOKUP(укпф1[[#This Row],[Номенклатура]],[1]!Таблица213[[product_name]:[упаковка]],3,FALSE)</f>
        <v>ОХЛ</v>
      </c>
      <c r="G42" t="s">
        <v>15</v>
      </c>
      <c r="H42" t="str">
        <f>VLOOKUP(укпф1[[#This Row],[Номенклатура]],[1]!Таблица213[[product_name]:[упаковка]],4,FALSE)</f>
        <v>табак</v>
      </c>
      <c r="I42" s="7">
        <v>641.47316195316</v>
      </c>
      <c r="J42" s="7" cm="1">
        <f t="array" ref="J42">INDEX('[1]прайс ЗПП'!$A$1:$D$1080,MATCH(1,(укпф1[[#This Row],[артикул]]='[1]прайс ЗПП'!$B$1:$B$1080)*(укпф1[[#This Row],[Source.Name.1]]='[1]прайс ЗПП'!$A$1:$A$1080),0),4)</f>
        <v>780.33876549499303</v>
      </c>
      <c r="K42" s="7">
        <f>укпф1[[#This Row],[цена]]*укпф1[[#This Row],[объем]]</f>
        <v>500566.37529669859</v>
      </c>
      <c r="L42" s="7">
        <f>IFERROR(укпф1[[#This Row],[объем]]*VLOOKUP(укпф1[[#This Row],[артикул]],[1]маринад!$A$2:$D$39,3,FALSE),укпф1[[#This Row],[объем]])</f>
        <v>624.60872634192799</v>
      </c>
    </row>
    <row r="43" spans="1:12" x14ac:dyDescent="0.35">
      <c r="A43" t="s">
        <v>12</v>
      </c>
      <c r="B43" t="s">
        <v>24</v>
      </c>
      <c r="C43" t="s">
        <v>25</v>
      </c>
      <c r="D43">
        <f>VLOOKUP(укпф1[[#This Row],[Номенклатура]],[1]!Таблица213[[product_name]:[упаковка]],7,FALSE)</f>
        <v>1020</v>
      </c>
      <c r="E43" t="s">
        <v>59</v>
      </c>
      <c r="F43" t="str">
        <f>VLOOKUP(укпф1[[#This Row],[Номенклатура]],[1]!Таблица213[[product_name]:[упаковка]],3,FALSE)</f>
        <v>ОХЛ</v>
      </c>
      <c r="G43" t="s">
        <v>15</v>
      </c>
      <c r="H43" t="str">
        <f>VLOOKUP(укпф1[[#This Row],[Номенклатура]],[1]!Таблица213[[product_name]:[упаковка]],4,FALSE)</f>
        <v>рагу</v>
      </c>
      <c r="I43" s="7">
        <v>7861.6221992372712</v>
      </c>
      <c r="J43" s="7" cm="1">
        <f t="array" ref="J43">INDEX('[1]прайс ЗПП'!$A$1:$D$1080,MATCH(1,(укпф1[[#This Row],[артикул]]='[1]прайс ЗПП'!$B$1:$B$1080)*(укпф1[[#This Row],[Source.Name.1]]='[1]прайс ЗПП'!$A$1:$A$1080),0),4)</f>
        <v>601.78536287667748</v>
      </c>
      <c r="K43" s="7">
        <f>укпф1[[#This Row],[цена]]*укпф1[[#This Row],[объем]]</f>
        <v>4731009.1679673446</v>
      </c>
      <c r="L43" s="7">
        <f>IFERROR(укпф1[[#This Row],[объем]]*VLOOKUP(укпф1[[#This Row],[артикул]],[1]маринад!$A$2:$D$39,3,FALSE),укпф1[[#This Row],[объем]])</f>
        <v>5833.3621720243909</v>
      </c>
    </row>
    <row r="44" spans="1:12" x14ac:dyDescent="0.35">
      <c r="A44" t="s">
        <v>12</v>
      </c>
      <c r="B44" t="s">
        <v>24</v>
      </c>
      <c r="C44" t="s">
        <v>25</v>
      </c>
      <c r="D44">
        <f>VLOOKUP(укпф1[[#This Row],[Номенклатура]],[1]!Таблица213[[product_name]:[упаковка]],7,FALSE)</f>
        <v>1038</v>
      </c>
      <c r="E44" t="s">
        <v>60</v>
      </c>
      <c r="F44" t="str">
        <f>VLOOKUP(укпф1[[#This Row],[Номенклатура]],[1]!Таблица213[[product_name]:[упаковка]],3,FALSE)</f>
        <v>ОХЛ</v>
      </c>
      <c r="G44" t="s">
        <v>15</v>
      </c>
      <c r="H44" t="str">
        <f>VLOOKUP(укпф1[[#This Row],[Номенклатура]],[1]!Таблица213[[product_name]:[упаковка]],4,FALSE)</f>
        <v>табак</v>
      </c>
      <c r="I44" s="7">
        <v>797.71533862099659</v>
      </c>
      <c r="J44" s="7" cm="1">
        <f t="array" ref="J44">INDEX('[1]прайс ЗПП'!$A$1:$D$1080,MATCH(1,(укпф1[[#This Row],[артикул]]='[1]прайс ЗПП'!$B$1:$B$1080)*(укпф1[[#This Row],[Source.Name.1]]='[1]прайс ЗПП'!$A$1:$A$1080),0),4)</f>
        <v>759.09790354058782</v>
      </c>
      <c r="K44" s="7">
        <f>укпф1[[#This Row],[цена]]*укпф1[[#This Row],[объем]]</f>
        <v>605544.04116936866</v>
      </c>
      <c r="L44" s="7">
        <f>IFERROR(укпф1[[#This Row],[объем]]*VLOOKUP(укпф1[[#This Row],[артикул]],[1]маринад!$A$2:$D$39,3,FALSE),укпф1[[#This Row],[объем]])</f>
        <v>789.81716695148179</v>
      </c>
    </row>
    <row r="45" spans="1:12" x14ac:dyDescent="0.35">
      <c r="A45" t="s">
        <v>12</v>
      </c>
      <c r="B45" t="s">
        <v>24</v>
      </c>
      <c r="C45" t="s">
        <v>25</v>
      </c>
      <c r="D45">
        <f>VLOOKUP(укпф1[[#This Row],[Номенклатура]],[1]!Таблица213[[product_name]:[упаковка]],7,FALSE)</f>
        <v>1011</v>
      </c>
      <c r="E45" t="s">
        <v>61</v>
      </c>
      <c r="F45" t="str">
        <f>VLOOKUP(укпф1[[#This Row],[Номенклатура]],[1]!Таблица213[[product_name]:[упаковка]],3,FALSE)</f>
        <v>ОХЛ</v>
      </c>
      <c r="G45" t="s">
        <v>15</v>
      </c>
      <c r="H45" t="str">
        <f>VLOOKUP(укпф1[[#This Row],[Номенклатура]],[1]!Таблица213[[product_name]:[упаковка]],4,FALSE)</f>
        <v>крыло</v>
      </c>
      <c r="I45" s="7">
        <v>28.750761100919512</v>
      </c>
      <c r="J45" s="7" cm="1">
        <f t="array" ref="J45">INDEX('[1]прайс ЗПП'!$A$1:$D$1080,MATCH(1,(укпф1[[#This Row],[артикул]]='[1]прайс ЗПП'!$B$1:$B$1080)*(укпф1[[#This Row],[Source.Name.1]]='[1]прайс ЗПП'!$A$1:$A$1080),0),4)</f>
        <v>849.13378972797238</v>
      </c>
      <c r="K45" s="7">
        <f>укпф1[[#This Row],[цена]]*укпф1[[#This Row],[объем]]</f>
        <v>24413.242731187358</v>
      </c>
      <c r="L45" s="7">
        <f>IFERROR(укпф1[[#This Row],[объем]]*VLOOKUP(укпф1[[#This Row],[артикул]],[1]маринад!$A$2:$D$39,3,FALSE),укпф1[[#This Row],[объем]])</f>
        <v>28.750761100919512</v>
      </c>
    </row>
    <row r="46" spans="1:12" x14ac:dyDescent="0.35">
      <c r="A46" t="s">
        <v>12</v>
      </c>
      <c r="B46" t="s">
        <v>24</v>
      </c>
      <c r="C46" t="s">
        <v>25</v>
      </c>
      <c r="D46">
        <f>VLOOKUP(укпф1[[#This Row],[Номенклатура]],[1]!Таблица213[[product_name]:[упаковка]],7,FALSE)</f>
        <v>1064</v>
      </c>
      <c r="E46" t="s">
        <v>62</v>
      </c>
      <c r="F46" t="str">
        <f>VLOOKUP(укпф1[[#This Row],[Номенклатура]],[1]!Таблица213[[product_name]:[упаковка]],3,FALSE)</f>
        <v>ОХЛ</v>
      </c>
      <c r="G46" t="s">
        <v>15</v>
      </c>
      <c r="H46" t="str">
        <f>VLOOKUP(укпф1[[#This Row],[Номенклатура]],[1]!Таблица213[[product_name]:[упаковка]],4,FALSE)</f>
        <v>бедро</v>
      </c>
      <c r="I46" s="7">
        <v>7316.9751749374173</v>
      </c>
      <c r="J46" s="7" cm="1">
        <f t="array" ref="J46">INDEX('[1]прайс ЗПП'!$A$1:$D$1080,MATCH(1,(укпф1[[#This Row],[артикул]]='[1]прайс ЗПП'!$B$1:$B$1080)*(укпф1[[#This Row],[Source.Name.1]]='[1]прайс ЗПП'!$A$1:$A$1080),0),4)</f>
        <v>871.92826101068147</v>
      </c>
      <c r="K46" s="7">
        <f>укпф1[[#This Row],[цена]]*укпф1[[#This Row],[объем]]</f>
        <v>6379877.4401415093</v>
      </c>
      <c r="L46" s="7">
        <f>IFERROR(укпф1[[#This Row],[объем]]*VLOOKUP(укпф1[[#This Row],[артикул]],[1]маринад!$A$2:$D$39,3,FALSE),укпф1[[#This Row],[объем]])</f>
        <v>6211.3541383169922</v>
      </c>
    </row>
    <row r="47" spans="1:12" x14ac:dyDescent="0.35">
      <c r="A47" t="s">
        <v>12</v>
      </c>
      <c r="B47" t="s">
        <v>24</v>
      </c>
      <c r="C47" t="s">
        <v>25</v>
      </c>
      <c r="D47">
        <f>VLOOKUP(укпф1[[#This Row],[Номенклатура]],[1]!Таблица213[[product_name]:[упаковка]],7,FALSE)</f>
        <v>1066</v>
      </c>
      <c r="E47" t="s">
        <v>63</v>
      </c>
      <c r="F47" t="str">
        <f>VLOOKUP(укпф1[[#This Row],[Номенклатура]],[1]!Таблица213[[product_name]:[упаковка]],3,FALSE)</f>
        <v>ОХЛ</v>
      </c>
      <c r="G47" t="s">
        <v>15</v>
      </c>
      <c r="H47" t="str">
        <f>VLOOKUP(укпф1[[#This Row],[Номенклатура]],[1]!Таблица213[[product_name]:[упаковка]],4,FALSE)</f>
        <v>бедро</v>
      </c>
      <c r="I47" s="7">
        <v>159.54306772419932</v>
      </c>
      <c r="J47" s="7" cm="1">
        <f t="array" ref="J47">INDEX('[1]прайс ЗПП'!$A$1:$D$1080,MATCH(1,(укпф1[[#This Row],[артикул]]='[1]прайс ЗПП'!$B$1:$B$1080)*(укпф1[[#This Row],[Source.Name.1]]='[1]прайс ЗПП'!$A$1:$A$1080),0),4)</f>
        <v>877.03140760408451</v>
      </c>
      <c r="K47" s="7">
        <f>укпф1[[#This Row],[цена]]*укпф1[[#This Row],[объем]]</f>
        <v>139924.2812596283</v>
      </c>
      <c r="L47" s="7">
        <f>IFERROR(укпф1[[#This Row],[объем]]*VLOOKUP(укпф1[[#This Row],[артикул]],[1]маринад!$A$2:$D$39,3,FALSE),укпф1[[#This Row],[объем]])</f>
        <v>135.4355413617991</v>
      </c>
    </row>
    <row r="48" spans="1:12" x14ac:dyDescent="0.35">
      <c r="A48" t="s">
        <v>12</v>
      </c>
      <c r="B48" t="s">
        <v>24</v>
      </c>
      <c r="C48" t="s">
        <v>25</v>
      </c>
      <c r="D48">
        <f>VLOOKUP(укпф1[[#This Row],[Номенклатура]],[1]!Таблица213[[product_name]:[упаковка]],7,FALSE)</f>
        <v>1065</v>
      </c>
      <c r="E48" t="s">
        <v>64</v>
      </c>
      <c r="F48" t="str">
        <f>VLOOKUP(укпф1[[#This Row],[Номенклатура]],[1]!Таблица213[[product_name]:[упаковка]],3,FALSE)</f>
        <v>ОХЛ</v>
      </c>
      <c r="G48" t="s">
        <v>15</v>
      </c>
      <c r="H48" t="str">
        <f>VLOOKUP(укпф1[[#This Row],[Номенклатура]],[1]!Таблица213[[product_name]:[упаковка]],4,FALSE)</f>
        <v>филе</v>
      </c>
      <c r="I48" s="7">
        <v>258.56979941508172</v>
      </c>
      <c r="J48" s="7" cm="1">
        <f t="array" ref="J48">INDEX('[1]прайс ЗПП'!$A$1:$D$1080,MATCH(1,(укпф1[[#This Row],[артикул]]='[1]прайс ЗПП'!$B$1:$B$1080)*(укпф1[[#This Row],[Source.Name.1]]='[1]прайс ЗПП'!$A$1:$A$1080),0),4)</f>
        <v>1028.5372950449898</v>
      </c>
      <c r="K48" s="7">
        <f>укпф1[[#This Row],[цена]]*укпф1[[#This Row],[объем]]</f>
        <v>265948.68207071372</v>
      </c>
      <c r="L48" s="7">
        <f>IFERROR(укпф1[[#This Row],[объем]]*VLOOKUP(укпф1[[#This Row],[артикул]],[1]маринад!$A$2:$D$39,3,FALSE),укпф1[[#This Row],[объем]])</f>
        <v>219.4989808277434</v>
      </c>
    </row>
    <row r="49" spans="1:12" x14ac:dyDescent="0.35">
      <c r="A49" t="s">
        <v>12</v>
      </c>
      <c r="B49" t="s">
        <v>24</v>
      </c>
      <c r="C49" t="s">
        <v>25</v>
      </c>
      <c r="D49">
        <f>VLOOKUP(укпф1[[#This Row],[Номенклатура]],[1]!Таблица213[[product_name]:[упаковка]],7,FALSE)</f>
        <v>1009</v>
      </c>
      <c r="E49" t="s">
        <v>65</v>
      </c>
      <c r="F49" t="str">
        <f>VLOOKUP(укпф1[[#This Row],[Номенклатура]],[1]!Таблица213[[product_name]:[упаковка]],3,FALSE)</f>
        <v>ОХЛ</v>
      </c>
      <c r="G49" t="s">
        <v>15</v>
      </c>
      <c r="H49" t="str">
        <f>VLOOKUP(укпф1[[#This Row],[Номенклатура]],[1]!Таблица213[[product_name]:[упаковка]],4,FALSE)</f>
        <v>лапы</v>
      </c>
      <c r="I49" s="7">
        <v>18413.470609410175</v>
      </c>
      <c r="J49" s="7" cm="1">
        <f t="array" ref="J49">INDEX('[1]прайс ЗПП'!$A$1:$D$1080,MATCH(1,(укпф1[[#This Row],[артикул]]='[1]прайс ЗПП'!$B$1:$B$1080)*(укпф1[[#This Row],[Source.Name.1]]='[1]прайс ЗПП'!$A$1:$A$1080),0),4)</f>
        <v>166.10088373501083</v>
      </c>
      <c r="K49" s="7">
        <f>укпф1[[#This Row],[цена]]*укпф1[[#This Row],[объем]]</f>
        <v>3058493.7408516784</v>
      </c>
      <c r="L49" s="7">
        <f>IFERROR(укпф1[[#This Row],[объем]]*VLOOKUP(укпф1[[#This Row],[артикул]],[1]маринад!$A$2:$D$39,3,FALSE),укпф1[[#This Row],[объем]])</f>
        <v>18413.470609410175</v>
      </c>
    </row>
    <row r="50" spans="1:12" x14ac:dyDescent="0.35">
      <c r="A50" t="s">
        <v>12</v>
      </c>
      <c r="B50" t="s">
        <v>24</v>
      </c>
      <c r="C50" t="s">
        <v>25</v>
      </c>
      <c r="D50">
        <f>VLOOKUP(укпф1[[#This Row],[Номенклатура]],[1]!Таблица213[[product_name]:[упаковка]],7,FALSE)</f>
        <v>1008</v>
      </c>
      <c r="E50" t="s">
        <v>66</v>
      </c>
      <c r="F50" t="str">
        <f>VLOOKUP(укпф1[[#This Row],[Номенклатура]],[1]!Таблица213[[product_name]:[упаковка]],3,FALSE)</f>
        <v>ОХЛ</v>
      </c>
      <c r="G50" t="s">
        <v>15</v>
      </c>
      <c r="H50" t="str">
        <f>VLOOKUP(укпф1[[#This Row],[Номенклатура]],[1]!Таблица213[[product_name]:[упаковка]],4,FALSE)</f>
        <v>головы</v>
      </c>
      <c r="I50" s="7">
        <v>27342.380916871403</v>
      </c>
      <c r="J50" s="7" cm="1">
        <f t="array" ref="J50">INDEX('[1]прайс ЗПП'!$A$1:$D$1080,MATCH(1,(укпф1[[#This Row],[артикул]]='[1]прайс ЗПП'!$B$1:$B$1080)*(укпф1[[#This Row],[Source.Name.1]]='[1]прайс ЗПП'!$A$1:$A$1080),0),4)</f>
        <v>174.7670434314652</v>
      </c>
      <c r="K50" s="7">
        <f>укпф1[[#This Row],[цена]]*укпф1[[#This Row],[объем]]</f>
        <v>4778547.07321853</v>
      </c>
      <c r="L50" s="7">
        <f>IFERROR(укпф1[[#This Row],[объем]]*VLOOKUP(укпф1[[#This Row],[артикул]],[1]маринад!$A$2:$D$39,3,FALSE),укпф1[[#This Row],[объем]])</f>
        <v>27342.380916871403</v>
      </c>
    </row>
    <row r="51" spans="1:12" x14ac:dyDescent="0.35">
      <c r="A51" t="s">
        <v>12</v>
      </c>
      <c r="B51" t="s">
        <v>24</v>
      </c>
      <c r="C51" t="s">
        <v>25</v>
      </c>
      <c r="D51">
        <f>VLOOKUP(укпф1[[#This Row],[Номенклатура]],[1]!Таблица213[[product_name]:[упаковка]],7,FALSE)</f>
        <v>1004</v>
      </c>
      <c r="E51" t="s">
        <v>67</v>
      </c>
      <c r="F51" t="str">
        <f>VLOOKUP(укпф1[[#This Row],[Номенклатура]],[1]!Таблица213[[product_name]:[упаковка]],3,FALSE)</f>
        <v>ОХЛ</v>
      </c>
      <c r="G51" t="s">
        <v>15</v>
      </c>
      <c r="H51" t="str">
        <f>VLOOKUP(укпф1[[#This Row],[Номенклатура]],[1]!Таблица213[[product_name]:[упаковка]],4,FALSE)</f>
        <v>шея</v>
      </c>
      <c r="I51" s="7">
        <v>20261.969600973316</v>
      </c>
      <c r="J51" s="7" cm="1">
        <f t="array" ref="J51">INDEX('[1]прайс ЗПП'!$A$1:$D$1080,MATCH(1,(укпф1[[#This Row],[артикул]]='[1]прайс ЗПП'!$B$1:$B$1080)*(укпф1[[#This Row],[Source.Name.1]]='[1]прайс ЗПП'!$A$1:$A$1080),0),4)</f>
        <v>265.95441659662811</v>
      </c>
      <c r="K51" s="7">
        <f>укпф1[[#This Row],[цена]]*укпф1[[#This Row],[объем]]</f>
        <v>5388760.3043254716</v>
      </c>
      <c r="L51" s="7">
        <f>IFERROR(укпф1[[#This Row],[объем]]*VLOOKUP(укпф1[[#This Row],[артикул]],[1]маринад!$A$2:$D$39,3,FALSE),укпф1[[#This Row],[объем]])</f>
        <v>20261.969600973316</v>
      </c>
    </row>
    <row r="52" spans="1:12" x14ac:dyDescent="0.35">
      <c r="A52" t="s">
        <v>12</v>
      </c>
      <c r="B52" t="s">
        <v>68</v>
      </c>
      <c r="C52" t="s">
        <v>69</v>
      </c>
      <c r="D52">
        <f>VLOOKUP(укпф1[[#This Row],[Номенклатура]],[1]!Таблица213[[product_name]:[упаковка]],7,FALSE)</f>
        <v>987</v>
      </c>
      <c r="E52" t="s">
        <v>27</v>
      </c>
      <c r="F52" t="str">
        <f>VLOOKUP(укпф1[[#This Row],[Номенклатура]],[1]!Таблица213[[product_name]:[упаковка]],3,FALSE)</f>
        <v>ОХЛ</v>
      </c>
      <c r="G52" t="s">
        <v>15</v>
      </c>
      <c r="H52" t="str">
        <f>VLOOKUP(укпф1[[#This Row],[Номенклатура]],[1]!Таблица213[[product_name]:[упаковка]],4,FALSE)</f>
        <v>тушка</v>
      </c>
      <c r="I52" s="7">
        <v>2569.1227536564843</v>
      </c>
      <c r="J52" s="7" cm="1">
        <f t="array" ref="J52">INDEX('[1]прайс ЗПП'!$A$1:$D$1080,MATCH(1,(укпф1[[#This Row],[артикул]]='[1]прайс ЗПП'!$B$1:$B$1080)*(укпф1[[#This Row],[Source.Name.1]]='[1]прайс ЗПП'!$A$1:$A$1080),0),4)</f>
        <v>796.18639515623272</v>
      </c>
      <c r="K52" s="7">
        <f>укпф1[[#This Row],[цена]]*укпф1[[#This Row],[объем]]</f>
        <v>2045500.5839476103</v>
      </c>
      <c r="L52" s="7">
        <f>IFERROR(укпф1[[#This Row],[объем]]*VLOOKUP(укпф1[[#This Row],[артикул]],[1]маринад!$A$2:$D$39,3,FALSE),укпф1[[#This Row],[объем]])</f>
        <v>2569.1227536564843</v>
      </c>
    </row>
    <row r="53" spans="1:12" x14ac:dyDescent="0.35">
      <c r="A53" t="s">
        <v>12</v>
      </c>
      <c r="B53" t="s">
        <v>68</v>
      </c>
      <c r="C53" t="s">
        <v>69</v>
      </c>
      <c r="D53">
        <f>VLOOKUP(укпф1[[#This Row],[Номенклатура]],[1]!Таблица213[[product_name]:[упаковка]],7,FALSE)</f>
        <v>991</v>
      </c>
      <c r="E53" t="s">
        <v>29</v>
      </c>
      <c r="F53" t="str">
        <f>VLOOKUP(укпф1[[#This Row],[Номенклатура]],[1]!Таблица213[[product_name]:[упаковка]],3,FALSE)</f>
        <v>ОХЛ</v>
      </c>
      <c r="G53" t="s">
        <v>15</v>
      </c>
      <c r="H53" t="str">
        <f>VLOOKUP(укпф1[[#This Row],[Номенклатура]],[1]!Таблица213[[product_name]:[упаковка]],4,FALSE)</f>
        <v>бедро</v>
      </c>
      <c r="I53" s="7">
        <v>12113.121493684082</v>
      </c>
      <c r="J53" s="7" cm="1">
        <f t="array" ref="J53">INDEX('[1]прайс ЗПП'!$A$1:$D$1080,MATCH(1,(укпф1[[#This Row],[артикул]]='[1]прайс ЗПП'!$B$1:$B$1080)*(укпф1[[#This Row],[Source.Name.1]]='[1]прайс ЗПП'!$A$1:$A$1080),0),4)</f>
        <v>813.5139864187172</v>
      </c>
      <c r="K53" s="7">
        <f>укпф1[[#This Row],[цена]]*укпф1[[#This Row],[объем]]</f>
        <v>9854193.7543011848</v>
      </c>
      <c r="L53" s="7">
        <f>IFERROR(укпф1[[#This Row],[объем]]*VLOOKUP(укпф1[[#This Row],[артикул]],[1]маринад!$A$2:$D$39,3,FALSE),укпф1[[#This Row],[объем]])</f>
        <v>12113.121493684082</v>
      </c>
    </row>
    <row r="54" spans="1:12" x14ac:dyDescent="0.35">
      <c r="A54" t="s">
        <v>12</v>
      </c>
      <c r="B54" t="s">
        <v>68</v>
      </c>
      <c r="C54" t="s">
        <v>69</v>
      </c>
      <c r="D54">
        <f>VLOOKUP(укпф1[[#This Row],[Номенклатура]],[1]!Таблица213[[product_name]:[упаковка]],7,FALSE)</f>
        <v>992</v>
      </c>
      <c r="E54" t="s">
        <v>31</v>
      </c>
      <c r="F54" t="str">
        <f>VLOOKUP(укпф1[[#This Row],[Номенклатура]],[1]!Таблица213[[product_name]:[упаковка]],3,FALSE)</f>
        <v>ОХЛ</v>
      </c>
      <c r="G54" t="s">
        <v>15</v>
      </c>
      <c r="H54" t="str">
        <f>VLOOKUP(укпф1[[#This Row],[Номенклатура]],[1]!Таблица213[[product_name]:[упаковка]],4,FALSE)</f>
        <v>голень</v>
      </c>
      <c r="I54" s="7">
        <v>4134.8949644039867</v>
      </c>
      <c r="J54" s="7" cm="1">
        <f t="array" ref="J54">INDEX('[1]прайс ЗПП'!$A$1:$D$1080,MATCH(1,(укпф1[[#This Row],[артикул]]='[1]прайс ЗПП'!$B$1:$B$1080)*(укпф1[[#This Row],[Source.Name.1]]='[1]прайс ЗПП'!$A$1:$A$1080),0),4)</f>
        <v>845.35441200824391</v>
      </c>
      <c r="K54" s="7">
        <f>укпф1[[#This Row],[цена]]*укпф1[[#This Row],[объем]]</f>
        <v>3495451.7013495807</v>
      </c>
      <c r="L54" s="7">
        <f>IFERROR(укпф1[[#This Row],[объем]]*VLOOKUP(укпф1[[#This Row],[артикул]],[1]маринад!$A$2:$D$39,3,FALSE),укпф1[[#This Row],[объем]])</f>
        <v>4134.8949644039867</v>
      </c>
    </row>
    <row r="55" spans="1:12" x14ac:dyDescent="0.35">
      <c r="A55" t="s">
        <v>12</v>
      </c>
      <c r="B55" t="s">
        <v>68</v>
      </c>
      <c r="C55" t="s">
        <v>69</v>
      </c>
      <c r="D55">
        <f>VLOOKUP(укпф1[[#This Row],[Номенклатура]],[1]!Таблица213[[product_name]:[упаковка]],7,FALSE)</f>
        <v>993</v>
      </c>
      <c r="E55" t="s">
        <v>33</v>
      </c>
      <c r="F55" t="str">
        <f>VLOOKUP(укпф1[[#This Row],[Номенклатура]],[1]!Таблица213[[product_name]:[упаковка]],3,FALSE)</f>
        <v>ОХЛ</v>
      </c>
      <c r="G55" t="s">
        <v>15</v>
      </c>
      <c r="H55" t="str">
        <f>VLOOKUP(укпф1[[#This Row],[Номенклатура]],[1]!Таблица213[[product_name]:[упаковка]],4,FALSE)</f>
        <v>крыло</v>
      </c>
      <c r="I55" s="7">
        <v>3637.1336535978958</v>
      </c>
      <c r="J55" s="7" cm="1">
        <f t="array" ref="J55">INDEX('[1]прайс ЗПП'!$A$1:$D$1080,MATCH(1,(укпф1[[#This Row],[артикул]]='[1]прайс ЗПП'!$B$1:$B$1080)*(укпф1[[#This Row],[Source.Name.1]]='[1]прайс ЗПП'!$A$1:$A$1080),0),4)</f>
        <v>831.35908195045999</v>
      </c>
      <c r="K55" s="7">
        <f>укпф1[[#This Row],[цена]]*укпф1[[#This Row],[объем]]</f>
        <v>3023764.0951862689</v>
      </c>
      <c r="L55" s="7">
        <f>IFERROR(укпф1[[#This Row],[объем]]*VLOOKUP(укпф1[[#This Row],[артикул]],[1]маринад!$A$2:$D$39,3,FALSE),укпф1[[#This Row],[объем]])</f>
        <v>3637.1336535978958</v>
      </c>
    </row>
    <row r="56" spans="1:12" x14ac:dyDescent="0.35">
      <c r="A56" t="s">
        <v>12</v>
      </c>
      <c r="B56" t="s">
        <v>68</v>
      </c>
      <c r="C56" t="s">
        <v>69</v>
      </c>
      <c r="D56">
        <f>VLOOKUP(укпф1[[#This Row],[Номенклатура]],[1]!Таблица213[[product_name]:[упаковка]],7,FALSE)</f>
        <v>999</v>
      </c>
      <c r="E56" t="s">
        <v>35</v>
      </c>
      <c r="F56" t="str">
        <f>VLOOKUP(укпф1[[#This Row],[Номенклатура]],[1]!Таблица213[[product_name]:[упаковка]],3,FALSE)</f>
        <v>ОХЛ</v>
      </c>
      <c r="G56" t="s">
        <v>15</v>
      </c>
      <c r="H56" t="str">
        <f>VLOOKUP(укпф1[[#This Row],[Номенклатура]],[1]!Таблица213[[product_name]:[упаковка]],4,FALSE)</f>
        <v>четвертина</v>
      </c>
      <c r="I56" s="7">
        <v>3522.9506458694841</v>
      </c>
      <c r="J56" s="7" cm="1">
        <f t="array" ref="J56">INDEX('[1]прайс ЗПП'!$A$1:$D$1080,MATCH(1,(укпф1[[#This Row],[артикул]]='[1]прайс ЗПП'!$B$1:$B$1080)*(укпф1[[#This Row],[Source.Name.1]]='[1]прайс ЗПП'!$A$1:$A$1080),0),4)</f>
        <v>798.64230419677381</v>
      </c>
      <c r="K56" s="7">
        <f>укпф1[[#This Row],[цена]]*укпф1[[#This Row],[объем]]</f>
        <v>2813577.4213887174</v>
      </c>
      <c r="L56" s="7">
        <f>IFERROR(укпф1[[#This Row],[объем]]*VLOOKUP(укпф1[[#This Row],[артикул]],[1]маринад!$A$2:$D$39,3,FALSE),укпф1[[#This Row],[объем]])</f>
        <v>3522.9506458694841</v>
      </c>
    </row>
    <row r="57" spans="1:12" x14ac:dyDescent="0.35">
      <c r="A57" t="s">
        <v>12</v>
      </c>
      <c r="B57" t="s">
        <v>68</v>
      </c>
      <c r="C57" t="s">
        <v>69</v>
      </c>
      <c r="D57">
        <f>VLOOKUP(укпф1[[#This Row],[Номенклатура]],[1]!Таблица213[[product_name]:[упаковка]],7,FALSE)</f>
        <v>998</v>
      </c>
      <c r="E57" t="s">
        <v>37</v>
      </c>
      <c r="F57" t="str">
        <f>VLOOKUP(укпф1[[#This Row],[Номенклатура]],[1]!Таблица213[[product_name]:[упаковка]],3,FALSE)</f>
        <v>ОХЛ</v>
      </c>
      <c r="G57" t="s">
        <v>15</v>
      </c>
      <c r="H57" t="str">
        <f>VLOOKUP(укпф1[[#This Row],[Номенклатура]],[1]!Таблица213[[product_name]:[упаковка]],4,FALSE)</f>
        <v>филе</v>
      </c>
      <c r="I57" s="7">
        <v>11539.382104463815</v>
      </c>
      <c r="J57" s="7" cm="1">
        <f t="array" ref="J57">INDEX('[1]прайс ЗПП'!$A$1:$D$1080,MATCH(1,(укпф1[[#This Row],[артикул]]='[1]прайс ЗПП'!$B$1:$B$1080)*(укпф1[[#This Row],[Source.Name.1]]='[1]прайс ЗПП'!$A$1:$A$1080),0),4)</f>
        <v>1078.8467560937468</v>
      </c>
      <c r="K57" s="7">
        <f>укпф1[[#This Row],[цена]]*укпф1[[#This Row],[объем]]</f>
        <v>12449224.950727019</v>
      </c>
      <c r="L57" s="7">
        <f>IFERROR(укпф1[[#This Row],[объем]]*VLOOKUP(укпф1[[#This Row],[артикул]],[1]маринад!$A$2:$D$39,3,FALSE),укпф1[[#This Row],[объем]])</f>
        <v>11539.382104463815</v>
      </c>
    </row>
    <row r="58" spans="1:12" x14ac:dyDescent="0.35">
      <c r="A58" t="s">
        <v>12</v>
      </c>
      <c r="B58" t="s">
        <v>68</v>
      </c>
      <c r="C58" t="s">
        <v>69</v>
      </c>
      <c r="D58">
        <f>VLOOKUP(укпф1[[#This Row],[Номенклатура]],[1]!Таблица213[[product_name]:[упаковка]],7,FALSE)</f>
        <v>994</v>
      </c>
      <c r="E58" t="s">
        <v>39</v>
      </c>
      <c r="F58" t="str">
        <f>VLOOKUP(укпф1[[#This Row],[Номенклатура]],[1]!Таблица213[[product_name]:[упаковка]],3,FALSE)</f>
        <v>ОХЛ</v>
      </c>
      <c r="G58" t="s">
        <v>15</v>
      </c>
      <c r="H58" t="str">
        <f>VLOOKUP(укпф1[[#This Row],[Номенклатура]],[1]!Таблица213[[product_name]:[упаковка]],4,FALSE)</f>
        <v>грудка</v>
      </c>
      <c r="I58" s="7">
        <v>3657.5187594798299</v>
      </c>
      <c r="J58" s="7" cm="1">
        <f t="array" ref="J58">INDEX('[1]прайс ЗПП'!$A$1:$D$1080,MATCH(1,(укпф1[[#This Row],[артикул]]='[1]прайс ЗПП'!$B$1:$B$1080)*(укпф1[[#This Row],[Source.Name.1]]='[1]прайс ЗПП'!$A$1:$A$1080),0),4)</f>
        <v>859.38114115191263</v>
      </c>
      <c r="K58" s="7">
        <f>укпф1[[#This Row],[цена]]*укпф1[[#This Row],[объем]]</f>
        <v>3143202.6453063041</v>
      </c>
      <c r="L58" s="7">
        <f>IFERROR(укпф1[[#This Row],[объем]]*VLOOKUP(укпф1[[#This Row],[артикул]],[1]маринад!$A$2:$D$39,3,FALSE),укпф1[[#This Row],[объем]])</f>
        <v>3657.5187594798299</v>
      </c>
    </row>
    <row r="59" spans="1:12" x14ac:dyDescent="0.35">
      <c r="A59" t="s">
        <v>12</v>
      </c>
      <c r="B59" t="s">
        <v>68</v>
      </c>
      <c r="C59" t="s">
        <v>69</v>
      </c>
      <c r="D59">
        <f>VLOOKUP(укпф1[[#This Row],[Номенклатура]],[1]!Таблица213[[product_name]:[упаковка]],7,FALSE)</f>
        <v>996</v>
      </c>
      <c r="E59" t="s">
        <v>41</v>
      </c>
      <c r="F59" t="str">
        <f>VLOOKUP(укпф1[[#This Row],[Номенклатура]],[1]!Таблица213[[product_name]:[упаковка]],3,FALSE)</f>
        <v>ОХЛ</v>
      </c>
      <c r="G59" t="s">
        <v>15</v>
      </c>
      <c r="H59" t="str">
        <f>VLOOKUP(укпф1[[#This Row],[Номенклатура]],[1]!Таблица213[[product_name]:[упаковка]],4,FALSE)</f>
        <v>половинка</v>
      </c>
      <c r="I59" s="7">
        <v>555.18299954005124</v>
      </c>
      <c r="J59" s="7" cm="1">
        <f t="array" ref="J59">INDEX('[1]прайс ЗПП'!$A$1:$D$1080,MATCH(1,(укпф1[[#This Row],[артикул]]='[1]прайс ЗПП'!$B$1:$B$1080)*(укпф1[[#This Row],[Source.Name.1]]='[1]прайс ЗПП'!$A$1:$A$1080),0),4)</f>
        <v>809.70305979790112</v>
      </c>
      <c r="K59" s="7">
        <f>укпф1[[#This Row],[цена]]*укпф1[[#This Row],[объем]]</f>
        <v>449533.3734753562</v>
      </c>
      <c r="L59" s="7">
        <f>IFERROR(укпф1[[#This Row],[объем]]*VLOOKUP(укпф1[[#This Row],[артикул]],[1]маринад!$A$2:$D$39,3,FALSE),укпф1[[#This Row],[объем]])</f>
        <v>555.18299954005124</v>
      </c>
    </row>
    <row r="60" spans="1:12" x14ac:dyDescent="0.35">
      <c r="A60" t="s">
        <v>12</v>
      </c>
      <c r="B60" t="s">
        <v>68</v>
      </c>
      <c r="C60" t="s">
        <v>69</v>
      </c>
      <c r="D60">
        <f>VLOOKUP(укпф1[[#This Row],[Номенклатура]],[1]!Таблица213[[product_name]:[упаковка]],7,FALSE)</f>
        <v>156</v>
      </c>
      <c r="E60" t="s">
        <v>42</v>
      </c>
      <c r="F60" t="str">
        <f>VLOOKUP(укпф1[[#This Row],[Номенклатура]],[1]!Таблица213[[product_name]:[упаковка]],3,FALSE)</f>
        <v>ОХЛ</v>
      </c>
      <c r="G60" t="s">
        <v>15</v>
      </c>
      <c r="H60" t="str">
        <f>VLOOKUP(укпф1[[#This Row],[Номенклатура]],[1]!Таблица213[[product_name]:[упаковка]],4,FALSE)</f>
        <v>табак</v>
      </c>
      <c r="I60" s="7">
        <v>0</v>
      </c>
      <c r="J60" s="7" cm="1">
        <f t="array" ref="J60">INDEX('[1]прайс ЗПП'!$A$1:$D$1080,MATCH(1,(укпф1[[#This Row],[артикул]]='[1]прайс ЗПП'!$B$1:$B$1080)*(укпф1[[#This Row],[Source.Name.1]]='[1]прайс ЗПП'!$A$1:$A$1080),0),4)</f>
        <v>763.41062559835689</v>
      </c>
      <c r="K60" s="7">
        <f>укпф1[[#This Row],[цена]]*укпф1[[#This Row],[объем]]</f>
        <v>0</v>
      </c>
      <c r="L60" s="7">
        <f>IFERROR(укпф1[[#This Row],[объем]]*VLOOKUP(укпф1[[#This Row],[артикул]],[1]маринад!$A$2:$D$39,3,FALSE),укпф1[[#This Row],[объем]])</f>
        <v>0</v>
      </c>
    </row>
    <row r="61" spans="1:12" x14ac:dyDescent="0.35">
      <c r="A61" t="s">
        <v>12</v>
      </c>
      <c r="B61" t="s">
        <v>68</v>
      </c>
      <c r="C61" t="s">
        <v>69</v>
      </c>
      <c r="D61">
        <f>VLOOKUP(укпф1[[#This Row],[Номенклатура]],[1]!Таблица213[[product_name]:[упаковка]],7,FALSE)</f>
        <v>997</v>
      </c>
      <c r="E61" t="s">
        <v>43</v>
      </c>
      <c r="F61" t="str">
        <f>VLOOKUP(укпф1[[#This Row],[Номенклатура]],[1]!Таблица213[[product_name]:[упаковка]],3,FALSE)</f>
        <v>ОХЛ</v>
      </c>
      <c r="G61" t="s">
        <v>15</v>
      </c>
      <c r="H61" t="str">
        <f>VLOOKUP(укпф1[[#This Row],[Номенклатура]],[1]!Таблица213[[product_name]:[упаковка]],4,FALSE)</f>
        <v>рагу</v>
      </c>
      <c r="I61" s="7">
        <v>12201.600879243895</v>
      </c>
      <c r="J61" s="7" cm="1">
        <f t="array" ref="J61">INDEX('[1]прайс ЗПП'!$A$1:$D$1080,MATCH(1,(укпф1[[#This Row],[артикул]]='[1]прайс ЗПП'!$B$1:$B$1080)*(укпф1[[#This Row],[Source.Name.1]]='[1]прайс ЗПП'!$A$1:$A$1080),0),4)</f>
        <v>705.97595318501885</v>
      </c>
      <c r="K61" s="7">
        <f>укпф1[[#This Row],[цена]]*укпф1[[#This Row],[объем]]</f>
        <v>8614036.8111073729</v>
      </c>
      <c r="L61" s="7">
        <f>IFERROR(укпф1[[#This Row],[объем]]*VLOOKUP(укпф1[[#This Row],[артикул]],[1]маринад!$A$2:$D$39,3,FALSE),укпф1[[#This Row],[объем]])</f>
        <v>12201.600879243895</v>
      </c>
    </row>
    <row r="62" spans="1:12" x14ac:dyDescent="0.35">
      <c r="A62" t="s">
        <v>12</v>
      </c>
      <c r="B62" t="s">
        <v>68</v>
      </c>
      <c r="C62" t="s">
        <v>69</v>
      </c>
      <c r="D62">
        <f>VLOOKUP(укпф1[[#This Row],[Номенклатура]],[1]!Таблица213[[product_name]:[упаковка]],7,FALSE)</f>
        <v>1007</v>
      </c>
      <c r="E62" t="s">
        <v>44</v>
      </c>
      <c r="F62" t="str">
        <f>VLOOKUP(укпф1[[#This Row],[Номенклатура]],[1]!Таблица213[[product_name]:[упаковка]],3,FALSE)</f>
        <v>ОХЛ</v>
      </c>
      <c r="G62" t="s">
        <v>15</v>
      </c>
      <c r="H62" t="str">
        <f>VLOOKUP(укпф1[[#This Row],[Номенклатура]],[1]!Таблица213[[product_name]:[упаковка]],4,FALSE)</f>
        <v>спинка</v>
      </c>
      <c r="I62" s="7">
        <v>1941.7562618208228</v>
      </c>
      <c r="J62" s="7" cm="1">
        <f t="array" ref="J62">INDEX('[1]прайс ЗПП'!$A$1:$D$1080,MATCH(1,(укпф1[[#This Row],[артикул]]='[1]прайс ЗПП'!$B$1:$B$1080)*(укпф1[[#This Row],[Source.Name.1]]='[1]прайс ЗПП'!$A$1:$A$1080),0),4)</f>
        <v>362.49984421648168</v>
      </c>
      <c r="K62" s="7">
        <f>укпф1[[#This Row],[цена]]*укпф1[[#This Row],[объем]]</f>
        <v>703886.34241642605</v>
      </c>
      <c r="L62" s="7">
        <f>IFERROR(укпф1[[#This Row],[объем]]*VLOOKUP(укпф1[[#This Row],[артикул]],[1]маринад!$A$2:$D$39,3,FALSE),укпф1[[#This Row],[объем]])</f>
        <v>1941.7562618208228</v>
      </c>
    </row>
    <row r="63" spans="1:12" x14ac:dyDescent="0.35">
      <c r="A63" t="s">
        <v>12</v>
      </c>
      <c r="B63" t="s">
        <v>68</v>
      </c>
      <c r="C63" t="s">
        <v>69</v>
      </c>
      <c r="D63">
        <f>VLOOKUP(укпф1[[#This Row],[Номенклатура]],[1]!Таблица213[[product_name]:[упаковка]],7,FALSE)</f>
        <v>1000</v>
      </c>
      <c r="E63" t="s">
        <v>46</v>
      </c>
      <c r="F63" t="str">
        <f>VLOOKUP(укпф1[[#This Row],[Номенклатура]],[1]!Таблица213[[product_name]:[упаковка]],3,FALSE)</f>
        <v>ОХЛ</v>
      </c>
      <c r="G63" t="s">
        <v>15</v>
      </c>
      <c r="H63" t="str">
        <f>VLOOKUP(укпф1[[#This Row],[Номенклатура]],[1]!Таблица213[[product_name]:[упаковка]],4,FALSE)</f>
        <v>желудки</v>
      </c>
      <c r="I63" s="7">
        <v>2512.4528704721188</v>
      </c>
      <c r="J63" s="7" cm="1">
        <f t="array" ref="J63">INDEX('[1]прайс ЗПП'!$A$1:$D$1080,MATCH(1,(укпф1[[#This Row],[артикул]]='[1]прайс ЗПП'!$B$1:$B$1080)*(укпф1[[#This Row],[Source.Name.1]]='[1]прайс ЗПП'!$A$1:$A$1080),0),4)</f>
        <v>539.969134633571</v>
      </c>
      <c r="K63" s="7">
        <f>укпф1[[#This Row],[цена]]*укпф1[[#This Row],[объем]]</f>
        <v>1356647.0022764613</v>
      </c>
      <c r="L63" s="7">
        <f>IFERROR(укпф1[[#This Row],[объем]]*VLOOKUP(укпф1[[#This Row],[артикул]],[1]маринад!$A$2:$D$39,3,FALSE),укпф1[[#This Row],[объем]])</f>
        <v>2512.4528704721188</v>
      </c>
    </row>
    <row r="64" spans="1:12" x14ac:dyDescent="0.35">
      <c r="A64" t="s">
        <v>12</v>
      </c>
      <c r="B64" t="s">
        <v>68</v>
      </c>
      <c r="C64" t="s">
        <v>69</v>
      </c>
      <c r="D64">
        <f>VLOOKUP(укпф1[[#This Row],[Номенклатура]],[1]!Таблица213[[product_name]:[упаковка]],7,FALSE)</f>
        <v>1002</v>
      </c>
      <c r="E64" t="s">
        <v>48</v>
      </c>
      <c r="F64" t="str">
        <f>VLOOKUP(укпф1[[#This Row],[Номенклатура]],[1]!Таблица213[[product_name]:[упаковка]],3,FALSE)</f>
        <v>ОХЛ</v>
      </c>
      <c r="G64" t="s">
        <v>15</v>
      </c>
      <c r="H64" t="str">
        <f>VLOOKUP(укпф1[[#This Row],[Номенклатура]],[1]!Таблица213[[product_name]:[упаковка]],4,FALSE)</f>
        <v>печень</v>
      </c>
      <c r="I64" s="7">
        <v>4419.3974874863397</v>
      </c>
      <c r="J64" s="7" cm="1">
        <f t="array" ref="J64">INDEX('[1]прайс ЗПП'!$A$1:$D$1080,MATCH(1,(укпф1[[#This Row],[артикул]]='[1]прайс ЗПП'!$B$1:$B$1080)*(укпф1[[#This Row],[Source.Name.1]]='[1]прайс ЗПП'!$A$1:$A$1080),0),4)</f>
        <v>513.66048488609511</v>
      </c>
      <c r="K64" s="7">
        <f>укпф1[[#This Row],[цена]]*укпф1[[#This Row],[объем]]</f>
        <v>2270069.8563266238</v>
      </c>
      <c r="L64" s="7">
        <f>IFERROR(укпф1[[#This Row],[объем]]*VLOOKUP(укпф1[[#This Row],[артикул]],[1]маринад!$A$2:$D$39,3,FALSE),укпф1[[#This Row],[объем]])</f>
        <v>4419.3974874863397</v>
      </c>
    </row>
    <row r="65" spans="1:12" x14ac:dyDescent="0.35">
      <c r="A65" t="s">
        <v>12</v>
      </c>
      <c r="B65" t="s">
        <v>68</v>
      </c>
      <c r="C65" t="s">
        <v>69</v>
      </c>
      <c r="D65">
        <f>VLOOKUP(укпф1[[#This Row],[Номенклатура]],[1]!Таблица213[[product_name]:[упаковка]],7,FALSE)</f>
        <v>1003</v>
      </c>
      <c r="E65" t="s">
        <v>50</v>
      </c>
      <c r="F65" t="str">
        <f>VLOOKUP(укпф1[[#This Row],[Номенклатура]],[1]!Таблица213[[product_name]:[упаковка]],3,FALSE)</f>
        <v>ОХЛ</v>
      </c>
      <c r="G65" t="s">
        <v>15</v>
      </c>
      <c r="H65" t="str">
        <f>VLOOKUP(укпф1[[#This Row],[Номенклатура]],[1]!Таблица213[[product_name]:[упаковка]],4,FALSE)</f>
        <v>сердце</v>
      </c>
      <c r="I65" s="7">
        <v>1295.3406428839273</v>
      </c>
      <c r="J65" s="7" cm="1">
        <f t="array" ref="J65">INDEX('[1]прайс ЗПП'!$A$1:$D$1080,MATCH(1,(укпф1[[#This Row],[артикул]]='[1]прайс ЗПП'!$B$1:$B$1080)*(укпф1[[#This Row],[Source.Name.1]]='[1]прайс ЗПП'!$A$1:$A$1080),0),4)</f>
        <v>873.48623810799074</v>
      </c>
      <c r="K65" s="7">
        <f>укпф1[[#This Row],[цена]]*укпф1[[#This Row],[объем]]</f>
        <v>1131462.2252210679</v>
      </c>
      <c r="L65" s="7">
        <f>IFERROR(укпф1[[#This Row],[объем]]*VLOOKUP(укпф1[[#This Row],[артикул]],[1]маринад!$A$2:$D$39,3,FALSE),укпф1[[#This Row],[объем]])</f>
        <v>1295.3406428839273</v>
      </c>
    </row>
    <row r="66" spans="1:12" x14ac:dyDescent="0.35">
      <c r="A66" t="s">
        <v>12</v>
      </c>
      <c r="B66" t="s">
        <v>68</v>
      </c>
      <c r="C66" t="s">
        <v>69</v>
      </c>
      <c r="D66">
        <f>VLOOKUP(укпф1[[#This Row],[Номенклатура]],[1]!Таблица213[[product_name]:[упаковка]],7,FALSE)</f>
        <v>1014</v>
      </c>
      <c r="E66" t="s">
        <v>53</v>
      </c>
      <c r="F66" t="str">
        <f>VLOOKUP(укпф1[[#This Row],[Номенклатура]],[1]!Таблица213[[product_name]:[упаковка]],3,FALSE)</f>
        <v>ОХЛ</v>
      </c>
      <c r="G66" t="s">
        <v>15</v>
      </c>
      <c r="H66" t="str">
        <f>VLOOKUP(укпф1[[#This Row],[Номенклатура]],[1]!Таблица213[[product_name]:[упаковка]],4,FALSE)</f>
        <v>крыло</v>
      </c>
      <c r="I66" s="7">
        <v>7060.8764455241517</v>
      </c>
      <c r="J66" s="7" cm="1">
        <f t="array" ref="J66">INDEX('[1]прайс ЗПП'!$A$1:$D$1080,MATCH(1,(укпф1[[#This Row],[артикул]]='[1]прайс ЗПП'!$B$1:$B$1080)*(укпф1[[#This Row],[Source.Name.1]]='[1]прайс ЗПП'!$A$1:$A$1080),0),4)</f>
        <v>844.04467873248916</v>
      </c>
      <c r="K66" s="7">
        <f>укпф1[[#This Row],[цена]]*укпф1[[#This Row],[объем]]</f>
        <v>5959695.1910322327</v>
      </c>
      <c r="L66" s="7">
        <f>IFERROR(укпф1[[#This Row],[объем]]*VLOOKUP(укпф1[[#This Row],[артикул]],[1]маринад!$A$2:$D$39,3,FALSE),укпф1[[#This Row],[объем]])</f>
        <v>6053.0445310965724</v>
      </c>
    </row>
    <row r="67" spans="1:12" x14ac:dyDescent="0.35">
      <c r="A67" t="s">
        <v>12</v>
      </c>
      <c r="B67" t="s">
        <v>68</v>
      </c>
      <c r="C67" t="s">
        <v>69</v>
      </c>
      <c r="D67">
        <f>VLOOKUP(укпф1[[#This Row],[Номенклатура]],[1]!Таблица213[[product_name]:[упаковка]],7,FALSE)</f>
        <v>1010</v>
      </c>
      <c r="E67" t="s">
        <v>54</v>
      </c>
      <c r="F67" t="str">
        <f>VLOOKUP(укпф1[[#This Row],[Номенклатура]],[1]!Таблица213[[product_name]:[упаковка]],3,FALSE)</f>
        <v>ОХЛ</v>
      </c>
      <c r="G67" t="s">
        <v>15</v>
      </c>
      <c r="H67" t="str">
        <f>VLOOKUP(укпф1[[#This Row],[Номенклатура]],[1]!Таблица213[[product_name]:[упаковка]],4,FALSE)</f>
        <v>табак</v>
      </c>
      <c r="I67" s="7">
        <v>731.48648068739419</v>
      </c>
      <c r="J67" s="7" cm="1">
        <f t="array" ref="J67">INDEX('[1]прайс ЗПП'!$A$1:$D$1080,MATCH(1,(укпф1[[#This Row],[артикул]]='[1]прайс ЗПП'!$B$1:$B$1080)*(укпф1[[#This Row],[Source.Name.1]]='[1]прайс ЗПП'!$A$1:$A$1080),0),4)</f>
        <v>682.3831711665689</v>
      </c>
      <c r="K67" s="7">
        <f>укпф1[[#This Row],[цена]]*укпф1[[#This Row],[объем]]</f>
        <v>499154.06435693719</v>
      </c>
      <c r="L67" s="7">
        <f>IFERROR(укпф1[[#This Row],[объем]]*VLOOKUP(укпф1[[#This Row],[артикул]],[1]маринад!$A$2:$D$39,3,FALSE),укпф1[[#This Row],[объем]])</f>
        <v>645.90417720741209</v>
      </c>
    </row>
    <row r="68" spans="1:12" x14ac:dyDescent="0.35">
      <c r="A68" t="s">
        <v>12</v>
      </c>
      <c r="B68" t="s">
        <v>68</v>
      </c>
      <c r="C68" t="s">
        <v>69</v>
      </c>
      <c r="D68">
        <f>VLOOKUP(укпф1[[#This Row],[Номенклатура]],[1]!Таблица213[[product_name]:[упаковка]],7,FALSE)</f>
        <v>1017</v>
      </c>
      <c r="E68" t="s">
        <v>55</v>
      </c>
      <c r="F68" t="str">
        <f>VLOOKUP(укпф1[[#This Row],[Номенклатура]],[1]!Таблица213[[product_name]:[упаковка]],3,FALSE)</f>
        <v>ОХЛ</v>
      </c>
      <c r="G68" t="s">
        <v>15</v>
      </c>
      <c r="H68" t="str">
        <f>VLOOKUP(укпф1[[#This Row],[Номенклатура]],[1]!Таблица213[[product_name]:[упаковка]],4,FALSE)</f>
        <v>голень</v>
      </c>
      <c r="I68" s="7">
        <v>761.9650840493689</v>
      </c>
      <c r="J68" s="7" cm="1">
        <f t="array" ref="J68">INDEX('[1]прайс ЗПП'!$A$1:$D$1080,MATCH(1,(укпф1[[#This Row],[артикул]]='[1]прайс ЗПП'!$B$1:$B$1080)*(укпф1[[#This Row],[Source.Name.1]]='[1]прайс ЗПП'!$A$1:$A$1080),0),4)</f>
        <v>892.20052709286449</v>
      </c>
      <c r="K68" s="7">
        <f>укпф1[[#This Row],[цена]]*укпф1[[#This Row],[объем]]</f>
        <v>679825.64961520571</v>
      </c>
      <c r="L68" s="7">
        <f>IFERROR(укпф1[[#This Row],[объем]]*VLOOKUP(укпф1[[#This Row],[артикул]],[1]маринад!$A$2:$D$39,3,FALSE),укпф1[[#This Row],[объем]])</f>
        <v>651.53064048684814</v>
      </c>
    </row>
    <row r="69" spans="1:12" x14ac:dyDescent="0.35">
      <c r="A69" t="s">
        <v>12</v>
      </c>
      <c r="B69" t="s">
        <v>68</v>
      </c>
      <c r="C69" t="s">
        <v>69</v>
      </c>
      <c r="D69">
        <f>VLOOKUP(укпф1[[#This Row],[Номенклатура]],[1]!Таблица213[[product_name]:[упаковка]],7,FALSE)</f>
        <v>1018</v>
      </c>
      <c r="E69" t="s">
        <v>56</v>
      </c>
      <c r="F69" t="str">
        <f>VLOOKUP(укпф1[[#This Row],[Номенклатура]],[1]!Таблица213[[product_name]:[упаковка]],3,FALSE)</f>
        <v>ОХЛ</v>
      </c>
      <c r="G69" t="s">
        <v>15</v>
      </c>
      <c r="H69" t="str">
        <f>VLOOKUP(укпф1[[#This Row],[Номенклатура]],[1]!Таблица213[[product_name]:[упаковка]],4,FALSE)</f>
        <v>бедро</v>
      </c>
      <c r="I69" s="7">
        <v>1584.8873748226872</v>
      </c>
      <c r="J69" s="7" cm="1">
        <f t="array" ref="J69">INDEX('[1]прайс ЗПП'!$A$1:$D$1080,MATCH(1,(укпф1[[#This Row],[артикул]]='[1]прайс ЗПП'!$B$1:$B$1080)*(укпф1[[#This Row],[Source.Name.1]]='[1]прайс ЗПП'!$A$1:$A$1080),0),4)</f>
        <v>907.08373789233713</v>
      </c>
      <c r="K69" s="7">
        <f>укпф1[[#This Row],[цена]]*укпф1[[#This Row],[объем]]</f>
        <v>1437625.5640925367</v>
      </c>
      <c r="L69" s="7">
        <f>IFERROR(укпф1[[#This Row],[объем]]*VLOOKUP(укпф1[[#This Row],[артикул]],[1]маринад!$A$2:$D$39,3,FALSE),укпф1[[#This Row],[объем]])</f>
        <v>1366.8713883766168</v>
      </c>
    </row>
    <row r="70" spans="1:12" x14ac:dyDescent="0.35">
      <c r="A70" t="s">
        <v>12</v>
      </c>
      <c r="B70" t="s">
        <v>68</v>
      </c>
      <c r="C70" t="s">
        <v>69</v>
      </c>
      <c r="D70">
        <f>VLOOKUP(укпф1[[#This Row],[Номенклатура]],[1]!Таблица213[[product_name]:[упаковка]],7,FALSE)</f>
        <v>1019</v>
      </c>
      <c r="E70" t="s">
        <v>57</v>
      </c>
      <c r="F70" t="str">
        <f>VLOOKUP(укпф1[[#This Row],[Номенклатура]],[1]!Таблица213[[product_name]:[упаковка]],3,FALSE)</f>
        <v>ОХЛ</v>
      </c>
      <c r="G70" t="s">
        <v>15</v>
      </c>
      <c r="H70" t="str">
        <f>VLOOKUP(укпф1[[#This Row],[Номенклатура]],[1]!Таблица213[[product_name]:[упаковка]],4,FALSE)</f>
        <v>филе</v>
      </c>
      <c r="I70" s="7">
        <v>187.95138739884433</v>
      </c>
      <c r="J70" s="7" cm="1">
        <f t="array" ref="J70">INDEX('[1]прайс ЗПП'!$A$1:$D$1080,MATCH(1,(укпф1[[#This Row],[артикул]]='[1]прайс ЗПП'!$B$1:$B$1080)*(укпф1[[#This Row],[Source.Name.1]]='[1]прайс ЗПП'!$A$1:$A$1080),0),4)</f>
        <v>1087.0311130452453</v>
      </c>
      <c r="K70" s="7">
        <f>укпф1[[#This Row],[цена]]*укпф1[[#This Row],[объем]]</f>
        <v>204309.00584256384</v>
      </c>
      <c r="L70" s="7">
        <f>IFERROR(укпф1[[#This Row],[объем]]*VLOOKUP(укпф1[[#This Row],[артикул]],[1]маринад!$A$2:$D$39,3,FALSE),укпф1[[#This Row],[объем]])</f>
        <v>163.43598904247332</v>
      </c>
    </row>
    <row r="71" spans="1:12" x14ac:dyDescent="0.35">
      <c r="A71" t="s">
        <v>12</v>
      </c>
      <c r="B71" t="s">
        <v>68</v>
      </c>
      <c r="C71" t="s">
        <v>69</v>
      </c>
      <c r="D71">
        <f>VLOOKUP(укпф1[[#This Row],[Номенклатура]],[1]!Таблица213[[product_name]:[упаковка]],7,FALSE)</f>
        <v>1016</v>
      </c>
      <c r="E71" t="s">
        <v>70</v>
      </c>
      <c r="F71" t="str">
        <f>VLOOKUP(укпф1[[#This Row],[Номенклатура]],[1]!Таблица213[[product_name]:[упаковка]],3,FALSE)</f>
        <v>ОХЛ</v>
      </c>
      <c r="G71" t="s">
        <v>15</v>
      </c>
      <c r="H71" t="str">
        <f>VLOOKUP(укпф1[[#This Row],[Номенклатура]],[1]!Таблица213[[product_name]:[упаковка]],4,FALSE)</f>
        <v>табак</v>
      </c>
      <c r="I71" s="7">
        <v>124.9622737840965</v>
      </c>
      <c r="J71" s="7" cm="1">
        <f t="array" ref="J71">INDEX('[1]прайс ЗПП'!$A$1:$D$1080,MATCH(1,(укпф1[[#This Row],[артикул]]='[1]прайс ЗПП'!$B$1:$B$1080)*(укпф1[[#This Row],[Source.Name.1]]='[1]прайс ЗПП'!$A$1:$A$1080),0),4)</f>
        <v>731.81736557043132</v>
      </c>
      <c r="K71" s="7">
        <f>укпф1[[#This Row],[цена]]*укпф1[[#This Row],[объем]]</f>
        <v>91449.561996368473</v>
      </c>
      <c r="L71" s="7">
        <f>IFERROR(укпф1[[#This Row],[объем]]*VLOOKUP(укпф1[[#This Row],[артикул]],[1]маринад!$A$2:$D$39,3,FALSE),укпф1[[#This Row],[объем]])</f>
        <v>121.67699492122347</v>
      </c>
    </row>
    <row r="72" spans="1:12" x14ac:dyDescent="0.35">
      <c r="A72" t="s">
        <v>12</v>
      </c>
      <c r="B72" t="s">
        <v>68</v>
      </c>
      <c r="C72" t="s">
        <v>69</v>
      </c>
      <c r="D72">
        <f>VLOOKUP(укпф1[[#This Row],[Номенклатура]],[1]!Таблица213[[product_name]:[упаковка]],7,FALSE)</f>
        <v>1020</v>
      </c>
      <c r="E72" t="s">
        <v>59</v>
      </c>
      <c r="F72" t="str">
        <f>VLOOKUP(укпф1[[#This Row],[Номенклатура]],[1]!Таблица213[[product_name]:[упаковка]],3,FALSE)</f>
        <v>ОХЛ</v>
      </c>
      <c r="G72" t="s">
        <v>15</v>
      </c>
      <c r="H72" t="str">
        <f>VLOOKUP(укпф1[[#This Row],[Номенклатура]],[1]!Таблица213[[product_name]:[упаковка]],4,FALSE)</f>
        <v>рагу</v>
      </c>
      <c r="I72" s="7">
        <v>4216.2067984065079</v>
      </c>
      <c r="J72" s="7" cm="1">
        <f t="array" ref="J72">INDEX('[1]прайс ЗПП'!$A$1:$D$1080,MATCH(1,(укпф1[[#This Row],[артикул]]='[1]прайс ЗПП'!$B$1:$B$1080)*(укпф1[[#This Row],[Source.Name.1]]='[1]прайс ЗПП'!$A$1:$A$1080),0),4)</f>
        <v>601.78536287667748</v>
      </c>
      <c r="K72" s="7">
        <f>укпф1[[#This Row],[цена]]*укпф1[[#This Row],[объем]]</f>
        <v>2537251.5381421749</v>
      </c>
      <c r="L72" s="7">
        <f>IFERROR(укпф1[[#This Row],[объем]]*VLOOKUP(укпф1[[#This Row],[артикул]],[1]маринад!$A$2:$D$39,3,FALSE),укпф1[[#This Row],[объем]])</f>
        <v>3128.4460921618374</v>
      </c>
    </row>
    <row r="73" spans="1:12" x14ac:dyDescent="0.35">
      <c r="A73" t="s">
        <v>12</v>
      </c>
      <c r="B73" t="s">
        <v>68</v>
      </c>
      <c r="C73" t="s">
        <v>69</v>
      </c>
      <c r="D73">
        <f>VLOOKUP(укпф1[[#This Row],[Номенклатура]],[1]!Таблица213[[product_name]:[упаковка]],7,FALSE)</f>
        <v>1038</v>
      </c>
      <c r="E73" t="s">
        <v>60</v>
      </c>
      <c r="F73" t="str">
        <f>VLOOKUP(укпф1[[#This Row],[Номенклатура]],[1]!Таблица213[[product_name]:[упаковка]],3,FALSE)</f>
        <v>ОХЛ</v>
      </c>
      <c r="G73" t="s">
        <v>15</v>
      </c>
      <c r="H73" t="str">
        <f>VLOOKUP(укпф1[[#This Row],[Номенклатура]],[1]!Таблица213[[product_name]:[упаковка]],4,FALSE)</f>
        <v>табак</v>
      </c>
      <c r="I73" s="7">
        <v>437.87593496703732</v>
      </c>
      <c r="J73" s="7" cm="1">
        <f t="array" ref="J73">INDEX('[1]прайс ЗПП'!$A$1:$D$1080,MATCH(1,(укпф1[[#This Row],[артикул]]='[1]прайс ЗПП'!$B$1:$B$1080)*(укпф1[[#This Row],[Source.Name.1]]='[1]прайс ЗПП'!$A$1:$A$1080),0),4)</f>
        <v>759.09790354058782</v>
      </c>
      <c r="K73" s="7">
        <f>укпф1[[#This Row],[цена]]*укпф1[[#This Row],[объем]]</f>
        <v>332390.70424435282</v>
      </c>
      <c r="L73" s="7">
        <f>IFERROR(укпф1[[#This Row],[объем]]*VLOOKUP(укпф1[[#This Row],[артикул]],[1]маринад!$A$2:$D$39,3,FALSE),укпф1[[#This Row],[объем]])</f>
        <v>433.54052967033397</v>
      </c>
    </row>
    <row r="74" spans="1:12" x14ac:dyDescent="0.35">
      <c r="A74" t="s">
        <v>12</v>
      </c>
      <c r="B74" t="s">
        <v>68</v>
      </c>
      <c r="C74" t="s">
        <v>69</v>
      </c>
      <c r="D74">
        <f>VLOOKUP(укпф1[[#This Row],[Номенклатура]],[1]!Таблица213[[product_name]:[упаковка]],7,FALSE)</f>
        <v>1011</v>
      </c>
      <c r="E74" t="s">
        <v>61</v>
      </c>
      <c r="F74" t="str">
        <f>VLOOKUP(укпф1[[#This Row],[Номенклатура]],[1]!Таблица213[[product_name]:[упаковка]],3,FALSE)</f>
        <v>ОХЛ</v>
      </c>
      <c r="G74" t="s">
        <v>15</v>
      </c>
      <c r="H74" t="str">
        <f>VLOOKUP(укпф1[[#This Row],[Номенклатура]],[1]!Таблица213[[product_name]:[упаковка]],4,FALSE)</f>
        <v>крыло</v>
      </c>
      <c r="I74" s="7">
        <v>10.682750478372153</v>
      </c>
      <c r="J74" s="7" cm="1">
        <f t="array" ref="J74">INDEX('[1]прайс ЗПП'!$A$1:$D$1080,MATCH(1,(укпф1[[#This Row],[артикул]]='[1]прайс ЗПП'!$B$1:$B$1080)*(укпф1[[#This Row],[Source.Name.1]]='[1]прайс ЗПП'!$A$1:$A$1080),0),4)</f>
        <v>849.13378972797238</v>
      </c>
      <c r="K74" s="7">
        <f>укпф1[[#This Row],[цена]]*укпф1[[#This Row],[объем]]</f>
        <v>9071.0843984184557</v>
      </c>
      <c r="L74" s="7">
        <f>IFERROR(укпф1[[#This Row],[объем]]*VLOOKUP(укпф1[[#This Row],[артикул]],[1]маринад!$A$2:$D$39,3,FALSE),укпф1[[#This Row],[объем]])</f>
        <v>10.682750478372153</v>
      </c>
    </row>
    <row r="75" spans="1:12" x14ac:dyDescent="0.35">
      <c r="A75" t="s">
        <v>12</v>
      </c>
      <c r="B75" t="s">
        <v>68</v>
      </c>
      <c r="C75" t="s">
        <v>69</v>
      </c>
      <c r="D75">
        <f>VLOOKUP(укпф1[[#This Row],[Номенклатура]],[1]!Таблица213[[product_name]:[упаковка]],7,FALSE)</f>
        <v>1066</v>
      </c>
      <c r="E75" t="s">
        <v>63</v>
      </c>
      <c r="F75" t="str">
        <f>VLOOKUP(укпф1[[#This Row],[Номенклатура]],[1]!Таблица213[[product_name]:[упаковка]],3,FALSE)</f>
        <v>ОХЛ</v>
      </c>
      <c r="G75" t="s">
        <v>15</v>
      </c>
      <c r="H75" t="str">
        <f>VLOOKUP(укпф1[[#This Row],[Номенклатура]],[1]!Таблица213[[product_name]:[упаковка]],4,FALSE)</f>
        <v>бедро</v>
      </c>
      <c r="I75" s="7">
        <v>27.862523240071923</v>
      </c>
      <c r="J75" s="7" cm="1">
        <f t="array" ref="J75">INDEX('[1]прайс ЗПП'!$A$1:$D$1080,MATCH(1,(укпф1[[#This Row],[артикул]]='[1]прайс ЗПП'!$B$1:$B$1080)*(укпф1[[#This Row],[Source.Name.1]]='[1]прайс ЗПП'!$A$1:$A$1080),0),4)</f>
        <v>877.03140760408451</v>
      </c>
      <c r="K75" s="7">
        <f>укпф1[[#This Row],[цена]]*укпф1[[#This Row],[объем]]</f>
        <v>24436.307976641794</v>
      </c>
      <c r="L75" s="7">
        <f>IFERROR(укпф1[[#This Row],[объем]]*VLOOKUP(укпф1[[#This Row],[артикул]],[1]маринад!$A$2:$D$39,3,FALSE),укпф1[[#This Row],[объем]])</f>
        <v>23.652396638431174</v>
      </c>
    </row>
    <row r="76" spans="1:12" x14ac:dyDescent="0.35">
      <c r="A76" t="s">
        <v>12</v>
      </c>
      <c r="B76" t="s">
        <v>68</v>
      </c>
      <c r="C76" t="s">
        <v>69</v>
      </c>
      <c r="D76">
        <f>VLOOKUP(укпф1[[#This Row],[Номенклатура]],[1]!Таблица213[[product_name]:[упаковка]],7,FALSE)</f>
        <v>1009</v>
      </c>
      <c r="E76" t="s">
        <v>65</v>
      </c>
      <c r="F76" t="str">
        <f>VLOOKUP(укпф1[[#This Row],[Номенклатура]],[1]!Таблица213[[product_name]:[упаковка]],3,FALSE)</f>
        <v>ОХЛ</v>
      </c>
      <c r="G76" t="s">
        <v>15</v>
      </c>
      <c r="H76" t="str">
        <f>VLOOKUP(укпф1[[#This Row],[Номенклатура]],[1]!Таблица213[[product_name]:[упаковка]],4,FALSE)</f>
        <v>лапы</v>
      </c>
      <c r="I76" s="7">
        <v>4089.2126177316131</v>
      </c>
      <c r="J76" s="7" cm="1">
        <f t="array" ref="J76">INDEX('[1]прайс ЗПП'!$A$1:$D$1080,MATCH(1,(укпф1[[#This Row],[артикул]]='[1]прайс ЗПП'!$B$1:$B$1080)*(укпф1[[#This Row],[Source.Name.1]]='[1]прайс ЗПП'!$A$1:$A$1080),0),4)</f>
        <v>166.10088373501083</v>
      </c>
      <c r="K76" s="7">
        <f>укпф1[[#This Row],[цена]]*укпф1[[#This Row],[объем]]</f>
        <v>679221.82958557794</v>
      </c>
      <c r="L76" s="7">
        <f>IFERROR(укпф1[[#This Row],[объем]]*VLOOKUP(укпф1[[#This Row],[артикул]],[1]маринад!$A$2:$D$39,3,FALSE),укпф1[[#This Row],[объем]])</f>
        <v>4089.2126177316131</v>
      </c>
    </row>
    <row r="77" spans="1:12" x14ac:dyDescent="0.35">
      <c r="A77" t="s">
        <v>12</v>
      </c>
      <c r="B77" t="s">
        <v>68</v>
      </c>
      <c r="C77" t="s">
        <v>69</v>
      </c>
      <c r="D77">
        <f>VLOOKUP(укпф1[[#This Row],[Номенклатура]],[1]!Таблица213[[product_name]:[упаковка]],7,FALSE)</f>
        <v>1008</v>
      </c>
      <c r="E77" t="s">
        <v>66</v>
      </c>
      <c r="F77" t="str">
        <f>VLOOKUP(укпф1[[#This Row],[Номенклатура]],[1]!Таблица213[[product_name]:[упаковка]],3,FALSE)</f>
        <v>ОХЛ</v>
      </c>
      <c r="G77" t="s">
        <v>15</v>
      </c>
      <c r="H77" t="str">
        <f>VLOOKUP(укпф1[[#This Row],[Номенклатура]],[1]!Таблица213[[product_name]:[упаковка]],4,FALSE)</f>
        <v>головы</v>
      </c>
      <c r="I77" s="7">
        <v>5105.1660631307723</v>
      </c>
      <c r="J77" s="7" cm="1">
        <f t="array" ref="J77">INDEX('[1]прайс ЗПП'!$A$1:$D$1080,MATCH(1,(укпф1[[#This Row],[артикул]]='[1]прайс ЗПП'!$B$1:$B$1080)*(укпф1[[#This Row],[Source.Name.1]]='[1]прайс ЗПП'!$A$1:$A$1080),0),4)</f>
        <v>174.7670434314652</v>
      </c>
      <c r="K77" s="7">
        <f>укпф1[[#This Row],[цена]]*укпф1[[#This Row],[объем]]</f>
        <v>892214.77908001782</v>
      </c>
      <c r="L77" s="7">
        <f>IFERROR(укпф1[[#This Row],[объем]]*VLOOKUP(укпф1[[#This Row],[артикул]],[1]маринад!$A$2:$D$39,3,FALSE),укпф1[[#This Row],[объем]])</f>
        <v>5105.1660631307723</v>
      </c>
    </row>
    <row r="78" spans="1:12" x14ac:dyDescent="0.35">
      <c r="A78" t="s">
        <v>12</v>
      </c>
      <c r="B78" t="s">
        <v>68</v>
      </c>
      <c r="C78" t="s">
        <v>69</v>
      </c>
      <c r="D78">
        <f>VLOOKUP(укпф1[[#This Row],[Номенклатура]],[1]!Таблица213[[product_name]:[упаковка]],7,FALSE)</f>
        <v>1004</v>
      </c>
      <c r="E78" t="s">
        <v>67</v>
      </c>
      <c r="F78" t="str">
        <f>VLOOKUP(укпф1[[#This Row],[Номенклатура]],[1]!Таблица213[[product_name]:[упаковка]],3,FALSE)</f>
        <v>ОХЛ</v>
      </c>
      <c r="G78" t="s">
        <v>15</v>
      </c>
      <c r="H78" t="str">
        <f>VLOOKUP(укпф1[[#This Row],[Номенклатура]],[1]!Таблица213[[product_name]:[упаковка]],4,FALSE)</f>
        <v>шея</v>
      </c>
      <c r="I78" s="7">
        <v>5028.9695547258352</v>
      </c>
      <c r="J78" s="7" cm="1">
        <f t="array" ref="J78">INDEX('[1]прайс ЗПП'!$A$1:$D$1080,MATCH(1,(укпф1[[#This Row],[артикул]]='[1]прайс ЗПП'!$B$1:$B$1080)*(укпф1[[#This Row],[Source.Name.1]]='[1]прайс ЗПП'!$A$1:$A$1080),0),4)</f>
        <v>265.95441659662811</v>
      </c>
      <c r="K78" s="7">
        <f>укпф1[[#This Row],[цена]]*укпф1[[#This Row],[объем]]</f>
        <v>1337476.664009314</v>
      </c>
      <c r="L78" s="7">
        <f>IFERROR(укпф1[[#This Row],[объем]]*VLOOKUP(укпф1[[#This Row],[артикул]],[1]маринад!$A$2:$D$39,3,FALSE),укпф1[[#This Row],[объем]])</f>
        <v>5028.9695547258352</v>
      </c>
    </row>
    <row r="79" spans="1:12" x14ac:dyDescent="0.35">
      <c r="A79" t="s">
        <v>12</v>
      </c>
      <c r="B79" t="s">
        <v>71</v>
      </c>
      <c r="C79" t="s">
        <v>69</v>
      </c>
      <c r="D79">
        <f>VLOOKUP(укпф1[[#This Row],[Номенклатура]],[1]!Таблица213[[product_name]:[упаковка]],7,FALSE)</f>
        <v>701</v>
      </c>
      <c r="E79" t="s">
        <v>26</v>
      </c>
      <c r="F79" t="str">
        <f>VLOOKUP(укпф1[[#This Row],[Номенклатура]],[1]!Таблица213[[product_name]:[упаковка]],3,FALSE)</f>
        <v>ОХЛ</v>
      </c>
      <c r="G79" t="s">
        <v>15</v>
      </c>
      <c r="H79" t="str">
        <f>VLOOKUP(укпф1[[#This Row],[Номенклатура]],[1]!Таблица213[[product_name]:[упаковка]],4,FALSE)</f>
        <v>тушка</v>
      </c>
      <c r="I79" s="7">
        <v>259.0681285767854</v>
      </c>
      <c r="J79" s="7" cm="1">
        <f t="array" ref="J79">INDEX('[1]прайс ЗПП'!$A$1:$D$1080,MATCH(1,(укпф1[[#This Row],[артикул]]='[1]прайс ЗПП'!$B$1:$B$1080)*(укпф1[[#This Row],[Source.Name.1]]='[1]прайс ЗПП'!$A$1:$A$1080),0),4)</f>
        <v>830.21241257414999</v>
      </c>
      <c r="K79" s="7">
        <f>укпф1[[#This Row],[цена]]*укпф1[[#This Row],[объем]]</f>
        <v>215081.57604680309</v>
      </c>
      <c r="L79" s="7">
        <f>IFERROR(укпф1[[#This Row],[объем]]*VLOOKUP(укпф1[[#This Row],[артикул]],[1]маринад!$A$2:$D$39,3,FALSE),укпф1[[#This Row],[объем]])</f>
        <v>259.0681285767854</v>
      </c>
    </row>
    <row r="80" spans="1:12" x14ac:dyDescent="0.35">
      <c r="A80" t="s">
        <v>12</v>
      </c>
      <c r="B80" t="s">
        <v>71</v>
      </c>
      <c r="C80" t="s">
        <v>69</v>
      </c>
      <c r="D80">
        <f>VLOOKUP(укпф1[[#This Row],[Номенклатура]],[1]!Таблица213[[product_name]:[упаковка]],7,FALSE)</f>
        <v>702</v>
      </c>
      <c r="E80" t="s">
        <v>72</v>
      </c>
      <c r="F80" t="str">
        <f>VLOOKUP(укпф1[[#This Row],[Номенклатура]],[1]!Таблица213[[product_name]:[упаковка]],3,FALSE)</f>
        <v>ОХЛ</v>
      </c>
      <c r="G80" t="s">
        <v>15</v>
      </c>
      <c r="H80" t="str">
        <f>VLOOKUP(укпф1[[#This Row],[Номенклатура]],[1]!Таблица213[[product_name]:[упаковка]],4,FALSE)</f>
        <v>тушка</v>
      </c>
      <c r="I80" s="7">
        <v>457.17905042962133</v>
      </c>
      <c r="J80" s="7" cm="1">
        <f t="array" ref="J80">INDEX('[1]прайс ЗПП'!$A$1:$D$1080,MATCH(1,(укпф1[[#This Row],[артикул]]='[1]прайс ЗПП'!$B$1:$B$1080)*(укпф1[[#This Row],[Source.Name.1]]='[1]прайс ЗПП'!$A$1:$A$1080),0),4)</f>
        <v>797.12515819052089</v>
      </c>
      <c r="K80" s="7">
        <f>укпф1[[#This Row],[цена]]*укпф1[[#This Row],[объем]]</f>
        <v>364428.92289510404</v>
      </c>
      <c r="L80" s="7">
        <f>IFERROR(укпф1[[#This Row],[объем]]*VLOOKUP(укпф1[[#This Row],[артикул]],[1]маринад!$A$2:$D$39,3,FALSE),укпф1[[#This Row],[объем]])</f>
        <v>457.17905042962133</v>
      </c>
    </row>
    <row r="81" spans="1:12" x14ac:dyDescent="0.35">
      <c r="A81" t="s">
        <v>12</v>
      </c>
      <c r="B81" t="s">
        <v>71</v>
      </c>
      <c r="C81" t="s">
        <v>69</v>
      </c>
      <c r="D81">
        <f>VLOOKUP(укпф1[[#This Row],[Номенклатура]],[1]!Таблица213[[product_name]:[упаковка]],7,FALSE)</f>
        <v>710</v>
      </c>
      <c r="E81" t="s">
        <v>28</v>
      </c>
      <c r="F81" t="str">
        <f>VLOOKUP(укпф1[[#This Row],[Номенклатура]],[1]!Таблица213[[product_name]:[упаковка]],3,FALSE)</f>
        <v>ОХЛ</v>
      </c>
      <c r="G81" t="s">
        <v>15</v>
      </c>
      <c r="H81" t="str">
        <f>VLOOKUP(укпф1[[#This Row],[Номенклатура]],[1]!Таблица213[[product_name]:[упаковка]],4,FALSE)</f>
        <v>бедро</v>
      </c>
      <c r="I81" s="7">
        <v>934.67716976722591</v>
      </c>
      <c r="J81" s="7" cm="1">
        <f t="array" ref="J81">INDEX('[1]прайс ЗПП'!$A$1:$D$1080,MATCH(1,(укпф1[[#This Row],[артикул]]='[1]прайс ЗПП'!$B$1:$B$1080)*(укпф1[[#This Row],[Source.Name.1]]='[1]прайс ЗПП'!$A$1:$A$1080),0),4)</f>
        <v>846.05336318363982</v>
      </c>
      <c r="K81" s="7">
        <f>укпф1[[#This Row],[цена]]*укпф1[[#This Row],[объем]]</f>
        <v>790786.7629725273</v>
      </c>
      <c r="L81" s="7">
        <f>IFERROR(укпф1[[#This Row],[объем]]*VLOOKUP(укпф1[[#This Row],[артикул]],[1]маринад!$A$2:$D$39,3,FALSE),укпф1[[#This Row],[объем]])</f>
        <v>934.67716976722591</v>
      </c>
    </row>
    <row r="82" spans="1:12" x14ac:dyDescent="0.35">
      <c r="A82" t="s">
        <v>12</v>
      </c>
      <c r="B82" t="s">
        <v>71</v>
      </c>
      <c r="C82" t="s">
        <v>69</v>
      </c>
      <c r="D82">
        <f>VLOOKUP(укпф1[[#This Row],[Номенклатура]],[1]!Таблица213[[product_name]:[упаковка]],7,FALSE)</f>
        <v>711</v>
      </c>
      <c r="E82" t="s">
        <v>73</v>
      </c>
      <c r="F82" t="str">
        <f>VLOOKUP(укпф1[[#This Row],[Номенклатура]],[1]!Таблица213[[product_name]:[упаковка]],3,FALSE)</f>
        <v>ОХЛ</v>
      </c>
      <c r="G82" t="s">
        <v>15</v>
      </c>
      <c r="H82" t="str">
        <f>VLOOKUP(укпф1[[#This Row],[Номенклатура]],[1]!Таблица213[[product_name]:[упаковка]],4,FALSE)</f>
        <v>бедро</v>
      </c>
      <c r="I82" s="7">
        <v>10007.141437181712</v>
      </c>
      <c r="J82" s="7" cm="1">
        <f t="array" ref="J82">INDEX('[1]прайс ЗПП'!$A$1:$D$1080,MATCH(1,(укпф1[[#This Row],[артикул]]='[1]прайс ЗПП'!$B$1:$B$1080)*(укпф1[[#This Row],[Source.Name.1]]='[1]прайс ЗПП'!$A$1:$A$1080),0),4)</f>
        <v>812.69837388570988</v>
      </c>
      <c r="K82" s="7">
        <f>укпф1[[#This Row],[цена]]*укпф1[[#This Row],[объем]]</f>
        <v>8132787.573241883</v>
      </c>
      <c r="L82" s="7">
        <f>IFERROR(укпф1[[#This Row],[объем]]*VLOOKUP(укпф1[[#This Row],[артикул]],[1]маринад!$A$2:$D$39,3,FALSE),укпф1[[#This Row],[объем]])</f>
        <v>10007.141437181712</v>
      </c>
    </row>
    <row r="83" spans="1:12" x14ac:dyDescent="0.35">
      <c r="A83" t="s">
        <v>12</v>
      </c>
      <c r="B83" t="s">
        <v>71</v>
      </c>
      <c r="C83" t="s">
        <v>69</v>
      </c>
      <c r="D83">
        <f>VLOOKUP(укпф1[[#This Row],[Номенклатура]],[1]!Таблица213[[product_name]:[упаковка]],7,FALSE)</f>
        <v>712</v>
      </c>
      <c r="E83" t="s">
        <v>30</v>
      </c>
      <c r="F83" t="str">
        <f>VLOOKUP(укпф1[[#This Row],[Номенклатура]],[1]!Таблица213[[product_name]:[упаковка]],3,FALSE)</f>
        <v>ОХЛ</v>
      </c>
      <c r="G83" t="s">
        <v>15</v>
      </c>
      <c r="H83" t="str">
        <f>VLOOKUP(укпф1[[#This Row],[Номенклатура]],[1]!Таблица213[[product_name]:[упаковка]],4,FALSE)</f>
        <v>голень</v>
      </c>
      <c r="I83" s="7">
        <v>660.36973950945298</v>
      </c>
      <c r="J83" s="7" cm="1">
        <f t="array" ref="J83">INDEX('[1]прайс ЗПП'!$A$1:$D$1080,MATCH(1,(укпф1[[#This Row],[артикул]]='[1]прайс ЗПП'!$B$1:$B$1080)*(укпф1[[#This Row],[Source.Name.1]]='[1]прайс ЗПП'!$A$1:$A$1080),0),4)</f>
        <v>879.7342418138594</v>
      </c>
      <c r="K83" s="7">
        <f>укпф1[[#This Row],[цена]]*укпф1[[#This Row],[объем]]</f>
        <v>580949.87210416445</v>
      </c>
      <c r="L83" s="7">
        <f>IFERROR(укпф1[[#This Row],[объем]]*VLOOKUP(укпф1[[#This Row],[артикул]],[1]маринад!$A$2:$D$39,3,FALSE),укпф1[[#This Row],[объем]])</f>
        <v>660.36973950945298</v>
      </c>
    </row>
    <row r="84" spans="1:12" x14ac:dyDescent="0.35">
      <c r="A84" t="s">
        <v>12</v>
      </c>
      <c r="B84" t="s">
        <v>71</v>
      </c>
      <c r="C84" t="s">
        <v>69</v>
      </c>
      <c r="D84">
        <f>VLOOKUP(укпф1[[#This Row],[Номенклатура]],[1]!Таблица213[[product_name]:[упаковка]],7,FALSE)</f>
        <v>713</v>
      </c>
      <c r="E84" t="s">
        <v>74</v>
      </c>
      <c r="F84" t="str">
        <f>VLOOKUP(укпф1[[#This Row],[Номенклатура]],[1]!Таблица213[[product_name]:[упаковка]],3,FALSE)</f>
        <v>ОХЛ</v>
      </c>
      <c r="G84" t="s">
        <v>15</v>
      </c>
      <c r="H84" t="str">
        <f>VLOOKUP(укпф1[[#This Row],[Номенклатура]],[1]!Таблица213[[product_name]:[упаковка]],4,FALSE)</f>
        <v>голень</v>
      </c>
      <c r="I84" s="7">
        <v>965.15577312920061</v>
      </c>
      <c r="J84" s="7" cm="1">
        <f t="array" ref="J84">INDEX('[1]прайс ЗПП'!$A$1:$D$1080,MATCH(1,(укпф1[[#This Row],[артикул]]='[1]прайс ЗПП'!$B$1:$B$1080)*(укпф1[[#This Row],[Source.Name.1]]='[1]прайс ЗПП'!$A$1:$A$1080),0),4)</f>
        <v>842.8187786313498</v>
      </c>
      <c r="K84" s="7">
        <f>укпф1[[#This Row],[цена]]*укпф1[[#This Row],[объем]]</f>
        <v>813451.40989774896</v>
      </c>
      <c r="L84" s="7">
        <f>IFERROR(укпф1[[#This Row],[объем]]*VLOOKUP(укпф1[[#This Row],[артикул]],[1]маринад!$A$2:$D$39,3,FALSE),укпф1[[#This Row],[объем]])</f>
        <v>965.15577312920061</v>
      </c>
    </row>
    <row r="85" spans="1:12" x14ac:dyDescent="0.35">
      <c r="A85" t="s">
        <v>12</v>
      </c>
      <c r="B85" t="s">
        <v>71</v>
      </c>
      <c r="C85" t="s">
        <v>69</v>
      </c>
      <c r="D85">
        <f>VLOOKUP(укпф1[[#This Row],[Номенклатура]],[1]!Таблица213[[product_name]:[упаковка]],7,FALSE)</f>
        <v>714</v>
      </c>
      <c r="E85" t="s">
        <v>32</v>
      </c>
      <c r="F85" t="str">
        <f>VLOOKUP(укпф1[[#This Row],[Номенклатура]],[1]!Таблица213[[product_name]:[упаковка]],3,FALSE)</f>
        <v>ОХЛ</v>
      </c>
      <c r="G85" t="s">
        <v>15</v>
      </c>
      <c r="H85" t="str">
        <f>VLOOKUP(укпф1[[#This Row],[Номенклатура]],[1]!Таблица213[[product_name]:[упаковка]],4,FALSE)</f>
        <v>крыло</v>
      </c>
      <c r="I85" s="7">
        <v>980.39507481018802</v>
      </c>
      <c r="J85" s="7" cm="1">
        <f t="array" ref="J85">INDEX('[1]прайс ЗПП'!$A$1:$D$1080,MATCH(1,(укпф1[[#This Row],[артикул]]='[1]прайс ЗПП'!$B$1:$B$1080)*(укпф1[[#This Row],[Source.Name.1]]='[1]прайс ЗПП'!$A$1:$A$1080),0),4)</f>
        <v>862.22411815250325</v>
      </c>
      <c r="K85" s="7">
        <f>укпф1[[#This Row],[цена]]*укпф1[[#This Row],[объем]]</f>
        <v>845320.27881927183</v>
      </c>
      <c r="L85" s="7">
        <f>IFERROR(укпф1[[#This Row],[объем]]*VLOOKUP(укпф1[[#This Row],[артикул]],[1]маринад!$A$2:$D$39,3,FALSE),укпф1[[#This Row],[объем]])</f>
        <v>980.39507481018802</v>
      </c>
    </row>
    <row r="86" spans="1:12" x14ac:dyDescent="0.35">
      <c r="A86" t="s">
        <v>12</v>
      </c>
      <c r="B86" t="s">
        <v>71</v>
      </c>
      <c r="C86" t="s">
        <v>69</v>
      </c>
      <c r="D86">
        <f>VLOOKUP(укпф1[[#This Row],[Номенклатура]],[1]!Таблица213[[product_name]:[упаковка]],7,FALSE)</f>
        <v>715</v>
      </c>
      <c r="E86" t="s">
        <v>75</v>
      </c>
      <c r="F86" t="str">
        <f>VLOOKUP(укпф1[[#This Row],[Номенклатура]],[1]!Таблица213[[product_name]:[упаковка]],3,FALSE)</f>
        <v>ОХЛ</v>
      </c>
      <c r="G86" t="s">
        <v>15</v>
      </c>
      <c r="H86" t="str">
        <f>VLOOKUP(укпф1[[#This Row],[Номенклатура]],[1]!Таблица213[[product_name]:[упаковка]],4,FALSE)</f>
        <v>крыло</v>
      </c>
      <c r="I86" s="7">
        <v>1894.7531756694307</v>
      </c>
      <c r="J86" s="7" cm="1">
        <f t="array" ref="J86">INDEX('[1]прайс ЗПП'!$A$1:$D$1080,MATCH(1,(укпф1[[#This Row],[артикул]]='[1]прайс ЗПП'!$B$1:$B$1080)*(укпф1[[#This Row],[Source.Name.1]]='[1]прайс ЗПП'!$A$1:$A$1080),0),4)</f>
        <v>828.59682092923515</v>
      </c>
      <c r="K86" s="7">
        <f>укпф1[[#This Row],[цена]]*укпф1[[#This Row],[объем]]</f>
        <v>1569986.4578052629</v>
      </c>
      <c r="L86" s="7">
        <f>IFERROR(укпф1[[#This Row],[объем]]*VLOOKUP(укпф1[[#This Row],[артикул]],[1]маринад!$A$2:$D$39,3,FALSE),укпф1[[#This Row],[объем]])</f>
        <v>1894.7531756694307</v>
      </c>
    </row>
    <row r="87" spans="1:12" x14ac:dyDescent="0.35">
      <c r="A87" t="s">
        <v>12</v>
      </c>
      <c r="B87" t="s">
        <v>71</v>
      </c>
      <c r="C87" t="s">
        <v>69</v>
      </c>
      <c r="D87">
        <f>VLOOKUP(укпф1[[#This Row],[Номенклатура]],[1]!Таблица213[[product_name]:[упаковка]],7,FALSE)</f>
        <v>716</v>
      </c>
      <c r="E87" t="s">
        <v>34</v>
      </c>
      <c r="F87" t="str">
        <f>VLOOKUP(укпф1[[#This Row],[Номенклатура]],[1]!Таблица213[[product_name]:[упаковка]],3,FALSE)</f>
        <v>ОХЛ</v>
      </c>
      <c r="G87" t="s">
        <v>15</v>
      </c>
      <c r="H87" t="str">
        <f>VLOOKUP(укпф1[[#This Row],[Номенклатура]],[1]!Таблица213[[product_name]:[упаковка]],4,FALSE)</f>
        <v>четвертина</v>
      </c>
      <c r="I87" s="7">
        <v>462.25881765661717</v>
      </c>
      <c r="J87" s="7" cm="1">
        <f t="array" ref="J87">INDEX('[1]прайс ЗПП'!$A$1:$D$1080,MATCH(1,(укпф1[[#This Row],[артикул]]='[1]прайс ЗПП'!$B$1:$B$1080)*(укпф1[[#This Row],[Source.Name.1]]='[1]прайс ЗПП'!$A$1:$A$1080),0),4)</f>
        <v>824.16320307212766</v>
      </c>
      <c r="K87" s="7">
        <f>укпф1[[#This Row],[цена]]*укпф1[[#This Row],[объем]]</f>
        <v>380976.7078082122</v>
      </c>
      <c r="L87" s="7">
        <f>IFERROR(укпф1[[#This Row],[объем]]*VLOOKUP(укпф1[[#This Row],[артикул]],[1]маринад!$A$2:$D$39,3,FALSE),укпф1[[#This Row],[объем]])</f>
        <v>462.25881765661717</v>
      </c>
    </row>
    <row r="88" spans="1:12" x14ac:dyDescent="0.35">
      <c r="A88" t="s">
        <v>12</v>
      </c>
      <c r="B88" t="s">
        <v>71</v>
      </c>
      <c r="C88" t="s">
        <v>69</v>
      </c>
      <c r="D88">
        <f>VLOOKUP(укпф1[[#This Row],[Номенклатура]],[1]!Таблица213[[product_name]:[упаковка]],7,FALSE)</f>
        <v>717</v>
      </c>
      <c r="E88" t="s">
        <v>76</v>
      </c>
      <c r="F88" t="str">
        <f>VLOOKUP(укпф1[[#This Row],[Номенклатура]],[1]!Таблица213[[product_name]:[упаковка]],3,FALSE)</f>
        <v>ОХЛ</v>
      </c>
      <c r="G88" t="s">
        <v>15</v>
      </c>
      <c r="H88" t="str">
        <f>VLOOKUP(укпф1[[#This Row],[Номенклатура]],[1]!Таблица213[[product_name]:[упаковка]],4,FALSE)</f>
        <v>четвертина</v>
      </c>
      <c r="I88" s="7">
        <v>1371.5371512888639</v>
      </c>
      <c r="J88" s="7" cm="1">
        <f t="array" ref="J88">INDEX('[1]прайс ЗПП'!$A$1:$D$1080,MATCH(1,(укпф1[[#This Row],[артикул]]='[1]прайс ЗПП'!$B$1:$B$1080)*(укпф1[[#This Row],[Source.Name.1]]='[1]прайс ЗПП'!$A$1:$A$1080),0),4)</f>
        <v>797.02339769292848</v>
      </c>
      <c r="K88" s="7">
        <f>укпф1[[#This Row],[цена]]*укпф1[[#This Row],[объем]]</f>
        <v>1093147.2003823305</v>
      </c>
      <c r="L88" s="7">
        <f>IFERROR(укпф1[[#This Row],[объем]]*VLOOKUP(укпф1[[#This Row],[артикул]],[1]маринад!$A$2:$D$39,3,FALSE),укпф1[[#This Row],[объем]])</f>
        <v>1371.5371512888639</v>
      </c>
    </row>
    <row r="89" spans="1:12" x14ac:dyDescent="0.35">
      <c r="A89" t="s">
        <v>12</v>
      </c>
      <c r="B89" t="s">
        <v>71</v>
      </c>
      <c r="C89" t="s">
        <v>69</v>
      </c>
      <c r="D89">
        <f>VLOOKUP(укпф1[[#This Row],[Номенклатура]],[1]!Таблица213[[product_name]:[упаковка]],7,FALSE)</f>
        <v>718</v>
      </c>
      <c r="E89" t="s">
        <v>36</v>
      </c>
      <c r="F89" t="str">
        <f>VLOOKUP(укпф1[[#This Row],[Номенклатура]],[1]!Таблица213[[product_name]:[упаковка]],3,FALSE)</f>
        <v>ОХЛ</v>
      </c>
      <c r="G89" t="s">
        <v>15</v>
      </c>
      <c r="H89" t="str">
        <f>VLOOKUP(укпф1[[#This Row],[Номенклатура]],[1]!Таблица213[[product_name]:[упаковка]],4,FALSE)</f>
        <v>филе</v>
      </c>
      <c r="I89" s="7">
        <v>1168.3464622090323</v>
      </c>
      <c r="J89" s="7" cm="1">
        <f t="array" ref="J89">INDEX('[1]прайс ЗПП'!$A$1:$D$1080,MATCH(1,(укпф1[[#This Row],[артикул]]='[1]прайс ЗПП'!$B$1:$B$1080)*(укпф1[[#This Row],[Source.Name.1]]='[1]прайс ЗПП'!$A$1:$A$1080),0),4)</f>
        <v>1115.962625860752</v>
      </c>
      <c r="K89" s="7">
        <f>укпф1[[#This Row],[цена]]*укпф1[[#This Row],[объем]]</f>
        <v>1303830.9858819116</v>
      </c>
      <c r="L89" s="7">
        <f>IFERROR(укпф1[[#This Row],[объем]]*VLOOKUP(укпф1[[#This Row],[артикул]],[1]маринад!$A$2:$D$39,3,FALSE),укпф1[[#This Row],[объем]])</f>
        <v>1168.3464622090323</v>
      </c>
    </row>
    <row r="90" spans="1:12" x14ac:dyDescent="0.35">
      <c r="A90" t="s">
        <v>12</v>
      </c>
      <c r="B90" t="s">
        <v>71</v>
      </c>
      <c r="C90" t="s">
        <v>69</v>
      </c>
      <c r="D90">
        <f>VLOOKUP(укпф1[[#This Row],[Номенклатура]],[1]!Таблица213[[product_name]:[упаковка]],7,FALSE)</f>
        <v>719</v>
      </c>
      <c r="E90" t="s">
        <v>77</v>
      </c>
      <c r="F90" t="str">
        <f>VLOOKUP(укпф1[[#This Row],[Номенклатура]],[1]!Таблица213[[product_name]:[упаковка]],3,FALSE)</f>
        <v>ОХЛ</v>
      </c>
      <c r="G90" t="s">
        <v>15</v>
      </c>
      <c r="H90" t="str">
        <f>VLOOKUP(укпф1[[#This Row],[Номенклатура]],[1]!Таблица213[[product_name]:[упаковка]],4,FALSE)</f>
        <v>филе</v>
      </c>
      <c r="I90" s="7">
        <v>2285.8952521481069</v>
      </c>
      <c r="J90" s="7" cm="1">
        <f t="array" ref="J90">INDEX('[1]прайс ЗПП'!$A$1:$D$1080,MATCH(1,(укпф1[[#This Row],[артикул]]='[1]прайс ЗПП'!$B$1:$B$1080)*(укпф1[[#This Row],[Source.Name.1]]='[1]прайс ЗПП'!$A$1:$A$1080),0),4)</f>
        <v>1078.6306531006571</v>
      </c>
      <c r="K90" s="7">
        <f>укпф1[[#This Row],[цена]]*укпф1[[#This Row],[объем]]</f>
        <v>2465636.6887442037</v>
      </c>
      <c r="L90" s="7">
        <f>IFERROR(укпф1[[#This Row],[объем]]*VLOOKUP(укпф1[[#This Row],[артикул]],[1]маринад!$A$2:$D$39,3,FALSE),укпф1[[#This Row],[объем]])</f>
        <v>2285.8952521481069</v>
      </c>
    </row>
    <row r="91" spans="1:12" x14ac:dyDescent="0.35">
      <c r="A91" t="s">
        <v>12</v>
      </c>
      <c r="B91" t="s">
        <v>71</v>
      </c>
      <c r="C91" t="s">
        <v>69</v>
      </c>
      <c r="D91">
        <f>VLOOKUP(укпф1[[#This Row],[Номенклатура]],[1]!Таблица213[[product_name]:[упаковка]],7,FALSE)</f>
        <v>727</v>
      </c>
      <c r="E91" t="s">
        <v>38</v>
      </c>
      <c r="F91" t="str">
        <f>VLOOKUP(укпф1[[#This Row],[Номенклатура]],[1]!Таблица213[[product_name]:[упаковка]],3,FALSE)</f>
        <v>ОХЛ</v>
      </c>
      <c r="G91" t="s">
        <v>15</v>
      </c>
      <c r="H91" t="str">
        <f>VLOOKUP(укпф1[[#This Row],[Номенклатура]],[1]!Таблица213[[product_name]:[упаковка]],4,FALSE)</f>
        <v>грудка</v>
      </c>
      <c r="I91" s="7">
        <v>253.98836134978964</v>
      </c>
      <c r="J91" s="7" cm="1">
        <f t="array" ref="J91">INDEX('[1]прайс ЗПП'!$A$1:$D$1080,MATCH(1,(укпф1[[#This Row],[артикул]]='[1]прайс ЗПП'!$B$1:$B$1080)*(укпф1[[#This Row],[Source.Name.1]]='[1]прайс ЗПП'!$A$1:$A$1080),0),4)</f>
        <v>891.11645442388374</v>
      </c>
      <c r="K91" s="7">
        <f>укпф1[[#This Row],[цена]]*укпф1[[#This Row],[объем]]</f>
        <v>226333.20803095674</v>
      </c>
      <c r="L91" s="7">
        <f>IFERROR(укпф1[[#This Row],[объем]]*VLOOKUP(укпф1[[#This Row],[артикул]],[1]маринад!$A$2:$D$39,3,FALSE),укпф1[[#This Row],[объем]])</f>
        <v>253.98836134978964</v>
      </c>
    </row>
    <row r="92" spans="1:12" x14ac:dyDescent="0.35">
      <c r="A92" t="s">
        <v>12</v>
      </c>
      <c r="B92" t="s">
        <v>71</v>
      </c>
      <c r="C92" t="s">
        <v>69</v>
      </c>
      <c r="D92">
        <f>VLOOKUP(укпф1[[#This Row],[Номенклатура]],[1]!Таблица213[[product_name]:[упаковка]],7,FALSE)</f>
        <v>725</v>
      </c>
      <c r="E92" t="s">
        <v>78</v>
      </c>
      <c r="F92" t="str">
        <f>VLOOKUP(укпф1[[#This Row],[Номенклатура]],[1]!Таблица213[[product_name]:[упаковка]],3,FALSE)</f>
        <v>ОХЛ</v>
      </c>
      <c r="G92" t="s">
        <v>15</v>
      </c>
      <c r="H92" t="str">
        <f>VLOOKUP(укпф1[[#This Row],[Номенклатура]],[1]!Таблица213[[product_name]:[упаковка]],4,FALSE)</f>
        <v>грудка</v>
      </c>
      <c r="I92" s="7">
        <v>965.15577312920072</v>
      </c>
      <c r="J92" s="7" cm="1">
        <f t="array" ref="J92">INDEX('[1]прайс ЗПП'!$A$1:$D$1080,MATCH(1,(укпф1[[#This Row],[артикул]]='[1]прайс ЗПП'!$B$1:$B$1080)*(укпф1[[#This Row],[Source.Name.1]]='[1]прайс ЗПП'!$A$1:$A$1080),0),4)</f>
        <v>861.04525599310011</v>
      </c>
      <c r="K92" s="7">
        <f>укпф1[[#This Row],[цена]]*укпф1[[#This Row],[объем]]</f>
        <v>831042.79974725109</v>
      </c>
      <c r="L92" s="7">
        <f>IFERROR(укпф1[[#This Row],[объем]]*VLOOKUP(укпф1[[#This Row],[артикул]],[1]маринад!$A$2:$D$39,3,FALSE),укпф1[[#This Row],[объем]])</f>
        <v>965.15577312920072</v>
      </c>
    </row>
    <row r="93" spans="1:12" x14ac:dyDescent="0.35">
      <c r="A93" t="s">
        <v>12</v>
      </c>
      <c r="B93" t="s">
        <v>71</v>
      </c>
      <c r="C93" t="s">
        <v>69</v>
      </c>
      <c r="D93">
        <f>VLOOKUP(укпф1[[#This Row],[Номенклатура]],[1]!Таблица213[[product_name]:[упаковка]],7,FALSE)</f>
        <v>29</v>
      </c>
      <c r="E93" t="s">
        <v>79</v>
      </c>
      <c r="F93" t="str">
        <f>VLOOKUP(укпф1[[#This Row],[Номенклатура]],[1]!Таблица213[[product_name]:[упаковка]],3,FALSE)</f>
        <v>ОХЛ</v>
      </c>
      <c r="G93" t="s">
        <v>15</v>
      </c>
      <c r="H93" t="str">
        <f>VLOOKUP(укпф1[[#This Row],[Номенклатура]],[1]!Таблица213[[product_name]:[упаковка]],4,FALSE)</f>
        <v>табак</v>
      </c>
      <c r="I93" s="7">
        <v>152.39301680987381</v>
      </c>
      <c r="J93" s="7" cm="1">
        <f t="array" ref="J93">INDEX('[1]прайс ЗПП'!$A$1:$D$1080,MATCH(1,(укпф1[[#This Row],[артикул]]='[1]прайс ЗПП'!$B$1:$B$1080)*(укпф1[[#This Row],[Source.Name.1]]='[1]прайс ЗПП'!$A$1:$A$1080),0),4)</f>
        <v>755.88238310325448</v>
      </c>
      <c r="K93" s="7">
        <f>укпф1[[#This Row],[цена]]*укпф1[[#This Row],[объем]]</f>
        <v>115191.19671454174</v>
      </c>
      <c r="L93" s="7">
        <f>IFERROR(укпф1[[#This Row],[объем]]*VLOOKUP(укпф1[[#This Row],[артикул]],[1]маринад!$A$2:$D$39,3,FALSE),укпф1[[#This Row],[объем]])</f>
        <v>152.39301680987381</v>
      </c>
    </row>
    <row r="94" spans="1:12" x14ac:dyDescent="0.35">
      <c r="A94" t="s">
        <v>12</v>
      </c>
      <c r="B94" t="s">
        <v>71</v>
      </c>
      <c r="C94" t="s">
        <v>69</v>
      </c>
      <c r="D94">
        <f>VLOOKUP(укпф1[[#This Row],[Номенклатура]],[1]!Таблица213[[product_name]:[упаковка]],7,FALSE)</f>
        <v>30</v>
      </c>
      <c r="E94" t="s">
        <v>80</v>
      </c>
      <c r="F94" t="str">
        <f>VLOOKUP(укпф1[[#This Row],[Номенклатура]],[1]!Таблица213[[product_name]:[упаковка]],3,FALSE)</f>
        <v>ОХЛ</v>
      </c>
      <c r="G94" t="s">
        <v>15</v>
      </c>
      <c r="H94" t="str">
        <f>VLOOKUP(укпф1[[#This Row],[Номенклатура]],[1]!Таблица213[[product_name]:[упаковка]],4,FALSE)</f>
        <v>рагу</v>
      </c>
      <c r="I94" s="7">
        <v>2184.299907608191</v>
      </c>
      <c r="J94" s="7" cm="1">
        <f t="array" ref="J94">INDEX('[1]прайс ЗПП'!$A$1:$D$1080,MATCH(1,(укпф1[[#This Row],[артикул]]='[1]прайс ЗПП'!$B$1:$B$1080)*(укпф1[[#This Row],[Source.Name.1]]='[1]прайс ЗПП'!$A$1:$A$1080),0),4)</f>
        <v>707.82359486111943</v>
      </c>
      <c r="K94" s="7">
        <f>укпф1[[#This Row],[цена]]*укпф1[[#This Row],[объем]]</f>
        <v>1546099.0128580409</v>
      </c>
      <c r="L94" s="7">
        <f>IFERROR(укпф1[[#This Row],[объем]]*VLOOKUP(укпф1[[#This Row],[артикул]],[1]маринад!$A$2:$D$39,3,FALSE),укпф1[[#This Row],[объем]])</f>
        <v>2184.299907608191</v>
      </c>
    </row>
    <row r="95" spans="1:12" x14ac:dyDescent="0.35">
      <c r="A95" t="s">
        <v>12</v>
      </c>
      <c r="B95" t="s">
        <v>71</v>
      </c>
      <c r="C95" t="s">
        <v>69</v>
      </c>
      <c r="D95">
        <f>VLOOKUP(укпф1[[#This Row],[Номенклатура]],[1]!Таблица213[[product_name]:[упаковка]],7,FALSE)</f>
        <v>730</v>
      </c>
      <c r="E95" t="s">
        <v>45</v>
      </c>
      <c r="F95" t="str">
        <f>VLOOKUP(укпф1[[#This Row],[Номенклатура]],[1]!Таблица213[[product_name]:[упаковка]],3,FALSE)</f>
        <v>ОХЛ</v>
      </c>
      <c r="G95" t="s">
        <v>15</v>
      </c>
      <c r="H95" t="str">
        <f>VLOOKUP(укпф1[[#This Row],[Номенклатура]],[1]!Таблица213[[product_name]:[упаковка]],4,FALSE)</f>
        <v>желудки</v>
      </c>
      <c r="I95" s="7">
        <v>558.77439496953718</v>
      </c>
      <c r="J95" s="7" cm="1">
        <f t="array" ref="J95">INDEX('[1]прайс ЗПП'!$A$1:$D$1080,MATCH(1,(укпф1[[#This Row],[артикул]]='[1]прайс ЗПП'!$B$1:$B$1080)*(укпф1[[#This Row],[Source.Name.1]]='[1]прайс ЗПП'!$A$1:$A$1080),0),4)</f>
        <v>560.62410142067495</v>
      </c>
      <c r="K95" s="7">
        <f>укпф1[[#This Row],[цена]]*укпф1[[#This Row],[объем]]</f>
        <v>313262.3930766781</v>
      </c>
      <c r="L95" s="7">
        <f>IFERROR(укпф1[[#This Row],[объем]]*VLOOKUP(укпф1[[#This Row],[артикул]],[1]маринад!$A$2:$D$39,3,FALSE),укпф1[[#This Row],[объем]])</f>
        <v>558.77439496953718</v>
      </c>
    </row>
    <row r="96" spans="1:12" x14ac:dyDescent="0.35">
      <c r="A96" t="s">
        <v>12</v>
      </c>
      <c r="B96" t="s">
        <v>71</v>
      </c>
      <c r="C96" t="s">
        <v>69</v>
      </c>
      <c r="D96">
        <f>VLOOKUP(укпф1[[#This Row],[Номенклатура]],[1]!Таблица213[[product_name]:[упаковка]],7,FALSE)</f>
        <v>731</v>
      </c>
      <c r="E96" t="s">
        <v>81</v>
      </c>
      <c r="F96" t="str">
        <f>VLOOKUP(укпф1[[#This Row],[Номенклатура]],[1]!Таблица213[[product_name]:[упаковка]],3,FALSE)</f>
        <v>ОХЛ</v>
      </c>
      <c r="G96" t="s">
        <v>15</v>
      </c>
      <c r="H96" t="str">
        <f>VLOOKUP(укпф1[[#This Row],[Номенклатура]],[1]!Таблица213[[product_name]:[упаковка]],4,FALSE)</f>
        <v>желудки</v>
      </c>
      <c r="I96" s="7">
        <v>152.39301680987379</v>
      </c>
      <c r="J96" s="7" cm="1">
        <f t="array" ref="J96">INDEX('[1]прайс ЗПП'!$A$1:$D$1080,MATCH(1,(укпф1[[#This Row],[артикул]]='[1]прайс ЗПП'!$B$1:$B$1080)*(укпф1[[#This Row],[Source.Name.1]]='[1]прайс ЗПП'!$A$1:$A$1080),0),4)</f>
        <v>539.39183601523564</v>
      </c>
      <c r="K96" s="7">
        <f>укпф1[[#This Row],[цена]]*укпф1[[#This Row],[объем]]</f>
        <v>82199.549132978485</v>
      </c>
      <c r="L96" s="7">
        <f>IFERROR(укпф1[[#This Row],[объем]]*VLOOKUP(укпф1[[#This Row],[артикул]],[1]маринад!$A$2:$D$39,3,FALSE),укпф1[[#This Row],[объем]])</f>
        <v>152.39301680987379</v>
      </c>
    </row>
    <row r="97" spans="1:12" x14ac:dyDescent="0.35">
      <c r="A97" t="s">
        <v>12</v>
      </c>
      <c r="B97" t="s">
        <v>71</v>
      </c>
      <c r="C97" t="s">
        <v>69</v>
      </c>
      <c r="D97">
        <f>VLOOKUP(укпф1[[#This Row],[Номенклатура]],[1]!Таблица213[[product_name]:[упаковка]],7,FALSE)</f>
        <v>732</v>
      </c>
      <c r="E97" t="s">
        <v>47</v>
      </c>
      <c r="F97" t="str">
        <f>VLOOKUP(укпф1[[#This Row],[Номенклатура]],[1]!Таблица213[[product_name]:[упаковка]],3,FALSE)</f>
        <v>ОХЛ</v>
      </c>
      <c r="G97" t="s">
        <v>15</v>
      </c>
      <c r="H97" t="str">
        <f>VLOOKUP(укпф1[[#This Row],[Номенклатура]],[1]!Таблица213[[product_name]:[упаковка]],4,FALSE)</f>
        <v>печень</v>
      </c>
      <c r="I97" s="7">
        <v>629.89113614747828</v>
      </c>
      <c r="J97" s="7" cm="1">
        <f t="array" ref="J97">INDEX('[1]прайс ЗПП'!$A$1:$D$1080,MATCH(1,(укпф1[[#This Row],[артикул]]='[1]прайс ЗПП'!$B$1:$B$1080)*(укпф1[[#This Row],[Source.Name.1]]='[1]прайс ЗПП'!$A$1:$A$1080),0),4)</f>
        <v>536.19005944928676</v>
      </c>
      <c r="K97" s="7">
        <f>укпф1[[#This Row],[цена]]*укпф1[[#This Row],[объем]]</f>
        <v>337741.36573749519</v>
      </c>
      <c r="L97" s="7">
        <f>IFERROR(укпф1[[#This Row],[объем]]*VLOOKUP(укпф1[[#This Row],[артикул]],[1]маринад!$A$2:$D$39,3,FALSE),укпф1[[#This Row],[объем]])</f>
        <v>629.89113614747828</v>
      </c>
    </row>
    <row r="98" spans="1:12" x14ac:dyDescent="0.35">
      <c r="A98" t="s">
        <v>12</v>
      </c>
      <c r="B98" t="s">
        <v>71</v>
      </c>
      <c r="C98" t="s">
        <v>69</v>
      </c>
      <c r="D98">
        <f>VLOOKUP(укпф1[[#This Row],[Номенклатура]],[1]!Таблица213[[product_name]:[упаковка]],7,FALSE)</f>
        <v>733</v>
      </c>
      <c r="E98" t="s">
        <v>82</v>
      </c>
      <c r="F98" t="str">
        <f>VLOOKUP(укпф1[[#This Row],[Номенклатура]],[1]!Таблица213[[product_name]:[упаковка]],3,FALSE)</f>
        <v>ОХЛ</v>
      </c>
      <c r="G98" t="s">
        <v>15</v>
      </c>
      <c r="H98" t="str">
        <f>VLOOKUP(укпф1[[#This Row],[Номенклатура]],[1]!Таблица213[[product_name]:[упаковка]],4,FALSE)</f>
        <v>печень</v>
      </c>
      <c r="I98" s="7">
        <v>253.98836134978964</v>
      </c>
      <c r="J98" s="7" cm="1">
        <f t="array" ref="J98">INDEX('[1]прайс ЗПП'!$A$1:$D$1080,MATCH(1,(укпф1[[#This Row],[артикул]]='[1]прайс ЗПП'!$B$1:$B$1080)*(укпф1[[#This Row],[Source.Name.1]]='[1]прайс ЗПП'!$A$1:$A$1080),0),4)</f>
        <v>512.90071095047028</v>
      </c>
      <c r="K98" s="7">
        <f>укпф1[[#This Row],[цена]]*укпф1[[#This Row],[объем]]</f>
        <v>130270.81110945206</v>
      </c>
      <c r="L98" s="7">
        <f>IFERROR(укпф1[[#This Row],[объем]]*VLOOKUP(укпф1[[#This Row],[артикул]],[1]маринад!$A$2:$D$39,3,FALSE),укпф1[[#This Row],[объем]])</f>
        <v>253.98836134978964</v>
      </c>
    </row>
    <row r="99" spans="1:12" x14ac:dyDescent="0.35">
      <c r="A99" t="s">
        <v>12</v>
      </c>
      <c r="B99" t="s">
        <v>71</v>
      </c>
      <c r="C99" t="s">
        <v>69</v>
      </c>
      <c r="D99">
        <f>VLOOKUP(укпф1[[#This Row],[Номенклатура]],[1]!Таблица213[[product_name]:[упаковка]],7,FALSE)</f>
        <v>734</v>
      </c>
      <c r="E99" t="s">
        <v>49</v>
      </c>
      <c r="F99" t="str">
        <f>VLOOKUP(укпф1[[#This Row],[Номенклатура]],[1]!Таблица213[[product_name]:[упаковка]],3,FALSE)</f>
        <v>ОХЛ</v>
      </c>
      <c r="G99" t="s">
        <v>15</v>
      </c>
      <c r="H99" t="str">
        <f>VLOOKUP(укпф1[[#This Row],[Номенклатура]],[1]!Таблица213[[product_name]:[упаковка]],4,FALSE)</f>
        <v>сердце</v>
      </c>
      <c r="I99" s="7">
        <v>558.77439496953718</v>
      </c>
      <c r="J99" s="7" cm="1">
        <f t="array" ref="J99">INDEX('[1]прайс ЗПП'!$A$1:$D$1080,MATCH(1,(укпф1[[#This Row],[артикул]]='[1]прайс ЗПП'!$B$1:$B$1080)*(укпф1[[#This Row],[Source.Name.1]]='[1]прайс ЗПП'!$A$1:$A$1080),0),4)</f>
        <v>895.95773301873669</v>
      </c>
      <c r="K99" s="7">
        <f>укпф1[[#This Row],[цена]]*укпф1[[#This Row],[объем]]</f>
        <v>500638.24018582271</v>
      </c>
      <c r="L99" s="7">
        <f>IFERROR(укпф1[[#This Row],[объем]]*VLOOKUP(укпф1[[#This Row],[артикул]],[1]маринад!$A$2:$D$39,3,FALSE),укпф1[[#This Row],[объем]])</f>
        <v>558.77439496953718</v>
      </c>
    </row>
    <row r="100" spans="1:12" x14ac:dyDescent="0.35">
      <c r="A100" t="s">
        <v>12</v>
      </c>
      <c r="B100" t="s">
        <v>71</v>
      </c>
      <c r="C100" t="s">
        <v>69</v>
      </c>
      <c r="D100">
        <f>VLOOKUP(укпф1[[#This Row],[Номенклатура]],[1]!Таблица213[[product_name]:[упаковка]],7,FALSE)</f>
        <v>735</v>
      </c>
      <c r="E100" t="s">
        <v>83</v>
      </c>
      <c r="F100" t="str">
        <f>VLOOKUP(укпф1[[#This Row],[Номенклатура]],[1]!Таблица213[[product_name]:[упаковка]],3,FALSE)</f>
        <v>ОХЛ</v>
      </c>
      <c r="G100" t="s">
        <v>15</v>
      </c>
      <c r="H100" t="str">
        <f>VLOOKUP(укпф1[[#This Row],[Номенклатура]],[1]!Таблица213[[product_name]:[упаковка]],4,FALSE)</f>
        <v>сердце</v>
      </c>
      <c r="I100" s="7">
        <v>153.72119341312205</v>
      </c>
      <c r="J100" s="7" cm="1">
        <f t="array" ref="J100">INDEX('[1]прайс ЗПП'!$A$1:$D$1080,MATCH(1,(укпф1[[#This Row],[артикул]]='[1]прайс ЗПП'!$B$1:$B$1080)*(укпф1[[#This Row],[Source.Name.1]]='[1]прайс ЗПП'!$A$1:$A$1080),0),4)</f>
        <v>869.3208406140119</v>
      </c>
      <c r="K100" s="7">
        <f>укпф1[[#This Row],[цена]]*укпф1[[#This Row],[объем]]</f>
        <v>133633.03707808437</v>
      </c>
      <c r="L100" s="7">
        <f>IFERROR(укпф1[[#This Row],[объем]]*VLOOKUP(укпф1[[#This Row],[артикул]],[1]маринад!$A$2:$D$39,3,FALSE),укпф1[[#This Row],[объем]])</f>
        <v>153.72119341312205</v>
      </c>
    </row>
    <row r="101" spans="1:12" x14ac:dyDescent="0.35">
      <c r="A101" t="s">
        <v>12</v>
      </c>
      <c r="B101" t="s">
        <v>71</v>
      </c>
      <c r="C101" t="s">
        <v>69</v>
      </c>
      <c r="D101">
        <f>VLOOKUP(укпф1[[#This Row],[Номенклатура]],[1]!Таблица213[[product_name]:[упаковка]],7,FALSE)</f>
        <v>204</v>
      </c>
      <c r="E101" t="s">
        <v>84</v>
      </c>
      <c r="F101" t="str">
        <f>VLOOKUP(укпф1[[#This Row],[Номенклатура]],[1]!Таблица213[[product_name]:[упаковка]],3,FALSE)</f>
        <v>ОХЛ</v>
      </c>
      <c r="G101" t="s">
        <v>15</v>
      </c>
      <c r="H101" t="str">
        <f>VLOOKUP(укпф1[[#This Row],[Номенклатура]],[1]!Таблица213[[product_name]:[упаковка]],4,FALSE)</f>
        <v>крыло</v>
      </c>
      <c r="I101" s="7">
        <v>665.44950673644882</v>
      </c>
      <c r="J101" s="7" cm="1">
        <f t="array" ref="J101">INDEX('[1]прайс ЗПП'!$A$1:$D$1080,MATCH(1,(укпф1[[#This Row],[артикул]]='[1]прайс ЗПП'!$B$1:$B$1080)*(укпф1[[#This Row],[Source.Name.1]]='[1]прайс ЗПП'!$A$1:$A$1080),0),4)</f>
        <v>839.50974965132173</v>
      </c>
      <c r="K101" s="7">
        <f>укпф1[[#This Row],[цена]]*укпф1[[#This Row],[объем]]</f>
        <v>558651.34880591172</v>
      </c>
      <c r="L101" s="7">
        <f>IFERROR(укпф1[[#This Row],[объем]]*VLOOKUP(укпф1[[#This Row],[артикул]],[1]маринад!$A$2:$D$39,3,FALSE),укпф1[[#This Row],[объем]])</f>
        <v>570.46678674363375</v>
      </c>
    </row>
    <row r="102" spans="1:12" x14ac:dyDescent="0.35">
      <c r="A102" t="s">
        <v>12</v>
      </c>
      <c r="B102" t="s">
        <v>71</v>
      </c>
      <c r="C102" t="s">
        <v>69</v>
      </c>
      <c r="D102">
        <f>VLOOKUP(укпф1[[#This Row],[Номенклатура]],[1]!Таблица213[[product_name]:[упаковка]],7,FALSE)</f>
        <v>959</v>
      </c>
      <c r="E102" t="s">
        <v>85</v>
      </c>
      <c r="F102" t="str">
        <f>VLOOKUP(укпф1[[#This Row],[Номенклатура]],[1]!Таблица213[[product_name]:[упаковка]],3,FALSE)</f>
        <v>ОХЛ</v>
      </c>
      <c r="G102" t="s">
        <v>15</v>
      </c>
      <c r="H102" t="str">
        <f>VLOOKUP(укпф1[[#This Row],[Номенклатура]],[1]!Таблица213[[product_name]:[упаковка]],4,FALSE)</f>
        <v>табак</v>
      </c>
      <c r="I102" s="7">
        <v>182.87162017184855</v>
      </c>
      <c r="J102" s="7" cm="1">
        <f t="array" ref="J102">INDEX('[1]прайс ЗПП'!$A$1:$D$1080,MATCH(1,(укпф1[[#This Row],[артикул]]='[1]прайс ЗПП'!$B$1:$B$1080)*(укпф1[[#This Row],[Source.Name.1]]='[1]прайс ЗПП'!$A$1:$A$1080),0),4)</f>
        <v>678.09999548652547</v>
      </c>
      <c r="K102" s="7">
        <f>укпф1[[#This Row],[цена]]*укпф1[[#This Row],[объем]]</f>
        <v>124005.24481314411</v>
      </c>
      <c r="L102" s="7">
        <f>IFERROR(укпф1[[#This Row],[объем]]*VLOOKUP(укпф1[[#This Row],[артикул]],[1]маринад!$A$2:$D$39,3,FALSE),укпф1[[#This Row],[объем]])</f>
        <v>161.47604430185302</v>
      </c>
    </row>
    <row r="103" spans="1:12" x14ac:dyDescent="0.35">
      <c r="A103" t="s">
        <v>12</v>
      </c>
      <c r="B103" t="s">
        <v>71</v>
      </c>
      <c r="C103" t="s">
        <v>69</v>
      </c>
      <c r="D103">
        <f>VLOOKUP(укпф1[[#This Row],[Номенклатура]],[1]!Таблица213[[product_name]:[упаковка]],7,FALSE)</f>
        <v>952</v>
      </c>
      <c r="E103" t="s">
        <v>86</v>
      </c>
      <c r="F103" t="str">
        <f>VLOOKUP(укпф1[[#This Row],[Номенклатура]],[1]!Таблица213[[product_name]:[упаковка]],3,FALSE)</f>
        <v>ОХЛ</v>
      </c>
      <c r="G103" t="s">
        <v>15</v>
      </c>
      <c r="H103" t="str">
        <f>VLOOKUP(укпф1[[#This Row],[Номенклатура]],[1]!Таблица213[[product_name]:[упаковка]],4,FALSE)</f>
        <v>голень</v>
      </c>
      <c r="I103" s="7">
        <v>426.70044706764662</v>
      </c>
      <c r="J103" s="7" cm="1">
        <f t="array" ref="J103">INDEX('[1]прайс ЗПП'!$A$1:$D$1080,MATCH(1,(укпф1[[#This Row],[артикул]]='[1]прайс ЗПП'!$B$1:$B$1080)*(укпф1[[#This Row],[Source.Name.1]]='[1]прайс ЗПП'!$A$1:$A$1080),0),4)</f>
        <v>883.98018990491494</v>
      </c>
      <c r="K103" s="7">
        <f>укпф1[[#This Row],[цена]]*укпф1[[#This Row],[объем]]</f>
        <v>377194.74223137036</v>
      </c>
      <c r="L103" s="7">
        <f>IFERROR(укпф1[[#This Row],[объем]]*VLOOKUP(укпф1[[#This Row],[артикул]],[1]маринад!$A$2:$D$39,3,FALSE),укпф1[[#This Row],[объем]])</f>
        <v>364.85715867263502</v>
      </c>
    </row>
    <row r="104" spans="1:12" x14ac:dyDescent="0.35">
      <c r="A104" t="s">
        <v>12</v>
      </c>
      <c r="B104" t="s">
        <v>71</v>
      </c>
      <c r="C104" t="s">
        <v>69</v>
      </c>
      <c r="D104">
        <f>VLOOKUP(укпф1[[#This Row],[Номенклатура]],[1]!Таблица213[[product_name]:[упаковка]],7,FALSE)</f>
        <v>953</v>
      </c>
      <c r="E104" t="s">
        <v>87</v>
      </c>
      <c r="F104" t="str">
        <f>VLOOKUP(укпф1[[#This Row],[Номенклатура]],[1]!Таблица213[[product_name]:[упаковка]],3,FALSE)</f>
        <v>ОХЛ</v>
      </c>
      <c r="G104" t="s">
        <v>15</v>
      </c>
      <c r="H104" t="str">
        <f>VLOOKUP(укпф1[[#This Row],[Номенклатура]],[1]!Таблица213[[product_name]:[упаковка]],4,FALSE)</f>
        <v>бедро</v>
      </c>
      <c r="I104" s="7">
        <v>426.70044706764656</v>
      </c>
      <c r="J104" s="7" cm="1">
        <f t="array" ref="J104">INDEX('[1]прайс ЗПП'!$A$1:$D$1080,MATCH(1,(укпф1[[#This Row],[артикул]]='[1]прайс ЗПП'!$B$1:$B$1080)*(укпф1[[#This Row],[Source.Name.1]]='[1]прайс ЗПП'!$A$1:$A$1080),0),4)</f>
        <v>897.77151956630337</v>
      </c>
      <c r="K104" s="7">
        <f>укпф1[[#This Row],[цена]]*укпф1[[#This Row],[объем]]</f>
        <v>383079.50876354205</v>
      </c>
      <c r="L104" s="7">
        <f>IFERROR(укпф1[[#This Row],[объем]]*VLOOKUP(укпф1[[#This Row],[артикул]],[1]маринад!$A$2:$D$39,3,FALSE),укпф1[[#This Row],[объем]])</f>
        <v>368.00383533216609</v>
      </c>
    </row>
    <row r="105" spans="1:12" x14ac:dyDescent="0.35">
      <c r="A105" t="s">
        <v>12</v>
      </c>
      <c r="B105" t="s">
        <v>71</v>
      </c>
      <c r="C105" t="s">
        <v>69</v>
      </c>
      <c r="D105">
        <f>VLOOKUP(укпф1[[#This Row],[Номенклатура]],[1]!Таблица213[[product_name]:[упаковка]],7,FALSE)</f>
        <v>958</v>
      </c>
      <c r="E105" t="s">
        <v>58</v>
      </c>
      <c r="F105" t="str">
        <f>VLOOKUP(укпф1[[#This Row],[Номенклатура]],[1]!Таблица213[[product_name]:[упаковка]],3,FALSE)</f>
        <v>ОХЛ</v>
      </c>
      <c r="G105" t="s">
        <v>15</v>
      </c>
      <c r="H105" t="str">
        <f>VLOOKUP(укпф1[[#This Row],[Номенклатура]],[1]!Таблица213[[product_name]:[упаковка]],4,FALSE)</f>
        <v>табак</v>
      </c>
      <c r="I105" s="7">
        <v>259.0681285767854</v>
      </c>
      <c r="J105" s="7" cm="1">
        <f t="array" ref="J105">INDEX('[1]прайс ЗПП'!$A$1:$D$1080,MATCH(1,(укпф1[[#This Row],[артикул]]='[1]прайс ЗПП'!$B$1:$B$1080)*(укпф1[[#This Row],[Source.Name.1]]='[1]прайс ЗПП'!$A$1:$A$1080),0),4)</f>
        <v>780.33876549499303</v>
      </c>
      <c r="K105" s="7">
        <f>укпф1[[#This Row],[цена]]*укпф1[[#This Row],[объем]]</f>
        <v>202160.90363270685</v>
      </c>
      <c r="L105" s="7">
        <f>IFERROR(укпф1[[#This Row],[объем]]*VLOOKUP(укпф1[[#This Row],[артикул]],[1]маринад!$A$2:$D$39,3,FALSE),укпф1[[#This Row],[объем]])</f>
        <v>252.25718459278033</v>
      </c>
    </row>
    <row r="106" spans="1:12" x14ac:dyDescent="0.35">
      <c r="A106" t="s">
        <v>12</v>
      </c>
      <c r="B106" t="s">
        <v>71</v>
      </c>
      <c r="C106" t="s">
        <v>69</v>
      </c>
      <c r="D106">
        <f>VLOOKUP(укпф1[[#This Row],[Номенклатура]],[1]!Таблица213[[product_name]:[упаковка]],7,FALSE)</f>
        <v>205</v>
      </c>
      <c r="E106" t="s">
        <v>88</v>
      </c>
      <c r="F106" t="str">
        <f>VLOOKUP(укпф1[[#This Row],[Номенклатура]],[1]!Таблица213[[product_name]:[упаковка]],3,FALSE)</f>
        <v>ОХЛ</v>
      </c>
      <c r="G106" t="s">
        <v>15</v>
      </c>
      <c r="H106" t="str">
        <f>VLOOKUP(укпф1[[#This Row],[Номенклатура]],[1]!Таблица213[[product_name]:[упаковка]],4,FALSE)</f>
        <v>рагу</v>
      </c>
      <c r="I106" s="7">
        <v>792.4436874113436</v>
      </c>
      <c r="J106" s="7" cm="1">
        <f t="array" ref="J106">INDEX('[1]прайс ЗПП'!$A$1:$D$1080,MATCH(1,(укпф1[[#This Row],[артикул]]='[1]прайс ЗПП'!$B$1:$B$1080)*(укпф1[[#This Row],[Source.Name.1]]='[1]прайс ЗПП'!$A$1:$A$1080),0),4)</f>
        <v>596.61424520861249</v>
      </c>
      <c r="K106" s="7">
        <f>укпф1[[#This Row],[цена]]*укпф1[[#This Row],[объем]]</f>
        <v>472783.19243524841</v>
      </c>
      <c r="L106" s="7">
        <f>IFERROR(укпф1[[#This Row],[объем]]*VLOOKUP(укпф1[[#This Row],[артикул]],[1]маринад!$A$2:$D$39,3,FALSE),укпф1[[#This Row],[объем]])</f>
        <v>587.99709684005609</v>
      </c>
    </row>
    <row r="107" spans="1:12" x14ac:dyDescent="0.35">
      <c r="A107" t="s">
        <v>12</v>
      </c>
      <c r="B107" t="s">
        <v>71</v>
      </c>
      <c r="C107" t="s">
        <v>69</v>
      </c>
      <c r="D107">
        <f>VLOOKUP(укпф1[[#This Row],[Номенклатура]],[1]!Таблица213[[product_name]:[упаковка]],7,FALSE)</f>
        <v>961</v>
      </c>
      <c r="E107" t="s">
        <v>89</v>
      </c>
      <c r="F107" t="str">
        <f>VLOOKUP(укпф1[[#This Row],[Номенклатура]],[1]!Таблица213[[product_name]:[упаковка]],3,FALSE)</f>
        <v>ОХЛ</v>
      </c>
      <c r="G107" t="s">
        <v>15</v>
      </c>
      <c r="H107" t="str">
        <f>VLOOKUP(укпф1[[#This Row],[Номенклатура]],[1]!Таблица213[[product_name]:[упаковка]],4,FALSE)</f>
        <v>табак</v>
      </c>
      <c r="I107" s="7">
        <v>213.35022353382331</v>
      </c>
      <c r="J107" s="7" cm="1">
        <f t="array" ref="J107">INDEX('[1]прайс ЗПП'!$A$1:$D$1080,MATCH(1,(укпф1[[#This Row],[артикул]]='[1]прайс ЗПП'!$B$1:$B$1080)*(укпф1[[#This Row],[Source.Name.1]]='[1]прайс ЗПП'!$A$1:$A$1080),0),4)</f>
        <v>770.47771719575428</v>
      </c>
      <c r="K107" s="7">
        <f>укпф1[[#This Row],[цена]]*укпф1[[#This Row],[объем]]</f>
        <v>164381.59319154409</v>
      </c>
      <c r="L107" s="7">
        <f>IFERROR(укпф1[[#This Row],[объем]]*VLOOKUP(укпф1[[#This Row],[артикул]],[1]маринад!$A$2:$D$39,3,FALSE),укпф1[[#This Row],[объем]])</f>
        <v>211.23784508299337</v>
      </c>
    </row>
    <row r="108" spans="1:12" x14ac:dyDescent="0.35">
      <c r="A108" t="s">
        <v>12</v>
      </c>
      <c r="B108" t="s">
        <v>71</v>
      </c>
      <c r="C108" t="s">
        <v>69</v>
      </c>
      <c r="D108">
        <f>VLOOKUP(укпф1[[#This Row],[Номенклатура]],[1]!Таблица213[[product_name]:[упаковка]],7,FALSE)</f>
        <v>1064</v>
      </c>
      <c r="E108" t="s">
        <v>62</v>
      </c>
      <c r="F108" t="str">
        <f>VLOOKUP(укпф1[[#This Row],[Номенклатура]],[1]!Таблица213[[product_name]:[упаковка]],3,FALSE)</f>
        <v>ОХЛ</v>
      </c>
      <c r="G108" t="s">
        <v>15</v>
      </c>
      <c r="H108" t="str">
        <f>VLOOKUP(укпф1[[#This Row],[Номенклатура]],[1]!Таблица213[[product_name]:[упаковка]],4,FALSE)</f>
        <v>бедро</v>
      </c>
      <c r="I108" s="7">
        <v>629.89113614747828</v>
      </c>
      <c r="J108" s="7" cm="1">
        <f t="array" ref="J108">INDEX('[1]прайс ЗПП'!$A$1:$D$1080,MATCH(1,(укпф1[[#This Row],[артикул]]='[1]прайс ЗПП'!$B$1:$B$1080)*(укпф1[[#This Row],[Source.Name.1]]='[1]прайс ЗПП'!$A$1:$A$1080),0),4)</f>
        <v>871.92826101068147</v>
      </c>
      <c r="K108" s="7">
        <f>укпф1[[#This Row],[цена]]*укпф1[[#This Row],[объем]]</f>
        <v>549219.88296711317</v>
      </c>
      <c r="L108" s="7">
        <f>IFERROR(укпф1[[#This Row],[объем]]*VLOOKUP(укпф1[[#This Row],[артикул]],[1]маринад!$A$2:$D$39,3,FALSE),укпф1[[#This Row],[объем]])</f>
        <v>534.7123396837676</v>
      </c>
    </row>
    <row r="109" spans="1:12" x14ac:dyDescent="0.35">
      <c r="A109" t="s">
        <v>12</v>
      </c>
      <c r="B109" t="s">
        <v>71</v>
      </c>
      <c r="C109" t="s">
        <v>69</v>
      </c>
      <c r="D109">
        <f>VLOOKUP(укпф1[[#This Row],[Номенклатура]],[1]!Таблица213[[product_name]:[упаковка]],7,FALSE)</f>
        <v>737</v>
      </c>
      <c r="E109" t="s">
        <v>90</v>
      </c>
      <c r="F109" t="str">
        <f>VLOOKUP(укпф1[[#This Row],[Номенклатура]],[1]!Таблица213[[product_name]:[упаковка]],3,FALSE)</f>
        <v>ОХЛ</v>
      </c>
      <c r="G109" t="s">
        <v>15</v>
      </c>
      <c r="H109" t="str">
        <f>VLOOKUP(укпф1[[#This Row],[Номенклатура]],[1]!Таблица213[[product_name]:[упаковка]],4,FALSE)</f>
        <v>лапы</v>
      </c>
      <c r="I109" s="7">
        <v>965.15577312920072</v>
      </c>
      <c r="J109" s="7" cm="1">
        <f t="array" ref="J109">INDEX('[1]прайс ЗПП'!$A$1:$D$1080,MATCH(1,(укпф1[[#This Row],[артикул]]='[1]прайс ЗПП'!$B$1:$B$1080)*(укпф1[[#This Row],[Source.Name.1]]='[1]прайс ЗПП'!$A$1:$A$1080),0),4)</f>
        <v>164.24369193425397</v>
      </c>
      <c r="K109" s="7">
        <f>укпф1[[#This Row],[цена]]*укпф1[[#This Row],[объем]]</f>
        <v>158520.74747039916</v>
      </c>
      <c r="L109" s="7">
        <f>IFERROR(укпф1[[#This Row],[объем]]*VLOOKUP(укпф1[[#This Row],[артикул]],[1]маринад!$A$2:$D$39,3,FALSE),укпф1[[#This Row],[объем]])</f>
        <v>965.15577312920072</v>
      </c>
    </row>
    <row r="110" spans="1:12" x14ac:dyDescent="0.35">
      <c r="A110" t="s">
        <v>12</v>
      </c>
      <c r="B110" t="s">
        <v>71</v>
      </c>
      <c r="C110" t="s">
        <v>69</v>
      </c>
      <c r="D110">
        <f>VLOOKUP(укпф1[[#This Row],[Номенклатура]],[1]!Таблица213[[product_name]:[упаковка]],7,FALSE)</f>
        <v>739</v>
      </c>
      <c r="E110" t="s">
        <v>91</v>
      </c>
      <c r="F110" t="str">
        <f>VLOOKUP(укпф1[[#This Row],[Номенклатура]],[1]!Таблица213[[product_name]:[упаковка]],3,FALSE)</f>
        <v>ОХЛ</v>
      </c>
      <c r="G110" t="s">
        <v>15</v>
      </c>
      <c r="H110" t="str">
        <f>VLOOKUP(укпф1[[#This Row],[Номенклатура]],[1]!Таблица213[[product_name]:[упаковка]],4,FALSE)</f>
        <v>головы</v>
      </c>
      <c r="I110" s="7">
        <v>914.35810085924265</v>
      </c>
      <c r="J110" s="7" cm="1">
        <f t="array" ref="J110">INDEX('[1]прайс ЗПП'!$A$1:$D$1080,MATCH(1,(укпф1[[#This Row],[артикул]]='[1]прайс ЗПП'!$B$1:$B$1080)*(укпф1[[#This Row],[Source.Name.1]]='[1]прайс ЗПП'!$A$1:$A$1080),0),4)</f>
        <v>171.58498015669457</v>
      </c>
      <c r="K110" s="7">
        <f>укпф1[[#This Row],[цена]]*укпф1[[#This Row],[объем]]</f>
        <v>156890.11659204608</v>
      </c>
      <c r="L110" s="7">
        <f>IFERROR(укпф1[[#This Row],[объем]]*VLOOKUP(укпф1[[#This Row],[артикул]],[1]маринад!$A$2:$D$39,3,FALSE),укпф1[[#This Row],[объем]])</f>
        <v>914.35810085924265</v>
      </c>
    </row>
    <row r="111" spans="1:12" x14ac:dyDescent="0.35">
      <c r="A111" t="s">
        <v>12</v>
      </c>
      <c r="B111" t="s">
        <v>71</v>
      </c>
      <c r="C111" t="s">
        <v>69</v>
      </c>
      <c r="D111">
        <f>VLOOKUP(укпф1[[#This Row],[Номенклатура]],[1]!Таблица213[[product_name]:[упаковка]],7,FALSE)</f>
        <v>744</v>
      </c>
      <c r="E111" t="s">
        <v>92</v>
      </c>
      <c r="F111" t="str">
        <f>VLOOKUP(укпф1[[#This Row],[Номенклатура]],[1]!Таблица213[[product_name]:[упаковка]],3,FALSE)</f>
        <v>ОХЛ</v>
      </c>
      <c r="G111" t="s">
        <v>15</v>
      </c>
      <c r="H111" t="str">
        <f>VLOOKUP(укпф1[[#This Row],[Номенклатура]],[1]!Таблица213[[product_name]:[упаковка]],4,FALSE)</f>
        <v>шея</v>
      </c>
      <c r="I111" s="7">
        <v>741.64601514138565</v>
      </c>
      <c r="J111" s="7" cm="1">
        <f t="array" ref="J111">INDEX('[1]прайс ЗПП'!$A$1:$D$1080,MATCH(1,(укпф1[[#This Row],[артикул]]='[1]прайс ЗПП'!$B$1:$B$1080)*(укпф1[[#This Row],[Source.Name.1]]='[1]прайс ЗПП'!$A$1:$A$1080),0),4)</f>
        <v>338.42509667252955</v>
      </c>
      <c r="K111" s="7">
        <f>укпф1[[#This Row],[цена]]*укпф1[[#This Row],[объем]]</f>
        <v>250991.62437101975</v>
      </c>
      <c r="L111" s="7">
        <f>IFERROR(укпф1[[#This Row],[объем]]*VLOOKUP(укпф1[[#This Row],[артикул]],[1]маринад!$A$2:$D$39,3,FALSE),укпф1[[#This Row],[объем]])</f>
        <v>741.64601514138565</v>
      </c>
    </row>
    <row r="112" spans="1:12" x14ac:dyDescent="0.35">
      <c r="A112" t="s">
        <v>12</v>
      </c>
      <c r="B112" t="s">
        <v>93</v>
      </c>
      <c r="C112" t="s">
        <v>69</v>
      </c>
      <c r="D112">
        <f>VLOOKUP(укпф1[[#This Row],[Номенклатура]],[1]!Таблица213[[product_name]:[упаковка]],7,FALSE)</f>
        <v>701</v>
      </c>
      <c r="E112" t="s">
        <v>26</v>
      </c>
      <c r="F112" t="str">
        <f>VLOOKUP(укпф1[[#This Row],[Номенклатура]],[1]!Таблица213[[product_name]:[упаковка]],3,FALSE)</f>
        <v>ОХЛ</v>
      </c>
      <c r="G112" t="s">
        <v>15</v>
      </c>
      <c r="H112" t="str">
        <f>VLOOKUP(укпф1[[#This Row],[Номенклатура]],[1]!Таблица213[[product_name]:[упаковка]],4,FALSE)</f>
        <v>тушка</v>
      </c>
      <c r="I112" s="7">
        <v>60.957206723949518</v>
      </c>
      <c r="J112" s="7" cm="1">
        <f t="array" ref="J112">INDEX('[1]прайс ЗПП'!$A$1:$D$1080,MATCH(1,(укпф1[[#This Row],[артикул]]='[1]прайс ЗПП'!$B$1:$B$1080)*(укпф1[[#This Row],[Source.Name.1]]='[1]прайс ЗПП'!$A$1:$A$1080),0),4)</f>
        <v>830.21241257414999</v>
      </c>
      <c r="K112" s="7">
        <f>укпф1[[#This Row],[цена]]*укпф1[[#This Row],[объем]]</f>
        <v>50607.429658071327</v>
      </c>
      <c r="L112" s="7">
        <f>IFERROR(укпф1[[#This Row],[объем]]*VLOOKUP(укпф1[[#This Row],[артикул]],[1]маринад!$A$2:$D$39,3,FALSE),укпф1[[#This Row],[объем]])</f>
        <v>60.957206723949518</v>
      </c>
    </row>
    <row r="113" spans="1:12" x14ac:dyDescent="0.35">
      <c r="A113" t="s">
        <v>12</v>
      </c>
      <c r="B113" t="s">
        <v>93</v>
      </c>
      <c r="C113" t="s">
        <v>69</v>
      </c>
      <c r="D113">
        <f>VLOOKUP(укпф1[[#This Row],[Номенклатура]],[1]!Таблица213[[product_name]:[упаковка]],7,FALSE)</f>
        <v>702</v>
      </c>
      <c r="E113" t="s">
        <v>72</v>
      </c>
      <c r="F113" t="str">
        <f>VLOOKUP(укпф1[[#This Row],[Номенклатура]],[1]!Таблица213[[product_name]:[упаковка]],3,FALSE)</f>
        <v>ОХЛ</v>
      </c>
      <c r="G113" t="s">
        <v>15</v>
      </c>
      <c r="H113" t="str">
        <f>VLOOKUP(укпф1[[#This Row],[Номенклатура]],[1]!Таблица213[[product_name]:[упаковка]],4,FALSE)</f>
        <v>тушка</v>
      </c>
      <c r="I113" s="7">
        <v>152.39301680987379</v>
      </c>
      <c r="J113" s="7" cm="1">
        <f t="array" ref="J113">INDEX('[1]прайс ЗПП'!$A$1:$D$1080,MATCH(1,(укпф1[[#This Row],[артикул]]='[1]прайс ЗПП'!$B$1:$B$1080)*(укпф1[[#This Row],[Source.Name.1]]='[1]прайс ЗПП'!$A$1:$A$1080),0),4)</f>
        <v>797.12515819052089</v>
      </c>
      <c r="K113" s="7">
        <f>укпф1[[#This Row],[цена]]*укпф1[[#This Row],[объем]]</f>
        <v>121476.30763170135</v>
      </c>
      <c r="L113" s="7">
        <f>IFERROR(укпф1[[#This Row],[объем]]*VLOOKUP(укпф1[[#This Row],[артикул]],[1]маринад!$A$2:$D$39,3,FALSE),укпф1[[#This Row],[объем]])</f>
        <v>152.39301680987379</v>
      </c>
    </row>
    <row r="114" spans="1:12" x14ac:dyDescent="0.35">
      <c r="A114" t="s">
        <v>12</v>
      </c>
      <c r="B114" t="s">
        <v>93</v>
      </c>
      <c r="C114" t="s">
        <v>69</v>
      </c>
      <c r="D114">
        <f>VLOOKUP(укпф1[[#This Row],[Номенклатура]],[1]!Таблица213[[product_name]:[упаковка]],7,FALSE)</f>
        <v>710</v>
      </c>
      <c r="E114" t="s">
        <v>28</v>
      </c>
      <c r="F114" t="str">
        <f>VLOOKUP(укпф1[[#This Row],[Номенклатура]],[1]!Таблица213[[product_name]:[упаковка]],3,FALSE)</f>
        <v>ОХЛ</v>
      </c>
      <c r="G114" t="s">
        <v>15</v>
      </c>
      <c r="H114" t="str">
        <f>VLOOKUP(укпф1[[#This Row],[Номенклатура]],[1]!Таблица213[[product_name]:[упаковка]],4,FALSE)</f>
        <v>бедро</v>
      </c>
      <c r="I114" s="7">
        <v>152.39301680987379</v>
      </c>
      <c r="J114" s="7" cm="1">
        <f t="array" ref="J114">INDEX('[1]прайс ЗПП'!$A$1:$D$1080,MATCH(1,(укпф1[[#This Row],[артикул]]='[1]прайс ЗПП'!$B$1:$B$1080)*(укпф1[[#This Row],[Source.Name.1]]='[1]прайс ЗПП'!$A$1:$A$1080),0),4)</f>
        <v>846.05336318363982</v>
      </c>
      <c r="K114" s="7">
        <f>укпф1[[#This Row],[цена]]*укпф1[[#This Row],[объем]]</f>
        <v>128932.62439769467</v>
      </c>
      <c r="L114" s="7">
        <f>IFERROR(укпф1[[#This Row],[объем]]*VLOOKUP(укпф1[[#This Row],[артикул]],[1]маринад!$A$2:$D$39,3,FALSE),укпф1[[#This Row],[объем]])</f>
        <v>152.39301680987379</v>
      </c>
    </row>
    <row r="115" spans="1:12" x14ac:dyDescent="0.35">
      <c r="A115" t="s">
        <v>12</v>
      </c>
      <c r="B115" t="s">
        <v>93</v>
      </c>
      <c r="C115" t="s">
        <v>69</v>
      </c>
      <c r="D115">
        <f>VLOOKUP(укпф1[[#This Row],[Номенклатура]],[1]!Таблица213[[product_name]:[упаковка]],7,FALSE)</f>
        <v>711</v>
      </c>
      <c r="E115" t="s">
        <v>73</v>
      </c>
      <c r="F115" t="str">
        <f>VLOOKUP(укпф1[[#This Row],[Номенклатура]],[1]!Таблица213[[product_name]:[упаковка]],3,FALSE)</f>
        <v>ОХЛ</v>
      </c>
      <c r="G115" t="s">
        <v>15</v>
      </c>
      <c r="H115" t="str">
        <f>VLOOKUP(укпф1[[#This Row],[Номенклатура]],[1]!Таблица213[[product_name]:[упаковка]],4,FALSE)</f>
        <v>бедро</v>
      </c>
      <c r="I115" s="7">
        <v>5740.1369665052453</v>
      </c>
      <c r="J115" s="7" cm="1">
        <f t="array" ref="J115">INDEX('[1]прайс ЗПП'!$A$1:$D$1080,MATCH(1,(укпф1[[#This Row],[артикул]]='[1]прайс ЗПП'!$B$1:$B$1080)*(укпф1[[#This Row],[Source.Name.1]]='[1]прайс ЗПП'!$A$1:$A$1080),0),4)</f>
        <v>812.69837388570988</v>
      </c>
      <c r="K115" s="7">
        <f>укпф1[[#This Row],[цена]]*укпф1[[#This Row],[объем]]</f>
        <v>4664999.978560064</v>
      </c>
      <c r="L115" s="7">
        <f>IFERROR(укпф1[[#This Row],[объем]]*VLOOKUP(укпф1[[#This Row],[артикул]],[1]маринад!$A$2:$D$39,3,FALSE),укпф1[[#This Row],[объем]])</f>
        <v>5740.1369665052453</v>
      </c>
    </row>
    <row r="116" spans="1:12" x14ac:dyDescent="0.35">
      <c r="A116" t="s">
        <v>12</v>
      </c>
      <c r="B116" t="s">
        <v>93</v>
      </c>
      <c r="C116" t="s">
        <v>69</v>
      </c>
      <c r="D116">
        <f>VLOOKUP(укпф1[[#This Row],[Номенклатура]],[1]!Таблица213[[product_name]:[упаковка]],7,FALSE)</f>
        <v>712</v>
      </c>
      <c r="E116" t="s">
        <v>30</v>
      </c>
      <c r="F116" t="str">
        <f>VLOOKUP(укпф1[[#This Row],[Номенклатура]],[1]!Таблица213[[product_name]:[упаковка]],3,FALSE)</f>
        <v>ОХЛ</v>
      </c>
      <c r="G116" t="s">
        <v>15</v>
      </c>
      <c r="H116" t="str">
        <f>VLOOKUP(укпф1[[#This Row],[Номенклатура]],[1]!Таблица213[[product_name]:[упаковка]],4,FALSE)</f>
        <v>голень</v>
      </c>
      <c r="I116" s="7">
        <v>289.54673193876022</v>
      </c>
      <c r="J116" s="7" cm="1">
        <f t="array" ref="J116">INDEX('[1]прайс ЗПП'!$A$1:$D$1080,MATCH(1,(укпф1[[#This Row],[артикул]]='[1]прайс ЗПП'!$B$1:$B$1080)*(укпф1[[#This Row],[Source.Name.1]]='[1]прайс ЗПП'!$A$1:$A$1080),0),4)</f>
        <v>879.7342418138594</v>
      </c>
      <c r="K116" s="7">
        <f>укпф1[[#This Row],[цена]]*укпф1[[#This Row],[объем]]</f>
        <v>254724.17469182602</v>
      </c>
      <c r="L116" s="7">
        <f>IFERROR(укпф1[[#This Row],[объем]]*VLOOKUP(укпф1[[#This Row],[артикул]],[1]маринад!$A$2:$D$39,3,FALSE),укпф1[[#This Row],[объем]])</f>
        <v>289.54673193876022</v>
      </c>
    </row>
    <row r="117" spans="1:12" x14ac:dyDescent="0.35">
      <c r="A117" t="s">
        <v>12</v>
      </c>
      <c r="B117" t="s">
        <v>93</v>
      </c>
      <c r="C117" t="s">
        <v>69</v>
      </c>
      <c r="D117">
        <f>VLOOKUP(укпф1[[#This Row],[Номенклатура]],[1]!Таблица213[[product_name]:[упаковка]],7,FALSE)</f>
        <v>713</v>
      </c>
      <c r="E117" t="s">
        <v>74</v>
      </c>
      <c r="F117" t="str">
        <f>VLOOKUP(укпф1[[#This Row],[Номенклатура]],[1]!Таблица213[[product_name]:[упаковка]],3,FALSE)</f>
        <v>ОХЛ</v>
      </c>
      <c r="G117" t="s">
        <v>15</v>
      </c>
      <c r="H117" t="str">
        <f>VLOOKUP(укпф1[[#This Row],[Номенклатура]],[1]!Таблица213[[product_name]:[упаковка]],4,FALSE)</f>
        <v>голень</v>
      </c>
      <c r="I117" s="7">
        <v>492.73742101859193</v>
      </c>
      <c r="J117" s="7" cm="1">
        <f t="array" ref="J117">INDEX('[1]прайс ЗПП'!$A$1:$D$1080,MATCH(1,(укпф1[[#This Row],[артикул]]='[1]прайс ЗПП'!$B$1:$B$1080)*(укпф1[[#This Row],[Source.Name.1]]='[1]прайс ЗПП'!$A$1:$A$1080),0),4)</f>
        <v>842.8187786313498</v>
      </c>
      <c r="K117" s="7">
        <f>укпф1[[#This Row],[цена]]*укпф1[[#This Row],[объем]]</f>
        <v>415288.35136885085</v>
      </c>
      <c r="L117" s="7">
        <f>IFERROR(укпф1[[#This Row],[объем]]*VLOOKUP(укпф1[[#This Row],[артикул]],[1]маринад!$A$2:$D$39,3,FALSE),укпф1[[#This Row],[объем]])</f>
        <v>492.73742101859193</v>
      </c>
    </row>
    <row r="118" spans="1:12" x14ac:dyDescent="0.35">
      <c r="A118" t="s">
        <v>12</v>
      </c>
      <c r="B118" t="s">
        <v>93</v>
      </c>
      <c r="C118" t="s">
        <v>69</v>
      </c>
      <c r="D118">
        <f>VLOOKUP(укпф1[[#This Row],[Номенклатура]],[1]!Таблица213[[product_name]:[упаковка]],7,FALSE)</f>
        <v>714</v>
      </c>
      <c r="E118" t="s">
        <v>32</v>
      </c>
      <c r="F118" t="str">
        <f>VLOOKUP(укпф1[[#This Row],[Номенклатура]],[1]!Таблица213[[product_name]:[упаковка]],3,FALSE)</f>
        <v>ОХЛ</v>
      </c>
      <c r="G118" t="s">
        <v>15</v>
      </c>
      <c r="H118" t="str">
        <f>VLOOKUP(укпф1[[#This Row],[Номенклатура]],[1]!Таблица213[[product_name]:[упаковка]],4,FALSE)</f>
        <v>крыло</v>
      </c>
      <c r="I118" s="7">
        <v>208.2704563068275</v>
      </c>
      <c r="J118" s="7" cm="1">
        <f t="array" ref="J118">INDEX('[1]прайс ЗПП'!$A$1:$D$1080,MATCH(1,(укпф1[[#This Row],[артикул]]='[1]прайс ЗПП'!$B$1:$B$1080)*(укпф1[[#This Row],[Source.Name.1]]='[1]прайс ЗПП'!$A$1:$A$1080),0),4)</f>
        <v>862.22411815250325</v>
      </c>
      <c r="K118" s="7">
        <f>укпф1[[#This Row],[цена]]*укпф1[[#This Row],[объем]]</f>
        <v>179575.8105263738</v>
      </c>
      <c r="L118" s="7">
        <f>IFERROR(укпф1[[#This Row],[объем]]*VLOOKUP(укпф1[[#This Row],[артикул]],[1]маринад!$A$2:$D$39,3,FALSE),укпф1[[#This Row],[объем]])</f>
        <v>208.2704563068275</v>
      </c>
    </row>
    <row r="119" spans="1:12" x14ac:dyDescent="0.35">
      <c r="A119" t="s">
        <v>12</v>
      </c>
      <c r="B119" t="s">
        <v>93</v>
      </c>
      <c r="C119" t="s">
        <v>69</v>
      </c>
      <c r="D119">
        <f>VLOOKUP(укпф1[[#This Row],[Номенклатура]],[1]!Таблица213[[product_name]:[упаковка]],7,FALSE)</f>
        <v>715</v>
      </c>
      <c r="E119" t="s">
        <v>75</v>
      </c>
      <c r="F119" t="str">
        <f>VLOOKUP(укпф1[[#This Row],[Номенклатура]],[1]!Таблица213[[product_name]:[упаковка]],3,FALSE)</f>
        <v>ОХЛ</v>
      </c>
      <c r="G119" t="s">
        <v>15</v>
      </c>
      <c r="H119" t="str">
        <f>VLOOKUP(укпф1[[#This Row],[Номенклатура]],[1]!Таблица213[[product_name]:[упаковка]],4,FALSE)</f>
        <v>крыло</v>
      </c>
      <c r="I119" s="7">
        <v>716.24717900640678</v>
      </c>
      <c r="J119" s="7" cm="1">
        <f t="array" ref="J119">INDEX('[1]прайс ЗПП'!$A$1:$D$1080,MATCH(1,(укпф1[[#This Row],[артикул]]='[1]прайс ЗПП'!$B$1:$B$1080)*(укпф1[[#This Row],[Source.Name.1]]='[1]прайс ЗПП'!$A$1:$A$1080),0),4)</f>
        <v>828.59682092923515</v>
      </c>
      <c r="K119" s="7">
        <f>укпф1[[#This Row],[цена]]*укпф1[[#This Row],[объем]]</f>
        <v>593480.13552424149</v>
      </c>
      <c r="L119" s="7">
        <f>IFERROR(укпф1[[#This Row],[объем]]*VLOOKUP(укпф1[[#This Row],[артикул]],[1]маринад!$A$2:$D$39,3,FALSE),укпф1[[#This Row],[объем]])</f>
        <v>716.24717900640678</v>
      </c>
    </row>
    <row r="120" spans="1:12" x14ac:dyDescent="0.35">
      <c r="A120" t="s">
        <v>12</v>
      </c>
      <c r="B120" t="s">
        <v>93</v>
      </c>
      <c r="C120" t="s">
        <v>69</v>
      </c>
      <c r="D120">
        <f>VLOOKUP(укпф1[[#This Row],[Номенклатура]],[1]!Таблица213[[product_name]:[упаковка]],7,FALSE)</f>
        <v>716</v>
      </c>
      <c r="E120" t="s">
        <v>34</v>
      </c>
      <c r="F120" t="str">
        <f>VLOOKUP(укпф1[[#This Row],[Номенклатура]],[1]!Таблица213[[product_name]:[упаковка]],3,FALSE)</f>
        <v>ОХЛ</v>
      </c>
      <c r="G120" t="s">
        <v>15</v>
      </c>
      <c r="H120" t="str">
        <f>VLOOKUP(укпф1[[#This Row],[Номенклатура]],[1]!Таблица213[[product_name]:[упаковка]],4,FALSE)</f>
        <v>четвертина</v>
      </c>
      <c r="I120" s="7">
        <v>253.98836134978964</v>
      </c>
      <c r="J120" s="7" cm="1">
        <f t="array" ref="J120">INDEX('[1]прайс ЗПП'!$A$1:$D$1080,MATCH(1,(укпф1[[#This Row],[артикул]]='[1]прайс ЗПП'!$B$1:$B$1080)*(укпф1[[#This Row],[Source.Name.1]]='[1]прайс ЗПП'!$A$1:$A$1080),0),4)</f>
        <v>824.16320307212766</v>
      </c>
      <c r="K120" s="7">
        <f>укпф1[[#This Row],[цена]]*укпф1[[#This Row],[объем]]</f>
        <v>209327.86143308363</v>
      </c>
      <c r="L120" s="7">
        <f>IFERROR(укпф1[[#This Row],[объем]]*VLOOKUP(укпф1[[#This Row],[артикул]],[1]маринад!$A$2:$D$39,3,FALSE),укпф1[[#This Row],[объем]])</f>
        <v>253.98836134978964</v>
      </c>
    </row>
    <row r="121" spans="1:12" x14ac:dyDescent="0.35">
      <c r="A121" t="s">
        <v>12</v>
      </c>
      <c r="B121" t="s">
        <v>93</v>
      </c>
      <c r="C121" t="s">
        <v>69</v>
      </c>
      <c r="D121">
        <f>VLOOKUP(укпф1[[#This Row],[Номенклатура]],[1]!Таблица213[[product_name]:[упаковка]],7,FALSE)</f>
        <v>717</v>
      </c>
      <c r="E121" t="s">
        <v>76</v>
      </c>
      <c r="F121" t="str">
        <f>VLOOKUP(укпф1[[#This Row],[Номенклатура]],[1]!Таблица213[[product_name]:[упаковка]],3,FALSE)</f>
        <v>ОХЛ</v>
      </c>
      <c r="G121" t="s">
        <v>15</v>
      </c>
      <c r="H121" t="str">
        <f>VLOOKUP(укпф1[[#This Row],[Номенклатура]],[1]!Таблица213[[product_name]:[упаковка]],4,FALSE)</f>
        <v>четвертина</v>
      </c>
      <c r="I121" s="7">
        <v>660.36973950945298</v>
      </c>
      <c r="J121" s="7" cm="1">
        <f t="array" ref="J121">INDEX('[1]прайс ЗПП'!$A$1:$D$1080,MATCH(1,(укпф1[[#This Row],[артикул]]='[1]прайс ЗПП'!$B$1:$B$1080)*(укпф1[[#This Row],[Source.Name.1]]='[1]прайс ЗПП'!$A$1:$A$1080),0),4)</f>
        <v>797.02339769292848</v>
      </c>
      <c r="K121" s="7">
        <f>укпф1[[#This Row],[цена]]*укпф1[[#This Row],[объем]]</f>
        <v>526330.13351741829</v>
      </c>
      <c r="L121" s="7">
        <f>IFERROR(укпф1[[#This Row],[объем]]*VLOOKUP(укпф1[[#This Row],[артикул]],[1]маринад!$A$2:$D$39,3,FALSE),укпф1[[#This Row],[объем]])</f>
        <v>660.36973950945298</v>
      </c>
    </row>
    <row r="122" spans="1:12" x14ac:dyDescent="0.35">
      <c r="A122" t="s">
        <v>12</v>
      </c>
      <c r="B122" t="s">
        <v>93</v>
      </c>
      <c r="C122" t="s">
        <v>69</v>
      </c>
      <c r="D122">
        <f>VLOOKUP(укпф1[[#This Row],[Номенклатура]],[1]!Таблица213[[product_name]:[упаковка]],7,FALSE)</f>
        <v>718</v>
      </c>
      <c r="E122" t="s">
        <v>36</v>
      </c>
      <c r="F122" t="str">
        <f>VLOOKUP(укпф1[[#This Row],[Номенклатура]],[1]!Таблица213[[product_name]:[упаковка]],3,FALSE)</f>
        <v>ОХЛ</v>
      </c>
      <c r="G122" t="s">
        <v>15</v>
      </c>
      <c r="H122" t="str">
        <f>VLOOKUP(укпф1[[#This Row],[Номенклатура]],[1]!Таблица213[[product_name]:[упаковка]],4,FALSE)</f>
        <v>филе</v>
      </c>
      <c r="I122" s="7">
        <v>660.36973950945298</v>
      </c>
      <c r="J122" s="7" cm="1">
        <f t="array" ref="J122">INDEX('[1]прайс ЗПП'!$A$1:$D$1080,MATCH(1,(укпф1[[#This Row],[артикул]]='[1]прайс ЗПП'!$B$1:$B$1080)*(укпф1[[#This Row],[Source.Name.1]]='[1]прайс ЗПП'!$A$1:$A$1080),0),4)</f>
        <v>1115.962625860752</v>
      </c>
      <c r="K122" s="7">
        <f>укпф1[[#This Row],[цена]]*укпф1[[#This Row],[объем]]</f>
        <v>736947.94854194997</v>
      </c>
      <c r="L122" s="7">
        <f>IFERROR(укпф1[[#This Row],[объем]]*VLOOKUP(укпф1[[#This Row],[артикул]],[1]маринад!$A$2:$D$39,3,FALSE),укпф1[[#This Row],[объем]])</f>
        <v>660.36973950945298</v>
      </c>
    </row>
    <row r="123" spans="1:12" x14ac:dyDescent="0.35">
      <c r="A123" t="s">
        <v>12</v>
      </c>
      <c r="B123" t="s">
        <v>93</v>
      </c>
      <c r="C123" t="s">
        <v>69</v>
      </c>
      <c r="D123">
        <f>VLOOKUP(укпф1[[#This Row],[Номенклатура]],[1]!Таблица213[[product_name]:[упаковка]],7,FALSE)</f>
        <v>719</v>
      </c>
      <c r="E123" t="s">
        <v>77</v>
      </c>
      <c r="F123" t="str">
        <f>VLOOKUP(укпф1[[#This Row],[Номенклатура]],[1]!Таблица213[[product_name]:[упаковка]],3,FALSE)</f>
        <v>ОХЛ</v>
      </c>
      <c r="G123" t="s">
        <v>15</v>
      </c>
      <c r="H123" t="str">
        <f>VLOOKUP(укпф1[[#This Row],[Номенклатура]],[1]!Таблица213[[product_name]:[упаковка]],4,FALSE)</f>
        <v>филе</v>
      </c>
      <c r="I123" s="7">
        <v>1005.7939109451671</v>
      </c>
      <c r="J123" s="7" cm="1">
        <f t="array" ref="J123">INDEX('[1]прайс ЗПП'!$A$1:$D$1080,MATCH(1,(укпф1[[#This Row],[артикул]]='[1]прайс ЗПП'!$B$1:$B$1080)*(укпф1[[#This Row],[Source.Name.1]]='[1]прайс ЗПП'!$A$1:$A$1080),0),4)</f>
        <v>1078.6306531006571</v>
      </c>
      <c r="K123" s="7">
        <f>укпф1[[#This Row],[цена]]*укпф1[[#This Row],[объем]]</f>
        <v>1084880.1430474499</v>
      </c>
      <c r="L123" s="7">
        <f>IFERROR(укпф1[[#This Row],[объем]]*VLOOKUP(укпф1[[#This Row],[артикул]],[1]маринад!$A$2:$D$39,3,FALSE),укпф1[[#This Row],[объем]])</f>
        <v>1005.7939109451671</v>
      </c>
    </row>
    <row r="124" spans="1:12" x14ac:dyDescent="0.35">
      <c r="A124" t="s">
        <v>12</v>
      </c>
      <c r="B124" t="s">
        <v>93</v>
      </c>
      <c r="C124" t="s">
        <v>69</v>
      </c>
      <c r="D124">
        <f>VLOOKUP(укпф1[[#This Row],[Номенклатура]],[1]!Таблица213[[product_name]:[упаковка]],7,FALSE)</f>
        <v>727</v>
      </c>
      <c r="E124" t="s">
        <v>38</v>
      </c>
      <c r="F124" t="str">
        <f>VLOOKUP(укпф1[[#This Row],[Номенклатура]],[1]!Таблица213[[product_name]:[упаковка]],3,FALSE)</f>
        <v>ОХЛ</v>
      </c>
      <c r="G124" t="s">
        <v>15</v>
      </c>
      <c r="H124" t="str">
        <f>VLOOKUP(укпф1[[#This Row],[Номенклатура]],[1]!Таблица213[[product_name]:[упаковка]],4,FALSE)</f>
        <v>грудка</v>
      </c>
      <c r="I124" s="7">
        <v>152.39301680987379</v>
      </c>
      <c r="J124" s="7" cm="1">
        <f t="array" ref="J124">INDEX('[1]прайс ЗПП'!$A$1:$D$1080,MATCH(1,(укпф1[[#This Row],[артикул]]='[1]прайс ЗПП'!$B$1:$B$1080)*(укпф1[[#This Row],[Source.Name.1]]='[1]прайс ЗПП'!$A$1:$A$1080),0),4)</f>
        <v>891.11645442388374</v>
      </c>
      <c r="K124" s="7">
        <f>укпф1[[#This Row],[цена]]*укпф1[[#This Row],[объем]]</f>
        <v>135799.92481857404</v>
      </c>
      <c r="L124" s="7">
        <f>IFERROR(укпф1[[#This Row],[объем]]*VLOOKUP(укпф1[[#This Row],[артикул]],[1]маринад!$A$2:$D$39,3,FALSE),укпф1[[#This Row],[объем]])</f>
        <v>152.39301680987379</v>
      </c>
    </row>
    <row r="125" spans="1:12" x14ac:dyDescent="0.35">
      <c r="A125" t="s">
        <v>12</v>
      </c>
      <c r="B125" t="s">
        <v>93</v>
      </c>
      <c r="C125" t="s">
        <v>69</v>
      </c>
      <c r="D125">
        <f>VLOOKUP(укпф1[[#This Row],[Номенклатура]],[1]!Таблица213[[product_name]:[упаковка]],7,FALSE)</f>
        <v>725</v>
      </c>
      <c r="E125" t="s">
        <v>78</v>
      </c>
      <c r="F125" t="str">
        <f>VLOOKUP(укпф1[[#This Row],[Номенклатура]],[1]!Таблица213[[product_name]:[упаковка]],3,FALSE)</f>
        <v>ОХЛ</v>
      </c>
      <c r="G125" t="s">
        <v>15</v>
      </c>
      <c r="H125" t="str">
        <f>VLOOKUP(укпф1[[#This Row],[Номенклатура]],[1]!Таблица213[[product_name]:[упаковка]],4,FALSE)</f>
        <v>грудка</v>
      </c>
      <c r="I125" s="7">
        <v>665.44950673644882</v>
      </c>
      <c r="J125" s="7" cm="1">
        <f t="array" ref="J125">INDEX('[1]прайс ЗПП'!$A$1:$D$1080,MATCH(1,(укпф1[[#This Row],[артикул]]='[1]прайс ЗПП'!$B$1:$B$1080)*(укпф1[[#This Row],[Source.Name.1]]='[1]прайс ЗПП'!$A$1:$A$1080),0),4)</f>
        <v>861.04525599310011</v>
      </c>
      <c r="K125" s="7">
        <f>укпф1[[#This Row],[цена]]*укпф1[[#This Row],[объем]]</f>
        <v>572982.14087836782</v>
      </c>
      <c r="L125" s="7">
        <f>IFERROR(укпф1[[#This Row],[объем]]*VLOOKUP(укпф1[[#This Row],[артикул]],[1]маринад!$A$2:$D$39,3,FALSE),укпф1[[#This Row],[объем]])</f>
        <v>665.44950673644882</v>
      </c>
    </row>
    <row r="126" spans="1:12" x14ac:dyDescent="0.35">
      <c r="A126" t="s">
        <v>12</v>
      </c>
      <c r="B126" t="s">
        <v>93</v>
      </c>
      <c r="C126" t="s">
        <v>69</v>
      </c>
      <c r="D126">
        <f>VLOOKUP(укпф1[[#This Row],[Номенклатура]],[1]!Таблица213[[product_name]:[упаковка]],7,FALSE)</f>
        <v>29</v>
      </c>
      <c r="E126" t="s">
        <v>79</v>
      </c>
      <c r="F126" t="str">
        <f>VLOOKUP(укпф1[[#This Row],[Номенклатура]],[1]!Таблица213[[product_name]:[упаковка]],3,FALSE)</f>
        <v>ОХЛ</v>
      </c>
      <c r="G126" t="s">
        <v>15</v>
      </c>
      <c r="H126" t="str">
        <f>VLOOKUP(укпф1[[#This Row],[Номенклатура]],[1]!Таблица213[[product_name]:[упаковка]],4,FALSE)</f>
        <v>табак</v>
      </c>
      <c r="I126" s="7">
        <v>152.39301680987381</v>
      </c>
      <c r="J126" s="7" cm="1">
        <f t="array" ref="J126">INDEX('[1]прайс ЗПП'!$A$1:$D$1080,MATCH(1,(укпф1[[#This Row],[артикул]]='[1]прайс ЗПП'!$B$1:$B$1080)*(укпф1[[#This Row],[Source.Name.1]]='[1]прайс ЗПП'!$A$1:$A$1080),0),4)</f>
        <v>755.88238310325448</v>
      </c>
      <c r="K126" s="7">
        <f>укпф1[[#This Row],[цена]]*укпф1[[#This Row],[объем]]</f>
        <v>115191.19671454174</v>
      </c>
      <c r="L126" s="7">
        <f>IFERROR(укпф1[[#This Row],[объем]]*VLOOKUP(укпф1[[#This Row],[артикул]],[1]маринад!$A$2:$D$39,3,FALSE),укпф1[[#This Row],[объем]])</f>
        <v>152.39301680987381</v>
      </c>
    </row>
    <row r="127" spans="1:12" x14ac:dyDescent="0.35">
      <c r="A127" t="s">
        <v>12</v>
      </c>
      <c r="B127" t="s">
        <v>93</v>
      </c>
      <c r="C127" t="s">
        <v>69</v>
      </c>
      <c r="D127">
        <f>VLOOKUP(укпф1[[#This Row],[Номенклатура]],[1]!Таблица213[[product_name]:[упаковка]],7,FALSE)</f>
        <v>30</v>
      </c>
      <c r="E127" t="s">
        <v>80</v>
      </c>
      <c r="F127" t="str">
        <f>VLOOKUP(укпф1[[#This Row],[Номенклатура]],[1]!Таблица213[[product_name]:[упаковка]],3,FALSE)</f>
        <v>ОХЛ</v>
      </c>
      <c r="G127" t="s">
        <v>15</v>
      </c>
      <c r="H127" t="str">
        <f>VLOOKUP(укпф1[[#This Row],[Номенклатура]],[1]!Таблица213[[product_name]:[упаковка]],4,FALSE)</f>
        <v>рагу</v>
      </c>
      <c r="I127" s="7">
        <v>894.03903195125952</v>
      </c>
      <c r="J127" s="7" cm="1">
        <f t="array" ref="J127">INDEX('[1]прайс ЗПП'!$A$1:$D$1080,MATCH(1,(укпф1[[#This Row],[артикул]]='[1]прайс ЗПП'!$B$1:$B$1080)*(укпф1[[#This Row],[Source.Name.1]]='[1]прайс ЗПП'!$A$1:$A$1080),0),4)</f>
        <v>707.82359486111943</v>
      </c>
      <c r="K127" s="7">
        <f>укпф1[[#This Row],[цена]]*укпф1[[#This Row],[объем]]</f>
        <v>632821.92154189572</v>
      </c>
      <c r="L127" s="7">
        <f>IFERROR(укпф1[[#This Row],[объем]]*VLOOKUP(укпф1[[#This Row],[артикул]],[1]маринад!$A$2:$D$39,3,FALSE),укпф1[[#This Row],[объем]])</f>
        <v>894.03903195125952</v>
      </c>
    </row>
    <row r="128" spans="1:12" x14ac:dyDescent="0.35">
      <c r="A128" t="s">
        <v>12</v>
      </c>
      <c r="B128" t="s">
        <v>93</v>
      </c>
      <c r="C128" t="s">
        <v>69</v>
      </c>
      <c r="D128">
        <f>VLOOKUP(укпф1[[#This Row],[Номенклатура]],[1]!Таблица213[[product_name]:[упаковка]],7,FALSE)</f>
        <v>730</v>
      </c>
      <c r="E128" t="s">
        <v>45</v>
      </c>
      <c r="F128" t="str">
        <f>VLOOKUP(укпф1[[#This Row],[Номенклатура]],[1]!Таблица213[[product_name]:[упаковка]],3,FALSE)</f>
        <v>ОХЛ</v>
      </c>
      <c r="G128" t="s">
        <v>15</v>
      </c>
      <c r="H128" t="str">
        <f>VLOOKUP(укпф1[[#This Row],[Номенклатура]],[1]!Таблица213[[product_name]:[упаковка]],4,FALSE)</f>
        <v>желудки</v>
      </c>
      <c r="I128" s="7">
        <v>182.87162017184855</v>
      </c>
      <c r="J128" s="7" cm="1">
        <f t="array" ref="J128">INDEX('[1]прайс ЗПП'!$A$1:$D$1080,MATCH(1,(укпф1[[#This Row],[артикул]]='[1]прайс ЗПП'!$B$1:$B$1080)*(укпф1[[#This Row],[Source.Name.1]]='[1]прайс ЗПП'!$A$1:$A$1080),0),4)</f>
        <v>560.62410142067495</v>
      </c>
      <c r="K128" s="7">
        <f>укпф1[[#This Row],[цена]]*укпф1[[#This Row],[объем]]</f>
        <v>102522.23773418556</v>
      </c>
      <c r="L128" s="7">
        <f>IFERROR(укпф1[[#This Row],[объем]]*VLOOKUP(укпф1[[#This Row],[артикул]],[1]маринад!$A$2:$D$39,3,FALSE),укпф1[[#This Row],[объем]])</f>
        <v>182.87162017184855</v>
      </c>
    </row>
    <row r="129" spans="1:12" x14ac:dyDescent="0.35">
      <c r="A129" t="s">
        <v>12</v>
      </c>
      <c r="B129" t="s">
        <v>93</v>
      </c>
      <c r="C129" t="s">
        <v>69</v>
      </c>
      <c r="D129">
        <f>VLOOKUP(укпф1[[#This Row],[Номенклатура]],[1]!Таблица213[[product_name]:[упаковка]],7,FALSE)</f>
        <v>731</v>
      </c>
      <c r="E129" t="s">
        <v>81</v>
      </c>
      <c r="F129" t="str">
        <f>VLOOKUP(укпф1[[#This Row],[Номенклатура]],[1]!Таблица213[[product_name]:[упаковка]],3,FALSE)</f>
        <v>ОХЛ</v>
      </c>
      <c r="G129" t="s">
        <v>15</v>
      </c>
      <c r="H129" t="str">
        <f>VLOOKUP(укпф1[[#This Row],[Номенклатура]],[1]!Таблица213[[product_name]:[упаковка]],4,FALSE)</f>
        <v>желудки</v>
      </c>
      <c r="I129" s="7">
        <v>121.91441344789904</v>
      </c>
      <c r="J129" s="7" cm="1">
        <f t="array" ref="J129">INDEX('[1]прайс ЗПП'!$A$1:$D$1080,MATCH(1,(укпф1[[#This Row],[артикул]]='[1]прайс ЗПП'!$B$1:$B$1080)*(укпф1[[#This Row],[Source.Name.1]]='[1]прайс ЗПП'!$A$1:$A$1080),0),4)</f>
        <v>539.39183601523564</v>
      </c>
      <c r="K129" s="7">
        <f>укпф1[[#This Row],[цена]]*укпф1[[#This Row],[объем]]</f>
        <v>65759.6393063828</v>
      </c>
      <c r="L129" s="7">
        <f>IFERROR(укпф1[[#This Row],[объем]]*VLOOKUP(укпф1[[#This Row],[артикул]],[1]маринад!$A$2:$D$39,3,FALSE),укпф1[[#This Row],[объем]])</f>
        <v>121.91441344789904</v>
      </c>
    </row>
    <row r="130" spans="1:12" x14ac:dyDescent="0.35">
      <c r="A130" t="s">
        <v>12</v>
      </c>
      <c r="B130" t="s">
        <v>93</v>
      </c>
      <c r="C130" t="s">
        <v>69</v>
      </c>
      <c r="D130">
        <f>VLOOKUP(укпф1[[#This Row],[Номенклатура]],[1]!Таблица213[[product_name]:[упаковка]],7,FALSE)</f>
        <v>732</v>
      </c>
      <c r="E130" t="s">
        <v>47</v>
      </c>
      <c r="F130" t="str">
        <f>VLOOKUP(укпф1[[#This Row],[Номенклатура]],[1]!Таблица213[[product_name]:[упаковка]],3,FALSE)</f>
        <v>ОХЛ</v>
      </c>
      <c r="G130" t="s">
        <v>15</v>
      </c>
      <c r="H130" t="str">
        <f>VLOOKUP(укпф1[[#This Row],[Номенклатура]],[1]!Таблица213[[product_name]:[упаковка]],4,FALSE)</f>
        <v>печень</v>
      </c>
      <c r="I130" s="7">
        <v>193.03115462584014</v>
      </c>
      <c r="J130" s="7" cm="1">
        <f t="array" ref="J130">INDEX('[1]прайс ЗПП'!$A$1:$D$1080,MATCH(1,(укпф1[[#This Row],[артикул]]='[1]прайс ЗПП'!$B$1:$B$1080)*(укпф1[[#This Row],[Source.Name.1]]='[1]прайс ЗПП'!$A$1:$A$1080),0),4)</f>
        <v>536.19005944928676</v>
      </c>
      <c r="K130" s="7">
        <f>укпф1[[#This Row],[цена]]*укпф1[[#This Row],[объем]]</f>
        <v>103501.38627439369</v>
      </c>
      <c r="L130" s="7">
        <f>IFERROR(укпф1[[#This Row],[объем]]*VLOOKUP(укпф1[[#This Row],[артикул]],[1]маринад!$A$2:$D$39,3,FALSE),укпф1[[#This Row],[объем]])</f>
        <v>193.03115462584014</v>
      </c>
    </row>
    <row r="131" spans="1:12" x14ac:dyDescent="0.35">
      <c r="A131" t="s">
        <v>12</v>
      </c>
      <c r="B131" t="s">
        <v>93</v>
      </c>
      <c r="C131" t="s">
        <v>69</v>
      </c>
      <c r="D131">
        <f>VLOOKUP(укпф1[[#This Row],[Номенклатура]],[1]!Таблица213[[product_name]:[упаковка]],7,FALSE)</f>
        <v>733</v>
      </c>
      <c r="E131" t="s">
        <v>82</v>
      </c>
      <c r="F131" t="str">
        <f>VLOOKUP(укпф1[[#This Row],[Номенклатура]],[1]!Таблица213[[product_name]:[упаковка]],3,FALSE)</f>
        <v>ОХЛ</v>
      </c>
      <c r="G131" t="s">
        <v>15</v>
      </c>
      <c r="H131" t="str">
        <f>VLOOKUP(укпф1[[#This Row],[Номенклатура]],[1]!Таблица213[[product_name]:[упаковка]],4,FALSE)</f>
        <v>печень</v>
      </c>
      <c r="I131" s="7">
        <v>152.39301680987379</v>
      </c>
      <c r="J131" s="7" cm="1">
        <f t="array" ref="J131">INDEX('[1]прайс ЗПП'!$A$1:$D$1080,MATCH(1,(укпф1[[#This Row],[артикул]]='[1]прайс ЗПП'!$B$1:$B$1080)*(укпф1[[#This Row],[Source.Name.1]]='[1]прайс ЗПП'!$A$1:$A$1080),0),4)</f>
        <v>512.90071095047028</v>
      </c>
      <c r="K131" s="7">
        <f>укпф1[[#This Row],[цена]]*укпф1[[#This Row],[объем]]</f>
        <v>78162.48666567124</v>
      </c>
      <c r="L131" s="7">
        <f>IFERROR(укпф1[[#This Row],[объем]]*VLOOKUP(укпф1[[#This Row],[артикул]],[1]маринад!$A$2:$D$39,3,FALSE),укпф1[[#This Row],[объем]])</f>
        <v>152.39301680987379</v>
      </c>
    </row>
    <row r="132" spans="1:12" x14ac:dyDescent="0.35">
      <c r="A132" t="s">
        <v>12</v>
      </c>
      <c r="B132" t="s">
        <v>93</v>
      </c>
      <c r="C132" t="s">
        <v>69</v>
      </c>
      <c r="D132">
        <f>VLOOKUP(укпф1[[#This Row],[Номенклатура]],[1]!Таблица213[[product_name]:[упаковка]],7,FALSE)</f>
        <v>734</v>
      </c>
      <c r="E132" t="s">
        <v>49</v>
      </c>
      <c r="F132" t="str">
        <f>VLOOKUP(укпф1[[#This Row],[Номенклатура]],[1]!Таблица213[[product_name]:[упаковка]],3,FALSE)</f>
        <v>ОХЛ</v>
      </c>
      <c r="G132" t="s">
        <v>15</v>
      </c>
      <c r="H132" t="str">
        <f>VLOOKUP(укпф1[[#This Row],[Номенклатура]],[1]!Таблица213[[product_name]:[упаковка]],4,FALSE)</f>
        <v>сердце</v>
      </c>
      <c r="I132" s="7">
        <v>253.98836134978964</v>
      </c>
      <c r="J132" s="7" cm="1">
        <f t="array" ref="J132">INDEX('[1]прайс ЗПП'!$A$1:$D$1080,MATCH(1,(укпф1[[#This Row],[артикул]]='[1]прайс ЗПП'!$B$1:$B$1080)*(укпф1[[#This Row],[Source.Name.1]]='[1]прайс ЗПП'!$A$1:$A$1080),0),4)</f>
        <v>895.95773301873669</v>
      </c>
      <c r="K132" s="7">
        <f>укпф1[[#This Row],[цена]]*укпф1[[#This Row],[объем]]</f>
        <v>227562.83644810124</v>
      </c>
      <c r="L132" s="7">
        <f>IFERROR(укпф1[[#This Row],[объем]]*VLOOKUP(укпф1[[#This Row],[артикул]],[1]маринад!$A$2:$D$39,3,FALSE),укпф1[[#This Row],[объем]])</f>
        <v>253.98836134978964</v>
      </c>
    </row>
    <row r="133" spans="1:12" x14ac:dyDescent="0.35">
      <c r="A133" t="s">
        <v>12</v>
      </c>
      <c r="B133" t="s">
        <v>93</v>
      </c>
      <c r="C133" t="s">
        <v>69</v>
      </c>
      <c r="D133">
        <f>VLOOKUP(укпф1[[#This Row],[Номенклатура]],[1]!Таблица213[[product_name]:[упаковка]],7,FALSE)</f>
        <v>735</v>
      </c>
      <c r="E133" t="s">
        <v>83</v>
      </c>
      <c r="F133" t="str">
        <f>VLOOKUP(укпф1[[#This Row],[Номенклатура]],[1]!Таблица213[[product_name]:[упаковка]],3,FALSE)</f>
        <v>ОХЛ</v>
      </c>
      <c r="G133" t="s">
        <v>15</v>
      </c>
      <c r="H133" t="str">
        <f>VLOOKUP(укпф1[[#This Row],[Номенклатура]],[1]!Таблица213[[product_name]:[упаковка]],4,FALSE)</f>
        <v>сердце</v>
      </c>
      <c r="I133" s="7">
        <v>152.39301680987379</v>
      </c>
      <c r="J133" s="7" cm="1">
        <f t="array" ref="J133">INDEX('[1]прайс ЗПП'!$A$1:$D$1080,MATCH(1,(укпф1[[#This Row],[артикул]]='[1]прайс ЗПП'!$B$1:$B$1080)*(укпф1[[#This Row],[Source.Name.1]]='[1]прайс ЗПП'!$A$1:$A$1080),0),4)</f>
        <v>869.3208406140119</v>
      </c>
      <c r="K133" s="7">
        <f>укпф1[[#This Row],[цена]]*укпф1[[#This Row],[объем]]</f>
        <v>132478.42547686474</v>
      </c>
      <c r="L133" s="7">
        <f>IFERROR(укпф1[[#This Row],[объем]]*VLOOKUP(укпф1[[#This Row],[артикул]],[1]маринад!$A$2:$D$39,3,FALSE),укпф1[[#This Row],[объем]])</f>
        <v>152.39301680987379</v>
      </c>
    </row>
    <row r="134" spans="1:12" x14ac:dyDescent="0.35">
      <c r="A134" t="s">
        <v>12</v>
      </c>
      <c r="B134" t="s">
        <v>93</v>
      </c>
      <c r="C134" t="s">
        <v>69</v>
      </c>
      <c r="D134">
        <f>VLOOKUP(укпф1[[#This Row],[Номенклатура]],[1]!Таблица213[[product_name]:[упаковка]],7,FALSE)</f>
        <v>204</v>
      </c>
      <c r="E134" t="s">
        <v>84</v>
      </c>
      <c r="F134" t="str">
        <f>VLOOKUP(укпф1[[#This Row],[Номенклатура]],[1]!Таблица213[[product_name]:[упаковка]],3,FALSE)</f>
        <v>ОХЛ</v>
      </c>
      <c r="G134" t="s">
        <v>15</v>
      </c>
      <c r="H134" t="str">
        <f>VLOOKUP(укпф1[[#This Row],[Номенклатура]],[1]!Таблица213[[product_name]:[упаковка]],4,FALSE)</f>
        <v>крыло</v>
      </c>
      <c r="I134" s="7">
        <v>426.70044706764662</v>
      </c>
      <c r="J134" s="7" cm="1">
        <f t="array" ref="J134">INDEX('[1]прайс ЗПП'!$A$1:$D$1080,MATCH(1,(укпф1[[#This Row],[артикул]]='[1]прайс ЗПП'!$B$1:$B$1080)*(укпф1[[#This Row],[Source.Name.1]]='[1]прайс ЗПП'!$A$1:$A$1080),0),4)</f>
        <v>839.50974965132173</v>
      </c>
      <c r="K134" s="7">
        <f>укпф1[[#This Row],[цена]]*укпф1[[#This Row],[объем]]</f>
        <v>358219.18549386709</v>
      </c>
      <c r="L134" s="7">
        <f>IFERROR(укпф1[[#This Row],[объем]]*VLOOKUP(укпф1[[#This Row],[артикул]],[1]маринад!$A$2:$D$39,3,FALSE),укпф1[[#This Row],[объем]])</f>
        <v>365.7954968432461</v>
      </c>
    </row>
    <row r="135" spans="1:12" x14ac:dyDescent="0.35">
      <c r="A135" t="s">
        <v>12</v>
      </c>
      <c r="B135" t="s">
        <v>93</v>
      </c>
      <c r="C135" t="s">
        <v>69</v>
      </c>
      <c r="D135">
        <f>VLOOKUP(укпф1[[#This Row],[Номенклатура]],[1]!Таблица213[[product_name]:[упаковка]],7,FALSE)</f>
        <v>959</v>
      </c>
      <c r="E135" t="s">
        <v>85</v>
      </c>
      <c r="F135" t="str">
        <f>VLOOKUP(укпф1[[#This Row],[Номенклатура]],[1]!Таблица213[[product_name]:[упаковка]],3,FALSE)</f>
        <v>ОХЛ</v>
      </c>
      <c r="G135" t="s">
        <v>15</v>
      </c>
      <c r="H135" t="str">
        <f>VLOOKUP(укпф1[[#This Row],[Номенклатура]],[1]!Таблица213[[product_name]:[упаковка]],4,FALSE)</f>
        <v>табак</v>
      </c>
      <c r="I135" s="7">
        <v>294.62649916575594</v>
      </c>
      <c r="J135" s="7" cm="1">
        <f t="array" ref="J135">INDEX('[1]прайс ЗПП'!$A$1:$D$1080,MATCH(1,(укпф1[[#This Row],[артикул]]='[1]прайс ЗПП'!$B$1:$B$1080)*(укпф1[[#This Row],[Source.Name.1]]='[1]прайс ЗПП'!$A$1:$A$1080),0),4)</f>
        <v>678.09999548652547</v>
      </c>
      <c r="K135" s="7">
        <f>укпф1[[#This Row],[цена]]*укпф1[[#This Row],[объем]]</f>
        <v>199786.22775450992</v>
      </c>
      <c r="L135" s="7">
        <f>IFERROR(укпф1[[#This Row],[объем]]*VLOOKUP(укпф1[[#This Row],[артикул]],[1]маринад!$A$2:$D$39,3,FALSE),укпф1[[#This Row],[объем]])</f>
        <v>260.15584915298535</v>
      </c>
    </row>
    <row r="136" spans="1:12" x14ac:dyDescent="0.35">
      <c r="A136" t="s">
        <v>12</v>
      </c>
      <c r="B136" t="s">
        <v>93</v>
      </c>
      <c r="C136" t="s">
        <v>69</v>
      </c>
      <c r="D136">
        <f>VLOOKUP(укпф1[[#This Row],[Номенклатура]],[1]!Таблица213[[product_name]:[упаковка]],7,FALSE)</f>
        <v>953</v>
      </c>
      <c r="E136" t="s">
        <v>87</v>
      </c>
      <c r="F136" t="str">
        <f>VLOOKUP(укпф1[[#This Row],[Номенклатура]],[1]!Таблица213[[product_name]:[упаковка]],3,FALSE)</f>
        <v>ОХЛ</v>
      </c>
      <c r="G136" t="s">
        <v>15</v>
      </c>
      <c r="H136" t="str">
        <f>VLOOKUP(укпф1[[#This Row],[Номенклатура]],[1]!Таблица213[[product_name]:[упаковка]],4,FALSE)</f>
        <v>бедро</v>
      </c>
      <c r="I136" s="7">
        <v>355.58370588970553</v>
      </c>
      <c r="J136" s="7" cm="1">
        <f t="array" ref="J136">INDEX('[1]прайс ЗПП'!$A$1:$D$1080,MATCH(1,(укпф1[[#This Row],[артикул]]='[1]прайс ЗПП'!$B$1:$B$1080)*(укпф1[[#This Row],[Source.Name.1]]='[1]прайс ЗПП'!$A$1:$A$1080),0),4)</f>
        <v>897.77151956630337</v>
      </c>
      <c r="K136" s="7">
        <f>укпф1[[#This Row],[цена]]*укпф1[[#This Row],[объем]]</f>
        <v>319232.92396961845</v>
      </c>
      <c r="L136" s="7">
        <f>IFERROR(укпф1[[#This Row],[объем]]*VLOOKUP(укпф1[[#This Row],[артикул]],[1]маринад!$A$2:$D$39,3,FALSE),укпф1[[#This Row],[объем]])</f>
        <v>306.66986277680513</v>
      </c>
    </row>
    <row r="137" spans="1:12" x14ac:dyDescent="0.35">
      <c r="A137" t="s">
        <v>12</v>
      </c>
      <c r="B137" t="s">
        <v>93</v>
      </c>
      <c r="C137" t="s">
        <v>69</v>
      </c>
      <c r="D137">
        <f>VLOOKUP(укпф1[[#This Row],[Номенклатура]],[1]!Таблица213[[product_name]:[упаковка]],7,FALSE)</f>
        <v>958</v>
      </c>
      <c r="E137" t="s">
        <v>58</v>
      </c>
      <c r="F137" t="str">
        <f>VLOOKUP(укпф1[[#This Row],[Номенклатура]],[1]!Таблица213[[product_name]:[упаковка]],3,FALSE)</f>
        <v>ОХЛ</v>
      </c>
      <c r="G137" t="s">
        <v>15</v>
      </c>
      <c r="H137" t="str">
        <f>VLOOKUP(укпф1[[#This Row],[Номенклатура]],[1]!Таблица213[[product_name]:[упаковка]],4,FALSE)</f>
        <v>табак</v>
      </c>
      <c r="I137" s="7">
        <v>121.91441344789904</v>
      </c>
      <c r="J137" s="7" cm="1">
        <f t="array" ref="J137">INDEX('[1]прайс ЗПП'!$A$1:$D$1080,MATCH(1,(укпф1[[#This Row],[артикул]]='[1]прайс ЗПП'!$B$1:$B$1080)*(укпф1[[#This Row],[Source.Name.1]]='[1]прайс ЗПП'!$A$1:$A$1080),0),4)</f>
        <v>780.33876549499303</v>
      </c>
      <c r="K137" s="7">
        <f>укпф1[[#This Row],[цена]]*укпф1[[#This Row],[объем]]</f>
        <v>95134.54288597971</v>
      </c>
      <c r="L137" s="7">
        <f>IFERROR(укпф1[[#This Row],[объем]]*VLOOKUP(укпф1[[#This Row],[артикул]],[1]маринад!$A$2:$D$39,3,FALSE),укпф1[[#This Row],[объем]])</f>
        <v>118.70926333777901</v>
      </c>
    </row>
    <row r="138" spans="1:12" x14ac:dyDescent="0.35">
      <c r="A138" t="s">
        <v>12</v>
      </c>
      <c r="B138" t="s">
        <v>93</v>
      </c>
      <c r="C138" t="s">
        <v>69</v>
      </c>
      <c r="D138">
        <f>VLOOKUP(укпф1[[#This Row],[Номенклатура]],[1]!Таблица213[[product_name]:[упаковка]],7,FALSE)</f>
        <v>205</v>
      </c>
      <c r="E138" t="s">
        <v>88</v>
      </c>
      <c r="F138" t="str">
        <f>VLOOKUP(укпф1[[#This Row],[Номенклатура]],[1]!Таблица213[[product_name]:[упаковка]],3,FALSE)</f>
        <v>ОХЛ</v>
      </c>
      <c r="G138" t="s">
        <v>15</v>
      </c>
      <c r="H138" t="str">
        <f>VLOOKUP(укпф1[[#This Row],[Номенклатура]],[1]!Таблица213[[product_name]:[упаковка]],4,FALSE)</f>
        <v>рагу</v>
      </c>
      <c r="I138" s="7">
        <v>340.34440420871812</v>
      </c>
      <c r="J138" s="7" cm="1">
        <f t="array" ref="J138">INDEX('[1]прайс ЗПП'!$A$1:$D$1080,MATCH(1,(укпф1[[#This Row],[артикул]]='[1]прайс ЗПП'!$B$1:$B$1080)*(укпф1[[#This Row],[Source.Name.1]]='[1]прайс ЗПП'!$A$1:$A$1080),0),4)</f>
        <v>596.61424520861249</v>
      </c>
      <c r="K138" s="7">
        <f>укпф1[[#This Row],[цена]]*укпф1[[#This Row],[объем]]</f>
        <v>203054.31982795926</v>
      </c>
      <c r="L138" s="7">
        <f>IFERROR(укпф1[[#This Row],[объем]]*VLOOKUP(укпф1[[#This Row],[артикул]],[1]маринад!$A$2:$D$39,3,FALSE),укпф1[[#This Row],[объем]])</f>
        <v>252.53721466848566</v>
      </c>
    </row>
    <row r="139" spans="1:12" x14ac:dyDescent="0.35">
      <c r="A139" t="s">
        <v>12</v>
      </c>
      <c r="B139" t="s">
        <v>93</v>
      </c>
      <c r="C139" t="s">
        <v>69</v>
      </c>
      <c r="D139">
        <f>VLOOKUP(укпф1[[#This Row],[Номенклатура]],[1]!Таблица213[[product_name]:[упаковка]],7,FALSE)</f>
        <v>961</v>
      </c>
      <c r="E139" t="s">
        <v>89</v>
      </c>
      <c r="F139" t="str">
        <f>VLOOKUP(укпф1[[#This Row],[Номенклатура]],[1]!Таблица213[[product_name]:[упаковка]],3,FALSE)</f>
        <v>ОХЛ</v>
      </c>
      <c r="G139" t="s">
        <v>15</v>
      </c>
      <c r="H139" t="str">
        <f>VLOOKUP(укпф1[[#This Row],[Номенклатура]],[1]!Таблица213[[product_name]:[упаковка]],4,FALSE)</f>
        <v>табак</v>
      </c>
      <c r="I139" s="7">
        <v>152.39301680987379</v>
      </c>
      <c r="J139" s="7" cm="1">
        <f t="array" ref="J139">INDEX('[1]прайс ЗПП'!$A$1:$D$1080,MATCH(1,(укпф1[[#This Row],[артикул]]='[1]прайс ЗПП'!$B$1:$B$1080)*(укпф1[[#This Row],[Source.Name.1]]='[1]прайс ЗПП'!$A$1:$A$1080),0),4)</f>
        <v>770.47771719575428</v>
      </c>
      <c r="K139" s="7">
        <f>укпф1[[#This Row],[цена]]*укпф1[[#This Row],[объем]]</f>
        <v>117415.42370824577</v>
      </c>
      <c r="L139" s="7">
        <f>IFERROR(укпф1[[#This Row],[объем]]*VLOOKUP(укпф1[[#This Row],[артикул]],[1]маринад!$A$2:$D$39,3,FALSE),укпф1[[#This Row],[объем]])</f>
        <v>150.88417505928098</v>
      </c>
    </row>
    <row r="140" spans="1:12" x14ac:dyDescent="0.35">
      <c r="A140" t="s">
        <v>12</v>
      </c>
      <c r="B140" t="s">
        <v>93</v>
      </c>
      <c r="C140" t="s">
        <v>69</v>
      </c>
      <c r="D140">
        <f>VLOOKUP(укпф1[[#This Row],[Номенклатура]],[1]!Таблица213[[product_name]:[упаковка]],7,FALSE)</f>
        <v>1064</v>
      </c>
      <c r="E140" t="s">
        <v>62</v>
      </c>
      <c r="F140" t="str">
        <f>VLOOKUP(укпф1[[#This Row],[Номенклатура]],[1]!Таблица213[[product_name]:[упаковка]],3,FALSE)</f>
        <v>ОХЛ</v>
      </c>
      <c r="G140" t="s">
        <v>15</v>
      </c>
      <c r="H140" t="str">
        <f>VLOOKUP(укпф1[[#This Row],[Номенклатура]],[1]!Таблица213[[product_name]:[упаковка]],4,FALSE)</f>
        <v>бедро</v>
      </c>
      <c r="I140" s="7">
        <v>233.66929244180648</v>
      </c>
      <c r="J140" s="7" cm="1">
        <f t="array" ref="J140">INDEX('[1]прайс ЗПП'!$A$1:$D$1080,MATCH(1,(укпф1[[#This Row],[артикул]]='[1]прайс ЗПП'!$B$1:$B$1080)*(укпф1[[#This Row],[Source.Name.1]]='[1]прайс ЗПП'!$A$1:$A$1080),0),4)</f>
        <v>871.92826101068147</v>
      </c>
      <c r="K140" s="7">
        <f>укпф1[[#This Row],[цена]]*укпф1[[#This Row],[объем]]</f>
        <v>203742.8598103807</v>
      </c>
      <c r="L140" s="7">
        <f>IFERROR(укпф1[[#This Row],[объем]]*VLOOKUP(укпф1[[#This Row],[артикул]],[1]маринад!$A$2:$D$39,3,FALSE),укпф1[[#This Row],[объем]])</f>
        <v>198.36102923752674</v>
      </c>
    </row>
    <row r="141" spans="1:12" x14ac:dyDescent="0.35">
      <c r="A141" t="s">
        <v>12</v>
      </c>
      <c r="B141" t="s">
        <v>93</v>
      </c>
      <c r="C141" t="s">
        <v>69</v>
      </c>
      <c r="D141">
        <f>VLOOKUP(укпф1[[#This Row],[Номенклатура]],[1]!Таблица213[[product_name]:[упаковка]],7,FALSE)</f>
        <v>737</v>
      </c>
      <c r="E141" t="s">
        <v>90</v>
      </c>
      <c r="F141" t="str">
        <f>VLOOKUP(укпф1[[#This Row],[Номенклатура]],[1]!Таблица213[[product_name]:[упаковка]],3,FALSE)</f>
        <v>ОХЛ</v>
      </c>
      <c r="G141" t="s">
        <v>15</v>
      </c>
      <c r="H141" t="str">
        <f>VLOOKUP(укпф1[[#This Row],[Номенклатура]],[1]!Таблица213[[product_name]:[упаковка]],4,FALSE)</f>
        <v>лапы</v>
      </c>
      <c r="I141" s="7">
        <v>507.97672269957934</v>
      </c>
      <c r="J141" s="7" cm="1">
        <f t="array" ref="J141">INDEX('[1]прайс ЗПП'!$A$1:$D$1080,MATCH(1,(укпф1[[#This Row],[артикул]]='[1]прайс ЗПП'!$B$1:$B$1080)*(укпф1[[#This Row],[Source.Name.1]]='[1]прайс ЗПП'!$A$1:$A$1080),0),4)</f>
        <v>164.24369193425397</v>
      </c>
      <c r="K141" s="7">
        <f>укпф1[[#This Row],[цена]]*укпф1[[#This Row],[объем]]</f>
        <v>83431.972352841665</v>
      </c>
      <c r="L141" s="7">
        <f>IFERROR(укпф1[[#This Row],[объем]]*VLOOKUP(укпф1[[#This Row],[артикул]],[1]маринад!$A$2:$D$39,3,FALSE),укпф1[[#This Row],[объем]])</f>
        <v>507.97672269957934</v>
      </c>
    </row>
    <row r="142" spans="1:12" x14ac:dyDescent="0.35">
      <c r="A142" t="s">
        <v>12</v>
      </c>
      <c r="B142" t="s">
        <v>93</v>
      </c>
      <c r="C142" t="s">
        <v>69</v>
      </c>
      <c r="D142">
        <f>VLOOKUP(укпф1[[#This Row],[Номенклатура]],[1]!Таблица213[[product_name]:[упаковка]],7,FALSE)</f>
        <v>739</v>
      </c>
      <c r="E142" t="s">
        <v>91</v>
      </c>
      <c r="F142" t="str">
        <f>VLOOKUP(укпф1[[#This Row],[Номенклатура]],[1]!Таблица213[[product_name]:[упаковка]],3,FALSE)</f>
        <v>ОХЛ</v>
      </c>
      <c r="G142" t="s">
        <v>15</v>
      </c>
      <c r="H142" t="str">
        <f>VLOOKUP(укпф1[[#This Row],[Номенклатура]],[1]!Таблица213[[product_name]:[упаковка]],4,FALSE)</f>
        <v>головы</v>
      </c>
      <c r="I142" s="7">
        <v>660.36973950945298</v>
      </c>
      <c r="J142" s="7" cm="1">
        <f t="array" ref="J142">INDEX('[1]прайс ЗПП'!$A$1:$D$1080,MATCH(1,(укпф1[[#This Row],[артикул]]='[1]прайс ЗПП'!$B$1:$B$1080)*(укпф1[[#This Row],[Source.Name.1]]='[1]прайс ЗПП'!$A$1:$A$1080),0),4)</f>
        <v>171.58498015669457</v>
      </c>
      <c r="K142" s="7">
        <f>укпф1[[#This Row],[цена]]*укпф1[[#This Row],[объем]]</f>
        <v>113309.52864981105</v>
      </c>
      <c r="L142" s="7">
        <f>IFERROR(укпф1[[#This Row],[объем]]*VLOOKUP(укпф1[[#This Row],[артикул]],[1]маринад!$A$2:$D$39,3,FALSE),укпф1[[#This Row],[объем]])</f>
        <v>660.36973950945298</v>
      </c>
    </row>
    <row r="143" spans="1:12" x14ac:dyDescent="0.35">
      <c r="A143" t="s">
        <v>12</v>
      </c>
      <c r="B143" t="s">
        <v>93</v>
      </c>
      <c r="C143" t="s">
        <v>69</v>
      </c>
      <c r="D143">
        <f>VLOOKUP(укпф1[[#This Row],[Номенклатура]],[1]!Таблица213[[product_name]:[упаковка]],7,FALSE)</f>
        <v>744</v>
      </c>
      <c r="E143" t="s">
        <v>92</v>
      </c>
      <c r="F143" t="str">
        <f>VLOOKUP(укпф1[[#This Row],[Номенклатура]],[1]!Таблица213[[product_name]:[упаковка]],3,FALSE)</f>
        <v>ОХЛ</v>
      </c>
      <c r="G143" t="s">
        <v>15</v>
      </c>
      <c r="H143" t="str">
        <f>VLOOKUP(укпф1[[#This Row],[Номенклатура]],[1]!Таблица213[[product_name]:[упаковка]],4,FALSE)</f>
        <v>шея</v>
      </c>
      <c r="I143" s="7">
        <v>863.5604285892847</v>
      </c>
      <c r="J143" s="7" cm="1">
        <f t="array" ref="J143">INDEX('[1]прайс ЗПП'!$A$1:$D$1080,MATCH(1,(укпф1[[#This Row],[артикул]]='[1]прайс ЗПП'!$B$1:$B$1080)*(укпф1[[#This Row],[Source.Name.1]]='[1]прайс ЗПП'!$A$1:$A$1080),0),4)</f>
        <v>338.42509667252955</v>
      </c>
      <c r="K143" s="7">
        <f>укпф1[[#This Row],[цена]]*укпф1[[#This Row],[объем]]</f>
        <v>292250.52152789972</v>
      </c>
      <c r="L143" s="7">
        <f>IFERROR(укпф1[[#This Row],[объем]]*VLOOKUP(укпф1[[#This Row],[артикул]],[1]маринад!$A$2:$D$39,3,FALSE),укпф1[[#This Row],[объем]])</f>
        <v>863.5604285892847</v>
      </c>
    </row>
    <row r="144" spans="1:12" x14ac:dyDescent="0.35">
      <c r="A144" t="s">
        <v>12</v>
      </c>
      <c r="B144" t="s">
        <v>94</v>
      </c>
      <c r="C144" t="s">
        <v>95</v>
      </c>
      <c r="D144">
        <f>VLOOKUP(укпф1[[#This Row],[Номенклатура]],[1]!Таблица213[[product_name]:[упаковка]],7,FALSE)</f>
        <v>710</v>
      </c>
      <c r="E144" t="s">
        <v>28</v>
      </c>
      <c r="F144" t="str">
        <f>VLOOKUP(укпф1[[#This Row],[Номенклатура]],[1]!Таблица213[[product_name]:[упаковка]],3,FALSE)</f>
        <v>ОХЛ</v>
      </c>
      <c r="G144" t="s">
        <v>15</v>
      </c>
      <c r="H144" t="str">
        <f>VLOOKUP(укпф1[[#This Row],[Номенклатура]],[1]!Таблица213[[product_name]:[упаковка]],4,FALSE)</f>
        <v>бедро</v>
      </c>
      <c r="I144" s="7">
        <v>4433.5599028798606</v>
      </c>
      <c r="J144" s="7" cm="1">
        <f t="array" ref="J144">INDEX('[1]прайс ЗПП'!$A$1:$D$1080,MATCH(1,(укпф1[[#This Row],[артикул]]='[1]прайс ЗПП'!$B$1:$B$1080)*(укпф1[[#This Row],[Source.Name.1]]='[1]прайс ЗПП'!$A$1:$A$1080),0),4)</f>
        <v>846.05336318363982</v>
      </c>
      <c r="K144" s="7">
        <f>укпф1[[#This Row],[цена]]*укпф1[[#This Row],[объем]]</f>
        <v>3751028.2667076373</v>
      </c>
      <c r="L144" s="7">
        <f>IFERROR(укпф1[[#This Row],[объем]]*VLOOKUP(укпф1[[#This Row],[артикул]],[1]маринад!$A$2:$D$39,3,FALSE),укпф1[[#This Row],[объем]])</f>
        <v>4433.5599028798606</v>
      </c>
    </row>
    <row r="145" spans="1:12" x14ac:dyDescent="0.35">
      <c r="A145" t="s">
        <v>12</v>
      </c>
      <c r="B145" t="s">
        <v>94</v>
      </c>
      <c r="C145" t="s">
        <v>95</v>
      </c>
      <c r="D145">
        <f>VLOOKUP(укпф1[[#This Row],[Номенклатура]],[1]!Таблица213[[product_name]:[упаковка]],7,FALSE)</f>
        <v>953</v>
      </c>
      <c r="E145" t="s">
        <v>87</v>
      </c>
      <c r="F145" t="str">
        <f>VLOOKUP(укпф1[[#This Row],[Номенклатура]],[1]!Таблица213[[product_name]:[упаковка]],3,FALSE)</f>
        <v>ОХЛ</v>
      </c>
      <c r="G145" t="s">
        <v>15</v>
      </c>
      <c r="H145" t="str">
        <f>VLOOKUP(укпф1[[#This Row],[Номенклатура]],[1]!Таблица213[[product_name]:[упаковка]],4,FALSE)</f>
        <v>бедро</v>
      </c>
      <c r="I145" s="7">
        <v>295.57066019199067</v>
      </c>
      <c r="J145" s="7" cm="1">
        <f t="array" ref="J145">INDEX('[1]прайс ЗПП'!$A$1:$D$1080,MATCH(1,(укпф1[[#This Row],[артикул]]='[1]прайс ЗПП'!$B$1:$B$1080)*(укпф1[[#This Row],[Source.Name.1]]='[1]прайс ЗПП'!$A$1:$A$1080),0),4)</f>
        <v>897.77151956630337</v>
      </c>
      <c r="K145" s="7">
        <f>укпф1[[#This Row],[цена]]*укпф1[[#This Row],[объем]]</f>
        <v>265354.92073977896</v>
      </c>
      <c r="L145" s="7">
        <f>IFERROR(укпф1[[#This Row],[объем]]*VLOOKUP(укпф1[[#This Row],[артикул]],[1]маринад!$A$2:$D$39,3,FALSE),укпф1[[#This Row],[объем]])</f>
        <v>254.91216920395917</v>
      </c>
    </row>
    <row r="146" spans="1:12" x14ac:dyDescent="0.35">
      <c r="A146" t="s">
        <v>12</v>
      </c>
      <c r="B146" t="s">
        <v>94</v>
      </c>
      <c r="C146" t="s">
        <v>95</v>
      </c>
      <c r="D146">
        <f>VLOOKUP(укпф1[[#This Row],[Номенклатура]],[1]!Таблица213[[product_name]:[упаковка]],7,FALSE)</f>
        <v>712</v>
      </c>
      <c r="E146" t="s">
        <v>30</v>
      </c>
      <c r="F146" t="str">
        <f>VLOOKUP(укпф1[[#This Row],[Номенклатура]],[1]!Таблица213[[product_name]:[упаковка]],3,FALSE)</f>
        <v>ОХЛ</v>
      </c>
      <c r="G146" t="s">
        <v>15</v>
      </c>
      <c r="H146" t="str">
        <f>VLOOKUP(укпф1[[#This Row],[Номенклатура]],[1]!Таблица213[[product_name]:[упаковка]],4,FALSE)</f>
        <v>голень</v>
      </c>
      <c r="I146" s="7">
        <v>2955.7066019199074</v>
      </c>
      <c r="J146" s="7" cm="1">
        <f t="array" ref="J146">INDEX('[1]прайс ЗПП'!$A$1:$D$1080,MATCH(1,(укпф1[[#This Row],[артикул]]='[1]прайс ЗПП'!$B$1:$B$1080)*(укпф1[[#This Row],[Source.Name.1]]='[1]прайс ЗПП'!$A$1:$A$1080),0),4)</f>
        <v>879.7342418138594</v>
      </c>
      <c r="K146" s="7">
        <f>укпф1[[#This Row],[цена]]*укпф1[[#This Row],[объем]]</f>
        <v>2600236.3064642283</v>
      </c>
      <c r="L146" s="7">
        <f>IFERROR(укпф1[[#This Row],[объем]]*VLOOKUP(укпф1[[#This Row],[артикул]],[1]маринад!$A$2:$D$39,3,FALSE),укпф1[[#This Row],[объем]])</f>
        <v>2955.7066019199074</v>
      </c>
    </row>
    <row r="147" spans="1:12" x14ac:dyDescent="0.35">
      <c r="A147" t="s">
        <v>12</v>
      </c>
      <c r="B147" t="s">
        <v>94</v>
      </c>
      <c r="C147" t="s">
        <v>95</v>
      </c>
      <c r="D147">
        <f>VLOOKUP(укпф1[[#This Row],[Номенклатура]],[1]!Таблица213[[product_name]:[упаковка]],7,FALSE)</f>
        <v>739</v>
      </c>
      <c r="E147" t="s">
        <v>91</v>
      </c>
      <c r="F147" t="str">
        <f>VLOOKUP(укпф1[[#This Row],[Номенклатура]],[1]!Таблица213[[product_name]:[упаковка]],3,FALSE)</f>
        <v>ОХЛ</v>
      </c>
      <c r="G147" t="s">
        <v>15</v>
      </c>
      <c r="H147" t="str">
        <f>VLOOKUP(укпф1[[#This Row],[Номенклатура]],[1]!Таблица213[[product_name]:[упаковка]],4,FALSE)</f>
        <v>головы</v>
      </c>
      <c r="I147" s="7">
        <v>886.71198057597212</v>
      </c>
      <c r="J147" s="7" cm="1">
        <f t="array" ref="J147">INDEX('[1]прайс ЗПП'!$A$1:$D$1080,MATCH(1,(укпф1[[#This Row],[артикул]]='[1]прайс ЗПП'!$B$1:$B$1080)*(укпф1[[#This Row],[Source.Name.1]]='[1]прайс ЗПП'!$A$1:$A$1080),0),4)</f>
        <v>171.58498015669457</v>
      </c>
      <c r="K147" s="7">
        <f>укпф1[[#This Row],[цена]]*укпф1[[#This Row],[объем]]</f>
        <v>152146.45759183151</v>
      </c>
      <c r="L147" s="7">
        <f>IFERROR(укпф1[[#This Row],[объем]]*VLOOKUP(укпф1[[#This Row],[артикул]],[1]маринад!$A$2:$D$39,3,FALSE),укпф1[[#This Row],[объем]])</f>
        <v>886.71198057597212</v>
      </c>
    </row>
    <row r="148" spans="1:12" x14ac:dyDescent="0.35">
      <c r="A148" t="s">
        <v>12</v>
      </c>
      <c r="B148" t="s">
        <v>94</v>
      </c>
      <c r="C148" t="s">
        <v>95</v>
      </c>
      <c r="D148">
        <f>VLOOKUP(укпф1[[#This Row],[Номенклатура]],[1]!Таблица213[[product_name]:[упаковка]],7,FALSE)</f>
        <v>952</v>
      </c>
      <c r="E148" t="s">
        <v>86</v>
      </c>
      <c r="F148" t="str">
        <f>VLOOKUP(укпф1[[#This Row],[Номенклатура]],[1]!Таблица213[[product_name]:[упаковка]],3,FALSE)</f>
        <v>ОХЛ</v>
      </c>
      <c r="G148" t="s">
        <v>15</v>
      </c>
      <c r="H148" t="str">
        <f>VLOOKUP(укпф1[[#This Row],[Номенклатура]],[1]!Таблица213[[product_name]:[упаковка]],4,FALSE)</f>
        <v>голень</v>
      </c>
      <c r="I148" s="7">
        <v>295.57066019199067</v>
      </c>
      <c r="J148" s="7" cm="1">
        <f t="array" ref="J148">INDEX('[1]прайс ЗПП'!$A$1:$D$1080,MATCH(1,(укпф1[[#This Row],[артикул]]='[1]прайс ЗПП'!$B$1:$B$1080)*(укпф1[[#This Row],[Source.Name.1]]='[1]прайс ЗПП'!$A$1:$A$1080),0),4)</f>
        <v>883.98018990491494</v>
      </c>
      <c r="K148" s="7">
        <f>укпф1[[#This Row],[цена]]*укпф1[[#This Row],[объем]]</f>
        <v>261278.60832683698</v>
      </c>
      <c r="L148" s="7">
        <f>IFERROR(укпф1[[#This Row],[объем]]*VLOOKUP(укпф1[[#This Row],[артикул]],[1]маринад!$A$2:$D$39,3,FALSE),укпф1[[#This Row],[объем]])</f>
        <v>252.73250123299758</v>
      </c>
    </row>
    <row r="149" spans="1:12" x14ac:dyDescent="0.35">
      <c r="A149" t="s">
        <v>12</v>
      </c>
      <c r="B149" t="s">
        <v>94</v>
      </c>
      <c r="C149" t="s">
        <v>95</v>
      </c>
      <c r="D149">
        <f>VLOOKUP(укпф1[[#This Row],[Номенклатура]],[1]!Таблица213[[product_name]:[упаковка]],7,FALSE)</f>
        <v>727</v>
      </c>
      <c r="E149" t="s">
        <v>38</v>
      </c>
      <c r="F149" t="str">
        <f>VLOOKUP(укпф1[[#This Row],[Номенклатура]],[1]!Таблица213[[product_name]:[упаковка]],3,FALSE)</f>
        <v>ОХЛ</v>
      </c>
      <c r="G149" t="s">
        <v>15</v>
      </c>
      <c r="H149" t="str">
        <f>VLOOKUP(укпф1[[#This Row],[Номенклатура]],[1]!Таблица213[[product_name]:[упаковка]],4,FALSE)</f>
        <v>грудка</v>
      </c>
      <c r="I149" s="7">
        <v>295.57066019199067</v>
      </c>
      <c r="J149" s="7" cm="1">
        <f t="array" ref="J149">INDEX('[1]прайс ЗПП'!$A$1:$D$1080,MATCH(1,(укпф1[[#This Row],[артикул]]='[1]прайс ЗПП'!$B$1:$B$1080)*(укпф1[[#This Row],[Source.Name.1]]='[1]прайс ЗПП'!$A$1:$A$1080),0),4)</f>
        <v>891.11645442388374</v>
      </c>
      <c r="K149" s="7">
        <f>укпф1[[#This Row],[цена]]*укпф1[[#This Row],[объем]]</f>
        <v>263387.8787420133</v>
      </c>
      <c r="L149" s="7">
        <f>IFERROR(укпф1[[#This Row],[объем]]*VLOOKUP(укпф1[[#This Row],[артикул]],[1]маринад!$A$2:$D$39,3,FALSE),укпф1[[#This Row],[объем]])</f>
        <v>295.57066019199067</v>
      </c>
    </row>
    <row r="150" spans="1:12" x14ac:dyDescent="0.35">
      <c r="A150" t="s">
        <v>12</v>
      </c>
      <c r="B150" t="s">
        <v>94</v>
      </c>
      <c r="C150" t="s">
        <v>95</v>
      </c>
      <c r="D150">
        <f>VLOOKUP(укпф1[[#This Row],[Номенклатура]],[1]!Таблица213[[product_name]:[упаковка]],7,FALSE)</f>
        <v>730</v>
      </c>
      <c r="E150" t="s">
        <v>45</v>
      </c>
      <c r="F150" t="str">
        <f>VLOOKUP(укпф1[[#This Row],[Номенклатура]],[1]!Таблица213[[product_name]:[упаковка]],3,FALSE)</f>
        <v>ОХЛ</v>
      </c>
      <c r="G150" t="s">
        <v>15</v>
      </c>
      <c r="H150" t="str">
        <f>VLOOKUP(укпф1[[#This Row],[Номенклатура]],[1]!Таблица213[[product_name]:[упаковка]],4,FALSE)</f>
        <v>желудки</v>
      </c>
      <c r="I150" s="7">
        <v>1477.8533009599537</v>
      </c>
      <c r="J150" s="7" cm="1">
        <f t="array" ref="J150">INDEX('[1]прайс ЗПП'!$A$1:$D$1080,MATCH(1,(укпф1[[#This Row],[артикул]]='[1]прайс ЗПП'!$B$1:$B$1080)*(укпф1[[#This Row],[Source.Name.1]]='[1]прайс ЗПП'!$A$1:$A$1080),0),4)</f>
        <v>560.62410142067495</v>
      </c>
      <c r="K150" s="7">
        <f>укпф1[[#This Row],[цена]]*укпф1[[#This Row],[объем]]</f>
        <v>828520.17888225231</v>
      </c>
      <c r="L150" s="7">
        <f>IFERROR(укпф1[[#This Row],[объем]]*VLOOKUP(укпф1[[#This Row],[артикул]],[1]маринад!$A$2:$D$39,3,FALSE),укпф1[[#This Row],[объем]])</f>
        <v>1477.8533009599537</v>
      </c>
    </row>
    <row r="151" spans="1:12" x14ac:dyDescent="0.35">
      <c r="A151" t="s">
        <v>12</v>
      </c>
      <c r="B151" t="s">
        <v>94</v>
      </c>
      <c r="C151" t="s">
        <v>95</v>
      </c>
      <c r="D151">
        <f>VLOOKUP(укпф1[[#This Row],[Номенклатура]],[1]!Таблица213[[product_name]:[упаковка]],7,FALSE)</f>
        <v>714</v>
      </c>
      <c r="E151" t="s">
        <v>32</v>
      </c>
      <c r="F151" t="str">
        <f>VLOOKUP(укпф1[[#This Row],[Номенклатура]],[1]!Таблица213[[product_name]:[упаковка]],3,FALSE)</f>
        <v>ОХЛ</v>
      </c>
      <c r="G151" t="s">
        <v>15</v>
      </c>
      <c r="H151" t="str">
        <f>VLOOKUP(укпф1[[#This Row],[Номенклатура]],[1]!Таблица213[[product_name]:[упаковка]],4,FALSE)</f>
        <v>крыло</v>
      </c>
      <c r="I151" s="7">
        <v>1477.8533009599537</v>
      </c>
      <c r="J151" s="7" cm="1">
        <f t="array" ref="J151">INDEX('[1]прайс ЗПП'!$A$1:$D$1080,MATCH(1,(укпф1[[#This Row],[артикул]]='[1]прайс ЗПП'!$B$1:$B$1080)*(укпф1[[#This Row],[Source.Name.1]]='[1]прайс ЗПП'!$A$1:$A$1080),0),4)</f>
        <v>862.22411815250325</v>
      </c>
      <c r="K151" s="7">
        <f>укпф1[[#This Row],[цена]]*укпф1[[#This Row],[объем]]</f>
        <v>1274240.7591789621</v>
      </c>
      <c r="L151" s="7">
        <f>IFERROR(укпф1[[#This Row],[объем]]*VLOOKUP(укпф1[[#This Row],[артикул]],[1]маринад!$A$2:$D$39,3,FALSE),укпф1[[#This Row],[объем]])</f>
        <v>1477.8533009599537</v>
      </c>
    </row>
    <row r="152" spans="1:12" x14ac:dyDescent="0.35">
      <c r="A152" t="s">
        <v>12</v>
      </c>
      <c r="B152" t="s">
        <v>94</v>
      </c>
      <c r="C152" t="s">
        <v>95</v>
      </c>
      <c r="D152">
        <f>VLOOKUP(укпф1[[#This Row],[Номенклатура]],[1]!Таблица213[[product_name]:[упаковка]],7,FALSE)</f>
        <v>737</v>
      </c>
      <c r="E152" t="s">
        <v>90</v>
      </c>
      <c r="F152" t="str">
        <f>VLOOKUP(укпф1[[#This Row],[Номенклатура]],[1]!Таблица213[[product_name]:[упаковка]],3,FALSE)</f>
        <v>ОХЛ</v>
      </c>
      <c r="G152" t="s">
        <v>15</v>
      </c>
      <c r="H152" t="str">
        <f>VLOOKUP(укпф1[[#This Row],[Номенклатура]],[1]!Таблица213[[product_name]:[упаковка]],4,FALSE)</f>
        <v>лапы</v>
      </c>
      <c r="I152" s="7">
        <v>1477.8533009599537</v>
      </c>
      <c r="J152" s="7" cm="1">
        <f t="array" ref="J152">INDEX('[1]прайс ЗПП'!$A$1:$D$1080,MATCH(1,(укпф1[[#This Row],[артикул]]='[1]прайс ЗПП'!$B$1:$B$1080)*(укпф1[[#This Row],[Source.Name.1]]='[1]прайс ЗПП'!$A$1:$A$1080),0),4)</f>
        <v>164.24369193425397</v>
      </c>
      <c r="K152" s="7">
        <f>укпф1[[#This Row],[цена]]*укпф1[[#This Row],[объем]]</f>
        <v>242728.08228688696</v>
      </c>
      <c r="L152" s="7">
        <f>IFERROR(укпф1[[#This Row],[объем]]*VLOOKUP(укпф1[[#This Row],[артикул]],[1]маринад!$A$2:$D$39,3,FALSE),укпф1[[#This Row],[объем]])</f>
        <v>1477.8533009599537</v>
      </c>
    </row>
    <row r="153" spans="1:12" x14ac:dyDescent="0.35">
      <c r="A153" t="s">
        <v>12</v>
      </c>
      <c r="B153" t="s">
        <v>94</v>
      </c>
      <c r="C153" t="s">
        <v>95</v>
      </c>
      <c r="D153">
        <f>VLOOKUP(укпф1[[#This Row],[Номенклатура]],[1]!Таблица213[[product_name]:[упаковка]],7,FALSE)</f>
        <v>732</v>
      </c>
      <c r="E153" t="s">
        <v>47</v>
      </c>
      <c r="F153" t="str">
        <f>VLOOKUP(укпф1[[#This Row],[Номенклатура]],[1]!Таблица213[[product_name]:[упаковка]],3,FALSE)</f>
        <v>ОХЛ</v>
      </c>
      <c r="G153" t="s">
        <v>15</v>
      </c>
      <c r="H153" t="str">
        <f>VLOOKUP(укпф1[[#This Row],[Номенклатура]],[1]!Таблица213[[product_name]:[упаковка]],4,FALSE)</f>
        <v>печень</v>
      </c>
      <c r="I153" s="7">
        <v>1477.8533009599537</v>
      </c>
      <c r="J153" s="7" cm="1">
        <f t="array" ref="J153">INDEX('[1]прайс ЗПП'!$A$1:$D$1080,MATCH(1,(укпф1[[#This Row],[артикул]]='[1]прайс ЗПП'!$B$1:$B$1080)*(укпф1[[#This Row],[Source.Name.1]]='[1]прайс ЗПП'!$A$1:$A$1080),0),4)</f>
        <v>536.19005944928676</v>
      </c>
      <c r="K153" s="7">
        <f>укпф1[[#This Row],[цена]]*укпф1[[#This Row],[объем]]</f>
        <v>792410.24929904228</v>
      </c>
      <c r="L153" s="7">
        <f>IFERROR(укпф1[[#This Row],[объем]]*VLOOKUP(укпф1[[#This Row],[артикул]],[1]маринад!$A$2:$D$39,3,FALSE),укпф1[[#This Row],[объем]])</f>
        <v>1477.8533009599537</v>
      </c>
    </row>
    <row r="154" spans="1:12" x14ac:dyDescent="0.35">
      <c r="A154" t="s">
        <v>12</v>
      </c>
      <c r="B154" t="s">
        <v>94</v>
      </c>
      <c r="C154" t="s">
        <v>95</v>
      </c>
      <c r="D154">
        <f>VLOOKUP(укпф1[[#This Row],[Номенклатура]],[1]!Таблица213[[product_name]:[упаковка]],7,FALSE)</f>
        <v>734</v>
      </c>
      <c r="E154" t="s">
        <v>49</v>
      </c>
      <c r="F154" t="str">
        <f>VLOOKUP(укпф1[[#This Row],[Номенклатура]],[1]!Таблица213[[product_name]:[упаковка]],3,FALSE)</f>
        <v>ОХЛ</v>
      </c>
      <c r="G154" t="s">
        <v>15</v>
      </c>
      <c r="H154" t="str">
        <f>VLOOKUP(укпф1[[#This Row],[Номенклатура]],[1]!Таблица213[[product_name]:[упаковка]],4,FALSE)</f>
        <v>сердце</v>
      </c>
      <c r="I154" s="7">
        <v>1477.8533009599537</v>
      </c>
      <c r="J154" s="7" cm="1">
        <f t="array" ref="J154">INDEX('[1]прайс ЗПП'!$A$1:$D$1080,MATCH(1,(укпф1[[#This Row],[артикул]]='[1]прайс ЗПП'!$B$1:$B$1080)*(укпф1[[#This Row],[Source.Name.1]]='[1]прайс ЗПП'!$A$1:$A$1080),0),4)</f>
        <v>895.95773301873669</v>
      </c>
      <c r="K154" s="7">
        <f>укпф1[[#This Row],[цена]]*укпф1[[#This Row],[объем]]</f>
        <v>1324094.0932623369</v>
      </c>
      <c r="L154" s="7">
        <f>IFERROR(укпф1[[#This Row],[объем]]*VLOOKUP(укпф1[[#This Row],[артикул]],[1]маринад!$A$2:$D$39,3,FALSE),укпф1[[#This Row],[объем]])</f>
        <v>1477.8533009599537</v>
      </c>
    </row>
    <row r="155" spans="1:12" x14ac:dyDescent="0.35">
      <c r="A155" t="s">
        <v>12</v>
      </c>
      <c r="B155" t="s">
        <v>94</v>
      </c>
      <c r="C155" t="s">
        <v>95</v>
      </c>
      <c r="D155">
        <f>VLOOKUP(укпф1[[#This Row],[Номенклатура]],[1]!Таблица213[[product_name]:[упаковка]],7,FALSE)</f>
        <v>718</v>
      </c>
      <c r="E155" t="s">
        <v>36</v>
      </c>
      <c r="F155" t="str">
        <f>VLOOKUP(укпф1[[#This Row],[Номенклатура]],[1]!Таблица213[[product_name]:[упаковка]],3,FALSE)</f>
        <v>ОХЛ</v>
      </c>
      <c r="G155" t="s">
        <v>15</v>
      </c>
      <c r="H155" t="str">
        <f>VLOOKUP(укпф1[[#This Row],[Номенклатура]],[1]!Таблица213[[product_name]:[упаковка]],4,FALSE)</f>
        <v>филе</v>
      </c>
      <c r="I155" s="7">
        <v>5911.4132038398147</v>
      </c>
      <c r="J155" s="7" cm="1">
        <f t="array" ref="J155">INDEX('[1]прайс ЗПП'!$A$1:$D$1080,MATCH(1,(укпф1[[#This Row],[артикул]]='[1]прайс ЗПП'!$B$1:$B$1080)*(укпф1[[#This Row],[Source.Name.1]]='[1]прайс ЗПП'!$A$1:$A$1080),0),4)</f>
        <v>1115.962625860752</v>
      </c>
      <c r="K155" s="7">
        <f>укпф1[[#This Row],[цена]]*укпф1[[#This Row],[объем]]</f>
        <v>6596916.2015050007</v>
      </c>
      <c r="L155" s="7">
        <f>IFERROR(укпф1[[#This Row],[объем]]*VLOOKUP(укпф1[[#This Row],[артикул]],[1]маринад!$A$2:$D$39,3,FALSE),укпф1[[#This Row],[объем]])</f>
        <v>5911.4132038398147</v>
      </c>
    </row>
    <row r="156" spans="1:12" x14ac:dyDescent="0.35">
      <c r="A156" t="s">
        <v>12</v>
      </c>
      <c r="B156" t="s">
        <v>94</v>
      </c>
      <c r="C156" t="s">
        <v>95</v>
      </c>
      <c r="D156">
        <f>VLOOKUP(укпф1[[#This Row],[Номенклатура]],[1]!Таблица213[[product_name]:[упаковка]],7,FALSE)</f>
        <v>701</v>
      </c>
      <c r="E156" t="s">
        <v>26</v>
      </c>
      <c r="F156" t="str">
        <f>VLOOKUP(укпф1[[#This Row],[Номенклатура]],[1]!Таблица213[[product_name]:[упаковка]],3,FALSE)</f>
        <v>ОХЛ</v>
      </c>
      <c r="G156" t="s">
        <v>15</v>
      </c>
      <c r="H156" t="str">
        <f>VLOOKUP(укпф1[[#This Row],[Номенклатура]],[1]!Таблица213[[product_name]:[упаковка]],4,FALSE)</f>
        <v>тушка</v>
      </c>
      <c r="I156" s="7">
        <v>2955.7066019199074</v>
      </c>
      <c r="J156" s="7" cm="1">
        <f t="array" ref="J156">INDEX('[1]прайс ЗПП'!$A$1:$D$1080,MATCH(1,(укпф1[[#This Row],[артикул]]='[1]прайс ЗПП'!$B$1:$B$1080)*(укпф1[[#This Row],[Source.Name.1]]='[1]прайс ЗПП'!$A$1:$A$1080),0),4)</f>
        <v>830.21241257414999</v>
      </c>
      <c r="K156" s="7">
        <f>укпф1[[#This Row],[цена]]*укпф1[[#This Row],[объем]]</f>
        <v>2453864.308841269</v>
      </c>
      <c r="L156" s="7">
        <f>IFERROR(укпф1[[#This Row],[объем]]*VLOOKUP(укпф1[[#This Row],[артикул]],[1]маринад!$A$2:$D$39,3,FALSE),укпф1[[#This Row],[объем]])</f>
        <v>2955.7066019199074</v>
      </c>
    </row>
    <row r="157" spans="1:12" x14ac:dyDescent="0.35">
      <c r="A157" t="s">
        <v>12</v>
      </c>
      <c r="B157" t="s">
        <v>94</v>
      </c>
      <c r="C157" t="s">
        <v>95</v>
      </c>
      <c r="D157">
        <f>VLOOKUP(укпф1[[#This Row],[Номенклатура]],[1]!Таблица213[[product_name]:[упаковка]],7,FALSE)</f>
        <v>958</v>
      </c>
      <c r="E157" t="s">
        <v>58</v>
      </c>
      <c r="F157" t="str">
        <f>VLOOKUP(укпф1[[#This Row],[Номенклатура]],[1]!Таблица213[[product_name]:[упаковка]],3,FALSE)</f>
        <v>ОХЛ</v>
      </c>
      <c r="G157" t="s">
        <v>15</v>
      </c>
      <c r="H157" t="str">
        <f>VLOOKUP(укпф1[[#This Row],[Номенклатура]],[1]!Таблица213[[product_name]:[упаковка]],4,FALSE)</f>
        <v>табак</v>
      </c>
      <c r="I157" s="7">
        <v>1477.8533009599537</v>
      </c>
      <c r="J157" s="7" cm="1">
        <f t="array" ref="J157">INDEX('[1]прайс ЗПП'!$A$1:$D$1080,MATCH(1,(укпф1[[#This Row],[артикул]]='[1]прайс ЗПП'!$B$1:$B$1080)*(укпф1[[#This Row],[Source.Name.1]]='[1]прайс ЗПП'!$A$1:$A$1080),0),4)</f>
        <v>780.33876549499303</v>
      </c>
      <c r="K157" s="7">
        <f>укпф1[[#This Row],[цена]]*укпф1[[#This Row],[объем]]</f>
        <v>1153226.2204537906</v>
      </c>
      <c r="L157" s="7">
        <f>IFERROR(укпф1[[#This Row],[объем]]*VLOOKUP(укпф1[[#This Row],[артикул]],[1]маринад!$A$2:$D$39,3,FALSE),укпф1[[#This Row],[объем]])</f>
        <v>1439.0002930476667</v>
      </c>
    </row>
    <row r="158" spans="1:12" x14ac:dyDescent="0.35">
      <c r="A158" t="s">
        <v>12</v>
      </c>
      <c r="B158" t="s">
        <v>94</v>
      </c>
      <c r="C158" t="s">
        <v>95</v>
      </c>
      <c r="D158">
        <f>VLOOKUP(укпф1[[#This Row],[Номенклатура]],[1]!Таблица213[[product_name]:[упаковка]],7,FALSE)</f>
        <v>961</v>
      </c>
      <c r="E158" t="s">
        <v>89</v>
      </c>
      <c r="F158" t="str">
        <f>VLOOKUP(укпф1[[#This Row],[Номенклатура]],[1]!Таблица213[[product_name]:[упаковка]],3,FALSE)</f>
        <v>ОХЛ</v>
      </c>
      <c r="G158" t="s">
        <v>15</v>
      </c>
      <c r="H158" t="str">
        <f>VLOOKUP(укпф1[[#This Row],[Номенклатура]],[1]!Таблица213[[product_name]:[упаковка]],4,FALSE)</f>
        <v>табак</v>
      </c>
      <c r="I158" s="7">
        <v>295.57066019199067</v>
      </c>
      <c r="J158" s="7" cm="1">
        <f t="array" ref="J158">INDEX('[1]прайс ЗПП'!$A$1:$D$1080,MATCH(1,(укпф1[[#This Row],[артикул]]='[1]прайс ЗПП'!$B$1:$B$1080)*(укпф1[[#This Row],[Source.Name.1]]='[1]прайс ЗПП'!$A$1:$A$1080),0),4)</f>
        <v>770.47771719575428</v>
      </c>
      <c r="K158" s="7">
        <f>укпф1[[#This Row],[цена]]*укпф1[[#This Row],[объем]]</f>
        <v>227730.60753476698</v>
      </c>
      <c r="L158" s="7">
        <f>IFERROR(укпф1[[#This Row],[объем]]*VLOOKUP(укпф1[[#This Row],[артикул]],[1]маринад!$A$2:$D$39,3,FALSE),укпф1[[#This Row],[объем]])</f>
        <v>292.64421801187194</v>
      </c>
    </row>
    <row r="159" spans="1:12" x14ac:dyDescent="0.35">
      <c r="A159" t="s">
        <v>12</v>
      </c>
      <c r="B159" t="s">
        <v>94</v>
      </c>
      <c r="C159" t="s">
        <v>95</v>
      </c>
      <c r="D159">
        <f>VLOOKUP(укпф1[[#This Row],[Номенклатура]],[1]!Таблица213[[product_name]:[упаковка]],7,FALSE)</f>
        <v>744</v>
      </c>
      <c r="E159" t="s">
        <v>92</v>
      </c>
      <c r="F159" t="str">
        <f>VLOOKUP(укпф1[[#This Row],[Номенклатура]],[1]!Таблица213[[product_name]:[упаковка]],3,FALSE)</f>
        <v>ОХЛ</v>
      </c>
      <c r="G159" t="s">
        <v>15</v>
      </c>
      <c r="H159" t="str">
        <f>VLOOKUP(укпф1[[#This Row],[Номенклатура]],[1]!Таблица213[[product_name]:[упаковка]],4,FALSE)</f>
        <v>шея</v>
      </c>
      <c r="I159" s="7">
        <v>295.57066019199067</v>
      </c>
      <c r="J159" s="7" cm="1">
        <f t="array" ref="J159">INDEX('[1]прайс ЗПП'!$A$1:$D$1080,MATCH(1,(укпф1[[#This Row],[артикул]]='[1]прайс ЗПП'!$B$1:$B$1080)*(укпф1[[#This Row],[Source.Name.1]]='[1]прайс ЗПП'!$A$1:$A$1080),0),4)</f>
        <v>338.42509667252955</v>
      </c>
      <c r="K159" s="7">
        <f>укпф1[[#This Row],[цена]]*укпф1[[#This Row],[объем]]</f>
        <v>100028.52924903782</v>
      </c>
      <c r="L159" s="7">
        <f>IFERROR(укпф1[[#This Row],[объем]]*VLOOKUP(укпф1[[#This Row],[артикул]],[1]маринад!$A$2:$D$39,3,FALSE),укпф1[[#This Row],[объем]])</f>
        <v>295.57066019199067</v>
      </c>
    </row>
    <row r="160" spans="1:12" x14ac:dyDescent="0.35">
      <c r="A160" t="s">
        <v>12</v>
      </c>
      <c r="B160" t="s">
        <v>96</v>
      </c>
      <c r="C160" t="s">
        <v>97</v>
      </c>
      <c r="D160">
        <f>VLOOKUP(укпф1[[#This Row],[Номенклатура]],[1]!Таблица213[[product_name]:[упаковка]],7,FALSE)</f>
        <v>978</v>
      </c>
      <c r="E160" t="s">
        <v>98</v>
      </c>
      <c r="F160" t="str">
        <f>VLOOKUP(укпф1[[#This Row],[Номенклатура]],[1]!Таблица213[[product_name]:[упаковка]],3,FALSE)</f>
        <v>ОХЛ</v>
      </c>
      <c r="G160" t="s">
        <v>15</v>
      </c>
      <c r="H160" t="str">
        <f>VLOOKUP(укпф1[[#This Row],[Номенклатура]],[1]!Таблица213[[product_name]:[упаковка]],4,FALSE)</f>
        <v>тушка</v>
      </c>
      <c r="I160" s="7">
        <v>8000.0000000000009</v>
      </c>
      <c r="J160" s="7" cm="1">
        <f t="array" ref="J160">INDEX('[1]прайс ЗПП'!$A$1:$D$1080,MATCH(1,(укпф1[[#This Row],[артикул]]='[1]прайс ЗПП'!$B$1:$B$1080)*(укпф1[[#This Row],[Source.Name.1]]='[1]прайс ЗПП'!$A$1:$A$1080),0),4)</f>
        <v>646.39174260655534</v>
      </c>
      <c r="K160" s="7">
        <f>укпф1[[#This Row],[цена]]*укпф1[[#This Row],[объем]]</f>
        <v>5171133.9408524437</v>
      </c>
      <c r="L160" s="7">
        <f>IFERROR(укпф1[[#This Row],[объем]]*VLOOKUP(укпф1[[#This Row],[артикул]],[1]маринад!$A$2:$D$39,3,FALSE),укпф1[[#This Row],[объем]])</f>
        <v>8000.0000000000009</v>
      </c>
    </row>
    <row r="161" spans="1:12" x14ac:dyDescent="0.35">
      <c r="A161" t="s">
        <v>12</v>
      </c>
      <c r="B161" t="s">
        <v>99</v>
      </c>
      <c r="C161" t="s">
        <v>97</v>
      </c>
      <c r="D161">
        <f>VLOOKUP(укпф1[[#This Row],[Номенклатура]],[1]!Таблица213[[product_name]:[упаковка]],7,FALSE)</f>
        <v>982</v>
      </c>
      <c r="E161" t="s">
        <v>100</v>
      </c>
      <c r="F161" t="str">
        <f>VLOOKUP(укпф1[[#This Row],[Номенклатура]],[1]!Таблица213[[product_name]:[упаковка]],3,FALSE)</f>
        <v>ОХЛ</v>
      </c>
      <c r="G161" t="s">
        <v>15</v>
      </c>
      <c r="H161" t="str">
        <f>VLOOKUP(укпф1[[#This Row],[Номенклатура]],[1]!Таблица213[[product_name]:[упаковка]],4,FALSE)</f>
        <v>филе</v>
      </c>
      <c r="I161" s="7">
        <v>7000.0000000000009</v>
      </c>
      <c r="J161" s="7" cm="1">
        <f t="array" ref="J161">INDEX('[1]прайс ЗПП'!$A$1:$D$1080,MATCH(1,(укпф1[[#This Row],[артикул]]='[1]прайс ЗПП'!$B$1:$B$1080)*(укпф1[[#This Row],[Source.Name.1]]='[1]прайс ЗПП'!$A$1:$A$1080),0),4)</f>
        <v>838.20584928766675</v>
      </c>
      <c r="K161" s="7">
        <f>укпф1[[#This Row],[цена]]*укпф1[[#This Row],[объем]]</f>
        <v>5867440.9450136684</v>
      </c>
      <c r="L161" s="7">
        <f>IFERROR(укпф1[[#This Row],[объем]]*VLOOKUP(укпф1[[#This Row],[артикул]],[1]маринад!$A$2:$D$39,3,FALSE),укпф1[[#This Row],[объем]])</f>
        <v>7000.0000000000009</v>
      </c>
    </row>
    <row r="162" spans="1:12" x14ac:dyDescent="0.35">
      <c r="A162" t="s">
        <v>12</v>
      </c>
      <c r="B162" t="s">
        <v>99</v>
      </c>
      <c r="C162" t="s">
        <v>97</v>
      </c>
      <c r="D162">
        <f>VLOOKUP(укпф1[[#This Row],[Номенклатура]],[1]!Таблица213[[product_name]:[упаковка]],7,FALSE)</f>
        <v>984</v>
      </c>
      <c r="E162" t="s">
        <v>101</v>
      </c>
      <c r="F162" t="str">
        <f>VLOOKUP(укпф1[[#This Row],[Номенклатура]],[1]!Таблица213[[product_name]:[упаковка]],3,FALSE)</f>
        <v>ОХЛ</v>
      </c>
      <c r="G162" t="s">
        <v>15</v>
      </c>
      <c r="H162" t="str">
        <f>VLOOKUP(укпф1[[#This Row],[Номенклатура]],[1]!Таблица213[[product_name]:[упаковка]],4,FALSE)</f>
        <v>четвертина</v>
      </c>
      <c r="I162" s="7">
        <v>2000</v>
      </c>
      <c r="J162" s="7" cm="1">
        <f t="array" ref="J162">INDEX('[1]прайс ЗПП'!$A$1:$D$1080,MATCH(1,(укпф1[[#This Row],[артикул]]='[1]прайс ЗПП'!$B$1:$B$1080)*(укпф1[[#This Row],[Source.Name.1]]='[1]прайс ЗПП'!$A$1:$A$1080),0),4)</f>
        <v>735.84147841499396</v>
      </c>
      <c r="K162" s="7">
        <f>укпф1[[#This Row],[цена]]*укпф1[[#This Row],[объем]]</f>
        <v>1471682.9568299879</v>
      </c>
      <c r="L162" s="7">
        <f>IFERROR(укпф1[[#This Row],[объем]]*VLOOKUP(укпф1[[#This Row],[артикул]],[1]маринад!$A$2:$D$39,3,FALSE),укпф1[[#This Row],[объем]])</f>
        <v>2000</v>
      </c>
    </row>
    <row r="163" spans="1:12" x14ac:dyDescent="0.35">
      <c r="A163" t="s">
        <v>12</v>
      </c>
      <c r="B163" t="s">
        <v>102</v>
      </c>
      <c r="C163" t="s">
        <v>102</v>
      </c>
      <c r="D163">
        <f>VLOOKUP(укпф1[[#This Row],[Номенклатура]],[1]!Таблица213[[product_name]:[упаковка]],7,FALSE)</f>
        <v>1088</v>
      </c>
      <c r="E163" t="s">
        <v>103</v>
      </c>
      <c r="F163" t="str">
        <f>VLOOKUP(укпф1[[#This Row],[Номенклатура]],[1]!Таблица213[[product_name]:[упаковка]],3,FALSE)</f>
        <v>ОХЛ</v>
      </c>
      <c r="G163" t="s">
        <v>15</v>
      </c>
      <c r="H163" t="str">
        <f>VLOOKUP(укпф1[[#This Row],[Номенклатура]],[1]!Таблица213[[product_name]:[упаковка]],4,FALSE)</f>
        <v>тушка</v>
      </c>
      <c r="I163" s="7">
        <v>709586</v>
      </c>
      <c r="J163" s="7" cm="1">
        <f t="array" ref="J163">INDEX('[1]прайс ЗПП'!$A$1:$D$1080,MATCH(1,(укпф1[[#This Row],[артикул]]='[1]прайс ЗПП'!$B$1:$B$1080)*(укпф1[[#This Row],[Source.Name.1]]='[1]прайс ЗПП'!$A$1:$A$1080),0),4)</f>
        <v>617.60224642042806</v>
      </c>
      <c r="K163" s="7">
        <f>укпф1[[#This Row],[цена]]*укпф1[[#This Row],[объем]]</f>
        <v>438241907.62848586</v>
      </c>
      <c r="L163" s="7">
        <f>IFERROR(укпф1[[#This Row],[объем]]*VLOOKUP(укпф1[[#This Row],[артикул]],[1]маринад!$A$2:$D$39,3,FALSE),укпф1[[#This Row],[объем]])</f>
        <v>709586</v>
      </c>
    </row>
    <row r="164" spans="1:12" x14ac:dyDescent="0.35">
      <c r="A164" t="s">
        <v>12</v>
      </c>
      <c r="B164" t="s">
        <v>97</v>
      </c>
      <c r="C164" t="s">
        <v>97</v>
      </c>
      <c r="D164">
        <f>VLOOKUP(укпф1[[#This Row],[Номенклатура]],[1]!Таблица213[[product_name]:[упаковка]],7,FALSE)</f>
        <v>22</v>
      </c>
      <c r="E164" t="s">
        <v>104</v>
      </c>
      <c r="F164" t="str">
        <f>VLOOKUP(укпф1[[#This Row],[Номенклатура]],[1]!Таблица213[[product_name]:[упаковка]],3,FALSE)</f>
        <v>ЗАМ</v>
      </c>
      <c r="G164" t="s">
        <v>15</v>
      </c>
      <c r="H164" t="str">
        <f>VLOOKUP(укпф1[[#This Row],[Номенклатура]],[1]!Таблица213[[product_name]:[упаковка]],4,FALSE)</f>
        <v>крыло</v>
      </c>
      <c r="I164" s="7">
        <v>8234.0645213185162</v>
      </c>
      <c r="J164" s="7" cm="1">
        <f t="array" ref="J164">INDEX('[1]прайс ЗПП'!$A$1:$D$1080,MATCH(1,(укпф1[[#This Row],[артикул]]='[1]прайс ЗПП'!$B$1:$B$1080)*(укпф1[[#This Row],[Source.Name.1]]='[1]прайс ЗПП'!$A$1:$A$1080),0),4)</f>
        <v>904.60800000000006</v>
      </c>
      <c r="K164" s="7">
        <f>укпф1[[#This Row],[цена]]*укпф1[[#This Row],[объем]]</f>
        <v>7448600.6385009009</v>
      </c>
      <c r="L164" s="7">
        <f>IFERROR(укпф1[[#This Row],[объем]]*VLOOKUP(укпф1[[#This Row],[артикул]],[1]маринад!$A$2:$D$39,3,FALSE),укпф1[[#This Row],[объем]])</f>
        <v>8234.0645213185162</v>
      </c>
    </row>
    <row r="165" spans="1:12" x14ac:dyDescent="0.35">
      <c r="A165" t="s">
        <v>12</v>
      </c>
      <c r="B165" t="s">
        <v>97</v>
      </c>
      <c r="C165" t="s">
        <v>97</v>
      </c>
      <c r="D165">
        <f>VLOOKUP(укпф1[[#This Row],[Номенклатура]],[1]!Таблица213[[product_name]:[упаковка]],7,FALSE)</f>
        <v>982</v>
      </c>
      <c r="E165" t="s">
        <v>100</v>
      </c>
      <c r="F165" t="str">
        <f>VLOOKUP(укпф1[[#This Row],[Номенклатура]],[1]!Таблица213[[product_name]:[упаковка]],3,FALSE)</f>
        <v>ОХЛ</v>
      </c>
      <c r="G165" t="s">
        <v>15</v>
      </c>
      <c r="H165" t="str">
        <f>VLOOKUP(укпф1[[#This Row],[Номенклатура]],[1]!Таблица213[[product_name]:[упаковка]],4,FALSE)</f>
        <v>филе</v>
      </c>
      <c r="I165" s="7">
        <v>0</v>
      </c>
      <c r="J165" s="7" cm="1">
        <f t="array" ref="J165">INDEX('[1]прайс ЗПП'!$A$1:$D$1080,MATCH(1,(укпф1[[#This Row],[артикул]]='[1]прайс ЗПП'!$B$1:$B$1080)*(укпф1[[#This Row],[Source.Name.1]]='[1]прайс ЗПП'!$A$1:$A$1080),0),4)</f>
        <v>838.20584928766675</v>
      </c>
      <c r="K165" s="7">
        <f>укпф1[[#This Row],[цена]]*укпф1[[#This Row],[объем]]</f>
        <v>0</v>
      </c>
      <c r="L165" s="7">
        <f>IFERROR(укпф1[[#This Row],[объем]]*VLOOKUP(укпф1[[#This Row],[артикул]],[1]маринад!$A$2:$D$39,3,FALSE),укпф1[[#This Row],[объем]])</f>
        <v>0</v>
      </c>
    </row>
    <row r="166" spans="1:12" x14ac:dyDescent="0.35">
      <c r="A166" t="s">
        <v>12</v>
      </c>
      <c r="B166" t="s">
        <v>97</v>
      </c>
      <c r="C166" t="s">
        <v>97</v>
      </c>
      <c r="D166">
        <f>VLOOKUP(укпф1[[#This Row],[Номенклатура]],[1]!Таблица213[[product_name]:[упаковка]],7,FALSE)</f>
        <v>357</v>
      </c>
      <c r="E166" t="s">
        <v>105</v>
      </c>
      <c r="F166" t="str">
        <f>VLOOKUP(укпф1[[#This Row],[Номенклатура]],[1]!Таблица213[[product_name]:[упаковка]],3,FALSE)</f>
        <v>ЗАМ</v>
      </c>
      <c r="G166" t="s">
        <v>15</v>
      </c>
      <c r="H166" t="str">
        <f>VLOOKUP(укпф1[[#This Row],[Номенклатура]],[1]!Таблица213[[product_name]:[упаковка]],4,FALSE)</f>
        <v>филе</v>
      </c>
      <c r="I166" s="7">
        <v>2058.516130329629</v>
      </c>
      <c r="J166" s="7" cm="1">
        <f t="array" ref="J166">INDEX('[1]прайс ЗПП'!$A$1:$D$1080,MATCH(1,(укпф1[[#This Row],[артикул]]='[1]прайс ЗПП'!$B$1:$B$1080)*(укпф1[[#This Row],[Source.Name.1]]='[1]прайс ЗПП'!$A$1:$A$1080),0),4)</f>
        <v>833.28404303505374</v>
      </c>
      <c r="K166" s="7">
        <f>укпф1[[#This Row],[цена]]*укпф1[[#This Row],[объем]]</f>
        <v>1715328.6437339468</v>
      </c>
      <c r="L166" s="7">
        <f>IFERROR(укпф1[[#This Row],[объем]]*VLOOKUP(укпф1[[#This Row],[артикул]],[1]маринад!$A$2:$D$39,3,FALSE),укпф1[[#This Row],[объем]])</f>
        <v>2058.516130329629</v>
      </c>
    </row>
    <row r="167" spans="1:12" x14ac:dyDescent="0.35">
      <c r="A167" t="s">
        <v>12</v>
      </c>
      <c r="B167" t="s">
        <v>97</v>
      </c>
      <c r="C167" t="s">
        <v>97</v>
      </c>
      <c r="D167">
        <f>VLOOKUP(укпф1[[#This Row],[Номенклатура]],[1]!Таблица213[[product_name]:[упаковка]],7,FALSE)</f>
        <v>984</v>
      </c>
      <c r="E167" t="s">
        <v>101</v>
      </c>
      <c r="F167" t="str">
        <f>VLOOKUP(укпф1[[#This Row],[Номенклатура]],[1]!Таблица213[[product_name]:[упаковка]],3,FALSE)</f>
        <v>ОХЛ</v>
      </c>
      <c r="G167" t="s">
        <v>15</v>
      </c>
      <c r="H167" t="str">
        <f>VLOOKUP(укпф1[[#This Row],[Номенклатура]],[1]!Таблица213[[product_name]:[упаковка]],4,FALSE)</f>
        <v>четвертина</v>
      </c>
      <c r="I167" s="7">
        <v>0</v>
      </c>
      <c r="J167" s="7" cm="1">
        <f t="array" ref="J167">INDEX('[1]прайс ЗПП'!$A$1:$D$1080,MATCH(1,(укпф1[[#This Row],[артикул]]='[1]прайс ЗПП'!$B$1:$B$1080)*(укпф1[[#This Row],[Source.Name.1]]='[1]прайс ЗПП'!$A$1:$A$1080),0),4)</f>
        <v>735.84147841499396</v>
      </c>
      <c r="K167" s="7">
        <f>укпф1[[#This Row],[цена]]*укпф1[[#This Row],[объем]]</f>
        <v>0</v>
      </c>
      <c r="L167" s="7">
        <f>IFERROR(укпф1[[#This Row],[объем]]*VLOOKUP(укпф1[[#This Row],[артикул]],[1]маринад!$A$2:$D$39,3,FALSE),укпф1[[#This Row],[объем]])</f>
        <v>0</v>
      </c>
    </row>
    <row r="168" spans="1:12" x14ac:dyDescent="0.35">
      <c r="A168" t="s">
        <v>12</v>
      </c>
      <c r="B168" t="s">
        <v>106</v>
      </c>
      <c r="C168" t="s">
        <v>102</v>
      </c>
      <c r="D168">
        <f>VLOOKUP(укпф1[[#This Row],[Номенклатура]],[1]!Таблица213[[product_name]:[упаковка]],7,FALSE)</f>
        <v>9</v>
      </c>
      <c r="E168" t="s">
        <v>107</v>
      </c>
      <c r="F168" t="str">
        <f>VLOOKUP(укпф1[[#This Row],[Номенклатура]],[1]!Таблица213[[product_name]:[упаковка]],3,FALSE)</f>
        <v>ЗАМ</v>
      </c>
      <c r="G168" t="s">
        <v>15</v>
      </c>
      <c r="H168" t="str">
        <f>VLOOKUP(укпф1[[#This Row],[Номенклатура]],[1]!Таблица213[[product_name]:[упаковка]],4,FALSE)</f>
        <v>тушка</v>
      </c>
      <c r="I168" s="7">
        <v>51462.903258240731</v>
      </c>
      <c r="J168" s="7" cm="1">
        <f t="array" ref="J168">INDEX('[1]прайс ЗПП'!$A$1:$D$1080,MATCH(1,(укпф1[[#This Row],[артикул]]='[1]прайс ЗПП'!$B$1:$B$1080)*(укпф1[[#This Row],[Source.Name.1]]='[1]прайс ЗПП'!$A$1:$A$1080),0),4)</f>
        <v>621.90719999999999</v>
      </c>
      <c r="K168" s="7">
        <f>укпф1[[#This Row],[цена]]*укпф1[[#This Row],[объем]]</f>
        <v>32005150.069203369</v>
      </c>
      <c r="L168" s="7">
        <f>IFERROR(укпф1[[#This Row],[объем]]*VLOOKUP(укпф1[[#This Row],[артикул]],[1]маринад!$A$2:$D$39,3,FALSE),укпф1[[#This Row],[объем]])</f>
        <v>51462.903258240731</v>
      </c>
    </row>
    <row r="169" spans="1:12" x14ac:dyDescent="0.35">
      <c r="A169" t="s">
        <v>12</v>
      </c>
      <c r="B169" t="s">
        <v>106</v>
      </c>
      <c r="C169" t="s">
        <v>102</v>
      </c>
      <c r="D169">
        <f>VLOOKUP(укпф1[[#This Row],[Номенклатура]],[1]!Таблица213[[product_name]:[упаковка]],7,FALSE)</f>
        <v>1088</v>
      </c>
      <c r="E169" t="s">
        <v>103</v>
      </c>
      <c r="F169" t="str">
        <f>VLOOKUP(укпф1[[#This Row],[Номенклатура]],[1]!Таблица213[[product_name]:[упаковка]],3,FALSE)</f>
        <v>ОХЛ</v>
      </c>
      <c r="G169" t="s">
        <v>15</v>
      </c>
      <c r="H169" t="str">
        <f>VLOOKUP(укпф1[[#This Row],[Номенклатура]],[1]!Таблица213[[product_name]:[упаковка]],4,FALSE)</f>
        <v>тушка</v>
      </c>
      <c r="I169" s="7">
        <v>0</v>
      </c>
      <c r="J169" s="7" cm="1">
        <f t="array" ref="J169">INDEX('[1]прайс ЗПП'!$A$1:$D$1080,MATCH(1,(укпф1[[#This Row],[артикул]]='[1]прайс ЗПП'!$B$1:$B$1080)*(укпф1[[#This Row],[Source.Name.1]]='[1]прайс ЗПП'!$A$1:$A$1080),0),4)</f>
        <v>617.60224642042806</v>
      </c>
      <c r="K169" s="7">
        <f>укпф1[[#This Row],[цена]]*укпф1[[#This Row],[объем]]</f>
        <v>0</v>
      </c>
      <c r="L169" s="7">
        <f>IFERROR(укпф1[[#This Row],[объем]]*VLOOKUP(укпф1[[#This Row],[артикул]],[1]маринад!$A$2:$D$39,3,FALSE),укпф1[[#This Row],[объем]])</f>
        <v>0</v>
      </c>
    </row>
    <row r="170" spans="1:12" x14ac:dyDescent="0.35">
      <c r="A170" t="s">
        <v>12</v>
      </c>
      <c r="B170" t="s">
        <v>106</v>
      </c>
      <c r="C170" t="s">
        <v>102</v>
      </c>
      <c r="D170">
        <f>VLOOKUP(укпф1[[#This Row],[Номенклатура]],[1]!Таблица213[[product_name]:[упаковка]],7,FALSE)</f>
        <v>357</v>
      </c>
      <c r="E170" t="s">
        <v>105</v>
      </c>
      <c r="F170" t="str">
        <f>VLOOKUP(укпф1[[#This Row],[Номенклатура]],[1]!Таблица213[[product_name]:[упаковка]],3,FALSE)</f>
        <v>ЗАМ</v>
      </c>
      <c r="G170" t="s">
        <v>15</v>
      </c>
      <c r="H170" t="str">
        <f>VLOOKUP(укпф1[[#This Row],[Номенклатура]],[1]!Таблица213[[product_name]:[упаковка]],4,FALSE)</f>
        <v>филе</v>
      </c>
      <c r="I170" s="7">
        <v>109446.15635930056</v>
      </c>
      <c r="J170" s="7" cm="1">
        <f t="array" ref="J170">INDEX('[1]прайс ЗПП'!$A$1:$D$1080,MATCH(1,(укпф1[[#This Row],[артикул]]='[1]прайс ЗПП'!$B$1:$B$1080)*(укпф1[[#This Row],[Source.Name.1]]='[1]прайс ЗПП'!$A$1:$A$1080),0),4)</f>
        <v>833.28404303505374</v>
      </c>
      <c r="K170" s="7">
        <f>укпф1[[#This Row],[цена]]*укпф1[[#This Row],[объем]]</f>
        <v>91199735.66572462</v>
      </c>
      <c r="L170" s="7">
        <f>IFERROR(укпф1[[#This Row],[объем]]*VLOOKUP(укпф1[[#This Row],[артикул]],[1]маринад!$A$2:$D$39,3,FALSE),укпф1[[#This Row],[объем]])</f>
        <v>109446.15635930056</v>
      </c>
    </row>
    <row r="171" spans="1:12" x14ac:dyDescent="0.35">
      <c r="A171" t="s">
        <v>12</v>
      </c>
      <c r="B171" t="s">
        <v>106</v>
      </c>
      <c r="C171" t="s">
        <v>102</v>
      </c>
      <c r="D171">
        <f>VLOOKUP(укпф1[[#This Row],[Номенклатура]],[1]!Таблица213[[product_name]:[упаковка]],7,FALSE)</f>
        <v>357</v>
      </c>
      <c r="E171" t="s">
        <v>105</v>
      </c>
      <c r="F171" t="str">
        <f>VLOOKUP(укпф1[[#This Row],[Номенклатура]],[1]!Таблица213[[product_name]:[упаковка]],3,FALSE)</f>
        <v>ЗАМ</v>
      </c>
      <c r="G171" t="s">
        <v>15</v>
      </c>
      <c r="H171" t="str">
        <f>VLOOKUP(укпф1[[#This Row],[Номенклатура]],[1]!Таблица213[[product_name]:[упаковка]],4,FALSE)</f>
        <v>филе</v>
      </c>
      <c r="I171" s="7">
        <v>72974.396820185357</v>
      </c>
      <c r="J171" s="7" cm="1">
        <f t="array" ref="J171">INDEX('[1]прайс ЗПП'!$A$1:$D$1080,MATCH(1,(укпф1[[#This Row],[артикул]]='[1]прайс ЗПП'!$B$1:$B$1080)*(укпф1[[#This Row],[Source.Name.1]]='[1]прайс ЗПП'!$A$1:$A$1080),0),4)</f>
        <v>833.28404303505374</v>
      </c>
      <c r="K171" s="7">
        <f>укпф1[[#This Row],[цена]]*укпф1[[#This Row],[объем]]</f>
        <v>60808400.420368426</v>
      </c>
      <c r="L171" s="7">
        <f>IFERROR(укпф1[[#This Row],[объем]]*VLOOKUP(укпф1[[#This Row],[артикул]],[1]маринад!$A$2:$D$39,3,FALSE),укпф1[[#This Row],[объем]])</f>
        <v>72974.396820185357</v>
      </c>
    </row>
    <row r="172" spans="1:12" x14ac:dyDescent="0.35">
      <c r="A172" t="s">
        <v>12</v>
      </c>
      <c r="B172" t="s">
        <v>106</v>
      </c>
      <c r="C172" t="s">
        <v>102</v>
      </c>
      <c r="D172">
        <f>VLOOKUP(укпф1[[#This Row],[Номенклатура]],[1]!Таблица213[[product_name]:[упаковка]],7,FALSE)</f>
        <v>141</v>
      </c>
      <c r="E172" t="s">
        <v>108</v>
      </c>
      <c r="F172" t="str">
        <f>VLOOKUP(укпф1[[#This Row],[Номенклатура]],[1]!Таблица213[[product_name]:[упаковка]],3,FALSE)</f>
        <v>ЗАМ</v>
      </c>
      <c r="G172" t="s">
        <v>15</v>
      </c>
      <c r="H172" t="str">
        <f>VLOOKUP(укпф1[[#This Row],[Номенклатура]],[1]!Таблица213[[product_name]:[упаковка]],4,FALSE)</f>
        <v>голень</v>
      </c>
      <c r="I172" s="7">
        <v>28819.225824614809</v>
      </c>
      <c r="J172" s="7" cm="1">
        <f t="array" ref="J172">INDEX('[1]прайс ЗПП'!$A$1:$D$1080,MATCH(1,(укпф1[[#This Row],[артикул]]='[1]прайс ЗПП'!$B$1:$B$1080)*(укпф1[[#This Row],[Source.Name.1]]='[1]прайс ЗПП'!$A$1:$A$1080),0),4)</f>
        <v>767.84277075628654</v>
      </c>
      <c r="K172" s="7">
        <f>укпф1[[#This Row],[цена]]*укпф1[[#This Row],[объем]]</f>
        <v>22128634.208223362</v>
      </c>
      <c r="L172" s="7">
        <f>IFERROR(укпф1[[#This Row],[объем]]*VLOOKUP(укпф1[[#This Row],[артикул]],[1]маринад!$A$2:$D$39,3,FALSE),укпф1[[#This Row],[объем]])</f>
        <v>28819.225824614809</v>
      </c>
    </row>
    <row r="173" spans="1:12" x14ac:dyDescent="0.35">
      <c r="A173" t="s">
        <v>12</v>
      </c>
      <c r="B173" t="s">
        <v>106</v>
      </c>
      <c r="C173" t="s">
        <v>102</v>
      </c>
      <c r="D173">
        <f>VLOOKUP(укпф1[[#This Row],[Номенклатура]],[1]!Таблица213[[product_name]:[упаковка]],7,FALSE)</f>
        <v>140</v>
      </c>
      <c r="E173" t="s">
        <v>109</v>
      </c>
      <c r="F173" t="str">
        <f>VLOOKUP(укпф1[[#This Row],[Номенклатура]],[1]!Таблица213[[product_name]:[упаковка]],3,FALSE)</f>
        <v>ЗАМ</v>
      </c>
      <c r="G173" t="s">
        <v>15</v>
      </c>
      <c r="H173" t="str">
        <f>VLOOKUP(укпф1[[#This Row],[Номенклатура]],[1]!Таблица213[[product_name]:[упаковка]],4,FALSE)</f>
        <v>бедро</v>
      </c>
      <c r="I173" s="7">
        <v>44155.170995570552</v>
      </c>
      <c r="J173" s="7" cm="1">
        <f t="array" ref="J173">INDEX('[1]прайс ЗПП'!$A$1:$D$1080,MATCH(1,(укпф1[[#This Row],[артикул]]='[1]прайс ЗПП'!$B$1:$B$1080)*(укпф1[[#This Row],[Source.Name.1]]='[1]прайс ЗПП'!$A$1:$A$1080),0),4)</f>
        <v>703.20306940539899</v>
      </c>
      <c r="K173" s="7">
        <f>укпф1[[#This Row],[цена]]*укпф1[[#This Row],[объем]]</f>
        <v>31050051.774205461</v>
      </c>
      <c r="L173" s="7">
        <f>IFERROR(укпф1[[#This Row],[объем]]*VLOOKUP(укпф1[[#This Row],[артикул]],[1]маринад!$A$2:$D$39,3,FALSE),укпф1[[#This Row],[объем]])</f>
        <v>44155.170995570552</v>
      </c>
    </row>
    <row r="174" spans="1:12" x14ac:dyDescent="0.35">
      <c r="A174" t="s">
        <v>12</v>
      </c>
      <c r="B174" t="s">
        <v>106</v>
      </c>
      <c r="C174" t="s">
        <v>102</v>
      </c>
      <c r="D174">
        <f>VLOOKUP(укпф1[[#This Row],[Номенклатура]],[1]!Таблица213[[product_name]:[упаковка]],7,FALSE)</f>
        <v>19</v>
      </c>
      <c r="E174" t="s">
        <v>110</v>
      </c>
      <c r="F174" t="str">
        <f>VLOOKUP(укпф1[[#This Row],[Номенклатура]],[1]!Таблица213[[product_name]:[упаковка]],3,FALSE)</f>
        <v>ЗАМ</v>
      </c>
      <c r="G174" t="s">
        <v>15</v>
      </c>
      <c r="H174" t="str">
        <f>VLOOKUP(укпф1[[#This Row],[Номенклатура]],[1]!Таблица213[[product_name]:[упаковка]],4,FALSE)</f>
        <v>четвертина</v>
      </c>
      <c r="I174" s="7">
        <v>109446.15635930056</v>
      </c>
      <c r="J174" s="7" cm="1">
        <f t="array" ref="J174">INDEX('[1]прайс ЗПП'!$A$1:$D$1080,MATCH(1,(укпф1[[#This Row],[артикул]]='[1]прайс ЗПП'!$B$1:$B$1080)*(укпф1[[#This Row],[Source.Name.1]]='[1]прайс ЗПП'!$A$1:$A$1080),0),4)</f>
        <v>675.9423533665472</v>
      </c>
      <c r="K174" s="7">
        <f>укпф1[[#This Row],[цена]]*укпф1[[#This Row],[объем]]</f>
        <v>73979292.496428713</v>
      </c>
      <c r="L174" s="7">
        <f>IFERROR(укпф1[[#This Row],[объем]]*VLOOKUP(укпф1[[#This Row],[артикул]],[1]маринад!$A$2:$D$39,3,FALSE),укпф1[[#This Row],[объем]])</f>
        <v>109446.15635930056</v>
      </c>
    </row>
    <row r="175" spans="1:12" x14ac:dyDescent="0.35">
      <c r="A175" t="s">
        <v>12</v>
      </c>
      <c r="B175" t="s">
        <v>13</v>
      </c>
      <c r="C175" t="s">
        <v>13</v>
      </c>
      <c r="D175">
        <f>VLOOKUP(укпф1[[#This Row],[Номенклатура]],[1]!Таблица213[[product_name]:[упаковка]],7,FALSE)</f>
        <v>1095</v>
      </c>
      <c r="E175" t="s">
        <v>111</v>
      </c>
      <c r="F175" t="str">
        <f>VLOOKUP(укпф1[[#This Row],[Номенклатура]],[1]!Таблица213[[product_name]:[упаковка]],3,FALSE)</f>
        <v>ЗАМ</v>
      </c>
      <c r="G175" t="s">
        <v>15</v>
      </c>
      <c r="H175" t="str">
        <f>VLOOKUP(укпф1[[#This Row],[Номенклатура]],[1]!Таблица213[[product_name]:[упаковка]],4,FALSE)</f>
        <v>бедро</v>
      </c>
      <c r="I175" s="7">
        <v>0</v>
      </c>
      <c r="J175" s="7" cm="1">
        <f t="array" ref="J175">INDEX('[1]прайс ЗПП'!$A$1:$D$1080,MATCH(1,(укпф1[[#This Row],[артикул]]='[1]прайс ЗПП'!$B$1:$B$1080)*(укпф1[[#This Row],[Source.Name.1]]='[1]прайс ЗПП'!$A$1:$A$1080),0),4)</f>
        <v>800.64</v>
      </c>
      <c r="K175" s="7">
        <f>укпф1[[#This Row],[цена]]*укпф1[[#This Row],[объем]]</f>
        <v>0</v>
      </c>
      <c r="L175" s="7">
        <f>IFERROR(укпф1[[#This Row],[объем]]*VLOOKUP(укпф1[[#This Row],[артикул]],[1]маринад!$A$2:$D$39,3,FALSE),укпф1[[#This Row],[объем]])</f>
        <v>0</v>
      </c>
    </row>
    <row r="176" spans="1:12" x14ac:dyDescent="0.35">
      <c r="A176" t="s">
        <v>12</v>
      </c>
      <c r="B176" t="s">
        <v>13</v>
      </c>
      <c r="C176" t="s">
        <v>13</v>
      </c>
      <c r="D176">
        <f>VLOOKUP(укпф1[[#This Row],[Номенклатура]],[1]!Таблица213[[product_name]:[упаковка]],7,FALSE)</f>
        <v>140</v>
      </c>
      <c r="E176" t="s">
        <v>109</v>
      </c>
      <c r="F176" t="str">
        <f>VLOOKUP(укпф1[[#This Row],[Номенклатура]],[1]!Таблица213[[product_name]:[упаковка]],3,FALSE)</f>
        <v>ЗАМ</v>
      </c>
      <c r="G176" t="s">
        <v>15</v>
      </c>
      <c r="H176" t="str">
        <f>VLOOKUP(укпф1[[#This Row],[Номенклатура]],[1]!Таблица213[[product_name]:[упаковка]],4,FALSE)</f>
        <v>бедро</v>
      </c>
      <c r="I176" s="7">
        <v>9260.6357543749618</v>
      </c>
      <c r="J176" s="7" cm="1">
        <f t="array" ref="J176">INDEX('[1]прайс ЗПП'!$A$1:$D$1080,MATCH(1,(укпф1[[#This Row],[артикул]]='[1]прайс ЗПП'!$B$1:$B$1080)*(укпф1[[#This Row],[Source.Name.1]]='[1]прайс ЗПП'!$A$1:$A$1080),0),4)</f>
        <v>703.20306940539899</v>
      </c>
      <c r="K176" s="7">
        <f>укпф1[[#This Row],[цена]]*укпф1[[#This Row],[объем]]</f>
        <v>6512107.4871218558</v>
      </c>
      <c r="L176" s="7">
        <f>IFERROR(укпф1[[#This Row],[объем]]*VLOOKUP(укпф1[[#This Row],[артикул]],[1]маринад!$A$2:$D$39,3,FALSE),укпф1[[#This Row],[объем]])</f>
        <v>9260.6357543749618</v>
      </c>
    </row>
    <row r="177" spans="1:12" x14ac:dyDescent="0.35">
      <c r="A177" t="s">
        <v>12</v>
      </c>
      <c r="B177" t="s">
        <v>13</v>
      </c>
      <c r="C177" t="s">
        <v>13</v>
      </c>
      <c r="D177">
        <f>VLOOKUP(укпф1[[#This Row],[Номенклатура]],[1]!Таблица213[[product_name]:[упаковка]],7,FALSE)</f>
        <v>1111</v>
      </c>
      <c r="E177" t="s">
        <v>112</v>
      </c>
      <c r="F177" t="str">
        <f>VLOOKUP(укпф1[[#This Row],[Номенклатура]],[1]!Таблица213[[product_name]:[упаковка]],3,FALSE)</f>
        <v>ЗАМ</v>
      </c>
      <c r="G177" t="s">
        <v>15</v>
      </c>
      <c r="H177" t="str">
        <f>VLOOKUP(укпф1[[#This Row],[Номенклатура]],[1]!Таблица213[[product_name]:[упаковка]],4,FALSE)</f>
        <v>бедро</v>
      </c>
      <c r="I177" s="7">
        <v>0</v>
      </c>
      <c r="J177" s="7" cm="1">
        <f t="array" ref="J177">INDEX('[1]прайс ЗПП'!$A$1:$D$1080,MATCH(1,(укпф1[[#This Row],[артикул]]='[1]прайс ЗПП'!$B$1:$B$1080)*(укпф1[[#This Row],[Source.Name.1]]='[1]прайс ЗПП'!$A$1:$A$1080),0),4)</f>
        <v>556.40528352000001</v>
      </c>
      <c r="K177" s="7">
        <f>укпф1[[#This Row],[цена]]*укпф1[[#This Row],[объем]]</f>
        <v>0</v>
      </c>
      <c r="L177" s="7">
        <f>IFERROR(укпф1[[#This Row],[объем]]*VLOOKUP(укпф1[[#This Row],[артикул]],[1]маринад!$A$2:$D$39,3,FALSE),укпф1[[#This Row],[объем]])</f>
        <v>0</v>
      </c>
    </row>
    <row r="178" spans="1:12" x14ac:dyDescent="0.35">
      <c r="A178" t="s">
        <v>12</v>
      </c>
      <c r="B178" t="s">
        <v>13</v>
      </c>
      <c r="C178" t="s">
        <v>13</v>
      </c>
      <c r="D178">
        <f>VLOOKUP(укпф1[[#This Row],[Номенклатура]],[1]!Таблица213[[product_name]:[упаковка]],7,FALSE)</f>
        <v>1107</v>
      </c>
      <c r="E178" t="s">
        <v>113</v>
      </c>
      <c r="F178" t="str">
        <f>VLOOKUP(укпф1[[#This Row],[Номенклатура]],[1]!Таблица213[[product_name]:[упаковка]],3,FALSE)</f>
        <v>ЗАМ</v>
      </c>
      <c r="G178" t="s">
        <v>15</v>
      </c>
      <c r="H178" t="str">
        <f>VLOOKUP(укпф1[[#This Row],[Номенклатура]],[1]!Таблица213[[product_name]:[упаковка]],4,FALSE)</f>
        <v>голень</v>
      </c>
      <c r="I178" s="7">
        <v>8629.2996183418054</v>
      </c>
      <c r="J178" s="7" cm="1">
        <f t="array" ref="J178">INDEX('[1]прайс ЗПП'!$A$1:$D$1080,MATCH(1,(укпф1[[#This Row],[артикул]]='[1]прайс ЗПП'!$B$1:$B$1080)*(укпф1[[#This Row],[Source.Name.1]]='[1]прайс ЗПП'!$A$1:$A$1080),0),4)</f>
        <v>646.51679999999999</v>
      </c>
      <c r="K178" s="7">
        <f>укпф1[[#This Row],[цена]]*укпф1[[#This Row],[объем]]</f>
        <v>5578987.1754915649</v>
      </c>
      <c r="L178" s="7">
        <f>IFERROR(укпф1[[#This Row],[объем]]*VLOOKUP(укпф1[[#This Row],[артикул]],[1]маринад!$A$2:$D$39,3,FALSE),укпф1[[#This Row],[объем]])</f>
        <v>8629.2996183418054</v>
      </c>
    </row>
    <row r="179" spans="1:12" x14ac:dyDescent="0.35">
      <c r="A179" t="s">
        <v>12</v>
      </c>
      <c r="B179" t="s">
        <v>13</v>
      </c>
      <c r="C179" t="s">
        <v>13</v>
      </c>
      <c r="D179">
        <f>VLOOKUP(укпф1[[#This Row],[Номенклатура]],[1]!Таблица213[[product_name]:[упаковка]],7,FALSE)</f>
        <v>141</v>
      </c>
      <c r="E179" t="s">
        <v>108</v>
      </c>
      <c r="F179" t="str">
        <f>VLOOKUP(укпф1[[#This Row],[Номенклатура]],[1]!Таблица213[[product_name]:[упаковка]],3,FALSE)</f>
        <v>ЗАМ</v>
      </c>
      <c r="G179" t="s">
        <v>15</v>
      </c>
      <c r="H179" t="str">
        <f>VLOOKUP(укпф1[[#This Row],[Номенклатура]],[1]!Таблица213[[product_name]:[упаковка]],4,FALSE)</f>
        <v>голень</v>
      </c>
      <c r="I179" s="7">
        <v>25667.84348069318</v>
      </c>
      <c r="J179" s="7" cm="1">
        <f t="array" ref="J179">INDEX('[1]прайс ЗПП'!$A$1:$D$1080,MATCH(1,(укпф1[[#This Row],[артикул]]='[1]прайс ЗПП'!$B$1:$B$1080)*(укпф1[[#This Row],[Source.Name.1]]='[1]прайс ЗПП'!$A$1:$A$1080),0),4)</f>
        <v>767.84277075628654</v>
      </c>
      <c r="K179" s="7">
        <f>укпф1[[#This Row],[цена]]*укпф1[[#This Row],[объем]]</f>
        <v>19708868.057554137</v>
      </c>
      <c r="L179" s="7">
        <f>IFERROR(укпф1[[#This Row],[объем]]*VLOOKUP(укпф1[[#This Row],[артикул]],[1]маринад!$A$2:$D$39,3,FALSE),укпф1[[#This Row],[объем]])</f>
        <v>25667.84348069318</v>
      </c>
    </row>
    <row r="180" spans="1:12" x14ac:dyDescent="0.35">
      <c r="A180" t="s">
        <v>12</v>
      </c>
      <c r="B180" t="s">
        <v>13</v>
      </c>
      <c r="C180" t="s">
        <v>13</v>
      </c>
      <c r="D180">
        <f>VLOOKUP(укпф1[[#This Row],[Номенклатура]],[1]!Таблица213[[product_name]:[упаковка]],7,FALSE)</f>
        <v>23</v>
      </c>
      <c r="E180" t="s">
        <v>114</v>
      </c>
      <c r="F180" t="str">
        <f>VLOOKUP(укпф1[[#This Row],[Номенклатура]],[1]!Таблица213[[product_name]:[упаковка]],3,FALSE)</f>
        <v>ЗАМ</v>
      </c>
      <c r="G180" t="s">
        <v>15</v>
      </c>
      <c r="H180" t="str">
        <f>VLOOKUP(укпф1[[#This Row],[Номенклатура]],[1]!Таблица213[[product_name]:[упаковка]],4,FALSE)</f>
        <v>грудка</v>
      </c>
      <c r="I180" s="7">
        <v>0</v>
      </c>
      <c r="J180" s="7" cm="1">
        <f t="array" ref="J180">INDEX('[1]прайс ЗПП'!$A$1:$D$1080,MATCH(1,(укпф1[[#This Row],[артикул]]='[1]прайс ЗПП'!$B$1:$B$1080)*(укпф1[[#This Row],[Source.Name.1]]='[1]прайс ЗПП'!$A$1:$A$1080),0),4)</f>
        <v>887.10582857142867</v>
      </c>
      <c r="K180" s="7">
        <f>укпф1[[#This Row],[цена]]*укпф1[[#This Row],[объем]]</f>
        <v>0</v>
      </c>
      <c r="L180" s="7">
        <f>IFERROR(укпф1[[#This Row],[объем]]*VLOOKUP(укпф1[[#This Row],[артикул]],[1]маринад!$A$2:$D$39,3,FALSE),укпф1[[#This Row],[объем]])</f>
        <v>0</v>
      </c>
    </row>
    <row r="181" spans="1:12" x14ac:dyDescent="0.35">
      <c r="A181" t="s">
        <v>12</v>
      </c>
      <c r="B181" t="s">
        <v>13</v>
      </c>
      <c r="C181" t="s">
        <v>13</v>
      </c>
      <c r="D181">
        <f>VLOOKUP(укпф1[[#This Row],[Номенклатура]],[1]!Таблица213[[product_name]:[упаковка]],7,FALSE)</f>
        <v>352</v>
      </c>
      <c r="E181" t="s">
        <v>115</v>
      </c>
      <c r="F181" t="str">
        <f>VLOOKUP(укпф1[[#This Row],[Номенклатура]],[1]!Таблица213[[product_name]:[упаковка]],3,FALSE)</f>
        <v>ЗАМ</v>
      </c>
      <c r="G181" t="s">
        <v>15</v>
      </c>
      <c r="H181" t="str">
        <f>VLOOKUP(укпф1[[#This Row],[Номенклатура]],[1]!Таблица213[[product_name]:[упаковка]],4,FALSE)</f>
        <v>грудка</v>
      </c>
      <c r="I181" s="7">
        <v>0</v>
      </c>
      <c r="J181" s="7" cm="1">
        <f t="array" ref="J181">INDEX('[1]прайс ЗПП'!$A$1:$D$1080,MATCH(1,(укпф1[[#This Row],[артикул]]='[1]прайс ЗПП'!$B$1:$B$1080)*(укпф1[[#This Row],[Source.Name.1]]='[1]прайс ЗПП'!$A$1:$A$1080),0),4)</f>
        <v>818.62857142857172</v>
      </c>
      <c r="K181" s="7">
        <f>укпф1[[#This Row],[цена]]*укпф1[[#This Row],[объем]]</f>
        <v>0</v>
      </c>
      <c r="L181" s="7">
        <f>IFERROR(укпф1[[#This Row],[объем]]*VLOOKUP(укпф1[[#This Row],[артикул]],[1]маринад!$A$2:$D$39,3,FALSE),укпф1[[#This Row],[объем]])</f>
        <v>0</v>
      </c>
    </row>
    <row r="182" spans="1:12" x14ac:dyDescent="0.35">
      <c r="A182" t="s">
        <v>12</v>
      </c>
      <c r="B182" t="s">
        <v>13</v>
      </c>
      <c r="C182" t="s">
        <v>13</v>
      </c>
      <c r="D182">
        <f>VLOOKUP(укпф1[[#This Row],[Номенклатура]],[1]!Таблица213[[product_name]:[упаковка]],7,FALSE)</f>
        <v>22</v>
      </c>
      <c r="E182" t="s">
        <v>104</v>
      </c>
      <c r="F182" t="str">
        <f>VLOOKUP(укпф1[[#This Row],[Номенклатура]],[1]!Таблица213[[product_name]:[упаковка]],3,FALSE)</f>
        <v>ЗАМ</v>
      </c>
      <c r="G182" t="s">
        <v>15</v>
      </c>
      <c r="H182" t="str">
        <f>VLOOKUP(укпф1[[#This Row],[Номенклатура]],[1]!Таблица213[[product_name]:[упаковка]],4,FALSE)</f>
        <v>крыло</v>
      </c>
      <c r="I182" s="7">
        <v>12351.096781977776</v>
      </c>
      <c r="J182" s="7" cm="1">
        <f t="array" ref="J182">INDEX('[1]прайс ЗПП'!$A$1:$D$1080,MATCH(1,(укпф1[[#This Row],[артикул]]='[1]прайс ЗПП'!$B$1:$B$1080)*(укпф1[[#This Row],[Source.Name.1]]='[1]прайс ЗПП'!$A$1:$A$1080),0),4)</f>
        <v>904.60800000000006</v>
      </c>
      <c r="K182" s="7">
        <f>укпф1[[#This Row],[цена]]*укпф1[[#This Row],[объем]]</f>
        <v>11172900.957751352</v>
      </c>
      <c r="L182" s="7">
        <f>IFERROR(укпф1[[#This Row],[объем]]*VLOOKUP(укпф1[[#This Row],[артикул]],[1]маринад!$A$2:$D$39,3,FALSE),укпф1[[#This Row],[объем]])</f>
        <v>12351.096781977776</v>
      </c>
    </row>
    <row r="183" spans="1:12" x14ac:dyDescent="0.35">
      <c r="A183" t="s">
        <v>12</v>
      </c>
      <c r="B183" t="s">
        <v>13</v>
      </c>
      <c r="C183" t="s">
        <v>13</v>
      </c>
      <c r="D183">
        <f>VLOOKUP(укпф1[[#This Row],[Номенклатура]],[1]!Таблица213[[product_name]:[упаковка]],7,FALSE)</f>
        <v>143</v>
      </c>
      <c r="E183" t="s">
        <v>116</v>
      </c>
      <c r="F183" t="str">
        <f>VLOOKUP(укпф1[[#This Row],[Номенклатура]],[1]!Таблица213[[product_name]:[упаковка]],3,FALSE)</f>
        <v>ЗАМ</v>
      </c>
      <c r="G183" t="s">
        <v>15</v>
      </c>
      <c r="H183" t="str">
        <f>VLOOKUP(укпф1[[#This Row],[Номенклатура]],[1]!Таблица213[[product_name]:[упаковка]],4,FALSE)</f>
        <v>крыло</v>
      </c>
      <c r="I183" s="7">
        <v>19502.99937358201</v>
      </c>
      <c r="J183" s="7" cm="1">
        <f t="array" ref="J183">INDEX('[1]прайс ЗПП'!$A$1:$D$1080,MATCH(1,(укпф1[[#This Row],[артикул]]='[1]прайс ЗПП'!$B$1:$B$1080)*(укпф1[[#This Row],[Source.Name.1]]='[1]прайс ЗПП'!$A$1:$A$1080),0),4)</f>
        <v>771.42857142857133</v>
      </c>
      <c r="K183" s="7">
        <f>укпф1[[#This Row],[цена]]*укпф1[[#This Row],[объем]]</f>
        <v>15045170.945334692</v>
      </c>
      <c r="L183" s="7">
        <f>IFERROR(укпф1[[#This Row],[объем]]*VLOOKUP(укпф1[[#This Row],[артикул]],[1]маринад!$A$2:$D$39,3,FALSE),укпф1[[#This Row],[объем]])</f>
        <v>19502.99937358201</v>
      </c>
    </row>
    <row r="184" spans="1:12" x14ac:dyDescent="0.35">
      <c r="A184" t="s">
        <v>12</v>
      </c>
      <c r="B184" t="s">
        <v>13</v>
      </c>
      <c r="C184" t="s">
        <v>13</v>
      </c>
      <c r="D184">
        <f>VLOOKUP(укпф1[[#This Row],[Номенклатура]],[1]!Таблица213[[product_name]:[упаковка]],7,FALSE)</f>
        <v>27</v>
      </c>
      <c r="E184" t="s">
        <v>117</v>
      </c>
      <c r="F184" t="str">
        <f>VLOOKUP(укпф1[[#This Row],[Номенклатура]],[1]!Таблица213[[product_name]:[упаковка]],3,FALSE)</f>
        <v>ЗАМ</v>
      </c>
      <c r="G184" t="s">
        <v>15</v>
      </c>
      <c r="H184" t="str">
        <f>VLOOKUP(укпф1[[#This Row],[Номенклатура]],[1]!Таблица213[[product_name]:[упаковка]],4,FALSE)</f>
        <v>печень</v>
      </c>
      <c r="I184" s="7">
        <v>4198.6063350269451</v>
      </c>
      <c r="J184" s="7" cm="1">
        <f t="array" ref="J184">INDEX('[1]прайс ЗПП'!$A$1:$D$1080,MATCH(1,(укпф1[[#This Row],[артикул]]='[1]прайс ЗПП'!$B$1:$B$1080)*(укпф1[[#This Row],[Source.Name.1]]='[1]прайс ЗПП'!$A$1:$A$1080),0),4)</f>
        <v>646.51679999999999</v>
      </c>
      <c r="K184" s="7">
        <f>укпф1[[#This Row],[цена]]*укпф1[[#This Row],[объем]]</f>
        <v>2714469.5321813482</v>
      </c>
      <c r="L184" s="7">
        <f>IFERROR(укпф1[[#This Row],[объем]]*VLOOKUP(укпф1[[#This Row],[артикул]],[1]маринад!$A$2:$D$39,3,FALSE),укпф1[[#This Row],[объем]])</f>
        <v>4198.6063350269451</v>
      </c>
    </row>
    <row r="185" spans="1:12" x14ac:dyDescent="0.35">
      <c r="A185" t="s">
        <v>12</v>
      </c>
      <c r="B185" t="s">
        <v>13</v>
      </c>
      <c r="C185" t="s">
        <v>13</v>
      </c>
      <c r="D185">
        <f>VLOOKUP(укпф1[[#This Row],[Номенклатура]],[1]!Таблица213[[product_name]:[упаковка]],7,FALSE)</f>
        <v>27</v>
      </c>
      <c r="E185" t="s">
        <v>117</v>
      </c>
      <c r="F185" t="str">
        <f>VLOOKUP(укпф1[[#This Row],[Номенклатура]],[1]!Таблица213[[product_name]:[упаковка]],3,FALSE)</f>
        <v>ЗАМ</v>
      </c>
      <c r="G185" t="s">
        <v>15</v>
      </c>
      <c r="H185" t="str">
        <f>VLOOKUP(укпф1[[#This Row],[Номенклатура]],[1]!Таблица213[[product_name]:[упаковка]],4,FALSE)</f>
        <v>печень</v>
      </c>
      <c r="I185" s="7">
        <v>5130.5864931522065</v>
      </c>
      <c r="J185" s="7" cm="1">
        <f t="array" ref="J185">INDEX('[1]прайс ЗПП'!$A$1:$D$1080,MATCH(1,(укпф1[[#This Row],[артикул]]='[1]прайс ЗПП'!$B$1:$B$1080)*(укпф1[[#This Row],[Source.Name.1]]='[1]прайс ЗПП'!$A$1:$A$1080),0),4)</f>
        <v>646.51679999999999</v>
      </c>
      <c r="K185" s="7">
        <f>укпф1[[#This Row],[цена]]*укпф1[[#This Row],[объем]]</f>
        <v>3317010.3616759866</v>
      </c>
      <c r="L185" s="7">
        <f>IFERROR(укпф1[[#This Row],[объем]]*VLOOKUP(укпф1[[#This Row],[артикул]],[1]маринад!$A$2:$D$39,3,FALSE),укпф1[[#This Row],[объем]])</f>
        <v>5130.5864931522065</v>
      </c>
    </row>
    <row r="186" spans="1:12" x14ac:dyDescent="0.35">
      <c r="A186" t="s">
        <v>12</v>
      </c>
      <c r="B186" t="s">
        <v>13</v>
      </c>
      <c r="C186" t="s">
        <v>13</v>
      </c>
      <c r="D186">
        <f>VLOOKUP(укпф1[[#This Row],[Номенклатура]],[1]!Таблица213[[product_name]:[упаковка]],7,FALSE)</f>
        <v>962</v>
      </c>
      <c r="E186" t="s">
        <v>118</v>
      </c>
      <c r="F186" t="str">
        <f>VLOOKUP(укпф1[[#This Row],[Номенклатура]],[1]!Таблица213[[product_name]:[упаковка]],3,FALSE)</f>
        <v>ЗАМ</v>
      </c>
      <c r="G186" t="s">
        <v>15</v>
      </c>
      <c r="H186" t="str">
        <f>VLOOKUP(укпф1[[#This Row],[Номенклатура]],[1]!Таблица213[[product_name]:[упаковка]],4,FALSE)</f>
        <v>рагу</v>
      </c>
      <c r="I186" s="7">
        <v>0</v>
      </c>
      <c r="J186" s="7" cm="1">
        <f t="array" ref="J186">INDEX('[1]прайс ЗПП'!$A$1:$D$1080,MATCH(1,(укпф1[[#This Row],[артикул]]='[1]прайс ЗПП'!$B$1:$B$1080)*(укпф1[[#This Row],[Source.Name.1]]='[1]прайс ЗПП'!$A$1:$A$1080),0),4)</f>
        <v>557.142857142857</v>
      </c>
      <c r="K186" s="7">
        <f>укпф1[[#This Row],[цена]]*укпф1[[#This Row],[объем]]</f>
        <v>0</v>
      </c>
      <c r="L186" s="7">
        <f>IFERROR(укпф1[[#This Row],[объем]]*VLOOKUP(укпф1[[#This Row],[артикул]],[1]маринад!$A$2:$D$39,3,FALSE),укпф1[[#This Row],[объем]])</f>
        <v>0</v>
      </c>
    </row>
    <row r="187" spans="1:12" x14ac:dyDescent="0.35">
      <c r="A187" t="s">
        <v>12</v>
      </c>
      <c r="B187" t="s">
        <v>13</v>
      </c>
      <c r="C187" t="s">
        <v>13</v>
      </c>
      <c r="D187">
        <f>VLOOKUP(укпф1[[#This Row],[Номенклатура]],[1]!Таблица213[[product_name]:[упаковка]],7,FALSE)</f>
        <v>357</v>
      </c>
      <c r="E187" t="s">
        <v>105</v>
      </c>
      <c r="F187" t="str">
        <f>VLOOKUP(укпф1[[#This Row],[Номенклатура]],[1]!Таблица213[[product_name]:[упаковка]],3,FALSE)</f>
        <v>ЗАМ</v>
      </c>
      <c r="G187" t="s">
        <v>15</v>
      </c>
      <c r="H187" t="str">
        <f>VLOOKUP(укпф1[[#This Row],[Номенклатура]],[1]!Таблица213[[product_name]:[упаковка]],4,FALSE)</f>
        <v>филе</v>
      </c>
      <c r="I187" s="7">
        <v>61755.483909888884</v>
      </c>
      <c r="J187" s="7" cm="1">
        <f t="array" ref="J187">INDEX('[1]прайс ЗПП'!$A$1:$D$1080,MATCH(1,(укпф1[[#This Row],[артикул]]='[1]прайс ЗПП'!$B$1:$B$1080)*(укпф1[[#This Row],[Source.Name.1]]='[1]прайс ЗПП'!$A$1:$A$1080),0),4)</f>
        <v>833.28404303505374</v>
      </c>
      <c r="K187" s="7">
        <f>укпф1[[#This Row],[цена]]*укпф1[[#This Row],[объем]]</f>
        <v>51459859.312018417</v>
      </c>
      <c r="L187" s="7">
        <f>IFERROR(укпф1[[#This Row],[объем]]*VLOOKUP(укпф1[[#This Row],[артикул]],[1]маринад!$A$2:$D$39,3,FALSE),укпф1[[#This Row],[объем]])</f>
        <v>61755.483909888884</v>
      </c>
    </row>
    <row r="188" spans="1:12" x14ac:dyDescent="0.35">
      <c r="A188" t="s">
        <v>12</v>
      </c>
      <c r="B188" t="s">
        <v>13</v>
      </c>
      <c r="C188" t="s">
        <v>13</v>
      </c>
      <c r="D188">
        <f>VLOOKUP(укпф1[[#This Row],[Номенклатура]],[1]!Таблица213[[product_name]:[упаковка]],7,FALSE)</f>
        <v>1109</v>
      </c>
      <c r="E188" t="s">
        <v>14</v>
      </c>
      <c r="F188" t="str">
        <f>VLOOKUP(укпф1[[#This Row],[Номенклатура]],[1]!Таблица213[[product_name]:[упаковка]],3,FALSE)</f>
        <v>ЗАМ</v>
      </c>
      <c r="G188" t="s">
        <v>15</v>
      </c>
      <c r="H188" t="str">
        <f>VLOOKUP(укпф1[[#This Row],[Номенклатура]],[1]!Таблица213[[product_name]:[упаковка]],4,FALSE)</f>
        <v>филе</v>
      </c>
      <c r="I188" s="7">
        <v>0</v>
      </c>
      <c r="J188" s="7" cm="1">
        <f t="array" ref="J188">INDEX('[1]прайс ЗПП'!$A$1:$D$1080,MATCH(1,(укпф1[[#This Row],[артикул]]='[1]прайс ЗПП'!$B$1:$B$1080)*(укпф1[[#This Row],[Source.Name.1]]='[1]прайс ЗПП'!$A$1:$A$1080),0),4)</f>
        <v>646.51679999999999</v>
      </c>
      <c r="K188" s="7">
        <f>укпф1[[#This Row],[цена]]*укпф1[[#This Row],[объем]]</f>
        <v>0</v>
      </c>
      <c r="L188" s="7">
        <f>IFERROR(укпф1[[#This Row],[объем]]*VLOOKUP(укпф1[[#This Row],[артикул]],[1]маринад!$A$2:$D$39,3,FALSE),укпф1[[#This Row],[объем]])</f>
        <v>0</v>
      </c>
    </row>
    <row r="189" spans="1:12" x14ac:dyDescent="0.35">
      <c r="A189" t="s">
        <v>12</v>
      </c>
      <c r="B189" t="s">
        <v>13</v>
      </c>
      <c r="C189" t="s">
        <v>13</v>
      </c>
      <c r="D189">
        <f>VLOOKUP(укпф1[[#This Row],[Номенклатура]],[1]!Таблица213[[product_name]:[упаковка]],7,FALSE)</f>
        <v>142</v>
      </c>
      <c r="E189" t="s">
        <v>119</v>
      </c>
      <c r="F189" t="str">
        <f>VLOOKUP(укпф1[[#This Row],[Номенклатура]],[1]!Таблица213[[product_name]:[упаковка]],3,FALSE)</f>
        <v>ЗАМ</v>
      </c>
      <c r="G189" t="s">
        <v>15</v>
      </c>
      <c r="H189" t="str">
        <f>VLOOKUP(укпф1[[#This Row],[Номенклатура]],[1]!Таблица213[[product_name]:[упаковка]],4,FALSE)</f>
        <v>филе</v>
      </c>
      <c r="I189" s="7">
        <v>61755.483909888884</v>
      </c>
      <c r="J189" s="7" cm="1">
        <f t="array" ref="J189">INDEX('[1]прайс ЗПП'!$A$1:$D$1080,MATCH(1,(укпф1[[#This Row],[артикул]]='[1]прайс ЗПП'!$B$1:$B$1080)*(укпф1[[#This Row],[Source.Name.1]]='[1]прайс ЗПП'!$A$1:$A$1080),0),4)</f>
        <v>886.11026021043335</v>
      </c>
      <c r="K189" s="7">
        <f>укпф1[[#This Row],[цена]]*укпф1[[#This Row],[объем]]</f>
        <v>54722167.916812867</v>
      </c>
      <c r="L189" s="7">
        <f>IFERROR(укпф1[[#This Row],[объем]]*VLOOKUP(укпф1[[#This Row],[артикул]],[1]маринад!$A$2:$D$39,3,FALSE),укпф1[[#This Row],[объем]])</f>
        <v>61755.483909888884</v>
      </c>
    </row>
    <row r="190" spans="1:12" x14ac:dyDescent="0.35">
      <c r="A190" t="s">
        <v>12</v>
      </c>
      <c r="B190" t="s">
        <v>13</v>
      </c>
      <c r="C190" t="s">
        <v>13</v>
      </c>
      <c r="D190">
        <f>VLOOKUP(укпф1[[#This Row],[Номенклатура]],[1]!Таблица213[[product_name]:[упаковка]],7,FALSE)</f>
        <v>14</v>
      </c>
      <c r="E190" t="s">
        <v>120</v>
      </c>
      <c r="F190" t="str">
        <f>VLOOKUP(укпф1[[#This Row],[Номенклатура]],[1]!Таблица213[[product_name]:[упаковка]],3,FALSE)</f>
        <v>ЗАМ</v>
      </c>
      <c r="G190" t="s">
        <v>15</v>
      </c>
      <c r="H190" t="str">
        <f>VLOOKUP(укпф1[[#This Row],[Номенклатура]],[1]!Таблица213[[product_name]:[упаковка]],4,FALSE)</f>
        <v>табак</v>
      </c>
      <c r="I190" s="7">
        <v>24290.490337889627</v>
      </c>
      <c r="J190" s="7" cm="1">
        <f t="array" ref="J190">INDEX('[1]прайс ЗПП'!$A$1:$D$1080,MATCH(1,(укпф1[[#This Row],[артикул]]='[1]прайс ЗПП'!$B$1:$B$1080)*(укпф1[[#This Row],[Source.Name.1]]='[1]прайс ЗПП'!$A$1:$A$1080),0),4)</f>
        <v>643.20000000000005</v>
      </c>
      <c r="K190" s="7">
        <f>укпф1[[#This Row],[цена]]*укпф1[[#This Row],[объем]]</f>
        <v>15623643.38533061</v>
      </c>
      <c r="L190" s="7">
        <f>IFERROR(укпф1[[#This Row],[объем]]*VLOOKUP(укпф1[[#This Row],[артикул]],[1]маринад!$A$2:$D$39,3,FALSE),укпф1[[#This Row],[объем]])</f>
        <v>24290.490337889627</v>
      </c>
    </row>
    <row r="191" spans="1:12" x14ac:dyDescent="0.35">
      <c r="A191" t="s">
        <v>12</v>
      </c>
      <c r="B191" t="s">
        <v>13</v>
      </c>
      <c r="C191" t="s">
        <v>13</v>
      </c>
      <c r="D191">
        <f>VLOOKUP(укпф1[[#This Row],[Номенклатура]],[1]!Таблица213[[product_name]:[упаковка]],7,FALSE)</f>
        <v>15</v>
      </c>
      <c r="E191" t="s">
        <v>121</v>
      </c>
      <c r="F191" t="str">
        <f>VLOOKUP(укпф1[[#This Row],[Номенклатура]],[1]!Таблица213[[product_name]:[упаковка]],3,FALSE)</f>
        <v>ЗАМ</v>
      </c>
      <c r="G191" t="s">
        <v>15</v>
      </c>
      <c r="H191" t="str">
        <f>VLOOKUP(укпф1[[#This Row],[Номенклатура]],[1]!Таблица213[[product_name]:[упаковка]],4,FALSE)</f>
        <v>табак</v>
      </c>
      <c r="I191" s="7">
        <v>33282.809275815067</v>
      </c>
      <c r="J191" s="7" cm="1">
        <f t="array" ref="J191">INDEX('[1]прайс ЗПП'!$A$1:$D$1080,MATCH(1,(укпф1[[#This Row],[артикул]]='[1]прайс ЗПП'!$B$1:$B$1080)*(укпф1[[#This Row],[Source.Name.1]]='[1]прайс ЗПП'!$A$1:$A$1080),0),4)</f>
        <v>658.49849734326699</v>
      </c>
      <c r="K191" s="7">
        <f>укпф1[[#This Row],[цена]]*укпф1[[#This Row],[объем]]</f>
        <v>21916679.895486768</v>
      </c>
      <c r="L191" s="7">
        <f>IFERROR(укпф1[[#This Row],[объем]]*VLOOKUP(укпф1[[#This Row],[артикул]],[1]маринад!$A$2:$D$39,3,FALSE),укпф1[[#This Row],[объем]])</f>
        <v>33282.809275815067</v>
      </c>
    </row>
    <row r="192" spans="1:12" x14ac:dyDescent="0.35">
      <c r="A192" t="s">
        <v>12</v>
      </c>
      <c r="B192" t="s">
        <v>13</v>
      </c>
      <c r="C192" t="s">
        <v>13</v>
      </c>
      <c r="D192">
        <f>VLOOKUP(укпф1[[#This Row],[Номенклатура]],[1]!Таблица213[[product_name]:[упаковка]],7,FALSE)</f>
        <v>1</v>
      </c>
      <c r="E192" t="s">
        <v>122</v>
      </c>
      <c r="F192" t="str">
        <f>VLOOKUP(укпф1[[#This Row],[Номенклатура]],[1]!Таблица213[[product_name]:[упаковка]],3,FALSE)</f>
        <v>ЗАМ</v>
      </c>
      <c r="G192" t="s">
        <v>15</v>
      </c>
      <c r="H192" t="str">
        <f>VLOOKUP(укпф1[[#This Row],[Номенклатура]],[1]!Таблица213[[product_name]:[упаковка]],4,FALSE)</f>
        <v>тушка</v>
      </c>
      <c r="I192" s="7">
        <v>7866.8252436677112</v>
      </c>
      <c r="J192" s="7">
        <v>670</v>
      </c>
      <c r="K192" s="7">
        <f>укпф1[[#This Row],[цена]]*укпф1[[#This Row],[объем]]</f>
        <v>5270772.913257367</v>
      </c>
      <c r="L192" s="7">
        <f>IFERROR(укпф1[[#This Row],[объем]]*VLOOKUP(укпф1[[#This Row],[артикул]],[1]маринад!$A$2:$D$39,3,FALSE),укпф1[[#This Row],[объем]])</f>
        <v>7866.8252436677112</v>
      </c>
    </row>
    <row r="193" spans="1:12" x14ac:dyDescent="0.35">
      <c r="A193" t="s">
        <v>12</v>
      </c>
      <c r="B193" t="s">
        <v>13</v>
      </c>
      <c r="C193" t="s">
        <v>13</v>
      </c>
      <c r="D193">
        <f>VLOOKUP(укпф1[[#This Row],[Номенклатура]],[1]!Таблица213[[product_name]:[упаковка]],7,FALSE)</f>
        <v>2</v>
      </c>
      <c r="E193" t="s">
        <v>123</v>
      </c>
      <c r="F193" t="str">
        <f>VLOOKUP(укпф1[[#This Row],[Номенклатура]],[1]!Таблица213[[product_name]:[упаковка]],3,FALSE)</f>
        <v>ЗАМ</v>
      </c>
      <c r="G193" t="s">
        <v>15</v>
      </c>
      <c r="H193" t="str">
        <f>VLOOKUP(укпф1[[#This Row],[Номенклатура]],[1]!Таблица213[[product_name]:[упаковка]],4,FALSE)</f>
        <v>тушка</v>
      </c>
      <c r="I193" s="7">
        <v>7962.6491695345558</v>
      </c>
      <c r="J193" s="7">
        <v>670</v>
      </c>
      <c r="K193" s="7">
        <f>укпф1[[#This Row],[цена]]*укпф1[[#This Row],[объем]]</f>
        <v>5334974.9435881525</v>
      </c>
      <c r="L193" s="7">
        <f>IFERROR(укпф1[[#This Row],[объем]]*VLOOKUP(укпф1[[#This Row],[артикул]],[1]маринад!$A$2:$D$39,3,FALSE),укпф1[[#This Row],[объем]])</f>
        <v>7962.6491695345558</v>
      </c>
    </row>
    <row r="194" spans="1:12" x14ac:dyDescent="0.35">
      <c r="A194" t="s">
        <v>12</v>
      </c>
      <c r="B194" t="s">
        <v>13</v>
      </c>
      <c r="C194" t="s">
        <v>13</v>
      </c>
      <c r="D194">
        <f>VLOOKUP(укпф1[[#This Row],[Номенклатура]],[1]!Таблица213[[product_name]:[упаковка]],7,FALSE)</f>
        <v>3</v>
      </c>
      <c r="E194" t="s">
        <v>124</v>
      </c>
      <c r="F194" t="str">
        <f>VLOOKUP(укпф1[[#This Row],[Номенклатура]],[1]!Таблица213[[product_name]:[упаковка]],3,FALSE)</f>
        <v>ЗАМ</v>
      </c>
      <c r="G194" t="s">
        <v>15</v>
      </c>
      <c r="H194" t="str">
        <f>VLOOKUP(укпф1[[#This Row],[Номенклатура]],[1]!Таблица213[[product_name]:[упаковка]],4,FALSE)</f>
        <v>тушка</v>
      </c>
      <c r="I194" s="7">
        <v>7855.2975533378649</v>
      </c>
      <c r="J194" s="7" cm="1">
        <f t="array" ref="J194">INDEX('[1]прайс ЗПП'!$A$1:$D$1080,MATCH(1,(укпф1[[#This Row],[артикул]]='[1]прайс ЗПП'!$B$1:$B$1080)*(укпф1[[#This Row],[Source.Name.1]]='[1]прайс ЗПП'!$A$1:$A$1080),0),4)</f>
        <v>638.57142857142844</v>
      </c>
      <c r="K194" s="7">
        <f>укпф1[[#This Row],[цена]]*укпф1[[#This Row],[объем]]</f>
        <v>5016168.5804886073</v>
      </c>
      <c r="L194" s="7">
        <f>IFERROR(укпф1[[#This Row],[объем]]*VLOOKUP(укпф1[[#This Row],[артикул]],[1]маринад!$A$2:$D$39,3,FALSE),укпф1[[#This Row],[объем]])</f>
        <v>7855.2975533378649</v>
      </c>
    </row>
    <row r="195" spans="1:12" x14ac:dyDescent="0.35">
      <c r="A195" t="s">
        <v>12</v>
      </c>
      <c r="B195" t="s">
        <v>13</v>
      </c>
      <c r="C195" t="s">
        <v>13</v>
      </c>
      <c r="D195">
        <f>VLOOKUP(укпф1[[#This Row],[Номенклатура]],[1]!Таблица213[[product_name]:[упаковка]],7,FALSE)</f>
        <v>9</v>
      </c>
      <c r="E195" t="s">
        <v>107</v>
      </c>
      <c r="F195" t="str">
        <f>VLOOKUP(укпф1[[#This Row],[Номенклатура]],[1]!Таблица213[[product_name]:[упаковка]],3,FALSE)</f>
        <v>ЗАМ</v>
      </c>
      <c r="G195" t="s">
        <v>15</v>
      </c>
      <c r="H195" t="str">
        <f>VLOOKUP(укпф1[[#This Row],[Номенклатура]],[1]!Таблица213[[product_name]:[упаковка]],4,FALSE)</f>
        <v>тушка</v>
      </c>
      <c r="I195" s="7">
        <v>0</v>
      </c>
      <c r="J195" s="7" cm="1">
        <f t="array" ref="J195">INDEX('[1]прайс ЗПП'!$A$1:$D$1080,MATCH(1,(укпф1[[#This Row],[артикул]]='[1]прайс ЗПП'!$B$1:$B$1080)*(укпф1[[#This Row],[Source.Name.1]]='[1]прайс ЗПП'!$A$1:$A$1080),0),4)</f>
        <v>621.90719999999999</v>
      </c>
      <c r="K195" s="7">
        <f>укпф1[[#This Row],[цена]]*укпф1[[#This Row],[объем]]</f>
        <v>0</v>
      </c>
      <c r="L195" s="7">
        <f>IFERROR(укпф1[[#This Row],[объем]]*VLOOKUP(укпф1[[#This Row],[артикул]],[1]маринад!$A$2:$D$39,3,FALSE),укпф1[[#This Row],[объем]])</f>
        <v>0</v>
      </c>
    </row>
    <row r="196" spans="1:12" x14ac:dyDescent="0.35">
      <c r="A196" t="s">
        <v>12</v>
      </c>
      <c r="B196" t="s">
        <v>13</v>
      </c>
      <c r="C196" t="s">
        <v>13</v>
      </c>
      <c r="D196">
        <f>VLOOKUP(укпф1[[#This Row],[Номенклатура]],[1]!Таблица213[[product_name]:[упаковка]],7,FALSE)</f>
        <v>1055</v>
      </c>
      <c r="E196" t="s">
        <v>125</v>
      </c>
      <c r="F196" t="str">
        <f>VLOOKUP(укпф1[[#This Row],[Номенклатура]],[1]!Таблица213[[product_name]:[упаковка]],3,FALSE)</f>
        <v>ЗАМ</v>
      </c>
      <c r="G196" t="s">
        <v>15</v>
      </c>
      <c r="H196" t="str">
        <f>VLOOKUP(укпф1[[#This Row],[Номенклатура]],[1]!Таблица213[[product_name]:[упаковка]],4,FALSE)</f>
        <v>табак</v>
      </c>
      <c r="I196" s="7">
        <v>19529.370622791623</v>
      </c>
      <c r="J196" s="7" cm="1">
        <f t="array" ref="J196">INDEX('[1]прайс ЗПП'!$A$1:$D$1080,MATCH(1,(укпф1[[#This Row],[артикул]]='[1]прайс ЗПП'!$B$1:$B$1080)*(укпф1[[#This Row],[Source.Name.1]]='[1]прайс ЗПП'!$A$1:$A$1080),0),4)</f>
        <v>613.62002514855487</v>
      </c>
      <c r="K196" s="7">
        <f>укпф1[[#This Row],[цена]]*укпф1[[#This Row],[объем]]</f>
        <v>11983612.892692843</v>
      </c>
      <c r="L196" s="7">
        <f>IFERROR(укпф1[[#This Row],[объем]]*VLOOKUP(укпф1[[#This Row],[артикул]],[1]маринад!$A$2:$D$39,3,FALSE),укпф1[[#This Row],[объем]])</f>
        <v>19529.370622791623</v>
      </c>
    </row>
    <row r="197" spans="1:12" x14ac:dyDescent="0.35">
      <c r="A197" t="s">
        <v>12</v>
      </c>
      <c r="B197" t="s">
        <v>13</v>
      </c>
      <c r="C197" t="s">
        <v>13</v>
      </c>
      <c r="D197">
        <f>VLOOKUP(укпф1[[#This Row],[Номенклатура]],[1]!Таблица213[[product_name]:[упаковка]],7,FALSE)</f>
        <v>1056</v>
      </c>
      <c r="E197" t="s">
        <v>126</v>
      </c>
      <c r="F197" t="str">
        <f>VLOOKUP(укпф1[[#This Row],[Номенклатура]],[1]!Таблица213[[product_name]:[упаковка]],3,FALSE)</f>
        <v>ЗАМ</v>
      </c>
      <c r="G197" t="s">
        <v>15</v>
      </c>
      <c r="H197" t="str">
        <f>VLOOKUP(укпф1[[#This Row],[Номенклатура]],[1]!Таблица213[[product_name]:[упаковка]],4,FALSE)</f>
        <v>табак</v>
      </c>
      <c r="I197" s="7">
        <v>17575.971312859172</v>
      </c>
      <c r="J197" s="7" cm="1">
        <f t="array" ref="J197">INDEX('[1]прайс ЗПП'!$A$1:$D$1080,MATCH(1,(укпф1[[#This Row],[артикул]]='[1]прайс ЗПП'!$B$1:$B$1080)*(укпф1[[#This Row],[Source.Name.1]]='[1]прайс ЗПП'!$A$1:$A$1080),0),4)</f>
        <v>582.85714285714278</v>
      </c>
      <c r="K197" s="7">
        <f>укпф1[[#This Row],[цена]]*укпф1[[#This Row],[объем]]</f>
        <v>10244280.422352202</v>
      </c>
      <c r="L197" s="7">
        <f>IFERROR(укпф1[[#This Row],[объем]]*VLOOKUP(укпф1[[#This Row],[артикул]],[1]маринад!$A$2:$D$39,3,FALSE),укпф1[[#This Row],[объем]])</f>
        <v>17575.971312859172</v>
      </c>
    </row>
    <row r="198" spans="1:12" x14ac:dyDescent="0.35">
      <c r="A198" t="s">
        <v>12</v>
      </c>
      <c r="B198" t="s">
        <v>13</v>
      </c>
      <c r="C198" t="s">
        <v>13</v>
      </c>
      <c r="D198">
        <f>VLOOKUP(укпф1[[#This Row],[Номенклатура]],[1]!Таблица213[[product_name]:[упаковка]],7,FALSE)</f>
        <v>1057</v>
      </c>
      <c r="E198" t="s">
        <v>127</v>
      </c>
      <c r="F198" t="str">
        <f>VLOOKUP(укпф1[[#This Row],[Номенклатура]],[1]!Таблица213[[product_name]:[упаковка]],3,FALSE)</f>
        <v>ЗАМ</v>
      </c>
      <c r="G198" t="s">
        <v>15</v>
      </c>
      <c r="H198" t="str">
        <f>VLOOKUP(укпф1[[#This Row],[Номенклатура]],[1]!Таблица213[[product_name]:[упаковка]],4,FALSE)</f>
        <v>табак</v>
      </c>
      <c r="I198" s="7">
        <v>15438.870977472221</v>
      </c>
      <c r="J198" s="7" cm="1">
        <f t="array" ref="J198">INDEX('[1]прайс ЗПП'!$A$1:$D$1080,MATCH(1,(укпф1[[#This Row],[артикул]]='[1]прайс ЗПП'!$B$1:$B$1080)*(укпф1[[#This Row],[Source.Name.1]]='[1]прайс ЗПП'!$A$1:$A$1080),0),4)</f>
        <v>599.99999999999989</v>
      </c>
      <c r="K198" s="7">
        <f>укпф1[[#This Row],[цена]]*укпф1[[#This Row],[объем]]</f>
        <v>9263322.5864833314</v>
      </c>
      <c r="L198" s="7">
        <f>IFERROR(укпф1[[#This Row],[объем]]*VLOOKUP(укпф1[[#This Row],[артикул]],[1]маринад!$A$2:$D$39,3,FALSE),укпф1[[#This Row],[объем]])</f>
        <v>15438.870977472221</v>
      </c>
    </row>
    <row r="199" spans="1:12" x14ac:dyDescent="0.35">
      <c r="A199" t="s">
        <v>12</v>
      </c>
      <c r="B199" t="s">
        <v>13</v>
      </c>
      <c r="C199" t="s">
        <v>13</v>
      </c>
      <c r="D199">
        <f>VLOOKUP(укпф1[[#This Row],[Номенклатура]],[1]!Таблица213[[product_name]:[упаковка]],7,FALSE)</f>
        <v>1051</v>
      </c>
      <c r="E199" t="s">
        <v>128</v>
      </c>
      <c r="F199" t="str">
        <f>VLOOKUP(укпф1[[#This Row],[Номенклатура]],[1]!Таблица213[[product_name]:[упаковка]],3,FALSE)</f>
        <v>ЗАМ</v>
      </c>
      <c r="G199" t="s">
        <v>15</v>
      </c>
      <c r="H199" t="str">
        <f>VLOOKUP(укпф1[[#This Row],[Номенклатура]],[1]!Таблица213[[product_name]:[упаковка]],4,FALSE)</f>
        <v>тушка</v>
      </c>
      <c r="I199" s="7">
        <v>0</v>
      </c>
      <c r="J199" s="7" cm="1">
        <f t="array" ref="J199">INDEX('[1]прайс ЗПП'!$A$1:$D$1080,MATCH(1,(укпф1[[#This Row],[артикул]]='[1]прайс ЗПП'!$B$1:$B$1080)*(укпф1[[#This Row],[Source.Name.1]]='[1]прайс ЗПП'!$A$1:$A$1080),0),4)</f>
        <v>639.32428334894144</v>
      </c>
      <c r="K199" s="7">
        <f>укпф1[[#This Row],[цена]]*укпф1[[#This Row],[объем]]</f>
        <v>0</v>
      </c>
      <c r="L199" s="7">
        <f>IFERROR(укпф1[[#This Row],[объем]]*VLOOKUP(укпф1[[#This Row],[артикул]],[1]маринад!$A$2:$D$39,3,FALSE),укпф1[[#This Row],[объем]])</f>
        <v>0</v>
      </c>
    </row>
    <row r="200" spans="1:12" x14ac:dyDescent="0.35">
      <c r="A200" t="s">
        <v>12</v>
      </c>
      <c r="B200" t="s">
        <v>13</v>
      </c>
      <c r="C200" t="s">
        <v>13</v>
      </c>
      <c r="D200">
        <f>VLOOKUP(укпф1[[#This Row],[Номенклатура]],[1]!Таблица213[[product_name]:[упаковка]],7,FALSE)</f>
        <v>114</v>
      </c>
      <c r="E200" t="s">
        <v>129</v>
      </c>
      <c r="F200" t="str">
        <f>VLOOKUP(укпф1[[#This Row],[Номенклатура]],[1]!Таблица213[[product_name]:[упаковка]],3,FALSE)</f>
        <v>ЗАМ</v>
      </c>
      <c r="G200" t="s">
        <v>15</v>
      </c>
      <c r="H200" t="str">
        <f>VLOOKUP(укпф1[[#This Row],[Номенклатура]],[1]!Таблица213[[product_name]:[упаковка]],4,FALSE)</f>
        <v>табак</v>
      </c>
      <c r="I200" s="7">
        <v>15438.870977472221</v>
      </c>
      <c r="J200" s="7" cm="1">
        <f t="array" ref="J200">INDEX('[1]прайс ЗПП'!$A$1:$D$1080,MATCH(1,(укпф1[[#This Row],[артикул]]='[1]прайс ЗПП'!$B$1:$B$1080)*(укпф1[[#This Row],[Source.Name.1]]='[1]прайс ЗПП'!$A$1:$A$1080),0),4)</f>
        <v>724.88361711011044</v>
      </c>
      <c r="K200" s="7">
        <f>укпф1[[#This Row],[цена]]*укпф1[[#This Row],[объем]]</f>
        <v>11191384.63824637</v>
      </c>
      <c r="L200" s="7">
        <f>IFERROR(укпф1[[#This Row],[объем]]*VLOOKUP(укпф1[[#This Row],[артикул]],[1]маринад!$A$2:$D$39,3,FALSE),укпф1[[#This Row],[объем]])</f>
        <v>15438.870977472221</v>
      </c>
    </row>
    <row r="201" spans="1:12" x14ac:dyDescent="0.35">
      <c r="A201" t="s">
        <v>12</v>
      </c>
      <c r="B201" t="s">
        <v>13</v>
      </c>
      <c r="C201" t="s">
        <v>13</v>
      </c>
      <c r="D201">
        <f>VLOOKUP(укпф1[[#This Row],[Номенклатура]],[1]!Таблица213[[product_name]:[упаковка]],7,FALSE)</f>
        <v>19</v>
      </c>
      <c r="E201" t="s">
        <v>110</v>
      </c>
      <c r="F201" t="str">
        <f>VLOOKUP(укпф1[[#This Row],[Номенклатура]],[1]!Таблица213[[product_name]:[упаковка]],3,FALSE)</f>
        <v>ЗАМ</v>
      </c>
      <c r="G201" t="s">
        <v>15</v>
      </c>
      <c r="H201" t="str">
        <f>VLOOKUP(укпф1[[#This Row],[Номенклатура]],[1]!Таблица213[[product_name]:[упаковка]],4,FALSE)</f>
        <v>четвертина</v>
      </c>
      <c r="I201" s="7">
        <v>0</v>
      </c>
      <c r="J201" s="7" cm="1">
        <f t="array" ref="J201">INDEX('[1]прайс ЗПП'!$A$1:$D$1080,MATCH(1,(укпф1[[#This Row],[артикул]]='[1]прайс ЗПП'!$B$1:$B$1080)*(укпф1[[#This Row],[Source.Name.1]]='[1]прайс ЗПП'!$A$1:$A$1080),0),4)</f>
        <v>675.9423533665472</v>
      </c>
      <c r="K201" s="7">
        <f>укпф1[[#This Row],[цена]]*укпф1[[#This Row],[объем]]</f>
        <v>0</v>
      </c>
      <c r="L201" s="7">
        <f>IFERROR(укпф1[[#This Row],[объем]]*VLOOKUP(укпф1[[#This Row],[артикул]],[1]маринад!$A$2:$D$39,3,FALSE),укпф1[[#This Row],[объем]])</f>
        <v>0</v>
      </c>
    </row>
    <row r="202" spans="1:12" x14ac:dyDescent="0.35">
      <c r="A202" t="s">
        <v>12</v>
      </c>
      <c r="B202" t="s">
        <v>13</v>
      </c>
      <c r="C202" t="s">
        <v>13</v>
      </c>
      <c r="D202">
        <f>VLOOKUP(укпф1[[#This Row],[Номенклатура]],[1]!Таблица213[[product_name]:[упаковка]],7,FALSE)</f>
        <v>220</v>
      </c>
      <c r="E202" t="s">
        <v>130</v>
      </c>
      <c r="F202" t="str">
        <f>VLOOKUP(укпф1[[#This Row],[Номенклатура]],[1]!Таблица213[[product_name]:[упаковка]],3,FALSE)</f>
        <v>ЗАМ</v>
      </c>
      <c r="G202" t="s">
        <v>15</v>
      </c>
      <c r="H202" t="str">
        <f>VLOOKUP(укпф1[[#This Row],[Номенклатура]],[1]!Таблица213[[product_name]:[упаковка]],4,FALSE)</f>
        <v>четвертина</v>
      </c>
      <c r="I202" s="7">
        <v>0</v>
      </c>
      <c r="J202" s="7" cm="1">
        <f t="array" ref="J202">INDEX('[1]прайс ЗПП'!$A$1:$D$1080,MATCH(1,(укпф1[[#This Row],[артикул]]='[1]прайс ЗПП'!$B$1:$B$1080)*(укпф1[[#This Row],[Source.Name.1]]='[1]прайс ЗПП'!$A$1:$A$1080),0),4)</f>
        <v>715.65493139359194</v>
      </c>
      <c r="K202" s="7">
        <f>укпф1[[#This Row],[цена]]*укпф1[[#This Row],[объем]]</f>
        <v>0</v>
      </c>
      <c r="L202" s="7">
        <f>IFERROR(укпф1[[#This Row],[объем]]*VLOOKUP(укпф1[[#This Row],[артикул]],[1]маринад!$A$2:$D$39,3,FALSE),укпф1[[#This Row],[объем]])</f>
        <v>0</v>
      </c>
    </row>
    <row r="203" spans="1:12" x14ac:dyDescent="0.35">
      <c r="A203" t="s">
        <v>12</v>
      </c>
      <c r="B203" t="s">
        <v>13</v>
      </c>
      <c r="C203" t="s">
        <v>13</v>
      </c>
      <c r="D203">
        <f>VLOOKUP(укпф1[[#This Row],[Номенклатура]],[1]!Таблица213[[product_name]:[упаковка]],7,FALSE)</f>
        <v>126</v>
      </c>
      <c r="E203" t="s">
        <v>131</v>
      </c>
      <c r="F203" t="str">
        <f>VLOOKUP(укпф1[[#This Row],[Номенклатура]],[1]!Таблица213[[product_name]:[упаковка]],3,FALSE)</f>
        <v>ЗАМ</v>
      </c>
      <c r="G203" t="s">
        <v>15</v>
      </c>
      <c r="H203" t="str">
        <f>VLOOKUP(укпф1[[#This Row],[Номенклатура]],[1]!Таблица213[[product_name]:[упаковка]],4,FALSE)</f>
        <v>шкура</v>
      </c>
      <c r="I203" s="7">
        <v>0</v>
      </c>
      <c r="J203" s="7" cm="1">
        <f t="array" ref="J203">INDEX('[1]прайс ЗПП'!$A$1:$D$1080,MATCH(1,(укпф1[[#This Row],[артикул]]='[1]прайс ЗПП'!$B$1:$B$1080)*(укпф1[[#This Row],[Source.Name.1]]='[1]прайс ЗПП'!$A$1:$A$1080),0),4)</f>
        <v>351.06487012940329</v>
      </c>
      <c r="K203" s="7">
        <f>укпф1[[#This Row],[цена]]*укпф1[[#This Row],[объем]]</f>
        <v>0</v>
      </c>
      <c r="L203" s="7">
        <f>IFERROR(укпф1[[#This Row],[объем]]*VLOOKUP(укпф1[[#This Row],[артикул]],[1]маринад!$A$2:$D$39,3,FALSE),укпф1[[#This Row],[объем]])</f>
        <v>0</v>
      </c>
    </row>
    <row r="204" spans="1:12" x14ac:dyDescent="0.35">
      <c r="A204" t="s">
        <v>12</v>
      </c>
      <c r="B204" t="s">
        <v>132</v>
      </c>
      <c r="C204" t="s">
        <v>132</v>
      </c>
      <c r="D204">
        <f>VLOOKUP(укпф1[[#This Row],[Номенклатура]],[1]!Таблица213[[product_name]:[упаковка]],7,FALSE)</f>
        <v>1083</v>
      </c>
      <c r="E204" t="s">
        <v>133</v>
      </c>
      <c r="F204" t="str">
        <f>VLOOKUP(укпф1[[#This Row],[Номенклатура]],[1]!Таблица213[[product_name]:[упаковка]],3,FALSE)</f>
        <v>ЗАМ</v>
      </c>
      <c r="G204" t="s">
        <v>15</v>
      </c>
      <c r="H204" t="str">
        <f>VLOOKUP(укпф1[[#This Row],[Номенклатура]],[1]!Таблица213[[product_name]:[упаковка]],4,FALSE)</f>
        <v>филе</v>
      </c>
      <c r="I204" s="7">
        <v>5447.7385267787322</v>
      </c>
      <c r="J204" s="7" cm="1">
        <f t="array" ref="J204">INDEX('[1]прайс ЗПП'!$A$1:$D$1080,MATCH(1,(укпф1[[#This Row],[артикул]]='[1]прайс ЗПП'!$B$1:$B$1080)*(укпф1[[#This Row],[Source.Name.1]]='[1]прайс ЗПП'!$A$1:$A$1080),0),4)</f>
        <v>1167.3599999999999</v>
      </c>
      <c r="K204" s="7">
        <f>укпф1[[#This Row],[цена]]*укпф1[[#This Row],[объем]]</f>
        <v>6359472.0466204202</v>
      </c>
      <c r="L204" s="7">
        <f>IFERROR(укпф1[[#This Row],[объем]]*VLOOKUP(укпф1[[#This Row],[артикул]],[1]маринад!$A$2:$D$39,3,FALSE),укпф1[[#This Row],[объем]])</f>
        <v>4191.9209552099856</v>
      </c>
    </row>
    <row r="205" spans="1:12" x14ac:dyDescent="0.35">
      <c r="A205" t="s">
        <v>12</v>
      </c>
      <c r="B205" t="s">
        <v>132</v>
      </c>
      <c r="C205" t="s">
        <v>132</v>
      </c>
      <c r="D205">
        <f>VLOOKUP(укпф1[[#This Row],[Номенклатура]],[1]!Таблица213[[product_name]:[упаковка]],7,FALSE)</f>
        <v>1085</v>
      </c>
      <c r="E205" t="s">
        <v>134</v>
      </c>
      <c r="F205" t="str">
        <f>VLOOKUP(укпф1[[#This Row],[Номенклатура]],[1]!Таблица213[[product_name]:[упаковка]],3,FALSE)</f>
        <v>ЗАМ</v>
      </c>
      <c r="G205" t="s">
        <v>15</v>
      </c>
      <c r="H205" t="str">
        <f>VLOOKUP(укпф1[[#This Row],[Номенклатура]],[1]!Таблица213[[product_name]:[упаковка]],4,FALSE)</f>
        <v>филе</v>
      </c>
      <c r="I205" s="7">
        <v>5447.7385267787322</v>
      </c>
      <c r="J205" s="7" cm="1">
        <f t="array" ref="J205">INDEX('[1]прайс ЗПП'!$A$1:$D$1080,MATCH(1,(укпф1[[#This Row],[артикул]]='[1]прайс ЗПП'!$B$1:$B$1080)*(укпф1[[#This Row],[Source.Name.1]]='[1]прайс ЗПП'!$A$1:$A$1080),0),4)</f>
        <v>864</v>
      </c>
      <c r="K205" s="7">
        <f>укпф1[[#This Row],[цена]]*укпф1[[#This Row],[объем]]</f>
        <v>4706846.0871368246</v>
      </c>
      <c r="L205" s="7">
        <f>IFERROR(укпф1[[#This Row],[объем]]*VLOOKUP(укпф1[[#This Row],[артикул]],[1]маринад!$A$2:$D$39,3,FALSE),укпф1[[#This Row],[объем]])</f>
        <v>4191.9209552099856</v>
      </c>
    </row>
    <row r="206" spans="1:12" x14ac:dyDescent="0.35">
      <c r="A206" t="s">
        <v>12</v>
      </c>
      <c r="B206" t="s">
        <v>132</v>
      </c>
      <c r="C206" t="s">
        <v>132</v>
      </c>
      <c r="D206">
        <f>VLOOKUP(укпф1[[#This Row],[Номенклатура]],[1]!Таблица213[[product_name]:[упаковка]],7,FALSE)</f>
        <v>1084</v>
      </c>
      <c r="E206" t="s">
        <v>135</v>
      </c>
      <c r="F206" t="str">
        <f>VLOOKUP(укпф1[[#This Row],[Номенклатура]],[1]!Таблица213[[product_name]:[упаковка]],3,FALSE)</f>
        <v>ЗАМ</v>
      </c>
      <c r="G206" t="s">
        <v>15</v>
      </c>
      <c r="H206" t="str">
        <f>VLOOKUP(укпф1[[#This Row],[Номенклатура]],[1]!Таблица213[[product_name]:[упаковка]],4,FALSE)</f>
        <v>крыло</v>
      </c>
      <c r="I206" s="7">
        <v>23713.685351860364</v>
      </c>
      <c r="J206" s="7" cm="1">
        <f t="array" ref="J206">INDEX('[1]прайс ЗПП'!$A$1:$D$1080,MATCH(1,(укпф1[[#This Row],[артикул]]='[1]прайс ЗПП'!$B$1:$B$1080)*(укпф1[[#This Row],[Source.Name.1]]='[1]прайс ЗПП'!$A$1:$A$1080),0),4)</f>
        <v>1167.3599999999999</v>
      </c>
      <c r="K206" s="7">
        <f>укпф1[[#This Row],[цена]]*укпф1[[#This Row],[объем]]</f>
        <v>27682407.732347712</v>
      </c>
      <c r="L206" s="7">
        <f>IFERROR(укпф1[[#This Row],[объем]]*VLOOKUP(укпф1[[#This Row],[артикул]],[1]маринад!$A$2:$D$39,3,FALSE),укпф1[[#This Row],[объем]])</f>
        <v>20391.299227042426</v>
      </c>
    </row>
    <row r="207" spans="1:12" x14ac:dyDescent="0.35">
      <c r="A207" t="s">
        <v>12</v>
      </c>
      <c r="B207" t="s">
        <v>132</v>
      </c>
      <c r="C207" t="s">
        <v>132</v>
      </c>
      <c r="D207">
        <f>VLOOKUP(укпф1[[#This Row],[Номенклатура]],[1]!Таблица213[[product_name]:[упаковка]],7,FALSE)</f>
        <v>1104</v>
      </c>
      <c r="E207" t="s">
        <v>136</v>
      </c>
      <c r="F207" t="str">
        <f>VLOOKUP(укпф1[[#This Row],[Номенклатура]],[1]!Таблица213[[product_name]:[упаковка]],3,FALSE)</f>
        <v>ЗАМ</v>
      </c>
      <c r="G207" t="s">
        <v>15</v>
      </c>
      <c r="H207" t="str">
        <f>VLOOKUP(укпф1[[#This Row],[Номенклатура]],[1]!Таблица213[[product_name]:[упаковка]],4,FALSE)</f>
        <v>филе</v>
      </c>
      <c r="I207" s="7">
        <v>2563.64165966058</v>
      </c>
      <c r="J207" s="7" cm="1">
        <f t="array" ref="J207">INDEX('[1]прайс ЗПП'!$A$1:$D$1080,MATCH(1,(укпф1[[#This Row],[артикул]]='[1]прайс ЗПП'!$B$1:$B$1080)*(укпф1[[#This Row],[Source.Name.1]]='[1]прайс ЗПП'!$A$1:$A$1080),0),4)</f>
        <v>1224</v>
      </c>
      <c r="K207" s="7">
        <f>укпф1[[#This Row],[цена]]*укпф1[[#This Row],[объем]]</f>
        <v>3137897.3914245497</v>
      </c>
      <c r="L207" s="7">
        <f>IFERROR(укпф1[[#This Row],[объем]]*VLOOKUP(укпф1[[#This Row],[артикул]],[1]маринад!$A$2:$D$39,3,FALSE),укпф1[[#This Row],[объем]])</f>
        <v>2067.4345739796099</v>
      </c>
    </row>
    <row r="208" spans="1:12" x14ac:dyDescent="0.35">
      <c r="A208" t="s">
        <v>12</v>
      </c>
      <c r="B208" t="s">
        <v>132</v>
      </c>
      <c r="C208" t="s">
        <v>132</v>
      </c>
      <c r="D208">
        <f>VLOOKUP(укпф1[[#This Row],[Номенклатура]],[1]!Таблица213[[product_name]:[упаковка]],7,FALSE)</f>
        <v>1103</v>
      </c>
      <c r="E208" t="s">
        <v>137</v>
      </c>
      <c r="F208" t="str">
        <f>VLOOKUP(укпф1[[#This Row],[Номенклатура]],[1]!Таблица213[[product_name]:[упаковка]],3,FALSE)</f>
        <v>ЗАМ</v>
      </c>
      <c r="G208" t="s">
        <v>15</v>
      </c>
      <c r="H208" t="str">
        <f>VLOOKUP(укпф1[[#This Row],[Номенклатура]],[1]!Таблица213[[product_name]:[упаковка]],4,FALSE)</f>
        <v>филе</v>
      </c>
      <c r="I208" s="7">
        <v>2563.64165966058</v>
      </c>
      <c r="J208" s="7" cm="1">
        <f t="array" ref="J208">INDEX('[1]прайс ЗПП'!$A$1:$D$1080,MATCH(1,(укпф1[[#This Row],[артикул]]='[1]прайс ЗПП'!$B$1:$B$1080)*(укпф1[[#This Row],[Source.Name.1]]='[1]прайс ЗПП'!$A$1:$A$1080),0),4)</f>
        <v>1224</v>
      </c>
      <c r="K208" s="7">
        <f>укпф1[[#This Row],[цена]]*укпф1[[#This Row],[объем]]</f>
        <v>3137897.3914245497</v>
      </c>
      <c r="L208" s="7">
        <f>IFERROR(укпф1[[#This Row],[объем]]*VLOOKUP(укпф1[[#This Row],[артикул]],[1]маринад!$A$2:$D$39,3,FALSE),укпф1[[#This Row],[объем]])</f>
        <v>2067.4345739796099</v>
      </c>
    </row>
    <row r="209" spans="1:12" x14ac:dyDescent="0.35">
      <c r="A209" t="s">
        <v>12</v>
      </c>
      <c r="B209" t="s">
        <v>132</v>
      </c>
      <c r="C209" t="s">
        <v>132</v>
      </c>
      <c r="D209">
        <f>VLOOKUP(укпф1[[#This Row],[Номенклатура]],[1]!Таблица213[[product_name]:[упаковка]],7,FALSE)</f>
        <v>1087</v>
      </c>
      <c r="E209" t="s">
        <v>138</v>
      </c>
      <c r="F209" t="str">
        <f>VLOOKUP(укпф1[[#This Row],[Номенклатура]],[1]!Таблица213[[product_name]:[упаковка]],3,FALSE)</f>
        <v>ЗАМ</v>
      </c>
      <c r="G209" t="s">
        <v>15</v>
      </c>
      <c r="H209" t="str">
        <f>VLOOKUP(укпф1[[#This Row],[Номенклатура]],[1]!Таблица213[[product_name]:[упаковка]],4,FALSE)</f>
        <v>голень</v>
      </c>
      <c r="I209" s="7">
        <v>11536.387468472611</v>
      </c>
      <c r="J209" s="7" cm="1">
        <f t="array" ref="J209">INDEX('[1]прайс ЗПП'!$A$1:$D$1080,MATCH(1,(укпф1[[#This Row],[артикул]]='[1]прайс ЗПП'!$B$1:$B$1080)*(укпф1[[#This Row],[Source.Name.1]]='[1]прайс ЗПП'!$A$1:$A$1080),0),4)</f>
        <v>1167.3599999999999</v>
      </c>
      <c r="K209" s="7">
        <f>укпф1[[#This Row],[цена]]*укпф1[[#This Row],[объем]]</f>
        <v>13467117.275196185</v>
      </c>
      <c r="L209" s="7">
        <f>IFERROR(укпф1[[#This Row],[объем]]*VLOOKUP(укпф1[[#This Row],[артикул]],[1]маринад!$A$2:$D$39,3,FALSE),укпф1[[#This Row],[объем]])</f>
        <v>11536.387468472611</v>
      </c>
    </row>
    <row r="210" spans="1:12" x14ac:dyDescent="0.35">
      <c r="A210" t="s">
        <v>12</v>
      </c>
      <c r="B210" t="s">
        <v>132</v>
      </c>
      <c r="C210" t="s">
        <v>132</v>
      </c>
      <c r="D210">
        <f>VLOOKUP(укпф1[[#This Row],[Номенклатура]],[1]!Таблица213[[product_name]:[упаковка]],7,FALSE)</f>
        <v>1091</v>
      </c>
      <c r="E210" t="s">
        <v>139</v>
      </c>
      <c r="F210" t="str">
        <f>VLOOKUP(укпф1[[#This Row],[Номенклатура]],[1]!Таблица213[[product_name]:[упаковка]],3,FALSE)</f>
        <v>ЗАМ</v>
      </c>
      <c r="G210" t="s">
        <v>15</v>
      </c>
      <c r="H210" t="str">
        <f>VLOOKUP(укпф1[[#This Row],[Номенклатура]],[1]!Таблица213[[product_name]:[упаковка]],4,FALSE)</f>
        <v>филе</v>
      </c>
      <c r="I210" s="7">
        <v>2179.0954107114931</v>
      </c>
      <c r="J210" s="7" cm="1">
        <f t="array" ref="J210">INDEX('[1]прайс ЗПП'!$A$1:$D$1080,MATCH(1,(укпф1[[#This Row],[артикул]]='[1]прайс ЗПП'!$B$1:$B$1080)*(укпф1[[#This Row],[Source.Name.1]]='[1]прайс ЗПП'!$A$1:$A$1080),0),4)</f>
        <v>1182.72</v>
      </c>
      <c r="K210" s="7">
        <f>укпф1[[#This Row],[цена]]*укпф1[[#This Row],[объем]]</f>
        <v>2577259.7241566973</v>
      </c>
      <c r="L210" s="7">
        <f>IFERROR(укпф1[[#This Row],[объем]]*VLOOKUP(укпф1[[#This Row],[артикул]],[1]маринад!$A$2:$D$39,3,FALSE),укпф1[[#This Row],[объем]])</f>
        <v>2179.0954107114931</v>
      </c>
    </row>
    <row r="211" spans="1:12" x14ac:dyDescent="0.35">
      <c r="A211" t="s">
        <v>140</v>
      </c>
      <c r="B211" t="s">
        <v>16</v>
      </c>
      <c r="C211" t="s">
        <v>16</v>
      </c>
      <c r="D211">
        <f>VLOOKUP(укпф1[[#This Row],[Номенклатура]],[1]!Таблица213[[product_name]:[упаковка]],7,FALSE)</f>
        <v>1040</v>
      </c>
      <c r="E211" t="s">
        <v>141</v>
      </c>
      <c r="F211" t="str">
        <f>VLOOKUP(укпф1[[#This Row],[Номенклатура]],[1]!Таблица213[[product_name]:[упаковка]],3,FALSE)</f>
        <v>ОХЛ</v>
      </c>
      <c r="G211" t="s">
        <v>15</v>
      </c>
      <c r="H211" t="str">
        <f>VLOOKUP(укпф1[[#This Row],[Номенклатура]],[1]!Таблица213[[product_name]:[упаковка]],4,FALSE)</f>
        <v>тушка</v>
      </c>
      <c r="I211" s="9">
        <v>71423.777777777461</v>
      </c>
      <c r="J211" s="7" cm="1">
        <f t="array" ref="J211">INDEX('[1]прайс ЗПП'!$A$1:$D$1080,MATCH(1,(укпф1[[#This Row],[артикул]]='[1]прайс ЗПП'!$B$1:$B$1080)*(укпф1[[#This Row],[Source.Name.1]]='[1]прайс ЗПП'!$A$1:$A$1080),0),4)</f>
        <v>501.42857142857139</v>
      </c>
      <c r="K211" s="7">
        <f>укпф1[[#This Row],[цена]]*укпф1[[#This Row],[объем]]</f>
        <v>35813922.857142694</v>
      </c>
      <c r="L211" s="7">
        <f>IFERROR(укпф1[[#This Row],[объем]]*VLOOKUP(укпф1[[#This Row],[артикул]],[1]маринад!$A$2:$D$39,3,FALSE),укпф1[[#This Row],[объем]])</f>
        <v>71423.777777777461</v>
      </c>
    </row>
    <row r="212" spans="1:12" x14ac:dyDescent="0.35">
      <c r="A212" t="s">
        <v>142</v>
      </c>
      <c r="B212" t="s">
        <v>13</v>
      </c>
      <c r="C212" t="s">
        <v>13</v>
      </c>
      <c r="D212">
        <f>VLOOKUP(укпф1[[#This Row],[Номенклатура]],[1]!Таблица213[[product_name]:[упаковка]],7,FALSE)</f>
        <v>1109</v>
      </c>
      <c r="E212" t="s">
        <v>14</v>
      </c>
      <c r="F212" t="str">
        <f>VLOOKUP(укпф1[[#This Row],[Номенклатура]],[1]!Таблица213[[product_name]:[упаковка]],3,FALSE)</f>
        <v>ЗАМ</v>
      </c>
      <c r="G212" t="s">
        <v>15</v>
      </c>
      <c r="H212" t="str">
        <f>VLOOKUP(укпф1[[#This Row],[Номенклатура]],[1]!Таблица213[[product_name]:[упаковка]],4,FALSE)</f>
        <v>филе</v>
      </c>
      <c r="I212" s="7">
        <v>9481.0376053984292</v>
      </c>
      <c r="J212" s="7" cm="1">
        <f t="array" ref="J212">INDEX('[1]прайс ЗПП'!$A$1:$D$1080,MATCH(1,(укпф1[[#This Row],[артикул]]='[1]прайс ЗПП'!$B$1:$B$1080)*(укпф1[[#This Row],[Source.Name.1]]='[1]прайс ЗПП'!$A$1:$A$1080),0),4)</f>
        <v>646.51679999999999</v>
      </c>
      <c r="K212" s="7">
        <f>укпф1[[#This Row],[цена]]*укпф1[[#This Row],[объем]]</f>
        <v>6129650.0933218552</v>
      </c>
      <c r="L212" s="7">
        <f>IFERROR(укпф1[[#This Row],[объем]]*VLOOKUP(укпф1[[#This Row],[артикул]],[1]маринад!$A$2:$D$39,3,FALSE),укпф1[[#This Row],[объем]])</f>
        <v>9481.0376053984292</v>
      </c>
    </row>
    <row r="213" spans="1:12" x14ac:dyDescent="0.35">
      <c r="A213" t="s">
        <v>142</v>
      </c>
      <c r="B213" t="s">
        <v>16</v>
      </c>
      <c r="C213" t="s">
        <v>16</v>
      </c>
      <c r="D213">
        <f>VLOOKUP(укпф1[[#This Row],[Номенклатура]],[1]!Таблица213[[product_name]:[упаковка]],7,FALSE)</f>
        <v>33</v>
      </c>
      <c r="E213" t="s">
        <v>17</v>
      </c>
      <c r="F213" t="str">
        <f>VLOOKUP(укпф1[[#This Row],[Номенклатура]],[1]!Таблица213[[product_name]:[упаковка]],3,FALSE)</f>
        <v>ОХЛ</v>
      </c>
      <c r="G213" t="s">
        <v>15</v>
      </c>
      <c r="H213" t="str">
        <f>VLOOKUP(укпф1[[#This Row],[Номенклатура]],[1]!Таблица213[[product_name]:[упаковка]],4,FALSE)</f>
        <v>каркас</v>
      </c>
      <c r="I213" s="7">
        <v>171702.98987233164</v>
      </c>
      <c r="J213" s="7" cm="1">
        <f t="array" ref="J213">INDEX('[1]прайс ЗПП'!$A$1:$D$1080,MATCH(1,(укпф1[[#This Row],[артикул]]='[1]прайс ЗПП'!$B$1:$B$1080)*(укпф1[[#This Row],[Source.Name.1]]='[1]прайс ЗПП'!$A$1:$A$1080),0),4)</f>
        <v>171.42857142857142</v>
      </c>
      <c r="K213" s="7">
        <f>укпф1[[#This Row],[цена]]*укпф1[[#This Row],[объем]]</f>
        <v>29434798.263828281</v>
      </c>
      <c r="L213" s="7">
        <f>IFERROR(укпф1[[#This Row],[объем]]*VLOOKUP(укпф1[[#This Row],[артикул]],[1]маринад!$A$2:$D$39,3,FALSE),укпф1[[#This Row],[объем]])</f>
        <v>171702.98987233164</v>
      </c>
    </row>
    <row r="214" spans="1:12" x14ac:dyDescent="0.35">
      <c r="A214" t="s">
        <v>142</v>
      </c>
      <c r="B214" t="s">
        <v>16</v>
      </c>
      <c r="C214" t="s">
        <v>16</v>
      </c>
      <c r="D214">
        <f>VLOOKUP(укпф1[[#This Row],[Номенклатура]],[1]!Таблица213[[product_name]:[упаковка]],7,FALSE)</f>
        <v>1041</v>
      </c>
      <c r="E214" t="s">
        <v>18</v>
      </c>
      <c r="F214" t="str">
        <f>VLOOKUP(укпф1[[#This Row],[Номенклатура]],[1]!Таблица213[[product_name]:[упаковка]],3,FALSE)</f>
        <v>ОХЛ</v>
      </c>
      <c r="G214" t="s">
        <v>15</v>
      </c>
      <c r="H214" t="str">
        <f>VLOOKUP(укпф1[[#This Row],[Номенклатура]],[1]!Таблица213[[product_name]:[упаковка]],4,FALSE)</f>
        <v>спинка</v>
      </c>
      <c r="I214" s="7">
        <v>157460.70555496446</v>
      </c>
      <c r="J214" s="7" cm="1">
        <f t="array" ref="J214">INDEX('[1]прайс ЗПП'!$A$1:$D$1080,MATCH(1,(укпф1[[#This Row],[артикул]]='[1]прайс ЗПП'!$B$1:$B$1080)*(укпф1[[#This Row],[Source.Name.1]]='[1]прайс ЗПП'!$A$1:$A$1080),0),4)</f>
        <v>214.28571428571425</v>
      </c>
      <c r="K214" s="7">
        <f>укпф1[[#This Row],[цена]]*укпф1[[#This Row],[объем]]</f>
        <v>33741579.761778094</v>
      </c>
      <c r="L214" s="7">
        <f>IFERROR(укпф1[[#This Row],[объем]]*VLOOKUP(укпф1[[#This Row],[артикул]],[1]маринад!$A$2:$D$39,3,FALSE),укпф1[[#This Row],[объем]])</f>
        <v>157460.70555496446</v>
      </c>
    </row>
    <row r="215" spans="1:12" x14ac:dyDescent="0.35">
      <c r="A215" t="s">
        <v>142</v>
      </c>
      <c r="B215" t="s">
        <v>16</v>
      </c>
      <c r="C215" t="s">
        <v>16</v>
      </c>
      <c r="D215">
        <f>VLOOKUP(укпф1[[#This Row],[Номенклатура]],[1]!Таблица213[[product_name]:[упаковка]],7,FALSE)</f>
        <v>975</v>
      </c>
      <c r="E215" t="s">
        <v>19</v>
      </c>
      <c r="F215" t="str">
        <f>VLOOKUP(укпф1[[#This Row],[Номенклатура]],[1]!Таблица213[[product_name]:[упаковка]],3,FALSE)</f>
        <v>ОХЛ</v>
      </c>
      <c r="G215" t="s">
        <v>15</v>
      </c>
      <c r="H215" t="str">
        <f>VLOOKUP(укпф1[[#This Row],[Номенклатура]],[1]!Таблица213[[product_name]:[упаковка]],4,FALSE)</f>
        <v>шкура</v>
      </c>
      <c r="I215" s="7">
        <v>89977.546031408274</v>
      </c>
      <c r="J215" s="7" cm="1">
        <f t="array" ref="J215">INDEX('[1]прайс ЗПП'!$A$1:$D$1080,MATCH(1,(укпф1[[#This Row],[артикул]]='[1]прайс ЗПП'!$B$1:$B$1080)*(укпф1[[#This Row],[Source.Name.1]]='[1]прайс ЗПП'!$A$1:$A$1080),0),4)</f>
        <v>257.14285714285711</v>
      </c>
      <c r="K215" s="7">
        <f>укпф1[[#This Row],[цена]]*укпф1[[#This Row],[объем]]</f>
        <v>23137083.265219267</v>
      </c>
      <c r="L215" s="7">
        <f>IFERROR(укпф1[[#This Row],[объем]]*VLOOKUP(укпф1[[#This Row],[артикул]],[1]маринад!$A$2:$D$39,3,FALSE),укпф1[[#This Row],[объем]])</f>
        <v>89977.546031408274</v>
      </c>
    </row>
    <row r="216" spans="1:12" x14ac:dyDescent="0.35">
      <c r="A216" t="s">
        <v>142</v>
      </c>
      <c r="B216" t="s">
        <v>16</v>
      </c>
      <c r="C216" t="s">
        <v>16</v>
      </c>
      <c r="D216">
        <f>VLOOKUP(укпф1[[#This Row],[Номенклатура]],[1]!Таблица213[[product_name]:[упаковка]],7,FALSE)</f>
        <v>1080</v>
      </c>
      <c r="E216" t="s">
        <v>20</v>
      </c>
      <c r="F216" t="str">
        <f>VLOOKUP(укпф1[[#This Row],[Номенклатура]],[1]!Таблица213[[product_name]:[упаковка]],3,FALSE)</f>
        <v>ОХЛ</v>
      </c>
      <c r="G216" t="s">
        <v>15</v>
      </c>
      <c r="H216" t="str">
        <f>VLOOKUP(укпф1[[#This Row],[Номенклатура]],[1]!Таблица213[[product_name]:[упаковка]],4,FALSE)</f>
        <v>пром</v>
      </c>
      <c r="I216" s="7">
        <v>20785.340070989652</v>
      </c>
      <c r="J216" s="7" cm="1">
        <f t="array" ref="J216">INDEX('[1]прайс ЗПП'!$A$1:$D$1080,MATCH(1,(укпф1[[#This Row],[артикул]]='[1]прайс ЗПП'!$B$1:$B$1080)*(укпф1[[#This Row],[Source.Name.1]]='[1]прайс ЗПП'!$A$1:$A$1080),0),4)</f>
        <v>248.57142857142853</v>
      </c>
      <c r="K216" s="7">
        <f>укпф1[[#This Row],[цена]]*укпф1[[#This Row],[объем]]</f>
        <v>5166641.6747888559</v>
      </c>
      <c r="L216" s="7">
        <f>IFERROR(укпф1[[#This Row],[объем]]*VLOOKUP(укпф1[[#This Row],[артикул]],[1]маринад!$A$2:$D$39,3,FALSE),укпф1[[#This Row],[объем]])</f>
        <v>20785.340070989652</v>
      </c>
    </row>
    <row r="217" spans="1:12" x14ac:dyDescent="0.35">
      <c r="A217" t="s">
        <v>142</v>
      </c>
      <c r="B217" t="s">
        <v>16</v>
      </c>
      <c r="C217" t="s">
        <v>16</v>
      </c>
      <c r="D217">
        <f>VLOOKUP(укпф1[[#This Row],[Номенклатура]],[1]!Таблица213[[product_name]:[упаковка]],7,FALSE)</f>
        <v>1077</v>
      </c>
      <c r="E217" t="s">
        <v>21</v>
      </c>
      <c r="F217" t="str">
        <f>VLOOKUP(укпф1[[#This Row],[Номенклатура]],[1]!Таблица213[[product_name]:[упаковка]],3,FALSE)</f>
        <v>ОХЛ</v>
      </c>
      <c r="G217" t="s">
        <v>15</v>
      </c>
      <c r="H217" t="str">
        <f>VLOOKUP(укпф1[[#This Row],[Номенклатура]],[1]!Таблица213[[product_name]:[упаковка]],4,FALSE)</f>
        <v>пром</v>
      </c>
      <c r="I217" s="7">
        <v>3432.4280942540722</v>
      </c>
      <c r="J217" s="7" cm="1">
        <f t="array" ref="J217">INDEX('[1]прайс ЗПП'!$A$1:$D$1080,MATCH(1,(укпф1[[#This Row],[артикул]]='[1]прайс ЗПП'!$B$1:$B$1080)*(укпф1[[#This Row],[Source.Name.1]]='[1]прайс ЗПП'!$A$1:$A$1080),0),4)</f>
        <v>248.57142857142853</v>
      </c>
      <c r="K217" s="7">
        <f>укпф1[[#This Row],[цена]]*укпф1[[#This Row],[объем]]</f>
        <v>853203.55485744064</v>
      </c>
      <c r="L217" s="7">
        <f>IFERROR(укпф1[[#This Row],[объем]]*VLOOKUP(укпф1[[#This Row],[артикул]],[1]маринад!$A$2:$D$39,3,FALSE),укпф1[[#This Row],[объем]])</f>
        <v>3432.4280942540722</v>
      </c>
    </row>
    <row r="218" spans="1:12" x14ac:dyDescent="0.35">
      <c r="A218" t="s">
        <v>142</v>
      </c>
      <c r="B218" t="s">
        <v>16</v>
      </c>
      <c r="C218" t="s">
        <v>16</v>
      </c>
      <c r="D218">
        <f>VLOOKUP(укпф1[[#This Row],[Номенклатура]],[1]!Таблица213[[product_name]:[упаковка]],7,FALSE)</f>
        <v>1079</v>
      </c>
      <c r="E218" t="s">
        <v>22</v>
      </c>
      <c r="F218" t="str">
        <f>VLOOKUP(укпф1[[#This Row],[Номенклатура]],[1]!Таблица213[[product_name]:[упаковка]],3,FALSE)</f>
        <v>ОХЛ</v>
      </c>
      <c r="G218" t="s">
        <v>15</v>
      </c>
      <c r="H218" t="str">
        <f>VLOOKUP(укпф1[[#This Row],[Номенклатура]],[1]!Таблица213[[product_name]:[упаковка]],4,FALSE)</f>
        <v>пром</v>
      </c>
      <c r="I218" s="7">
        <v>4844.653162056582</v>
      </c>
      <c r="J218" s="7" cm="1">
        <f t="array" ref="J218">INDEX('[1]прайс ЗПП'!$A$1:$D$1080,MATCH(1,(укпф1[[#This Row],[артикул]]='[1]прайс ЗПП'!$B$1:$B$1080)*(укпф1[[#This Row],[Source.Name.1]]='[1]прайс ЗПП'!$A$1:$A$1080),0),4)</f>
        <v>248.57142857142853</v>
      </c>
      <c r="K218" s="7">
        <f>укпф1[[#This Row],[цена]]*укпф1[[#This Row],[объем]]</f>
        <v>1204242.357425493</v>
      </c>
      <c r="L218" s="7">
        <f>IFERROR(укпф1[[#This Row],[объем]]*VLOOKUP(укпф1[[#This Row],[артикул]],[1]маринад!$A$2:$D$39,3,FALSE),укпф1[[#This Row],[объем]])</f>
        <v>4844.653162056582</v>
      </c>
    </row>
    <row r="219" spans="1:12" x14ac:dyDescent="0.35">
      <c r="A219" t="s">
        <v>142</v>
      </c>
      <c r="B219" t="s">
        <v>16</v>
      </c>
      <c r="C219" t="s">
        <v>16</v>
      </c>
      <c r="D219">
        <f>VLOOKUP(укпф1[[#This Row],[Номенклатура]],[1]!Таблица213[[product_name]:[упаковка]],7,FALSE)</f>
        <v>1078</v>
      </c>
      <c r="E219" t="s">
        <v>23</v>
      </c>
      <c r="F219" t="str">
        <f>VLOOKUP(укпф1[[#This Row],[Номенклатура]],[1]!Таблица213[[product_name]:[упаковка]],3,FALSE)</f>
        <v>ОХЛ</v>
      </c>
      <c r="G219" t="s">
        <v>15</v>
      </c>
      <c r="H219" t="str">
        <f>VLOOKUP(укпф1[[#This Row],[Номенклатура]],[1]!Таблица213[[product_name]:[упаковка]],4,FALSE)</f>
        <v>пром</v>
      </c>
      <c r="I219" s="7">
        <v>8981.8018385735122</v>
      </c>
      <c r="J219" s="7" cm="1">
        <f t="array" ref="J219">INDEX('[1]прайс ЗПП'!$A$1:$D$1080,MATCH(1,(укпф1[[#This Row],[артикул]]='[1]прайс ЗПП'!$B$1:$B$1080)*(укпф1[[#This Row],[Source.Name.1]]='[1]прайс ЗПП'!$A$1:$A$1080),0),4)</f>
        <v>248.57142857142853</v>
      </c>
      <c r="K219" s="7">
        <f>укпф1[[#This Row],[цена]]*укпф1[[#This Row],[объем]]</f>
        <v>2232619.3141597011</v>
      </c>
      <c r="L219" s="7">
        <f>IFERROR(укпф1[[#This Row],[объем]]*VLOOKUP(укпф1[[#This Row],[артикул]],[1]маринад!$A$2:$D$39,3,FALSE),укпф1[[#This Row],[объем]])</f>
        <v>8981.8018385735122</v>
      </c>
    </row>
    <row r="220" spans="1:12" x14ac:dyDescent="0.35">
      <c r="A220" t="s">
        <v>142</v>
      </c>
      <c r="B220" t="s">
        <v>24</v>
      </c>
      <c r="C220" t="s">
        <v>25</v>
      </c>
      <c r="D220">
        <f>VLOOKUP(укпф1[[#This Row],[Номенклатура]],[1]!Таблица213[[product_name]:[упаковка]],7,FALSE)</f>
        <v>701</v>
      </c>
      <c r="E220" t="s">
        <v>26</v>
      </c>
      <c r="F220" t="str">
        <f>VLOOKUP(укпф1[[#This Row],[Номенклатура]],[1]!Таблица213[[product_name]:[упаковка]],3,FALSE)</f>
        <v>ОХЛ</v>
      </c>
      <c r="G220" t="s">
        <v>15</v>
      </c>
      <c r="H220" t="str">
        <f>VLOOKUP(укпф1[[#This Row],[Номенклатура]],[1]!Таблица213[[product_name]:[упаковка]],4,FALSE)</f>
        <v>тушка</v>
      </c>
      <c r="I220" s="7">
        <v>687.68563888816368</v>
      </c>
      <c r="J220" s="7" cm="1">
        <f t="array" ref="J220">INDEX('[1]прайс ЗПП'!$A$1:$D$1080,MATCH(1,(укпф1[[#This Row],[артикул]]='[1]прайс ЗПП'!$B$1:$B$1080)*(укпф1[[#This Row],[Source.Name.1]]='[1]прайс ЗПП'!$A$1:$A$1080),0),4)</f>
        <v>830.24406062674745</v>
      </c>
      <c r="K220" s="7">
        <f>укпф1[[#This Row],[цена]]*укпф1[[#This Row],[объем]]</f>
        <v>570946.91726520809</v>
      </c>
      <c r="L220" s="7">
        <f>IFERROR(укпф1[[#This Row],[объем]]*VLOOKUP(укпф1[[#This Row],[артикул]],[1]маринад!$A$2:$D$39,3,FALSE),укпф1[[#This Row],[объем]])</f>
        <v>687.68563888816368</v>
      </c>
    </row>
    <row r="221" spans="1:12" x14ac:dyDescent="0.35">
      <c r="A221" t="s">
        <v>142</v>
      </c>
      <c r="B221" t="s">
        <v>24</v>
      </c>
      <c r="C221" t="s">
        <v>25</v>
      </c>
      <c r="D221">
        <f>VLOOKUP(укпф1[[#This Row],[Номенклатура]],[1]!Таблица213[[product_name]:[упаковка]],7,FALSE)</f>
        <v>987</v>
      </c>
      <c r="E221" t="s">
        <v>27</v>
      </c>
      <c r="F221" t="str">
        <f>VLOOKUP(укпф1[[#This Row],[Номенклатура]],[1]!Таблица213[[product_name]:[упаковка]],3,FALSE)</f>
        <v>ОХЛ</v>
      </c>
      <c r="G221" t="s">
        <v>15</v>
      </c>
      <c r="H221" t="str">
        <f>VLOOKUP(укпф1[[#This Row],[Номенклатура]],[1]!Таблица213[[product_name]:[упаковка]],4,FALSE)</f>
        <v>тушка</v>
      </c>
      <c r="I221" s="7">
        <v>6607.2836184374773</v>
      </c>
      <c r="J221" s="7" cm="1">
        <f t="array" ref="J221">INDEX('[1]прайс ЗПП'!$A$1:$D$1080,MATCH(1,(укпф1[[#This Row],[артикул]]='[1]прайс ЗПП'!$B$1:$B$1080)*(укпф1[[#This Row],[Source.Name.1]]='[1]прайс ЗПП'!$A$1:$A$1080),0),4)</f>
        <v>796.3458312360242</v>
      </c>
      <c r="K221" s="7">
        <f>укпф1[[#This Row],[цена]]*укпф1[[#This Row],[объем]]</f>
        <v>5261682.7653367585</v>
      </c>
      <c r="L221" s="7">
        <f>IFERROR(укпф1[[#This Row],[объем]]*VLOOKUP(укпф1[[#This Row],[артикул]],[1]маринад!$A$2:$D$39,3,FALSE),укпф1[[#This Row],[объем]])</f>
        <v>6607.2836184374773</v>
      </c>
    </row>
    <row r="222" spans="1:12" x14ac:dyDescent="0.35">
      <c r="A222" t="s">
        <v>142</v>
      </c>
      <c r="B222" t="s">
        <v>24</v>
      </c>
      <c r="C222" t="s">
        <v>25</v>
      </c>
      <c r="D222">
        <f>VLOOKUP(укпф1[[#This Row],[Номенклатура]],[1]!Таблица213[[product_name]:[упаковка]],7,FALSE)</f>
        <v>710</v>
      </c>
      <c r="E222" t="s">
        <v>28</v>
      </c>
      <c r="F222" t="str">
        <f>VLOOKUP(укпф1[[#This Row],[Номенклатура]],[1]!Таблица213[[product_name]:[упаковка]],3,FALSE)</f>
        <v>ОХЛ</v>
      </c>
      <c r="G222" t="s">
        <v>15</v>
      </c>
      <c r="H222" t="str">
        <f>VLOOKUP(укпф1[[#This Row],[Номенклатура]],[1]!Таблица213[[product_name]:[упаковка]],4,FALSE)</f>
        <v>бедро</v>
      </c>
      <c r="I222" s="7">
        <v>7977.1534111026995</v>
      </c>
      <c r="J222" s="7" cm="1">
        <f t="array" ref="J222">INDEX('[1]прайс ЗПП'!$A$1:$D$1080,MATCH(1,(укпф1[[#This Row],[артикул]]='[1]прайс ЗПП'!$B$1:$B$1080)*(укпф1[[#This Row],[Source.Name.1]]='[1]прайс ЗПП'!$A$1:$A$1080),0),4)</f>
        <v>845.90641427682806</v>
      </c>
      <c r="K222" s="7">
        <f>укпф1[[#This Row],[цена]]*укпф1[[#This Row],[объем]]</f>
        <v>6747925.2381220525</v>
      </c>
      <c r="L222" s="7">
        <f>IFERROR(укпф1[[#This Row],[объем]]*VLOOKUP(укпф1[[#This Row],[артикул]],[1]маринад!$A$2:$D$39,3,FALSE),укпф1[[#This Row],[объем]])</f>
        <v>7977.1534111026995</v>
      </c>
    </row>
    <row r="223" spans="1:12" x14ac:dyDescent="0.35">
      <c r="A223" t="s">
        <v>142</v>
      </c>
      <c r="B223" t="s">
        <v>24</v>
      </c>
      <c r="C223" t="s">
        <v>25</v>
      </c>
      <c r="D223">
        <f>VLOOKUP(укпф1[[#This Row],[Номенклатура]],[1]!Таблица213[[product_name]:[упаковка]],7,FALSE)</f>
        <v>991</v>
      </c>
      <c r="E223" t="s">
        <v>29</v>
      </c>
      <c r="F223" t="str">
        <f>VLOOKUP(укпф1[[#This Row],[Номенклатура]],[1]!Таблица213[[product_name]:[упаковка]],3,FALSE)</f>
        <v>ОХЛ</v>
      </c>
      <c r="G223" t="s">
        <v>15</v>
      </c>
      <c r="H223" t="str">
        <f>VLOOKUP(укпф1[[#This Row],[Номенклатура]],[1]!Таблица213[[product_name]:[упаковка]],4,FALSE)</f>
        <v>бедро</v>
      </c>
      <c r="I223" s="7">
        <v>33394.014624409225</v>
      </c>
      <c r="J223" s="7" cm="1">
        <f t="array" ref="J223">INDEX('[1]прайс ЗПП'!$A$1:$D$1080,MATCH(1,(укпф1[[#This Row],[артикул]]='[1]прайс ЗПП'!$B$1:$B$1080)*(укпф1[[#This Row],[Source.Name.1]]='[1]прайс ЗПП'!$A$1:$A$1080),0),4)</f>
        <v>813.6990527300735</v>
      </c>
      <c r="K223" s="7">
        <f>укпф1[[#This Row],[цена]]*укпф1[[#This Row],[объем]]</f>
        <v>27172678.066736009</v>
      </c>
      <c r="L223" s="7">
        <f>IFERROR(укпф1[[#This Row],[объем]]*VLOOKUP(укпф1[[#This Row],[артикул]],[1]маринад!$A$2:$D$39,3,FALSE),укпф1[[#This Row],[объем]])</f>
        <v>33394.014624409225</v>
      </c>
    </row>
    <row r="224" spans="1:12" x14ac:dyDescent="0.35">
      <c r="A224" t="s">
        <v>142</v>
      </c>
      <c r="B224" t="s">
        <v>24</v>
      </c>
      <c r="C224" t="s">
        <v>25</v>
      </c>
      <c r="D224">
        <f>VLOOKUP(укпф1[[#This Row],[Номенклатура]],[1]!Таблица213[[product_name]:[упаковка]],7,FALSE)</f>
        <v>712</v>
      </c>
      <c r="E224" t="s">
        <v>30</v>
      </c>
      <c r="F224" t="str">
        <f>VLOOKUP(укпф1[[#This Row],[Номенклатура]],[1]!Таблица213[[product_name]:[упаковка]],3,FALSE)</f>
        <v>ОХЛ</v>
      </c>
      <c r="G224" t="s">
        <v>15</v>
      </c>
      <c r="H224" t="str">
        <f>VLOOKUP(укпф1[[#This Row],[Номенклатура]],[1]!Таблица213[[product_name]:[упаковка]],4,FALSE)</f>
        <v>голень</v>
      </c>
      <c r="I224" s="7">
        <v>1633.1708700827223</v>
      </c>
      <c r="J224" s="7" cm="1">
        <f t="array" ref="J224">INDEX('[1]прайс ЗПП'!$A$1:$D$1080,MATCH(1,(укпф1[[#This Row],[артикул]]='[1]прайс ЗПП'!$B$1:$B$1080)*(укпф1[[#This Row],[Source.Name.1]]='[1]прайс ЗПП'!$A$1:$A$1080),0),4)</f>
        <v>879.63611193408849</v>
      </c>
      <c r="K224" s="7">
        <f>укпф1[[#This Row],[цена]]*укпф1[[#This Row],[объем]]</f>
        <v>1436596.0742835782</v>
      </c>
      <c r="L224" s="7">
        <f>IFERROR(укпф1[[#This Row],[объем]]*VLOOKUP(укпф1[[#This Row],[артикул]],[1]маринад!$A$2:$D$39,3,FALSE),укпф1[[#This Row],[объем]])</f>
        <v>1633.1708700827223</v>
      </c>
    </row>
    <row r="225" spans="1:12" x14ac:dyDescent="0.35">
      <c r="A225" t="s">
        <v>142</v>
      </c>
      <c r="B225" t="s">
        <v>24</v>
      </c>
      <c r="C225" t="s">
        <v>25</v>
      </c>
      <c r="D225">
        <f>VLOOKUP(укпф1[[#This Row],[Номенклатура]],[1]!Таблица213[[product_name]:[упаковка]],7,FALSE)</f>
        <v>992</v>
      </c>
      <c r="E225" t="s">
        <v>31</v>
      </c>
      <c r="F225" t="str">
        <f>VLOOKUP(укпф1[[#This Row],[Номенклатура]],[1]!Таблица213[[product_name]:[упаковка]],3,FALSE)</f>
        <v>ОХЛ</v>
      </c>
      <c r="G225" t="s">
        <v>15</v>
      </c>
      <c r="H225" t="str">
        <f>VLOOKUP(укпф1[[#This Row],[Номенклатура]],[1]!Таблица213[[product_name]:[упаковка]],4,FALSE)</f>
        <v>голень</v>
      </c>
      <c r="I225" s="7">
        <v>9814.6494382118726</v>
      </c>
      <c r="J225" s="7" cm="1">
        <f t="array" ref="J225">INDEX('[1]прайс ЗПП'!$A$1:$D$1080,MATCH(1,(укпф1[[#This Row],[артикул]]='[1]прайс ЗПП'!$B$1:$B$1080)*(укпф1[[#This Row],[Source.Name.1]]='[1]прайс ЗПП'!$A$1:$A$1080),0),4)</f>
        <v>845.58432330478865</v>
      </c>
      <c r="K225" s="7">
        <f>укпф1[[#This Row],[цена]]*укпф1[[#This Row],[объем]]</f>
        <v>8299113.7036841102</v>
      </c>
      <c r="L225" s="7">
        <f>IFERROR(укпф1[[#This Row],[объем]]*VLOOKUP(укпф1[[#This Row],[артикул]],[1]маринад!$A$2:$D$39,3,FALSE),укпф1[[#This Row],[объем]])</f>
        <v>9814.6494382118726</v>
      </c>
    </row>
    <row r="226" spans="1:12" x14ac:dyDescent="0.35">
      <c r="A226" t="s">
        <v>142</v>
      </c>
      <c r="B226" t="s">
        <v>24</v>
      </c>
      <c r="C226" t="s">
        <v>25</v>
      </c>
      <c r="D226">
        <f>VLOOKUP(укпф1[[#This Row],[Номенклатура]],[1]!Таблица213[[product_name]:[упаковка]],7,FALSE)</f>
        <v>714</v>
      </c>
      <c r="E226" t="s">
        <v>32</v>
      </c>
      <c r="F226" t="str">
        <f>VLOOKUP(укпф1[[#This Row],[Номенклатура]],[1]!Таблица213[[product_name]:[упаковка]],3,FALSE)</f>
        <v>ОХЛ</v>
      </c>
      <c r="G226" t="s">
        <v>15</v>
      </c>
      <c r="H226" t="str">
        <f>VLOOKUP(укпф1[[#This Row],[Номенклатура]],[1]!Таблица213[[product_name]:[упаковка]],4,FALSE)</f>
        <v>крыло</v>
      </c>
      <c r="I226" s="7">
        <v>1030.0980722033582</v>
      </c>
      <c r="J226" s="7" cm="1">
        <f t="array" ref="J226">INDEX('[1]прайс ЗПП'!$A$1:$D$1080,MATCH(1,(укпф1[[#This Row],[артикул]]='[1]прайс ЗПП'!$B$1:$B$1080)*(укпф1[[#This Row],[Source.Name.1]]='[1]прайс ЗПП'!$A$1:$A$1080),0),4)</f>
        <v>862.15022164168329</v>
      </c>
      <c r="K226" s="7">
        <f>укпф1[[#This Row],[цена]]*укпф1[[#This Row],[объем]]</f>
        <v>888099.28126279602</v>
      </c>
      <c r="L226" s="7">
        <f>IFERROR(укпф1[[#This Row],[объем]]*VLOOKUP(укпф1[[#This Row],[артикул]],[1]маринад!$A$2:$D$39,3,FALSE),укпф1[[#This Row],[объем]])</f>
        <v>1030.0980722033582</v>
      </c>
    </row>
    <row r="227" spans="1:12" x14ac:dyDescent="0.35">
      <c r="A227" t="s">
        <v>142</v>
      </c>
      <c r="B227" t="s">
        <v>24</v>
      </c>
      <c r="C227" t="s">
        <v>25</v>
      </c>
      <c r="D227">
        <f>VLOOKUP(укпф1[[#This Row],[Номенклатура]],[1]!Таблица213[[product_name]:[упаковка]],7,FALSE)</f>
        <v>993</v>
      </c>
      <c r="E227" t="s">
        <v>33</v>
      </c>
      <c r="F227" t="str">
        <f>VLOOKUP(укпф1[[#This Row],[Номенклатура]],[1]!Таблица213[[product_name]:[упаковка]],3,FALSE)</f>
        <v>ОХЛ</v>
      </c>
      <c r="G227" t="s">
        <v>15</v>
      </c>
      <c r="H227" t="str">
        <f>VLOOKUP(укпф1[[#This Row],[Номенклатура]],[1]!Таблица213[[product_name]:[упаковка]],4,FALSE)</f>
        <v>крыло</v>
      </c>
      <c r="I227" s="7">
        <v>11388.074179987992</v>
      </c>
      <c r="J227" s="7" cm="1">
        <f t="array" ref="J227">INDEX('[1]прайс ЗПП'!$A$1:$D$1080,MATCH(1,(укпф1[[#This Row],[артикул]]='[1]прайс ЗПП'!$B$1:$B$1080)*(укпф1[[#This Row],[Source.Name.1]]='[1]прайс ЗПП'!$A$1:$A$1080),0),4)</f>
        <v>831.43410961196139</v>
      </c>
      <c r="K227" s="7">
        <f>укпф1[[#This Row],[цена]]*укпф1[[#This Row],[объем]]</f>
        <v>9468433.3160332832</v>
      </c>
      <c r="L227" s="7">
        <f>IFERROR(укпф1[[#This Row],[объем]]*VLOOKUP(укпф1[[#This Row],[артикул]],[1]маринад!$A$2:$D$39,3,FALSE),укпф1[[#This Row],[объем]])</f>
        <v>11388.074179987992</v>
      </c>
    </row>
    <row r="228" spans="1:12" x14ac:dyDescent="0.35">
      <c r="A228" t="s">
        <v>142</v>
      </c>
      <c r="B228" t="s">
        <v>24</v>
      </c>
      <c r="C228" t="s">
        <v>25</v>
      </c>
      <c r="D228">
        <f>VLOOKUP(укпф1[[#This Row],[Номенклатура]],[1]!Таблица213[[product_name]:[упаковка]],7,FALSE)</f>
        <v>716</v>
      </c>
      <c r="E228" t="s">
        <v>34</v>
      </c>
      <c r="F228" t="str">
        <f>VLOOKUP(укпф1[[#This Row],[Номенклатура]],[1]!Таблица213[[product_name]:[упаковка]],3,FALSE)</f>
        <v>ОХЛ</v>
      </c>
      <c r="G228" t="s">
        <v>15</v>
      </c>
      <c r="H228" t="str">
        <f>VLOOKUP(укпф1[[#This Row],[Номенклатура]],[1]!Таблица213[[product_name]:[упаковка]],4,FALSE)</f>
        <v>четвертина</v>
      </c>
      <c r="I228" s="7">
        <v>605.16336222158407</v>
      </c>
      <c r="J228" s="7" cm="1">
        <f t="array" ref="J228">INDEX('[1]прайс ЗПП'!$A$1:$D$1080,MATCH(1,(укпф1[[#This Row],[артикул]]='[1]прайс ЗПП'!$B$1:$B$1080)*(укпф1[[#This Row],[Source.Name.1]]='[1]прайс ЗПП'!$A$1:$A$1080),0),4)</f>
        <v>824.24828533053687</v>
      </c>
      <c r="K228" s="7">
        <f>укпф1[[#This Row],[цена]]*укпф1[[#This Row],[объем]]</f>
        <v>498804.86365600326</v>
      </c>
      <c r="L228" s="7">
        <f>IFERROR(укпф1[[#This Row],[объем]]*VLOOKUP(укпф1[[#This Row],[артикул]],[1]маринад!$A$2:$D$39,3,FALSE),укпф1[[#This Row],[объем]])</f>
        <v>605.16336222158407</v>
      </c>
    </row>
    <row r="229" spans="1:12" x14ac:dyDescent="0.35">
      <c r="A229" t="s">
        <v>142</v>
      </c>
      <c r="B229" t="s">
        <v>24</v>
      </c>
      <c r="C229" t="s">
        <v>25</v>
      </c>
      <c r="D229">
        <f>VLOOKUP(укпф1[[#This Row],[Номенклатура]],[1]!Таблица213[[product_name]:[упаковка]],7,FALSE)</f>
        <v>999</v>
      </c>
      <c r="E229" t="s">
        <v>35</v>
      </c>
      <c r="F229" t="str">
        <f>VLOOKUP(укпф1[[#This Row],[Номенклатура]],[1]!Таблица213[[product_name]:[упаковка]],3,FALSE)</f>
        <v>ОХЛ</v>
      </c>
      <c r="G229" t="s">
        <v>15</v>
      </c>
      <c r="H229" t="str">
        <f>VLOOKUP(укпф1[[#This Row],[Номенклатура]],[1]!Таблица213[[product_name]:[упаковка]],4,FALSE)</f>
        <v>четвертина</v>
      </c>
      <c r="I229" s="7">
        <v>13753.712777763278</v>
      </c>
      <c r="J229" s="7" cm="1">
        <f t="array" ref="J229">INDEX('[1]прайс ЗПП'!$A$1:$D$1080,MATCH(1,(укпф1[[#This Row],[артикул]]='[1]прайс ЗПП'!$B$1:$B$1080)*(укпф1[[#This Row],[Source.Name.1]]='[1]прайс ЗПП'!$A$1:$A$1080),0),4)</f>
        <v>798.88569301121481</v>
      </c>
      <c r="K229" s="7">
        <f>укпф1[[#This Row],[цена]]*укпф1[[#This Row],[объем]]</f>
        <v>10987644.363940617</v>
      </c>
      <c r="L229" s="7">
        <f>IFERROR(укпф1[[#This Row],[объем]]*VLOOKUP(укпф1[[#This Row],[артикул]],[1]маринад!$A$2:$D$39,3,FALSE),укпф1[[#This Row],[объем]])</f>
        <v>13753.712777763278</v>
      </c>
    </row>
    <row r="230" spans="1:12" x14ac:dyDescent="0.35">
      <c r="A230" t="s">
        <v>142</v>
      </c>
      <c r="B230" t="s">
        <v>24</v>
      </c>
      <c r="C230" t="s">
        <v>25</v>
      </c>
      <c r="D230">
        <f>VLOOKUP(укпф1[[#This Row],[Номенклатура]],[1]!Таблица213[[product_name]:[упаковка]],7,FALSE)</f>
        <v>718</v>
      </c>
      <c r="E230" t="s">
        <v>36</v>
      </c>
      <c r="F230" t="str">
        <f>VLOOKUP(укпф1[[#This Row],[Номенклатура]],[1]!Таблица213[[product_name]:[упаковка]],3,FALSE)</f>
        <v>ОХЛ</v>
      </c>
      <c r="G230" t="s">
        <v>15</v>
      </c>
      <c r="H230" t="str">
        <f>VLOOKUP(укпф1[[#This Row],[Номенклатура]],[1]!Таблица213[[product_name]:[упаковка]],4,FALSE)</f>
        <v>филе</v>
      </c>
      <c r="I230" s="7">
        <v>3123.4131569789274</v>
      </c>
      <c r="J230" s="7" cm="1">
        <f t="array" ref="J230">INDEX('[1]прайс ЗПП'!$A$1:$D$1080,MATCH(1,(укпф1[[#This Row],[артикул]]='[1]прайс ЗПП'!$B$1:$B$1080)*(укпф1[[#This Row],[Source.Name.1]]='[1]прайс ЗПП'!$A$1:$A$1080),0),4)</f>
        <v>1115.7940751178014</v>
      </c>
      <c r="K230" s="7">
        <f>укпф1[[#This Row],[цена]]*укпф1[[#This Row],[объем]]</f>
        <v>3485085.8947020746</v>
      </c>
      <c r="L230" s="7">
        <f>IFERROR(укпф1[[#This Row],[объем]]*VLOOKUP(укпф1[[#This Row],[артикул]],[1]маринад!$A$2:$D$39,3,FALSE),укпф1[[#This Row],[объем]])</f>
        <v>3123.4131569789274</v>
      </c>
    </row>
    <row r="231" spans="1:12" x14ac:dyDescent="0.35">
      <c r="A231" t="s">
        <v>142</v>
      </c>
      <c r="B231" t="s">
        <v>24</v>
      </c>
      <c r="C231" t="s">
        <v>25</v>
      </c>
      <c r="D231">
        <f>VLOOKUP(укпф1[[#This Row],[Номенклатура]],[1]!Таблица213[[product_name]:[упаковка]],7,FALSE)</f>
        <v>998</v>
      </c>
      <c r="E231" t="s">
        <v>37</v>
      </c>
      <c r="F231" t="str">
        <f>VLOOKUP(укпф1[[#This Row],[Номенклатура]],[1]!Таблица213[[product_name]:[упаковка]],3,FALSE)</f>
        <v>ОХЛ</v>
      </c>
      <c r="G231" t="s">
        <v>15</v>
      </c>
      <c r="H231" t="str">
        <f>VLOOKUP(укпф1[[#This Row],[Номенклатура]],[1]!Таблица213[[product_name]:[упаковка]],4,FALSE)</f>
        <v>филе</v>
      </c>
      <c r="I231" s="7">
        <v>32040.649287077329</v>
      </c>
      <c r="J231" s="7" cm="1">
        <f t="array" ref="J231">INDEX('[1]прайс ЗПП'!$A$1:$D$1080,MATCH(1,(укпф1[[#This Row],[артикул]]='[1]прайс ЗПП'!$B$1:$B$1080)*(укпф1[[#This Row],[Source.Name.1]]='[1]прайс ЗПП'!$A$1:$A$1080),0),4)</f>
        <v>1079.0639255784656</v>
      </c>
      <c r="K231" s="7">
        <f>укпф1[[#This Row],[цена]]*укпф1[[#This Row],[объем]]</f>
        <v>34573908.797796525</v>
      </c>
      <c r="L231" s="7">
        <f>IFERROR(укпф1[[#This Row],[объем]]*VLOOKUP(укпф1[[#This Row],[артикул]],[1]маринад!$A$2:$D$39,3,FALSE),укпф1[[#This Row],[объем]])</f>
        <v>32040.649287077329</v>
      </c>
    </row>
    <row r="232" spans="1:12" x14ac:dyDescent="0.35">
      <c r="A232" t="s">
        <v>142</v>
      </c>
      <c r="B232" t="s">
        <v>24</v>
      </c>
      <c r="C232" t="s">
        <v>25</v>
      </c>
      <c r="D232">
        <f>VLOOKUP(укпф1[[#This Row],[Номенклатура]],[1]!Таблица213[[product_name]:[упаковка]],7,FALSE)</f>
        <v>727</v>
      </c>
      <c r="E232" t="s">
        <v>38</v>
      </c>
      <c r="F232" t="str">
        <f>VLOOKUP(укпф1[[#This Row],[Номенклатура]],[1]!Таблица213[[product_name]:[упаковка]],3,FALSE)</f>
        <v>ОХЛ</v>
      </c>
      <c r="G232" t="s">
        <v>15</v>
      </c>
      <c r="H232" t="str">
        <f>VLOOKUP(укпф1[[#This Row],[Номенклатура]],[1]!Таблица213[[product_name]:[упаковка]],4,FALSE)</f>
        <v>грудка</v>
      </c>
      <c r="I232" s="7">
        <v>179.4584443242552</v>
      </c>
      <c r="J232" s="7" cm="1">
        <f t="array" ref="J232">INDEX('[1]прайс ЗПП'!$A$1:$D$1080,MATCH(1,(укпф1[[#This Row],[артикул]]='[1]прайс ЗПП'!$B$1:$B$1080)*(укпф1[[#This Row],[Source.Name.1]]='[1]прайс ЗПП'!$A$1:$A$1080),0),4)</f>
        <v>891.67435740192946</v>
      </c>
      <c r="K232" s="7">
        <f>укпф1[[#This Row],[цена]]*укпф1[[#This Row],[объем]]</f>
        <v>160018.4930231802</v>
      </c>
      <c r="L232" s="7">
        <f>IFERROR(укпф1[[#This Row],[объем]]*VLOOKUP(укпф1[[#This Row],[артикул]],[1]маринад!$A$2:$D$39,3,FALSE),укпф1[[#This Row],[объем]])</f>
        <v>179.4584443242552</v>
      </c>
    </row>
    <row r="233" spans="1:12" x14ac:dyDescent="0.35">
      <c r="A233" t="s">
        <v>142</v>
      </c>
      <c r="B233" t="s">
        <v>24</v>
      </c>
      <c r="C233" t="s">
        <v>25</v>
      </c>
      <c r="D233">
        <f>VLOOKUP(укпф1[[#This Row],[Номенклатура]],[1]!Таблица213[[product_name]:[упаковка]],7,FALSE)</f>
        <v>994</v>
      </c>
      <c r="E233" t="s">
        <v>39</v>
      </c>
      <c r="F233" t="str">
        <f>VLOOKUP(укпф1[[#This Row],[Номенклатура]],[1]!Таблица213[[product_name]:[упаковка]],3,FALSE)</f>
        <v>ОХЛ</v>
      </c>
      <c r="G233" t="s">
        <v>15</v>
      </c>
      <c r="H233" t="str">
        <f>VLOOKUP(укпф1[[#This Row],[Номенклатура]],[1]!Таблица213[[product_name]:[упаковка]],4,FALSE)</f>
        <v>грудка</v>
      </c>
      <c r="I233" s="7">
        <v>5944.904811060399</v>
      </c>
      <c r="J233" s="7" cm="1">
        <f t="array" ref="J233">INDEX('[1]прайс ЗПП'!$A$1:$D$1080,MATCH(1,(укпф1[[#This Row],[артикул]]='[1]прайс ЗПП'!$B$1:$B$1080)*(укпф1[[#This Row],[Source.Name.1]]='[1]прайс ЗПП'!$A$1:$A$1080),0),4)</f>
        <v>859.73554920197023</v>
      </c>
      <c r="K233" s="7">
        <f>укпф1[[#This Row],[цена]]*укпф1[[#This Row],[объем]]</f>
        <v>5111046.0026904475</v>
      </c>
      <c r="L233" s="7">
        <f>IFERROR(укпф1[[#This Row],[объем]]*VLOOKUP(укпф1[[#This Row],[артикул]],[1]маринад!$A$2:$D$39,3,FALSE),укпф1[[#This Row],[объем]])</f>
        <v>5944.904811060399</v>
      </c>
    </row>
    <row r="234" spans="1:12" x14ac:dyDescent="0.35">
      <c r="A234" t="s">
        <v>142</v>
      </c>
      <c r="B234" t="s">
        <v>24</v>
      </c>
      <c r="C234" t="s">
        <v>25</v>
      </c>
      <c r="D234">
        <f>VLOOKUP(укпф1[[#This Row],[Номенклатура]],[1]!Таблица213[[product_name]:[упаковка]],7,FALSE)</f>
        <v>720</v>
      </c>
      <c r="E234" t="s">
        <v>40</v>
      </c>
      <c r="F234" t="str">
        <f>VLOOKUP(укпф1[[#This Row],[Номенклатура]],[1]!Таблица213[[product_name]:[упаковка]],3,FALSE)</f>
        <v>ОХЛ</v>
      </c>
      <c r="G234" t="s">
        <v>15</v>
      </c>
      <c r="H234" t="str">
        <f>VLOOKUP(укпф1[[#This Row],[Номенклатура]],[1]!Таблица213[[product_name]:[упаковка]],4,FALSE)</f>
        <v>половинка</v>
      </c>
      <c r="I234" s="7">
        <v>95.505781528788148</v>
      </c>
      <c r="J234" s="7" cm="1">
        <f t="array" ref="J234">INDEX('[1]прайс ЗПП'!$A$1:$D$1080,MATCH(1,(укпф1[[#This Row],[артикул]]='[1]прайс ЗПП'!$B$1:$B$1080)*(укпф1[[#This Row],[Source.Name.1]]='[1]прайс ЗПП'!$A$1:$A$1080),0),4)</f>
        <v>839.51406408479954</v>
      </c>
      <c r="K234" s="7">
        <f>укпф1[[#This Row],[цена]]*укпф1[[#This Row],[объем]]</f>
        <v>80178.44679482792</v>
      </c>
      <c r="L234" s="7">
        <f>IFERROR(укпф1[[#This Row],[объем]]*VLOOKUP(укпф1[[#This Row],[артикул]],[1]маринад!$A$2:$D$39,3,FALSE),укпф1[[#This Row],[объем]])</f>
        <v>95.505781528788148</v>
      </c>
    </row>
    <row r="235" spans="1:12" x14ac:dyDescent="0.35">
      <c r="A235" t="s">
        <v>142</v>
      </c>
      <c r="B235" t="s">
        <v>24</v>
      </c>
      <c r="C235" t="s">
        <v>25</v>
      </c>
      <c r="D235">
        <f>VLOOKUP(укпф1[[#This Row],[Номенклатура]],[1]!Таблица213[[product_name]:[упаковка]],7,FALSE)</f>
        <v>996</v>
      </c>
      <c r="E235" t="s">
        <v>41</v>
      </c>
      <c r="F235" t="str">
        <f>VLOOKUP(укпф1[[#This Row],[Номенклатура]],[1]!Таблица213[[product_name]:[упаковка]],3,FALSE)</f>
        <v>ОХЛ</v>
      </c>
      <c r="G235" t="s">
        <v>15</v>
      </c>
      <c r="H235" t="str">
        <f>VLOOKUP(укпф1[[#This Row],[Номенклатура]],[1]!Таблица213[[product_name]:[упаковка]],4,FALSE)</f>
        <v>половинка</v>
      </c>
      <c r="I235" s="7">
        <v>895.20165727905589</v>
      </c>
      <c r="J235" s="7" cm="1">
        <f t="array" ref="J235">INDEX('[1]прайс ЗПП'!$A$1:$D$1080,MATCH(1,(укпф1[[#This Row],[артикул]]='[1]прайс ЗПП'!$B$1:$B$1080)*(укпф1[[#This Row],[Source.Name.1]]='[1]прайс ЗПП'!$A$1:$A$1080),0),4)</f>
        <v>810.14019891462954</v>
      </c>
      <c r="K235" s="7">
        <f>укпф1[[#This Row],[цена]]*укпф1[[#This Row],[объем]]</f>
        <v>725238.84869676037</v>
      </c>
      <c r="L235" s="7">
        <f>IFERROR(укпф1[[#This Row],[объем]]*VLOOKUP(укпф1[[#This Row],[артикул]],[1]маринад!$A$2:$D$39,3,FALSE),укпф1[[#This Row],[объем]])</f>
        <v>895.20165727905589</v>
      </c>
    </row>
    <row r="236" spans="1:12" x14ac:dyDescent="0.35">
      <c r="A236" t="s">
        <v>142</v>
      </c>
      <c r="B236" t="s">
        <v>24</v>
      </c>
      <c r="C236" t="s">
        <v>25</v>
      </c>
      <c r="D236">
        <f>VLOOKUP(укпф1[[#This Row],[Номенклатура]],[1]!Таблица213[[product_name]:[упаковка]],7,FALSE)</f>
        <v>156</v>
      </c>
      <c r="E236" t="s">
        <v>42</v>
      </c>
      <c r="F236" t="str">
        <f>VLOOKUP(укпф1[[#This Row],[Номенклатура]],[1]!Таблица213[[product_name]:[упаковка]],3,FALSE)</f>
        <v>ОХЛ</v>
      </c>
      <c r="G236" t="s">
        <v>15</v>
      </c>
      <c r="H236" t="str">
        <f>VLOOKUP(укпф1[[#This Row],[Номенклатура]],[1]!Таблица213[[product_name]:[упаковка]],4,FALSE)</f>
        <v>табак</v>
      </c>
      <c r="I236" s="7">
        <v>221.04967176421135</v>
      </c>
      <c r="J236" s="7" cm="1">
        <f t="array" ref="J236">INDEX('[1]прайс ЗПП'!$A$1:$D$1080,MATCH(1,(укпф1[[#This Row],[артикул]]='[1]прайс ЗПП'!$B$1:$B$1080)*(укпф1[[#This Row],[Source.Name.1]]='[1]прайс ЗПП'!$A$1:$A$1080),0),4)</f>
        <v>763.45389972830583</v>
      </c>
      <c r="K236" s="7">
        <f>укпф1[[#This Row],[цена]]*укпф1[[#This Row],[объем]]</f>
        <v>168761.23394204912</v>
      </c>
      <c r="L236" s="7">
        <f>IFERROR(укпф1[[#This Row],[объем]]*VLOOKUP(укпф1[[#This Row],[артикул]],[1]маринад!$A$2:$D$39,3,FALSE),укпф1[[#This Row],[объем]])</f>
        <v>221.04967176421135</v>
      </c>
    </row>
    <row r="237" spans="1:12" x14ac:dyDescent="0.35">
      <c r="A237" t="s">
        <v>142</v>
      </c>
      <c r="B237" t="s">
        <v>24</v>
      </c>
      <c r="C237" t="s">
        <v>25</v>
      </c>
      <c r="D237">
        <f>VLOOKUP(укпф1[[#This Row],[Номенклатура]],[1]!Таблица213[[product_name]:[упаковка]],7,FALSE)</f>
        <v>997</v>
      </c>
      <c r="E237" t="s">
        <v>43</v>
      </c>
      <c r="F237" t="str">
        <f>VLOOKUP(укпф1[[#This Row],[Номенклатура]],[1]!Таблица213[[product_name]:[упаковка]],3,FALSE)</f>
        <v>ОХЛ</v>
      </c>
      <c r="G237" t="s">
        <v>15</v>
      </c>
      <c r="H237" t="str">
        <f>VLOOKUP(укпф1[[#This Row],[Номенклатура]],[1]!Таблица213[[product_name]:[упаковка]],4,FALSE)</f>
        <v>рагу</v>
      </c>
      <c r="I237" s="7">
        <v>10474.827651544509</v>
      </c>
      <c r="J237" s="7" cm="1">
        <f t="array" ref="J237">INDEX('[1]прайс ЗПП'!$A$1:$D$1080,MATCH(1,(укпф1[[#This Row],[артикул]]='[1]прайс ЗПП'!$B$1:$B$1080)*(укпф1[[#This Row],[Source.Name.1]]='[1]прайс ЗПП'!$A$1:$A$1080),0),4)</f>
        <v>706.08826528393956</v>
      </c>
      <c r="K237" s="7">
        <f>укпф1[[#This Row],[цена]]*укпф1[[#This Row],[объем]]</f>
        <v>7396152.8856273042</v>
      </c>
      <c r="L237" s="7">
        <f>IFERROR(укпф1[[#This Row],[объем]]*VLOOKUP(укпф1[[#This Row],[артикул]],[1]маринад!$A$2:$D$39,3,FALSE),укпф1[[#This Row],[объем]])</f>
        <v>10474.827651544509</v>
      </c>
    </row>
    <row r="238" spans="1:12" x14ac:dyDescent="0.35">
      <c r="A238" t="s">
        <v>142</v>
      </c>
      <c r="B238" t="s">
        <v>24</v>
      </c>
      <c r="C238" t="s">
        <v>25</v>
      </c>
      <c r="D238">
        <f>VLOOKUP(укпф1[[#This Row],[Номенклатура]],[1]!Таблица213[[product_name]:[упаковка]],7,FALSE)</f>
        <v>1007</v>
      </c>
      <c r="E238" t="s">
        <v>44</v>
      </c>
      <c r="F238" t="str">
        <f>VLOOKUP(укпф1[[#This Row],[Номенклатура]],[1]!Таблица213[[product_name]:[упаковка]],3,FALSE)</f>
        <v>ОХЛ</v>
      </c>
      <c r="G238" t="s">
        <v>15</v>
      </c>
      <c r="H238" t="str">
        <f>VLOOKUP(укпф1[[#This Row],[Номенклатура]],[1]!Таблица213[[product_name]:[упаковка]],4,FALSE)</f>
        <v>спинка</v>
      </c>
      <c r="I238" s="7">
        <v>2576.455507232839</v>
      </c>
      <c r="J238" s="7" cm="1">
        <f t="array" ref="J238">INDEX('[1]прайс ЗПП'!$A$1:$D$1080,MATCH(1,(укпф1[[#This Row],[артикул]]='[1]прайс ЗПП'!$B$1:$B$1080)*(укпф1[[#This Row],[Source.Name.1]]='[1]прайс ЗПП'!$A$1:$A$1080),0),4)</f>
        <v>362.56161137432019</v>
      </c>
      <c r="K238" s="7">
        <f>укпф1[[#This Row],[цена]]*укпф1[[#This Row],[объем]]</f>
        <v>934123.86033657962</v>
      </c>
      <c r="L238" s="7">
        <f>IFERROR(укпф1[[#This Row],[объем]]*VLOOKUP(укпф1[[#This Row],[артикул]],[1]маринад!$A$2:$D$39,3,FALSE),укпф1[[#This Row],[объем]])</f>
        <v>2576.455507232839</v>
      </c>
    </row>
    <row r="239" spans="1:12" x14ac:dyDescent="0.35">
      <c r="A239" t="s">
        <v>142</v>
      </c>
      <c r="B239" t="s">
        <v>24</v>
      </c>
      <c r="C239" t="s">
        <v>25</v>
      </c>
      <c r="D239">
        <f>VLOOKUP(укпф1[[#This Row],[Номенклатура]],[1]!Таблица213[[product_name]:[упаковка]],7,FALSE)</f>
        <v>730</v>
      </c>
      <c r="E239" t="s">
        <v>45</v>
      </c>
      <c r="F239" t="str">
        <f>VLOOKUP(укпф1[[#This Row],[Номенклатура]],[1]!Таблица213[[product_name]:[упаковка]],3,FALSE)</f>
        <v>ОХЛ</v>
      </c>
      <c r="G239" t="s">
        <v>15</v>
      </c>
      <c r="H239" t="str">
        <f>VLOOKUP(укпф1[[#This Row],[Номенклатура]],[1]!Таблица213[[product_name]:[упаковка]],4,FALSE)</f>
        <v>желудки</v>
      </c>
      <c r="I239" s="7">
        <v>452.55216523952294</v>
      </c>
      <c r="J239" s="7" cm="1">
        <f t="array" ref="J239">INDEX('[1]прайс ЗПП'!$A$1:$D$1080,MATCH(1,(укпф1[[#This Row],[артикул]]='[1]прайс ЗПП'!$B$1:$B$1080)*(укпф1[[#This Row],[Source.Name.1]]='[1]прайс ЗПП'!$A$1:$A$1080),0),4)</f>
        <v>560.52844849424787</v>
      </c>
      <c r="K239" s="7">
        <f>укпф1[[#This Row],[цена]]*укпф1[[#This Row],[объем]]</f>
        <v>253668.36304442229</v>
      </c>
      <c r="L239" s="7">
        <f>IFERROR(укпф1[[#This Row],[объем]]*VLOOKUP(укпф1[[#This Row],[артикул]],[1]маринад!$A$2:$D$39,3,FALSE),укпф1[[#This Row],[объем]])</f>
        <v>452.55216523952294</v>
      </c>
    </row>
    <row r="240" spans="1:12" x14ac:dyDescent="0.35">
      <c r="A240" t="s">
        <v>142</v>
      </c>
      <c r="B240" t="s">
        <v>24</v>
      </c>
      <c r="C240" t="s">
        <v>25</v>
      </c>
      <c r="D240">
        <f>VLOOKUP(укпф1[[#This Row],[Номенклатура]],[1]!Таблица213[[product_name]:[упаковка]],7,FALSE)</f>
        <v>1000</v>
      </c>
      <c r="E240" t="s">
        <v>46</v>
      </c>
      <c r="F240" t="str">
        <f>VLOOKUP(укпф1[[#This Row],[Номенклатура]],[1]!Таблица213[[product_name]:[упаковка]],3,FALSE)</f>
        <v>ОХЛ</v>
      </c>
      <c r="G240" t="s">
        <v>15</v>
      </c>
      <c r="H240" t="str">
        <f>VLOOKUP(укпф1[[#This Row],[Номенклатура]],[1]!Таблица213[[product_name]:[упаковка]],4,FALSE)</f>
        <v>желудки</v>
      </c>
      <c r="I240" s="7">
        <v>7101.0969220102907</v>
      </c>
      <c r="J240" s="7" cm="1">
        <f t="array" ref="J240">INDEX('[1]прайс ЗПП'!$A$1:$D$1080,MATCH(1,(укпф1[[#This Row],[артикул]]='[1]прайс ЗПП'!$B$1:$B$1080)*(укпф1[[#This Row],[Source.Name.1]]='[1]прайс ЗПП'!$A$1:$A$1080),0),4)</f>
        <v>540.03682475245512</v>
      </c>
      <c r="K240" s="7">
        <f>укпф1[[#This Row],[цена]]*укпф1[[#This Row],[объем]]</f>
        <v>3834853.8340218696</v>
      </c>
      <c r="L240" s="7">
        <f>IFERROR(укпф1[[#This Row],[объем]]*VLOOKUP(укпф1[[#This Row],[артикул]],[1]маринад!$A$2:$D$39,3,FALSE),укпф1[[#This Row],[объем]])</f>
        <v>7101.0969220102907</v>
      </c>
    </row>
    <row r="241" spans="1:12" x14ac:dyDescent="0.35">
      <c r="A241" t="s">
        <v>142</v>
      </c>
      <c r="B241" t="s">
        <v>24</v>
      </c>
      <c r="C241" t="s">
        <v>25</v>
      </c>
      <c r="D241">
        <f>VLOOKUP(укпф1[[#This Row],[Номенклатура]],[1]!Таблица213[[product_name]:[упаковка]],7,FALSE)</f>
        <v>732</v>
      </c>
      <c r="E241" t="s">
        <v>47</v>
      </c>
      <c r="F241" t="str">
        <f>VLOOKUP(укпф1[[#This Row],[Номенклатура]],[1]!Таблица213[[product_name]:[упаковка]],3,FALSE)</f>
        <v>ОХЛ</v>
      </c>
      <c r="G241" t="s">
        <v>15</v>
      </c>
      <c r="H241" t="str">
        <f>VLOOKUP(укпф1[[#This Row],[Номенклатура]],[1]!Таблица213[[product_name]:[упаковка]],4,FALSE)</f>
        <v>печень</v>
      </c>
      <c r="I241" s="7">
        <v>799.91593515471209</v>
      </c>
      <c r="J241" s="7" cm="1">
        <f t="array" ref="J241">INDEX('[1]прайс ЗПП'!$A$1:$D$1080,MATCH(1,(укпф1[[#This Row],[артикул]]='[1]прайс ЗПП'!$B$1:$B$1080)*(укпф1[[#This Row],[Source.Name.1]]='[1]прайс ЗПП'!$A$1:$A$1080),0),4)</f>
        <v>536.0700740421903</v>
      </c>
      <c r="K241" s="7">
        <f>укпф1[[#This Row],[цена]]*укпф1[[#This Row],[объем]]</f>
        <v>428810.99458591442</v>
      </c>
      <c r="L241" s="7">
        <f>IFERROR(укпф1[[#This Row],[объем]]*VLOOKUP(укпф1[[#This Row],[артикул]],[1]маринад!$A$2:$D$39,3,FALSE),укпф1[[#This Row],[объем]])</f>
        <v>799.91593515471209</v>
      </c>
    </row>
    <row r="242" spans="1:12" x14ac:dyDescent="0.35">
      <c r="A242" t="s">
        <v>142</v>
      </c>
      <c r="B242" t="s">
        <v>24</v>
      </c>
      <c r="C242" t="s">
        <v>25</v>
      </c>
      <c r="D242">
        <f>VLOOKUP(укпф1[[#This Row],[Номенклатура]],[1]!Таблица213[[product_name]:[упаковка]],7,FALSE)</f>
        <v>1002</v>
      </c>
      <c r="E242" t="s">
        <v>48</v>
      </c>
      <c r="F242" t="str">
        <f>VLOOKUP(укпф1[[#This Row],[Номенклатура]],[1]!Таблица213[[product_name]:[упаковка]],3,FALSE)</f>
        <v>ОХЛ</v>
      </c>
      <c r="G242" t="s">
        <v>15</v>
      </c>
      <c r="H242" t="str">
        <f>VLOOKUP(укпф1[[#This Row],[Номенклатура]],[1]!Таблица213[[product_name]:[упаковка]],4,FALSE)</f>
        <v>печень</v>
      </c>
      <c r="I242" s="7">
        <v>10034.708842656084</v>
      </c>
      <c r="J242" s="7" cm="1">
        <f t="array" ref="J242">INDEX('[1]прайс ЗПП'!$A$1:$D$1080,MATCH(1,(укпф1[[#This Row],[артикул]]='[1]прайс ЗПП'!$B$1:$B$1080)*(укпф1[[#This Row],[Source.Name.1]]='[1]прайс ЗПП'!$A$1:$A$1080),0),4)</f>
        <v>513.81426925961841</v>
      </c>
      <c r="K242" s="7">
        <f>укпф1[[#This Row],[цена]]*укпф1[[#This Row],[объем]]</f>
        <v>5155976.5912223672</v>
      </c>
      <c r="L242" s="7">
        <f>IFERROR(укпф1[[#This Row],[объем]]*VLOOKUP(укпф1[[#This Row],[артикул]],[1]маринад!$A$2:$D$39,3,FALSE),укпф1[[#This Row],[объем]])</f>
        <v>10034.708842656084</v>
      </c>
    </row>
    <row r="243" spans="1:12" x14ac:dyDescent="0.35">
      <c r="A243" t="s">
        <v>142</v>
      </c>
      <c r="B243" t="s">
        <v>24</v>
      </c>
      <c r="C243" t="s">
        <v>25</v>
      </c>
      <c r="D243">
        <f>VLOOKUP(укпф1[[#This Row],[Номенклатура]],[1]!Таблица213[[product_name]:[упаковка]],7,FALSE)</f>
        <v>734</v>
      </c>
      <c r="E243" t="s">
        <v>49</v>
      </c>
      <c r="F243" t="str">
        <f>VLOOKUP(укпф1[[#This Row],[Номенклатура]],[1]!Таблица213[[product_name]:[упаковка]],3,FALSE)</f>
        <v>ОХЛ</v>
      </c>
      <c r="G243" t="s">
        <v>15</v>
      </c>
      <c r="H243" t="str">
        <f>VLOOKUP(укпф1[[#This Row],[Номенклатура]],[1]!Таблица213[[product_name]:[упаковка]],4,FALSE)</f>
        <v>сердце</v>
      </c>
      <c r="I243" s="7">
        <v>547.72785766164463</v>
      </c>
      <c r="J243" s="7" cm="1">
        <f t="array" ref="J243">INDEX('[1]прайс ЗПП'!$A$1:$D$1080,MATCH(1,(укпф1[[#This Row],[артикул]]='[1]прайс ЗПП'!$B$1:$B$1080)*(укпф1[[#This Row],[Source.Name.1]]='[1]прайс ЗПП'!$A$1:$A$1080),0),4)</f>
        <v>895.87195896591265</v>
      </c>
      <c r="K243" s="7">
        <f>укпф1[[#This Row],[цена]]*укпф1[[#This Row],[объем]]</f>
        <v>490694.02882354014</v>
      </c>
      <c r="L243" s="7">
        <f>IFERROR(укпф1[[#This Row],[объем]]*VLOOKUP(укпф1[[#This Row],[артикул]],[1]маринад!$A$2:$D$39,3,FALSE),укпф1[[#This Row],[объем]])</f>
        <v>547.72785766164463</v>
      </c>
    </row>
    <row r="244" spans="1:12" x14ac:dyDescent="0.35">
      <c r="A244" t="s">
        <v>142</v>
      </c>
      <c r="B244" t="s">
        <v>24</v>
      </c>
      <c r="C244" t="s">
        <v>25</v>
      </c>
      <c r="D244">
        <f>VLOOKUP(укпф1[[#This Row],[Номенклатура]],[1]!Таблица213[[product_name]:[упаковка]],7,FALSE)</f>
        <v>1003</v>
      </c>
      <c r="E244" t="s">
        <v>50</v>
      </c>
      <c r="F244" t="str">
        <f>VLOOKUP(укпф1[[#This Row],[Номенклатура]],[1]!Таблица213[[product_name]:[упаковка]],3,FALSE)</f>
        <v>ОХЛ</v>
      </c>
      <c r="G244" t="s">
        <v>15</v>
      </c>
      <c r="H244" t="str">
        <f>VLOOKUP(укпф1[[#This Row],[Номенклатура]],[1]!Таблица213[[product_name]:[упаковка]],4,FALSE)</f>
        <v>сердце</v>
      </c>
      <c r="I244" s="7">
        <v>4578.3359094618381</v>
      </c>
      <c r="J244" s="7" cm="1">
        <f t="array" ref="J244">INDEX('[1]прайс ЗПП'!$A$1:$D$1080,MATCH(1,(укпф1[[#This Row],[артикул]]='[1]прайс ЗПП'!$B$1:$B$1080)*(укпф1[[#This Row],[Source.Name.1]]='[1]прайс ЗПП'!$A$1:$A$1080),0),4)</f>
        <v>873.58628649963907</v>
      </c>
      <c r="K244" s="7">
        <f>укпф1[[#This Row],[цена]]*укпф1[[#This Row],[объем]]</f>
        <v>3999571.4654947151</v>
      </c>
      <c r="L244" s="7">
        <f>IFERROR(укпф1[[#This Row],[объем]]*VLOOKUP(укпф1[[#This Row],[артикул]],[1]маринад!$A$2:$D$39,3,FALSE),укпф1[[#This Row],[объем]])</f>
        <v>4578.3359094618381</v>
      </c>
    </row>
    <row r="245" spans="1:12" x14ac:dyDescent="0.35">
      <c r="A245" t="s">
        <v>142</v>
      </c>
      <c r="B245" t="s">
        <v>24</v>
      </c>
      <c r="C245" t="s">
        <v>25</v>
      </c>
      <c r="D245">
        <f>VLOOKUP(укпф1[[#This Row],[Номенклатура]],[1]!Таблица213[[product_name]:[упаковка]],7,FALSE)</f>
        <v>941</v>
      </c>
      <c r="E245" t="s">
        <v>51</v>
      </c>
      <c r="F245" t="str">
        <f>VLOOKUP(укпф1[[#This Row],[Номенклатура]],[1]!Таблица213[[product_name]:[упаковка]],3,FALSE)</f>
        <v>ОХЛ</v>
      </c>
      <c r="G245" t="s">
        <v>15</v>
      </c>
      <c r="H245" t="str">
        <f>VLOOKUP(укпф1[[#This Row],[Номенклатура]],[1]!Таблица213[[product_name]:[упаковка]],4,FALSE)</f>
        <v>бедро</v>
      </c>
      <c r="I245" s="7">
        <v>2760.8652881570883</v>
      </c>
      <c r="J245" s="7" cm="1">
        <f t="array" ref="J245">INDEX('[1]прайс ЗПП'!$A$1:$D$1080,MATCH(1,(укпф1[[#This Row],[артикул]]='[1]прайс ЗПП'!$B$1:$B$1080)*(укпф1[[#This Row],[Source.Name.1]]='[1]прайс ЗПП'!$A$1:$A$1080),0),4)</f>
        <v>919.94520079288736</v>
      </c>
      <c r="K245" s="7">
        <f>укпф1[[#This Row],[цена]]*укпф1[[#This Row],[объем]]</f>
        <v>2539844.7718757857</v>
      </c>
      <c r="L245" s="7">
        <f>IFERROR(укпф1[[#This Row],[объем]]*VLOOKUP(укпф1[[#This Row],[артикул]],[1]маринад!$A$2:$D$39,3,FALSE),укпф1[[#This Row],[объем]])</f>
        <v>2329.8441250270789</v>
      </c>
    </row>
    <row r="246" spans="1:12" x14ac:dyDescent="0.35">
      <c r="A246" t="s">
        <v>142</v>
      </c>
      <c r="B246" t="s">
        <v>24</v>
      </c>
      <c r="C246" t="s">
        <v>25</v>
      </c>
      <c r="D246">
        <f>VLOOKUP(укпф1[[#This Row],[Номенклатура]],[1]!Таблица213[[product_name]:[упаковка]],7,FALSE)</f>
        <v>942</v>
      </c>
      <c r="E246" t="s">
        <v>52</v>
      </c>
      <c r="F246" t="str">
        <f>VLOOKUP(укпф1[[#This Row],[Номенклатура]],[1]!Таблица213[[product_name]:[упаковка]],3,FALSE)</f>
        <v>ОХЛ</v>
      </c>
      <c r="G246" t="s">
        <v>15</v>
      </c>
      <c r="H246" t="str">
        <f>VLOOKUP(укпф1[[#This Row],[Номенклатура]],[1]!Таблица213[[product_name]:[упаковка]],4,FALSE)</f>
        <v>крыло</v>
      </c>
      <c r="I246" s="7">
        <v>765.03651955030432</v>
      </c>
      <c r="J246" s="7" cm="1">
        <f t="array" ref="J246">INDEX('[1]прайс ЗПП'!$A$1:$D$1080,MATCH(1,(укпф1[[#This Row],[артикул]]='[1]прайс ЗПП'!$B$1:$B$1080)*(укпф1[[#This Row],[Source.Name.1]]='[1]прайс ЗПП'!$A$1:$A$1080),0),4)</f>
        <v>903.98358599780681</v>
      </c>
      <c r="K246" s="7">
        <f>укпф1[[#This Row],[цена]]*укпф1[[#This Row],[объем]]</f>
        <v>691580.4563623654</v>
      </c>
      <c r="L246" s="7">
        <f>IFERROR(укпф1[[#This Row],[объем]]*VLOOKUP(укпф1[[#This Row],[артикул]],[1]маринад!$A$2:$D$39,3,FALSE),укпф1[[#This Row],[объем]])</f>
        <v>645.49149472688532</v>
      </c>
    </row>
    <row r="247" spans="1:12" x14ac:dyDescent="0.35">
      <c r="A247" t="s">
        <v>142</v>
      </c>
      <c r="B247" t="s">
        <v>24</v>
      </c>
      <c r="C247" t="s">
        <v>25</v>
      </c>
      <c r="D247">
        <f>VLOOKUP(укпф1[[#This Row],[Номенклатура]],[1]!Таблица213[[product_name]:[упаковка]],7,FALSE)</f>
        <v>1014</v>
      </c>
      <c r="E247" t="s">
        <v>53</v>
      </c>
      <c r="F247" t="str">
        <f>VLOOKUP(укпф1[[#This Row],[Номенклатура]],[1]!Таблица213[[product_name]:[упаковка]],3,FALSE)</f>
        <v>ОХЛ</v>
      </c>
      <c r="G247" t="s">
        <v>15</v>
      </c>
      <c r="H247" t="str">
        <f>VLOOKUP(укпф1[[#This Row],[Номенклатура]],[1]!Таблица213[[product_name]:[упаковка]],4,FALSE)</f>
        <v>крыло</v>
      </c>
      <c r="I247" s="7">
        <v>9814.6494382118726</v>
      </c>
      <c r="J247" s="7" cm="1">
        <f t="array" ref="J247">INDEX('[1]прайс ЗПП'!$A$1:$D$1080,MATCH(1,(укпф1[[#This Row],[артикул]]='[1]прайс ЗПП'!$B$1:$B$1080)*(укпф1[[#This Row],[Source.Name.1]]='[1]прайс ЗПП'!$A$1:$A$1080),0),4)</f>
        <v>843.94872107195533</v>
      </c>
      <c r="K247" s="7">
        <f>укпф1[[#This Row],[цена]]*укпф1[[#This Row],[объем]]</f>
        <v>8283060.8411484947</v>
      </c>
      <c r="L247" s="7">
        <f>IFERROR(укпф1[[#This Row],[объем]]*VLOOKUP(укпф1[[#This Row],[артикул]],[1]маринад!$A$2:$D$39,3,FALSE),укпф1[[#This Row],[объем]])</f>
        <v>8413.7586268425821</v>
      </c>
    </row>
    <row r="248" spans="1:12" x14ac:dyDescent="0.35">
      <c r="A248" t="s">
        <v>142</v>
      </c>
      <c r="B248" t="s">
        <v>24</v>
      </c>
      <c r="C248" t="s">
        <v>25</v>
      </c>
      <c r="D248">
        <f>VLOOKUP(укпф1[[#This Row],[Номенклатура]],[1]!Таблица213[[product_name]:[упаковка]],7,FALSE)</f>
        <v>1010</v>
      </c>
      <c r="E248" t="s">
        <v>54</v>
      </c>
      <c r="F248" t="str">
        <f>VLOOKUP(укпф1[[#This Row],[Номенклатура]],[1]!Таблица213[[product_name]:[упаковка]],3,FALSE)</f>
        <v>ОХЛ</v>
      </c>
      <c r="G248" t="s">
        <v>15</v>
      </c>
      <c r="H248" t="str">
        <f>VLOOKUP(укпф1[[#This Row],[Номенклатура]],[1]!Таблица213[[product_name]:[упаковка]],4,FALSE)</f>
        <v>табак</v>
      </c>
      <c r="I248" s="7">
        <v>2216.6583809665517</v>
      </c>
      <c r="J248" s="7" cm="1">
        <f t="array" ref="J248">INDEX('[1]прайс ЗПП'!$A$1:$D$1080,MATCH(1,(укпф1[[#This Row],[артикул]]='[1]прайс ЗПП'!$B$1:$B$1080)*(укпф1[[#This Row],[Source.Name.1]]='[1]прайс ЗПП'!$A$1:$A$1080),0),4)</f>
        <v>682.39525026302385</v>
      </c>
      <c r="K248" s="7">
        <f>укпф1[[#This Row],[цена]]*укпф1[[#This Row],[объем]]</f>
        <v>1512637.1506272992</v>
      </c>
      <c r="L248" s="7">
        <f>IFERROR(укпф1[[#This Row],[объем]]*VLOOKUP(укпф1[[#This Row],[артикул]],[1]маринад!$A$2:$D$39,3,FALSE),укпф1[[#This Row],[объем]])</f>
        <v>1957.3142436790743</v>
      </c>
    </row>
    <row r="249" spans="1:12" x14ac:dyDescent="0.35">
      <c r="A249" t="s">
        <v>142</v>
      </c>
      <c r="B249" t="s">
        <v>24</v>
      </c>
      <c r="C249" t="s">
        <v>25</v>
      </c>
      <c r="D249">
        <f>VLOOKUP(укпф1[[#This Row],[Номенклатура]],[1]!Таблица213[[product_name]:[упаковка]],7,FALSE)</f>
        <v>1017</v>
      </c>
      <c r="E249" t="s">
        <v>55</v>
      </c>
      <c r="F249" t="str">
        <f>VLOOKUP(укпф1[[#This Row],[Номенклатура]],[1]!Таблица213[[product_name]:[упаковка]],3,FALSE)</f>
        <v>ОХЛ</v>
      </c>
      <c r="G249" t="s">
        <v>15</v>
      </c>
      <c r="H249" t="str">
        <f>VLOOKUP(укпф1[[#This Row],[Номенклатура]],[1]!Таблица213[[product_name]:[упаковка]],4,FALSE)</f>
        <v>голень</v>
      </c>
      <c r="I249" s="7">
        <v>3355.9059177742392</v>
      </c>
      <c r="J249" s="7" cm="1">
        <f t="array" ref="J249">INDEX('[1]прайс ЗПП'!$A$1:$D$1080,MATCH(1,(укпф1[[#This Row],[артикул]]='[1]прайс ЗПП'!$B$1:$B$1080)*(укпф1[[#This Row],[Source.Name.1]]='[1]прайс ЗПП'!$A$1:$A$1080),0),4)</f>
        <v>892.22235670565055</v>
      </c>
      <c r="K249" s="7">
        <f>укпф1[[#This Row],[цена]]*укпф1[[#This Row],[объем]]</f>
        <v>2994214.2868389711</v>
      </c>
      <c r="L249" s="7">
        <f>IFERROR(укпф1[[#This Row],[объем]]*VLOOKUP(укпф1[[#This Row],[артикул]],[1]маринад!$A$2:$D$39,3,FALSE),укпф1[[#This Row],[объем]])</f>
        <v>2869.5219476479174</v>
      </c>
    </row>
    <row r="250" spans="1:12" x14ac:dyDescent="0.35">
      <c r="A250" t="s">
        <v>142</v>
      </c>
      <c r="B250" t="s">
        <v>24</v>
      </c>
      <c r="C250" t="s">
        <v>25</v>
      </c>
      <c r="D250">
        <f>VLOOKUP(укпф1[[#This Row],[Номенклатура]],[1]!Таблица213[[product_name]:[упаковка]],7,FALSE)</f>
        <v>1018</v>
      </c>
      <c r="E250" t="s">
        <v>56</v>
      </c>
      <c r="F250" t="str">
        <f>VLOOKUP(укпф1[[#This Row],[Номенклатура]],[1]!Таблица213[[product_name]:[упаковка]],3,FALSE)</f>
        <v>ОХЛ</v>
      </c>
      <c r="G250" t="s">
        <v>15</v>
      </c>
      <c r="H250" t="str">
        <f>VLOOKUP(укпф1[[#This Row],[Номенклатура]],[1]!Таблица213[[product_name]:[упаковка]],4,FALSE)</f>
        <v>бедро</v>
      </c>
      <c r="I250" s="7">
        <v>7096.9157933258502</v>
      </c>
      <c r="J250" s="7" cm="1">
        <f t="array" ref="J250">INDEX('[1]прайс ЗПП'!$A$1:$D$1080,MATCH(1,(укпф1[[#This Row],[артикул]]='[1]прайс ЗПП'!$B$1:$B$1080)*(укпф1[[#This Row],[Source.Name.1]]='[1]прайс ЗПП'!$A$1:$A$1080),0),4)</f>
        <v>906.45461873860086</v>
      </c>
      <c r="K250" s="7">
        <f>укпф1[[#This Row],[цена]]*укпф1[[#This Row],[объем]]</f>
        <v>6433032.0996591384</v>
      </c>
      <c r="L250" s="7">
        <f>IFERROR(укпф1[[#This Row],[объем]]*VLOOKUP(укпф1[[#This Row],[артикул]],[1]маринад!$A$2:$D$39,3,FALSE),укпф1[[#This Row],[объем]])</f>
        <v>6120.6690757445886</v>
      </c>
    </row>
    <row r="251" spans="1:12" x14ac:dyDescent="0.35">
      <c r="A251" t="s">
        <v>142</v>
      </c>
      <c r="B251" t="s">
        <v>24</v>
      </c>
      <c r="C251" t="s">
        <v>25</v>
      </c>
      <c r="D251">
        <f>VLOOKUP(укпф1[[#This Row],[Номенклатура]],[1]!Таблица213[[product_name]:[упаковка]],7,FALSE)</f>
        <v>1019</v>
      </c>
      <c r="E251" t="s">
        <v>57</v>
      </c>
      <c r="F251" t="str">
        <f>VLOOKUP(укпф1[[#This Row],[Номенклатура]],[1]!Таблица213[[product_name]:[упаковка]],3,FALSE)</f>
        <v>ОХЛ</v>
      </c>
      <c r="G251" t="s">
        <v>15</v>
      </c>
      <c r="H251" t="str">
        <f>VLOOKUP(укпф1[[#This Row],[Номенклатура]],[1]!Таблица213[[product_name]:[упаковка]],4,FALSE)</f>
        <v>филе</v>
      </c>
      <c r="I251" s="7">
        <v>219.50925593310185</v>
      </c>
      <c r="J251" s="7" cm="1">
        <f t="array" ref="J251">INDEX('[1]прайс ЗПП'!$A$1:$D$1080,MATCH(1,(укпф1[[#This Row],[артикул]]='[1]прайс ЗПП'!$B$1:$B$1080)*(укпф1[[#This Row],[Source.Name.1]]='[1]прайс ЗПП'!$A$1:$A$1080),0),4)</f>
        <v>1087.0174002080737</v>
      </c>
      <c r="K251" s="7">
        <f>укпф1[[#This Row],[цена]]*укпф1[[#This Row],[объем]]</f>
        <v>238610.38070600905</v>
      </c>
      <c r="L251" s="7">
        <f>IFERROR(укпф1[[#This Row],[объем]]*VLOOKUP(укпф1[[#This Row],[артикул]],[1]маринад!$A$2:$D$39,3,FALSE),укпф1[[#This Row],[объем]])</f>
        <v>190.87761385487119</v>
      </c>
    </row>
    <row r="252" spans="1:12" x14ac:dyDescent="0.35">
      <c r="A252" t="s">
        <v>142</v>
      </c>
      <c r="B252" t="s">
        <v>24</v>
      </c>
      <c r="C252" t="s">
        <v>25</v>
      </c>
      <c r="D252">
        <f>VLOOKUP(укпф1[[#This Row],[Номенклатура]],[1]!Таблица213[[product_name]:[упаковка]],7,FALSE)</f>
        <v>958</v>
      </c>
      <c r="E252" t="s">
        <v>58</v>
      </c>
      <c r="F252" t="str">
        <f>VLOOKUP(укпф1[[#This Row],[Номенклатура]],[1]!Таблица213[[product_name]:[упаковка]],3,FALSE)</f>
        <v>ОХЛ</v>
      </c>
      <c r="G252" t="s">
        <v>15</v>
      </c>
      <c r="H252" t="str">
        <f>VLOOKUP(укпф1[[#This Row],[Номенклатура]],[1]!Таблица213[[product_name]:[упаковка]],4,FALSE)</f>
        <v>табак</v>
      </c>
      <c r="I252" s="7">
        <v>666.77999546596357</v>
      </c>
      <c r="J252" s="7" cm="1">
        <f t="array" ref="J252">INDEX('[1]прайс ЗПП'!$A$1:$D$1080,MATCH(1,(укпф1[[#This Row],[артикул]]='[1]прайс ЗПП'!$B$1:$B$1080)*(укпф1[[#This Row],[Source.Name.1]]='[1]прайс ЗПП'!$A$1:$A$1080),0),4)</f>
        <v>780.4634996377381</v>
      </c>
      <c r="K252" s="7">
        <f>укпф1[[#This Row],[цена]]*укпф1[[#This Row],[объем]]</f>
        <v>520397.44874980109</v>
      </c>
      <c r="L252" s="7">
        <f>IFERROR(укпф1[[#This Row],[объем]]*VLOOKUP(укпф1[[#This Row],[артикул]],[1]маринад!$A$2:$D$39,3,FALSE),укпф1[[#This Row],[объем]])</f>
        <v>649.25023901262273</v>
      </c>
    </row>
    <row r="253" spans="1:12" x14ac:dyDescent="0.35">
      <c r="A253" t="s">
        <v>142</v>
      </c>
      <c r="B253" t="s">
        <v>24</v>
      </c>
      <c r="C253" t="s">
        <v>25</v>
      </c>
      <c r="D253">
        <f>VLOOKUP(укпф1[[#This Row],[Номенклатура]],[1]!Таблица213[[product_name]:[упаковка]],7,FALSE)</f>
        <v>1020</v>
      </c>
      <c r="E253" t="s">
        <v>59</v>
      </c>
      <c r="F253" t="str">
        <f>VLOOKUP(укпф1[[#This Row],[Номенклатура]],[1]!Таблица213[[product_name]:[упаковка]],3,FALSE)</f>
        <v>ОХЛ</v>
      </c>
      <c r="G253" t="s">
        <v>15</v>
      </c>
      <c r="H253" t="str">
        <f>VLOOKUP(укпф1[[#This Row],[Номенклатура]],[1]!Таблица213[[product_name]:[упаковка]],4,FALSE)</f>
        <v>рагу</v>
      </c>
      <c r="I253" s="7">
        <v>7883.1880454050215</v>
      </c>
      <c r="J253" s="7" cm="1">
        <f t="array" ref="J253">INDEX('[1]прайс ЗПП'!$A$1:$D$1080,MATCH(1,(укпф1[[#This Row],[артикул]]='[1]прайс ЗПП'!$B$1:$B$1080)*(укпф1[[#This Row],[Source.Name.1]]='[1]прайс ЗПП'!$A$1:$A$1080),0),4)</f>
        <v>601.71857664585502</v>
      </c>
      <c r="K253" s="7">
        <f>укпф1[[#This Row],[цена]]*укпф1[[#This Row],[объем]]</f>
        <v>4743460.6901127296</v>
      </c>
      <c r="L253" s="7">
        <f>IFERROR(укпф1[[#This Row],[объем]]*VLOOKUP(укпф1[[#This Row],[артикул]],[1]маринад!$A$2:$D$39,3,FALSE),укпф1[[#This Row],[объем]])</f>
        <v>5849.3641354938209</v>
      </c>
    </row>
    <row r="254" spans="1:12" x14ac:dyDescent="0.35">
      <c r="A254" t="s">
        <v>142</v>
      </c>
      <c r="B254" t="s">
        <v>24</v>
      </c>
      <c r="C254" t="s">
        <v>25</v>
      </c>
      <c r="D254">
        <f>VLOOKUP(укпф1[[#This Row],[Номенклатура]],[1]!Таблица213[[product_name]:[упаковка]],7,FALSE)</f>
        <v>1038</v>
      </c>
      <c r="E254" t="s">
        <v>60</v>
      </c>
      <c r="F254" t="str">
        <f>VLOOKUP(укпф1[[#This Row],[Номенклатура]],[1]!Таблица213[[product_name]:[упаковка]],3,FALSE)</f>
        <v>ОХЛ</v>
      </c>
      <c r="G254" t="s">
        <v>15</v>
      </c>
      <c r="H254" t="str">
        <f>VLOOKUP(укпф1[[#This Row],[Номенклатура]],[1]!Таблица213[[product_name]:[упаковка]],4,FALSE)</f>
        <v>табак</v>
      </c>
      <c r="I254" s="7">
        <v>746.55152957699056</v>
      </c>
      <c r="J254" s="7" cm="1">
        <f t="array" ref="J254">INDEX('[1]прайс ЗПП'!$A$1:$D$1080,MATCH(1,(укпф1[[#This Row],[артикул]]='[1]прайс ЗПП'!$B$1:$B$1080)*(укпф1[[#This Row],[Source.Name.1]]='[1]прайс ЗПП'!$A$1:$A$1080),0),4)</f>
        <v>758.73202057675292</v>
      </c>
      <c r="K254" s="7">
        <f>укпф1[[#This Row],[цена]]*укпф1[[#This Row],[объем]]</f>
        <v>566432.55050061562</v>
      </c>
      <c r="L254" s="7">
        <f>IFERROR(укпф1[[#This Row],[объем]]*VLOOKUP(укпф1[[#This Row],[артикул]],[1]маринад!$A$2:$D$39,3,FALSE),укпф1[[#This Row],[объем]])</f>
        <v>739.15993027424804</v>
      </c>
    </row>
    <row r="255" spans="1:12" x14ac:dyDescent="0.35">
      <c r="A255" t="s">
        <v>142</v>
      </c>
      <c r="B255" t="s">
        <v>24</v>
      </c>
      <c r="C255" t="s">
        <v>25</v>
      </c>
      <c r="D255">
        <f>VLOOKUP(укпф1[[#This Row],[Номенклатура]],[1]!Таблица213[[product_name]:[упаковка]],7,FALSE)</f>
        <v>1011</v>
      </c>
      <c r="E255" t="s">
        <v>61</v>
      </c>
      <c r="F255" t="str">
        <f>VLOOKUP(укпф1[[#This Row],[Номенклатура]],[1]!Таблица213[[product_name]:[упаковка]],3,FALSE)</f>
        <v>ОХЛ</v>
      </c>
      <c r="G255" t="s">
        <v>15</v>
      </c>
      <c r="H255" t="str">
        <f>VLOOKUP(укпф1[[#This Row],[Номенклатура]],[1]!Таблица213[[product_name]:[упаковка]],4,FALSE)</f>
        <v>крыло</v>
      </c>
      <c r="I255" s="7">
        <v>24.206534488863365</v>
      </c>
      <c r="J255" s="7" cm="1">
        <f t="array" ref="J255">INDEX('[1]прайс ЗПП'!$A$1:$D$1080,MATCH(1,(укпф1[[#This Row],[артикул]]='[1]прайс ЗПП'!$B$1:$B$1080)*(укпф1[[#This Row],[Source.Name.1]]='[1]прайс ЗПП'!$A$1:$A$1080),0),4)</f>
        <v>848.03282625705583</v>
      </c>
      <c r="K255" s="7">
        <f>укпф1[[#This Row],[цена]]*укпф1[[#This Row],[объем]]</f>
        <v>20527.935856479697</v>
      </c>
      <c r="L255" s="7">
        <f>IFERROR(укпф1[[#This Row],[объем]]*VLOOKUP(укпф1[[#This Row],[артикул]],[1]маринад!$A$2:$D$39,3,FALSE),укпф1[[#This Row],[объем]])</f>
        <v>24.206534488863365</v>
      </c>
    </row>
    <row r="256" spans="1:12" x14ac:dyDescent="0.35">
      <c r="A256" t="s">
        <v>142</v>
      </c>
      <c r="B256" t="s">
        <v>24</v>
      </c>
      <c r="C256" t="s">
        <v>25</v>
      </c>
      <c r="D256">
        <f>VLOOKUP(укпф1[[#This Row],[Номенклатура]],[1]!Таблица213[[product_name]:[упаковка]],7,FALSE)</f>
        <v>1064</v>
      </c>
      <c r="E256" t="s">
        <v>62</v>
      </c>
      <c r="F256" t="str">
        <f>VLOOKUP(укпф1[[#This Row],[Номенклатура]],[1]!Таблица213[[product_name]:[упаковка]],3,FALSE)</f>
        <v>ОХЛ</v>
      </c>
      <c r="G256" t="s">
        <v>15</v>
      </c>
      <c r="H256" t="str">
        <f>VLOOKUP(укпф1[[#This Row],[Номенклатура]],[1]!Таблица213[[product_name]:[упаковка]],4,FALSE)</f>
        <v>бедро</v>
      </c>
      <c r="I256" s="7">
        <v>7175.4770007124334</v>
      </c>
      <c r="J256" s="7" cm="1">
        <f t="array" ref="J256">INDEX('[1]прайс ЗПП'!$A$1:$D$1080,MATCH(1,(укпф1[[#This Row],[артикул]]='[1]прайс ЗПП'!$B$1:$B$1080)*(укпф1[[#This Row],[Source.Name.1]]='[1]прайс ЗПП'!$A$1:$A$1080),0),4)</f>
        <v>872.01246392399355</v>
      </c>
      <c r="K256" s="7">
        <f>укпф1[[#This Row],[цена]]*укпф1[[#This Row],[объем]]</f>
        <v>6257105.3792211963</v>
      </c>
      <c r="L256" s="7">
        <f>IFERROR(укпф1[[#This Row],[объем]]*VLOOKUP(укпф1[[#This Row],[артикул]],[1]маринад!$A$2:$D$39,3,FALSE),укпф1[[#This Row],[объем]])</f>
        <v>6091.2368427100455</v>
      </c>
    </row>
    <row r="257" spans="1:12" x14ac:dyDescent="0.35">
      <c r="A257" t="s">
        <v>142</v>
      </c>
      <c r="B257" t="s">
        <v>24</v>
      </c>
      <c r="C257" t="s">
        <v>25</v>
      </c>
      <c r="D257">
        <f>VLOOKUP(укпф1[[#This Row],[Номенклатура]],[1]!Таблица213[[product_name]:[упаковка]],7,FALSE)</f>
        <v>1066</v>
      </c>
      <c r="E257" t="s">
        <v>63</v>
      </c>
      <c r="F257" t="str">
        <f>VLOOKUP(укпф1[[#This Row],[Номенклатура]],[1]!Таблица213[[product_name]:[упаковка]],3,FALSE)</f>
        <v>ОХЛ</v>
      </c>
      <c r="G257" t="s">
        <v>15</v>
      </c>
      <c r="H257" t="str">
        <f>VLOOKUP(укпф1[[#This Row],[Номенклатура]],[1]!Таблица213[[product_name]:[упаковка]],4,FALSE)</f>
        <v>бедро</v>
      </c>
      <c r="I257" s="7">
        <v>132.03564266652742</v>
      </c>
      <c r="J257" s="7" cm="1">
        <f t="array" ref="J257">INDEX('[1]прайс ЗПП'!$A$1:$D$1080,MATCH(1,(укпф1[[#This Row],[артикул]]='[1]прайс ЗПП'!$B$1:$B$1080)*(укпф1[[#This Row],[Source.Name.1]]='[1]прайс ЗПП'!$A$1:$A$1080),0),4)</f>
        <v>884.41603179246226</v>
      </c>
      <c r="K257" s="7">
        <f>укпф1[[#This Row],[цена]]*укпф1[[#This Row],[объем]]</f>
        <v>116774.43914229771</v>
      </c>
      <c r="L257" s="7">
        <f>IFERROR(укпф1[[#This Row],[объем]]*VLOOKUP(укпф1[[#This Row],[артикул]],[1]маринад!$A$2:$D$39,3,FALSE),укпф1[[#This Row],[объем]])</f>
        <v>112.08458630435265</v>
      </c>
    </row>
    <row r="258" spans="1:12" x14ac:dyDescent="0.35">
      <c r="A258" t="s">
        <v>142</v>
      </c>
      <c r="B258" t="s">
        <v>24</v>
      </c>
      <c r="C258" t="s">
        <v>25</v>
      </c>
      <c r="D258">
        <f>VLOOKUP(укпф1[[#This Row],[Номенклатура]],[1]!Таблица213[[product_name]:[упаковка]],7,FALSE)</f>
        <v>1065</v>
      </c>
      <c r="E258" t="s">
        <v>64</v>
      </c>
      <c r="F258" t="str">
        <f>VLOOKUP(укпф1[[#This Row],[Номенклатура]],[1]!Таблица213[[product_name]:[упаковка]],3,FALSE)</f>
        <v>ОХЛ</v>
      </c>
      <c r="G258" t="s">
        <v>15</v>
      </c>
      <c r="H258" t="str">
        <f>VLOOKUP(укпф1[[#This Row],[Номенклатура]],[1]!Таблица213[[product_name]:[упаковка]],4,FALSE)</f>
        <v>филе</v>
      </c>
      <c r="I258" s="7">
        <v>242.06534488863366</v>
      </c>
      <c r="J258" s="7" cm="1">
        <f t="array" ref="J258">INDEX('[1]прайс ЗПП'!$A$1:$D$1080,MATCH(1,(укпф1[[#This Row],[артикул]]='[1]прайс ЗПП'!$B$1:$B$1080)*(укпф1[[#This Row],[Source.Name.1]]='[1]прайс ЗПП'!$A$1:$A$1080),0),4)</f>
        <v>1031.041523873906</v>
      </c>
      <c r="K258" s="7">
        <f>укпф1[[#This Row],[цена]]*укпф1[[#This Row],[объем]]</f>
        <v>249579.42207103947</v>
      </c>
      <c r="L258" s="7">
        <f>IFERROR(укпф1[[#This Row],[объем]]*VLOOKUP(укпф1[[#This Row],[артикул]],[1]маринад!$A$2:$D$39,3,FALSE),укпф1[[#This Row],[объем]])</f>
        <v>205.48840822464658</v>
      </c>
    </row>
    <row r="259" spans="1:12" x14ac:dyDescent="0.35">
      <c r="A259" t="s">
        <v>142</v>
      </c>
      <c r="B259" t="s">
        <v>24</v>
      </c>
      <c r="C259" t="s">
        <v>25</v>
      </c>
      <c r="D259">
        <f>VLOOKUP(укпф1[[#This Row],[Номенклатура]],[1]!Таблица213[[product_name]:[упаковка]],7,FALSE)</f>
        <v>1009</v>
      </c>
      <c r="E259" t="s">
        <v>65</v>
      </c>
      <c r="F259" t="str">
        <f>VLOOKUP(укпф1[[#This Row],[Номенклатура]],[1]!Таблица213[[product_name]:[упаковка]],3,FALSE)</f>
        <v>ОХЛ</v>
      </c>
      <c r="G259" t="s">
        <v>15</v>
      </c>
      <c r="H259" t="str">
        <f>VLOOKUP(укпф1[[#This Row],[Номенклатура]],[1]!Таблица213[[product_name]:[упаковка]],4,FALSE)</f>
        <v>лапы</v>
      </c>
      <c r="I259" s="7">
        <v>18716.052347980261</v>
      </c>
      <c r="J259" s="7" cm="1">
        <f t="array" ref="J259">INDEX('[1]прайс ЗПП'!$A$1:$D$1080,MATCH(1,(укпф1[[#This Row],[артикул]]='[1]прайс ЗПП'!$B$1:$B$1080)*(укпф1[[#This Row],[Source.Name.1]]='[1]прайс ЗПП'!$A$1:$A$1080),0),4)</f>
        <v>166.13431464411266</v>
      </c>
      <c r="K259" s="7">
        <f>укпф1[[#This Row],[цена]]*укпф1[[#This Row],[объем]]</f>
        <v>3109378.5296750362</v>
      </c>
      <c r="L259" s="7">
        <f>IFERROR(укпф1[[#This Row],[объем]]*VLOOKUP(укпф1[[#This Row],[артикул]],[1]маринад!$A$2:$D$39,3,FALSE),укпф1[[#This Row],[объем]])</f>
        <v>18716.052347980261</v>
      </c>
    </row>
    <row r="260" spans="1:12" x14ac:dyDescent="0.35">
      <c r="A260" t="s">
        <v>142</v>
      </c>
      <c r="B260" t="s">
        <v>24</v>
      </c>
      <c r="C260" t="s">
        <v>25</v>
      </c>
      <c r="D260">
        <f>VLOOKUP(укпф1[[#This Row],[Номенклатура]],[1]!Таблица213[[product_name]:[упаковка]],7,FALSE)</f>
        <v>1008</v>
      </c>
      <c r="E260" t="s">
        <v>66</v>
      </c>
      <c r="F260" t="str">
        <f>VLOOKUP(укпф1[[#This Row],[Номенклатура]],[1]!Таблица213[[product_name]:[упаковка]],3,FALSE)</f>
        <v>ОХЛ</v>
      </c>
      <c r="G260" t="s">
        <v>15</v>
      </c>
      <c r="H260" t="str">
        <f>VLOOKUP(укпф1[[#This Row],[Номенклатура]],[1]!Таблица213[[product_name]:[упаковка]],4,FALSE)</f>
        <v>головы</v>
      </c>
      <c r="I260" s="7">
        <v>28502.923687569139</v>
      </c>
      <c r="J260" s="7" cm="1">
        <f t="array" ref="J260">INDEX('[1]прайс ЗПП'!$A$1:$D$1080,MATCH(1,(укпф1[[#This Row],[артикул]]='[1]прайс ЗПП'!$B$1:$B$1080)*(укпф1[[#This Row],[Source.Name.1]]='[1]прайс ЗПП'!$A$1:$A$1080),0),4)</f>
        <v>174.822302160883</v>
      </c>
      <c r="K260" s="7">
        <f>укпф1[[#This Row],[цена]]*укпф1[[#This Row],[объем]]</f>
        <v>4982946.7373768017</v>
      </c>
      <c r="L260" s="7">
        <f>IFERROR(укпф1[[#This Row],[объем]]*VLOOKUP(укпф1[[#This Row],[артикул]],[1]маринад!$A$2:$D$39,3,FALSE),укпф1[[#This Row],[объем]])</f>
        <v>28502.923687569139</v>
      </c>
    </row>
    <row r="261" spans="1:12" x14ac:dyDescent="0.35">
      <c r="A261" t="s">
        <v>142</v>
      </c>
      <c r="B261" t="s">
        <v>24</v>
      </c>
      <c r="C261" t="s">
        <v>25</v>
      </c>
      <c r="D261">
        <f>VLOOKUP(укпф1[[#This Row],[Номенклатура]],[1]!Таблица213[[product_name]:[упаковка]],7,FALSE)</f>
        <v>1004</v>
      </c>
      <c r="E261" t="s">
        <v>67</v>
      </c>
      <c r="F261" t="str">
        <f>VLOOKUP(укпф1[[#This Row],[Номенклатура]],[1]!Таблица213[[product_name]:[упаковка]],3,FALSE)</f>
        <v>ОХЛ</v>
      </c>
      <c r="G261" t="s">
        <v>15</v>
      </c>
      <c r="H261" t="str">
        <f>VLOOKUP(укпф1[[#This Row],[Номенклатура]],[1]!Таблица213[[product_name]:[упаковка]],4,FALSE)</f>
        <v>шея</v>
      </c>
      <c r="I261" s="7">
        <v>18798.574624646844</v>
      </c>
      <c r="J261" s="7" cm="1">
        <f t="array" ref="J261">INDEX('[1]прайс ЗПП'!$A$1:$D$1080,MATCH(1,(укпф1[[#This Row],[артикул]]='[1]прайс ЗПП'!$B$1:$B$1080)*(укпф1[[#This Row],[Source.Name.1]]='[1]прайс ЗПП'!$A$1:$A$1080),0),4)</f>
        <v>265.85261534641319</v>
      </c>
      <c r="K261" s="7">
        <f>укпф1[[#This Row],[цена]]*укпф1[[#This Row],[объем]]</f>
        <v>4997650.228747081</v>
      </c>
      <c r="L261" s="7">
        <f>IFERROR(укпф1[[#This Row],[объем]]*VLOOKUP(укпф1[[#This Row],[артикул]],[1]маринад!$A$2:$D$39,3,FALSE),укпф1[[#This Row],[объем]])</f>
        <v>18798.574624646844</v>
      </c>
    </row>
    <row r="262" spans="1:12" x14ac:dyDescent="0.35">
      <c r="A262" t="s">
        <v>142</v>
      </c>
      <c r="B262" t="s">
        <v>68</v>
      </c>
      <c r="C262" t="s">
        <v>69</v>
      </c>
      <c r="D262">
        <f>VLOOKUP(укпф1[[#This Row],[Номенклатура]],[1]!Таблица213[[product_name]:[упаковка]],7,FALSE)</f>
        <v>987</v>
      </c>
      <c r="E262" t="s">
        <v>27</v>
      </c>
      <c r="F262" t="str">
        <f>VLOOKUP(укпф1[[#This Row],[Номенклатура]],[1]!Таблица213[[product_name]:[упаковка]],3,FALSE)</f>
        <v>ОХЛ</v>
      </c>
      <c r="G262" t="s">
        <v>15</v>
      </c>
      <c r="H262" t="str">
        <f>VLOOKUP(укпф1[[#This Row],[Номенклатура]],[1]!Таблица213[[product_name]:[упаковка]],4,FALSE)</f>
        <v>тушка</v>
      </c>
      <c r="I262" s="7">
        <v>2544.9633807248915</v>
      </c>
      <c r="J262" s="7" cm="1">
        <f t="array" ref="J262">INDEX('[1]прайс ЗПП'!$A$1:$D$1080,MATCH(1,(укпф1[[#This Row],[артикул]]='[1]прайс ЗПП'!$B$1:$B$1080)*(укпф1[[#This Row],[Source.Name.1]]='[1]прайс ЗПП'!$A$1:$A$1080),0),4)</f>
        <v>796.3458312360242</v>
      </c>
      <c r="K262" s="7">
        <f>укпф1[[#This Row],[цена]]*укпф1[[#This Row],[объем]]</f>
        <v>2026670.978888606</v>
      </c>
      <c r="L262" s="7">
        <f>IFERROR(укпф1[[#This Row],[объем]]*VLOOKUP(укпф1[[#This Row],[артикул]],[1]маринад!$A$2:$D$39,3,FALSE),укпф1[[#This Row],[объем]])</f>
        <v>2544.9633807248915</v>
      </c>
    </row>
    <row r="263" spans="1:12" x14ac:dyDescent="0.35">
      <c r="A263" t="s">
        <v>142</v>
      </c>
      <c r="B263" t="s">
        <v>68</v>
      </c>
      <c r="C263" t="s">
        <v>69</v>
      </c>
      <c r="D263">
        <f>VLOOKUP(укпф1[[#This Row],[Номенклатура]],[1]!Таблица213[[product_name]:[упаковка]],7,FALSE)</f>
        <v>991</v>
      </c>
      <c r="E263" t="s">
        <v>29</v>
      </c>
      <c r="F263" t="str">
        <f>VLOOKUP(укпф1[[#This Row],[Номенклатура]],[1]!Таблица213[[product_name]:[упаковка]],3,FALSE)</f>
        <v>ОХЛ</v>
      </c>
      <c r="G263" t="s">
        <v>15</v>
      </c>
      <c r="H263" t="str">
        <f>VLOOKUP(укпф1[[#This Row],[Номенклатура]],[1]!Таблица213[[product_name]:[упаковка]],4,FALSE)</f>
        <v>бедро</v>
      </c>
      <c r="I263" s="7">
        <v>12039.048327980026</v>
      </c>
      <c r="J263" s="7" cm="1">
        <f t="array" ref="J263">INDEX('[1]прайс ЗПП'!$A$1:$D$1080,MATCH(1,(укпф1[[#This Row],[артикул]]='[1]прайс ЗПП'!$B$1:$B$1080)*(укпф1[[#This Row],[Source.Name.1]]='[1]прайс ЗПП'!$A$1:$A$1080),0),4)</f>
        <v>813.6990527300735</v>
      </c>
      <c r="K263" s="7">
        <f>укпф1[[#This Row],[цена]]*укпф1[[#This Row],[объем]]</f>
        <v>9796162.2202489227</v>
      </c>
      <c r="L263" s="7">
        <f>IFERROR(укпф1[[#This Row],[объем]]*VLOOKUP(укпф1[[#This Row],[артикул]],[1]маринад!$A$2:$D$39,3,FALSE),укпф1[[#This Row],[объем]])</f>
        <v>12039.048327980026</v>
      </c>
    </row>
    <row r="264" spans="1:12" x14ac:dyDescent="0.35">
      <c r="A264" t="s">
        <v>142</v>
      </c>
      <c r="B264" t="s">
        <v>68</v>
      </c>
      <c r="C264" t="s">
        <v>69</v>
      </c>
      <c r="D264">
        <f>VLOOKUP(укпф1[[#This Row],[Номенклатура]],[1]!Таблица213[[product_name]:[упаковка]],7,FALSE)</f>
        <v>992</v>
      </c>
      <c r="E264" t="s">
        <v>31</v>
      </c>
      <c r="F264" t="str">
        <f>VLOOKUP(укпф1[[#This Row],[Номенклатура]],[1]!Таблица213[[product_name]:[упаковка]],3,FALSE)</f>
        <v>ОХЛ</v>
      </c>
      <c r="G264" t="s">
        <v>15</v>
      </c>
      <c r="H264" t="str">
        <f>VLOOKUP(укпф1[[#This Row],[Номенклатура]],[1]!Таблица213[[product_name]:[упаковка]],4,FALSE)</f>
        <v>голень</v>
      </c>
      <c r="I264" s="7">
        <v>4114.6114538665915</v>
      </c>
      <c r="J264" s="7" cm="1">
        <f t="array" ref="J264">INDEX('[1]прайс ЗПП'!$A$1:$D$1080,MATCH(1,(укпф1[[#This Row],[артикул]]='[1]прайс ЗПП'!$B$1:$B$1080)*(укпф1[[#This Row],[Source.Name.1]]='[1]прайс ЗПП'!$A$1:$A$1080),0),4)</f>
        <v>845.58432330478865</v>
      </c>
      <c r="K264" s="7">
        <f>укпф1[[#This Row],[цена]]*укпф1[[#This Row],[объем]]</f>
        <v>3479250.9418799146</v>
      </c>
      <c r="L264" s="7">
        <f>IFERROR(укпф1[[#This Row],[объем]]*VLOOKUP(укпф1[[#This Row],[артикул]],[1]маринад!$A$2:$D$39,3,FALSE),укпф1[[#This Row],[объем]])</f>
        <v>4114.6114538665915</v>
      </c>
    </row>
    <row r="265" spans="1:12" x14ac:dyDescent="0.35">
      <c r="A265" t="s">
        <v>142</v>
      </c>
      <c r="B265" t="s">
        <v>68</v>
      </c>
      <c r="C265" t="s">
        <v>69</v>
      </c>
      <c r="D265">
        <f>VLOOKUP(укпф1[[#This Row],[Номенклатура]],[1]!Таблица213[[product_name]:[упаковка]],7,FALSE)</f>
        <v>993</v>
      </c>
      <c r="E265" t="s">
        <v>33</v>
      </c>
      <c r="F265" t="str">
        <f>VLOOKUP(укпф1[[#This Row],[Номенклатура]],[1]!Таблица213[[product_name]:[упаковка]],3,FALSE)</f>
        <v>ОХЛ</v>
      </c>
      <c r="G265" t="s">
        <v>15</v>
      </c>
      <c r="H265" t="str">
        <f>VLOOKUP(укпф1[[#This Row],[Номенклатура]],[1]!Таблица213[[product_name]:[упаковка]],4,FALSE)</f>
        <v>крыло</v>
      </c>
      <c r="I265" s="7">
        <v>3616.7942656210039</v>
      </c>
      <c r="J265" s="7" cm="1">
        <f t="array" ref="J265">INDEX('[1]прайс ЗПП'!$A$1:$D$1080,MATCH(1,(укпф1[[#This Row],[артикул]]='[1]прайс ЗПП'!$B$1:$B$1080)*(укпф1[[#This Row],[Source.Name.1]]='[1]прайс ЗПП'!$A$1:$A$1080),0),4)</f>
        <v>831.43410961196139</v>
      </c>
      <c r="K265" s="7">
        <f>укпф1[[#This Row],[цена]]*укпф1[[#This Row],[объем]]</f>
        <v>3007126.119886247</v>
      </c>
      <c r="L265" s="7">
        <f>IFERROR(укпф1[[#This Row],[объем]]*VLOOKUP(укпф1[[#This Row],[артикул]],[1]маринад!$A$2:$D$39,3,FALSE),укпф1[[#This Row],[объем]])</f>
        <v>3616.7942656210039</v>
      </c>
    </row>
    <row r="266" spans="1:12" x14ac:dyDescent="0.35">
      <c r="A266" t="s">
        <v>142</v>
      </c>
      <c r="B266" t="s">
        <v>68</v>
      </c>
      <c r="C266" t="s">
        <v>69</v>
      </c>
      <c r="D266">
        <f>VLOOKUP(укпф1[[#This Row],[Номенклатура]],[1]!Таблица213[[product_name]:[упаковка]],7,FALSE)</f>
        <v>999</v>
      </c>
      <c r="E266" t="s">
        <v>35</v>
      </c>
      <c r="F266" t="str">
        <f>VLOOKUP(укпф1[[#This Row],[Номенклатура]],[1]!Таблица213[[product_name]:[упаковка]],3,FALSE)</f>
        <v>ОХЛ</v>
      </c>
      <c r="G266" t="s">
        <v>15</v>
      </c>
      <c r="H266" t="str">
        <f>VLOOKUP(укпф1[[#This Row],[Номенклатура]],[1]!Таблица213[[product_name]:[упаковка]],4,FALSE)</f>
        <v>четвертина</v>
      </c>
      <c r="I266" s="7">
        <v>3418.6833437681676</v>
      </c>
      <c r="J266" s="7" cm="1">
        <f t="array" ref="J266">INDEX('[1]прайс ЗПП'!$A$1:$D$1080,MATCH(1,(укпф1[[#This Row],[артикул]]='[1]прайс ЗПП'!$B$1:$B$1080)*(укпф1[[#This Row],[Source.Name.1]]='[1]прайс ЗПП'!$A$1:$A$1080),0),4)</f>
        <v>798.88569301121481</v>
      </c>
      <c r="K266" s="7">
        <f>укпф1[[#This Row],[цена]]*укпф1[[#This Row],[объем]]</f>
        <v>2731137.2122721295</v>
      </c>
      <c r="L266" s="7">
        <f>IFERROR(укпф1[[#This Row],[объем]]*VLOOKUP(укпф1[[#This Row],[артикул]],[1]маринад!$A$2:$D$39,3,FALSE),укпф1[[#This Row],[объем]])</f>
        <v>3418.6833437681676</v>
      </c>
    </row>
    <row r="267" spans="1:12" x14ac:dyDescent="0.35">
      <c r="A267" t="s">
        <v>142</v>
      </c>
      <c r="B267" t="s">
        <v>68</v>
      </c>
      <c r="C267" t="s">
        <v>69</v>
      </c>
      <c r="D267">
        <f>VLOOKUP(укпф1[[#This Row],[Номенклатура]],[1]!Таблица213[[product_name]:[упаковка]],7,FALSE)</f>
        <v>998</v>
      </c>
      <c r="E267" t="s">
        <v>37</v>
      </c>
      <c r="F267" t="str">
        <f>VLOOKUP(укпф1[[#This Row],[Номенклатура]],[1]!Таблица213[[product_name]:[упаковка]],3,FALSE)</f>
        <v>ОХЛ</v>
      </c>
      <c r="G267" t="s">
        <v>15</v>
      </c>
      <c r="H267" t="str">
        <f>VLOOKUP(укпф1[[#This Row],[Номенклатура]],[1]!Таблица213[[product_name]:[упаковка]],4,FALSE)</f>
        <v>филе</v>
      </c>
      <c r="I267" s="7">
        <v>11429.476260740532</v>
      </c>
      <c r="J267" s="7" cm="1">
        <f t="array" ref="J267">INDEX('[1]прайс ЗПП'!$A$1:$D$1080,MATCH(1,(укпф1[[#This Row],[артикул]]='[1]прайс ЗПП'!$B$1:$B$1080)*(укпф1[[#This Row],[Source.Name.1]]='[1]прайс ЗПП'!$A$1:$A$1080),0),4)</f>
        <v>1079.0639255784656</v>
      </c>
      <c r="K267" s="7">
        <f>укпф1[[#This Row],[цена]]*укпф1[[#This Row],[объем]]</f>
        <v>12333135.521220561</v>
      </c>
      <c r="L267" s="7">
        <f>IFERROR(укпф1[[#This Row],[объем]]*VLOOKUP(укпф1[[#This Row],[артикул]],[1]маринад!$A$2:$D$39,3,FALSE),укпф1[[#This Row],[объем]])</f>
        <v>11429.476260740532</v>
      </c>
    </row>
    <row r="268" spans="1:12" x14ac:dyDescent="0.35">
      <c r="A268" t="s">
        <v>142</v>
      </c>
      <c r="B268" t="s">
        <v>68</v>
      </c>
      <c r="C268" t="s">
        <v>69</v>
      </c>
      <c r="D268">
        <f>VLOOKUP(укпф1[[#This Row],[Номенклатура]],[1]!Таблица213[[product_name]:[упаковка]],7,FALSE)</f>
        <v>994</v>
      </c>
      <c r="E268" t="s">
        <v>39</v>
      </c>
      <c r="F268" t="str">
        <f>VLOOKUP(укпф1[[#This Row],[Номенклатура]],[1]!Таблица213[[product_name]:[упаковка]],3,FALSE)</f>
        <v>ОХЛ</v>
      </c>
      <c r="G268" t="s">
        <v>15</v>
      </c>
      <c r="H268" t="str">
        <f>VLOOKUP(укпф1[[#This Row],[Номенклатура]],[1]!Таблица213[[product_name]:[упаковка]],4,FALSE)</f>
        <v>грудка</v>
      </c>
      <c r="I268" s="7">
        <v>3560.9168261240497</v>
      </c>
      <c r="J268" s="7" cm="1">
        <f t="array" ref="J268">INDEX('[1]прайс ЗПП'!$A$1:$D$1080,MATCH(1,(укпф1[[#This Row],[артикул]]='[1]прайс ЗПП'!$B$1:$B$1080)*(укпф1[[#This Row],[Source.Name.1]]='[1]прайс ЗПП'!$A$1:$A$1080),0),4)</f>
        <v>859.73554920197023</v>
      </c>
      <c r="K268" s="7">
        <f>укпф1[[#This Row],[цена]]*укпф1[[#This Row],[объем]]</f>
        <v>3061446.7831702968</v>
      </c>
      <c r="L268" s="7">
        <f>IFERROR(укпф1[[#This Row],[объем]]*VLOOKUP(укпф1[[#This Row],[артикул]],[1]маринад!$A$2:$D$39,3,FALSE),укпф1[[#This Row],[объем]])</f>
        <v>3560.9168261240497</v>
      </c>
    </row>
    <row r="269" spans="1:12" x14ac:dyDescent="0.35">
      <c r="A269" t="s">
        <v>142</v>
      </c>
      <c r="B269" t="s">
        <v>68</v>
      </c>
      <c r="C269" t="s">
        <v>69</v>
      </c>
      <c r="D269">
        <f>VLOOKUP(укпф1[[#This Row],[Номенклатура]],[1]!Таблица213[[product_name]:[упаковка]],7,FALSE)</f>
        <v>996</v>
      </c>
      <c r="E269" t="s">
        <v>41</v>
      </c>
      <c r="F269" t="str">
        <f>VLOOKUP(укпф1[[#This Row],[Номенклатура]],[1]!Таблица213[[product_name]:[упаковка]],3,FALSE)</f>
        <v>ОХЛ</v>
      </c>
      <c r="G269" t="s">
        <v>15</v>
      </c>
      <c r="H269" t="str">
        <f>VLOOKUP(укпф1[[#This Row],[Номенклатура]],[1]!Таблица213[[product_name]:[упаковка]],4,FALSE)</f>
        <v>половинка</v>
      </c>
      <c r="I269" s="7">
        <v>533.37555883455809</v>
      </c>
      <c r="J269" s="7" cm="1">
        <f t="array" ref="J269">INDEX('[1]прайс ЗПП'!$A$1:$D$1080,MATCH(1,(укпф1[[#This Row],[артикул]]='[1]прайс ЗПП'!$B$1:$B$1080)*(укпф1[[#This Row],[Source.Name.1]]='[1]прайс ЗПП'!$A$1:$A$1080),0),4)</f>
        <v>810.14019891462954</v>
      </c>
      <c r="K269" s="7">
        <f>укпф1[[#This Row],[цена]]*укпф1[[#This Row],[объем]]</f>
        <v>432108.9813304306</v>
      </c>
      <c r="L269" s="7">
        <f>IFERROR(укпф1[[#This Row],[объем]]*VLOOKUP(укпф1[[#This Row],[артикул]],[1]маринад!$A$2:$D$39,3,FALSE),укпф1[[#This Row],[объем]])</f>
        <v>533.37555883455809</v>
      </c>
    </row>
    <row r="270" spans="1:12" x14ac:dyDescent="0.35">
      <c r="A270" t="s">
        <v>142</v>
      </c>
      <c r="B270" t="s">
        <v>68</v>
      </c>
      <c r="C270" t="s">
        <v>69</v>
      </c>
      <c r="D270">
        <f>VLOOKUP(укпф1[[#This Row],[Номенклатура]],[1]!Таблица213[[product_name]:[упаковка]],7,FALSE)</f>
        <v>156</v>
      </c>
      <c r="E270" t="s">
        <v>42</v>
      </c>
      <c r="F270" t="str">
        <f>VLOOKUP(укпф1[[#This Row],[Номенклатура]],[1]!Таблица213[[product_name]:[упаковка]],3,FALSE)</f>
        <v>ОХЛ</v>
      </c>
      <c r="G270" t="s">
        <v>15</v>
      </c>
      <c r="H270" t="str">
        <f>VLOOKUP(укпф1[[#This Row],[Номенклатура]],[1]!Таблица213[[product_name]:[упаковка]],4,FALSE)</f>
        <v>табак</v>
      </c>
      <c r="I270" s="7">
        <v>0</v>
      </c>
      <c r="J270" s="7" cm="1">
        <f t="array" ref="J270">INDEX('[1]прайс ЗПП'!$A$1:$D$1080,MATCH(1,(укпф1[[#This Row],[артикул]]='[1]прайс ЗПП'!$B$1:$B$1080)*(укпф1[[#This Row],[Source.Name.1]]='[1]прайс ЗПП'!$A$1:$A$1080),0),4)</f>
        <v>763.45389972830583</v>
      </c>
      <c r="K270" s="7">
        <f>укпф1[[#This Row],[цена]]*укпф1[[#This Row],[объем]]</f>
        <v>0</v>
      </c>
      <c r="L270" s="7">
        <f>IFERROR(укпф1[[#This Row],[объем]]*VLOOKUP(укпф1[[#This Row],[артикул]],[1]маринад!$A$2:$D$39,3,FALSE),укпф1[[#This Row],[объем]])</f>
        <v>0</v>
      </c>
    </row>
    <row r="271" spans="1:12" x14ac:dyDescent="0.35">
      <c r="A271" t="s">
        <v>142</v>
      </c>
      <c r="B271" t="s">
        <v>68</v>
      </c>
      <c r="C271" t="s">
        <v>69</v>
      </c>
      <c r="D271">
        <f>VLOOKUP(укпф1[[#This Row],[Номенклатура]],[1]!Таблица213[[product_name]:[упаковка]],7,FALSE)</f>
        <v>997</v>
      </c>
      <c r="E271" t="s">
        <v>43</v>
      </c>
      <c r="F271" t="str">
        <f>VLOOKUP(укпф1[[#This Row],[Номенклатура]],[1]!Таблица213[[product_name]:[упаковка]],3,FALSE)</f>
        <v>ОХЛ</v>
      </c>
      <c r="G271" t="s">
        <v>15</v>
      </c>
      <c r="H271" t="str">
        <f>VLOOKUP(укпф1[[#This Row],[Номенклатура]],[1]!Таблица213[[product_name]:[упаковка]],4,FALSE)</f>
        <v>рагу</v>
      </c>
      <c r="I271" s="7">
        <v>12250.534276941542</v>
      </c>
      <c r="J271" s="7" cm="1">
        <f t="array" ref="J271">INDEX('[1]прайс ЗПП'!$A$1:$D$1080,MATCH(1,(укпф1[[#This Row],[артикул]]='[1]прайс ЗПП'!$B$1:$B$1080)*(укпф1[[#This Row],[Source.Name.1]]='[1]прайс ЗПП'!$A$1:$A$1080),0),4)</f>
        <v>706.08826528393956</v>
      </c>
      <c r="K271" s="7">
        <f>укпф1[[#This Row],[цена]]*укпф1[[#This Row],[объем]]</f>
        <v>8649958.4964070935</v>
      </c>
      <c r="L271" s="7">
        <f>IFERROR(укпф1[[#This Row],[объем]]*VLOOKUP(укпф1[[#This Row],[артикул]],[1]маринад!$A$2:$D$39,3,FALSE),укпф1[[#This Row],[объем]])</f>
        <v>12250.534276941542</v>
      </c>
    </row>
    <row r="272" spans="1:12" x14ac:dyDescent="0.35">
      <c r="A272" t="s">
        <v>142</v>
      </c>
      <c r="B272" t="s">
        <v>68</v>
      </c>
      <c r="C272" t="s">
        <v>69</v>
      </c>
      <c r="D272">
        <f>VLOOKUP(укпф1[[#This Row],[Номенклатура]],[1]!Таблица213[[product_name]:[упаковка]],7,FALSE)</f>
        <v>1007</v>
      </c>
      <c r="E272" t="s">
        <v>44</v>
      </c>
      <c r="F272" t="str">
        <f>VLOOKUP(укпф1[[#This Row],[Номенклатура]],[1]!Таблица213[[product_name]:[упаковка]],3,FALSE)</f>
        <v>ОХЛ</v>
      </c>
      <c r="G272" t="s">
        <v>15</v>
      </c>
      <c r="H272" t="str">
        <f>VLOOKUP(укпф1[[#This Row],[Номенклатура]],[1]!Таблица213[[product_name]:[упаковка]],4,FALSE)</f>
        <v>спинка</v>
      </c>
      <c r="I272" s="7">
        <v>1941.7562618208224</v>
      </c>
      <c r="J272" s="7" cm="1">
        <f t="array" ref="J272">INDEX('[1]прайс ЗПП'!$A$1:$D$1080,MATCH(1,(укпф1[[#This Row],[артикул]]='[1]прайс ЗПП'!$B$1:$B$1080)*(укпф1[[#This Row],[Source.Name.1]]='[1]прайс ЗПП'!$A$1:$A$1080),0),4)</f>
        <v>362.56161137432019</v>
      </c>
      <c r="K272" s="7">
        <f>укпф1[[#This Row],[цена]]*укпф1[[#This Row],[объем]]</f>
        <v>704006.27918193373</v>
      </c>
      <c r="L272" s="7">
        <f>IFERROR(укпф1[[#This Row],[объем]]*VLOOKUP(укпф1[[#This Row],[артикул]],[1]маринад!$A$2:$D$39,3,FALSE),укпф1[[#This Row],[объем]])</f>
        <v>1941.7562618208224</v>
      </c>
    </row>
    <row r="273" spans="1:12" x14ac:dyDescent="0.35">
      <c r="A273" t="s">
        <v>142</v>
      </c>
      <c r="B273" t="s">
        <v>68</v>
      </c>
      <c r="C273" t="s">
        <v>69</v>
      </c>
      <c r="D273">
        <f>VLOOKUP(укпф1[[#This Row],[Номенклатура]],[1]!Таблица213[[product_name]:[упаковка]],7,FALSE)</f>
        <v>1000</v>
      </c>
      <c r="E273" t="s">
        <v>46</v>
      </c>
      <c r="F273" t="str">
        <f>VLOOKUP(укпф1[[#This Row],[Номенклатура]],[1]!Таблица213[[product_name]:[упаковка]],3,FALSE)</f>
        <v>ОХЛ</v>
      </c>
      <c r="G273" t="s">
        <v>15</v>
      </c>
      <c r="H273" t="str">
        <f>VLOOKUP(укпф1[[#This Row],[Номенклатура]],[1]!Таблица213[[product_name]:[упаковка]],4,FALSE)</f>
        <v>желудки</v>
      </c>
      <c r="I273" s="7">
        <v>2512.4528704721183</v>
      </c>
      <c r="J273" s="7" cm="1">
        <f t="array" ref="J273">INDEX('[1]прайс ЗПП'!$A$1:$D$1080,MATCH(1,(укпф1[[#This Row],[артикул]]='[1]прайс ЗПП'!$B$1:$B$1080)*(укпф1[[#This Row],[Source.Name.1]]='[1]прайс ЗПП'!$A$1:$A$1080),0),4)</f>
        <v>540.03682475245512</v>
      </c>
      <c r="K273" s="7">
        <f>укпф1[[#This Row],[цена]]*укпф1[[#This Row],[объем]]</f>
        <v>1356817.0705099541</v>
      </c>
      <c r="L273" s="7">
        <f>IFERROR(укпф1[[#This Row],[объем]]*VLOOKUP(укпф1[[#This Row],[артикул]],[1]маринад!$A$2:$D$39,3,FALSE),укпф1[[#This Row],[объем]])</f>
        <v>2512.4528704721183</v>
      </c>
    </row>
    <row r="274" spans="1:12" x14ac:dyDescent="0.35">
      <c r="A274" t="s">
        <v>142</v>
      </c>
      <c r="B274" t="s">
        <v>68</v>
      </c>
      <c r="C274" t="s">
        <v>69</v>
      </c>
      <c r="D274">
        <f>VLOOKUP(укпф1[[#This Row],[Номенклатура]],[1]!Таблица213[[product_name]:[упаковка]],7,FALSE)</f>
        <v>1002</v>
      </c>
      <c r="E274" t="s">
        <v>48</v>
      </c>
      <c r="F274" t="str">
        <f>VLOOKUP(укпф1[[#This Row],[Номенклатура]],[1]!Таблица213[[product_name]:[упаковка]],3,FALSE)</f>
        <v>ОХЛ</v>
      </c>
      <c r="G274" t="s">
        <v>15</v>
      </c>
      <c r="H274" t="str">
        <f>VLOOKUP(укпф1[[#This Row],[Номенклатура]],[1]!Таблица213[[product_name]:[упаковка]],4,FALSE)</f>
        <v>печень</v>
      </c>
      <c r="I274" s="7">
        <v>4317.8021429464225</v>
      </c>
      <c r="J274" s="7" cm="1">
        <f t="array" ref="J274">INDEX('[1]прайс ЗПП'!$A$1:$D$1080,MATCH(1,(укпф1[[#This Row],[артикул]]='[1]прайс ЗПП'!$B$1:$B$1080)*(укпф1[[#This Row],[Source.Name.1]]='[1]прайс ЗПП'!$A$1:$A$1080),0),4)</f>
        <v>513.81426925961841</v>
      </c>
      <c r="K274" s="7">
        <f>укпф1[[#This Row],[цена]]*укпф1[[#This Row],[объем]]</f>
        <v>2218548.3528856304</v>
      </c>
      <c r="L274" s="7">
        <f>IFERROR(укпф1[[#This Row],[объем]]*VLOOKUP(укпф1[[#This Row],[артикул]],[1]маринад!$A$2:$D$39,3,FALSE),укпф1[[#This Row],[объем]])</f>
        <v>4317.8021429464225</v>
      </c>
    </row>
    <row r="275" spans="1:12" x14ac:dyDescent="0.35">
      <c r="A275" t="s">
        <v>142</v>
      </c>
      <c r="B275" t="s">
        <v>68</v>
      </c>
      <c r="C275" t="s">
        <v>69</v>
      </c>
      <c r="D275">
        <f>VLOOKUP(укпф1[[#This Row],[Номенклатура]],[1]!Таблица213[[product_name]:[упаковка]],7,FALSE)</f>
        <v>1003</v>
      </c>
      <c r="E275" t="s">
        <v>50</v>
      </c>
      <c r="F275" t="str">
        <f>VLOOKUP(укпф1[[#This Row],[Номенклатура]],[1]!Таблица213[[product_name]:[упаковка]],3,FALSE)</f>
        <v>ОХЛ</v>
      </c>
      <c r="G275" t="s">
        <v>15</v>
      </c>
      <c r="H275" t="str">
        <f>VLOOKUP(укпф1[[#This Row],[Номенклатура]],[1]!Таблица213[[product_name]:[упаковка]],4,FALSE)</f>
        <v>сердце</v>
      </c>
      <c r="I275" s="7">
        <v>1295.3406428839269</v>
      </c>
      <c r="J275" s="7" cm="1">
        <f t="array" ref="J275">INDEX('[1]прайс ЗПП'!$A$1:$D$1080,MATCH(1,(укпф1[[#This Row],[артикул]]='[1]прайс ЗПП'!$B$1:$B$1080)*(укпф1[[#This Row],[Source.Name.1]]='[1]прайс ЗПП'!$A$1:$A$1080),0),4)</f>
        <v>873.58628649963907</v>
      </c>
      <c r="K275" s="7">
        <f>укпф1[[#This Row],[цена]]*укпф1[[#This Row],[объем]]</f>
        <v>1131591.8219690248</v>
      </c>
      <c r="L275" s="7">
        <f>IFERROR(укпф1[[#This Row],[объем]]*VLOOKUP(укпф1[[#This Row],[артикул]],[1]маринад!$A$2:$D$39,3,FALSE),укпф1[[#This Row],[объем]])</f>
        <v>1295.3406428839269</v>
      </c>
    </row>
    <row r="276" spans="1:12" x14ac:dyDescent="0.35">
      <c r="A276" t="s">
        <v>142</v>
      </c>
      <c r="B276" t="s">
        <v>68</v>
      </c>
      <c r="C276" t="s">
        <v>69</v>
      </c>
      <c r="D276">
        <f>VLOOKUP(укпф1[[#This Row],[Номенклатура]],[1]!Таблица213[[product_name]:[упаковка]],7,FALSE)</f>
        <v>1014</v>
      </c>
      <c r="E276" t="s">
        <v>53</v>
      </c>
      <c r="F276" t="str">
        <f>VLOOKUP(укпф1[[#This Row],[Номенклатура]],[1]!Таблица213[[product_name]:[упаковка]],3,FALSE)</f>
        <v>ОХЛ</v>
      </c>
      <c r="G276" t="s">
        <v>15</v>
      </c>
      <c r="H276" t="str">
        <f>VLOOKUP(укпф1[[#This Row],[Номенклатура]],[1]!Таблица213[[product_name]:[упаковка]],4,FALSE)</f>
        <v>крыло</v>
      </c>
      <c r="I276" s="7">
        <v>7264.0671346039817</v>
      </c>
      <c r="J276" s="7" cm="1">
        <f t="array" ref="J276">INDEX('[1]прайс ЗПП'!$A$1:$D$1080,MATCH(1,(укпф1[[#This Row],[артикул]]='[1]прайс ЗПП'!$B$1:$B$1080)*(укпф1[[#This Row],[Source.Name.1]]='[1]прайс ЗПП'!$A$1:$A$1080),0),4)</f>
        <v>843.94872107195533</v>
      </c>
      <c r="K276" s="7">
        <f>укпф1[[#This Row],[цена]]*укпф1[[#This Row],[объем]]</f>
        <v>6130500.1680298531</v>
      </c>
      <c r="L276" s="7">
        <f>IFERROR(укпф1[[#This Row],[объем]]*VLOOKUP(укпф1[[#This Row],[артикул]],[1]маринад!$A$2:$D$39,3,FALSE),укпф1[[#This Row],[объем]])</f>
        <v>6227.2328629266876</v>
      </c>
    </row>
    <row r="277" spans="1:12" x14ac:dyDescent="0.35">
      <c r="A277" t="s">
        <v>142</v>
      </c>
      <c r="B277" t="s">
        <v>68</v>
      </c>
      <c r="C277" t="s">
        <v>69</v>
      </c>
      <c r="D277">
        <f>VLOOKUP(укпф1[[#This Row],[Номенклатура]],[1]!Таблица213[[product_name]:[упаковка]],7,FALSE)</f>
        <v>1010</v>
      </c>
      <c r="E277" t="s">
        <v>54</v>
      </c>
      <c r="F277" t="str">
        <f>VLOOKUP(укпф1[[#This Row],[Номенклатура]],[1]!Таблица213[[product_name]:[упаковка]],3,FALSE)</f>
        <v>ОХЛ</v>
      </c>
      <c r="G277" t="s">
        <v>15</v>
      </c>
      <c r="H277" t="str">
        <f>VLOOKUP(укпф1[[#This Row],[Номенклатура]],[1]!Таблица213[[product_name]:[упаковка]],4,FALSE)</f>
        <v>табак</v>
      </c>
      <c r="I277" s="7">
        <v>741.64601514138553</v>
      </c>
      <c r="J277" s="7" cm="1">
        <f t="array" ref="J277">INDEX('[1]прайс ЗПП'!$A$1:$D$1080,MATCH(1,(укпф1[[#This Row],[артикул]]='[1]прайс ЗПП'!$B$1:$B$1080)*(укпф1[[#This Row],[Source.Name.1]]='[1]прайс ЗПП'!$A$1:$A$1080),0),4)</f>
        <v>682.39525026302385</v>
      </c>
      <c r="K277" s="7">
        <f>укпф1[[#This Row],[цена]]*укпф1[[#This Row],[объем]]</f>
        <v>506095.71810898016</v>
      </c>
      <c r="L277" s="7">
        <f>IFERROR(укпф1[[#This Row],[объем]]*VLOOKUP(укпф1[[#This Row],[артикул]],[1]маринад!$A$2:$D$39,3,FALSE),укпф1[[#This Row],[объем]])</f>
        <v>654.87506855751474</v>
      </c>
    </row>
    <row r="278" spans="1:12" x14ac:dyDescent="0.35">
      <c r="A278" t="s">
        <v>142</v>
      </c>
      <c r="B278" t="s">
        <v>68</v>
      </c>
      <c r="C278" t="s">
        <v>69</v>
      </c>
      <c r="D278">
        <f>VLOOKUP(укпф1[[#This Row],[Номенклатура]],[1]!Таблица213[[product_name]:[упаковка]],7,FALSE)</f>
        <v>1017</v>
      </c>
      <c r="E278" t="s">
        <v>55</v>
      </c>
      <c r="F278" t="str">
        <f>VLOOKUP(укпф1[[#This Row],[Номенклатура]],[1]!Таблица213[[product_name]:[упаковка]],3,FALSE)</f>
        <v>ОХЛ</v>
      </c>
      <c r="G278" t="s">
        <v>15</v>
      </c>
      <c r="H278" t="str">
        <f>VLOOKUP(укпф1[[#This Row],[Номенклатура]],[1]!Таблица213[[product_name]:[упаковка]],4,FALSE)</f>
        <v>голень</v>
      </c>
      <c r="I278" s="7">
        <v>772.12461850336024</v>
      </c>
      <c r="J278" s="7" cm="1">
        <f t="array" ref="J278">INDEX('[1]прайс ЗПП'!$A$1:$D$1080,MATCH(1,(укпф1[[#This Row],[артикул]]='[1]прайс ЗПП'!$B$1:$B$1080)*(укпф1[[#This Row],[Source.Name.1]]='[1]прайс ЗПП'!$A$1:$A$1080),0),4)</f>
        <v>892.22235670565055</v>
      </c>
      <c r="K278" s="7">
        <f>укпф1[[#This Row],[цена]]*укпф1[[#This Row],[объем]]</f>
        <v>688906.84679151943</v>
      </c>
      <c r="L278" s="7">
        <f>IFERROR(укпф1[[#This Row],[объем]]*VLOOKUP(укпф1[[#This Row],[артикул]],[1]маринад!$A$2:$D$39,3,FALSE),укпф1[[#This Row],[объем]])</f>
        <v>660.2177156933393</v>
      </c>
    </row>
    <row r="279" spans="1:12" x14ac:dyDescent="0.35">
      <c r="A279" t="s">
        <v>142</v>
      </c>
      <c r="B279" t="s">
        <v>68</v>
      </c>
      <c r="C279" t="s">
        <v>69</v>
      </c>
      <c r="D279">
        <f>VLOOKUP(укпф1[[#This Row],[Номенклатура]],[1]!Таблица213[[product_name]:[упаковка]],7,FALSE)</f>
        <v>1018</v>
      </c>
      <c r="E279" t="s">
        <v>56</v>
      </c>
      <c r="F279" t="str">
        <f>VLOOKUP(укпф1[[#This Row],[Номенклатура]],[1]!Таблица213[[product_name]:[упаковка]],3,FALSE)</f>
        <v>ОХЛ</v>
      </c>
      <c r="G279" t="s">
        <v>15</v>
      </c>
      <c r="H279" t="str">
        <f>VLOOKUP(укпф1[[#This Row],[Номенклатура]],[1]!Таблица213[[product_name]:[упаковка]],4,FALSE)</f>
        <v>бедро</v>
      </c>
      <c r="I279" s="7">
        <v>1750.4877864227497</v>
      </c>
      <c r="J279" s="7" cm="1">
        <f t="array" ref="J279">INDEX('[1]прайс ЗПП'!$A$1:$D$1080,MATCH(1,(укпф1[[#This Row],[артикул]]='[1]прайс ЗПП'!$B$1:$B$1080)*(укпф1[[#This Row],[Source.Name.1]]='[1]прайс ЗПП'!$A$1:$A$1080),0),4)</f>
        <v>906.45461873860086</v>
      </c>
      <c r="K279" s="7">
        <f>укпф1[[#This Row],[цена]]*укпф1[[#This Row],[объем]]</f>
        <v>1586737.7390484109</v>
      </c>
      <c r="L279" s="7">
        <f>IFERROR(укпф1[[#This Row],[объем]]*VLOOKUP(укпф1[[#This Row],[артикул]],[1]маринад!$A$2:$D$39,3,FALSE),укпф1[[#This Row],[объем]])</f>
        <v>1509.6919244698142</v>
      </c>
    </row>
    <row r="280" spans="1:12" x14ac:dyDescent="0.35">
      <c r="A280" t="s">
        <v>142</v>
      </c>
      <c r="B280" t="s">
        <v>68</v>
      </c>
      <c r="C280" t="s">
        <v>69</v>
      </c>
      <c r="D280">
        <f>VLOOKUP(укпф1[[#This Row],[Номенклатура]],[1]!Таблица213[[product_name]:[упаковка]],7,FALSE)</f>
        <v>1019</v>
      </c>
      <c r="E280" t="s">
        <v>57</v>
      </c>
      <c r="F280" t="str">
        <f>VLOOKUP(укпф1[[#This Row],[Номенклатура]],[1]!Таблица213[[product_name]:[упаковка]],3,FALSE)</f>
        <v>ОХЛ</v>
      </c>
      <c r="G280" t="s">
        <v>15</v>
      </c>
      <c r="H280" t="str">
        <f>VLOOKUP(укпф1[[#This Row],[Номенклатура]],[1]!Таблица213[[product_name]:[упаковка]],4,FALSE)</f>
        <v>филе</v>
      </c>
      <c r="I280" s="7">
        <v>191.54278282833033</v>
      </c>
      <c r="J280" s="7" cm="1">
        <f t="array" ref="J280">INDEX('[1]прайс ЗПП'!$A$1:$D$1080,MATCH(1,(укпф1[[#This Row],[артикул]]='[1]прайс ЗПП'!$B$1:$B$1080)*(укпф1[[#This Row],[Source.Name.1]]='[1]прайс ЗПП'!$A$1:$A$1080),0),4)</f>
        <v>1087.0174002080737</v>
      </c>
      <c r="K280" s="7">
        <f>укпф1[[#This Row],[цена]]*укпф1[[#This Row],[объем]]</f>
        <v>208210.33781867131</v>
      </c>
      <c r="L280" s="7">
        <f>IFERROR(укпф1[[#This Row],[объем]]*VLOOKUP(укпф1[[#This Row],[артикул]],[1]маринад!$A$2:$D$39,3,FALSE),укпф1[[#This Row],[объем]])</f>
        <v>166.55894158985245</v>
      </c>
    </row>
    <row r="281" spans="1:12" x14ac:dyDescent="0.35">
      <c r="A281" t="s">
        <v>142</v>
      </c>
      <c r="B281" t="s">
        <v>68</v>
      </c>
      <c r="C281" t="s">
        <v>69</v>
      </c>
      <c r="D281">
        <f>VLOOKUP(укпф1[[#This Row],[Номенклатура]],[1]!Таблица213[[product_name]:[упаковка]],7,FALSE)</f>
        <v>1016</v>
      </c>
      <c r="E281" t="s">
        <v>70</v>
      </c>
      <c r="F281" t="str">
        <f>VLOOKUP(укпф1[[#This Row],[Номенклатура]],[1]!Таблица213[[product_name]:[упаковка]],3,FALSE)</f>
        <v>ОХЛ</v>
      </c>
      <c r="G281" t="s">
        <v>15</v>
      </c>
      <c r="H281" t="str">
        <f>VLOOKUP(укпф1[[#This Row],[Номенклатура]],[1]!Таблица213[[product_name]:[упаковка]],4,FALSE)</f>
        <v>табак</v>
      </c>
      <c r="I281" s="7">
        <v>123.4586626849057</v>
      </c>
      <c r="J281" s="7" cm="1">
        <f t="array" ref="J281">INDEX('[1]прайс ЗПП'!$A$1:$D$1080,MATCH(1,(укпф1[[#This Row],[артикул]]='[1]прайс ЗПП'!$B$1:$B$1080)*(укпф1[[#This Row],[Source.Name.1]]='[1]прайс ЗПП'!$A$1:$A$1080),0),4)</f>
        <v>732.05709705539425</v>
      </c>
      <c r="K281" s="7">
        <f>укпф1[[#This Row],[цена]]*укпф1[[#This Row],[объем]]</f>
        <v>90378.79021145319</v>
      </c>
      <c r="L281" s="7">
        <f>IFERROR(укпф1[[#This Row],[объем]]*VLOOKUP(укпф1[[#This Row],[артикул]],[1]маринад!$A$2:$D$39,3,FALSE),укпф1[[#This Row],[объем]])</f>
        <v>120.21291400672415</v>
      </c>
    </row>
    <row r="282" spans="1:12" x14ac:dyDescent="0.35">
      <c r="A282" t="s">
        <v>142</v>
      </c>
      <c r="B282" t="s">
        <v>68</v>
      </c>
      <c r="C282" t="s">
        <v>69</v>
      </c>
      <c r="D282">
        <f>VLOOKUP(укпф1[[#This Row],[Номенклатура]],[1]!Таблица213[[product_name]:[упаковка]],7,FALSE)</f>
        <v>1020</v>
      </c>
      <c r="E282" t="s">
        <v>59</v>
      </c>
      <c r="F282" t="str">
        <f>VLOOKUP(укпф1[[#This Row],[Номенклатура]],[1]!Таблица213[[product_name]:[упаковка]],3,FALSE)</f>
        <v>ОХЛ</v>
      </c>
      <c r="G282" t="s">
        <v>15</v>
      </c>
      <c r="H282" t="str">
        <f>VLOOKUP(укпф1[[#This Row],[Номенклатура]],[1]!Таблица213[[product_name]:[упаковка]],4,FALSE)</f>
        <v>рагу</v>
      </c>
      <c r="I282" s="7">
        <v>4348.2807463083973</v>
      </c>
      <c r="J282" s="7" cm="1">
        <f t="array" ref="J282">INDEX('[1]прайс ЗПП'!$A$1:$D$1080,MATCH(1,(укпф1[[#This Row],[артикул]]='[1]прайс ЗПП'!$B$1:$B$1080)*(укпф1[[#This Row],[Source.Name.1]]='[1]прайс ЗПП'!$A$1:$A$1080),0),4)</f>
        <v>601.71857664585502</v>
      </c>
      <c r="K282" s="7">
        <f>укпф1[[#This Row],[цена]]*укпф1[[#This Row],[объем]]</f>
        <v>2616441.301525265</v>
      </c>
      <c r="L282" s="7">
        <f>IFERROR(укпф1[[#This Row],[объем]]*VLOOKUP(укпф1[[#This Row],[артикул]],[1]маринад!$A$2:$D$39,3,FALSE),укпф1[[#This Row],[объем]])</f>
        <v>3226.4456083018458</v>
      </c>
    </row>
    <row r="283" spans="1:12" x14ac:dyDescent="0.35">
      <c r="A283" t="s">
        <v>142</v>
      </c>
      <c r="B283" t="s">
        <v>68</v>
      </c>
      <c r="C283" t="s">
        <v>69</v>
      </c>
      <c r="D283">
        <f>VLOOKUP(укпф1[[#This Row],[Номенклатура]],[1]!Таблица213[[product_name]:[упаковка]],7,FALSE)</f>
        <v>1038</v>
      </c>
      <c r="E283" t="s">
        <v>60</v>
      </c>
      <c r="F283" t="str">
        <f>VLOOKUP(укпф1[[#This Row],[Номенклатура]],[1]!Таблица213[[product_name]:[упаковка]],3,FALSE)</f>
        <v>ОХЛ</v>
      </c>
      <c r="G283" t="s">
        <v>15</v>
      </c>
      <c r="H283" t="str">
        <f>VLOOKUP(укпф1[[#This Row],[Номенклатура]],[1]!Таблица213[[product_name]:[упаковка]],4,FALSE)</f>
        <v>табак</v>
      </c>
      <c r="I283" s="7">
        <v>438.4347093620068</v>
      </c>
      <c r="J283" s="7" cm="1">
        <f t="array" ref="J283">INDEX('[1]прайс ЗПП'!$A$1:$D$1080,MATCH(1,(укпф1[[#This Row],[артикул]]='[1]прайс ЗПП'!$B$1:$B$1080)*(укпф1[[#This Row],[Source.Name.1]]='[1]прайс ЗПП'!$A$1:$A$1080),0),4)</f>
        <v>758.73202057675292</v>
      </c>
      <c r="K283" s="7">
        <f>укпф1[[#This Row],[цена]]*укпф1[[#This Row],[объем]]</f>
        <v>332654.45292521681</v>
      </c>
      <c r="L283" s="7">
        <f>IFERROR(укпф1[[#This Row],[объем]]*VLOOKUP(укпф1[[#This Row],[артикул]],[1]маринад!$A$2:$D$39,3,FALSE),укпф1[[#This Row],[объем]])</f>
        <v>434.09377164555127</v>
      </c>
    </row>
    <row r="284" spans="1:12" x14ac:dyDescent="0.35">
      <c r="A284" t="s">
        <v>142</v>
      </c>
      <c r="B284" t="s">
        <v>68</v>
      </c>
      <c r="C284" t="s">
        <v>69</v>
      </c>
      <c r="D284">
        <f>VLOOKUP(укпф1[[#This Row],[Номенклатура]],[1]!Таблица213[[product_name]:[упаковка]],7,FALSE)</f>
        <v>1011</v>
      </c>
      <c r="E284" t="s">
        <v>61</v>
      </c>
      <c r="F284" t="str">
        <f>VLOOKUP(укпф1[[#This Row],[Номенклатура]],[1]!Таблица213[[product_name]:[упаковка]],3,FALSE)</f>
        <v>ОХЛ</v>
      </c>
      <c r="G284" t="s">
        <v>15</v>
      </c>
      <c r="H284" t="str">
        <f>VLOOKUP(укпф1[[#This Row],[Номенклатура]],[1]!Таблица213[[product_name]:[упаковка]],4,FALSE)</f>
        <v>крыло</v>
      </c>
      <c r="I284" s="7">
        <v>10.682750478372151</v>
      </c>
      <c r="J284" s="7" cm="1">
        <f t="array" ref="J284">INDEX('[1]прайс ЗПП'!$A$1:$D$1080,MATCH(1,(укпф1[[#This Row],[артикул]]='[1]прайс ЗПП'!$B$1:$B$1080)*(укпф1[[#This Row],[Source.Name.1]]='[1]прайс ЗПП'!$A$1:$A$1080),0),4)</f>
        <v>848.03282625705583</v>
      </c>
      <c r="K284" s="7">
        <f>укпф1[[#This Row],[цена]]*укпф1[[#This Row],[объем]]</f>
        <v>9059.3230803728511</v>
      </c>
      <c r="L284" s="7">
        <f>IFERROR(укпф1[[#This Row],[объем]]*VLOOKUP(укпф1[[#This Row],[артикул]],[1]маринад!$A$2:$D$39,3,FALSE),укпф1[[#This Row],[объем]])</f>
        <v>10.682750478372151</v>
      </c>
    </row>
    <row r="285" spans="1:12" x14ac:dyDescent="0.35">
      <c r="A285" t="s">
        <v>142</v>
      </c>
      <c r="B285" t="s">
        <v>68</v>
      </c>
      <c r="C285" t="s">
        <v>69</v>
      </c>
      <c r="D285">
        <f>VLOOKUP(укпф1[[#This Row],[Номенклатура]],[1]!Таблица213[[product_name]:[упаковка]],7,FALSE)</f>
        <v>1066</v>
      </c>
      <c r="E285" t="s">
        <v>63</v>
      </c>
      <c r="F285" t="str">
        <f>VLOOKUP(укпф1[[#This Row],[Номенклатура]],[1]!Таблица213[[product_name]:[упаковка]],3,FALSE)</f>
        <v>ОХЛ</v>
      </c>
      <c r="G285" t="s">
        <v>15</v>
      </c>
      <c r="H285" t="str">
        <f>VLOOKUP(укпф1[[#This Row],[Номенклатура]],[1]!Таблица213[[product_name]:[упаковка]],4,FALSE)</f>
        <v>бедро</v>
      </c>
      <c r="I285" s="7">
        <v>27.862523240071919</v>
      </c>
      <c r="J285" s="7" cm="1">
        <f t="array" ref="J285">INDEX('[1]прайс ЗПП'!$A$1:$D$1080,MATCH(1,(укпф1[[#This Row],[артикул]]='[1]прайс ЗПП'!$B$1:$B$1080)*(укпф1[[#This Row],[Source.Name.1]]='[1]прайс ЗПП'!$A$1:$A$1080),0),4)</f>
        <v>884.41603179246226</v>
      </c>
      <c r="K285" s="7">
        <f>укпф1[[#This Row],[цена]]*укпф1[[#This Row],[объем]]</f>
        <v>24642.062239709667</v>
      </c>
      <c r="L285" s="7">
        <f>IFERROR(укпф1[[#This Row],[объем]]*VLOOKUP(укпф1[[#This Row],[артикул]],[1]маринад!$A$2:$D$39,3,FALSE),укпф1[[#This Row],[объем]])</f>
        <v>23.652396638431171</v>
      </c>
    </row>
    <row r="286" spans="1:12" x14ac:dyDescent="0.35">
      <c r="A286" t="s">
        <v>142</v>
      </c>
      <c r="B286" t="s">
        <v>68</v>
      </c>
      <c r="C286" t="s">
        <v>69</v>
      </c>
      <c r="D286">
        <f>VLOOKUP(укпф1[[#This Row],[Номенклатура]],[1]!Таблица213[[product_name]:[упаковка]],7,FALSE)</f>
        <v>1009</v>
      </c>
      <c r="E286" t="s">
        <v>65</v>
      </c>
      <c r="F286" t="str">
        <f>VLOOKUP(укпф1[[#This Row],[Номенклатура]],[1]!Таблица213[[product_name]:[упаковка]],3,FALSE)</f>
        <v>ОХЛ</v>
      </c>
      <c r="G286" t="s">
        <v>15</v>
      </c>
      <c r="H286" t="str">
        <f>VLOOKUP(укпф1[[#This Row],[Номенклатура]],[1]!Таблица213[[product_name]:[упаковка]],4,FALSE)</f>
        <v>лапы</v>
      </c>
      <c r="I286" s="7">
        <v>4089.2126177316122</v>
      </c>
      <c r="J286" s="7" cm="1">
        <f t="array" ref="J286">INDEX('[1]прайс ЗПП'!$A$1:$D$1080,MATCH(1,(укпф1[[#This Row],[артикул]]='[1]прайс ЗПП'!$B$1:$B$1080)*(укпф1[[#This Row],[Source.Name.1]]='[1]прайс ЗПП'!$A$1:$A$1080),0),4)</f>
        <v>166.13431464411266</v>
      </c>
      <c r="K286" s="7">
        <f>укпф1[[#This Row],[цена]]*укпф1[[#This Row],[объем]]</f>
        <v>679358.53568089928</v>
      </c>
      <c r="L286" s="7">
        <f>IFERROR(укпф1[[#This Row],[объем]]*VLOOKUP(укпф1[[#This Row],[артикул]],[1]маринад!$A$2:$D$39,3,FALSE),укпф1[[#This Row],[объем]])</f>
        <v>4089.2126177316122</v>
      </c>
    </row>
    <row r="287" spans="1:12" x14ac:dyDescent="0.35">
      <c r="A287" t="s">
        <v>142</v>
      </c>
      <c r="B287" t="s">
        <v>68</v>
      </c>
      <c r="C287" t="s">
        <v>69</v>
      </c>
      <c r="D287">
        <f>VLOOKUP(укпф1[[#This Row],[Номенклатура]],[1]!Таблица213[[product_name]:[упаковка]],7,FALSE)</f>
        <v>1008</v>
      </c>
      <c r="E287" t="s">
        <v>66</v>
      </c>
      <c r="F287" t="str">
        <f>VLOOKUP(укпф1[[#This Row],[Номенклатура]],[1]!Таблица213[[product_name]:[упаковка]],3,FALSE)</f>
        <v>ОХЛ</v>
      </c>
      <c r="G287" t="s">
        <v>15</v>
      </c>
      <c r="H287" t="str">
        <f>VLOOKUP(укпф1[[#This Row],[Номенклатура]],[1]!Таблица213[[product_name]:[упаковка]],4,FALSE)</f>
        <v>головы</v>
      </c>
      <c r="I287" s="7">
        <v>5105.1660631307705</v>
      </c>
      <c r="J287" s="7" cm="1">
        <f t="array" ref="J287">INDEX('[1]прайс ЗПП'!$A$1:$D$1080,MATCH(1,(укпф1[[#This Row],[артикул]]='[1]прайс ЗПП'!$B$1:$B$1080)*(укпф1[[#This Row],[Source.Name.1]]='[1]прайс ЗПП'!$A$1:$A$1080),0),4)</f>
        <v>174.822302160883</v>
      </c>
      <c r="K287" s="7">
        <f>укпф1[[#This Row],[цена]]*укпф1[[#This Row],[объем]]</f>
        <v>892496.88407013309</v>
      </c>
      <c r="L287" s="7">
        <f>IFERROR(укпф1[[#This Row],[объем]]*VLOOKUP(укпф1[[#This Row],[артикул]],[1]маринад!$A$2:$D$39,3,FALSE),укпф1[[#This Row],[объем]])</f>
        <v>5105.1660631307705</v>
      </c>
    </row>
    <row r="288" spans="1:12" x14ac:dyDescent="0.35">
      <c r="A288" t="s">
        <v>142</v>
      </c>
      <c r="B288" t="s">
        <v>68</v>
      </c>
      <c r="C288" t="s">
        <v>69</v>
      </c>
      <c r="D288">
        <f>VLOOKUP(укпф1[[#This Row],[Номенклатура]],[1]!Таблица213[[product_name]:[упаковка]],7,FALSE)</f>
        <v>1004</v>
      </c>
      <c r="E288" t="s">
        <v>67</v>
      </c>
      <c r="F288" t="str">
        <f>VLOOKUP(укпф1[[#This Row],[Номенклатура]],[1]!Таблица213[[product_name]:[упаковка]],3,FALSE)</f>
        <v>ОХЛ</v>
      </c>
      <c r="G288" t="s">
        <v>15</v>
      </c>
      <c r="H288" t="str">
        <f>VLOOKUP(укпф1[[#This Row],[Номенклатура]],[1]!Таблица213[[product_name]:[упаковка]],4,FALSE)</f>
        <v>шея</v>
      </c>
      <c r="I288" s="7">
        <v>5028.9695547258334</v>
      </c>
      <c r="J288" s="7" cm="1">
        <f t="array" ref="J288">INDEX('[1]прайс ЗПП'!$A$1:$D$1080,MATCH(1,(укпф1[[#This Row],[артикул]]='[1]прайс ЗПП'!$B$1:$B$1080)*(укпф1[[#This Row],[Source.Name.1]]='[1]прайс ЗПП'!$A$1:$A$1080),0),4)</f>
        <v>265.85261534641319</v>
      </c>
      <c r="K288" s="7">
        <f>укпф1[[#This Row],[цена]]*укпф1[[#This Row],[объем]]</f>
        <v>1336964.7086213499</v>
      </c>
      <c r="L288" s="7">
        <f>IFERROR(укпф1[[#This Row],[объем]]*VLOOKUP(укпф1[[#This Row],[артикул]],[1]маринад!$A$2:$D$39,3,FALSE),укпф1[[#This Row],[объем]])</f>
        <v>5028.9695547258334</v>
      </c>
    </row>
    <row r="289" spans="1:12" x14ac:dyDescent="0.35">
      <c r="A289" t="s">
        <v>142</v>
      </c>
      <c r="B289" t="s">
        <v>71</v>
      </c>
      <c r="C289" t="s">
        <v>69</v>
      </c>
      <c r="D289">
        <f>VLOOKUP(укпф1[[#This Row],[Номенклатура]],[1]!Таблица213[[product_name]:[упаковка]],7,FALSE)</f>
        <v>701</v>
      </c>
      <c r="E289" t="s">
        <v>26</v>
      </c>
      <c r="F289" t="str">
        <f>VLOOKUP(укпф1[[#This Row],[Номенклатура]],[1]!Таблица213[[product_name]:[упаковка]],3,FALSE)</f>
        <v>ОХЛ</v>
      </c>
      <c r="G289" t="s">
        <v>15</v>
      </c>
      <c r="H289" t="str">
        <f>VLOOKUP(укпф1[[#This Row],[Номенклатура]],[1]!Таблица213[[product_name]:[упаковка]],4,FALSE)</f>
        <v>тушка</v>
      </c>
      <c r="I289" s="7">
        <v>259.06812857678534</v>
      </c>
      <c r="J289" s="7" cm="1">
        <f t="array" ref="J289">INDEX('[1]прайс ЗПП'!$A$1:$D$1080,MATCH(1,(укпф1[[#This Row],[артикул]]='[1]прайс ЗПП'!$B$1:$B$1080)*(укпф1[[#This Row],[Source.Name.1]]='[1]прайс ЗПП'!$A$1:$A$1080),0),4)</f>
        <v>830.24406062674745</v>
      </c>
      <c r="K289" s="7">
        <f>укпф1[[#This Row],[цена]]*укпф1[[#This Row],[объем]]</f>
        <v>215089.77504856259</v>
      </c>
      <c r="L289" s="7">
        <f>IFERROR(укпф1[[#This Row],[объем]]*VLOOKUP(укпф1[[#This Row],[артикул]],[1]маринад!$A$2:$D$39,3,FALSE),укпф1[[#This Row],[объем]])</f>
        <v>259.06812857678534</v>
      </c>
    </row>
    <row r="290" spans="1:12" x14ac:dyDescent="0.35">
      <c r="A290" t="s">
        <v>142</v>
      </c>
      <c r="B290" t="s">
        <v>71</v>
      </c>
      <c r="C290" t="s">
        <v>69</v>
      </c>
      <c r="D290">
        <f>VLOOKUP(укпф1[[#This Row],[Номенклатура]],[1]!Таблица213[[product_name]:[упаковка]],7,FALSE)</f>
        <v>702</v>
      </c>
      <c r="E290" t="s">
        <v>72</v>
      </c>
      <c r="F290" t="str">
        <f>VLOOKUP(укпф1[[#This Row],[Номенклатура]],[1]!Таблица213[[product_name]:[упаковка]],3,FALSE)</f>
        <v>ОХЛ</v>
      </c>
      <c r="G290" t="s">
        <v>15</v>
      </c>
      <c r="H290" t="str">
        <f>VLOOKUP(укпф1[[#This Row],[Номенклатура]],[1]!Таблица213[[product_name]:[упаковка]],4,FALSE)</f>
        <v>тушка</v>
      </c>
      <c r="I290" s="7">
        <v>457.17905042962121</v>
      </c>
      <c r="J290" s="7" cm="1">
        <f t="array" ref="J290">INDEX('[1]прайс ЗПП'!$A$1:$D$1080,MATCH(1,(укпф1[[#This Row],[артикул]]='[1]прайс ЗПП'!$B$1:$B$1080)*(укпф1[[#This Row],[Source.Name.1]]='[1]прайс ЗПП'!$A$1:$A$1080),0),4)</f>
        <v>794.68095353595959</v>
      </c>
      <c r="K290" s="7">
        <f>укпф1[[#This Row],[цена]]*укпф1[[#This Row],[объем]]</f>
        <v>363311.48373207595</v>
      </c>
      <c r="L290" s="7">
        <f>IFERROR(укпф1[[#This Row],[объем]]*VLOOKUP(укпф1[[#This Row],[артикул]],[1]маринад!$A$2:$D$39,3,FALSE),укпф1[[#This Row],[объем]])</f>
        <v>457.17905042962121</v>
      </c>
    </row>
    <row r="291" spans="1:12" x14ac:dyDescent="0.35">
      <c r="A291" t="s">
        <v>142</v>
      </c>
      <c r="B291" t="s">
        <v>71</v>
      </c>
      <c r="C291" t="s">
        <v>69</v>
      </c>
      <c r="D291">
        <f>VLOOKUP(укпф1[[#This Row],[Номенклатура]],[1]!Таблица213[[product_name]:[упаковка]],7,FALSE)</f>
        <v>710</v>
      </c>
      <c r="E291" t="s">
        <v>28</v>
      </c>
      <c r="F291" t="str">
        <f>VLOOKUP(укпф1[[#This Row],[Номенклатура]],[1]!Таблица213[[product_name]:[упаковка]],3,FALSE)</f>
        <v>ОХЛ</v>
      </c>
      <c r="G291" t="s">
        <v>15</v>
      </c>
      <c r="H291" t="str">
        <f>VLOOKUP(укпф1[[#This Row],[Номенклатура]],[1]!Таблица213[[product_name]:[упаковка]],4,FALSE)</f>
        <v>бедро</v>
      </c>
      <c r="I291" s="7">
        <v>934.67716976722568</v>
      </c>
      <c r="J291" s="7" cm="1">
        <f t="array" ref="J291">INDEX('[1]прайс ЗПП'!$A$1:$D$1080,MATCH(1,(укпф1[[#This Row],[артикул]]='[1]прайс ЗПП'!$B$1:$B$1080)*(укпф1[[#This Row],[Source.Name.1]]='[1]прайс ЗПП'!$A$1:$A$1080),0),4)</f>
        <v>845.90641427682806</v>
      </c>
      <c r="K291" s="7">
        <f>укпф1[[#This Row],[цена]]*укпф1[[#This Row],[объем]]</f>
        <v>790649.41318420798</v>
      </c>
      <c r="L291" s="7">
        <f>IFERROR(укпф1[[#This Row],[объем]]*VLOOKUP(укпф1[[#This Row],[артикул]],[1]маринад!$A$2:$D$39,3,FALSE),укпф1[[#This Row],[объем]])</f>
        <v>934.67716976722568</v>
      </c>
    </row>
    <row r="292" spans="1:12" x14ac:dyDescent="0.35">
      <c r="A292" t="s">
        <v>142</v>
      </c>
      <c r="B292" t="s">
        <v>71</v>
      </c>
      <c r="C292" t="s">
        <v>69</v>
      </c>
      <c r="D292">
        <f>VLOOKUP(укпф1[[#This Row],[Номенклатура]],[1]!Таблица213[[product_name]:[упаковка]],7,FALSE)</f>
        <v>711</v>
      </c>
      <c r="E292" t="s">
        <v>73</v>
      </c>
      <c r="F292" t="str">
        <f>VLOOKUP(укпф1[[#This Row],[Номенклатура]],[1]!Таблица213[[product_name]:[упаковка]],3,FALSE)</f>
        <v>ОХЛ</v>
      </c>
      <c r="G292" t="s">
        <v>15</v>
      </c>
      <c r="H292" t="str">
        <f>VLOOKUP(укпф1[[#This Row],[Номенклатура]],[1]!Таблица213[[product_name]:[упаковка]],4,FALSE)</f>
        <v>бедро</v>
      </c>
      <c r="I292" s="7">
        <v>10007.141437181708</v>
      </c>
      <c r="J292" s="7" cm="1">
        <f t="array" ref="J292">INDEX('[1]прайс ЗПП'!$A$1:$D$1080,MATCH(1,(укпф1[[#This Row],[артикул]]='[1]прайс ЗПП'!$B$1:$B$1080)*(укпф1[[#This Row],[Source.Name.1]]='[1]прайс ЗПП'!$A$1:$A$1080),0),4)</f>
        <v>812.83657383686557</v>
      </c>
      <c r="K292" s="7">
        <f>укпф1[[#This Row],[цена]]*укпф1[[#This Row],[объем]]</f>
        <v>8134170.5596997067</v>
      </c>
      <c r="L292" s="7">
        <f>IFERROR(укпф1[[#This Row],[объем]]*VLOOKUP(укпф1[[#This Row],[артикул]],[1]маринад!$A$2:$D$39,3,FALSE),укпф1[[#This Row],[объем]])</f>
        <v>10007.141437181708</v>
      </c>
    </row>
    <row r="293" spans="1:12" x14ac:dyDescent="0.35">
      <c r="A293" t="s">
        <v>142</v>
      </c>
      <c r="B293" t="s">
        <v>71</v>
      </c>
      <c r="C293" t="s">
        <v>69</v>
      </c>
      <c r="D293">
        <f>VLOOKUP(укпф1[[#This Row],[Номенклатура]],[1]!Таблица213[[product_name]:[упаковка]],7,FALSE)</f>
        <v>712</v>
      </c>
      <c r="E293" t="s">
        <v>30</v>
      </c>
      <c r="F293" t="str">
        <f>VLOOKUP(укпф1[[#This Row],[Номенклатура]],[1]!Таблица213[[product_name]:[упаковка]],3,FALSE)</f>
        <v>ОХЛ</v>
      </c>
      <c r="G293" t="s">
        <v>15</v>
      </c>
      <c r="H293" t="str">
        <f>VLOOKUP(укпф1[[#This Row],[Номенклатура]],[1]!Таблица213[[product_name]:[упаковка]],4,FALSE)</f>
        <v>голень</v>
      </c>
      <c r="I293" s="7">
        <v>660.36973950945287</v>
      </c>
      <c r="J293" s="7" cm="1">
        <f t="array" ref="J293">INDEX('[1]прайс ЗПП'!$A$1:$D$1080,MATCH(1,(укпф1[[#This Row],[артикул]]='[1]прайс ЗПП'!$B$1:$B$1080)*(укпф1[[#This Row],[Source.Name.1]]='[1]прайс ЗПП'!$A$1:$A$1080),0),4)</f>
        <v>879.63611193408849</v>
      </c>
      <c r="K293" s="7">
        <f>укпф1[[#This Row],[цена]]*укпф1[[#This Row],[объем]]</f>
        <v>580885.07010102191</v>
      </c>
      <c r="L293" s="7">
        <f>IFERROR(укпф1[[#This Row],[объем]]*VLOOKUP(укпф1[[#This Row],[артикул]],[1]маринад!$A$2:$D$39,3,FALSE),укпф1[[#This Row],[объем]])</f>
        <v>660.36973950945287</v>
      </c>
    </row>
    <row r="294" spans="1:12" x14ac:dyDescent="0.35">
      <c r="A294" t="s">
        <v>142</v>
      </c>
      <c r="B294" t="s">
        <v>71</v>
      </c>
      <c r="C294" t="s">
        <v>69</v>
      </c>
      <c r="D294">
        <f>VLOOKUP(укпф1[[#This Row],[Номенклатура]],[1]!Таблица213[[product_name]:[упаковка]],7,FALSE)</f>
        <v>713</v>
      </c>
      <c r="E294" t="s">
        <v>74</v>
      </c>
      <c r="F294" t="str">
        <f>VLOOKUP(укпф1[[#This Row],[Номенклатура]],[1]!Таблица213[[product_name]:[упаковка]],3,FALSE)</f>
        <v>ОХЛ</v>
      </c>
      <c r="G294" t="s">
        <v>15</v>
      </c>
      <c r="H294" t="str">
        <f>VLOOKUP(укпф1[[#This Row],[Номенклатура]],[1]!Таблица213[[product_name]:[упаковка]],4,FALSE)</f>
        <v>голень</v>
      </c>
      <c r="I294" s="7">
        <v>965.15577312920038</v>
      </c>
      <c r="J294" s="7" cm="1">
        <f t="array" ref="J294">INDEX('[1]прайс ЗПП'!$A$1:$D$1080,MATCH(1,(укпф1[[#This Row],[артикул]]='[1]прайс ЗПП'!$B$1:$B$1080)*(укпф1[[#This Row],[Source.Name.1]]='[1]прайс ЗПП'!$A$1:$A$1080),0),4)</f>
        <v>841.96102857317726</v>
      </c>
      <c r="K294" s="7">
        <f>укпф1[[#This Row],[цена]]*укпф1[[#This Row],[объем]]</f>
        <v>812623.54747720168</v>
      </c>
      <c r="L294" s="7">
        <f>IFERROR(укпф1[[#This Row],[объем]]*VLOOKUP(укпф1[[#This Row],[артикул]],[1]маринад!$A$2:$D$39,3,FALSE),укпф1[[#This Row],[объем]])</f>
        <v>965.15577312920038</v>
      </c>
    </row>
    <row r="295" spans="1:12" x14ac:dyDescent="0.35">
      <c r="A295" t="s">
        <v>142</v>
      </c>
      <c r="B295" t="s">
        <v>71</v>
      </c>
      <c r="C295" t="s">
        <v>69</v>
      </c>
      <c r="D295">
        <f>VLOOKUP(укпф1[[#This Row],[Номенклатура]],[1]!Таблица213[[product_name]:[упаковка]],7,FALSE)</f>
        <v>714</v>
      </c>
      <c r="E295" t="s">
        <v>32</v>
      </c>
      <c r="F295" t="str">
        <f>VLOOKUP(укпф1[[#This Row],[Номенклатура]],[1]!Таблица213[[product_name]:[упаковка]],3,FALSE)</f>
        <v>ОХЛ</v>
      </c>
      <c r="G295" t="s">
        <v>15</v>
      </c>
      <c r="H295" t="str">
        <f>VLOOKUP(укпф1[[#This Row],[Номенклатура]],[1]!Таблица213[[product_name]:[упаковка]],4,FALSE)</f>
        <v>крыло</v>
      </c>
      <c r="I295" s="7">
        <v>980.39507481018768</v>
      </c>
      <c r="J295" s="7" cm="1">
        <f t="array" ref="J295">INDEX('[1]прайс ЗПП'!$A$1:$D$1080,MATCH(1,(укпф1[[#This Row],[артикул]]='[1]прайс ЗПП'!$B$1:$B$1080)*(укпф1[[#This Row],[Source.Name.1]]='[1]прайс ЗПП'!$A$1:$A$1080),0),4)</f>
        <v>862.15022164168329</v>
      </c>
      <c r="K295" s="7">
        <f>укпф1[[#This Row],[цена]]*укпф1[[#This Row],[объем]]</f>
        <v>845247.83104401792</v>
      </c>
      <c r="L295" s="7">
        <f>IFERROR(укпф1[[#This Row],[объем]]*VLOOKUP(укпф1[[#This Row],[артикул]],[1]маринад!$A$2:$D$39,3,FALSE),укпф1[[#This Row],[объем]])</f>
        <v>980.39507481018768</v>
      </c>
    </row>
    <row r="296" spans="1:12" x14ac:dyDescent="0.35">
      <c r="A296" t="s">
        <v>142</v>
      </c>
      <c r="B296" t="s">
        <v>71</v>
      </c>
      <c r="C296" t="s">
        <v>69</v>
      </c>
      <c r="D296">
        <f>VLOOKUP(укпф1[[#This Row],[Номенклатура]],[1]!Таблица213[[product_name]:[упаковка]],7,FALSE)</f>
        <v>715</v>
      </c>
      <c r="E296" t="s">
        <v>75</v>
      </c>
      <c r="F296" t="str">
        <f>VLOOKUP(укпф1[[#This Row],[Номенклатура]],[1]!Таблица213[[product_name]:[упаковка]],3,FALSE)</f>
        <v>ОХЛ</v>
      </c>
      <c r="G296" t="s">
        <v>15</v>
      </c>
      <c r="H296" t="str">
        <f>VLOOKUP(укпф1[[#This Row],[Номенклатура]],[1]!Таблица213[[product_name]:[упаковка]],4,FALSE)</f>
        <v>крыло</v>
      </c>
      <c r="I296" s="7">
        <v>1894.75317566943</v>
      </c>
      <c r="J296" s="7" cm="1">
        <f t="array" ref="J296">INDEX('[1]прайс ЗПП'!$A$1:$D$1080,MATCH(1,(укпф1[[#This Row],[артикул]]='[1]прайс ЗПП'!$B$1:$B$1080)*(укпф1[[#This Row],[Source.Name.1]]='[1]прайс ЗПП'!$A$1:$A$1080),0),4)</f>
        <v>830.96963690517828</v>
      </c>
      <c r="K296" s="7">
        <f>укпф1[[#This Row],[цена]]*укпф1[[#This Row],[объем]]</f>
        <v>1574482.3584109596</v>
      </c>
      <c r="L296" s="7">
        <f>IFERROR(укпф1[[#This Row],[объем]]*VLOOKUP(укпф1[[#This Row],[артикул]],[1]маринад!$A$2:$D$39,3,FALSE),укпф1[[#This Row],[объем]])</f>
        <v>1894.75317566943</v>
      </c>
    </row>
    <row r="297" spans="1:12" x14ac:dyDescent="0.35">
      <c r="A297" t="s">
        <v>142</v>
      </c>
      <c r="B297" t="s">
        <v>71</v>
      </c>
      <c r="C297" t="s">
        <v>69</v>
      </c>
      <c r="D297">
        <f>VLOOKUP(укпф1[[#This Row],[Номенклатура]],[1]!Таблица213[[product_name]:[упаковка]],7,FALSE)</f>
        <v>716</v>
      </c>
      <c r="E297" t="s">
        <v>34</v>
      </c>
      <c r="F297" t="str">
        <f>VLOOKUP(укпф1[[#This Row],[Номенклатура]],[1]!Таблица213[[product_name]:[упаковка]],3,FALSE)</f>
        <v>ОХЛ</v>
      </c>
      <c r="G297" t="s">
        <v>15</v>
      </c>
      <c r="H297" t="str">
        <f>VLOOKUP(укпф1[[#This Row],[Номенклатура]],[1]!Таблица213[[product_name]:[упаковка]],4,FALSE)</f>
        <v>четвертина</v>
      </c>
      <c r="I297" s="7">
        <v>462.258817656617</v>
      </c>
      <c r="J297" s="7" cm="1">
        <f t="array" ref="J297">INDEX('[1]прайс ЗПП'!$A$1:$D$1080,MATCH(1,(укпф1[[#This Row],[артикул]]='[1]прайс ЗПП'!$B$1:$B$1080)*(укпф1[[#This Row],[Source.Name.1]]='[1]прайс ЗПП'!$A$1:$A$1080),0),4)</f>
        <v>824.24828533053687</v>
      </c>
      <c r="K297" s="7">
        <f>укпф1[[#This Row],[цена]]*укпф1[[#This Row],[объем]]</f>
        <v>381016.03783238784</v>
      </c>
      <c r="L297" s="7">
        <f>IFERROR(укпф1[[#This Row],[объем]]*VLOOKUP(укпф1[[#This Row],[артикул]],[1]маринад!$A$2:$D$39,3,FALSE),укпф1[[#This Row],[объем]])</f>
        <v>462.258817656617</v>
      </c>
    </row>
    <row r="298" spans="1:12" x14ac:dyDescent="0.35">
      <c r="A298" t="s">
        <v>142</v>
      </c>
      <c r="B298" t="s">
        <v>71</v>
      </c>
      <c r="C298" t="s">
        <v>69</v>
      </c>
      <c r="D298">
        <f>VLOOKUP(укпф1[[#This Row],[Номенклатура]],[1]!Таблица213[[product_name]:[упаковка]],7,FALSE)</f>
        <v>717</v>
      </c>
      <c r="E298" t="s">
        <v>76</v>
      </c>
      <c r="F298" t="str">
        <f>VLOOKUP(укпф1[[#This Row],[Номенклатура]],[1]!Таблица213[[product_name]:[упаковка]],3,FALSE)</f>
        <v>ОХЛ</v>
      </c>
      <c r="G298" t="s">
        <v>15</v>
      </c>
      <c r="H298" t="str">
        <f>VLOOKUP(укпф1[[#This Row],[Номенклатура]],[1]!Таблица213[[product_name]:[упаковка]],4,FALSE)</f>
        <v>четвертина</v>
      </c>
      <c r="I298" s="7">
        <v>1371.5371512888637</v>
      </c>
      <c r="J298" s="7" cm="1">
        <f t="array" ref="J298">INDEX('[1]прайс ЗПП'!$A$1:$D$1080,MATCH(1,(укпф1[[#This Row],[артикул]]='[1]прайс ЗПП'!$B$1:$B$1080)*(укпф1[[#This Row],[Source.Name.1]]='[1]прайс ЗПП'!$A$1:$A$1080),0),4)</f>
        <v>796.78416492677025</v>
      </c>
      <c r="K298" s="7">
        <f>укпф1[[#This Row],[цена]]*укпф1[[#This Row],[объем]]</f>
        <v>1092819.0837557386</v>
      </c>
      <c r="L298" s="7">
        <f>IFERROR(укпф1[[#This Row],[объем]]*VLOOKUP(укпф1[[#This Row],[артикул]],[1]маринад!$A$2:$D$39,3,FALSE),укпф1[[#This Row],[объем]])</f>
        <v>1371.5371512888637</v>
      </c>
    </row>
    <row r="299" spans="1:12" x14ac:dyDescent="0.35">
      <c r="A299" t="s">
        <v>142</v>
      </c>
      <c r="B299" t="s">
        <v>71</v>
      </c>
      <c r="C299" t="s">
        <v>69</v>
      </c>
      <c r="D299">
        <f>VLOOKUP(укпф1[[#This Row],[Номенклатура]],[1]!Таблица213[[product_name]:[упаковка]],7,FALSE)</f>
        <v>718</v>
      </c>
      <c r="E299" t="s">
        <v>36</v>
      </c>
      <c r="F299" t="str">
        <f>VLOOKUP(укпф1[[#This Row],[Номенклатура]],[1]!Таблица213[[product_name]:[упаковка]],3,FALSE)</f>
        <v>ОХЛ</v>
      </c>
      <c r="G299" t="s">
        <v>15</v>
      </c>
      <c r="H299" t="str">
        <f>VLOOKUP(укпф1[[#This Row],[Номенклатура]],[1]!Таблица213[[product_name]:[упаковка]],4,FALSE)</f>
        <v>филе</v>
      </c>
      <c r="I299" s="7">
        <v>1168.3464622090321</v>
      </c>
      <c r="J299" s="7" cm="1">
        <f t="array" ref="J299">INDEX('[1]прайс ЗПП'!$A$1:$D$1080,MATCH(1,(укпф1[[#This Row],[артикул]]='[1]прайс ЗПП'!$B$1:$B$1080)*(укпф1[[#This Row],[Source.Name.1]]='[1]прайс ЗПП'!$A$1:$A$1080),0),4)</f>
        <v>1115.7940751178014</v>
      </c>
      <c r="K299" s="7">
        <f>укпф1[[#This Row],[цена]]*укпф1[[#This Row],[объем]]</f>
        <v>1303634.0602176823</v>
      </c>
      <c r="L299" s="7">
        <f>IFERROR(укпф1[[#This Row],[объем]]*VLOOKUP(укпф1[[#This Row],[артикул]],[1]маринад!$A$2:$D$39,3,FALSE),укпф1[[#This Row],[объем]])</f>
        <v>1168.3464622090321</v>
      </c>
    </row>
    <row r="300" spans="1:12" x14ac:dyDescent="0.35">
      <c r="A300" t="s">
        <v>142</v>
      </c>
      <c r="B300" t="s">
        <v>71</v>
      </c>
      <c r="C300" t="s">
        <v>69</v>
      </c>
      <c r="D300">
        <f>VLOOKUP(укпф1[[#This Row],[Номенклатура]],[1]!Таблица213[[product_name]:[упаковка]],7,FALSE)</f>
        <v>719</v>
      </c>
      <c r="E300" t="s">
        <v>77</v>
      </c>
      <c r="F300" t="str">
        <f>VLOOKUP(укпф1[[#This Row],[Номенклатура]],[1]!Таблица213[[product_name]:[упаковка]],3,FALSE)</f>
        <v>ОХЛ</v>
      </c>
      <c r="G300" t="s">
        <v>15</v>
      </c>
      <c r="H300" t="str">
        <f>VLOOKUP(укпф1[[#This Row],[Номенклатура]],[1]!Таблица213[[product_name]:[упаковка]],4,FALSE)</f>
        <v>филе</v>
      </c>
      <c r="I300" s="7">
        <v>2285.8952521481065</v>
      </c>
      <c r="J300" s="7" cm="1">
        <f t="array" ref="J300">INDEX('[1]прайс ЗПП'!$A$1:$D$1080,MATCH(1,(укпф1[[#This Row],[артикул]]='[1]прайс ЗПП'!$B$1:$B$1080)*(укпф1[[#This Row],[Source.Name.1]]='[1]прайс ЗПП'!$A$1:$A$1080),0),4)</f>
        <v>1078.3861547947834</v>
      </c>
      <c r="K300" s="7">
        <f>укпф1[[#This Row],[цена]]*укпф1[[#This Row],[объем]]</f>
        <v>2465077.791227648</v>
      </c>
      <c r="L300" s="7">
        <f>IFERROR(укпф1[[#This Row],[объем]]*VLOOKUP(укпф1[[#This Row],[артикул]],[1]маринад!$A$2:$D$39,3,FALSE),укпф1[[#This Row],[объем]])</f>
        <v>2285.8952521481065</v>
      </c>
    </row>
    <row r="301" spans="1:12" x14ac:dyDescent="0.35">
      <c r="A301" t="s">
        <v>142</v>
      </c>
      <c r="B301" t="s">
        <v>71</v>
      </c>
      <c r="C301" t="s">
        <v>69</v>
      </c>
      <c r="D301">
        <f>VLOOKUP(укпф1[[#This Row],[Номенклатура]],[1]!Таблица213[[product_name]:[упаковка]],7,FALSE)</f>
        <v>727</v>
      </c>
      <c r="E301" t="s">
        <v>38</v>
      </c>
      <c r="F301" t="str">
        <f>VLOOKUP(укпф1[[#This Row],[Номенклатура]],[1]!Таблица213[[product_name]:[упаковка]],3,FALSE)</f>
        <v>ОХЛ</v>
      </c>
      <c r="G301" t="s">
        <v>15</v>
      </c>
      <c r="H301" t="str">
        <f>VLOOKUP(укпф1[[#This Row],[Номенклатура]],[1]!Таблица213[[product_name]:[упаковка]],4,FALSE)</f>
        <v>грудка</v>
      </c>
      <c r="I301" s="7">
        <v>253.98836134978959</v>
      </c>
      <c r="J301" s="7" cm="1">
        <f t="array" ref="J301">INDEX('[1]прайс ЗПП'!$A$1:$D$1080,MATCH(1,(укпф1[[#This Row],[артикул]]='[1]прайс ЗПП'!$B$1:$B$1080)*(укпф1[[#This Row],[Source.Name.1]]='[1]прайс ЗПП'!$A$1:$A$1080),0),4)</f>
        <v>891.67435740192946</v>
      </c>
      <c r="K301" s="7">
        <f>укпф1[[#This Row],[цена]]*укпф1[[#This Row],[объем]]</f>
        <v>226474.90889414269</v>
      </c>
      <c r="L301" s="7">
        <f>IFERROR(укпф1[[#This Row],[объем]]*VLOOKUP(укпф1[[#This Row],[артикул]],[1]маринад!$A$2:$D$39,3,FALSE),укпф1[[#This Row],[объем]])</f>
        <v>253.98836134978959</v>
      </c>
    </row>
    <row r="302" spans="1:12" x14ac:dyDescent="0.35">
      <c r="A302" t="s">
        <v>142</v>
      </c>
      <c r="B302" t="s">
        <v>71</v>
      </c>
      <c r="C302" t="s">
        <v>69</v>
      </c>
      <c r="D302">
        <f>VLOOKUP(укпф1[[#This Row],[Номенклатура]],[1]!Таблица213[[product_name]:[упаковка]],7,FALSE)</f>
        <v>725</v>
      </c>
      <c r="E302" t="s">
        <v>78</v>
      </c>
      <c r="F302" t="str">
        <f>VLOOKUP(укпф1[[#This Row],[Номенклатура]],[1]!Таблица213[[product_name]:[упаковка]],3,FALSE)</f>
        <v>ОХЛ</v>
      </c>
      <c r="G302" t="s">
        <v>15</v>
      </c>
      <c r="H302" t="str">
        <f>VLOOKUP(укпф1[[#This Row],[Номенклатура]],[1]!Таблица213[[product_name]:[упаковка]],4,FALSE)</f>
        <v>грудка</v>
      </c>
      <c r="I302" s="7">
        <v>965.15577312920027</v>
      </c>
      <c r="J302" s="7" cm="1">
        <f t="array" ref="J302">INDEX('[1]прайс ЗПП'!$A$1:$D$1080,MATCH(1,(укпф1[[#This Row],[артикул]]='[1]прайс ЗПП'!$B$1:$B$1080)*(укпф1[[#This Row],[Source.Name.1]]='[1]прайс ЗПП'!$A$1:$A$1080),0),4)</f>
        <v>861.52477550803349</v>
      </c>
      <c r="K302" s="7">
        <f>укпф1[[#This Row],[цена]]*укпф1[[#This Row],[объем]]</f>
        <v>831505.61077541672</v>
      </c>
      <c r="L302" s="7">
        <f>IFERROR(укпф1[[#This Row],[объем]]*VLOOKUP(укпф1[[#This Row],[артикул]],[1]маринад!$A$2:$D$39,3,FALSE),укпф1[[#This Row],[объем]])</f>
        <v>965.15577312920027</v>
      </c>
    </row>
    <row r="303" spans="1:12" x14ac:dyDescent="0.35">
      <c r="A303" t="s">
        <v>142</v>
      </c>
      <c r="B303" t="s">
        <v>71</v>
      </c>
      <c r="C303" t="s">
        <v>69</v>
      </c>
      <c r="D303">
        <f>VLOOKUP(укпф1[[#This Row],[Номенклатура]],[1]!Таблица213[[product_name]:[упаковка]],7,FALSE)</f>
        <v>29</v>
      </c>
      <c r="E303" t="s">
        <v>79</v>
      </c>
      <c r="F303" t="str">
        <f>VLOOKUP(укпф1[[#This Row],[Номенклатура]],[1]!Таблица213[[product_name]:[упаковка]],3,FALSE)</f>
        <v>ОХЛ</v>
      </c>
      <c r="G303" t="s">
        <v>15</v>
      </c>
      <c r="H303" t="str">
        <f>VLOOKUP(укпф1[[#This Row],[Номенклатура]],[1]!Таблица213[[product_name]:[упаковка]],4,FALSE)</f>
        <v>табак</v>
      </c>
      <c r="I303" s="7">
        <v>152.39301680987376</v>
      </c>
      <c r="J303" s="7" cm="1">
        <f t="array" ref="J303">INDEX('[1]прайс ЗПП'!$A$1:$D$1080,MATCH(1,(укпф1[[#This Row],[артикул]]='[1]прайс ЗПП'!$B$1:$B$1080)*(укпф1[[#This Row],[Source.Name.1]]='[1]прайс ЗПП'!$A$1:$A$1080),0),4)</f>
        <v>755.9875123699552</v>
      </c>
      <c r="K303" s="7">
        <f>укпф1[[#This Row],[цена]]*укпф1[[#This Row],[объем]]</f>
        <v>115207.21768064922</v>
      </c>
      <c r="L303" s="7">
        <f>IFERROR(укпф1[[#This Row],[объем]]*VLOOKUP(укпф1[[#This Row],[артикул]],[1]маринад!$A$2:$D$39,3,FALSE),укпф1[[#This Row],[объем]])</f>
        <v>152.39301680987376</v>
      </c>
    </row>
    <row r="304" spans="1:12" x14ac:dyDescent="0.35">
      <c r="A304" t="s">
        <v>142</v>
      </c>
      <c r="B304" t="s">
        <v>71</v>
      </c>
      <c r="C304" t="s">
        <v>69</v>
      </c>
      <c r="D304">
        <f>VLOOKUP(укпф1[[#This Row],[Номенклатура]],[1]!Таблица213[[product_name]:[упаковка]],7,FALSE)</f>
        <v>30</v>
      </c>
      <c r="E304" t="s">
        <v>80</v>
      </c>
      <c r="F304" t="str">
        <f>VLOOKUP(укпф1[[#This Row],[Номенклатура]],[1]!Таблица213[[product_name]:[упаковка]],3,FALSE)</f>
        <v>ОХЛ</v>
      </c>
      <c r="G304" t="s">
        <v>15</v>
      </c>
      <c r="H304" t="str">
        <f>VLOOKUP(укпф1[[#This Row],[Номенклатура]],[1]!Таблица213[[product_name]:[упаковка]],4,FALSE)</f>
        <v>рагу</v>
      </c>
      <c r="I304" s="7">
        <v>2184.2999076081906</v>
      </c>
      <c r="J304" s="7" cm="1">
        <f t="array" ref="J304">INDEX('[1]прайс ЗПП'!$A$1:$D$1080,MATCH(1,(укпф1[[#This Row],[артикул]]='[1]прайс ЗПП'!$B$1:$B$1080)*(укпф1[[#This Row],[Source.Name.1]]='[1]прайс ЗПП'!$A$1:$A$1080),0),4)</f>
        <v>707.72421221836021</v>
      </c>
      <c r="K304" s="7">
        <f>укпф1[[#This Row],[цена]]*укпф1[[#This Row],[объем]]</f>
        <v>1545881.9313606436</v>
      </c>
      <c r="L304" s="7">
        <f>IFERROR(укпф1[[#This Row],[объем]]*VLOOKUP(укпф1[[#This Row],[артикул]],[1]маринад!$A$2:$D$39,3,FALSE),укпф1[[#This Row],[объем]])</f>
        <v>2184.2999076081906</v>
      </c>
    </row>
    <row r="305" spans="1:12" x14ac:dyDescent="0.35">
      <c r="A305" t="s">
        <v>142</v>
      </c>
      <c r="B305" t="s">
        <v>71</v>
      </c>
      <c r="C305" t="s">
        <v>69</v>
      </c>
      <c r="D305">
        <f>VLOOKUP(укпф1[[#This Row],[Номенклатура]],[1]!Таблица213[[product_name]:[упаковка]],7,FALSE)</f>
        <v>730</v>
      </c>
      <c r="E305" t="s">
        <v>45</v>
      </c>
      <c r="F305" t="str">
        <f>VLOOKUP(укпф1[[#This Row],[Номенклатура]],[1]!Таблица213[[product_name]:[упаковка]],3,FALSE)</f>
        <v>ОХЛ</v>
      </c>
      <c r="G305" t="s">
        <v>15</v>
      </c>
      <c r="H305" t="str">
        <f>VLOOKUP(укпф1[[#This Row],[Номенклатура]],[1]!Таблица213[[product_name]:[упаковка]],4,FALSE)</f>
        <v>желудки</v>
      </c>
      <c r="I305" s="7">
        <v>558.77439496953707</v>
      </c>
      <c r="J305" s="7" cm="1">
        <f t="array" ref="J305">INDEX('[1]прайс ЗПП'!$A$1:$D$1080,MATCH(1,(укпф1[[#This Row],[артикул]]='[1]прайс ЗПП'!$B$1:$B$1080)*(укпф1[[#This Row],[Source.Name.1]]='[1]прайс ЗПП'!$A$1:$A$1080),0),4)</f>
        <v>560.52844849424787</v>
      </c>
      <c r="K305" s="7">
        <f>укпф1[[#This Row],[цена]]*укпф1[[#This Row],[объем]]</f>
        <v>313208.94467058667</v>
      </c>
      <c r="L305" s="7">
        <f>IFERROR(укпф1[[#This Row],[объем]]*VLOOKUP(укпф1[[#This Row],[артикул]],[1]маринад!$A$2:$D$39,3,FALSE),укпф1[[#This Row],[объем]])</f>
        <v>558.77439496953707</v>
      </c>
    </row>
    <row r="306" spans="1:12" x14ac:dyDescent="0.35">
      <c r="A306" t="s">
        <v>142</v>
      </c>
      <c r="B306" t="s">
        <v>71</v>
      </c>
      <c r="C306" t="s">
        <v>69</v>
      </c>
      <c r="D306">
        <f>VLOOKUP(укпф1[[#This Row],[Номенклатура]],[1]!Таблица213[[product_name]:[упаковка]],7,FALSE)</f>
        <v>731</v>
      </c>
      <c r="E306" t="s">
        <v>81</v>
      </c>
      <c r="F306" t="str">
        <f>VLOOKUP(укпф1[[#This Row],[Номенклатура]],[1]!Таблица213[[product_name]:[упаковка]],3,FALSE)</f>
        <v>ОХЛ</v>
      </c>
      <c r="G306" t="s">
        <v>15</v>
      </c>
      <c r="H306" t="str">
        <f>VLOOKUP(укпф1[[#This Row],[Номенклатура]],[1]!Таблица213[[product_name]:[упаковка]],4,FALSE)</f>
        <v>желудки</v>
      </c>
      <c r="I306" s="7">
        <v>152.39301680987376</v>
      </c>
      <c r="J306" s="7" cm="1">
        <f t="array" ref="J306">INDEX('[1]прайс ЗПП'!$A$1:$D$1080,MATCH(1,(укпф1[[#This Row],[артикул]]='[1]прайс ЗПП'!$B$1:$B$1080)*(укпф1[[#This Row],[Source.Name.1]]='[1]прайс ЗПП'!$A$1:$A$1080),0),4)</f>
        <v>539.00985206632879</v>
      </c>
      <c r="K306" s="7">
        <f>укпф1[[#This Row],[цена]]*укпф1[[#This Row],[объем]]</f>
        <v>82141.337446631616</v>
      </c>
      <c r="L306" s="7">
        <f>IFERROR(укпф1[[#This Row],[объем]]*VLOOKUP(укпф1[[#This Row],[артикул]],[1]маринад!$A$2:$D$39,3,FALSE),укпф1[[#This Row],[объем]])</f>
        <v>152.39301680987376</v>
      </c>
    </row>
    <row r="307" spans="1:12" x14ac:dyDescent="0.35">
      <c r="A307" t="s">
        <v>142</v>
      </c>
      <c r="B307" t="s">
        <v>71</v>
      </c>
      <c r="C307" t="s">
        <v>69</v>
      </c>
      <c r="D307">
        <f>VLOOKUP(укпф1[[#This Row],[Номенклатура]],[1]!Таблица213[[product_name]:[упаковка]],7,FALSE)</f>
        <v>732</v>
      </c>
      <c r="E307" t="s">
        <v>47</v>
      </c>
      <c r="F307" t="str">
        <f>VLOOKUP(укпф1[[#This Row],[Номенклатура]],[1]!Таблица213[[product_name]:[упаковка]],3,FALSE)</f>
        <v>ОХЛ</v>
      </c>
      <c r="G307" t="s">
        <v>15</v>
      </c>
      <c r="H307" t="str">
        <f>VLOOKUP(укпф1[[#This Row],[Номенклатура]],[1]!Таблица213[[product_name]:[упаковка]],4,FALSE)</f>
        <v>печень</v>
      </c>
      <c r="I307" s="7">
        <v>629.89113614747816</v>
      </c>
      <c r="J307" s="7" cm="1">
        <f t="array" ref="J307">INDEX('[1]прайс ЗПП'!$A$1:$D$1080,MATCH(1,(укпф1[[#This Row],[артикул]]='[1]прайс ЗПП'!$B$1:$B$1080)*(укпф1[[#This Row],[Source.Name.1]]='[1]прайс ЗПП'!$A$1:$A$1080),0),4)</f>
        <v>536.0700740421903</v>
      </c>
      <c r="K307" s="7">
        <f>укпф1[[#This Row],[цена]]*укпф1[[#This Row],[объем]]</f>
        <v>337665.78799309797</v>
      </c>
      <c r="L307" s="7">
        <f>IFERROR(укпф1[[#This Row],[объем]]*VLOOKUP(укпф1[[#This Row],[артикул]],[1]маринад!$A$2:$D$39,3,FALSE),укпф1[[#This Row],[объем]])</f>
        <v>629.89113614747816</v>
      </c>
    </row>
    <row r="308" spans="1:12" x14ac:dyDescent="0.35">
      <c r="A308" t="s">
        <v>142</v>
      </c>
      <c r="B308" t="s">
        <v>71</v>
      </c>
      <c r="C308" t="s">
        <v>69</v>
      </c>
      <c r="D308">
        <f>VLOOKUP(укпф1[[#This Row],[Номенклатура]],[1]!Таблица213[[product_name]:[упаковка]],7,FALSE)</f>
        <v>733</v>
      </c>
      <c r="E308" t="s">
        <v>82</v>
      </c>
      <c r="F308" t="str">
        <f>VLOOKUP(укпф1[[#This Row],[Номенклатура]],[1]!Таблица213[[product_name]:[упаковка]],3,FALSE)</f>
        <v>ОХЛ</v>
      </c>
      <c r="G308" t="s">
        <v>15</v>
      </c>
      <c r="H308" t="str">
        <f>VLOOKUP(укпф1[[#This Row],[Номенклатура]],[1]!Таблица213[[product_name]:[упаковка]],4,FALSE)</f>
        <v>печень</v>
      </c>
      <c r="I308" s="7">
        <v>253.98836134978959</v>
      </c>
      <c r="J308" s="7" cm="1">
        <f t="array" ref="J308">INDEX('[1]прайс ЗПП'!$A$1:$D$1080,MATCH(1,(укпф1[[#This Row],[артикул]]='[1]прайс ЗПП'!$B$1:$B$1080)*(укпф1[[#This Row],[Source.Name.1]]='[1]прайс ЗПП'!$A$1:$A$1080),0),4)</f>
        <v>512.30030169493568</v>
      </c>
      <c r="K308" s="7">
        <f>укпф1[[#This Row],[цена]]*укпф1[[#This Row],[объем]]</f>
        <v>130118.31414649954</v>
      </c>
      <c r="L308" s="7">
        <f>IFERROR(укпф1[[#This Row],[объем]]*VLOOKUP(укпф1[[#This Row],[артикул]],[1]маринад!$A$2:$D$39,3,FALSE),укпф1[[#This Row],[объем]])</f>
        <v>253.98836134978959</v>
      </c>
    </row>
    <row r="309" spans="1:12" x14ac:dyDescent="0.35">
      <c r="A309" t="s">
        <v>142</v>
      </c>
      <c r="B309" t="s">
        <v>71</v>
      </c>
      <c r="C309" t="s">
        <v>69</v>
      </c>
      <c r="D309">
        <f>VLOOKUP(укпф1[[#This Row],[Номенклатура]],[1]!Таблица213[[product_name]:[упаковка]],7,FALSE)</f>
        <v>734</v>
      </c>
      <c r="E309" t="s">
        <v>49</v>
      </c>
      <c r="F309" t="str">
        <f>VLOOKUP(укпф1[[#This Row],[Номенклатура]],[1]!Таблица213[[product_name]:[упаковка]],3,FALSE)</f>
        <v>ОХЛ</v>
      </c>
      <c r="G309" t="s">
        <v>15</v>
      </c>
      <c r="H309" t="str">
        <f>VLOOKUP(укпф1[[#This Row],[Номенклатура]],[1]!Таблица213[[product_name]:[упаковка]],4,FALSE)</f>
        <v>сердце</v>
      </c>
      <c r="I309" s="7">
        <v>558.77439496953707</v>
      </c>
      <c r="J309" s="7" cm="1">
        <f t="array" ref="J309">INDEX('[1]прайс ЗПП'!$A$1:$D$1080,MATCH(1,(укпф1[[#This Row],[артикул]]='[1]прайс ЗПП'!$B$1:$B$1080)*(укпф1[[#This Row],[Source.Name.1]]='[1]прайс ЗПП'!$A$1:$A$1080),0),4)</f>
        <v>895.87195896591265</v>
      </c>
      <c r="K309" s="7">
        <f>укпф1[[#This Row],[цена]]*укпф1[[#This Row],[объем]]</f>
        <v>500590.3118413518</v>
      </c>
      <c r="L309" s="7">
        <f>IFERROR(укпф1[[#This Row],[объем]]*VLOOKUP(укпф1[[#This Row],[артикул]],[1]маринад!$A$2:$D$39,3,FALSE),укпф1[[#This Row],[объем]])</f>
        <v>558.77439496953707</v>
      </c>
    </row>
    <row r="310" spans="1:12" x14ac:dyDescent="0.35">
      <c r="A310" t="s">
        <v>142</v>
      </c>
      <c r="B310" t="s">
        <v>71</v>
      </c>
      <c r="C310" t="s">
        <v>69</v>
      </c>
      <c r="D310">
        <f>VLOOKUP(укпф1[[#This Row],[Номенклатура]],[1]!Таблица213[[product_name]:[упаковка]],7,FALSE)</f>
        <v>735</v>
      </c>
      <c r="E310" t="s">
        <v>83</v>
      </c>
      <c r="F310" t="str">
        <f>VLOOKUP(укпф1[[#This Row],[Номенклатура]],[1]!Таблица213[[product_name]:[упаковка]],3,FALSE)</f>
        <v>ОХЛ</v>
      </c>
      <c r="G310" t="s">
        <v>15</v>
      </c>
      <c r="H310" t="str">
        <f>VLOOKUP(укпф1[[#This Row],[Номенклатура]],[1]!Таблица213[[product_name]:[упаковка]],4,FALSE)</f>
        <v>сердце</v>
      </c>
      <c r="I310" s="7">
        <v>152.39301680987376</v>
      </c>
      <c r="J310" s="7" cm="1">
        <f t="array" ref="J310">INDEX('[1]прайс ЗПП'!$A$1:$D$1080,MATCH(1,(укпф1[[#This Row],[артикул]]='[1]прайс ЗПП'!$B$1:$B$1080)*(укпф1[[#This Row],[Source.Name.1]]='[1]прайс ЗПП'!$A$1:$A$1080),0),4)</f>
        <v>869.80032279673628</v>
      </c>
      <c r="K310" s="7">
        <f>укпф1[[#This Row],[цена]]*укпф1[[#This Row],[объем]]</f>
        <v>132551.49521319664</v>
      </c>
      <c r="L310" s="7">
        <f>IFERROR(укпф1[[#This Row],[объем]]*VLOOKUP(укпф1[[#This Row],[артикул]],[1]маринад!$A$2:$D$39,3,FALSE),укпф1[[#This Row],[объем]])</f>
        <v>152.39301680987376</v>
      </c>
    </row>
    <row r="311" spans="1:12" x14ac:dyDescent="0.35">
      <c r="A311" t="s">
        <v>142</v>
      </c>
      <c r="B311" t="s">
        <v>71</v>
      </c>
      <c r="C311" t="s">
        <v>69</v>
      </c>
      <c r="D311">
        <f>VLOOKUP(укпф1[[#This Row],[Номенклатура]],[1]!Таблица213[[product_name]:[упаковка]],7,FALSE)</f>
        <v>204</v>
      </c>
      <c r="E311" t="s">
        <v>84</v>
      </c>
      <c r="F311" t="str">
        <f>VLOOKUP(укпф1[[#This Row],[Номенклатура]],[1]!Таблица213[[product_name]:[упаковка]],3,FALSE)</f>
        <v>ОХЛ</v>
      </c>
      <c r="G311" t="s">
        <v>15</v>
      </c>
      <c r="H311" t="str">
        <f>VLOOKUP(укпф1[[#This Row],[Номенклатура]],[1]!Таблица213[[product_name]:[упаковка]],4,FALSE)</f>
        <v>крыло</v>
      </c>
      <c r="I311" s="7">
        <v>665.4495067364486</v>
      </c>
      <c r="J311" s="7" cm="1">
        <f t="array" ref="J311">INDEX('[1]прайс ЗПП'!$A$1:$D$1080,MATCH(1,(укпф1[[#This Row],[артикул]]='[1]прайс ЗПП'!$B$1:$B$1080)*(укпф1[[#This Row],[Source.Name.1]]='[1]прайс ЗПП'!$A$1:$A$1080),0),4)</f>
        <v>839.77868284589601</v>
      </c>
      <c r="K311" s="7">
        <f>укпф1[[#This Row],[цена]]*укпф1[[#This Row],[объем]]</f>
        <v>558830.31026758603</v>
      </c>
      <c r="L311" s="7">
        <f>IFERROR(укпф1[[#This Row],[объем]]*VLOOKUP(укпф1[[#This Row],[артикул]],[1]маринад!$A$2:$D$39,3,FALSE),укпф1[[#This Row],[объем]])</f>
        <v>570.46678674363352</v>
      </c>
    </row>
    <row r="312" spans="1:12" x14ac:dyDescent="0.35">
      <c r="A312" t="s">
        <v>142</v>
      </c>
      <c r="B312" t="s">
        <v>71</v>
      </c>
      <c r="C312" t="s">
        <v>69</v>
      </c>
      <c r="D312">
        <f>VLOOKUP(укпф1[[#This Row],[Номенклатура]],[1]!Таблица213[[product_name]:[упаковка]],7,FALSE)</f>
        <v>959</v>
      </c>
      <c r="E312" t="s">
        <v>85</v>
      </c>
      <c r="F312" t="str">
        <f>VLOOKUP(укпф1[[#This Row],[Номенклатура]],[1]!Таблица213[[product_name]:[упаковка]],3,FALSE)</f>
        <v>ОХЛ</v>
      </c>
      <c r="G312" t="s">
        <v>15</v>
      </c>
      <c r="H312" t="str">
        <f>VLOOKUP(укпф1[[#This Row],[Номенклатура]],[1]!Таблица213[[product_name]:[упаковка]],4,FALSE)</f>
        <v>табак</v>
      </c>
      <c r="I312" s="7">
        <v>182.87162017184846</v>
      </c>
      <c r="J312" s="7" cm="1">
        <f t="array" ref="J312">INDEX('[1]прайс ЗПП'!$A$1:$D$1080,MATCH(1,(укпф1[[#This Row],[артикул]]='[1]прайс ЗПП'!$B$1:$B$1080)*(укпф1[[#This Row],[Source.Name.1]]='[1]прайс ЗПП'!$A$1:$A$1080),0),4)</f>
        <v>677.95669596935511</v>
      </c>
      <c r="K312" s="7">
        <f>укпф1[[#This Row],[цена]]*укпф1[[#This Row],[объем]]</f>
        <v>123979.03939826926</v>
      </c>
      <c r="L312" s="7">
        <f>IFERROR(укпф1[[#This Row],[объем]]*VLOOKUP(укпф1[[#This Row],[артикул]],[1]маринад!$A$2:$D$39,3,FALSE),укпф1[[#This Row],[объем]])</f>
        <v>161.47604430185294</v>
      </c>
    </row>
    <row r="313" spans="1:12" x14ac:dyDescent="0.35">
      <c r="A313" t="s">
        <v>142</v>
      </c>
      <c r="B313" t="s">
        <v>71</v>
      </c>
      <c r="C313" t="s">
        <v>69</v>
      </c>
      <c r="D313">
        <f>VLOOKUP(укпф1[[#This Row],[Номенклатура]],[1]!Таблица213[[product_name]:[упаковка]],7,FALSE)</f>
        <v>952</v>
      </c>
      <c r="E313" t="s">
        <v>86</v>
      </c>
      <c r="F313" t="str">
        <f>VLOOKUP(укпф1[[#This Row],[Номенклатура]],[1]!Таблица213[[product_name]:[упаковка]],3,FALSE)</f>
        <v>ОХЛ</v>
      </c>
      <c r="G313" t="s">
        <v>15</v>
      </c>
      <c r="H313" t="str">
        <f>VLOOKUP(укпф1[[#This Row],[Номенклатура]],[1]!Таблица213[[product_name]:[упаковка]],4,FALSE)</f>
        <v>голень</v>
      </c>
      <c r="I313" s="7">
        <v>426.70044706764651</v>
      </c>
      <c r="J313" s="7" cm="1">
        <f t="array" ref="J313">INDEX('[1]прайс ЗПП'!$A$1:$D$1080,MATCH(1,(укпф1[[#This Row],[артикул]]='[1]прайс ЗПП'!$B$1:$B$1080)*(укпф1[[#This Row],[Source.Name.1]]='[1]прайс ЗПП'!$A$1:$A$1080),0),4)</f>
        <v>883.62026016805021</v>
      </c>
      <c r="K313" s="7">
        <f>укпф1[[#This Row],[цена]]*укпф1[[#This Row],[объем]]</f>
        <v>377041.16005173716</v>
      </c>
      <c r="L313" s="7">
        <f>IFERROR(укпф1[[#This Row],[объем]]*VLOOKUP(укпф1[[#This Row],[артикул]],[1]маринад!$A$2:$D$39,3,FALSE),укпф1[[#This Row],[объем]])</f>
        <v>364.85715867263491</v>
      </c>
    </row>
    <row r="314" spans="1:12" x14ac:dyDescent="0.35">
      <c r="A314" t="s">
        <v>142</v>
      </c>
      <c r="B314" t="s">
        <v>71</v>
      </c>
      <c r="C314" t="s">
        <v>69</v>
      </c>
      <c r="D314">
        <f>VLOOKUP(укпф1[[#This Row],[Номенклатура]],[1]!Таблица213[[product_name]:[упаковка]],7,FALSE)</f>
        <v>953</v>
      </c>
      <c r="E314" t="s">
        <v>87</v>
      </c>
      <c r="F314" t="str">
        <f>VLOOKUP(укпф1[[#This Row],[Номенклатура]],[1]!Таблица213[[product_name]:[упаковка]],3,FALSE)</f>
        <v>ОХЛ</v>
      </c>
      <c r="G314" t="s">
        <v>15</v>
      </c>
      <c r="H314" t="str">
        <f>VLOOKUP(укпф1[[#This Row],[Номенклатура]],[1]!Таблица213[[product_name]:[упаковка]],4,FALSE)</f>
        <v>бедро</v>
      </c>
      <c r="I314" s="7">
        <v>426.70044706764651</v>
      </c>
      <c r="J314" s="7" cm="1">
        <f t="array" ref="J314">INDEX('[1]прайс ЗПП'!$A$1:$D$1080,MATCH(1,(укпф1[[#This Row],[артикул]]='[1]прайс ЗПП'!$B$1:$B$1080)*(укпф1[[#This Row],[Source.Name.1]]='[1]прайс ЗПП'!$A$1:$A$1080),0),4)</f>
        <v>897.31582142724778</v>
      </c>
      <c r="K314" s="7">
        <f>укпф1[[#This Row],[цена]]*укпф1[[#This Row],[объем]]</f>
        <v>382885.06216387911</v>
      </c>
      <c r="L314" s="7">
        <f>IFERROR(укпф1[[#This Row],[объем]]*VLOOKUP(укпф1[[#This Row],[артикул]],[1]маринад!$A$2:$D$39,3,FALSE),укпф1[[#This Row],[объем]])</f>
        <v>368.00383533216603</v>
      </c>
    </row>
    <row r="315" spans="1:12" x14ac:dyDescent="0.35">
      <c r="A315" t="s">
        <v>142</v>
      </c>
      <c r="B315" t="s">
        <v>71</v>
      </c>
      <c r="C315" t="s">
        <v>69</v>
      </c>
      <c r="D315">
        <f>VLOOKUP(укпф1[[#This Row],[Номенклатура]],[1]!Таблица213[[product_name]:[упаковка]],7,FALSE)</f>
        <v>958</v>
      </c>
      <c r="E315" t="s">
        <v>58</v>
      </c>
      <c r="F315" t="str">
        <f>VLOOKUP(укпф1[[#This Row],[Номенклатура]],[1]!Таблица213[[product_name]:[упаковка]],3,FALSE)</f>
        <v>ОХЛ</v>
      </c>
      <c r="G315" t="s">
        <v>15</v>
      </c>
      <c r="H315" t="str">
        <f>VLOOKUP(укпф1[[#This Row],[Номенклатура]],[1]!Таблица213[[product_name]:[упаковка]],4,FALSE)</f>
        <v>табак</v>
      </c>
      <c r="I315" s="7">
        <v>259.06812857678534</v>
      </c>
      <c r="J315" s="7" cm="1">
        <f t="array" ref="J315">INDEX('[1]прайс ЗПП'!$A$1:$D$1080,MATCH(1,(укпф1[[#This Row],[артикул]]='[1]прайс ЗПП'!$B$1:$B$1080)*(укпф1[[#This Row],[Source.Name.1]]='[1]прайс ЗПП'!$A$1:$A$1080),0),4)</f>
        <v>780.4634996377381</v>
      </c>
      <c r="K315" s="7">
        <f>укпф1[[#This Row],[цена]]*укпф1[[#This Row],[объем]]</f>
        <v>202193.21827363738</v>
      </c>
      <c r="L315" s="7">
        <f>IFERROR(укпф1[[#This Row],[объем]]*VLOOKUP(укпф1[[#This Row],[артикул]],[1]маринад!$A$2:$D$39,3,FALSE),укпф1[[#This Row],[объем]])</f>
        <v>252.25718459278028</v>
      </c>
    </row>
    <row r="316" spans="1:12" x14ac:dyDescent="0.35">
      <c r="A316" t="s">
        <v>142</v>
      </c>
      <c r="B316" t="s">
        <v>71</v>
      </c>
      <c r="C316" t="s">
        <v>69</v>
      </c>
      <c r="D316">
        <f>VLOOKUP(укпф1[[#This Row],[Номенклатура]],[1]!Таблица213[[product_name]:[упаковка]],7,FALSE)</f>
        <v>205</v>
      </c>
      <c r="E316" t="s">
        <v>88</v>
      </c>
      <c r="F316" t="str">
        <f>VLOOKUP(укпф1[[#This Row],[Номенклатура]],[1]!Таблица213[[product_name]:[упаковка]],3,FALSE)</f>
        <v>ОХЛ</v>
      </c>
      <c r="G316" t="s">
        <v>15</v>
      </c>
      <c r="H316" t="str">
        <f>VLOOKUP(укпф1[[#This Row],[Номенклатура]],[1]!Таблица213[[product_name]:[упаковка]],4,FALSE)</f>
        <v>рагу</v>
      </c>
      <c r="I316" s="7">
        <v>792.44368741134349</v>
      </c>
      <c r="J316" s="7" cm="1">
        <f t="array" ref="J316">INDEX('[1]прайс ЗПП'!$A$1:$D$1080,MATCH(1,(укпф1[[#This Row],[артикул]]='[1]прайс ЗПП'!$B$1:$B$1080)*(укпф1[[#This Row],[Source.Name.1]]='[1]прайс ЗПП'!$A$1:$A$1080),0),4)</f>
        <v>598.7980167185882</v>
      </c>
      <c r="K316" s="7">
        <f>укпф1[[#This Row],[цена]]*укпф1[[#This Row],[объем]]</f>
        <v>474513.70838307735</v>
      </c>
      <c r="L316" s="7">
        <f>IFERROR(укпф1[[#This Row],[объем]]*VLOOKUP(укпф1[[#This Row],[артикул]],[1]маринад!$A$2:$D$39,3,FALSE),укпф1[[#This Row],[объем]])</f>
        <v>587.99709684005609</v>
      </c>
    </row>
    <row r="317" spans="1:12" x14ac:dyDescent="0.35">
      <c r="A317" t="s">
        <v>142</v>
      </c>
      <c r="B317" t="s">
        <v>71</v>
      </c>
      <c r="C317" t="s">
        <v>69</v>
      </c>
      <c r="D317">
        <f>VLOOKUP(укпф1[[#This Row],[Номенклатура]],[1]!Таблица213[[product_name]:[упаковка]],7,FALSE)</f>
        <v>961</v>
      </c>
      <c r="E317" t="s">
        <v>89</v>
      </c>
      <c r="F317" t="str">
        <f>VLOOKUP(укпф1[[#This Row],[Номенклатура]],[1]!Таблица213[[product_name]:[упаковка]],3,FALSE)</f>
        <v>ОХЛ</v>
      </c>
      <c r="G317" t="s">
        <v>15</v>
      </c>
      <c r="H317" t="str">
        <f>VLOOKUP(укпф1[[#This Row],[Номенклатура]],[1]!Таблица213[[product_name]:[упаковка]],4,FALSE)</f>
        <v>табак</v>
      </c>
      <c r="I317" s="7">
        <v>213.35022353382325</v>
      </c>
      <c r="J317" s="7" cm="1">
        <f t="array" ref="J317">INDEX('[1]прайс ЗПП'!$A$1:$D$1080,MATCH(1,(укпф1[[#This Row],[артикул]]='[1]прайс ЗПП'!$B$1:$B$1080)*(укпф1[[#This Row],[Source.Name.1]]='[1]прайс ЗПП'!$A$1:$A$1080),0),4)</f>
        <v>770.26695377434407</v>
      </c>
      <c r="K317" s="7">
        <f>укпф1[[#This Row],[цена]]*укпф1[[#This Row],[объем]]</f>
        <v>164336.62676847342</v>
      </c>
      <c r="L317" s="7">
        <f>IFERROR(укпф1[[#This Row],[объем]]*VLOOKUP(укпф1[[#This Row],[артикул]],[1]маринад!$A$2:$D$39,3,FALSE),укпф1[[#This Row],[объем]])</f>
        <v>211.23784508299332</v>
      </c>
    </row>
    <row r="318" spans="1:12" x14ac:dyDescent="0.35">
      <c r="A318" t="s">
        <v>142</v>
      </c>
      <c r="B318" t="s">
        <v>71</v>
      </c>
      <c r="C318" t="s">
        <v>69</v>
      </c>
      <c r="D318">
        <f>VLOOKUP(укпф1[[#This Row],[Номенклатура]],[1]!Таблица213[[product_name]:[упаковка]],7,FALSE)</f>
        <v>1064</v>
      </c>
      <c r="E318" t="s">
        <v>62</v>
      </c>
      <c r="F318" t="str">
        <f>VLOOKUP(укпф1[[#This Row],[Номенклатура]],[1]!Таблица213[[product_name]:[упаковка]],3,FALSE)</f>
        <v>ОХЛ</v>
      </c>
      <c r="G318" t="s">
        <v>15</v>
      </c>
      <c r="H318" t="str">
        <f>VLOOKUP(укпф1[[#This Row],[Номенклатура]],[1]!Таблица213[[product_name]:[упаковка]],4,FALSE)</f>
        <v>бедро</v>
      </c>
      <c r="I318" s="7">
        <v>629.89113614747816</v>
      </c>
      <c r="J318" s="7" cm="1">
        <f t="array" ref="J318">INDEX('[1]прайс ЗПП'!$A$1:$D$1080,MATCH(1,(укпф1[[#This Row],[артикул]]='[1]прайс ЗПП'!$B$1:$B$1080)*(укпф1[[#This Row],[Source.Name.1]]='[1]прайс ЗПП'!$A$1:$A$1080),0),4)</f>
        <v>872.01246392399355</v>
      </c>
      <c r="K318" s="7">
        <f>укпф1[[#This Row],[цена]]*укпф1[[#This Row],[объем]]</f>
        <v>549272.92163584614</v>
      </c>
      <c r="L318" s="7">
        <f>IFERROR(укпф1[[#This Row],[объем]]*VLOOKUP(укпф1[[#This Row],[артикул]],[1]маринад!$A$2:$D$39,3,FALSE),укпф1[[#This Row],[объем]])</f>
        <v>534.7123396837676</v>
      </c>
    </row>
    <row r="319" spans="1:12" x14ac:dyDescent="0.35">
      <c r="A319" t="s">
        <v>142</v>
      </c>
      <c r="B319" t="s">
        <v>71</v>
      </c>
      <c r="C319" t="s">
        <v>69</v>
      </c>
      <c r="D319">
        <f>VLOOKUP(укпф1[[#This Row],[Номенклатура]],[1]!Таблица213[[product_name]:[упаковка]],7,FALSE)</f>
        <v>737</v>
      </c>
      <c r="E319" t="s">
        <v>90</v>
      </c>
      <c r="F319" t="str">
        <f>VLOOKUP(укпф1[[#This Row],[Номенклатура]],[1]!Таблица213[[product_name]:[упаковка]],3,FALSE)</f>
        <v>ОХЛ</v>
      </c>
      <c r="G319" t="s">
        <v>15</v>
      </c>
      <c r="H319" t="str">
        <f>VLOOKUP(укпф1[[#This Row],[Номенклатура]],[1]!Таблица213[[product_name]:[упаковка]],4,FALSE)</f>
        <v>лапы</v>
      </c>
      <c r="I319" s="7">
        <v>965.15577312920038</v>
      </c>
      <c r="J319" s="7" cm="1">
        <f t="array" ref="J319">INDEX('[1]прайс ЗПП'!$A$1:$D$1080,MATCH(1,(укпф1[[#This Row],[артикул]]='[1]прайс ЗПП'!$B$1:$B$1080)*(укпф1[[#This Row],[Source.Name.1]]='[1]прайс ЗПП'!$A$1:$A$1080),0),4)</f>
        <v>164.27132995533887</v>
      </c>
      <c r="K319" s="7">
        <f>укпф1[[#This Row],[цена]]*укпф1[[#This Row],[объем]]</f>
        <v>158547.42246600706</v>
      </c>
      <c r="L319" s="7">
        <f>IFERROR(укпф1[[#This Row],[объем]]*VLOOKUP(укпф1[[#This Row],[артикул]],[1]маринад!$A$2:$D$39,3,FALSE),укпф1[[#This Row],[объем]])</f>
        <v>965.15577312920038</v>
      </c>
    </row>
    <row r="320" spans="1:12" x14ac:dyDescent="0.35">
      <c r="A320" t="s">
        <v>142</v>
      </c>
      <c r="B320" t="s">
        <v>71</v>
      </c>
      <c r="C320" t="s">
        <v>69</v>
      </c>
      <c r="D320">
        <f>VLOOKUP(укпф1[[#This Row],[Номенклатура]],[1]!Таблица213[[product_name]:[упаковка]],7,FALSE)</f>
        <v>739</v>
      </c>
      <c r="E320" t="s">
        <v>91</v>
      </c>
      <c r="F320" t="str">
        <f>VLOOKUP(укпф1[[#This Row],[Номенклатура]],[1]!Таблица213[[product_name]:[упаковка]],3,FALSE)</f>
        <v>ОХЛ</v>
      </c>
      <c r="G320" t="s">
        <v>15</v>
      </c>
      <c r="H320" t="str">
        <f>VLOOKUP(укпф1[[#This Row],[Номенклатура]],[1]!Таблица213[[product_name]:[упаковка]],4,FALSE)</f>
        <v>головы</v>
      </c>
      <c r="I320" s="7">
        <v>914.35810085924243</v>
      </c>
      <c r="J320" s="7" cm="1">
        <f t="array" ref="J320">INDEX('[1]прайс ЗПП'!$A$1:$D$1080,MATCH(1,(укпф1[[#This Row],[артикул]]='[1]прайс ЗПП'!$B$1:$B$1080)*(укпф1[[#This Row],[Source.Name.1]]='[1]прайс ЗПП'!$A$1:$A$1080),0),4)</f>
        <v>171.62167551565457</v>
      </c>
      <c r="K320" s="7">
        <f>укпф1[[#This Row],[цена]]*укпф1[[#This Row],[объем]]</f>
        <v>156923.66929077505</v>
      </c>
      <c r="L320" s="7">
        <f>IFERROR(укпф1[[#This Row],[объем]]*VLOOKUP(укпф1[[#This Row],[артикул]],[1]маринад!$A$2:$D$39,3,FALSE),укпф1[[#This Row],[объем]])</f>
        <v>914.35810085924243</v>
      </c>
    </row>
    <row r="321" spans="1:12" x14ac:dyDescent="0.35">
      <c r="A321" t="s">
        <v>142</v>
      </c>
      <c r="B321" t="s">
        <v>71</v>
      </c>
      <c r="C321" t="s">
        <v>69</v>
      </c>
      <c r="D321">
        <f>VLOOKUP(укпф1[[#This Row],[Номенклатура]],[1]!Таблица213[[product_name]:[упаковка]],7,FALSE)</f>
        <v>744</v>
      </c>
      <c r="E321" t="s">
        <v>92</v>
      </c>
      <c r="F321" t="str">
        <f>VLOOKUP(укпф1[[#This Row],[Номенклатура]],[1]!Таблица213[[product_name]:[упаковка]],3,FALSE)</f>
        <v>ОХЛ</v>
      </c>
      <c r="G321" t="s">
        <v>15</v>
      </c>
      <c r="H321" t="str">
        <f>VLOOKUP(укпф1[[#This Row],[Номенклатура]],[1]!Таблица213[[product_name]:[упаковка]],4,FALSE)</f>
        <v>шея</v>
      </c>
      <c r="I321" s="7">
        <v>741.64601514138553</v>
      </c>
      <c r="J321" s="7" cm="1">
        <f t="array" ref="J321">INDEX('[1]прайс ЗПП'!$A$1:$D$1080,MATCH(1,(укпф1[[#This Row],[артикул]]='[1]прайс ЗПП'!$B$1:$B$1080)*(укпф1[[#This Row],[Source.Name.1]]='[1]прайс ЗПП'!$A$1:$A$1080),0),4)</f>
        <v>348.6007505704805</v>
      </c>
      <c r="K321" s="7">
        <f>укпф1[[#This Row],[цена]]*укпф1[[#This Row],[объем]]</f>
        <v>258538.35753589295</v>
      </c>
      <c r="L321" s="7">
        <f>IFERROR(укпф1[[#This Row],[объем]]*VLOOKUP(укпф1[[#This Row],[артикул]],[1]маринад!$A$2:$D$39,3,FALSE),укпф1[[#This Row],[объем]])</f>
        <v>741.64601514138553</v>
      </c>
    </row>
    <row r="322" spans="1:12" x14ac:dyDescent="0.35">
      <c r="A322" t="s">
        <v>142</v>
      </c>
      <c r="B322" t="s">
        <v>93</v>
      </c>
      <c r="C322" t="s">
        <v>69</v>
      </c>
      <c r="D322">
        <f>VLOOKUP(укпф1[[#This Row],[Номенклатура]],[1]!Таблица213[[product_name]:[упаковка]],7,FALSE)</f>
        <v>701</v>
      </c>
      <c r="E322" t="s">
        <v>26</v>
      </c>
      <c r="F322" t="str">
        <f>VLOOKUP(укпф1[[#This Row],[Номенклатура]],[1]!Таблица213[[product_name]:[упаковка]],3,FALSE)</f>
        <v>ОХЛ</v>
      </c>
      <c r="G322" t="s">
        <v>15</v>
      </c>
      <c r="H322" t="str">
        <f>VLOOKUP(укпф1[[#This Row],[Номенклатура]],[1]!Таблица213[[product_name]:[упаковка]],4,FALSE)</f>
        <v>тушка</v>
      </c>
      <c r="I322" s="7">
        <v>60.957206723949511</v>
      </c>
      <c r="J322" s="7" cm="1">
        <f t="array" ref="J322">INDEX('[1]прайс ЗПП'!$A$1:$D$1080,MATCH(1,(укпф1[[#This Row],[артикул]]='[1]прайс ЗПП'!$B$1:$B$1080)*(укпф1[[#This Row],[Source.Name.1]]='[1]прайс ЗПП'!$A$1:$A$1080),0),4)</f>
        <v>830.24406062674745</v>
      </c>
      <c r="K322" s="7">
        <f>укпф1[[#This Row],[цена]]*укпф1[[#This Row],[объем]]</f>
        <v>50609.358834955914</v>
      </c>
      <c r="L322" s="7">
        <f>IFERROR(укпф1[[#This Row],[объем]]*VLOOKUP(укпф1[[#This Row],[артикул]],[1]маринад!$A$2:$D$39,3,FALSE),укпф1[[#This Row],[объем]])</f>
        <v>60.957206723949511</v>
      </c>
    </row>
    <row r="323" spans="1:12" x14ac:dyDescent="0.35">
      <c r="A323" t="s">
        <v>142</v>
      </c>
      <c r="B323" t="s">
        <v>93</v>
      </c>
      <c r="C323" t="s">
        <v>69</v>
      </c>
      <c r="D323">
        <f>VLOOKUP(укпф1[[#This Row],[Номенклатура]],[1]!Таблица213[[product_name]:[упаковка]],7,FALSE)</f>
        <v>702</v>
      </c>
      <c r="E323" t="s">
        <v>72</v>
      </c>
      <c r="F323" t="str">
        <f>VLOOKUP(укпф1[[#This Row],[Номенклатура]],[1]!Таблица213[[product_name]:[упаковка]],3,FALSE)</f>
        <v>ОХЛ</v>
      </c>
      <c r="G323" t="s">
        <v>15</v>
      </c>
      <c r="H323" t="str">
        <f>VLOOKUP(укпф1[[#This Row],[Номенклатура]],[1]!Таблица213[[product_name]:[упаковка]],4,FALSE)</f>
        <v>тушка</v>
      </c>
      <c r="I323" s="7">
        <v>152.39301680987376</v>
      </c>
      <c r="J323" s="7" cm="1">
        <f t="array" ref="J323">INDEX('[1]прайс ЗПП'!$A$1:$D$1080,MATCH(1,(укпф1[[#This Row],[артикул]]='[1]прайс ЗПП'!$B$1:$B$1080)*(укпф1[[#This Row],[Source.Name.1]]='[1]прайс ЗПП'!$A$1:$A$1080),0),4)</f>
        <v>794.68095353595959</v>
      </c>
      <c r="K323" s="7">
        <f>укпф1[[#This Row],[цена]]*укпф1[[#This Row],[объем]]</f>
        <v>121103.82791069199</v>
      </c>
      <c r="L323" s="7">
        <f>IFERROR(укпф1[[#This Row],[объем]]*VLOOKUP(укпф1[[#This Row],[артикул]],[1]маринад!$A$2:$D$39,3,FALSE),укпф1[[#This Row],[объем]])</f>
        <v>152.39301680987376</v>
      </c>
    </row>
    <row r="324" spans="1:12" x14ac:dyDescent="0.35">
      <c r="A324" t="s">
        <v>142</v>
      </c>
      <c r="B324" t="s">
        <v>93</v>
      </c>
      <c r="C324" t="s">
        <v>69</v>
      </c>
      <c r="D324">
        <f>VLOOKUP(укпф1[[#This Row],[Номенклатура]],[1]!Таблица213[[product_name]:[упаковка]],7,FALSE)</f>
        <v>710</v>
      </c>
      <c r="E324" t="s">
        <v>28</v>
      </c>
      <c r="F324" t="str">
        <f>VLOOKUP(укпф1[[#This Row],[Номенклатура]],[1]!Таблица213[[product_name]:[упаковка]],3,FALSE)</f>
        <v>ОХЛ</v>
      </c>
      <c r="G324" t="s">
        <v>15</v>
      </c>
      <c r="H324" t="str">
        <f>VLOOKUP(укпф1[[#This Row],[Номенклатура]],[1]!Таблица213[[product_name]:[упаковка]],4,FALSE)</f>
        <v>бедро</v>
      </c>
      <c r="I324" s="7">
        <v>152.39301680987376</v>
      </c>
      <c r="J324" s="7" cm="1">
        <f t="array" ref="J324">INDEX('[1]прайс ЗПП'!$A$1:$D$1080,MATCH(1,(укпф1[[#This Row],[артикул]]='[1]прайс ЗПП'!$B$1:$B$1080)*(укпф1[[#This Row],[Source.Name.1]]='[1]прайс ЗПП'!$A$1:$A$1080),0),4)</f>
        <v>845.90641427682806</v>
      </c>
      <c r="K324" s="7">
        <f>укпф1[[#This Row],[цена]]*укпф1[[#This Row],[объем]]</f>
        <v>128910.23041046869</v>
      </c>
      <c r="L324" s="7">
        <f>IFERROR(укпф1[[#This Row],[объем]]*VLOOKUP(укпф1[[#This Row],[артикул]],[1]маринад!$A$2:$D$39,3,FALSE),укпф1[[#This Row],[объем]])</f>
        <v>152.39301680987376</v>
      </c>
    </row>
    <row r="325" spans="1:12" x14ac:dyDescent="0.35">
      <c r="A325" t="s">
        <v>142</v>
      </c>
      <c r="B325" t="s">
        <v>93</v>
      </c>
      <c r="C325" t="s">
        <v>69</v>
      </c>
      <c r="D325">
        <f>VLOOKUP(укпф1[[#This Row],[Номенклатура]],[1]!Таблица213[[product_name]:[упаковка]],7,FALSE)</f>
        <v>711</v>
      </c>
      <c r="E325" t="s">
        <v>73</v>
      </c>
      <c r="F325" t="str">
        <f>VLOOKUP(укпф1[[#This Row],[Номенклатура]],[1]!Таблица213[[product_name]:[упаковка]],3,FALSE)</f>
        <v>ОХЛ</v>
      </c>
      <c r="G325" t="s">
        <v>15</v>
      </c>
      <c r="H325" t="str">
        <f>VLOOKUP(укпф1[[#This Row],[Номенклатура]],[1]!Таблица213[[product_name]:[упаковка]],4,FALSE)</f>
        <v>бедро</v>
      </c>
      <c r="I325" s="7">
        <v>5740.1369665052443</v>
      </c>
      <c r="J325" s="7" cm="1">
        <f t="array" ref="J325">INDEX('[1]прайс ЗПП'!$A$1:$D$1080,MATCH(1,(укпф1[[#This Row],[артикул]]='[1]прайс ЗПП'!$B$1:$B$1080)*(укпф1[[#This Row],[Source.Name.1]]='[1]прайс ЗПП'!$A$1:$A$1080),0),4)</f>
        <v>812.83657383686557</v>
      </c>
      <c r="K325" s="7">
        <f>укпф1[[#This Row],[цена]]*укпф1[[#This Row],[объем]]</f>
        <v>4665793.2652084613</v>
      </c>
      <c r="L325" s="7">
        <f>IFERROR(укпф1[[#This Row],[объем]]*VLOOKUP(укпф1[[#This Row],[артикул]],[1]маринад!$A$2:$D$39,3,FALSE),укпф1[[#This Row],[объем]])</f>
        <v>5740.1369665052443</v>
      </c>
    </row>
    <row r="326" spans="1:12" x14ac:dyDescent="0.35">
      <c r="A326" t="s">
        <v>142</v>
      </c>
      <c r="B326" t="s">
        <v>93</v>
      </c>
      <c r="C326" t="s">
        <v>69</v>
      </c>
      <c r="D326">
        <f>VLOOKUP(укпф1[[#This Row],[Номенклатура]],[1]!Таблица213[[product_name]:[упаковка]],7,FALSE)</f>
        <v>712</v>
      </c>
      <c r="E326" t="s">
        <v>30</v>
      </c>
      <c r="F326" t="str">
        <f>VLOOKUP(укпф1[[#This Row],[Номенклатура]],[1]!Таблица213[[product_name]:[упаковка]],3,FALSE)</f>
        <v>ОХЛ</v>
      </c>
      <c r="G326" t="s">
        <v>15</v>
      </c>
      <c r="H326" t="str">
        <f>VLOOKUP(укпф1[[#This Row],[Номенклатура]],[1]!Таблица213[[product_name]:[упаковка]],4,FALSE)</f>
        <v>голень</v>
      </c>
      <c r="I326" s="7">
        <v>289.5467319387601</v>
      </c>
      <c r="J326" s="7" cm="1">
        <f t="array" ref="J326">INDEX('[1]прайс ЗПП'!$A$1:$D$1080,MATCH(1,(укпф1[[#This Row],[артикул]]='[1]прайс ЗПП'!$B$1:$B$1080)*(укпф1[[#This Row],[Source.Name.1]]='[1]прайс ЗПП'!$A$1:$A$1080),0),4)</f>
        <v>879.63611193408849</v>
      </c>
      <c r="K326" s="7">
        <f>укпф1[[#This Row],[цена]]*укпф1[[#This Row],[объем]]</f>
        <v>254695.76150583269</v>
      </c>
      <c r="L326" s="7">
        <f>IFERROR(укпф1[[#This Row],[объем]]*VLOOKUP(укпф1[[#This Row],[артикул]],[1]маринад!$A$2:$D$39,3,FALSE),укпф1[[#This Row],[объем]])</f>
        <v>289.5467319387601</v>
      </c>
    </row>
    <row r="327" spans="1:12" x14ac:dyDescent="0.35">
      <c r="A327" t="s">
        <v>142</v>
      </c>
      <c r="B327" t="s">
        <v>93</v>
      </c>
      <c r="C327" t="s">
        <v>69</v>
      </c>
      <c r="D327">
        <f>VLOOKUP(укпф1[[#This Row],[Номенклатура]],[1]!Таблица213[[product_name]:[упаковка]],7,FALSE)</f>
        <v>713</v>
      </c>
      <c r="E327" t="s">
        <v>74</v>
      </c>
      <c r="F327" t="str">
        <f>VLOOKUP(укпф1[[#This Row],[Номенклатура]],[1]!Таблица213[[product_name]:[упаковка]],3,FALSE)</f>
        <v>ОХЛ</v>
      </c>
      <c r="G327" t="s">
        <v>15</v>
      </c>
      <c r="H327" t="str">
        <f>VLOOKUP(укпф1[[#This Row],[Номенклатура]],[1]!Таблица213[[product_name]:[упаковка]],4,FALSE)</f>
        <v>голень</v>
      </c>
      <c r="I327" s="7">
        <v>492.7374210185917</v>
      </c>
      <c r="J327" s="7" cm="1">
        <f t="array" ref="J327">INDEX('[1]прайс ЗПП'!$A$1:$D$1080,MATCH(1,(укпф1[[#This Row],[артикул]]='[1]прайс ЗПП'!$B$1:$B$1080)*(укпф1[[#This Row],[Source.Name.1]]='[1]прайс ЗПП'!$A$1:$A$1080),0),4)</f>
        <v>841.96102857317726</v>
      </c>
      <c r="K327" s="7">
        <f>укпф1[[#This Row],[цена]]*укпф1[[#This Row],[объем]]</f>
        <v>414865.70581730816</v>
      </c>
      <c r="L327" s="7">
        <f>IFERROR(укпф1[[#This Row],[объем]]*VLOOKUP(укпф1[[#This Row],[артикул]],[1]маринад!$A$2:$D$39,3,FALSE),укпф1[[#This Row],[объем]])</f>
        <v>492.7374210185917</v>
      </c>
    </row>
    <row r="328" spans="1:12" x14ac:dyDescent="0.35">
      <c r="A328" t="s">
        <v>142</v>
      </c>
      <c r="B328" t="s">
        <v>93</v>
      </c>
      <c r="C328" t="s">
        <v>69</v>
      </c>
      <c r="D328">
        <f>VLOOKUP(укпф1[[#This Row],[Номенклатура]],[1]!Таблица213[[product_name]:[упаковка]],7,FALSE)</f>
        <v>714</v>
      </c>
      <c r="E328" t="s">
        <v>32</v>
      </c>
      <c r="F328" t="str">
        <f>VLOOKUP(укпф1[[#This Row],[Номенклатура]],[1]!Таблица213[[product_name]:[упаковка]],3,FALSE)</f>
        <v>ОХЛ</v>
      </c>
      <c r="G328" t="s">
        <v>15</v>
      </c>
      <c r="H328" t="str">
        <f>VLOOKUP(укпф1[[#This Row],[Номенклатура]],[1]!Таблица213[[product_name]:[упаковка]],4,FALSE)</f>
        <v>крыло</v>
      </c>
      <c r="I328" s="7">
        <v>208.27045630682747</v>
      </c>
      <c r="J328" s="7" cm="1">
        <f t="array" ref="J328">INDEX('[1]прайс ЗПП'!$A$1:$D$1080,MATCH(1,(укпф1[[#This Row],[артикул]]='[1]прайс ЗПП'!$B$1:$B$1080)*(укпф1[[#This Row],[Source.Name.1]]='[1]прайс ЗПП'!$A$1:$A$1080),0),4)</f>
        <v>862.15022164168329</v>
      </c>
      <c r="K328" s="7">
        <f>укпф1[[#This Row],[цена]]*укпф1[[#This Row],[объем]]</f>
        <v>179560.42006634583</v>
      </c>
      <c r="L328" s="7">
        <f>IFERROR(укпф1[[#This Row],[объем]]*VLOOKUP(укпф1[[#This Row],[артикул]],[1]маринад!$A$2:$D$39,3,FALSE),укпф1[[#This Row],[объем]])</f>
        <v>208.27045630682747</v>
      </c>
    </row>
    <row r="329" spans="1:12" x14ac:dyDescent="0.35">
      <c r="A329" t="s">
        <v>142</v>
      </c>
      <c r="B329" t="s">
        <v>93</v>
      </c>
      <c r="C329" t="s">
        <v>69</v>
      </c>
      <c r="D329">
        <f>VLOOKUP(укпф1[[#This Row],[Номенклатура]],[1]!Таблица213[[product_name]:[упаковка]],7,FALSE)</f>
        <v>715</v>
      </c>
      <c r="E329" t="s">
        <v>75</v>
      </c>
      <c r="F329" t="str">
        <f>VLOOKUP(укпф1[[#This Row],[Номенклатура]],[1]!Таблица213[[product_name]:[упаковка]],3,FALSE)</f>
        <v>ОХЛ</v>
      </c>
      <c r="G329" t="s">
        <v>15</v>
      </c>
      <c r="H329" t="str">
        <f>VLOOKUP(укпф1[[#This Row],[Номенклатура]],[1]!Таблица213[[product_name]:[упаковка]],4,FALSE)</f>
        <v>крыло</v>
      </c>
      <c r="I329" s="7">
        <v>716.24717900640655</v>
      </c>
      <c r="J329" s="7" cm="1">
        <f t="array" ref="J329">INDEX('[1]прайс ЗПП'!$A$1:$D$1080,MATCH(1,(укпф1[[#This Row],[артикул]]='[1]прайс ЗПП'!$B$1:$B$1080)*(укпф1[[#This Row],[Source.Name.1]]='[1]прайс ЗПП'!$A$1:$A$1080),0),4)</f>
        <v>830.96963690517828</v>
      </c>
      <c r="K329" s="7">
        <f>укпф1[[#This Row],[цена]]*укпф1[[#This Row],[объем]]</f>
        <v>595179.65827331191</v>
      </c>
      <c r="L329" s="7">
        <f>IFERROR(укпф1[[#This Row],[объем]]*VLOOKUP(укпф1[[#This Row],[артикул]],[1]маринад!$A$2:$D$39,3,FALSE),укпф1[[#This Row],[объем]])</f>
        <v>716.24717900640655</v>
      </c>
    </row>
    <row r="330" spans="1:12" x14ac:dyDescent="0.35">
      <c r="A330" t="s">
        <v>142</v>
      </c>
      <c r="B330" t="s">
        <v>93</v>
      </c>
      <c r="C330" t="s">
        <v>69</v>
      </c>
      <c r="D330">
        <f>VLOOKUP(укпф1[[#This Row],[Номенклатура]],[1]!Таблица213[[product_name]:[упаковка]],7,FALSE)</f>
        <v>716</v>
      </c>
      <c r="E330" t="s">
        <v>34</v>
      </c>
      <c r="F330" t="str">
        <f>VLOOKUP(укпф1[[#This Row],[Номенклатура]],[1]!Таблица213[[product_name]:[упаковка]],3,FALSE)</f>
        <v>ОХЛ</v>
      </c>
      <c r="G330" t="s">
        <v>15</v>
      </c>
      <c r="H330" t="str">
        <f>VLOOKUP(укпф1[[#This Row],[Номенклатура]],[1]!Таблица213[[product_name]:[упаковка]],4,FALSE)</f>
        <v>четвертина</v>
      </c>
      <c r="I330" s="7">
        <v>253.98836134978959</v>
      </c>
      <c r="J330" s="7" cm="1">
        <f t="array" ref="J330">INDEX('[1]прайс ЗПП'!$A$1:$D$1080,MATCH(1,(укпф1[[#This Row],[артикул]]='[1]прайс ЗПП'!$B$1:$B$1080)*(укпф1[[#This Row],[Source.Name.1]]='[1]прайс ЗПП'!$A$1:$A$1080),0),4)</f>
        <v>824.24828533053687</v>
      </c>
      <c r="K330" s="7">
        <f>укпф1[[#This Row],[цена]]*укпф1[[#This Row],[объем]]</f>
        <v>209349.47133647688</v>
      </c>
      <c r="L330" s="7">
        <f>IFERROR(укпф1[[#This Row],[объем]]*VLOOKUP(укпф1[[#This Row],[артикул]],[1]маринад!$A$2:$D$39,3,FALSE),укпф1[[#This Row],[объем]])</f>
        <v>253.98836134978959</v>
      </c>
    </row>
    <row r="331" spans="1:12" x14ac:dyDescent="0.35">
      <c r="A331" t="s">
        <v>142</v>
      </c>
      <c r="B331" t="s">
        <v>93</v>
      </c>
      <c r="C331" t="s">
        <v>69</v>
      </c>
      <c r="D331">
        <f>VLOOKUP(укпф1[[#This Row],[Номенклатура]],[1]!Таблица213[[product_name]:[упаковка]],7,FALSE)</f>
        <v>717</v>
      </c>
      <c r="E331" t="s">
        <v>76</v>
      </c>
      <c r="F331" t="str">
        <f>VLOOKUP(укпф1[[#This Row],[Номенклатура]],[1]!Таблица213[[product_name]:[упаковка]],3,FALSE)</f>
        <v>ОХЛ</v>
      </c>
      <c r="G331" t="s">
        <v>15</v>
      </c>
      <c r="H331" t="str">
        <f>VLOOKUP(укпф1[[#This Row],[Номенклатура]],[1]!Таблица213[[product_name]:[упаковка]],4,FALSE)</f>
        <v>четвертина</v>
      </c>
      <c r="I331" s="7">
        <v>660.36973950945287</v>
      </c>
      <c r="J331" s="7" cm="1">
        <f t="array" ref="J331">INDEX('[1]прайс ЗПП'!$A$1:$D$1080,MATCH(1,(укпф1[[#This Row],[артикул]]='[1]прайс ЗПП'!$B$1:$B$1080)*(укпф1[[#This Row],[Source.Name.1]]='[1]прайс ЗПП'!$A$1:$A$1080),0),4)</f>
        <v>796.78416492677025</v>
      </c>
      <c r="K331" s="7">
        <f>укпф1[[#This Row],[цена]]*укпф1[[#This Row],[объем]]</f>
        <v>526172.15143794823</v>
      </c>
      <c r="L331" s="7">
        <f>IFERROR(укпф1[[#This Row],[объем]]*VLOOKUP(укпф1[[#This Row],[артикул]],[1]маринад!$A$2:$D$39,3,FALSE),укпф1[[#This Row],[объем]])</f>
        <v>660.36973950945287</v>
      </c>
    </row>
    <row r="332" spans="1:12" x14ac:dyDescent="0.35">
      <c r="A332" t="s">
        <v>142</v>
      </c>
      <c r="B332" t="s">
        <v>93</v>
      </c>
      <c r="C332" t="s">
        <v>69</v>
      </c>
      <c r="D332">
        <f>VLOOKUP(укпф1[[#This Row],[Номенклатура]],[1]!Таблица213[[product_name]:[упаковка]],7,FALSE)</f>
        <v>718</v>
      </c>
      <c r="E332" t="s">
        <v>36</v>
      </c>
      <c r="F332" t="str">
        <f>VLOOKUP(укпф1[[#This Row],[Номенклатура]],[1]!Таблица213[[product_name]:[упаковка]],3,FALSE)</f>
        <v>ОХЛ</v>
      </c>
      <c r="G332" t="s">
        <v>15</v>
      </c>
      <c r="H332" t="str">
        <f>VLOOKUP(укпф1[[#This Row],[Номенклатура]],[1]!Таблица213[[product_name]:[упаковка]],4,FALSE)</f>
        <v>филе</v>
      </c>
      <c r="I332" s="7">
        <v>660.36973950945287</v>
      </c>
      <c r="J332" s="7" cm="1">
        <f t="array" ref="J332">INDEX('[1]прайс ЗПП'!$A$1:$D$1080,MATCH(1,(укпф1[[#This Row],[артикул]]='[1]прайс ЗПП'!$B$1:$B$1080)*(укпф1[[#This Row],[Source.Name.1]]='[1]прайс ЗПП'!$A$1:$A$1080),0),4)</f>
        <v>1115.7940751178014</v>
      </c>
      <c r="K332" s="7">
        <f>укпф1[[#This Row],[цена]]*укпф1[[#This Row],[объем]]</f>
        <v>736836.64273173339</v>
      </c>
      <c r="L332" s="7">
        <f>IFERROR(укпф1[[#This Row],[объем]]*VLOOKUP(укпф1[[#This Row],[артикул]],[1]маринад!$A$2:$D$39,3,FALSE),укпф1[[#This Row],[объем]])</f>
        <v>660.36973950945287</v>
      </c>
    </row>
    <row r="333" spans="1:12" x14ac:dyDescent="0.35">
      <c r="A333" t="s">
        <v>142</v>
      </c>
      <c r="B333" t="s">
        <v>93</v>
      </c>
      <c r="C333" t="s">
        <v>69</v>
      </c>
      <c r="D333">
        <f>VLOOKUP(укпф1[[#This Row],[Номенклатура]],[1]!Таблица213[[product_name]:[упаковка]],7,FALSE)</f>
        <v>719</v>
      </c>
      <c r="E333" t="s">
        <v>77</v>
      </c>
      <c r="F333" t="str">
        <f>VLOOKUP(укпф1[[#This Row],[Номенклатура]],[1]!Таблица213[[product_name]:[упаковка]],3,FALSE)</f>
        <v>ОХЛ</v>
      </c>
      <c r="G333" t="s">
        <v>15</v>
      </c>
      <c r="H333" t="str">
        <f>VLOOKUP(укпф1[[#This Row],[Номенклатура]],[1]!Таблица213[[product_name]:[упаковка]],4,FALSE)</f>
        <v>филе</v>
      </c>
      <c r="I333" s="7">
        <v>1005.7939109451667</v>
      </c>
      <c r="J333" s="7" cm="1">
        <f t="array" ref="J333">INDEX('[1]прайс ЗПП'!$A$1:$D$1080,MATCH(1,(укпф1[[#This Row],[артикул]]='[1]прайс ЗПП'!$B$1:$B$1080)*(укпф1[[#This Row],[Source.Name.1]]='[1]прайс ЗПП'!$A$1:$A$1080),0),4)</f>
        <v>1078.3861547947834</v>
      </c>
      <c r="K333" s="7">
        <f>укпф1[[#This Row],[цена]]*укпф1[[#This Row],[объем]]</f>
        <v>1084634.2281401651</v>
      </c>
      <c r="L333" s="7">
        <f>IFERROR(укпф1[[#This Row],[объем]]*VLOOKUP(укпф1[[#This Row],[артикул]],[1]маринад!$A$2:$D$39,3,FALSE),укпф1[[#This Row],[объем]])</f>
        <v>1005.7939109451667</v>
      </c>
    </row>
    <row r="334" spans="1:12" x14ac:dyDescent="0.35">
      <c r="A334" t="s">
        <v>142</v>
      </c>
      <c r="B334" t="s">
        <v>93</v>
      </c>
      <c r="C334" t="s">
        <v>69</v>
      </c>
      <c r="D334">
        <f>VLOOKUP(укпф1[[#This Row],[Номенклатура]],[1]!Таблица213[[product_name]:[упаковка]],7,FALSE)</f>
        <v>727</v>
      </c>
      <c r="E334" t="s">
        <v>38</v>
      </c>
      <c r="F334" t="str">
        <f>VLOOKUP(укпф1[[#This Row],[Номенклатура]],[1]!Таблица213[[product_name]:[упаковка]],3,FALSE)</f>
        <v>ОХЛ</v>
      </c>
      <c r="G334" t="s">
        <v>15</v>
      </c>
      <c r="H334" t="str">
        <f>VLOOKUP(укпф1[[#This Row],[Номенклатура]],[1]!Таблица213[[product_name]:[упаковка]],4,FALSE)</f>
        <v>грудка</v>
      </c>
      <c r="I334" s="7">
        <v>152.39301680987376</v>
      </c>
      <c r="J334" s="7" cm="1">
        <f t="array" ref="J334">INDEX('[1]прайс ЗПП'!$A$1:$D$1080,MATCH(1,(укпф1[[#This Row],[артикул]]='[1]прайс ЗПП'!$B$1:$B$1080)*(укпф1[[#This Row],[Source.Name.1]]='[1]прайс ЗПП'!$A$1:$A$1080),0),4)</f>
        <v>891.67435740192946</v>
      </c>
      <c r="K334" s="7">
        <f>укпф1[[#This Row],[цена]]*укпф1[[#This Row],[объем]]</f>
        <v>135884.9453364856</v>
      </c>
      <c r="L334" s="7">
        <f>IFERROR(укпф1[[#This Row],[объем]]*VLOOKUP(укпф1[[#This Row],[артикул]],[1]маринад!$A$2:$D$39,3,FALSE),укпф1[[#This Row],[объем]])</f>
        <v>152.39301680987376</v>
      </c>
    </row>
    <row r="335" spans="1:12" x14ac:dyDescent="0.35">
      <c r="A335" t="s">
        <v>142</v>
      </c>
      <c r="B335" t="s">
        <v>93</v>
      </c>
      <c r="C335" t="s">
        <v>69</v>
      </c>
      <c r="D335">
        <f>VLOOKUP(укпф1[[#This Row],[Номенклатура]],[1]!Таблица213[[product_name]:[упаковка]],7,FALSE)</f>
        <v>725</v>
      </c>
      <c r="E335" t="s">
        <v>78</v>
      </c>
      <c r="F335" t="str">
        <f>VLOOKUP(укпф1[[#This Row],[Номенклатура]],[1]!Таблица213[[product_name]:[упаковка]],3,FALSE)</f>
        <v>ОХЛ</v>
      </c>
      <c r="G335" t="s">
        <v>15</v>
      </c>
      <c r="H335" t="str">
        <f>VLOOKUP(укпф1[[#This Row],[Номенклатура]],[1]!Таблица213[[product_name]:[упаковка]],4,FALSE)</f>
        <v>грудка</v>
      </c>
      <c r="I335" s="7">
        <v>665.44950673644871</v>
      </c>
      <c r="J335" s="7" cm="1">
        <f t="array" ref="J335">INDEX('[1]прайс ЗПП'!$A$1:$D$1080,MATCH(1,(укпф1[[#This Row],[артикул]]='[1]прайс ЗПП'!$B$1:$B$1080)*(укпф1[[#This Row],[Source.Name.1]]='[1]прайс ЗПП'!$A$1:$A$1080),0),4)</f>
        <v>861.52477550803349</v>
      </c>
      <c r="K335" s="7">
        <f>укпф1[[#This Row],[цена]]*укпф1[[#This Row],[объем]]</f>
        <v>573301.23690305057</v>
      </c>
      <c r="L335" s="7">
        <f>IFERROR(укпф1[[#This Row],[объем]]*VLOOKUP(укпф1[[#This Row],[артикул]],[1]маринад!$A$2:$D$39,3,FALSE),укпф1[[#This Row],[объем]])</f>
        <v>665.44950673644871</v>
      </c>
    </row>
    <row r="336" spans="1:12" x14ac:dyDescent="0.35">
      <c r="A336" t="s">
        <v>142</v>
      </c>
      <c r="B336" t="s">
        <v>93</v>
      </c>
      <c r="C336" t="s">
        <v>69</v>
      </c>
      <c r="D336">
        <f>VLOOKUP(укпф1[[#This Row],[Номенклатура]],[1]!Таблица213[[product_name]:[упаковка]],7,FALSE)</f>
        <v>29</v>
      </c>
      <c r="E336" t="s">
        <v>79</v>
      </c>
      <c r="F336" t="str">
        <f>VLOOKUP(укпф1[[#This Row],[Номенклатура]],[1]!Таблица213[[product_name]:[упаковка]],3,FALSE)</f>
        <v>ОХЛ</v>
      </c>
      <c r="G336" t="s">
        <v>15</v>
      </c>
      <c r="H336" t="str">
        <f>VLOOKUP(укпф1[[#This Row],[Номенклатура]],[1]!Таблица213[[product_name]:[упаковка]],4,FALSE)</f>
        <v>табак</v>
      </c>
      <c r="I336" s="7">
        <v>152.39301680987376</v>
      </c>
      <c r="J336" s="7" cm="1">
        <f t="array" ref="J336">INDEX('[1]прайс ЗПП'!$A$1:$D$1080,MATCH(1,(укпф1[[#This Row],[артикул]]='[1]прайс ЗПП'!$B$1:$B$1080)*(укпф1[[#This Row],[Source.Name.1]]='[1]прайс ЗПП'!$A$1:$A$1080),0),4)</f>
        <v>755.9875123699552</v>
      </c>
      <c r="K336" s="7">
        <f>укпф1[[#This Row],[цена]]*укпф1[[#This Row],[объем]]</f>
        <v>115207.21768064922</v>
      </c>
      <c r="L336" s="7">
        <f>IFERROR(укпф1[[#This Row],[объем]]*VLOOKUP(укпф1[[#This Row],[артикул]],[1]маринад!$A$2:$D$39,3,FALSE),укпф1[[#This Row],[объем]])</f>
        <v>152.39301680987376</v>
      </c>
    </row>
    <row r="337" spans="1:12" x14ac:dyDescent="0.35">
      <c r="A337" t="s">
        <v>142</v>
      </c>
      <c r="B337" t="s">
        <v>93</v>
      </c>
      <c r="C337" t="s">
        <v>69</v>
      </c>
      <c r="D337">
        <f>VLOOKUP(укпф1[[#This Row],[Номенклатура]],[1]!Таблица213[[product_name]:[упаковка]],7,FALSE)</f>
        <v>30</v>
      </c>
      <c r="E337" t="s">
        <v>80</v>
      </c>
      <c r="F337" t="str">
        <f>VLOOKUP(укпф1[[#This Row],[Номенклатура]],[1]!Таблица213[[product_name]:[упаковка]],3,FALSE)</f>
        <v>ОХЛ</v>
      </c>
      <c r="G337" t="s">
        <v>15</v>
      </c>
      <c r="H337" t="str">
        <f>VLOOKUP(укпф1[[#This Row],[Номенклатура]],[1]!Таблица213[[product_name]:[упаковка]],4,FALSE)</f>
        <v>рагу</v>
      </c>
      <c r="I337" s="7">
        <v>894.0390319512594</v>
      </c>
      <c r="J337" s="7" cm="1">
        <f t="array" ref="J337">INDEX('[1]прайс ЗПП'!$A$1:$D$1080,MATCH(1,(укпф1[[#This Row],[артикул]]='[1]прайс ЗПП'!$B$1:$B$1080)*(укпф1[[#This Row],[Source.Name.1]]='[1]прайс ЗПП'!$A$1:$A$1080),0),4)</f>
        <v>707.72421221836021</v>
      </c>
      <c r="K337" s="7">
        <f>укпф1[[#This Row],[цена]]*укпф1[[#This Row],[объем]]</f>
        <v>632733.06958017044</v>
      </c>
      <c r="L337" s="7">
        <f>IFERROR(укпф1[[#This Row],[объем]]*VLOOKUP(укпф1[[#This Row],[артикул]],[1]маринад!$A$2:$D$39,3,FALSE),укпф1[[#This Row],[объем]])</f>
        <v>894.0390319512594</v>
      </c>
    </row>
    <row r="338" spans="1:12" x14ac:dyDescent="0.35">
      <c r="A338" t="s">
        <v>142</v>
      </c>
      <c r="B338" t="s">
        <v>93</v>
      </c>
      <c r="C338" t="s">
        <v>69</v>
      </c>
      <c r="D338">
        <f>VLOOKUP(укпф1[[#This Row],[Номенклатура]],[1]!Таблица213[[product_name]:[упаковка]],7,FALSE)</f>
        <v>730</v>
      </c>
      <c r="E338" t="s">
        <v>45</v>
      </c>
      <c r="F338" t="str">
        <f>VLOOKUP(укпф1[[#This Row],[Номенклатура]],[1]!Таблица213[[product_name]:[упаковка]],3,FALSE)</f>
        <v>ОХЛ</v>
      </c>
      <c r="G338" t="s">
        <v>15</v>
      </c>
      <c r="H338" t="str">
        <f>VLOOKUP(укпф1[[#This Row],[Номенклатура]],[1]!Таблица213[[product_name]:[упаковка]],4,FALSE)</f>
        <v>желудки</v>
      </c>
      <c r="I338" s="7">
        <v>182.87162017184849</v>
      </c>
      <c r="J338" s="7" cm="1">
        <f t="array" ref="J338">INDEX('[1]прайс ЗПП'!$A$1:$D$1080,MATCH(1,(укпф1[[#This Row],[артикул]]='[1]прайс ЗПП'!$B$1:$B$1080)*(укпф1[[#This Row],[Source.Name.1]]='[1]прайс ЗПП'!$A$1:$A$1080),0),4)</f>
        <v>560.52844849424787</v>
      </c>
      <c r="K338" s="7">
        <f>укпф1[[#This Row],[цена]]*укпф1[[#This Row],[объем]]</f>
        <v>102504.74552855564</v>
      </c>
      <c r="L338" s="7">
        <f>IFERROR(укпф1[[#This Row],[объем]]*VLOOKUP(укпф1[[#This Row],[артикул]],[1]маринад!$A$2:$D$39,3,FALSE),укпф1[[#This Row],[объем]])</f>
        <v>182.87162017184849</v>
      </c>
    </row>
    <row r="339" spans="1:12" x14ac:dyDescent="0.35">
      <c r="A339" t="s">
        <v>142</v>
      </c>
      <c r="B339" t="s">
        <v>93</v>
      </c>
      <c r="C339" t="s">
        <v>69</v>
      </c>
      <c r="D339">
        <f>VLOOKUP(укпф1[[#This Row],[Номенклатура]],[1]!Таблица213[[product_name]:[упаковка]],7,FALSE)</f>
        <v>731</v>
      </c>
      <c r="E339" t="s">
        <v>81</v>
      </c>
      <c r="F339" t="str">
        <f>VLOOKUP(укпф1[[#This Row],[Номенклатура]],[1]!Таблица213[[product_name]:[упаковка]],3,FALSE)</f>
        <v>ОХЛ</v>
      </c>
      <c r="G339" t="s">
        <v>15</v>
      </c>
      <c r="H339" t="str">
        <f>VLOOKUP(укпф1[[#This Row],[Номенклатура]],[1]!Таблица213[[product_name]:[упаковка]],4,FALSE)</f>
        <v>желудки</v>
      </c>
      <c r="I339" s="7">
        <v>121.91441344789901</v>
      </c>
      <c r="J339" s="7" cm="1">
        <f t="array" ref="J339">INDEX('[1]прайс ЗПП'!$A$1:$D$1080,MATCH(1,(укпф1[[#This Row],[артикул]]='[1]прайс ЗПП'!$B$1:$B$1080)*(укпф1[[#This Row],[Source.Name.1]]='[1]прайс ЗПП'!$A$1:$A$1080),0),4)</f>
        <v>539.00985206632879</v>
      </c>
      <c r="K339" s="7">
        <f>укпф1[[#This Row],[цена]]*укпф1[[#This Row],[объем]]</f>
        <v>65713.069957305284</v>
      </c>
      <c r="L339" s="7">
        <f>IFERROR(укпф1[[#This Row],[объем]]*VLOOKUP(укпф1[[#This Row],[артикул]],[1]маринад!$A$2:$D$39,3,FALSE),укпф1[[#This Row],[объем]])</f>
        <v>121.91441344789901</v>
      </c>
    </row>
    <row r="340" spans="1:12" x14ac:dyDescent="0.35">
      <c r="A340" t="s">
        <v>142</v>
      </c>
      <c r="B340" t="s">
        <v>93</v>
      </c>
      <c r="C340" t="s">
        <v>69</v>
      </c>
      <c r="D340">
        <f>VLOOKUP(укпф1[[#This Row],[Номенклатура]],[1]!Таблица213[[product_name]:[упаковка]],7,FALSE)</f>
        <v>732</v>
      </c>
      <c r="E340" t="s">
        <v>47</v>
      </c>
      <c r="F340" t="str">
        <f>VLOOKUP(укпф1[[#This Row],[Номенклатура]],[1]!Таблица213[[product_name]:[упаковка]],3,FALSE)</f>
        <v>ОХЛ</v>
      </c>
      <c r="G340" t="s">
        <v>15</v>
      </c>
      <c r="H340" t="str">
        <f>VLOOKUP(укпф1[[#This Row],[Номенклатура]],[1]!Таблица213[[product_name]:[упаковка]],4,FALSE)</f>
        <v>печень</v>
      </c>
      <c r="I340" s="7">
        <v>193.03115462584006</v>
      </c>
      <c r="J340" s="7" cm="1">
        <f t="array" ref="J340">INDEX('[1]прайс ЗПП'!$A$1:$D$1080,MATCH(1,(укпф1[[#This Row],[артикул]]='[1]прайс ЗПП'!$B$1:$B$1080)*(укпф1[[#This Row],[Source.Name.1]]='[1]прайс ЗПП'!$A$1:$A$1080),0),4)</f>
        <v>536.0700740421903</v>
      </c>
      <c r="K340" s="7">
        <f>укпф1[[#This Row],[цена]]*укпф1[[#This Row],[объем]]</f>
        <v>103478.22535272356</v>
      </c>
      <c r="L340" s="7">
        <f>IFERROR(укпф1[[#This Row],[объем]]*VLOOKUP(укпф1[[#This Row],[артикул]],[1]маринад!$A$2:$D$39,3,FALSE),укпф1[[#This Row],[объем]])</f>
        <v>193.03115462584006</v>
      </c>
    </row>
    <row r="341" spans="1:12" x14ac:dyDescent="0.35">
      <c r="A341" t="s">
        <v>142</v>
      </c>
      <c r="B341" t="s">
        <v>93</v>
      </c>
      <c r="C341" t="s">
        <v>69</v>
      </c>
      <c r="D341">
        <f>VLOOKUP(укпф1[[#This Row],[Номенклатура]],[1]!Таблица213[[product_name]:[упаковка]],7,FALSE)</f>
        <v>733</v>
      </c>
      <c r="E341" t="s">
        <v>82</v>
      </c>
      <c r="F341" t="str">
        <f>VLOOKUP(укпф1[[#This Row],[Номенклатура]],[1]!Таблица213[[product_name]:[упаковка]],3,FALSE)</f>
        <v>ОХЛ</v>
      </c>
      <c r="G341" t="s">
        <v>15</v>
      </c>
      <c r="H341" t="str">
        <f>VLOOKUP(укпф1[[#This Row],[Номенклатура]],[1]!Таблица213[[product_name]:[упаковка]],4,FALSE)</f>
        <v>печень</v>
      </c>
      <c r="I341" s="7">
        <v>152.39301680987376</v>
      </c>
      <c r="J341" s="7" cm="1">
        <f t="array" ref="J341">INDEX('[1]прайс ЗПП'!$A$1:$D$1080,MATCH(1,(укпф1[[#This Row],[артикул]]='[1]прайс ЗПП'!$B$1:$B$1080)*(укпф1[[#This Row],[Source.Name.1]]='[1]прайс ЗПП'!$A$1:$A$1080),0),4)</f>
        <v>512.30030169493568</v>
      </c>
      <c r="K341" s="7">
        <f>укпф1[[#This Row],[цена]]*укпф1[[#This Row],[объем]]</f>
        <v>78070.988487899725</v>
      </c>
      <c r="L341" s="7">
        <f>IFERROR(укпф1[[#This Row],[объем]]*VLOOKUP(укпф1[[#This Row],[артикул]],[1]маринад!$A$2:$D$39,3,FALSE),укпф1[[#This Row],[объем]])</f>
        <v>152.39301680987376</v>
      </c>
    </row>
    <row r="342" spans="1:12" x14ac:dyDescent="0.35">
      <c r="A342" t="s">
        <v>142</v>
      </c>
      <c r="B342" t="s">
        <v>93</v>
      </c>
      <c r="C342" t="s">
        <v>69</v>
      </c>
      <c r="D342">
        <f>VLOOKUP(укпф1[[#This Row],[Номенклатура]],[1]!Таблица213[[product_name]:[упаковка]],7,FALSE)</f>
        <v>734</v>
      </c>
      <c r="E342" t="s">
        <v>49</v>
      </c>
      <c r="F342" t="str">
        <f>VLOOKUP(укпф1[[#This Row],[Номенклатура]],[1]!Таблица213[[product_name]:[упаковка]],3,FALSE)</f>
        <v>ОХЛ</v>
      </c>
      <c r="G342" t="s">
        <v>15</v>
      </c>
      <c r="H342" t="str">
        <f>VLOOKUP(укпф1[[#This Row],[Номенклатура]],[1]!Таблица213[[product_name]:[упаковка]],4,FALSE)</f>
        <v>сердце</v>
      </c>
      <c r="I342" s="7">
        <v>253.98836134978959</v>
      </c>
      <c r="J342" s="7" cm="1">
        <f t="array" ref="J342">INDEX('[1]прайс ЗПП'!$A$1:$D$1080,MATCH(1,(укпф1[[#This Row],[артикул]]='[1]прайс ЗПП'!$B$1:$B$1080)*(укпф1[[#This Row],[Source.Name.1]]='[1]прайс ЗПП'!$A$1:$A$1080),0),4)</f>
        <v>895.87195896591265</v>
      </c>
      <c r="K342" s="7">
        <f>укпф1[[#This Row],[цена]]*укпф1[[#This Row],[объем]]</f>
        <v>227541.0508369781</v>
      </c>
      <c r="L342" s="7">
        <f>IFERROR(укпф1[[#This Row],[объем]]*VLOOKUP(укпф1[[#This Row],[артикул]],[1]маринад!$A$2:$D$39,3,FALSE),укпф1[[#This Row],[объем]])</f>
        <v>253.98836134978959</v>
      </c>
    </row>
    <row r="343" spans="1:12" x14ac:dyDescent="0.35">
      <c r="A343" t="s">
        <v>142</v>
      </c>
      <c r="B343" t="s">
        <v>93</v>
      </c>
      <c r="C343" t="s">
        <v>69</v>
      </c>
      <c r="D343">
        <f>VLOOKUP(укпф1[[#This Row],[Номенклатура]],[1]!Таблица213[[product_name]:[упаковка]],7,FALSE)</f>
        <v>735</v>
      </c>
      <c r="E343" t="s">
        <v>83</v>
      </c>
      <c r="F343" t="str">
        <f>VLOOKUP(укпф1[[#This Row],[Номенклатура]],[1]!Таблица213[[product_name]:[упаковка]],3,FALSE)</f>
        <v>ОХЛ</v>
      </c>
      <c r="G343" t="s">
        <v>15</v>
      </c>
      <c r="H343" t="str">
        <f>VLOOKUP(укпф1[[#This Row],[Номенклатура]],[1]!Таблица213[[product_name]:[упаковка]],4,FALSE)</f>
        <v>сердце</v>
      </c>
      <c r="I343" s="7">
        <v>152.39301680987376</v>
      </c>
      <c r="J343" s="7" cm="1">
        <f t="array" ref="J343">INDEX('[1]прайс ЗПП'!$A$1:$D$1080,MATCH(1,(укпф1[[#This Row],[артикул]]='[1]прайс ЗПП'!$B$1:$B$1080)*(укпф1[[#This Row],[Source.Name.1]]='[1]прайс ЗПП'!$A$1:$A$1080),0),4)</f>
        <v>869.80032279673628</v>
      </c>
      <c r="K343" s="7">
        <f>укпф1[[#This Row],[цена]]*укпф1[[#This Row],[объем]]</f>
        <v>132551.49521319664</v>
      </c>
      <c r="L343" s="7">
        <f>IFERROR(укпф1[[#This Row],[объем]]*VLOOKUP(укпф1[[#This Row],[артикул]],[1]маринад!$A$2:$D$39,3,FALSE),укпф1[[#This Row],[объем]])</f>
        <v>152.39301680987376</v>
      </c>
    </row>
    <row r="344" spans="1:12" x14ac:dyDescent="0.35">
      <c r="A344" t="s">
        <v>142</v>
      </c>
      <c r="B344" t="s">
        <v>93</v>
      </c>
      <c r="C344" t="s">
        <v>69</v>
      </c>
      <c r="D344">
        <f>VLOOKUP(укпф1[[#This Row],[Номенклатура]],[1]!Таблица213[[product_name]:[упаковка]],7,FALSE)</f>
        <v>204</v>
      </c>
      <c r="E344" t="s">
        <v>84</v>
      </c>
      <c r="F344" t="str">
        <f>VLOOKUP(укпф1[[#This Row],[Номенклатура]],[1]!Таблица213[[product_name]:[упаковка]],3,FALSE)</f>
        <v>ОХЛ</v>
      </c>
      <c r="G344" t="s">
        <v>15</v>
      </c>
      <c r="H344" t="str">
        <f>VLOOKUP(укпф1[[#This Row],[Номенклатура]],[1]!Таблица213[[product_name]:[упаковка]],4,FALSE)</f>
        <v>крыло</v>
      </c>
      <c r="I344" s="7">
        <v>426.70044706764651</v>
      </c>
      <c r="J344" s="7" cm="1">
        <f t="array" ref="J344">INDEX('[1]прайс ЗПП'!$A$1:$D$1080,MATCH(1,(укпф1[[#This Row],[артикул]]='[1]прайс ЗПП'!$B$1:$B$1080)*(укпф1[[#This Row],[Source.Name.1]]='[1]прайс ЗПП'!$A$1:$A$1080),0),4)</f>
        <v>839.77868284589601</v>
      </c>
      <c r="K344" s="7">
        <f>укпф1[[#This Row],[цена]]*укпф1[[#This Row],[объем]]</f>
        <v>358333.93940822314</v>
      </c>
      <c r="L344" s="7">
        <f>IFERROR(укпф1[[#This Row],[объем]]*VLOOKUP(укпф1[[#This Row],[артикул]],[1]маринад!$A$2:$D$39,3,FALSE),укпф1[[#This Row],[объем]])</f>
        <v>365.79549684324604</v>
      </c>
    </row>
    <row r="345" spans="1:12" x14ac:dyDescent="0.35">
      <c r="A345" t="s">
        <v>142</v>
      </c>
      <c r="B345" t="s">
        <v>93</v>
      </c>
      <c r="C345" t="s">
        <v>69</v>
      </c>
      <c r="D345">
        <f>VLOOKUP(укпф1[[#This Row],[Номенклатура]],[1]!Таблица213[[product_name]:[упаковка]],7,FALSE)</f>
        <v>959</v>
      </c>
      <c r="E345" t="s">
        <v>85</v>
      </c>
      <c r="F345" t="str">
        <f>VLOOKUP(укпф1[[#This Row],[Номенклатура]],[1]!Таблица213[[product_name]:[упаковка]],3,FALSE)</f>
        <v>ОХЛ</v>
      </c>
      <c r="G345" t="s">
        <v>15</v>
      </c>
      <c r="H345" t="str">
        <f>VLOOKUP(укпф1[[#This Row],[Номенклатура]],[1]!Таблица213[[product_name]:[упаковка]],4,FALSE)</f>
        <v>табак</v>
      </c>
      <c r="I345" s="7">
        <v>294.62649916575589</v>
      </c>
      <c r="J345" s="7" cm="1">
        <f t="array" ref="J345">INDEX('[1]прайс ЗПП'!$A$1:$D$1080,MATCH(1,(укпф1[[#This Row],[артикул]]='[1]прайс ЗПП'!$B$1:$B$1080)*(укпф1[[#This Row],[Source.Name.1]]='[1]прайс ЗПП'!$A$1:$A$1080),0),4)</f>
        <v>677.95669596935511</v>
      </c>
      <c r="K345" s="7">
        <f>укпф1[[#This Row],[цена]]*укпф1[[#This Row],[объем]]</f>
        <v>199744.00791943382</v>
      </c>
      <c r="L345" s="7">
        <f>IFERROR(укпф1[[#This Row],[объем]]*VLOOKUP(укпф1[[#This Row],[артикул]],[1]маринад!$A$2:$D$39,3,FALSE),укпф1[[#This Row],[объем]])</f>
        <v>260.1558491529853</v>
      </c>
    </row>
    <row r="346" spans="1:12" x14ac:dyDescent="0.35">
      <c r="A346" t="s">
        <v>142</v>
      </c>
      <c r="B346" t="s">
        <v>93</v>
      </c>
      <c r="C346" t="s">
        <v>69</v>
      </c>
      <c r="D346">
        <f>VLOOKUP(укпф1[[#This Row],[Номенклатура]],[1]!Таблица213[[product_name]:[упаковка]],7,FALSE)</f>
        <v>953</v>
      </c>
      <c r="E346" t="s">
        <v>87</v>
      </c>
      <c r="F346" t="str">
        <f>VLOOKUP(укпф1[[#This Row],[Номенклатура]],[1]!Таблица213[[product_name]:[упаковка]],3,FALSE)</f>
        <v>ОХЛ</v>
      </c>
      <c r="G346" t="s">
        <v>15</v>
      </c>
      <c r="H346" t="str">
        <f>VLOOKUP(укпф1[[#This Row],[Номенклатура]],[1]!Таблица213[[product_name]:[упаковка]],4,FALSE)</f>
        <v>бедро</v>
      </c>
      <c r="I346" s="7">
        <v>355.58370588970541</v>
      </c>
      <c r="J346" s="7" cm="1">
        <f t="array" ref="J346">INDEX('[1]прайс ЗПП'!$A$1:$D$1080,MATCH(1,(укпф1[[#This Row],[артикул]]='[1]прайс ЗПП'!$B$1:$B$1080)*(укпф1[[#This Row],[Source.Name.1]]='[1]прайс ЗПП'!$A$1:$A$1080),0),4)</f>
        <v>897.31582142724778</v>
      </c>
      <c r="K346" s="7">
        <f>укпф1[[#This Row],[цена]]*укпф1[[#This Row],[объем]]</f>
        <v>319070.88513656589</v>
      </c>
      <c r="L346" s="7">
        <f>IFERROR(укпф1[[#This Row],[объем]]*VLOOKUP(укпф1[[#This Row],[артикул]],[1]маринад!$A$2:$D$39,3,FALSE),укпф1[[#This Row],[объем]])</f>
        <v>306.66986277680502</v>
      </c>
    </row>
    <row r="347" spans="1:12" x14ac:dyDescent="0.35">
      <c r="A347" t="s">
        <v>142</v>
      </c>
      <c r="B347" t="s">
        <v>93</v>
      </c>
      <c r="C347" t="s">
        <v>69</v>
      </c>
      <c r="D347">
        <f>VLOOKUP(укпф1[[#This Row],[Номенклатура]],[1]!Таблица213[[product_name]:[упаковка]],7,FALSE)</f>
        <v>958</v>
      </c>
      <c r="E347" t="s">
        <v>58</v>
      </c>
      <c r="F347" t="str">
        <f>VLOOKUP(укпф1[[#This Row],[Номенклатура]],[1]!Таблица213[[product_name]:[упаковка]],3,FALSE)</f>
        <v>ОХЛ</v>
      </c>
      <c r="G347" t="s">
        <v>15</v>
      </c>
      <c r="H347" t="str">
        <f>VLOOKUP(укпф1[[#This Row],[Номенклатура]],[1]!Таблица213[[product_name]:[упаковка]],4,FALSE)</f>
        <v>табак</v>
      </c>
      <c r="I347" s="7">
        <v>121.91441344789902</v>
      </c>
      <c r="J347" s="7" cm="1">
        <f t="array" ref="J347">INDEX('[1]прайс ЗПП'!$A$1:$D$1080,MATCH(1,(укпф1[[#This Row],[артикул]]='[1]прайс ЗПП'!$B$1:$B$1080)*(укпф1[[#This Row],[Source.Name.1]]='[1]прайс ЗПП'!$A$1:$A$1080),0),4)</f>
        <v>780.4634996377381</v>
      </c>
      <c r="K347" s="7">
        <f>укпф1[[#This Row],[цена]]*укпф1[[#This Row],[объем]]</f>
        <v>95149.74977582939</v>
      </c>
      <c r="L347" s="7">
        <f>IFERROR(укпф1[[#This Row],[объем]]*VLOOKUP(укпф1[[#This Row],[артикул]],[1]маринад!$A$2:$D$39,3,FALSE),укпф1[[#This Row],[объем]])</f>
        <v>118.70926333777899</v>
      </c>
    </row>
    <row r="348" spans="1:12" x14ac:dyDescent="0.35">
      <c r="A348" t="s">
        <v>142</v>
      </c>
      <c r="B348" t="s">
        <v>93</v>
      </c>
      <c r="C348" t="s">
        <v>69</v>
      </c>
      <c r="D348">
        <f>VLOOKUP(укпф1[[#This Row],[Номенклатура]],[1]!Таблица213[[product_name]:[упаковка]],7,FALSE)</f>
        <v>205</v>
      </c>
      <c r="E348" t="s">
        <v>88</v>
      </c>
      <c r="F348" t="str">
        <f>VLOOKUP(укпф1[[#This Row],[Номенклатура]],[1]!Таблица213[[product_name]:[упаковка]],3,FALSE)</f>
        <v>ОХЛ</v>
      </c>
      <c r="G348" t="s">
        <v>15</v>
      </c>
      <c r="H348" t="str">
        <f>VLOOKUP(укпф1[[#This Row],[Номенклатура]],[1]!Таблица213[[product_name]:[упаковка]],4,FALSE)</f>
        <v>рагу</v>
      </c>
      <c r="I348" s="7">
        <v>340.34440420871806</v>
      </c>
      <c r="J348" s="7" cm="1">
        <f t="array" ref="J348">INDEX('[1]прайс ЗПП'!$A$1:$D$1080,MATCH(1,(укпф1[[#This Row],[артикул]]='[1]прайс ЗПП'!$B$1:$B$1080)*(укпф1[[#This Row],[Source.Name.1]]='[1]прайс ЗПП'!$A$1:$A$1080),0),4)</f>
        <v>598.7980167185882</v>
      </c>
      <c r="K348" s="7">
        <f>укпф1[[#This Row],[цена]]*укпф1[[#This Row],[объем]]</f>
        <v>203797.55424144989</v>
      </c>
      <c r="L348" s="7">
        <f>IFERROR(укпф1[[#This Row],[объем]]*VLOOKUP(укпф1[[#This Row],[артикул]],[1]маринад!$A$2:$D$39,3,FALSE),укпф1[[#This Row],[объем]])</f>
        <v>252.53721466848563</v>
      </c>
    </row>
    <row r="349" spans="1:12" x14ac:dyDescent="0.35">
      <c r="A349" t="s">
        <v>142</v>
      </c>
      <c r="B349" t="s">
        <v>93</v>
      </c>
      <c r="C349" t="s">
        <v>69</v>
      </c>
      <c r="D349">
        <f>VLOOKUP(укпф1[[#This Row],[Номенклатура]],[1]!Таблица213[[product_name]:[упаковка]],7,FALSE)</f>
        <v>961</v>
      </c>
      <c r="E349" t="s">
        <v>89</v>
      </c>
      <c r="F349" t="str">
        <f>VLOOKUP(укпф1[[#This Row],[Номенклатура]],[1]!Таблица213[[product_name]:[упаковка]],3,FALSE)</f>
        <v>ОХЛ</v>
      </c>
      <c r="G349" t="s">
        <v>15</v>
      </c>
      <c r="H349" t="str">
        <f>VLOOKUP(укпф1[[#This Row],[Номенклатура]],[1]!Таблица213[[product_name]:[упаковка]],4,FALSE)</f>
        <v>табак</v>
      </c>
      <c r="I349" s="7">
        <v>152.39301680987376</v>
      </c>
      <c r="J349" s="7" cm="1">
        <f t="array" ref="J349">INDEX('[1]прайс ЗПП'!$A$1:$D$1080,MATCH(1,(укпф1[[#This Row],[артикул]]='[1]прайс ЗПП'!$B$1:$B$1080)*(укпф1[[#This Row],[Source.Name.1]]='[1]прайс ЗПП'!$A$1:$A$1080),0),4)</f>
        <v>770.26695377434407</v>
      </c>
      <c r="K349" s="7">
        <f>укпф1[[#This Row],[цена]]*укпф1[[#This Row],[объем]]</f>
        <v>117383.30483462386</v>
      </c>
      <c r="L349" s="7">
        <f>IFERROR(укпф1[[#This Row],[объем]]*VLOOKUP(укпф1[[#This Row],[артикул]],[1]маринад!$A$2:$D$39,3,FALSE),укпф1[[#This Row],[объем]])</f>
        <v>150.88417505928095</v>
      </c>
    </row>
    <row r="350" spans="1:12" x14ac:dyDescent="0.35">
      <c r="A350" t="s">
        <v>142</v>
      </c>
      <c r="B350" t="s">
        <v>93</v>
      </c>
      <c r="C350" t="s">
        <v>69</v>
      </c>
      <c r="D350">
        <f>VLOOKUP(укпф1[[#This Row],[Номенклатура]],[1]!Таблица213[[product_name]:[упаковка]],7,FALSE)</f>
        <v>1064</v>
      </c>
      <c r="E350" t="s">
        <v>62</v>
      </c>
      <c r="F350" t="str">
        <f>VLOOKUP(укпф1[[#This Row],[Номенклатура]],[1]!Таблица213[[product_name]:[упаковка]],3,FALSE)</f>
        <v>ОХЛ</v>
      </c>
      <c r="G350" t="s">
        <v>15</v>
      </c>
      <c r="H350" t="str">
        <f>VLOOKUP(укпф1[[#This Row],[Номенклатура]],[1]!Таблица213[[product_name]:[упаковка]],4,FALSE)</f>
        <v>бедро</v>
      </c>
      <c r="I350" s="7">
        <v>233.66929244180642</v>
      </c>
      <c r="J350" s="7" cm="1">
        <f t="array" ref="J350">INDEX('[1]прайс ЗПП'!$A$1:$D$1080,MATCH(1,(укпф1[[#This Row],[артикул]]='[1]прайс ЗПП'!$B$1:$B$1080)*(укпф1[[#This Row],[Source.Name.1]]='[1]прайс ЗПП'!$A$1:$A$1080),0),4)</f>
        <v>872.01246392399355</v>
      </c>
      <c r="K350" s="7">
        <f>укпф1[[#This Row],[цена]]*укпф1[[#This Row],[объем]]</f>
        <v>203762.53544555581</v>
      </c>
      <c r="L350" s="7">
        <f>IFERROR(укпф1[[#This Row],[объем]]*VLOOKUP(укпф1[[#This Row],[артикул]],[1]маринад!$A$2:$D$39,3,FALSE),укпф1[[#This Row],[объем]])</f>
        <v>198.36102923752668</v>
      </c>
    </row>
    <row r="351" spans="1:12" x14ac:dyDescent="0.35">
      <c r="A351" t="s">
        <v>142</v>
      </c>
      <c r="B351" t="s">
        <v>93</v>
      </c>
      <c r="C351" t="s">
        <v>69</v>
      </c>
      <c r="D351">
        <f>VLOOKUP(укпф1[[#This Row],[Номенклатура]],[1]!Таблица213[[product_name]:[упаковка]],7,FALSE)</f>
        <v>737</v>
      </c>
      <c r="E351" t="s">
        <v>90</v>
      </c>
      <c r="F351" t="str">
        <f>VLOOKUP(укпф1[[#This Row],[Номенклатура]],[1]!Таблица213[[product_name]:[упаковка]],3,FALSE)</f>
        <v>ОХЛ</v>
      </c>
      <c r="G351" t="s">
        <v>15</v>
      </c>
      <c r="H351" t="str">
        <f>VLOOKUP(укпф1[[#This Row],[Номенклатура]],[1]!Таблица213[[product_name]:[упаковка]],4,FALSE)</f>
        <v>лапы</v>
      </c>
      <c r="I351" s="7">
        <v>507.97672269957911</v>
      </c>
      <c r="J351" s="7" cm="1">
        <f t="array" ref="J351">INDEX('[1]прайс ЗПП'!$A$1:$D$1080,MATCH(1,(укпф1[[#This Row],[артикул]]='[1]прайс ЗПП'!$B$1:$B$1080)*(укпф1[[#This Row],[Source.Name.1]]='[1]прайс ЗПП'!$A$1:$A$1080),0),4)</f>
        <v>164.27132995533887</v>
      </c>
      <c r="K351" s="7">
        <f>укпф1[[#This Row],[цена]]*укпф1[[#This Row],[объем]]</f>
        <v>83446.011824214234</v>
      </c>
      <c r="L351" s="7">
        <f>IFERROR(укпф1[[#This Row],[объем]]*VLOOKUP(укпф1[[#This Row],[артикул]],[1]маринад!$A$2:$D$39,3,FALSE),укпф1[[#This Row],[объем]])</f>
        <v>507.97672269957911</v>
      </c>
    </row>
    <row r="352" spans="1:12" x14ac:dyDescent="0.35">
      <c r="A352" t="s">
        <v>142</v>
      </c>
      <c r="B352" t="s">
        <v>93</v>
      </c>
      <c r="C352" t="s">
        <v>69</v>
      </c>
      <c r="D352">
        <f>VLOOKUP(укпф1[[#This Row],[Номенклатура]],[1]!Таблица213[[product_name]:[упаковка]],7,FALSE)</f>
        <v>739</v>
      </c>
      <c r="E352" t="s">
        <v>91</v>
      </c>
      <c r="F352" t="str">
        <f>VLOOKUP(укпф1[[#This Row],[Номенклатура]],[1]!Таблица213[[product_name]:[упаковка]],3,FALSE)</f>
        <v>ОХЛ</v>
      </c>
      <c r="G352" t="s">
        <v>15</v>
      </c>
      <c r="H352" t="str">
        <f>VLOOKUP(укпф1[[#This Row],[Номенклатура]],[1]!Таблица213[[product_name]:[упаковка]],4,FALSE)</f>
        <v>головы</v>
      </c>
      <c r="I352" s="7">
        <v>660.36973950945287</v>
      </c>
      <c r="J352" s="7" cm="1">
        <f t="array" ref="J352">INDEX('[1]прайс ЗПП'!$A$1:$D$1080,MATCH(1,(укпф1[[#This Row],[артикул]]='[1]прайс ЗПП'!$B$1:$B$1080)*(укпф1[[#This Row],[Source.Name.1]]='[1]прайс ЗПП'!$A$1:$A$1080),0),4)</f>
        <v>171.62167551565457</v>
      </c>
      <c r="K352" s="7">
        <f>укпф1[[#This Row],[цена]]*укпф1[[#This Row],[объем]]</f>
        <v>113333.76115444866</v>
      </c>
      <c r="L352" s="7">
        <f>IFERROR(укпф1[[#This Row],[объем]]*VLOOKUP(укпф1[[#This Row],[артикул]],[1]маринад!$A$2:$D$39,3,FALSE),укпф1[[#This Row],[объем]])</f>
        <v>660.36973950945287</v>
      </c>
    </row>
    <row r="353" spans="1:12" x14ac:dyDescent="0.35">
      <c r="A353" t="s">
        <v>142</v>
      </c>
      <c r="B353" t="s">
        <v>93</v>
      </c>
      <c r="C353" t="s">
        <v>69</v>
      </c>
      <c r="D353">
        <f>VLOOKUP(укпф1[[#This Row],[Номенклатура]],[1]!Таблица213[[product_name]:[упаковка]],7,FALSE)</f>
        <v>744</v>
      </c>
      <c r="E353" t="s">
        <v>92</v>
      </c>
      <c r="F353" t="str">
        <f>VLOOKUP(укпф1[[#This Row],[Номенклатура]],[1]!Таблица213[[product_name]:[упаковка]],3,FALSE)</f>
        <v>ОХЛ</v>
      </c>
      <c r="G353" t="s">
        <v>15</v>
      </c>
      <c r="H353" t="str">
        <f>VLOOKUP(укпф1[[#This Row],[Номенклатура]],[1]!Таблица213[[product_name]:[упаковка]],4,FALSE)</f>
        <v>шея</v>
      </c>
      <c r="I353" s="7">
        <v>863.56042858928458</v>
      </c>
      <c r="J353" s="7" cm="1">
        <f t="array" ref="J353">INDEX('[1]прайс ЗПП'!$A$1:$D$1080,MATCH(1,(укпф1[[#This Row],[артикул]]='[1]прайс ЗПП'!$B$1:$B$1080)*(укпф1[[#This Row],[Source.Name.1]]='[1]прайс ЗПП'!$A$1:$A$1080),0),4)</f>
        <v>348.6007505704805</v>
      </c>
      <c r="K353" s="7">
        <f>укпф1[[#This Row],[цена]]*укпф1[[#This Row],[объем]]</f>
        <v>301037.81356919045</v>
      </c>
      <c r="L353" s="7">
        <f>IFERROR(укпф1[[#This Row],[объем]]*VLOOKUP(укпф1[[#This Row],[артикул]],[1]маринад!$A$2:$D$39,3,FALSE),укпф1[[#This Row],[объем]])</f>
        <v>863.56042858928458</v>
      </c>
    </row>
    <row r="354" spans="1:12" x14ac:dyDescent="0.35">
      <c r="A354" t="s">
        <v>142</v>
      </c>
      <c r="B354" t="s">
        <v>94</v>
      </c>
      <c r="C354" t="s">
        <v>95</v>
      </c>
      <c r="D354">
        <f>VLOOKUP(укпф1[[#This Row],[Номенклатура]],[1]!Таблица213[[product_name]:[упаковка]],7,FALSE)</f>
        <v>710</v>
      </c>
      <c r="E354" t="s">
        <v>28</v>
      </c>
      <c r="F354" t="str">
        <f>VLOOKUP(укпф1[[#This Row],[Номенклатура]],[1]!Таблица213[[product_name]:[упаковка]],3,FALSE)</f>
        <v>ОХЛ</v>
      </c>
      <c r="G354" t="s">
        <v>15</v>
      </c>
      <c r="H354" t="str">
        <f>VLOOKUP(укпф1[[#This Row],[Номенклатура]],[1]!Таблица213[[product_name]:[упаковка]],4,FALSE)</f>
        <v>бедро</v>
      </c>
      <c r="I354" s="7">
        <v>4433.5599028798606</v>
      </c>
      <c r="J354" s="7" cm="1">
        <f t="array" ref="J354">INDEX('[1]прайс ЗПП'!$A$1:$D$1080,MATCH(1,(укпф1[[#This Row],[артикул]]='[1]прайс ЗПП'!$B$1:$B$1080)*(укпф1[[#This Row],[Source.Name.1]]='[1]прайс ЗПП'!$A$1:$A$1080),0),4)</f>
        <v>845.90641427682806</v>
      </c>
      <c r="K354" s="7">
        <f>укпф1[[#This Row],[цена]]*укпф1[[#This Row],[объем]]</f>
        <v>3750376.7599266251</v>
      </c>
      <c r="L354" s="7">
        <f>IFERROR(укпф1[[#This Row],[объем]]*VLOOKUP(укпф1[[#This Row],[артикул]],[1]маринад!$A$2:$D$39,3,FALSE),укпф1[[#This Row],[объем]])</f>
        <v>4433.5599028798606</v>
      </c>
    </row>
    <row r="355" spans="1:12" x14ac:dyDescent="0.35">
      <c r="A355" t="s">
        <v>142</v>
      </c>
      <c r="B355" t="s">
        <v>94</v>
      </c>
      <c r="C355" t="s">
        <v>95</v>
      </c>
      <c r="D355">
        <f>VLOOKUP(укпф1[[#This Row],[Номенклатура]],[1]!Таблица213[[product_name]:[упаковка]],7,FALSE)</f>
        <v>953</v>
      </c>
      <c r="E355" t="s">
        <v>87</v>
      </c>
      <c r="F355" t="str">
        <f>VLOOKUP(укпф1[[#This Row],[Номенклатура]],[1]!Таблица213[[product_name]:[упаковка]],3,FALSE)</f>
        <v>ОХЛ</v>
      </c>
      <c r="G355" t="s">
        <v>15</v>
      </c>
      <c r="H355" t="str">
        <f>VLOOKUP(укпф1[[#This Row],[Номенклатура]],[1]!Таблица213[[product_name]:[упаковка]],4,FALSE)</f>
        <v>бедро</v>
      </c>
      <c r="I355" s="7">
        <v>295.57066019199067</v>
      </c>
      <c r="J355" s="7" cm="1">
        <f t="array" ref="J355">INDEX('[1]прайс ЗПП'!$A$1:$D$1080,MATCH(1,(укпф1[[#This Row],[артикул]]='[1]прайс ЗПП'!$B$1:$B$1080)*(укпф1[[#This Row],[Source.Name.1]]='[1]прайс ЗПП'!$A$1:$A$1080),0),4)</f>
        <v>897.31582142724778</v>
      </c>
      <c r="K355" s="7">
        <f>укпф1[[#This Row],[цена]]*укпф1[[#This Row],[объем]]</f>
        <v>265220.22973997006</v>
      </c>
      <c r="L355" s="7">
        <f>IFERROR(укпф1[[#This Row],[объем]]*VLOOKUP(укпф1[[#This Row],[артикул]],[1]маринад!$A$2:$D$39,3,FALSE),укпф1[[#This Row],[объем]])</f>
        <v>254.91216920395917</v>
      </c>
    </row>
    <row r="356" spans="1:12" x14ac:dyDescent="0.35">
      <c r="A356" t="s">
        <v>142</v>
      </c>
      <c r="B356" t="s">
        <v>94</v>
      </c>
      <c r="C356" t="s">
        <v>95</v>
      </c>
      <c r="D356">
        <f>VLOOKUP(укпф1[[#This Row],[Номенклатура]],[1]!Таблица213[[product_name]:[упаковка]],7,FALSE)</f>
        <v>712</v>
      </c>
      <c r="E356" t="s">
        <v>30</v>
      </c>
      <c r="F356" t="str">
        <f>VLOOKUP(укпф1[[#This Row],[Номенклатура]],[1]!Таблица213[[product_name]:[упаковка]],3,FALSE)</f>
        <v>ОХЛ</v>
      </c>
      <c r="G356" t="s">
        <v>15</v>
      </c>
      <c r="H356" t="str">
        <f>VLOOKUP(укпф1[[#This Row],[Номенклатура]],[1]!Таблица213[[product_name]:[упаковка]],4,FALSE)</f>
        <v>голень</v>
      </c>
      <c r="I356" s="7">
        <v>2955.7066019199074</v>
      </c>
      <c r="J356" s="7" cm="1">
        <f t="array" ref="J356">INDEX('[1]прайс ЗПП'!$A$1:$D$1080,MATCH(1,(укпф1[[#This Row],[артикул]]='[1]прайс ЗПП'!$B$1:$B$1080)*(укпф1[[#This Row],[Source.Name.1]]='[1]прайс ЗПП'!$A$1:$A$1080),0),4)</f>
        <v>879.63611193408849</v>
      </c>
      <c r="K356" s="7">
        <f>укпф1[[#This Row],[цена]]*укпф1[[#This Row],[объем]]</f>
        <v>2599946.2633307441</v>
      </c>
      <c r="L356" s="7">
        <f>IFERROR(укпф1[[#This Row],[объем]]*VLOOKUP(укпф1[[#This Row],[артикул]],[1]маринад!$A$2:$D$39,3,FALSE),укпф1[[#This Row],[объем]])</f>
        <v>2955.7066019199074</v>
      </c>
    </row>
    <row r="357" spans="1:12" x14ac:dyDescent="0.35">
      <c r="A357" t="s">
        <v>142</v>
      </c>
      <c r="B357" t="s">
        <v>94</v>
      </c>
      <c r="C357" t="s">
        <v>95</v>
      </c>
      <c r="D357">
        <f>VLOOKUP(укпф1[[#This Row],[Номенклатура]],[1]!Таблица213[[product_name]:[упаковка]],7,FALSE)</f>
        <v>739</v>
      </c>
      <c r="E357" t="s">
        <v>91</v>
      </c>
      <c r="F357" t="str">
        <f>VLOOKUP(укпф1[[#This Row],[Номенклатура]],[1]!Таблица213[[product_name]:[упаковка]],3,FALSE)</f>
        <v>ОХЛ</v>
      </c>
      <c r="G357" t="s">
        <v>15</v>
      </c>
      <c r="H357" t="str">
        <f>VLOOKUP(укпф1[[#This Row],[Номенклатура]],[1]!Таблица213[[product_name]:[упаковка]],4,FALSE)</f>
        <v>головы</v>
      </c>
      <c r="I357" s="7">
        <v>886.71198057597212</v>
      </c>
      <c r="J357" s="7" cm="1">
        <f t="array" ref="J357">INDEX('[1]прайс ЗПП'!$A$1:$D$1080,MATCH(1,(укпф1[[#This Row],[артикул]]='[1]прайс ЗПП'!$B$1:$B$1080)*(укпф1[[#This Row],[Source.Name.1]]='[1]прайс ЗПП'!$A$1:$A$1080),0),4)</f>
        <v>171.62167551565457</v>
      </c>
      <c r="K357" s="7">
        <f>укпф1[[#This Row],[цена]]*укпф1[[#This Row],[объем]]</f>
        <v>152178.99580625287</v>
      </c>
      <c r="L357" s="7">
        <f>IFERROR(укпф1[[#This Row],[объем]]*VLOOKUP(укпф1[[#This Row],[артикул]],[1]маринад!$A$2:$D$39,3,FALSE),укпф1[[#This Row],[объем]])</f>
        <v>886.71198057597212</v>
      </c>
    </row>
    <row r="358" spans="1:12" x14ac:dyDescent="0.35">
      <c r="A358" t="s">
        <v>142</v>
      </c>
      <c r="B358" t="s">
        <v>94</v>
      </c>
      <c r="C358" t="s">
        <v>95</v>
      </c>
      <c r="D358">
        <f>VLOOKUP(укпф1[[#This Row],[Номенклатура]],[1]!Таблица213[[product_name]:[упаковка]],7,FALSE)</f>
        <v>952</v>
      </c>
      <c r="E358" t="s">
        <v>86</v>
      </c>
      <c r="F358" t="str">
        <f>VLOOKUP(укпф1[[#This Row],[Номенклатура]],[1]!Таблица213[[product_name]:[упаковка]],3,FALSE)</f>
        <v>ОХЛ</v>
      </c>
      <c r="G358" t="s">
        <v>15</v>
      </c>
      <c r="H358" t="str">
        <f>VLOOKUP(укпф1[[#This Row],[Номенклатура]],[1]!Таблица213[[product_name]:[упаковка]],4,FALSE)</f>
        <v>голень</v>
      </c>
      <c r="I358" s="7">
        <v>295.57066019199067</v>
      </c>
      <c r="J358" s="7" cm="1">
        <f t="array" ref="J358">INDEX('[1]прайс ЗПП'!$A$1:$D$1080,MATCH(1,(укпф1[[#This Row],[артикул]]='[1]прайс ЗПП'!$B$1:$B$1080)*(укпф1[[#This Row],[Source.Name.1]]='[1]прайс ЗПП'!$A$1:$A$1080),0),4)</f>
        <v>883.62026016805021</v>
      </c>
      <c r="K358" s="7">
        <f>укпф1[[#This Row],[цена]]*укпф1[[#This Row],[объем]]</f>
        <v>261172.22365688917</v>
      </c>
      <c r="L358" s="7">
        <f>IFERROR(укпф1[[#This Row],[объем]]*VLOOKUP(укпф1[[#This Row],[артикул]],[1]маринад!$A$2:$D$39,3,FALSE),укпф1[[#This Row],[объем]])</f>
        <v>252.73250123299758</v>
      </c>
    </row>
    <row r="359" spans="1:12" x14ac:dyDescent="0.35">
      <c r="A359" t="s">
        <v>142</v>
      </c>
      <c r="B359" t="s">
        <v>94</v>
      </c>
      <c r="C359" t="s">
        <v>95</v>
      </c>
      <c r="D359">
        <f>VLOOKUP(укпф1[[#This Row],[Номенклатура]],[1]!Таблица213[[product_name]:[упаковка]],7,FALSE)</f>
        <v>727</v>
      </c>
      <c r="E359" t="s">
        <v>38</v>
      </c>
      <c r="F359" t="str">
        <f>VLOOKUP(укпф1[[#This Row],[Номенклатура]],[1]!Таблица213[[product_name]:[упаковка]],3,FALSE)</f>
        <v>ОХЛ</v>
      </c>
      <c r="G359" t="s">
        <v>15</v>
      </c>
      <c r="H359" t="str">
        <f>VLOOKUP(укпф1[[#This Row],[Номенклатура]],[1]!Таблица213[[product_name]:[упаковка]],4,FALSE)</f>
        <v>грудка</v>
      </c>
      <c r="I359" s="7">
        <v>295.57066019199067</v>
      </c>
      <c r="J359" s="7" cm="1">
        <f t="array" ref="J359">INDEX('[1]прайс ЗПП'!$A$1:$D$1080,MATCH(1,(укпф1[[#This Row],[артикул]]='[1]прайс ЗПП'!$B$1:$B$1080)*(укпф1[[#This Row],[Source.Name.1]]='[1]прайс ЗПП'!$A$1:$A$1080),0),4)</f>
        <v>891.67435740192946</v>
      </c>
      <c r="K359" s="7">
        <f>укпф1[[#This Row],[цена]]*укпф1[[#This Row],[объем]]</f>
        <v>263552.77849355736</v>
      </c>
      <c r="L359" s="7">
        <f>IFERROR(укпф1[[#This Row],[объем]]*VLOOKUP(укпф1[[#This Row],[артикул]],[1]маринад!$A$2:$D$39,3,FALSE),укпф1[[#This Row],[объем]])</f>
        <v>295.57066019199067</v>
      </c>
    </row>
    <row r="360" spans="1:12" x14ac:dyDescent="0.35">
      <c r="A360" t="s">
        <v>142</v>
      </c>
      <c r="B360" t="s">
        <v>94</v>
      </c>
      <c r="C360" t="s">
        <v>95</v>
      </c>
      <c r="D360">
        <f>VLOOKUP(укпф1[[#This Row],[Номенклатура]],[1]!Таблица213[[product_name]:[упаковка]],7,FALSE)</f>
        <v>730</v>
      </c>
      <c r="E360" t="s">
        <v>45</v>
      </c>
      <c r="F360" t="str">
        <f>VLOOKUP(укпф1[[#This Row],[Номенклатура]],[1]!Таблица213[[product_name]:[упаковка]],3,FALSE)</f>
        <v>ОХЛ</v>
      </c>
      <c r="G360" t="s">
        <v>15</v>
      </c>
      <c r="H360" t="str">
        <f>VLOOKUP(укпф1[[#This Row],[Номенклатура]],[1]!Таблица213[[product_name]:[упаковка]],4,FALSE)</f>
        <v>желудки</v>
      </c>
      <c r="I360" s="7">
        <v>1477.8533009599537</v>
      </c>
      <c r="J360" s="7" cm="1">
        <f t="array" ref="J360">INDEX('[1]прайс ЗПП'!$A$1:$D$1080,MATCH(1,(укпф1[[#This Row],[артикул]]='[1]прайс ЗПП'!$B$1:$B$1080)*(укпф1[[#This Row],[Source.Name.1]]='[1]прайс ЗПП'!$A$1:$A$1080),0),4)</f>
        <v>560.52844849424787</v>
      </c>
      <c r="K360" s="7">
        <f>укпф1[[#This Row],[цена]]*укпф1[[#This Row],[объем]]</f>
        <v>828378.81788918562</v>
      </c>
      <c r="L360" s="7">
        <f>IFERROR(укпф1[[#This Row],[объем]]*VLOOKUP(укпф1[[#This Row],[артикул]],[1]маринад!$A$2:$D$39,3,FALSE),укпф1[[#This Row],[объем]])</f>
        <v>1477.8533009599537</v>
      </c>
    </row>
    <row r="361" spans="1:12" x14ac:dyDescent="0.35">
      <c r="A361" t="s">
        <v>142</v>
      </c>
      <c r="B361" t="s">
        <v>94</v>
      </c>
      <c r="C361" t="s">
        <v>95</v>
      </c>
      <c r="D361">
        <f>VLOOKUP(укпф1[[#This Row],[Номенклатура]],[1]!Таблица213[[product_name]:[упаковка]],7,FALSE)</f>
        <v>714</v>
      </c>
      <c r="E361" t="s">
        <v>32</v>
      </c>
      <c r="F361" t="str">
        <f>VLOOKUP(укпф1[[#This Row],[Номенклатура]],[1]!Таблица213[[product_name]:[упаковка]],3,FALSE)</f>
        <v>ОХЛ</v>
      </c>
      <c r="G361" t="s">
        <v>15</v>
      </c>
      <c r="H361" t="str">
        <f>VLOOKUP(укпф1[[#This Row],[Номенклатура]],[1]!Таблица213[[product_name]:[упаковка]],4,FALSE)</f>
        <v>крыло</v>
      </c>
      <c r="I361" s="7">
        <v>1477.8533009599537</v>
      </c>
      <c r="J361" s="7" cm="1">
        <f t="array" ref="J361">INDEX('[1]прайс ЗПП'!$A$1:$D$1080,MATCH(1,(укпф1[[#This Row],[артикул]]='[1]прайс ЗПП'!$B$1:$B$1080)*(укпф1[[#This Row],[Source.Name.1]]='[1]прайс ЗПП'!$A$1:$A$1080),0),4)</f>
        <v>862.15022164168329</v>
      </c>
      <c r="K361" s="7">
        <f>укпф1[[#This Row],[цена]]*укпф1[[#This Row],[объем]]</f>
        <v>1274131.5509765174</v>
      </c>
      <c r="L361" s="7">
        <f>IFERROR(укпф1[[#This Row],[объем]]*VLOOKUP(укпф1[[#This Row],[артикул]],[1]маринад!$A$2:$D$39,3,FALSE),укпф1[[#This Row],[объем]])</f>
        <v>1477.8533009599537</v>
      </c>
    </row>
    <row r="362" spans="1:12" x14ac:dyDescent="0.35">
      <c r="A362" t="s">
        <v>142</v>
      </c>
      <c r="B362" t="s">
        <v>94</v>
      </c>
      <c r="C362" t="s">
        <v>95</v>
      </c>
      <c r="D362">
        <f>VLOOKUP(укпф1[[#This Row],[Номенклатура]],[1]!Таблица213[[product_name]:[упаковка]],7,FALSE)</f>
        <v>737</v>
      </c>
      <c r="E362" t="s">
        <v>90</v>
      </c>
      <c r="F362" t="str">
        <f>VLOOKUP(укпф1[[#This Row],[Номенклатура]],[1]!Таблица213[[product_name]:[упаковка]],3,FALSE)</f>
        <v>ОХЛ</v>
      </c>
      <c r="G362" t="s">
        <v>15</v>
      </c>
      <c r="H362" t="str">
        <f>VLOOKUP(укпф1[[#This Row],[Номенклатура]],[1]!Таблица213[[product_name]:[упаковка]],4,FALSE)</f>
        <v>лапы</v>
      </c>
      <c r="I362" s="7">
        <v>1477.8533009599537</v>
      </c>
      <c r="J362" s="7" cm="1">
        <f t="array" ref="J362">INDEX('[1]прайс ЗПП'!$A$1:$D$1080,MATCH(1,(укпф1[[#This Row],[артикул]]='[1]прайс ЗПП'!$B$1:$B$1080)*(укпф1[[#This Row],[Source.Name.1]]='[1]прайс ЗПП'!$A$1:$A$1080),0),4)</f>
        <v>164.27132995533887</v>
      </c>
      <c r="K362" s="7">
        <f>укпф1[[#This Row],[цена]]*укпф1[[#This Row],[объем]]</f>
        <v>242768.92722757926</v>
      </c>
      <c r="L362" s="7">
        <f>IFERROR(укпф1[[#This Row],[объем]]*VLOOKUP(укпф1[[#This Row],[артикул]],[1]маринад!$A$2:$D$39,3,FALSE),укпф1[[#This Row],[объем]])</f>
        <v>1477.8533009599537</v>
      </c>
    </row>
    <row r="363" spans="1:12" x14ac:dyDescent="0.35">
      <c r="A363" t="s">
        <v>142</v>
      </c>
      <c r="B363" t="s">
        <v>94</v>
      </c>
      <c r="C363" t="s">
        <v>95</v>
      </c>
      <c r="D363">
        <f>VLOOKUP(укпф1[[#This Row],[Номенклатура]],[1]!Таблица213[[product_name]:[упаковка]],7,FALSE)</f>
        <v>732</v>
      </c>
      <c r="E363" t="s">
        <v>47</v>
      </c>
      <c r="F363" t="str">
        <f>VLOOKUP(укпф1[[#This Row],[Номенклатура]],[1]!Таблица213[[product_name]:[упаковка]],3,FALSE)</f>
        <v>ОХЛ</v>
      </c>
      <c r="G363" t="s">
        <v>15</v>
      </c>
      <c r="H363" t="str">
        <f>VLOOKUP(укпф1[[#This Row],[Номенклатура]],[1]!Таблица213[[product_name]:[упаковка]],4,FALSE)</f>
        <v>печень</v>
      </c>
      <c r="I363" s="7">
        <v>1477.8533009599537</v>
      </c>
      <c r="J363" s="7" cm="1">
        <f t="array" ref="J363">INDEX('[1]прайс ЗПП'!$A$1:$D$1080,MATCH(1,(укпф1[[#This Row],[артикул]]='[1]прайс ЗПП'!$B$1:$B$1080)*(укпф1[[#This Row],[Source.Name.1]]='[1]прайс ЗПП'!$A$1:$A$1080),0),4)</f>
        <v>536.0700740421903</v>
      </c>
      <c r="K363" s="7">
        <f>укпф1[[#This Row],[цена]]*укпф1[[#This Row],[объем]]</f>
        <v>792232.92846909771</v>
      </c>
      <c r="L363" s="7">
        <f>IFERROR(укпф1[[#This Row],[объем]]*VLOOKUP(укпф1[[#This Row],[артикул]],[1]маринад!$A$2:$D$39,3,FALSE),укпф1[[#This Row],[объем]])</f>
        <v>1477.8533009599537</v>
      </c>
    </row>
    <row r="364" spans="1:12" x14ac:dyDescent="0.35">
      <c r="A364" t="s">
        <v>142</v>
      </c>
      <c r="B364" t="s">
        <v>94</v>
      </c>
      <c r="C364" t="s">
        <v>95</v>
      </c>
      <c r="D364">
        <f>VLOOKUP(укпф1[[#This Row],[Номенклатура]],[1]!Таблица213[[product_name]:[упаковка]],7,FALSE)</f>
        <v>734</v>
      </c>
      <c r="E364" t="s">
        <v>49</v>
      </c>
      <c r="F364" t="str">
        <f>VLOOKUP(укпф1[[#This Row],[Номенклатура]],[1]!Таблица213[[product_name]:[упаковка]],3,FALSE)</f>
        <v>ОХЛ</v>
      </c>
      <c r="G364" t="s">
        <v>15</v>
      </c>
      <c r="H364" t="str">
        <f>VLOOKUP(укпф1[[#This Row],[Номенклатура]],[1]!Таблица213[[product_name]:[упаковка]],4,FALSE)</f>
        <v>сердце</v>
      </c>
      <c r="I364" s="7">
        <v>1477.8533009599537</v>
      </c>
      <c r="J364" s="7" cm="1">
        <f t="array" ref="J364">INDEX('[1]прайс ЗПП'!$A$1:$D$1080,MATCH(1,(укпф1[[#This Row],[артикул]]='[1]прайс ЗПП'!$B$1:$B$1080)*(укпф1[[#This Row],[Source.Name.1]]='[1]прайс ЗПП'!$A$1:$A$1080),0),4)</f>
        <v>895.87195896591265</v>
      </c>
      <c r="K364" s="7">
        <f>укпф1[[#This Row],[цена]]*укпф1[[#This Row],[объем]]</f>
        <v>1323967.3317952342</v>
      </c>
      <c r="L364" s="7">
        <f>IFERROR(укпф1[[#This Row],[объем]]*VLOOKUP(укпф1[[#This Row],[артикул]],[1]маринад!$A$2:$D$39,3,FALSE),укпф1[[#This Row],[объем]])</f>
        <v>1477.8533009599537</v>
      </c>
    </row>
    <row r="365" spans="1:12" x14ac:dyDescent="0.35">
      <c r="A365" t="s">
        <v>142</v>
      </c>
      <c r="B365" t="s">
        <v>94</v>
      </c>
      <c r="C365" t="s">
        <v>95</v>
      </c>
      <c r="D365">
        <f>VLOOKUP(укпф1[[#This Row],[Номенклатура]],[1]!Таблица213[[product_name]:[упаковка]],7,FALSE)</f>
        <v>718</v>
      </c>
      <c r="E365" t="s">
        <v>36</v>
      </c>
      <c r="F365" t="str">
        <f>VLOOKUP(укпф1[[#This Row],[Номенклатура]],[1]!Таблица213[[product_name]:[упаковка]],3,FALSE)</f>
        <v>ОХЛ</v>
      </c>
      <c r="G365" t="s">
        <v>15</v>
      </c>
      <c r="H365" t="str">
        <f>VLOOKUP(укпф1[[#This Row],[Номенклатура]],[1]!Таблица213[[product_name]:[упаковка]],4,FALSE)</f>
        <v>филе</v>
      </c>
      <c r="I365" s="7">
        <v>5911.4132038398147</v>
      </c>
      <c r="J365" s="7" cm="1">
        <f t="array" ref="J365">INDEX('[1]прайс ЗПП'!$A$1:$D$1080,MATCH(1,(укпф1[[#This Row],[артикул]]='[1]прайс ЗПП'!$B$1:$B$1080)*(укпф1[[#This Row],[Source.Name.1]]='[1]прайс ЗПП'!$A$1:$A$1080),0),4)</f>
        <v>1115.7940751178014</v>
      </c>
      <c r="K365" s="7">
        <f>укпф1[[#This Row],[цена]]*укпф1[[#This Row],[объем]]</f>
        <v>6595919.8284176057</v>
      </c>
      <c r="L365" s="7">
        <f>IFERROR(укпф1[[#This Row],[объем]]*VLOOKUP(укпф1[[#This Row],[артикул]],[1]маринад!$A$2:$D$39,3,FALSE),укпф1[[#This Row],[объем]])</f>
        <v>5911.4132038398147</v>
      </c>
    </row>
    <row r="366" spans="1:12" x14ac:dyDescent="0.35">
      <c r="A366" t="s">
        <v>142</v>
      </c>
      <c r="B366" t="s">
        <v>94</v>
      </c>
      <c r="C366" t="s">
        <v>95</v>
      </c>
      <c r="D366">
        <f>VLOOKUP(укпф1[[#This Row],[Номенклатура]],[1]!Таблица213[[product_name]:[упаковка]],7,FALSE)</f>
        <v>701</v>
      </c>
      <c r="E366" t="s">
        <v>26</v>
      </c>
      <c r="F366" t="str">
        <f>VLOOKUP(укпф1[[#This Row],[Номенклатура]],[1]!Таблица213[[product_name]:[упаковка]],3,FALSE)</f>
        <v>ОХЛ</v>
      </c>
      <c r="G366" t="s">
        <v>15</v>
      </c>
      <c r="H366" t="str">
        <f>VLOOKUP(укпф1[[#This Row],[Номенклатура]],[1]!Таблица213[[product_name]:[упаковка]],4,FALSE)</f>
        <v>тушка</v>
      </c>
      <c r="I366" s="7">
        <v>2955.7066019199074</v>
      </c>
      <c r="J366" s="7" cm="1">
        <f t="array" ref="J366">INDEX('[1]прайс ЗПП'!$A$1:$D$1080,MATCH(1,(укпф1[[#This Row],[артикул]]='[1]прайс ЗПП'!$B$1:$B$1080)*(укпф1[[#This Row],[Source.Name.1]]='[1]прайс ЗПП'!$A$1:$A$1080),0),4)</f>
        <v>830.24406062674745</v>
      </c>
      <c r="K366" s="7">
        <f>укпф1[[#This Row],[цена]]*укпф1[[#This Row],[объем]]</f>
        <v>2453957.8511992693</v>
      </c>
      <c r="L366" s="7">
        <f>IFERROR(укпф1[[#This Row],[объем]]*VLOOKUP(укпф1[[#This Row],[артикул]],[1]маринад!$A$2:$D$39,3,FALSE),укпф1[[#This Row],[объем]])</f>
        <v>2955.7066019199074</v>
      </c>
    </row>
    <row r="367" spans="1:12" x14ac:dyDescent="0.35">
      <c r="A367" t="s">
        <v>142</v>
      </c>
      <c r="B367" t="s">
        <v>94</v>
      </c>
      <c r="C367" t="s">
        <v>95</v>
      </c>
      <c r="D367">
        <f>VLOOKUP(укпф1[[#This Row],[Номенклатура]],[1]!Таблица213[[product_name]:[упаковка]],7,FALSE)</f>
        <v>958</v>
      </c>
      <c r="E367" t="s">
        <v>58</v>
      </c>
      <c r="F367" t="str">
        <f>VLOOKUP(укпф1[[#This Row],[Номенклатура]],[1]!Таблица213[[product_name]:[упаковка]],3,FALSE)</f>
        <v>ОХЛ</v>
      </c>
      <c r="G367" t="s">
        <v>15</v>
      </c>
      <c r="H367" t="str">
        <f>VLOOKUP(укпф1[[#This Row],[Номенклатура]],[1]!Таблица213[[product_name]:[упаковка]],4,FALSE)</f>
        <v>табак</v>
      </c>
      <c r="I367" s="7">
        <v>1477.8533009599537</v>
      </c>
      <c r="J367" s="7" cm="1">
        <f t="array" ref="J367">INDEX('[1]прайс ЗПП'!$A$1:$D$1080,MATCH(1,(укпф1[[#This Row],[артикул]]='[1]прайс ЗПП'!$B$1:$B$1080)*(укпф1[[#This Row],[Source.Name.1]]='[1]прайс ЗПП'!$A$1:$A$1080),0),4)</f>
        <v>780.4634996377381</v>
      </c>
      <c r="K367" s="7">
        <f>укпф1[[#This Row],[цена]]*укпф1[[#This Row],[объем]]</f>
        <v>1153410.5592183887</v>
      </c>
      <c r="L367" s="7">
        <f>IFERROR(укпф1[[#This Row],[объем]]*VLOOKUP(укпф1[[#This Row],[артикул]],[1]маринад!$A$2:$D$39,3,FALSE),укпф1[[#This Row],[объем]])</f>
        <v>1439.0002930476667</v>
      </c>
    </row>
    <row r="368" spans="1:12" x14ac:dyDescent="0.35">
      <c r="A368" t="s">
        <v>142</v>
      </c>
      <c r="B368" t="s">
        <v>94</v>
      </c>
      <c r="C368" t="s">
        <v>95</v>
      </c>
      <c r="D368">
        <f>VLOOKUP(укпф1[[#This Row],[Номенклатура]],[1]!Таблица213[[product_name]:[упаковка]],7,FALSE)</f>
        <v>961</v>
      </c>
      <c r="E368" t="s">
        <v>89</v>
      </c>
      <c r="F368" t="str">
        <f>VLOOKUP(укпф1[[#This Row],[Номенклатура]],[1]!Таблица213[[product_name]:[упаковка]],3,FALSE)</f>
        <v>ОХЛ</v>
      </c>
      <c r="G368" t="s">
        <v>15</v>
      </c>
      <c r="H368" t="str">
        <f>VLOOKUP(укпф1[[#This Row],[Номенклатура]],[1]!Таблица213[[product_name]:[упаковка]],4,FALSE)</f>
        <v>табак</v>
      </c>
      <c r="I368" s="7">
        <v>295.57066019199067</v>
      </c>
      <c r="J368" s="7" cm="1">
        <f t="array" ref="J368">INDEX('[1]прайс ЗПП'!$A$1:$D$1080,MATCH(1,(укпф1[[#This Row],[артикул]]='[1]прайс ЗПП'!$B$1:$B$1080)*(укпф1[[#This Row],[Source.Name.1]]='[1]прайс ЗПП'!$A$1:$A$1080),0),4)</f>
        <v>770.26695377434407</v>
      </c>
      <c r="K368" s="7">
        <f>укпф1[[#This Row],[цена]]*укпф1[[#This Row],[объем]]</f>
        <v>227668.31205115645</v>
      </c>
      <c r="L368" s="7">
        <f>IFERROR(укпф1[[#This Row],[объем]]*VLOOKUP(укпф1[[#This Row],[артикул]],[1]маринад!$A$2:$D$39,3,FALSE),укпф1[[#This Row],[объем]])</f>
        <v>292.64421801187194</v>
      </c>
    </row>
    <row r="369" spans="1:12" x14ac:dyDescent="0.35">
      <c r="A369" t="s">
        <v>142</v>
      </c>
      <c r="B369" t="s">
        <v>94</v>
      </c>
      <c r="C369" t="s">
        <v>95</v>
      </c>
      <c r="D369">
        <f>VLOOKUP(укпф1[[#This Row],[Номенклатура]],[1]!Таблица213[[product_name]:[упаковка]],7,FALSE)</f>
        <v>744</v>
      </c>
      <c r="E369" t="s">
        <v>92</v>
      </c>
      <c r="F369" t="str">
        <f>VLOOKUP(укпф1[[#This Row],[Номенклатура]],[1]!Таблица213[[product_name]:[упаковка]],3,FALSE)</f>
        <v>ОХЛ</v>
      </c>
      <c r="G369" t="s">
        <v>15</v>
      </c>
      <c r="H369" t="str">
        <f>VLOOKUP(укпф1[[#This Row],[Номенклатура]],[1]!Таблица213[[product_name]:[упаковка]],4,FALSE)</f>
        <v>шея</v>
      </c>
      <c r="I369" s="7">
        <v>295.57066019199067</v>
      </c>
      <c r="J369" s="7" cm="1">
        <f t="array" ref="J369">INDEX('[1]прайс ЗПП'!$A$1:$D$1080,MATCH(1,(укпф1[[#This Row],[артикул]]='[1]прайс ЗПП'!$B$1:$B$1080)*(укпф1[[#This Row],[Source.Name.1]]='[1]прайс ЗПП'!$A$1:$A$1080),0),4)</f>
        <v>348.6007505704805</v>
      </c>
      <c r="K369" s="7">
        <f>укпф1[[#This Row],[цена]]*укпф1[[#This Row],[объем]]</f>
        <v>103036.15398954038</v>
      </c>
      <c r="L369" s="7">
        <f>IFERROR(укпф1[[#This Row],[объем]]*VLOOKUP(укпф1[[#This Row],[артикул]],[1]маринад!$A$2:$D$39,3,FALSE),укпф1[[#This Row],[объем]])</f>
        <v>295.57066019199067</v>
      </c>
    </row>
    <row r="370" spans="1:12" x14ac:dyDescent="0.35">
      <c r="A370" t="s">
        <v>142</v>
      </c>
      <c r="B370" t="s">
        <v>96</v>
      </c>
      <c r="C370" t="s">
        <v>97</v>
      </c>
      <c r="D370">
        <f>VLOOKUP(укпф1[[#This Row],[Номенклатура]],[1]!Таблица213[[product_name]:[упаковка]],7,FALSE)</f>
        <v>978</v>
      </c>
      <c r="E370" t="s">
        <v>98</v>
      </c>
      <c r="F370" t="str">
        <f>VLOOKUP(укпф1[[#This Row],[Номенклатура]],[1]!Таблица213[[product_name]:[упаковка]],3,FALSE)</f>
        <v>ОХЛ</v>
      </c>
      <c r="G370" t="s">
        <v>15</v>
      </c>
      <c r="H370" t="str">
        <f>VLOOKUP(укпф1[[#This Row],[Номенклатура]],[1]!Таблица213[[product_name]:[упаковка]],4,FALSE)</f>
        <v>тушка</v>
      </c>
      <c r="I370" s="7">
        <v>8000.0000000000009</v>
      </c>
      <c r="J370" s="7" cm="1">
        <f t="array" ref="J370">INDEX('[1]прайс ЗПП'!$A$1:$D$1080,MATCH(1,(укпф1[[#This Row],[артикул]]='[1]прайс ЗПП'!$B$1:$B$1080)*(укпф1[[#This Row],[Source.Name.1]]='[1]прайс ЗПП'!$A$1:$A$1080),0),4)</f>
        <v>646.38314120437519</v>
      </c>
      <c r="K370" s="7">
        <f>укпф1[[#This Row],[цена]]*укпф1[[#This Row],[объем]]</f>
        <v>5171065.1296350025</v>
      </c>
      <c r="L370" s="7">
        <f>IFERROR(укпф1[[#This Row],[объем]]*VLOOKUP(укпф1[[#This Row],[артикул]],[1]маринад!$A$2:$D$39,3,FALSE),укпф1[[#This Row],[объем]])</f>
        <v>8000.0000000000009</v>
      </c>
    </row>
    <row r="371" spans="1:12" x14ac:dyDescent="0.35">
      <c r="A371" t="s">
        <v>142</v>
      </c>
      <c r="B371" t="s">
        <v>99</v>
      </c>
      <c r="C371" t="s">
        <v>97</v>
      </c>
      <c r="D371">
        <f>VLOOKUP(укпф1[[#This Row],[Номенклатура]],[1]!Таблица213[[product_name]:[упаковка]],7,FALSE)</f>
        <v>982</v>
      </c>
      <c r="E371" t="s">
        <v>100</v>
      </c>
      <c r="F371" t="str">
        <f>VLOOKUP(укпф1[[#This Row],[Номенклатура]],[1]!Таблица213[[product_name]:[упаковка]],3,FALSE)</f>
        <v>ОХЛ</v>
      </c>
      <c r="G371" t="s">
        <v>15</v>
      </c>
      <c r="H371" t="str">
        <f>VLOOKUP(укпф1[[#This Row],[Номенклатура]],[1]!Таблица213[[product_name]:[упаковка]],4,FALSE)</f>
        <v>филе</v>
      </c>
      <c r="I371" s="7">
        <v>7000.0000000000009</v>
      </c>
      <c r="J371" s="7" cm="1">
        <f t="array" ref="J371">INDEX('[1]прайс ЗПП'!$A$1:$D$1080,MATCH(1,(укпф1[[#This Row],[артикул]]='[1]прайс ЗПП'!$B$1:$B$1080)*(укпф1[[#This Row],[Source.Name.1]]='[1]прайс ЗПП'!$A$1:$A$1080),0),4)</f>
        <v>838.66272392838005</v>
      </c>
      <c r="K371" s="7">
        <f>укпф1[[#This Row],[цена]]*укпф1[[#This Row],[объем]]</f>
        <v>5870639.0674986606</v>
      </c>
      <c r="L371" s="7">
        <f>IFERROR(укпф1[[#This Row],[объем]]*VLOOKUP(укпф1[[#This Row],[артикул]],[1]маринад!$A$2:$D$39,3,FALSE),укпф1[[#This Row],[объем]])</f>
        <v>7000.0000000000009</v>
      </c>
    </row>
    <row r="372" spans="1:12" x14ac:dyDescent="0.35">
      <c r="A372" t="s">
        <v>142</v>
      </c>
      <c r="B372" t="s">
        <v>99</v>
      </c>
      <c r="C372" t="s">
        <v>97</v>
      </c>
      <c r="D372">
        <f>VLOOKUP(укпф1[[#This Row],[Номенклатура]],[1]!Таблица213[[product_name]:[упаковка]],7,FALSE)</f>
        <v>984</v>
      </c>
      <c r="E372" t="s">
        <v>101</v>
      </c>
      <c r="F372" t="str">
        <f>VLOOKUP(укпф1[[#This Row],[Номенклатура]],[1]!Таблица213[[product_name]:[упаковка]],3,FALSE)</f>
        <v>ОХЛ</v>
      </c>
      <c r="G372" t="s">
        <v>15</v>
      </c>
      <c r="H372" t="str">
        <f>VLOOKUP(укпф1[[#This Row],[Номенклатура]],[1]!Таблица213[[product_name]:[упаковка]],4,FALSE)</f>
        <v>четвертина</v>
      </c>
      <c r="I372" s="7">
        <v>2000</v>
      </c>
      <c r="J372" s="7" cm="1">
        <f t="array" ref="J372">INDEX('[1]прайс ЗПП'!$A$1:$D$1080,MATCH(1,(укпф1[[#This Row],[артикул]]='[1]прайс ЗПП'!$B$1:$B$1080)*(укпф1[[#This Row],[Source.Name.1]]='[1]прайс ЗПП'!$A$1:$A$1080),0),4)</f>
        <v>732.46832792430882</v>
      </c>
      <c r="K372" s="7">
        <f>укпф1[[#This Row],[цена]]*укпф1[[#This Row],[объем]]</f>
        <v>1464936.6558486177</v>
      </c>
      <c r="L372" s="7">
        <f>IFERROR(укпф1[[#This Row],[объем]]*VLOOKUP(укпф1[[#This Row],[артикул]],[1]маринад!$A$2:$D$39,3,FALSE),укпф1[[#This Row],[объем]])</f>
        <v>2000</v>
      </c>
    </row>
    <row r="373" spans="1:12" x14ac:dyDescent="0.35">
      <c r="A373" t="s">
        <v>142</v>
      </c>
      <c r="B373" t="s">
        <v>102</v>
      </c>
      <c r="C373" t="s">
        <v>102</v>
      </c>
      <c r="D373">
        <f>VLOOKUP(укпф1[[#This Row],[Номенклатура]],[1]!Таблица213[[product_name]:[упаковка]],7,FALSE)</f>
        <v>1088</v>
      </c>
      <c r="E373" t="s">
        <v>103</v>
      </c>
      <c r="F373" t="str">
        <f>VLOOKUP(укпф1[[#This Row],[Номенклатура]],[1]!Таблица213[[product_name]:[упаковка]],3,FALSE)</f>
        <v>ОХЛ</v>
      </c>
      <c r="G373" t="s">
        <v>15</v>
      </c>
      <c r="H373" t="str">
        <f>VLOOKUP(укпф1[[#This Row],[Номенклатура]],[1]!Таблица213[[product_name]:[упаковка]],4,FALSE)</f>
        <v>тушка</v>
      </c>
      <c r="I373" s="7">
        <v>709586</v>
      </c>
      <c r="J373" s="7" cm="1">
        <f t="array" ref="J373">INDEX('[1]прайс ЗПП'!$A$1:$D$1080,MATCH(1,(укпф1[[#This Row],[артикул]]='[1]прайс ЗПП'!$B$1:$B$1080)*(укпф1[[#This Row],[Source.Name.1]]='[1]прайс ЗПП'!$A$1:$A$1080),0),4)</f>
        <v>619.44769823366732</v>
      </c>
      <c r="K373" s="7">
        <f>укпф1[[#This Row],[цена]]*укпф1[[#This Row],[объем]]</f>
        <v>439551414.39883506</v>
      </c>
      <c r="L373" s="7">
        <f>IFERROR(укпф1[[#This Row],[объем]]*VLOOKUP(укпф1[[#This Row],[артикул]],[1]маринад!$A$2:$D$39,3,FALSE),укпф1[[#This Row],[объем]])</f>
        <v>709586</v>
      </c>
    </row>
    <row r="374" spans="1:12" x14ac:dyDescent="0.35">
      <c r="A374" t="s">
        <v>142</v>
      </c>
      <c r="C374" t="s">
        <v>97</v>
      </c>
      <c r="D374">
        <f>VLOOKUP(укпф1[[#This Row],[Номенклатура]],[1]!Таблица213[[product_name]:[упаковка]],7,FALSE)</f>
        <v>357</v>
      </c>
      <c r="E374" t="s">
        <v>105</v>
      </c>
      <c r="F374" t="str">
        <f>VLOOKUP(укпф1[[#This Row],[Номенклатура]],[1]!Таблица213[[product_name]:[упаковка]],3,FALSE)</f>
        <v>ЗАМ</v>
      </c>
      <c r="G374" t="s">
        <v>15</v>
      </c>
      <c r="H374" t="str">
        <f>VLOOKUP(укпф1[[#This Row],[Номенклатура]],[1]!Таблица213[[product_name]:[упаковка]],4,FALSE)</f>
        <v>филе</v>
      </c>
      <c r="I374" s="7">
        <v>14272.137400557962</v>
      </c>
      <c r="J374" s="7" cm="1">
        <f t="array" ref="J374">INDEX('[1]прайс ЗПП'!$A$1:$D$1080,MATCH(1,(укпф1[[#This Row],[артикул]]='[1]прайс ЗПП'!$B$1:$B$1080)*(укпф1[[#This Row],[Source.Name.1]]='[1]прайс ЗПП'!$A$1:$A$1080),0),4)</f>
        <v>837.85539923908129</v>
      </c>
      <c r="K374" s="7">
        <f>укпф1[[#This Row],[цена]]*укпф1[[#This Row],[объем]]</f>
        <v>11957987.379739515</v>
      </c>
      <c r="L374" s="7">
        <f>IFERROR(укпф1[[#This Row],[объем]]*VLOOKUP(укпф1[[#This Row],[артикул]],[1]маринад!$A$2:$D$39,3,FALSE),укпф1[[#This Row],[объем]])</f>
        <v>14272.137400557962</v>
      </c>
    </row>
    <row r="375" spans="1:12" x14ac:dyDescent="0.35">
      <c r="A375" t="s">
        <v>142</v>
      </c>
      <c r="B375" t="s">
        <v>97</v>
      </c>
      <c r="C375" t="s">
        <v>97</v>
      </c>
      <c r="D375">
        <f>VLOOKUP(укпф1[[#This Row],[Номенклатура]],[1]!Таблица213[[product_name]:[упаковка]],7,FALSE)</f>
        <v>22</v>
      </c>
      <c r="E375" t="s">
        <v>104</v>
      </c>
      <c r="F375" t="str">
        <f>VLOOKUP(укпф1[[#This Row],[Номенклатура]],[1]!Таблица213[[product_name]:[упаковка]],3,FALSE)</f>
        <v>ЗАМ</v>
      </c>
      <c r="G375" t="s">
        <v>15</v>
      </c>
      <c r="H375" t="str">
        <f>VLOOKUP(укпф1[[#This Row],[Номенклатура]],[1]!Таблица213[[product_name]:[упаковка]],4,FALSE)</f>
        <v>крыло</v>
      </c>
      <c r="I375" s="7">
        <v>6919.8241942099212</v>
      </c>
      <c r="J375" s="7" cm="1">
        <f t="array" ref="J375">INDEX('[1]прайс ЗПП'!$A$1:$D$1080,MATCH(1,(укпф1[[#This Row],[артикул]]='[1]прайс ЗПП'!$B$1:$B$1080)*(укпф1[[#This Row],[Source.Name.1]]='[1]прайс ЗПП'!$A$1:$A$1080),0),4)</f>
        <v>854.2136027076923</v>
      </c>
      <c r="K375" s="7">
        <f>укпф1[[#This Row],[цена]]*укпф1[[#This Row],[объем]]</f>
        <v>5911007.955039911</v>
      </c>
      <c r="L375" s="7">
        <f>IFERROR(укпф1[[#This Row],[объем]]*VLOOKUP(укпф1[[#This Row],[артикул]],[1]маринад!$A$2:$D$39,3,FALSE),укпф1[[#This Row],[объем]])</f>
        <v>6919.8241942099212</v>
      </c>
    </row>
    <row r="376" spans="1:12" x14ac:dyDescent="0.35">
      <c r="A376" t="s">
        <v>142</v>
      </c>
      <c r="B376" t="s">
        <v>97</v>
      </c>
      <c r="C376" t="s">
        <v>97</v>
      </c>
      <c r="D376">
        <f>VLOOKUP(укпф1[[#This Row],[Номенклатура]],[1]!Таблица213[[product_name]:[упаковка]],7,FALSE)</f>
        <v>982</v>
      </c>
      <c r="E376" t="s">
        <v>100</v>
      </c>
      <c r="F376" t="str">
        <f>VLOOKUP(укпф1[[#This Row],[Номенклатура]],[1]!Таблица213[[product_name]:[упаковка]],3,FALSE)</f>
        <v>ОХЛ</v>
      </c>
      <c r="G376" t="s">
        <v>15</v>
      </c>
      <c r="H376" t="str">
        <f>VLOOKUP(укпф1[[#This Row],[Номенклатура]],[1]!Таблица213[[product_name]:[упаковка]],4,FALSE)</f>
        <v>филе</v>
      </c>
      <c r="I376" s="7">
        <v>0</v>
      </c>
      <c r="J376" s="7" cm="1">
        <f t="array" ref="J376">INDEX('[1]прайс ЗПП'!$A$1:$D$1080,MATCH(1,(укпф1[[#This Row],[артикул]]='[1]прайс ЗПП'!$B$1:$B$1080)*(укпф1[[#This Row],[Source.Name.1]]='[1]прайс ЗПП'!$A$1:$A$1080),0),4)</f>
        <v>838.66272392838005</v>
      </c>
      <c r="K376" s="7">
        <f>укпф1[[#This Row],[цена]]*укпф1[[#This Row],[объем]]</f>
        <v>0</v>
      </c>
      <c r="L376" s="7">
        <f>IFERROR(укпф1[[#This Row],[объем]]*VLOOKUP(укпф1[[#This Row],[артикул]],[1]маринад!$A$2:$D$39,3,FALSE),укпф1[[#This Row],[объем]])</f>
        <v>0</v>
      </c>
    </row>
    <row r="377" spans="1:12" x14ac:dyDescent="0.35">
      <c r="A377" t="s">
        <v>142</v>
      </c>
      <c r="B377" t="s">
        <v>97</v>
      </c>
      <c r="C377" t="s">
        <v>97</v>
      </c>
      <c r="D377">
        <f>VLOOKUP(укпф1[[#This Row],[Номенклатура]],[1]!Таблица213[[product_name]:[упаковка]],7,FALSE)</f>
        <v>357</v>
      </c>
      <c r="E377" t="s">
        <v>105</v>
      </c>
      <c r="F377" t="str">
        <f>VLOOKUP(укпф1[[#This Row],[Номенклатура]],[1]!Таблица213[[product_name]:[упаковка]],3,FALSE)</f>
        <v>ЗАМ</v>
      </c>
      <c r="G377" t="s">
        <v>15</v>
      </c>
      <c r="H377" t="str">
        <f>VLOOKUP(укпф1[[#This Row],[Номенклатура]],[1]!Таблица213[[product_name]:[упаковка]],4,FALSE)</f>
        <v>филе</v>
      </c>
      <c r="I377" s="7">
        <v>1729.9560485524803</v>
      </c>
      <c r="J377" s="7" cm="1">
        <f t="array" ref="J377">INDEX('[1]прайс ЗПП'!$A$1:$D$1080,MATCH(1,(укпф1[[#This Row],[артикул]]='[1]прайс ЗПП'!$B$1:$B$1080)*(укпф1[[#This Row],[Source.Name.1]]='[1]прайс ЗПП'!$A$1:$A$1080),0),4)</f>
        <v>837.85539923908129</v>
      </c>
      <c r="K377" s="7">
        <f>укпф1[[#This Row],[цена]]*укпф1[[#This Row],[объем]]</f>
        <v>1449453.0157260019</v>
      </c>
      <c r="L377" s="7">
        <f>IFERROR(укпф1[[#This Row],[объем]]*VLOOKUP(укпф1[[#This Row],[артикул]],[1]маринад!$A$2:$D$39,3,FALSE),укпф1[[#This Row],[объем]])</f>
        <v>1729.9560485524803</v>
      </c>
    </row>
    <row r="378" spans="1:12" x14ac:dyDescent="0.35">
      <c r="A378" t="s">
        <v>142</v>
      </c>
      <c r="B378" t="s">
        <v>97</v>
      </c>
      <c r="C378" t="s">
        <v>97</v>
      </c>
      <c r="D378">
        <f>VLOOKUP(укпф1[[#This Row],[Номенклатура]],[1]!Таблица213[[product_name]:[упаковка]],7,FALSE)</f>
        <v>984</v>
      </c>
      <c r="E378" t="s">
        <v>101</v>
      </c>
      <c r="F378" t="str">
        <f>VLOOKUP(укпф1[[#This Row],[Номенклатура]],[1]!Таблица213[[product_name]:[упаковка]],3,FALSE)</f>
        <v>ОХЛ</v>
      </c>
      <c r="G378" t="s">
        <v>15</v>
      </c>
      <c r="H378" t="str">
        <f>VLOOKUP(укпф1[[#This Row],[Номенклатура]],[1]!Таблица213[[product_name]:[упаковка]],4,FALSE)</f>
        <v>четвертина</v>
      </c>
      <c r="I378" s="7">
        <v>0</v>
      </c>
      <c r="J378" s="7" cm="1">
        <f t="array" ref="J378">INDEX('[1]прайс ЗПП'!$A$1:$D$1080,MATCH(1,(укпф1[[#This Row],[артикул]]='[1]прайс ЗПП'!$B$1:$B$1080)*(укпф1[[#This Row],[Source.Name.1]]='[1]прайс ЗПП'!$A$1:$A$1080),0),4)</f>
        <v>732.46832792430882</v>
      </c>
      <c r="K378" s="7">
        <f>укпф1[[#This Row],[цена]]*укпф1[[#This Row],[объем]]</f>
        <v>0</v>
      </c>
      <c r="L378" s="7">
        <f>IFERROR(укпф1[[#This Row],[объем]]*VLOOKUP(укпф1[[#This Row],[артикул]],[1]маринад!$A$2:$D$39,3,FALSE),укпф1[[#This Row],[объем]])</f>
        <v>0</v>
      </c>
    </row>
    <row r="379" spans="1:12" x14ac:dyDescent="0.35">
      <c r="A379" t="s">
        <v>142</v>
      </c>
      <c r="B379" t="s">
        <v>13</v>
      </c>
      <c r="C379" t="s">
        <v>13</v>
      </c>
      <c r="D379">
        <v>201</v>
      </c>
      <c r="E379" s="10" t="s">
        <v>143</v>
      </c>
      <c r="F379" t="str">
        <f>VLOOKUP(укпф1[[#This Row],[Номенклатура]],[1]!Таблица213[[product_name]:[упаковка]],3,FALSE)</f>
        <v>ЗАМ</v>
      </c>
      <c r="G379" t="s">
        <v>15</v>
      </c>
      <c r="H379" t="str">
        <f>VLOOKUP(укпф1[[#This Row],[Номенклатура]],[1]!Таблица213[[product_name]:[упаковка]],4,FALSE)</f>
        <v>тушка</v>
      </c>
      <c r="I379" s="7">
        <v>61352.91103162428</v>
      </c>
      <c r="J379" s="7" cm="1">
        <f t="array" ref="J379">INDEX('[1]прайс ЗПП'!$A$1:$D$1080,MATCH(1,(укпф1[[#This Row],[артикул]]='[1]прайс ЗПП'!$B$1:$B$1080)*(укпф1[[#This Row],[Source.Name.1]]='[1]прайс ЗПП'!$A$1:$A$1080),0),4)</f>
        <v>646.51679999999999</v>
      </c>
      <c r="K379" s="7">
        <f>укпф1[[#This Row],[цена]]*укпф1[[#This Row],[объем]]</f>
        <v>39665687.710850425</v>
      </c>
      <c r="L379" s="7">
        <f>IFERROR(укпф1[[#This Row],[объем]]*VLOOKUP(укпф1[[#This Row],[артикул]],[1]маринад!$A$2:$D$39,3,FALSE),укпф1[[#This Row],[объем]])</f>
        <v>61352.91103162428</v>
      </c>
    </row>
    <row r="380" spans="1:12" x14ac:dyDescent="0.35">
      <c r="A380" t="s">
        <v>142</v>
      </c>
      <c r="B380" t="s">
        <v>106</v>
      </c>
      <c r="C380" t="s">
        <v>102</v>
      </c>
      <c r="D380">
        <f>VLOOKUP(укпф1[[#This Row],[Номенклатура]],[1]!Таблица213[[product_name]:[упаковка]],7,FALSE)</f>
        <v>9</v>
      </c>
      <c r="E380" t="s">
        <v>107</v>
      </c>
      <c r="F380" t="str">
        <f>VLOOKUP(укпф1[[#This Row],[Номенклатура]],[1]!Таблица213[[product_name]:[упаковка]],3,FALSE)</f>
        <v>ЗАМ</v>
      </c>
      <c r="G380" t="s">
        <v>15</v>
      </c>
      <c r="H380" t="str">
        <f>VLOOKUP(укпф1[[#This Row],[Номенклатура]],[1]!Таблица213[[product_name]:[упаковка]],4,FALSE)</f>
        <v>тушка</v>
      </c>
      <c r="I380" s="7">
        <v>43248.901213812002</v>
      </c>
      <c r="J380" s="7" cm="1">
        <f t="array" ref="J380">INDEX('[1]прайс ЗПП'!$A$1:$D$1080,MATCH(1,(укпф1[[#This Row],[артикул]]='[1]прайс ЗПП'!$B$1:$B$1080)*(укпф1[[#This Row],[Source.Name.1]]='[1]прайс ЗПП'!$A$1:$A$1080),0),4)</f>
        <v>621.90719999999999</v>
      </c>
      <c r="K380" s="7">
        <f>укпф1[[#This Row],[цена]]*укпф1[[#This Row],[объем]]</f>
        <v>26896803.056958422</v>
      </c>
      <c r="L380" s="7">
        <f>IFERROR(укпф1[[#This Row],[объем]]*VLOOKUP(укпф1[[#This Row],[артикул]],[1]маринад!$A$2:$D$39,3,FALSE),укпф1[[#This Row],[объем]])</f>
        <v>43248.901213812002</v>
      </c>
    </row>
    <row r="381" spans="1:12" x14ac:dyDescent="0.35">
      <c r="A381" t="s">
        <v>142</v>
      </c>
      <c r="B381" t="s">
        <v>106</v>
      </c>
      <c r="C381" t="s">
        <v>102</v>
      </c>
      <c r="D381">
        <f>VLOOKUP(укпф1[[#This Row],[Номенклатура]],[1]!Таблица213[[product_name]:[упаковка]],7,FALSE)</f>
        <v>1088</v>
      </c>
      <c r="E381" t="s">
        <v>103</v>
      </c>
      <c r="F381" t="str">
        <f>VLOOKUP(укпф1[[#This Row],[Номенклатура]],[1]!Таблица213[[product_name]:[упаковка]],3,FALSE)</f>
        <v>ОХЛ</v>
      </c>
      <c r="G381" t="s">
        <v>15</v>
      </c>
      <c r="H381" t="str">
        <f>VLOOKUP(укпф1[[#This Row],[Номенклатура]],[1]!Таблица213[[product_name]:[упаковка]],4,FALSE)</f>
        <v>тушка</v>
      </c>
      <c r="I381" s="7">
        <v>0</v>
      </c>
      <c r="J381" s="7" cm="1">
        <f t="array" ref="J381">INDEX('[1]прайс ЗПП'!$A$1:$D$1080,MATCH(1,(укпф1[[#This Row],[артикул]]='[1]прайс ЗПП'!$B$1:$B$1080)*(укпф1[[#This Row],[Source.Name.1]]='[1]прайс ЗПП'!$A$1:$A$1080),0),4)</f>
        <v>619.44769823366732</v>
      </c>
      <c r="K381" s="7">
        <f>укпф1[[#This Row],[цена]]*укпф1[[#This Row],[объем]]</f>
        <v>0</v>
      </c>
      <c r="L381" s="7">
        <f>IFERROR(укпф1[[#This Row],[объем]]*VLOOKUP(укпф1[[#This Row],[артикул]],[1]маринад!$A$2:$D$39,3,FALSE),укпф1[[#This Row],[объем]])</f>
        <v>0</v>
      </c>
    </row>
    <row r="382" spans="1:12" x14ac:dyDescent="0.35">
      <c r="A382" t="s">
        <v>142</v>
      </c>
      <c r="B382" t="s">
        <v>106</v>
      </c>
      <c r="C382" t="s">
        <v>102</v>
      </c>
      <c r="D382">
        <f>VLOOKUP(укпф1[[#This Row],[Номенклатура]],[1]!Таблица213[[product_name]:[упаковка]],7,FALSE)</f>
        <v>357</v>
      </c>
      <c r="E382" t="s">
        <v>105</v>
      </c>
      <c r="F382" t="str">
        <f>VLOOKUP(укпф1[[#This Row],[Номенклатура]],[1]!Таблица213[[product_name]:[упаковка]],3,FALSE)</f>
        <v>ЗАМ</v>
      </c>
      <c r="G382" t="s">
        <v>15</v>
      </c>
      <c r="H382" t="str">
        <f>VLOOKUP(укпф1[[#This Row],[Номенклатура]],[1]!Таблица213[[product_name]:[упаковка]],4,FALSE)</f>
        <v>филе</v>
      </c>
      <c r="I382" s="7">
        <v>91977.438211414003</v>
      </c>
      <c r="J382" s="7" cm="1">
        <f t="array" ref="J382">INDEX('[1]прайс ЗПП'!$A$1:$D$1080,MATCH(1,(укпф1[[#This Row],[артикул]]='[1]прайс ЗПП'!$B$1:$B$1080)*(укпф1[[#This Row],[Source.Name.1]]='[1]прайс ЗПП'!$A$1:$A$1080),0),4)</f>
        <v>837.85539923908129</v>
      </c>
      <c r="K382" s="7">
        <f>укпф1[[#This Row],[цена]]*укпф1[[#This Row],[объем]]</f>
        <v>77063793.213612214</v>
      </c>
      <c r="L382" s="7">
        <f>IFERROR(укпф1[[#This Row],[объем]]*VLOOKUP(укпф1[[#This Row],[артикул]],[1]маринад!$A$2:$D$39,3,FALSE),укпф1[[#This Row],[объем]])</f>
        <v>91977.438211414003</v>
      </c>
    </row>
    <row r="383" spans="1:12" x14ac:dyDescent="0.35">
      <c r="A383" t="s">
        <v>142</v>
      </c>
      <c r="B383" t="s">
        <v>106</v>
      </c>
      <c r="C383" t="s">
        <v>102</v>
      </c>
      <c r="D383">
        <f>VLOOKUP(укпф1[[#This Row],[Номенклатура]],[1]!Таблица213[[product_name]:[упаковка]],7,FALSE)</f>
        <v>357</v>
      </c>
      <c r="E383" t="s">
        <v>105</v>
      </c>
      <c r="F383" t="str">
        <f>VLOOKUP(укпф1[[#This Row],[Номенклатура]],[1]!Таблица213[[product_name]:[упаковка]],3,FALSE)</f>
        <v>ЗАМ</v>
      </c>
      <c r="G383" t="s">
        <v>15</v>
      </c>
      <c r="H383" t="str">
        <f>VLOOKUP(укпф1[[#This Row],[Номенклатура]],[1]!Таблица213[[product_name]:[упаковка]],4,FALSE)</f>
        <v>филе</v>
      </c>
      <c r="I383" s="7">
        <v>61326.941921185426</v>
      </c>
      <c r="J383" s="7" cm="1">
        <f t="array" ref="J383">INDEX('[1]прайс ЗПП'!$A$1:$D$1080,MATCH(1,(укпф1[[#This Row],[артикул]]='[1]прайс ЗПП'!$B$1:$B$1080)*(укпф1[[#This Row],[Source.Name.1]]='[1]прайс ЗПП'!$A$1:$A$1080),0),4)</f>
        <v>837.85539923908129</v>
      </c>
      <c r="K383" s="7">
        <f>укпф1[[#This Row],[цена]]*укпф1[[#This Row],[объем]]</f>
        <v>51383109.407486767</v>
      </c>
      <c r="L383" s="7">
        <f>IFERROR(укпф1[[#This Row],[объем]]*VLOOKUP(укпф1[[#This Row],[артикул]],[1]маринад!$A$2:$D$39,3,FALSE),укпф1[[#This Row],[объем]])</f>
        <v>61326.941921185426</v>
      </c>
    </row>
    <row r="384" spans="1:12" x14ac:dyDescent="0.35">
      <c r="A384" t="s">
        <v>142</v>
      </c>
      <c r="B384" t="s">
        <v>106</v>
      </c>
      <c r="C384" t="s">
        <v>102</v>
      </c>
      <c r="D384">
        <f>VLOOKUP(укпф1[[#This Row],[Номенклатура]],[1]!Таблица213[[product_name]:[упаковка]],7,FALSE)</f>
        <v>141</v>
      </c>
      <c r="E384" t="s">
        <v>108</v>
      </c>
      <c r="F384" t="str">
        <f>VLOOKUP(укпф1[[#This Row],[Номенклатура]],[1]!Таблица213[[product_name]:[упаковка]],3,FALSE)</f>
        <v>ЗАМ</v>
      </c>
      <c r="G384" t="s">
        <v>15</v>
      </c>
      <c r="H384" t="str">
        <f>VLOOKUP(укпф1[[#This Row],[Номенклатура]],[1]!Таблица213[[product_name]:[упаковка]],4,FALSE)</f>
        <v>голень</v>
      </c>
      <c r="I384" s="7">
        <v>23064.422553629844</v>
      </c>
      <c r="J384" s="7" cm="1">
        <f t="array" ref="J384">INDEX('[1]прайс ЗПП'!$A$1:$D$1080,MATCH(1,(укпф1[[#This Row],[артикул]]='[1]прайс ЗПП'!$B$1:$B$1080)*(укпф1[[#This Row],[Source.Name.1]]='[1]прайс ЗПП'!$A$1:$A$1080),0),4)</f>
        <v>797.4585194004901</v>
      </c>
      <c r="K384" s="7">
        <f>укпф1[[#This Row],[цена]]*укпф1[[#This Row],[объем]]</f>
        <v>18392920.260444928</v>
      </c>
      <c r="L384" s="7">
        <f>IFERROR(укпф1[[#This Row],[объем]]*VLOOKUP(укпф1[[#This Row],[артикул]],[1]маринад!$A$2:$D$39,3,FALSE),укпф1[[#This Row],[объем]])</f>
        <v>23064.422553629844</v>
      </c>
    </row>
    <row r="385" spans="1:12" x14ac:dyDescent="0.35">
      <c r="A385" t="s">
        <v>142</v>
      </c>
      <c r="B385" t="s">
        <v>106</v>
      </c>
      <c r="C385" t="s">
        <v>102</v>
      </c>
      <c r="D385">
        <f>VLOOKUP(укпф1[[#This Row],[Номенклатура]],[1]!Таблица213[[product_name]:[упаковка]],7,FALSE)</f>
        <v>140</v>
      </c>
      <c r="E385" t="s">
        <v>109</v>
      </c>
      <c r="F385" t="str">
        <f>VLOOKUP(укпф1[[#This Row],[Номенклатура]],[1]!Таблица213[[product_name]:[упаковка]],3,FALSE)</f>
        <v>ЗАМ</v>
      </c>
      <c r="G385" t="s">
        <v>15</v>
      </c>
      <c r="H385" t="str">
        <f>VLOOKUP(укпф1[[#This Row],[Номенклатура]],[1]!Таблица213[[product_name]:[упаковка]],4,FALSE)</f>
        <v>бедро</v>
      </c>
      <c r="I385" s="7">
        <v>37107.557241450697</v>
      </c>
      <c r="J385" s="7" cm="1">
        <f t="array" ref="J385">INDEX('[1]прайс ЗПП'!$A$1:$D$1080,MATCH(1,(укпф1[[#This Row],[артикул]]='[1]прайс ЗПП'!$B$1:$B$1080)*(укпф1[[#This Row],[Source.Name.1]]='[1]прайс ЗПП'!$A$1:$A$1080),0),4)</f>
        <v>740.51089507479412</v>
      </c>
      <c r="K385" s="7">
        <f>укпф1[[#This Row],[цена]]*укпф1[[#This Row],[объем]]</f>
        <v>27478550.426905815</v>
      </c>
      <c r="L385" s="7">
        <f>IFERROR(укпф1[[#This Row],[объем]]*VLOOKUP(укпф1[[#This Row],[артикул]],[1]маринад!$A$2:$D$39,3,FALSE),укпф1[[#This Row],[объем]])</f>
        <v>37107.557241450697</v>
      </c>
    </row>
    <row r="386" spans="1:12" x14ac:dyDescent="0.35">
      <c r="A386" t="s">
        <v>142</v>
      </c>
      <c r="B386" t="s">
        <v>106</v>
      </c>
      <c r="C386" t="s">
        <v>102</v>
      </c>
      <c r="D386">
        <f>VLOOKUP(укпф1[[#This Row],[Номенклатура]],[1]!Таблица213[[product_name]:[упаковка]],7,FALSE)</f>
        <v>19</v>
      </c>
      <c r="E386" t="s">
        <v>110</v>
      </c>
      <c r="F386" t="str">
        <f>VLOOKUP(укпф1[[#This Row],[Номенклатура]],[1]!Таблица213[[product_name]:[упаковка]],3,FALSE)</f>
        <v>ЗАМ</v>
      </c>
      <c r="G386" t="s">
        <v>15</v>
      </c>
      <c r="H386" t="str">
        <f>VLOOKUP(укпф1[[#This Row],[Номенклатура]],[1]!Таблица213[[product_name]:[упаковка]],4,FALSE)</f>
        <v>четвертина</v>
      </c>
      <c r="I386" s="7">
        <v>91977.438211414003</v>
      </c>
      <c r="J386" s="7" cm="1">
        <f t="array" ref="J386">INDEX('[1]прайс ЗПП'!$A$1:$D$1080,MATCH(1,(укпф1[[#This Row],[артикул]]='[1]прайс ЗПП'!$B$1:$B$1080)*(укпф1[[#This Row],[Source.Name.1]]='[1]прайс ЗПП'!$A$1:$A$1080),0),4)</f>
        <v>659.04276786373941</v>
      </c>
      <c r="K386" s="7">
        <f>укпф1[[#This Row],[цена]]*укпф1[[#This Row],[объем]]</f>
        <v>60617065.459866352</v>
      </c>
      <c r="L386" s="7">
        <f>IFERROR(укпф1[[#This Row],[объем]]*VLOOKUP(укпф1[[#This Row],[артикул]],[1]маринад!$A$2:$D$39,3,FALSE),укпф1[[#This Row],[объем]])</f>
        <v>91977.438211414003</v>
      </c>
    </row>
    <row r="387" spans="1:12" x14ac:dyDescent="0.35">
      <c r="A387" t="s">
        <v>142</v>
      </c>
      <c r="B387" t="s">
        <v>13</v>
      </c>
      <c r="C387" t="s">
        <v>13</v>
      </c>
      <c r="D387">
        <f>VLOOKUP(укпф1[[#This Row],[Номенклатура]],[1]!Таблица213[[product_name]:[упаковка]],7,FALSE)</f>
        <v>1095</v>
      </c>
      <c r="E387" t="s">
        <v>111</v>
      </c>
      <c r="F387" t="str">
        <f>VLOOKUP(укпф1[[#This Row],[Номенклатура]],[1]!Таблица213[[product_name]:[упаковка]],3,FALSE)</f>
        <v>ЗАМ</v>
      </c>
      <c r="G387" t="s">
        <v>15</v>
      </c>
      <c r="H387" t="str">
        <f>VLOOKUP(укпф1[[#This Row],[Номенклатура]],[1]!Таблица213[[product_name]:[упаковка]],4,FALSE)</f>
        <v>бедро</v>
      </c>
      <c r="I387" s="7">
        <v>7486.384800110859</v>
      </c>
      <c r="J387" s="7" cm="1">
        <f t="array" ref="J387">INDEX('[1]прайс ЗПП'!$A$1:$D$1080,MATCH(1,(укпф1[[#This Row],[артикул]]='[1]прайс ЗПП'!$B$1:$B$1080)*(укпф1[[#This Row],[Source.Name.1]]='[1]прайс ЗПП'!$A$1:$A$1080),0),4)</f>
        <v>800.64</v>
      </c>
      <c r="K387" s="7">
        <f>укпф1[[#This Row],[цена]]*укпф1[[#This Row],[объем]]</f>
        <v>5993899.1263607582</v>
      </c>
      <c r="L387" s="7">
        <f>IFERROR(укпф1[[#This Row],[объем]]*VLOOKUP(укпф1[[#This Row],[артикул]],[1]маринад!$A$2:$D$39,3,FALSE),укпф1[[#This Row],[объем]])</f>
        <v>7486.384800110859</v>
      </c>
    </row>
    <row r="388" spans="1:12" x14ac:dyDescent="0.35">
      <c r="A388" t="s">
        <v>142</v>
      </c>
      <c r="B388" t="s">
        <v>13</v>
      </c>
      <c r="C388" t="s">
        <v>13</v>
      </c>
      <c r="D388">
        <f>VLOOKUP(укпф1[[#This Row],[Номенклатура]],[1]!Таблица213[[product_name]:[упаковка]],7,FALSE)</f>
        <v>140</v>
      </c>
      <c r="E388" t="s">
        <v>109</v>
      </c>
      <c r="F388" t="str">
        <f>VLOOKUP(укпф1[[#This Row],[Номенклатура]],[1]!Таблица213[[product_name]:[упаковка]],3,FALSE)</f>
        <v>ЗАМ</v>
      </c>
      <c r="G388" t="s">
        <v>15</v>
      </c>
      <c r="H388" t="str">
        <f>VLOOKUP(укпф1[[#This Row],[Номенклатура]],[1]!Таблица213[[product_name]:[упаковка]],4,FALSE)</f>
        <v>бедро</v>
      </c>
      <c r="I388" s="7">
        <v>29279.333126145877</v>
      </c>
      <c r="J388" s="7" cm="1">
        <f t="array" ref="J388">INDEX('[1]прайс ЗПП'!$A$1:$D$1080,MATCH(1,(укпф1[[#This Row],[артикул]]='[1]прайс ЗПП'!$B$1:$B$1080)*(укпф1[[#This Row],[Source.Name.1]]='[1]прайс ЗПП'!$A$1:$A$1080),0),4)</f>
        <v>740.51089507479412</v>
      </c>
      <c r="K388" s="7">
        <f>укпф1[[#This Row],[цена]]*укпф1[[#This Row],[объем]]</f>
        <v>21681665.180435352</v>
      </c>
      <c r="L388" s="7">
        <f>IFERROR(укпф1[[#This Row],[объем]]*VLOOKUP(укпф1[[#This Row],[артикул]],[1]маринад!$A$2:$D$39,3,FALSE),укпф1[[#This Row],[объем]])</f>
        <v>29279.333126145877</v>
      </c>
    </row>
    <row r="389" spans="1:12" x14ac:dyDescent="0.35">
      <c r="A389" t="s">
        <v>142</v>
      </c>
      <c r="B389" t="s">
        <v>13</v>
      </c>
      <c r="C389" t="s">
        <v>13</v>
      </c>
      <c r="D389">
        <f>VLOOKUP(укпф1[[#This Row],[Номенклатура]],[1]!Таблица213[[product_name]:[упаковка]],7,FALSE)</f>
        <v>1107</v>
      </c>
      <c r="E389" t="s">
        <v>113</v>
      </c>
      <c r="F389" t="str">
        <f>VLOOKUP(укпф1[[#This Row],[Номенклатура]],[1]!Таблица213[[product_name]:[упаковка]],3,FALSE)</f>
        <v>ЗАМ</v>
      </c>
      <c r="G389" t="s">
        <v>15</v>
      </c>
      <c r="H389" t="str">
        <f>VLOOKUP(укпф1[[#This Row],[Номенклатура]],[1]!Таблица213[[product_name]:[упаковка]],4,FALSE)</f>
        <v>голень</v>
      </c>
      <c r="I389" s="7">
        <v>23348.784298300689</v>
      </c>
      <c r="J389" s="7" cm="1">
        <f t="array" ref="J389">INDEX('[1]прайс ЗПП'!$A$1:$D$1080,MATCH(1,(укпф1[[#This Row],[артикул]]='[1]прайс ЗПП'!$B$1:$B$1080)*(укпф1[[#This Row],[Source.Name.1]]='[1]прайс ЗПП'!$A$1:$A$1080),0),4)</f>
        <v>646.44202862798943</v>
      </c>
      <c r="K389" s="7">
        <f>укпф1[[#This Row],[цена]]*укпф1[[#This Row],[объем]]</f>
        <v>15093635.487790843</v>
      </c>
      <c r="L389" s="7">
        <f>IFERROR(укпф1[[#This Row],[объем]]*VLOOKUP(укпф1[[#This Row],[артикул]],[1]маринад!$A$2:$D$39,3,FALSE),укпф1[[#This Row],[объем]])</f>
        <v>23348.784298300689</v>
      </c>
    </row>
    <row r="390" spans="1:12" x14ac:dyDescent="0.35">
      <c r="A390" t="s">
        <v>142</v>
      </c>
      <c r="B390" t="s">
        <v>13</v>
      </c>
      <c r="C390" t="s">
        <v>13</v>
      </c>
      <c r="D390">
        <f>VLOOKUP(укпф1[[#This Row],[Номенклатура]],[1]!Таблица213[[product_name]:[упаковка]],7,FALSE)</f>
        <v>141</v>
      </c>
      <c r="E390" t="s">
        <v>108</v>
      </c>
      <c r="F390" t="str">
        <f>VLOOKUP(укпф1[[#This Row],[Номенклатура]],[1]!Таблица213[[product_name]:[упаковка]],3,FALSE)</f>
        <v>ЗАМ</v>
      </c>
      <c r="G390" t="s">
        <v>15</v>
      </c>
      <c r="H390" t="str">
        <f>VLOOKUP(укпф1[[#This Row],[Номенклатура]],[1]!Таблица213[[product_name]:[упаковка]],4,FALSE)</f>
        <v>голень</v>
      </c>
      <c r="I390" s="7">
        <v>26118.270936428355</v>
      </c>
      <c r="J390" s="7" cm="1">
        <f t="array" ref="J390">INDEX('[1]прайс ЗПП'!$A$1:$D$1080,MATCH(1,(укпф1[[#This Row],[артикул]]='[1]прайс ЗПП'!$B$1:$B$1080)*(укпф1[[#This Row],[Source.Name.1]]='[1]прайс ЗПП'!$A$1:$A$1080),0),4)</f>
        <v>797.4585194004901</v>
      </c>
      <c r="K390" s="7">
        <f>укпф1[[#This Row],[цена]]*укпф1[[#This Row],[объем]]</f>
        <v>20828237.670265008</v>
      </c>
      <c r="L390" s="7">
        <f>IFERROR(укпф1[[#This Row],[объем]]*VLOOKUP(укпф1[[#This Row],[артикул]],[1]маринад!$A$2:$D$39,3,FALSE),укпф1[[#This Row],[объем]])</f>
        <v>26118.270936428355</v>
      </c>
    </row>
    <row r="391" spans="1:12" x14ac:dyDescent="0.35">
      <c r="A391" t="s">
        <v>142</v>
      </c>
      <c r="B391" t="s">
        <v>13</v>
      </c>
      <c r="C391" t="s">
        <v>13</v>
      </c>
      <c r="D391">
        <f>VLOOKUP(укпф1[[#This Row],[Номенклатура]],[1]!Таблица213[[product_name]:[упаковка]],7,FALSE)</f>
        <v>23</v>
      </c>
      <c r="E391" t="s">
        <v>114</v>
      </c>
      <c r="F391" t="str">
        <f>VLOOKUP(укпф1[[#This Row],[Номенклатура]],[1]!Таблица213[[product_name]:[упаковка]],3,FALSE)</f>
        <v>ЗАМ</v>
      </c>
      <c r="G391" t="s">
        <v>15</v>
      </c>
      <c r="H391" t="str">
        <f>VLOOKUP(укпф1[[#This Row],[Номенклатура]],[1]!Таблица213[[product_name]:[упаковка]],4,FALSE)</f>
        <v>грудка</v>
      </c>
      <c r="I391" s="7">
        <v>0</v>
      </c>
      <c r="J391" s="7" cm="1">
        <f t="array" ref="J391">INDEX('[1]прайс ЗПП'!$A$1:$D$1080,MATCH(1,(укпф1[[#This Row],[артикул]]='[1]прайс ЗПП'!$B$1:$B$1080)*(укпф1[[#This Row],[Source.Name.1]]='[1]прайс ЗПП'!$A$1:$A$1080),0),4)</f>
        <v>882.75546668833863</v>
      </c>
      <c r="K391" s="7">
        <f>укпф1[[#This Row],[цена]]*укпф1[[#This Row],[объем]]</f>
        <v>0</v>
      </c>
      <c r="L391" s="7">
        <f>IFERROR(укпф1[[#This Row],[объем]]*VLOOKUP(укпф1[[#This Row],[артикул]],[1]маринад!$A$2:$D$39,3,FALSE),укпф1[[#This Row],[объем]])</f>
        <v>0</v>
      </c>
    </row>
    <row r="392" spans="1:12" x14ac:dyDescent="0.35">
      <c r="A392" t="s">
        <v>142</v>
      </c>
      <c r="B392" t="s">
        <v>13</v>
      </c>
      <c r="C392" t="s">
        <v>13</v>
      </c>
      <c r="D392">
        <f>VLOOKUP(укпф1[[#This Row],[Номенклатура]],[1]!Таблица213[[product_name]:[упаковка]],7,FALSE)</f>
        <v>352</v>
      </c>
      <c r="E392" t="s">
        <v>115</v>
      </c>
      <c r="F392" t="str">
        <f>VLOOKUP(укпф1[[#This Row],[Номенклатура]],[1]!Таблица213[[product_name]:[упаковка]],3,FALSE)</f>
        <v>ЗАМ</v>
      </c>
      <c r="G392" t="s">
        <v>15</v>
      </c>
      <c r="H392" t="str">
        <f>VLOOKUP(укпф1[[#This Row],[Номенклатура]],[1]!Таблица213[[product_name]:[упаковка]],4,FALSE)</f>
        <v>грудка</v>
      </c>
      <c r="I392" s="7">
        <v>0</v>
      </c>
      <c r="J392" s="7" cm="1">
        <f t="array" ref="J392">INDEX('[1]прайс ЗПП'!$A$1:$D$1080,MATCH(1,(укпф1[[#This Row],[артикул]]='[1]прайс ЗПП'!$B$1:$B$1080)*(укпф1[[#This Row],[Source.Name.1]]='[1]прайс ЗПП'!$A$1:$A$1080),0),4)</f>
        <v>818.62857142857172</v>
      </c>
      <c r="K392" s="7">
        <f>укпф1[[#This Row],[цена]]*укпф1[[#This Row],[объем]]</f>
        <v>0</v>
      </c>
      <c r="L392" s="7">
        <f>IFERROR(укпф1[[#This Row],[объем]]*VLOOKUP(укпф1[[#This Row],[артикул]],[1]маринад!$A$2:$D$39,3,FALSE),укпф1[[#This Row],[объем]])</f>
        <v>0</v>
      </c>
    </row>
    <row r="393" spans="1:12" x14ac:dyDescent="0.35">
      <c r="A393" t="s">
        <v>142</v>
      </c>
      <c r="B393" t="s">
        <v>13</v>
      </c>
      <c r="C393" t="s">
        <v>13</v>
      </c>
      <c r="D393">
        <f>VLOOKUP(укпф1[[#This Row],[Номенклатура]],[1]!Таблица213[[product_name]:[упаковка]],7,FALSE)</f>
        <v>22</v>
      </c>
      <c r="E393" t="s">
        <v>104</v>
      </c>
      <c r="F393" t="str">
        <f>VLOOKUP(укпф1[[#This Row],[Номенклатура]],[1]!Таблица213[[product_name]:[упаковка]],3,FALSE)</f>
        <v>ЗАМ</v>
      </c>
      <c r="G393" t="s">
        <v>15</v>
      </c>
      <c r="H393" t="str">
        <f>VLOOKUP(укпф1[[#This Row],[Номенклатура]],[1]!Таблица213[[product_name]:[упаковка]],4,FALSE)</f>
        <v>крыло</v>
      </c>
      <c r="I393" s="7">
        <v>18094.637905703232</v>
      </c>
      <c r="J393" s="7" cm="1">
        <f t="array" ref="J393">INDEX('[1]прайс ЗПП'!$A$1:$D$1080,MATCH(1,(укпф1[[#This Row],[артикул]]='[1]прайс ЗПП'!$B$1:$B$1080)*(укпф1[[#This Row],[Source.Name.1]]='[1]прайс ЗПП'!$A$1:$A$1080),0),4)</f>
        <v>854.2136027076923</v>
      </c>
      <c r="K393" s="7">
        <f>укпф1[[#This Row],[цена]]*укпф1[[#This Row],[объем]]</f>
        <v>15456685.83512193</v>
      </c>
      <c r="L393" s="7">
        <f>IFERROR(укпф1[[#This Row],[объем]]*VLOOKUP(укпф1[[#This Row],[артикул]],[1]маринад!$A$2:$D$39,3,FALSE),укпф1[[#This Row],[объем]])</f>
        <v>18094.637905703232</v>
      </c>
    </row>
    <row r="394" spans="1:12" x14ac:dyDescent="0.35">
      <c r="A394" t="s">
        <v>142</v>
      </c>
      <c r="B394" t="s">
        <v>13</v>
      </c>
      <c r="C394" t="s">
        <v>13</v>
      </c>
      <c r="D394">
        <f>VLOOKUP(укпф1[[#This Row],[Номенклатура]],[1]!Таблица213[[product_name]:[упаковка]],7,FALSE)</f>
        <v>143</v>
      </c>
      <c r="E394" t="s">
        <v>116</v>
      </c>
      <c r="F394" t="str">
        <f>VLOOKUP(укпф1[[#This Row],[Номенклатура]],[1]!Таблица213[[product_name]:[упаковка]],3,FALSE)</f>
        <v>ЗАМ</v>
      </c>
      <c r="G394" t="s">
        <v>15</v>
      </c>
      <c r="H394" t="str">
        <f>VLOOKUP(укпф1[[#This Row],[Номенклатура]],[1]!Таблица213[[product_name]:[упаковка]],4,FALSE)</f>
        <v>крыло</v>
      </c>
      <c r="I394" s="7">
        <v>21514.122659909568</v>
      </c>
      <c r="J394" s="7" cm="1">
        <f t="array" ref="J394">INDEX('[1]прайс ЗПП'!$A$1:$D$1080,MATCH(1,(укпф1[[#This Row],[артикул]]='[1]прайс ЗПП'!$B$1:$B$1080)*(укпф1[[#This Row],[Source.Name.1]]='[1]прайс ЗПП'!$A$1:$A$1080),0),4)</f>
        <v>771.42857142857133</v>
      </c>
      <c r="K394" s="7">
        <f>укпф1[[#This Row],[цена]]*укпф1[[#This Row],[объем]]</f>
        <v>16596608.909073094</v>
      </c>
      <c r="L394" s="7">
        <f>IFERROR(укпф1[[#This Row],[объем]]*VLOOKUP(укпф1[[#This Row],[артикул]],[1]маринад!$A$2:$D$39,3,FALSE),укпф1[[#This Row],[объем]])</f>
        <v>21514.122659909568</v>
      </c>
    </row>
    <row r="395" spans="1:12" x14ac:dyDescent="0.35">
      <c r="A395" t="s">
        <v>142</v>
      </c>
      <c r="B395" t="s">
        <v>13</v>
      </c>
      <c r="C395" t="s">
        <v>13</v>
      </c>
      <c r="D395">
        <f>VLOOKUP(укпф1[[#This Row],[Номенклатура]],[1]!Таблица213[[product_name]:[упаковка]],7,FALSE)</f>
        <v>27</v>
      </c>
      <c r="E395" t="s">
        <v>117</v>
      </c>
      <c r="F395" t="str">
        <f>VLOOKUP(укпф1[[#This Row],[Номенклатура]],[1]!Таблица213[[product_name]:[упаковка]],3,FALSE)</f>
        <v>ЗАМ</v>
      </c>
      <c r="G395" t="s">
        <v>15</v>
      </c>
      <c r="H395" t="str">
        <f>VLOOKUP(укпф1[[#This Row],[Номенклатура]],[1]!Таблица213[[product_name]:[упаковка]],4,FALSE)</f>
        <v>печень</v>
      </c>
      <c r="I395" s="7">
        <v>493.23535866714519</v>
      </c>
      <c r="J395" s="7" cm="1">
        <f t="array" ref="J395">INDEX('[1]прайс ЗПП'!$A$1:$D$1080,MATCH(1,(укпф1[[#This Row],[артикул]]='[1]прайс ЗПП'!$B$1:$B$1080)*(укпф1[[#This Row],[Source.Name.1]]='[1]прайс ЗПП'!$A$1:$A$1080),0),4)</f>
        <v>646.51679999999999</v>
      </c>
      <c r="K395" s="7">
        <f>укпф1[[#This Row],[цена]]*укпф1[[#This Row],[объем]]</f>
        <v>318884.94573233498</v>
      </c>
      <c r="L395" s="7">
        <f>IFERROR(укпф1[[#This Row],[объем]]*VLOOKUP(укпф1[[#This Row],[артикул]],[1]маринад!$A$2:$D$39,3,FALSE),укпф1[[#This Row],[объем]])</f>
        <v>493.23535866714519</v>
      </c>
    </row>
    <row r="396" spans="1:12" x14ac:dyDescent="0.35">
      <c r="A396" t="s">
        <v>142</v>
      </c>
      <c r="B396" t="s">
        <v>13</v>
      </c>
      <c r="C396" t="s">
        <v>13</v>
      </c>
      <c r="D396">
        <f>VLOOKUP(укпф1[[#This Row],[Номенклатура]],[1]!Таблица213[[product_name]:[упаковка]],7,FALSE)</f>
        <v>27</v>
      </c>
      <c r="E396" t="s">
        <v>117</v>
      </c>
      <c r="F396" t="str">
        <f>VLOOKUP(укпф1[[#This Row],[Номенклатура]],[1]!Таблица213[[product_name]:[упаковка]],3,FALSE)</f>
        <v>ЗАМ</v>
      </c>
      <c r="G396" t="s">
        <v>15</v>
      </c>
      <c r="H396" t="str">
        <f>VLOOKUP(укпф1[[#This Row],[Номенклатура]],[1]!Таблица213[[product_name]:[упаковка]],4,FALSE)</f>
        <v>печень</v>
      </c>
      <c r="I396" s="7">
        <v>0</v>
      </c>
      <c r="J396" s="7" cm="1">
        <f t="array" ref="J396">INDEX('[1]прайс ЗПП'!$A$1:$D$1080,MATCH(1,(укпф1[[#This Row],[артикул]]='[1]прайс ЗПП'!$B$1:$B$1080)*(укпф1[[#This Row],[Source.Name.1]]='[1]прайс ЗПП'!$A$1:$A$1080),0),4)</f>
        <v>646.51679999999999</v>
      </c>
      <c r="K396" s="7">
        <f>укпф1[[#This Row],[цена]]*укпф1[[#This Row],[объем]]</f>
        <v>0</v>
      </c>
      <c r="L396" s="7">
        <f>IFERROR(укпф1[[#This Row],[объем]]*VLOOKUP(укпф1[[#This Row],[артикул]],[1]маринад!$A$2:$D$39,3,FALSE),укпф1[[#This Row],[объем]])</f>
        <v>0</v>
      </c>
    </row>
    <row r="397" spans="1:12" x14ac:dyDescent="0.35">
      <c r="A397" t="s">
        <v>142</v>
      </c>
      <c r="B397" t="s">
        <v>13</v>
      </c>
      <c r="C397" t="s">
        <v>13</v>
      </c>
      <c r="D397">
        <f>VLOOKUP(укпф1[[#This Row],[Номенклатура]],[1]!Таблица213[[product_name]:[упаковка]],7,FALSE)</f>
        <v>962</v>
      </c>
      <c r="E397" t="s">
        <v>118</v>
      </c>
      <c r="F397" t="str">
        <f>VLOOKUP(укпф1[[#This Row],[Номенклатура]],[1]!Таблица213[[product_name]:[упаковка]],3,FALSE)</f>
        <v>ЗАМ</v>
      </c>
      <c r="G397" t="s">
        <v>15</v>
      </c>
      <c r="H397" t="str">
        <f>VLOOKUP(укпф1[[#This Row],[Номенклатура]],[1]!Таблица213[[product_name]:[упаковка]],4,FALSE)</f>
        <v>рагу</v>
      </c>
      <c r="I397" s="7">
        <v>0</v>
      </c>
      <c r="J397" s="7" cm="1">
        <f t="array" ref="J397">INDEX('[1]прайс ЗПП'!$A$1:$D$1080,MATCH(1,(укпф1[[#This Row],[артикул]]='[1]прайс ЗПП'!$B$1:$B$1080)*(укпф1[[#This Row],[Source.Name.1]]='[1]прайс ЗПП'!$A$1:$A$1080),0),4)</f>
        <v>557.142857142857</v>
      </c>
      <c r="K397" s="7">
        <f>укпф1[[#This Row],[цена]]*укпф1[[#This Row],[объем]]</f>
        <v>0</v>
      </c>
      <c r="L397" s="7">
        <f>IFERROR(укпф1[[#This Row],[объем]]*VLOOKUP(укпф1[[#This Row],[артикул]],[1]маринад!$A$2:$D$39,3,FALSE),укпф1[[#This Row],[объем]])</f>
        <v>0</v>
      </c>
    </row>
    <row r="398" spans="1:12" x14ac:dyDescent="0.35">
      <c r="A398" t="s">
        <v>142</v>
      </c>
      <c r="B398" t="s">
        <v>13</v>
      </c>
      <c r="C398" t="s">
        <v>13</v>
      </c>
      <c r="D398">
        <f>VLOOKUP(укпф1[[#This Row],[Номенклатура]],[1]!Таблица213[[product_name]:[упаковка]],7,FALSE)</f>
        <v>357</v>
      </c>
      <c r="E398" t="s">
        <v>105</v>
      </c>
      <c r="F398" t="str">
        <f>VLOOKUP(укпф1[[#This Row],[Номенклатура]],[1]!Таблица213[[product_name]:[упаковка]],3,FALSE)</f>
        <v>ЗАМ</v>
      </c>
      <c r="G398" t="s">
        <v>15</v>
      </c>
      <c r="H398" t="str">
        <f>VLOOKUP(укпф1[[#This Row],[Номенклатура]],[1]!Таблица213[[product_name]:[упаковка]],4,FALSE)</f>
        <v>филе</v>
      </c>
      <c r="I398" s="7">
        <v>68592.757325105835</v>
      </c>
      <c r="J398" s="7" cm="1">
        <f t="array" ref="J398">INDEX('[1]прайс ЗПП'!$A$1:$D$1080,MATCH(1,(укпф1[[#This Row],[артикул]]='[1]прайс ЗПП'!$B$1:$B$1080)*(укпф1[[#This Row],[Source.Name.1]]='[1]прайс ЗПП'!$A$1:$A$1080),0),4)</f>
        <v>837.85539923908129</v>
      </c>
      <c r="K398" s="7">
        <f>укпф1[[#This Row],[цена]]*укпф1[[#This Row],[объем]]</f>
        <v>57470812.073535964</v>
      </c>
      <c r="L398" s="7">
        <f>IFERROR(укпф1[[#This Row],[объем]]*VLOOKUP(укпф1[[#This Row],[артикул]],[1]маринад!$A$2:$D$39,3,FALSE),укпф1[[#This Row],[объем]])</f>
        <v>68592.757325105835</v>
      </c>
    </row>
    <row r="399" spans="1:12" x14ac:dyDescent="0.35">
      <c r="A399" t="s">
        <v>142</v>
      </c>
      <c r="B399" t="s">
        <v>13</v>
      </c>
      <c r="C399" t="s">
        <v>13</v>
      </c>
      <c r="D399">
        <f>VLOOKUP(укпф1[[#This Row],[Номенклатура]],[1]!Таблица213[[product_name]:[упаковка]],7,FALSE)</f>
        <v>1109</v>
      </c>
      <c r="E399" t="s">
        <v>14</v>
      </c>
      <c r="F399" t="str">
        <f>VLOOKUP(укпф1[[#This Row],[Номенклатура]],[1]!Таблица213[[product_name]:[упаковка]],3,FALSE)</f>
        <v>ЗАМ</v>
      </c>
      <c r="G399" t="s">
        <v>15</v>
      </c>
      <c r="H399" t="str">
        <f>VLOOKUP(укпф1[[#This Row],[Номенклатура]],[1]!Таблица213[[product_name]:[упаковка]],4,FALSE)</f>
        <v>филе</v>
      </c>
      <c r="I399" s="7">
        <v>0</v>
      </c>
      <c r="J399" s="7" cm="1">
        <f t="array" ref="J399">INDEX('[1]прайс ЗПП'!$A$1:$D$1080,MATCH(1,(укпф1[[#This Row],[артикул]]='[1]прайс ЗПП'!$B$1:$B$1080)*(укпф1[[#This Row],[Source.Name.1]]='[1]прайс ЗПП'!$A$1:$A$1080),0),4)</f>
        <v>646.51679999999999</v>
      </c>
      <c r="K399" s="7">
        <f>укпф1[[#This Row],[цена]]*укпф1[[#This Row],[объем]]</f>
        <v>0</v>
      </c>
      <c r="L399" s="7">
        <f>IFERROR(укпф1[[#This Row],[объем]]*VLOOKUP(укпф1[[#This Row],[артикул]],[1]маринад!$A$2:$D$39,3,FALSE),укпф1[[#This Row],[объем]])</f>
        <v>0</v>
      </c>
    </row>
    <row r="400" spans="1:12" x14ac:dyDescent="0.35">
      <c r="A400" t="s">
        <v>142</v>
      </c>
      <c r="B400" t="s">
        <v>13</v>
      </c>
      <c r="C400" t="s">
        <v>13</v>
      </c>
      <c r="D400">
        <f>VLOOKUP(укпф1[[#This Row],[Номенклатура]],[1]!Таблица213[[product_name]:[упаковка]],7,FALSE)</f>
        <v>142</v>
      </c>
      <c r="E400" t="s">
        <v>119</v>
      </c>
      <c r="F400" t="str">
        <f>VLOOKUP(укпф1[[#This Row],[Номенклатура]],[1]!Таблица213[[product_name]:[упаковка]],3,FALSE)</f>
        <v>ЗАМ</v>
      </c>
      <c r="G400" t="s">
        <v>15</v>
      </c>
      <c r="H400" t="str">
        <f>VLOOKUP(укпф1[[#This Row],[Номенклатура]],[1]!Таблица213[[product_name]:[упаковка]],4,FALSE)</f>
        <v>филе</v>
      </c>
      <c r="I400" s="7">
        <v>59980.387381893415</v>
      </c>
      <c r="J400" s="7" cm="1">
        <f t="array" ref="J400">INDEX('[1]прайс ЗПП'!$A$1:$D$1080,MATCH(1,(укпф1[[#This Row],[артикул]]='[1]прайс ЗПП'!$B$1:$B$1080)*(укпф1[[#This Row],[Source.Name.1]]='[1]прайс ЗПП'!$A$1:$A$1080),0),4)</f>
        <v>878.86028148546552</v>
      </c>
      <c r="K400" s="7">
        <f>укпф1[[#This Row],[цена]]*укпф1[[#This Row],[объем]]</f>
        <v>52714380.138058111</v>
      </c>
      <c r="L400" s="7">
        <f>IFERROR(укпф1[[#This Row],[объем]]*VLOOKUP(укпф1[[#This Row],[артикул]],[1]маринад!$A$2:$D$39,3,FALSE),укпф1[[#This Row],[объем]])</f>
        <v>59980.387381893415</v>
      </c>
    </row>
    <row r="401" spans="1:12" x14ac:dyDescent="0.35">
      <c r="A401" t="s">
        <v>142</v>
      </c>
      <c r="B401" t="s">
        <v>13</v>
      </c>
      <c r="C401" t="s">
        <v>13</v>
      </c>
      <c r="D401">
        <f>VLOOKUP(укпф1[[#This Row],[Номенклатура]],[1]!Таблица213[[product_name]:[упаковка]],7,FALSE)</f>
        <v>14</v>
      </c>
      <c r="E401" t="s">
        <v>120</v>
      </c>
      <c r="F401" t="str">
        <f>VLOOKUP(укпф1[[#This Row],[Номенклатура]],[1]!Таблица213[[product_name]:[упаковка]],3,FALSE)</f>
        <v>ЗАМ</v>
      </c>
      <c r="G401" t="s">
        <v>15</v>
      </c>
      <c r="H401" t="str">
        <f>VLOOKUP(укпф1[[#This Row],[Номенклатура]],[1]!Таблица213[[product_name]:[упаковка]],4,FALSE)</f>
        <v>табак</v>
      </c>
      <c r="I401" s="7">
        <v>51033.703432298171</v>
      </c>
      <c r="J401" s="7" cm="1">
        <f t="array" ref="J401">INDEX('[1]прайс ЗПП'!$A$1:$D$1080,MATCH(1,(укпф1[[#This Row],[артикул]]='[1]прайс ЗПП'!$B$1:$B$1080)*(укпф1[[#This Row],[Source.Name.1]]='[1]прайс ЗПП'!$A$1:$A$1080),0),4)</f>
        <v>643.20000000000005</v>
      </c>
      <c r="K401" s="7">
        <f>укпф1[[#This Row],[цена]]*укпф1[[#This Row],[объем]]</f>
        <v>32824878.047654185</v>
      </c>
      <c r="L401" s="7">
        <f>IFERROR(укпф1[[#This Row],[объем]]*VLOOKUP(укпф1[[#This Row],[артикул]],[1]маринад!$A$2:$D$39,3,FALSE),укпф1[[#This Row],[объем]])</f>
        <v>51033.703432298171</v>
      </c>
    </row>
    <row r="402" spans="1:12" x14ac:dyDescent="0.35">
      <c r="A402" t="s">
        <v>142</v>
      </c>
      <c r="B402" t="s">
        <v>13</v>
      </c>
      <c r="C402" t="s">
        <v>13</v>
      </c>
      <c r="D402">
        <f>VLOOKUP(укпф1[[#This Row],[Номенклатура]],[1]!Таблица213[[product_name]:[упаковка]],7,FALSE)</f>
        <v>15</v>
      </c>
      <c r="E402" t="s">
        <v>121</v>
      </c>
      <c r="F402" t="str">
        <f>VLOOKUP(укпф1[[#This Row],[Номенклатура]],[1]!Таблица213[[product_name]:[упаковка]],3,FALSE)</f>
        <v>ЗАМ</v>
      </c>
      <c r="G402" t="s">
        <v>15</v>
      </c>
      <c r="H402" t="str">
        <f>VLOOKUP(укпф1[[#This Row],[Номенклатура]],[1]!Таблица213[[product_name]:[упаковка]],4,FALSE)</f>
        <v>табак</v>
      </c>
      <c r="I402" s="7">
        <v>53196.148492988767</v>
      </c>
      <c r="J402" s="7" cm="1">
        <f t="array" ref="J402">INDEX('[1]прайс ЗПП'!$A$1:$D$1080,MATCH(1,(укпф1[[#This Row],[артикул]]='[1]прайс ЗПП'!$B$1:$B$1080)*(укпф1[[#This Row],[Source.Name.1]]='[1]прайс ЗПП'!$A$1:$A$1080),0),4)</f>
        <v>658.49849734326699</v>
      </c>
      <c r="K402" s="7">
        <f>укпф1[[#This Row],[цена]]*укпф1[[#This Row],[объем]]</f>
        <v>35029583.847082399</v>
      </c>
      <c r="L402" s="7">
        <f>IFERROR(укпф1[[#This Row],[объем]]*VLOOKUP(укпф1[[#This Row],[артикул]],[1]маринад!$A$2:$D$39,3,FALSE),укпф1[[#This Row],[объем]])</f>
        <v>53196.148492988767</v>
      </c>
    </row>
    <row r="403" spans="1:12" x14ac:dyDescent="0.35">
      <c r="A403" t="s">
        <v>142</v>
      </c>
      <c r="B403" t="s">
        <v>13</v>
      </c>
      <c r="C403" t="s">
        <v>13</v>
      </c>
      <c r="D403">
        <f>VLOOKUP(укпф1[[#This Row],[Номенклатура]],[1]!Таблица213[[product_name]:[упаковка]],7,FALSE)</f>
        <v>1</v>
      </c>
      <c r="E403" t="s">
        <v>122</v>
      </c>
      <c r="F403" t="str">
        <f>VLOOKUP(укпф1[[#This Row],[Номенклатура]],[1]!Таблица213[[product_name]:[упаковка]],3,FALSE)</f>
        <v>ЗАМ</v>
      </c>
      <c r="G403" t="s">
        <v>15</v>
      </c>
      <c r="H403" t="str">
        <f>VLOOKUP(укпф1[[#This Row],[Номенклатура]],[1]!Таблица213[[product_name]:[упаковка]],4,FALSE)</f>
        <v>тушка</v>
      </c>
      <c r="I403" s="7">
        <v>23527.402260313731</v>
      </c>
      <c r="J403" s="7" cm="1">
        <f t="array" ref="J403">INDEX('[1]прайс ЗПП'!$A$1:$D$1080,MATCH(1,(укпф1[[#This Row],[артикул]]='[1]прайс ЗПП'!$B$1:$B$1080)*(укпф1[[#This Row],[Source.Name.1]]='[1]прайс ЗПП'!$A$1:$A$1080),0),4)</f>
        <v>672</v>
      </c>
      <c r="K403" s="7">
        <f>укпф1[[#This Row],[цена]]*укпф1[[#This Row],[объем]]</f>
        <v>15810414.318930827</v>
      </c>
      <c r="L403" s="7">
        <f>IFERROR(укпф1[[#This Row],[объем]]*VLOOKUP(укпф1[[#This Row],[артикул]],[1]маринад!$A$2:$D$39,3,FALSE),укпф1[[#This Row],[объем]])</f>
        <v>23527.402260313731</v>
      </c>
    </row>
    <row r="404" spans="1:12" x14ac:dyDescent="0.35">
      <c r="A404" t="s">
        <v>142</v>
      </c>
      <c r="B404" t="s">
        <v>13</v>
      </c>
      <c r="C404" t="s">
        <v>13</v>
      </c>
      <c r="D404">
        <f>VLOOKUP(укпф1[[#This Row],[Номенклатура]],[1]!Таблица213[[product_name]:[упаковка]],7,FALSE)</f>
        <v>9</v>
      </c>
      <c r="E404" t="s">
        <v>107</v>
      </c>
      <c r="F404" t="str">
        <f>VLOOKUP(укпф1[[#This Row],[Номенклатура]],[1]!Таблица213[[product_name]:[упаковка]],3,FALSE)</f>
        <v>ЗАМ</v>
      </c>
      <c r="G404" t="s">
        <v>15</v>
      </c>
      <c r="H404" t="str">
        <f>VLOOKUP(укпф1[[#This Row],[Номенклатура]],[1]!Таблица213[[product_name]:[упаковка]],4,FALSE)</f>
        <v>тушка</v>
      </c>
      <c r="I404" s="7">
        <v>9947.2472791767614</v>
      </c>
      <c r="J404" s="7" cm="1">
        <f t="array" ref="J404">INDEX('[1]прайс ЗПП'!$A$1:$D$1080,MATCH(1,(укпф1[[#This Row],[артикул]]='[1]прайс ЗПП'!$B$1:$B$1080)*(укпф1[[#This Row],[Source.Name.1]]='[1]прайс ЗПП'!$A$1:$A$1080),0),4)</f>
        <v>621.90719999999999</v>
      </c>
      <c r="K404" s="7">
        <f>укпф1[[#This Row],[цена]]*укпф1[[#This Row],[объем]]</f>
        <v>6186264.7031004382</v>
      </c>
      <c r="L404" s="7">
        <f>IFERROR(укпф1[[#This Row],[объем]]*VLOOKUP(укпф1[[#This Row],[артикул]],[1]маринад!$A$2:$D$39,3,FALSE),укпф1[[#This Row],[объем]])</f>
        <v>9947.2472791767614</v>
      </c>
    </row>
    <row r="405" spans="1:12" x14ac:dyDescent="0.35">
      <c r="A405" t="s">
        <v>142</v>
      </c>
      <c r="B405" t="s">
        <v>13</v>
      </c>
      <c r="C405" t="s">
        <v>13</v>
      </c>
      <c r="D405">
        <f>VLOOKUP(укпф1[[#This Row],[Номенклатура]],[1]!Таблица213[[product_name]:[упаковка]],7,FALSE)</f>
        <v>1055</v>
      </c>
      <c r="E405" t="s">
        <v>125</v>
      </c>
      <c r="F405" t="str">
        <f>VLOOKUP(укпф1[[#This Row],[Номенклатура]],[1]!Таблица213[[product_name]:[упаковка]],3,FALSE)</f>
        <v>ЗАМ</v>
      </c>
      <c r="G405" t="s">
        <v>15</v>
      </c>
      <c r="H405" t="str">
        <f>VLOOKUP(укпф1[[#This Row],[Номенклатура]],[1]!Таблица213[[product_name]:[упаковка]],4,FALSE)</f>
        <v>табак</v>
      </c>
      <c r="I405" s="7">
        <v>45589.679779989427</v>
      </c>
      <c r="J405" s="7" cm="1">
        <f t="array" ref="J405">INDEX('[1]прайс ЗПП'!$A$1:$D$1080,MATCH(1,(укпф1[[#This Row],[артикул]]='[1]прайс ЗПП'!$B$1:$B$1080)*(укпф1[[#This Row],[Source.Name.1]]='[1]прайс ЗПП'!$A$1:$A$1080),0),4)</f>
        <v>614.2196799775727</v>
      </c>
      <c r="K405" s="7">
        <f>укпф1[[#This Row],[цена]]*укпф1[[#This Row],[объем]]</f>
        <v>28002078.524745122</v>
      </c>
      <c r="L405" s="7">
        <f>IFERROR(укпф1[[#This Row],[объем]]*VLOOKUP(укпф1[[#This Row],[артикул]],[1]маринад!$A$2:$D$39,3,FALSE),укпф1[[#This Row],[объем]])</f>
        <v>45589.679779989427</v>
      </c>
    </row>
    <row r="406" spans="1:12" x14ac:dyDescent="0.35">
      <c r="A406" t="s">
        <v>142</v>
      </c>
      <c r="B406" t="s">
        <v>13</v>
      </c>
      <c r="C406" t="s">
        <v>13</v>
      </c>
      <c r="D406">
        <f>VLOOKUP(укпф1[[#This Row],[Номенклатура]],[1]!Таблица213[[product_name]:[упаковка]],7,FALSE)</f>
        <v>1056</v>
      </c>
      <c r="E406" t="s">
        <v>126</v>
      </c>
      <c r="F406" t="str">
        <f>VLOOKUP(укпф1[[#This Row],[Номенклатура]],[1]!Таблица213[[product_name]:[упаковка]],3,FALSE)</f>
        <v>ЗАМ</v>
      </c>
      <c r="G406" t="s">
        <v>15</v>
      </c>
      <c r="H406" t="str">
        <f>VLOOKUP(укпф1[[#This Row],[Номенклатура]],[1]!Таблица213[[product_name]:[упаковка]],4,FALSE)</f>
        <v>табак</v>
      </c>
      <c r="I406" s="7">
        <v>4923.5559268278621</v>
      </c>
      <c r="J406" s="7" cm="1">
        <f t="array" ref="J406">INDEX('[1]прайс ЗПП'!$A$1:$D$1080,MATCH(1,(укпф1[[#This Row],[артикул]]='[1]прайс ЗПП'!$B$1:$B$1080)*(укпф1[[#This Row],[Source.Name.1]]='[1]прайс ЗПП'!$A$1:$A$1080),0),4)</f>
        <v>582.85714285714266</v>
      </c>
      <c r="K406" s="7">
        <f>укпф1[[#This Row],[цена]]*укпф1[[#This Row],[объем]]</f>
        <v>2869729.7402082388</v>
      </c>
      <c r="L406" s="7">
        <f>IFERROR(укпф1[[#This Row],[объем]]*VLOOKUP(укпф1[[#This Row],[артикул]],[1]маринад!$A$2:$D$39,3,FALSE),укпф1[[#This Row],[объем]])</f>
        <v>4923.5559268278621</v>
      </c>
    </row>
    <row r="407" spans="1:12" x14ac:dyDescent="0.35">
      <c r="A407" t="s">
        <v>142</v>
      </c>
      <c r="B407" t="s">
        <v>13</v>
      </c>
      <c r="C407" t="s">
        <v>13</v>
      </c>
      <c r="D407">
        <f>VLOOKUP(укпф1[[#This Row],[Номенклатура]],[1]!Таблица213[[product_name]:[упаковка]],7,FALSE)</f>
        <v>1057</v>
      </c>
      <c r="E407" t="s">
        <v>127</v>
      </c>
      <c r="F407" t="str">
        <f>VLOOKUP(укпф1[[#This Row],[Номенклатура]],[1]!Таблица213[[product_name]:[упаковка]],3,FALSE)</f>
        <v>ЗАМ</v>
      </c>
      <c r="G407" t="s">
        <v>15</v>
      </c>
      <c r="H407" t="str">
        <f>VLOOKUP(укпф1[[#This Row],[Номенклатура]],[1]!Таблица213[[product_name]:[упаковка]],4,FALSE)</f>
        <v>табак</v>
      </c>
      <c r="I407" s="7">
        <v>0</v>
      </c>
      <c r="J407" s="7" cm="1">
        <f t="array" ref="J407">INDEX('[1]прайс ЗПП'!$A$1:$D$1080,MATCH(1,(укпф1[[#This Row],[артикул]]='[1]прайс ЗПП'!$B$1:$B$1080)*(укпф1[[#This Row],[Source.Name.1]]='[1]прайс ЗПП'!$A$1:$A$1080),0),4)</f>
        <v>599.99999999999989</v>
      </c>
      <c r="K407" s="7">
        <f>укпф1[[#This Row],[цена]]*укпф1[[#This Row],[объем]]</f>
        <v>0</v>
      </c>
      <c r="L407" s="7">
        <f>IFERROR(укпф1[[#This Row],[объем]]*VLOOKUP(укпф1[[#This Row],[артикул]],[1]маринад!$A$2:$D$39,3,FALSE),укпф1[[#This Row],[объем]])</f>
        <v>0</v>
      </c>
    </row>
    <row r="408" spans="1:12" x14ac:dyDescent="0.35">
      <c r="A408" t="s">
        <v>142</v>
      </c>
      <c r="B408" t="s">
        <v>13</v>
      </c>
      <c r="C408" t="s">
        <v>13</v>
      </c>
      <c r="D408">
        <f>VLOOKUP(укпф1[[#This Row],[Номенклатура]],[1]!Таблица213[[product_name]:[упаковка]],7,FALSE)</f>
        <v>1051</v>
      </c>
      <c r="E408" t="s">
        <v>128</v>
      </c>
      <c r="F408" t="str">
        <f>VLOOKUP(укпф1[[#This Row],[Номенклатура]],[1]!Таблица213[[product_name]:[упаковка]],3,FALSE)</f>
        <v>ЗАМ</v>
      </c>
      <c r="G408" t="s">
        <v>15</v>
      </c>
      <c r="H408" t="str">
        <f>VLOOKUP(укпф1[[#This Row],[Номенклатура]],[1]!Таблица213[[product_name]:[упаковка]],4,FALSE)</f>
        <v>тушка</v>
      </c>
      <c r="I408" s="7">
        <v>51898.681456574406</v>
      </c>
      <c r="J408" s="7" cm="1">
        <f t="array" ref="J408">INDEX('[1]прайс ЗПП'!$A$1:$D$1080,MATCH(1,(укпф1[[#This Row],[артикул]]='[1]прайс ЗПП'!$B$1:$B$1080)*(укпф1[[#This Row],[Source.Name.1]]='[1]прайс ЗПП'!$A$1:$A$1080),0),4)</f>
        <v>639.78385145821892</v>
      </c>
      <c r="K408" s="7">
        <f>укпф1[[#This Row],[цена]]*укпф1[[#This Row],[объем]]</f>
        <v>33203938.307890419</v>
      </c>
      <c r="L408" s="7">
        <f>IFERROR(укпф1[[#This Row],[объем]]*VLOOKUP(укпф1[[#This Row],[артикул]],[1]маринад!$A$2:$D$39,3,FALSE),укпф1[[#This Row],[объем]])</f>
        <v>51898.681456574406</v>
      </c>
    </row>
    <row r="409" spans="1:12" x14ac:dyDescent="0.35">
      <c r="A409" t="s">
        <v>142</v>
      </c>
      <c r="B409" t="s">
        <v>13</v>
      </c>
      <c r="C409" t="s">
        <v>13</v>
      </c>
      <c r="D409">
        <f>VLOOKUP(укпф1[[#This Row],[Номенклатура]],[1]!Таблица213[[product_name]:[упаковка]],7,FALSE)</f>
        <v>114</v>
      </c>
      <c r="E409" t="s">
        <v>129</v>
      </c>
      <c r="F409" t="str">
        <f>VLOOKUP(укпф1[[#This Row],[Номенклатура]],[1]!Таблица213[[product_name]:[упаковка]],3,FALSE)</f>
        <v>ЗАМ</v>
      </c>
      <c r="G409" t="s">
        <v>15</v>
      </c>
      <c r="H409" t="str">
        <f>VLOOKUP(укпф1[[#This Row],[Номенклатура]],[1]!Таблица213[[product_name]:[упаковка]],4,FALSE)</f>
        <v>табак</v>
      </c>
      <c r="I409" s="7">
        <v>0</v>
      </c>
      <c r="J409" s="7" cm="1">
        <f t="array" ref="J409">INDEX('[1]прайс ЗПП'!$A$1:$D$1080,MATCH(1,(укпф1[[#This Row],[артикул]]='[1]прайс ЗПП'!$B$1:$B$1080)*(укпф1[[#This Row],[Source.Name.1]]='[1]прайс ЗПП'!$A$1:$A$1080),0),4)</f>
        <v>724.88361711011055</v>
      </c>
      <c r="K409" s="7">
        <f>укпф1[[#This Row],[цена]]*укпф1[[#This Row],[объем]]</f>
        <v>0</v>
      </c>
      <c r="L409" s="7">
        <f>IFERROR(укпф1[[#This Row],[объем]]*VLOOKUP(укпф1[[#This Row],[артикул]],[1]маринад!$A$2:$D$39,3,FALSE),укпф1[[#This Row],[объем]])</f>
        <v>0</v>
      </c>
    </row>
    <row r="410" spans="1:12" x14ac:dyDescent="0.35">
      <c r="A410" t="s">
        <v>142</v>
      </c>
      <c r="B410" t="s">
        <v>13</v>
      </c>
      <c r="C410" t="s">
        <v>13</v>
      </c>
      <c r="D410">
        <f>VLOOKUP(укпф1[[#This Row],[Номенклатура]],[1]!Таблица213[[product_name]:[упаковка]],7,FALSE)</f>
        <v>19</v>
      </c>
      <c r="E410" t="s">
        <v>110</v>
      </c>
      <c r="F410" t="str">
        <f>VLOOKUP(укпф1[[#This Row],[Номенклатура]],[1]!Таблица213[[product_name]:[упаковка]],3,FALSE)</f>
        <v>ЗАМ</v>
      </c>
      <c r="G410" t="s">
        <v>15</v>
      </c>
      <c r="H410" t="str">
        <f>VLOOKUP(укпф1[[#This Row],[Номенклатура]],[1]!Таблица213[[product_name]:[упаковка]],4,FALSE)</f>
        <v>четвертина</v>
      </c>
      <c r="I410" s="7">
        <v>25949.340728287203</v>
      </c>
      <c r="J410" s="7" cm="1">
        <f t="array" ref="J410">INDEX('[1]прайс ЗПП'!$A$1:$D$1080,MATCH(1,(укпф1[[#This Row],[артикул]]='[1]прайс ЗПП'!$B$1:$B$1080)*(укпф1[[#This Row],[Source.Name.1]]='[1]прайс ЗПП'!$A$1:$A$1080),0),4)</f>
        <v>659.04276786373941</v>
      </c>
      <c r="K410" s="7">
        <f>укпф1[[#This Row],[цена]]*укпф1[[#This Row],[объем]]</f>
        <v>17101725.337809663</v>
      </c>
      <c r="L410" s="7">
        <f>IFERROR(укпф1[[#This Row],[объем]]*VLOOKUP(укпф1[[#This Row],[артикул]],[1]маринад!$A$2:$D$39,3,FALSE),укпф1[[#This Row],[объем]])</f>
        <v>25949.340728287203</v>
      </c>
    </row>
    <row r="411" spans="1:12" x14ac:dyDescent="0.35">
      <c r="A411" t="s">
        <v>142</v>
      </c>
      <c r="B411" t="s">
        <v>13</v>
      </c>
      <c r="C411" t="s">
        <v>13</v>
      </c>
      <c r="D411">
        <f>VLOOKUP(укпф1[[#This Row],[Номенклатура]],[1]!Таблица213[[product_name]:[упаковка]],7,FALSE)</f>
        <v>220</v>
      </c>
      <c r="E411" t="s">
        <v>130</v>
      </c>
      <c r="F411" t="str">
        <f>VLOOKUP(укпф1[[#This Row],[Номенклатура]],[1]!Таблица213[[product_name]:[упаковка]],3,FALSE)</f>
        <v>ЗАМ</v>
      </c>
      <c r="G411" t="s">
        <v>15</v>
      </c>
      <c r="H411" t="str">
        <f>VLOOKUP(укпф1[[#This Row],[Номенклатура]],[1]!Таблица213[[product_name]:[упаковка]],4,FALSE)</f>
        <v>четвертина</v>
      </c>
      <c r="I411" s="7">
        <v>0</v>
      </c>
      <c r="J411" s="7" cm="1">
        <f t="array" ref="J411">INDEX('[1]прайс ЗПП'!$A$1:$D$1080,MATCH(1,(укпф1[[#This Row],[артикул]]='[1]прайс ЗПП'!$B$1:$B$1080)*(укпф1[[#This Row],[Source.Name.1]]='[1]прайс ЗПП'!$A$1:$A$1080),0),4)</f>
        <v>715.65493139359182</v>
      </c>
      <c r="K411" s="7">
        <f>укпф1[[#This Row],[цена]]*укпф1[[#This Row],[объем]]</f>
        <v>0</v>
      </c>
      <c r="L411" s="7">
        <f>IFERROR(укпф1[[#This Row],[объем]]*VLOOKUP(укпф1[[#This Row],[артикул]],[1]маринад!$A$2:$D$39,3,FALSE),укпф1[[#This Row],[объем]])</f>
        <v>0</v>
      </c>
    </row>
    <row r="412" spans="1:12" x14ac:dyDescent="0.35">
      <c r="A412" t="s">
        <v>142</v>
      </c>
      <c r="B412" t="s">
        <v>13</v>
      </c>
      <c r="C412" t="s">
        <v>13</v>
      </c>
      <c r="D412">
        <f>VLOOKUP(укпф1[[#This Row],[Номенклатура]],[1]!Таблица213[[product_name]:[упаковка]],7,FALSE)</f>
        <v>126</v>
      </c>
      <c r="E412" t="s">
        <v>131</v>
      </c>
      <c r="F412" t="str">
        <f>VLOOKUP(укпф1[[#This Row],[Номенклатура]],[1]!Таблица213[[product_name]:[упаковка]],3,FALSE)</f>
        <v>ЗАМ</v>
      </c>
      <c r="G412" t="s">
        <v>15</v>
      </c>
      <c r="H412" t="str">
        <f>VLOOKUP(укпф1[[#This Row],[Номенклатура]],[1]!Таблица213[[product_name]:[упаковка]],4,FALSE)</f>
        <v>шкура</v>
      </c>
      <c r="I412" s="7">
        <v>0</v>
      </c>
      <c r="J412" s="7" cm="1">
        <f t="array" ref="J412">INDEX('[1]прайс ЗПП'!$A$1:$D$1080,MATCH(1,(укпф1[[#This Row],[артикул]]='[1]прайс ЗПП'!$B$1:$B$1080)*(укпф1[[#This Row],[Source.Name.1]]='[1]прайс ЗПП'!$A$1:$A$1080),0),4)</f>
        <v>325.18845440107384</v>
      </c>
      <c r="K412" s="7">
        <f>укпф1[[#This Row],[цена]]*укпф1[[#This Row],[объем]]</f>
        <v>0</v>
      </c>
      <c r="L412" s="7">
        <f>IFERROR(укпф1[[#This Row],[объем]]*VLOOKUP(укпф1[[#This Row],[артикул]],[1]маринад!$A$2:$D$39,3,FALSE),укпф1[[#This Row],[объем]])</f>
        <v>0</v>
      </c>
    </row>
    <row r="413" spans="1:12" x14ac:dyDescent="0.35">
      <c r="A413" t="s">
        <v>142</v>
      </c>
      <c r="B413" t="s">
        <v>132</v>
      </c>
      <c r="C413" t="s">
        <v>132</v>
      </c>
      <c r="D413">
        <f>VLOOKUP(укпф1[[#This Row],[Номенклатура]],[1]!Таблица213[[product_name]:[упаковка]],7,FALSE)</f>
        <v>1083</v>
      </c>
      <c r="E413" t="s">
        <v>133</v>
      </c>
      <c r="F413" t="str">
        <f>VLOOKUP(укпф1[[#This Row],[Номенклатура]],[1]!Таблица213[[product_name]:[упаковка]],3,FALSE)</f>
        <v>ЗАМ</v>
      </c>
      <c r="G413" t="s">
        <v>15</v>
      </c>
      <c r="H413" t="str">
        <f>VLOOKUP(укпф1[[#This Row],[Номенклатура]],[1]!Таблица213[[product_name]:[упаковка]],4,FALSE)</f>
        <v>филе</v>
      </c>
      <c r="I413" s="7">
        <v>3253.4661916137329</v>
      </c>
      <c r="J413" s="7" cm="1">
        <f t="array" ref="J413">INDEX('[1]прайс ЗПП'!$A$1:$D$1080,MATCH(1,(укпф1[[#This Row],[артикул]]='[1]прайс ЗПП'!$B$1:$B$1080)*(укпф1[[#This Row],[Source.Name.1]]='[1]прайс ЗПП'!$A$1:$A$1080),0),4)</f>
        <v>1167.3599999999999</v>
      </c>
      <c r="K413" s="7">
        <f>укпф1[[#This Row],[цена]]*укпф1[[#This Row],[объем]]</f>
        <v>3797966.2934422069</v>
      </c>
      <c r="L413" s="7">
        <f>IFERROR(укпф1[[#This Row],[объем]]*VLOOKUP(укпф1[[#This Row],[артикул]],[1]маринад!$A$2:$D$39,3,FALSE),укпф1[[#This Row],[объем]])</f>
        <v>2503.474246910524</v>
      </c>
    </row>
    <row r="414" spans="1:12" x14ac:dyDescent="0.35">
      <c r="A414" t="s">
        <v>142</v>
      </c>
      <c r="B414" t="s">
        <v>132</v>
      </c>
      <c r="C414" t="s">
        <v>132</v>
      </c>
      <c r="D414">
        <f>VLOOKUP(укпф1[[#This Row],[Номенклатура]],[1]!Таблица213[[product_name]:[упаковка]],7,FALSE)</f>
        <v>1085</v>
      </c>
      <c r="E414" t="s">
        <v>134</v>
      </c>
      <c r="F414" t="str">
        <f>VLOOKUP(укпф1[[#This Row],[Номенклатура]],[1]!Таблица213[[product_name]:[упаковка]],3,FALSE)</f>
        <v>ЗАМ</v>
      </c>
      <c r="G414" t="s">
        <v>15</v>
      </c>
      <c r="H414" t="str">
        <f>VLOOKUP(укпф1[[#This Row],[Номенклатура]],[1]!Таблица213[[product_name]:[упаковка]],4,FALSE)</f>
        <v>филе</v>
      </c>
      <c r="I414" s="7">
        <v>3253.4661916137329</v>
      </c>
      <c r="J414" s="7" cm="1">
        <f t="array" ref="J414">INDEX('[1]прайс ЗПП'!$A$1:$D$1080,MATCH(1,(укпф1[[#This Row],[артикул]]='[1]прайс ЗПП'!$B$1:$B$1080)*(укпф1[[#This Row],[Source.Name.1]]='[1]прайс ЗПП'!$A$1:$A$1080),0),4)</f>
        <v>864</v>
      </c>
      <c r="K414" s="7">
        <f>укпф1[[#This Row],[цена]]*укпф1[[#This Row],[объем]]</f>
        <v>2810994.7895542653</v>
      </c>
      <c r="L414" s="7">
        <f>IFERROR(укпф1[[#This Row],[объем]]*VLOOKUP(укпф1[[#This Row],[артикул]],[1]маринад!$A$2:$D$39,3,FALSE),укпф1[[#This Row],[объем]])</f>
        <v>2503.474246910524</v>
      </c>
    </row>
    <row r="415" spans="1:12" x14ac:dyDescent="0.35">
      <c r="A415" t="s">
        <v>142</v>
      </c>
      <c r="B415" t="s">
        <v>132</v>
      </c>
      <c r="C415" t="s">
        <v>132</v>
      </c>
      <c r="D415">
        <f>VLOOKUP(укпф1[[#This Row],[Номенклатура]],[1]!Таблица213[[product_name]:[упаковка]],7,FALSE)</f>
        <v>1084</v>
      </c>
      <c r="E415" t="s">
        <v>135</v>
      </c>
      <c r="F415" t="str">
        <f>VLOOKUP(укпф1[[#This Row],[Номенклатура]],[1]!Таблица213[[product_name]:[упаковка]],3,FALSE)</f>
        <v>ЗАМ</v>
      </c>
      <c r="G415" t="s">
        <v>15</v>
      </c>
      <c r="H415" t="str">
        <f>VLOOKUP(укпф1[[#This Row],[Номенклатура]],[1]!Таблица213[[product_name]:[упаковка]],4,FALSE)</f>
        <v>крыло</v>
      </c>
      <c r="I415" s="7">
        <v>14162.146951730367</v>
      </c>
      <c r="J415" s="7" cm="1">
        <f t="array" ref="J415">INDEX('[1]прайс ЗПП'!$A$1:$D$1080,MATCH(1,(укпф1[[#This Row],[артикул]]='[1]прайс ЗПП'!$B$1:$B$1080)*(укпф1[[#This Row],[Source.Name.1]]='[1]прайс ЗПП'!$A$1:$A$1080),0),4)</f>
        <v>1167.3599999999999</v>
      </c>
      <c r="K415" s="7">
        <f>укпф1[[#This Row],[цена]]*укпф1[[#This Row],[объем]]</f>
        <v>16532323.865571959</v>
      </c>
      <c r="L415" s="7">
        <f>IFERROR(укпф1[[#This Row],[объем]]*VLOOKUP(укпф1[[#This Row],[артикул]],[1]маринад!$A$2:$D$39,3,FALSE),укпф1[[#This Row],[объем]])</f>
        <v>12177.97115484731</v>
      </c>
    </row>
    <row r="416" spans="1:12" x14ac:dyDescent="0.35">
      <c r="A416" t="s">
        <v>142</v>
      </c>
      <c r="B416" t="s">
        <v>132</v>
      </c>
      <c r="C416" t="s">
        <v>132</v>
      </c>
      <c r="D416">
        <f>VLOOKUP(укпф1[[#This Row],[Номенклатура]],[1]!Таблица213[[product_name]:[упаковка]],7,FALSE)</f>
        <v>1104</v>
      </c>
      <c r="E416" t="s">
        <v>136</v>
      </c>
      <c r="F416" t="str">
        <f>VLOOKUP(укпф1[[#This Row],[Номенклатура]],[1]!Таблица213[[product_name]:[упаковка]],3,FALSE)</f>
        <v>ЗАМ</v>
      </c>
      <c r="G416" t="s">
        <v>15</v>
      </c>
      <c r="H416" t="str">
        <f>VLOOKUP(укпф1[[#This Row],[Номенклатура]],[1]!Таблица213[[product_name]:[упаковка]],4,FALSE)</f>
        <v>филе</v>
      </c>
      <c r="I416" s="7">
        <v>1531.0429137005801</v>
      </c>
      <c r="J416" s="7" cm="1">
        <f t="array" ref="J416">INDEX('[1]прайс ЗПП'!$A$1:$D$1080,MATCH(1,(укпф1[[#This Row],[артикул]]='[1]прайс ЗПП'!$B$1:$B$1080)*(укпф1[[#This Row],[Source.Name.1]]='[1]прайс ЗПП'!$A$1:$A$1080),0),4)</f>
        <v>1224</v>
      </c>
      <c r="K416" s="7">
        <f>укпф1[[#This Row],[цена]]*укпф1[[#This Row],[объем]]</f>
        <v>1873996.52636951</v>
      </c>
      <c r="L416" s="7">
        <f>IFERROR(укпф1[[#This Row],[объем]]*VLOOKUP(укпф1[[#This Row],[артикул]],[1]маринад!$A$2:$D$39,3,FALSE),укпф1[[#This Row],[объем]])</f>
        <v>1234.7010519598678</v>
      </c>
    </row>
    <row r="417" spans="1:12" x14ac:dyDescent="0.35">
      <c r="A417" t="s">
        <v>142</v>
      </c>
      <c r="B417" t="s">
        <v>132</v>
      </c>
      <c r="C417" t="s">
        <v>132</v>
      </c>
      <c r="D417">
        <f>VLOOKUP(укпф1[[#This Row],[Номенклатура]],[1]!Таблица213[[product_name]:[упаковка]],7,FALSE)</f>
        <v>1103</v>
      </c>
      <c r="E417" t="s">
        <v>137</v>
      </c>
      <c r="F417" t="str">
        <f>VLOOKUP(укпф1[[#This Row],[Номенклатура]],[1]!Таблица213[[product_name]:[упаковка]],3,FALSE)</f>
        <v>ЗАМ</v>
      </c>
      <c r="G417" t="s">
        <v>15</v>
      </c>
      <c r="H417" t="str">
        <f>VLOOKUP(укпф1[[#This Row],[Номенклатура]],[1]!Таблица213[[product_name]:[упаковка]],4,FALSE)</f>
        <v>филе</v>
      </c>
      <c r="I417" s="7">
        <v>1531.0429137005801</v>
      </c>
      <c r="J417" s="7" cm="1">
        <f t="array" ref="J417">INDEX('[1]прайс ЗПП'!$A$1:$D$1080,MATCH(1,(укпф1[[#This Row],[артикул]]='[1]прайс ЗПП'!$B$1:$B$1080)*(укпф1[[#This Row],[Source.Name.1]]='[1]прайс ЗПП'!$A$1:$A$1080),0),4)</f>
        <v>1224</v>
      </c>
      <c r="K417" s="7">
        <f>укпф1[[#This Row],[цена]]*укпф1[[#This Row],[объем]]</f>
        <v>1873996.52636951</v>
      </c>
      <c r="L417" s="7">
        <f>IFERROR(укпф1[[#This Row],[объем]]*VLOOKUP(укпф1[[#This Row],[артикул]],[1]маринад!$A$2:$D$39,3,FALSE),укпф1[[#This Row],[объем]])</f>
        <v>1234.7010519598678</v>
      </c>
    </row>
    <row r="418" spans="1:12" x14ac:dyDescent="0.35">
      <c r="A418" t="s">
        <v>142</v>
      </c>
      <c r="B418" t="s">
        <v>132</v>
      </c>
      <c r="C418" t="s">
        <v>132</v>
      </c>
      <c r="D418">
        <f>VLOOKUP(укпф1[[#This Row],[Номенклатура]],[1]!Таблица213[[product_name]:[упаковка]],7,FALSE)</f>
        <v>1087</v>
      </c>
      <c r="E418" t="s">
        <v>138</v>
      </c>
      <c r="F418" t="str">
        <f>VLOOKUP(укпф1[[#This Row],[Номенклатура]],[1]!Таблица213[[product_name]:[упаковка]],3,FALSE)</f>
        <v>ЗАМ</v>
      </c>
      <c r="G418" t="s">
        <v>15</v>
      </c>
      <c r="H418" t="str">
        <f>VLOOKUP(укпф1[[#This Row],[Номенклатура]],[1]!Таблица213[[product_name]:[упаковка]],4,FALSE)</f>
        <v>голень</v>
      </c>
      <c r="I418" s="7">
        <v>6889.6931116526102</v>
      </c>
      <c r="J418" s="7" cm="1">
        <f t="array" ref="J418">INDEX('[1]прайс ЗПП'!$A$1:$D$1080,MATCH(1,(укпф1[[#This Row],[артикул]]='[1]прайс ЗПП'!$B$1:$B$1080)*(укпф1[[#This Row],[Source.Name.1]]='[1]прайс ЗПП'!$A$1:$A$1080),0),4)</f>
        <v>1167.3599999999999</v>
      </c>
      <c r="K418" s="7">
        <f>укпф1[[#This Row],[цена]]*укпф1[[#This Row],[объем]]</f>
        <v>8042752.1508187903</v>
      </c>
      <c r="L418" s="7">
        <f>IFERROR(укпф1[[#This Row],[объем]]*VLOOKUP(укпф1[[#This Row],[артикул]],[1]маринад!$A$2:$D$39,3,FALSE),укпф1[[#This Row],[объем]])</f>
        <v>6889.6931116526102</v>
      </c>
    </row>
    <row r="419" spans="1:12" x14ac:dyDescent="0.35">
      <c r="A419" t="s">
        <v>142</v>
      </c>
      <c r="B419" t="s">
        <v>132</v>
      </c>
      <c r="C419" t="s">
        <v>132</v>
      </c>
      <c r="D419">
        <f>VLOOKUP(укпф1[[#This Row],[Номенклатура]],[1]!Таблица213[[product_name]:[упаковка]],7,FALSE)</f>
        <v>1091</v>
      </c>
      <c r="E419" t="s">
        <v>139</v>
      </c>
      <c r="F419" t="str">
        <f>VLOOKUP(укпф1[[#This Row],[Номенклатура]],[1]!Таблица213[[product_name]:[упаковка]],3,FALSE)</f>
        <v>ЗАМ</v>
      </c>
      <c r="G419" t="s">
        <v>15</v>
      </c>
      <c r="H419" t="str">
        <f>VLOOKUP(укпф1[[#This Row],[Номенклатура]],[1]!Таблица213[[product_name]:[упаковка]],4,FALSE)</f>
        <v>филе</v>
      </c>
      <c r="I419" s="7">
        <v>1301.3864766454931</v>
      </c>
      <c r="J419" s="7" cm="1">
        <f t="array" ref="J419">INDEX('[1]прайс ЗПП'!$A$1:$D$1080,MATCH(1,(укпф1[[#This Row],[артикул]]='[1]прайс ЗПП'!$B$1:$B$1080)*(укпф1[[#This Row],[Source.Name.1]]='[1]прайс ЗПП'!$A$1:$A$1080),0),4)</f>
        <v>1182.72</v>
      </c>
      <c r="K419" s="7">
        <f>укпф1[[#This Row],[цена]]*укпф1[[#This Row],[объем]]</f>
        <v>1539175.8136581576</v>
      </c>
      <c r="L419" s="7">
        <f>IFERROR(укпф1[[#This Row],[объем]]*VLOOKUP(укпф1[[#This Row],[артикул]],[1]маринад!$A$2:$D$39,3,FALSE),укпф1[[#This Row],[объем]])</f>
        <v>1301.3864766454931</v>
      </c>
    </row>
    <row r="420" spans="1:12" x14ac:dyDescent="0.35">
      <c r="A420" t="s">
        <v>144</v>
      </c>
      <c r="B420" t="s">
        <v>16</v>
      </c>
      <c r="C420" t="s">
        <v>16</v>
      </c>
      <c r="D420">
        <f>VLOOKUP(укпф1[[#This Row],[Номенклатура]],[1]!Таблица213[[product_name]:[упаковка]],7,FALSE)</f>
        <v>1040</v>
      </c>
      <c r="E420" t="s">
        <v>141</v>
      </c>
      <c r="F420" t="str">
        <f>VLOOKUP(укпф1[[#This Row],[Номенклатура]],[1]!Таблица213[[product_name]:[упаковка]],3,FALSE)</f>
        <v>ОХЛ</v>
      </c>
      <c r="G420" t="s">
        <v>15</v>
      </c>
      <c r="H420" t="str">
        <f>VLOOKUP(укпф1[[#This Row],[Номенклатура]],[1]!Таблица213[[product_name]:[упаковка]],4,FALSE)</f>
        <v>тушка</v>
      </c>
      <c r="I420" s="9">
        <v>73083.33333333375</v>
      </c>
      <c r="J420" s="7" cm="1">
        <f t="array" ref="J420">INDEX('[1]прайс ЗПП'!$A$1:$D$1080,MATCH(1,(укпф1[[#This Row],[артикул]]='[1]прайс ЗПП'!$B$1:$B$1080)*(укпф1[[#This Row],[Source.Name.1]]='[1]прайс ЗПП'!$A$1:$A$1080),0),4)</f>
        <v>501.42857142857139</v>
      </c>
      <c r="K420" s="7">
        <f>укпф1[[#This Row],[цена]]*укпф1[[#This Row],[объем]]</f>
        <v>36646071.428571634</v>
      </c>
      <c r="L420" s="7">
        <f>IFERROR(укпф1[[#This Row],[объем]]*VLOOKUP(укпф1[[#This Row],[артикул]],[1]маринад!$A$2:$D$39,3,FALSE),укпф1[[#This Row],[объем]])</f>
        <v>73083.33333333375</v>
      </c>
    </row>
    <row r="421" spans="1:12" x14ac:dyDescent="0.35">
      <c r="A421" t="s">
        <v>145</v>
      </c>
      <c r="B421" t="s">
        <v>13</v>
      </c>
      <c r="C421" t="s">
        <v>13</v>
      </c>
      <c r="D421">
        <f>VLOOKUP(укпф1[[#This Row],[Номенклатура]],[1]!Таблица213[[product_name]:[упаковка]],7,FALSE)</f>
        <v>1109</v>
      </c>
      <c r="E421" t="s">
        <v>14</v>
      </c>
      <c r="F421" t="str">
        <f>VLOOKUP(укпф1[[#This Row],[Номенклатура]],[1]!Таблица213[[product_name]:[упаковка]],3,FALSE)</f>
        <v>ЗАМ</v>
      </c>
      <c r="G421" t="s">
        <v>15</v>
      </c>
      <c r="H421" t="str">
        <f>VLOOKUP(укпф1[[#This Row],[Номенклатура]],[1]!Таблица213[[product_name]:[упаковка]],4,FALSE)</f>
        <v>филе</v>
      </c>
      <c r="I421" s="7">
        <v>10763.244075902256</v>
      </c>
      <c r="J421" s="7" cm="1">
        <f t="array" ref="J421">INDEX('[1]прайс ЗПП'!$A$1:$D$1080,MATCH(1,(укпф1[[#This Row],[артикул]]='[1]прайс ЗПП'!$B$1:$B$1080)*(укпф1[[#This Row],[Source.Name.1]]='[1]прайс ЗПП'!$A$1:$A$1080),0),4)</f>
        <v>646.51679999999999</v>
      </c>
      <c r="K421" s="7">
        <f>укпф1[[#This Row],[цена]]*укпф1[[#This Row],[объем]]</f>
        <v>6958618.1175712831</v>
      </c>
      <c r="L421" s="7">
        <f>IFERROR(укпф1[[#This Row],[объем]]*VLOOKUP(укпф1[[#This Row],[артикул]],[1]маринад!$A$2:$D$39,3,FALSE),укпф1[[#This Row],[объем]])</f>
        <v>10763.244075902256</v>
      </c>
    </row>
    <row r="422" spans="1:12" x14ac:dyDescent="0.35">
      <c r="A422" t="s">
        <v>145</v>
      </c>
      <c r="B422" t="s">
        <v>16</v>
      </c>
      <c r="C422" t="s">
        <v>16</v>
      </c>
      <c r="D422">
        <f>VLOOKUP(укпф1[[#This Row],[Номенклатура]],[1]!Таблица213[[product_name]:[упаковка]],7,FALSE)</f>
        <v>33</v>
      </c>
      <c r="E422" t="s">
        <v>17</v>
      </c>
      <c r="F422" t="str">
        <f>VLOOKUP(укпф1[[#This Row],[Номенклатура]],[1]!Таблица213[[product_name]:[упаковка]],3,FALSE)</f>
        <v>ОХЛ</v>
      </c>
      <c r="G422" t="s">
        <v>15</v>
      </c>
      <c r="H422" t="str">
        <f>VLOOKUP(укпф1[[#This Row],[Номенклатура]],[1]!Таблица213[[product_name]:[упаковка]],4,FALSE)</f>
        <v>каркас</v>
      </c>
      <c r="I422" s="7">
        <v>187840.60040854989</v>
      </c>
      <c r="J422" s="7" cm="1">
        <f t="array" ref="J422">INDEX('[1]прайс ЗПП'!$A$1:$D$1080,MATCH(1,(укпф1[[#This Row],[артикул]]='[1]прайс ЗПП'!$B$1:$B$1080)*(укпф1[[#This Row],[Source.Name.1]]='[1]прайс ЗПП'!$A$1:$A$1080),0),4)</f>
        <v>171.42857142857142</v>
      </c>
      <c r="K422" s="7">
        <f>укпф1[[#This Row],[цена]]*укпф1[[#This Row],[объем]]</f>
        <v>32201245.784322836</v>
      </c>
      <c r="L422" s="7">
        <f>IFERROR(укпф1[[#This Row],[объем]]*VLOOKUP(укпф1[[#This Row],[артикул]],[1]маринад!$A$2:$D$39,3,FALSE),укпф1[[#This Row],[объем]])</f>
        <v>187840.60040854989</v>
      </c>
    </row>
    <row r="423" spans="1:12" x14ac:dyDescent="0.35">
      <c r="A423" t="s">
        <v>145</v>
      </c>
      <c r="B423" t="s">
        <v>16</v>
      </c>
      <c r="C423" t="s">
        <v>16</v>
      </c>
      <c r="D423">
        <f>VLOOKUP(укпф1[[#This Row],[Номенклатура]],[1]!Таблица213[[product_name]:[упаковка]],7,FALSE)</f>
        <v>1041</v>
      </c>
      <c r="E423" t="s">
        <v>18</v>
      </c>
      <c r="F423" t="str">
        <f>VLOOKUP(укпф1[[#This Row],[Номенклатура]],[1]!Таблица213[[product_name]:[упаковка]],3,FALSE)</f>
        <v>ОХЛ</v>
      </c>
      <c r="G423" t="s">
        <v>15</v>
      </c>
      <c r="H423" t="str">
        <f>VLOOKUP(укпф1[[#This Row],[Номенклатура]],[1]!Таблица213[[product_name]:[упаковка]],4,FALSE)</f>
        <v>спинка</v>
      </c>
      <c r="I423" s="7">
        <v>169729.36851378987</v>
      </c>
      <c r="J423" s="7" cm="1">
        <f t="array" ref="J423">INDEX('[1]прайс ЗПП'!$A$1:$D$1080,MATCH(1,(укпф1[[#This Row],[артикул]]='[1]прайс ЗПП'!$B$1:$B$1080)*(укпф1[[#This Row],[Source.Name.1]]='[1]прайс ЗПП'!$A$1:$A$1080),0),4)</f>
        <v>214.28571428571425</v>
      </c>
      <c r="K423" s="7">
        <f>укпф1[[#This Row],[цена]]*укпф1[[#This Row],[объем]]</f>
        <v>36370578.967240684</v>
      </c>
      <c r="L423" s="7">
        <f>IFERROR(укпф1[[#This Row],[объем]]*VLOOKUP(укпф1[[#This Row],[артикул]],[1]маринад!$A$2:$D$39,3,FALSE),укпф1[[#This Row],[объем]])</f>
        <v>169729.36851378987</v>
      </c>
    </row>
    <row r="424" spans="1:12" x14ac:dyDescent="0.35">
      <c r="A424" t="s">
        <v>145</v>
      </c>
      <c r="B424" t="s">
        <v>16</v>
      </c>
      <c r="C424" t="s">
        <v>16</v>
      </c>
      <c r="D424">
        <f>VLOOKUP(укпф1[[#This Row],[Номенклатура]],[1]!Таблица213[[product_name]:[упаковка]],7,FALSE)</f>
        <v>975</v>
      </c>
      <c r="E424" t="s">
        <v>19</v>
      </c>
      <c r="F424" t="str">
        <f>VLOOKUP(укпф1[[#This Row],[Номенклатура]],[1]!Таблица213[[product_name]:[упаковка]],3,FALSE)</f>
        <v>ОХЛ</v>
      </c>
      <c r="G424" t="s">
        <v>15</v>
      </c>
      <c r="H424" t="str">
        <f>VLOOKUP(укпф1[[#This Row],[Номенклатура]],[1]!Таблица213[[product_name]:[упаковка]],4,FALSE)</f>
        <v>шкура</v>
      </c>
      <c r="I424" s="7">
        <v>96988.210579308492</v>
      </c>
      <c r="J424" s="7" cm="1">
        <f t="array" ref="J424">INDEX('[1]прайс ЗПП'!$A$1:$D$1080,MATCH(1,(укпф1[[#This Row],[артикул]]='[1]прайс ЗПП'!$B$1:$B$1080)*(укпф1[[#This Row],[Source.Name.1]]='[1]прайс ЗПП'!$A$1:$A$1080),0),4)</f>
        <v>257.14285714285711</v>
      </c>
      <c r="K424" s="7">
        <f>укпф1[[#This Row],[цена]]*укпф1[[#This Row],[объем]]</f>
        <v>24939825.577536467</v>
      </c>
      <c r="L424" s="7">
        <f>IFERROR(укпф1[[#This Row],[объем]]*VLOOKUP(укпф1[[#This Row],[артикул]],[1]маринад!$A$2:$D$39,3,FALSE),укпф1[[#This Row],[объем]])</f>
        <v>96988.210579308492</v>
      </c>
    </row>
    <row r="425" spans="1:12" x14ac:dyDescent="0.35">
      <c r="A425" t="s">
        <v>145</v>
      </c>
      <c r="B425" t="s">
        <v>16</v>
      </c>
      <c r="C425" t="s">
        <v>16</v>
      </c>
      <c r="D425">
        <f>VLOOKUP(укпф1[[#This Row],[Номенклатура]],[1]!Таблица213[[product_name]:[упаковка]],7,FALSE)</f>
        <v>1080</v>
      </c>
      <c r="E425" t="s">
        <v>20</v>
      </c>
      <c r="F425" t="str">
        <f>VLOOKUP(укпф1[[#This Row],[Номенклатура]],[1]!Таблица213[[product_name]:[упаковка]],3,FALSE)</f>
        <v>ОХЛ</v>
      </c>
      <c r="G425" t="s">
        <v>15</v>
      </c>
      <c r="H425" t="str">
        <f>VLOOKUP(укпф1[[#This Row],[Номенклатура]],[1]!Таблица213[[product_name]:[упаковка]],4,FALSE)</f>
        <v>пром</v>
      </c>
      <c r="I425" s="7">
        <v>22213.761358418353</v>
      </c>
      <c r="J425" s="7" cm="1">
        <f t="array" ref="J425">INDEX('[1]прайс ЗПП'!$A$1:$D$1080,MATCH(1,(укпф1[[#This Row],[артикул]]='[1]прайс ЗПП'!$B$1:$B$1080)*(укпф1[[#This Row],[Source.Name.1]]='[1]прайс ЗПП'!$A$1:$A$1080),0),4)</f>
        <v>248.57142857142853</v>
      </c>
      <c r="K425" s="7">
        <f>укпф1[[#This Row],[цена]]*укпф1[[#This Row],[объем]]</f>
        <v>5521706.394806847</v>
      </c>
      <c r="L425" s="7">
        <f>IFERROR(укпф1[[#This Row],[объем]]*VLOOKUP(укпф1[[#This Row],[артикул]],[1]маринад!$A$2:$D$39,3,FALSE),укпф1[[#This Row],[объем]])</f>
        <v>22213.761358418353</v>
      </c>
    </row>
    <row r="426" spans="1:12" x14ac:dyDescent="0.35">
      <c r="A426" t="s">
        <v>145</v>
      </c>
      <c r="B426" t="s">
        <v>16</v>
      </c>
      <c r="C426" t="s">
        <v>16</v>
      </c>
      <c r="D426">
        <f>VLOOKUP(укпф1[[#This Row],[Номенклатура]],[1]!Таблица213[[product_name]:[упаковка]],7,FALSE)</f>
        <v>1077</v>
      </c>
      <c r="E426" t="s">
        <v>21</v>
      </c>
      <c r="F426" t="str">
        <f>VLOOKUP(укпф1[[#This Row],[Номенклатура]],[1]!Таблица213[[product_name]:[упаковка]],3,FALSE)</f>
        <v>ОХЛ</v>
      </c>
      <c r="G426" t="s">
        <v>15</v>
      </c>
      <c r="H426" t="str">
        <f>VLOOKUP(укпф1[[#This Row],[Номенклатура]],[1]!Таблица213[[product_name]:[упаковка]],4,FALSE)</f>
        <v>пром</v>
      </c>
      <c r="I426" s="7">
        <v>3506.0654566783401</v>
      </c>
      <c r="J426" s="7" cm="1">
        <f t="array" ref="J426">INDEX('[1]прайс ЗПП'!$A$1:$D$1080,MATCH(1,(укпф1[[#This Row],[артикул]]='[1]прайс ЗПП'!$B$1:$B$1080)*(укпф1[[#This Row],[Source.Name.1]]='[1]прайс ЗПП'!$A$1:$A$1080),0),4)</f>
        <v>248.57142857142853</v>
      </c>
      <c r="K426" s="7">
        <f>укпф1[[#This Row],[цена]]*укпф1[[#This Row],[объем]]</f>
        <v>871507.69923147291</v>
      </c>
      <c r="L426" s="7">
        <f>IFERROR(укпф1[[#This Row],[объем]]*VLOOKUP(укпф1[[#This Row],[артикул]],[1]маринад!$A$2:$D$39,3,FALSE),укпф1[[#This Row],[объем]])</f>
        <v>3506.0654566783401</v>
      </c>
    </row>
    <row r="427" spans="1:12" x14ac:dyDescent="0.35">
      <c r="A427" t="s">
        <v>145</v>
      </c>
      <c r="B427" t="s">
        <v>16</v>
      </c>
      <c r="C427" t="s">
        <v>16</v>
      </c>
      <c r="D427">
        <f>VLOOKUP(укпф1[[#This Row],[Номенклатура]],[1]!Таблица213[[product_name]:[упаковка]],7,FALSE)</f>
        <v>1079</v>
      </c>
      <c r="E427" t="s">
        <v>22</v>
      </c>
      <c r="F427" t="str">
        <f>VLOOKUP(укпф1[[#This Row],[Номенклатура]],[1]!Таблица213[[product_name]:[упаковка]],3,FALSE)</f>
        <v>ОХЛ</v>
      </c>
      <c r="G427" t="s">
        <v>15</v>
      </c>
      <c r="H427" t="str">
        <f>VLOOKUP(укпф1[[#This Row],[Номенклатура]],[1]!Таблица213[[product_name]:[упаковка]],4,FALSE)</f>
        <v>пром</v>
      </c>
      <c r="I427" s="7">
        <v>4948.5875988220414</v>
      </c>
      <c r="J427" s="7" cm="1">
        <f t="array" ref="J427">INDEX('[1]прайс ЗПП'!$A$1:$D$1080,MATCH(1,(укпф1[[#This Row],[артикул]]='[1]прайс ЗПП'!$B$1:$B$1080)*(укпф1[[#This Row],[Source.Name.1]]='[1]прайс ЗПП'!$A$1:$A$1080),0),4)</f>
        <v>248.57142857142853</v>
      </c>
      <c r="K427" s="7">
        <f>укпф1[[#This Row],[цена]]*укпф1[[#This Row],[объем]]</f>
        <v>1230077.4888500501</v>
      </c>
      <c r="L427" s="7">
        <f>IFERROR(укпф1[[#This Row],[объем]]*VLOOKUP(укпф1[[#This Row],[артикул]],[1]маринад!$A$2:$D$39,3,FALSE),укпф1[[#This Row],[объем]])</f>
        <v>4948.5875988220414</v>
      </c>
    </row>
    <row r="428" spans="1:12" x14ac:dyDescent="0.35">
      <c r="A428" t="s">
        <v>145</v>
      </c>
      <c r="B428" t="s">
        <v>16</v>
      </c>
      <c r="C428" t="s">
        <v>16</v>
      </c>
      <c r="D428">
        <f>VLOOKUP(укпф1[[#This Row],[Номенклатура]],[1]!Таблица213[[product_name]:[упаковка]],7,FALSE)</f>
        <v>1078</v>
      </c>
      <c r="E428" t="s">
        <v>23</v>
      </c>
      <c r="F428" t="str">
        <f>VLOOKUP(укпф1[[#This Row],[Номенклатура]],[1]!Таблица213[[product_name]:[упаковка]],3,FALSE)</f>
        <v>ОХЛ</v>
      </c>
      <c r="G428" t="s">
        <v>15</v>
      </c>
      <c r="H428" t="str">
        <f>VLOOKUP(укпф1[[#This Row],[Номенклатура]],[1]!Таблица213[[product_name]:[упаковка]],4,FALSE)</f>
        <v>пром</v>
      </c>
      <c r="I428" s="7">
        <v>9610.6893605702971</v>
      </c>
      <c r="J428" s="7" cm="1">
        <f t="array" ref="J428">INDEX('[1]прайс ЗПП'!$A$1:$D$1080,MATCH(1,(укпф1[[#This Row],[артикул]]='[1]прайс ЗПП'!$B$1:$B$1080)*(укпф1[[#This Row],[Source.Name.1]]='[1]прайс ЗПП'!$A$1:$A$1080),0),4)</f>
        <v>248.57142857142853</v>
      </c>
      <c r="K428" s="7">
        <f>укпф1[[#This Row],[цена]]*укпф1[[#This Row],[объем]]</f>
        <v>2388942.7839131877</v>
      </c>
      <c r="L428" s="7">
        <f>IFERROR(укпф1[[#This Row],[объем]]*VLOOKUP(укпф1[[#This Row],[артикул]],[1]маринад!$A$2:$D$39,3,FALSE),укпф1[[#This Row],[объем]])</f>
        <v>9610.6893605702971</v>
      </c>
    </row>
    <row r="429" spans="1:12" x14ac:dyDescent="0.35">
      <c r="A429" t="s">
        <v>145</v>
      </c>
      <c r="B429" t="s">
        <v>24</v>
      </c>
      <c r="C429" t="s">
        <v>25</v>
      </c>
      <c r="D429">
        <f>VLOOKUP(укпф1[[#This Row],[Номенклатура]],[1]!Таблица213[[product_name]:[упаковка]],7,FALSE)</f>
        <v>701</v>
      </c>
      <c r="E429" t="s">
        <v>26</v>
      </c>
      <c r="F429" t="str">
        <f>VLOOKUP(укпф1[[#This Row],[Номенклатура]],[1]!Таблица213[[product_name]:[упаковка]],3,FALSE)</f>
        <v>ОХЛ</v>
      </c>
      <c r="G429" t="s">
        <v>15</v>
      </c>
      <c r="H429" t="str">
        <f>VLOOKUP(укпф1[[#This Row],[Номенклатура]],[1]!Таблица213[[product_name]:[упаковка]],4,FALSE)</f>
        <v>тушка</v>
      </c>
      <c r="I429" s="7">
        <v>648.32072770878995</v>
      </c>
      <c r="J429" s="7" cm="1">
        <f t="array" ref="J429">INDEX('[1]прайс ЗПП'!$A$1:$D$1080,MATCH(1,(укпф1[[#This Row],[артикул]]='[1]прайс ЗПП'!$B$1:$B$1080)*(укпф1[[#This Row],[Source.Name.1]]='[1]прайс ЗПП'!$A$1:$A$1080),0),4)</f>
        <v>829.81914527362835</v>
      </c>
      <c r="K429" s="7">
        <f>укпф1[[#This Row],[цена]]*укпф1[[#This Row],[объем]]</f>
        <v>537988.95213048486</v>
      </c>
      <c r="L429" s="7">
        <f>IFERROR(укпф1[[#This Row],[объем]]*VLOOKUP(укпф1[[#This Row],[артикул]],[1]маринад!$A$2:$D$39,3,FALSE),укпф1[[#This Row],[объем]])</f>
        <v>648.32072770878995</v>
      </c>
    </row>
    <row r="430" spans="1:12" x14ac:dyDescent="0.35">
      <c r="A430" t="s">
        <v>145</v>
      </c>
      <c r="B430" t="s">
        <v>24</v>
      </c>
      <c r="C430" t="s">
        <v>25</v>
      </c>
      <c r="D430">
        <f>VLOOKUP(укпф1[[#This Row],[Номенклатура]],[1]!Таблица213[[product_name]:[упаковка]],7,FALSE)</f>
        <v>987</v>
      </c>
      <c r="E430" t="s">
        <v>27</v>
      </c>
      <c r="F430" t="str">
        <f>VLOOKUP(укпф1[[#This Row],[Номенклатура]],[1]!Таблица213[[product_name]:[упаковка]],3,FALSE)</f>
        <v>ОХЛ</v>
      </c>
      <c r="G430" t="s">
        <v>15</v>
      </c>
      <c r="H430" t="str">
        <f>VLOOKUP(укпф1[[#This Row],[Номенклатура]],[1]!Таблица213[[product_name]:[упаковка]],4,FALSE)</f>
        <v>тушка</v>
      </c>
      <c r="I430" s="7">
        <v>6428.2648425363068</v>
      </c>
      <c r="J430" s="7" cm="1">
        <f t="array" ref="J430">INDEX('[1]прайс ЗПП'!$A$1:$D$1080,MATCH(1,(укпф1[[#This Row],[артикул]]='[1]прайс ЗПП'!$B$1:$B$1080)*(укпф1[[#This Row],[Source.Name.1]]='[1]прайс ЗПП'!$A$1:$A$1080),0),4)</f>
        <v>797.21817845988778</v>
      </c>
      <c r="K430" s="7">
        <f>укпф1[[#This Row],[цена]]*укпф1[[#This Row],[объем]]</f>
        <v>5124729.5884245317</v>
      </c>
      <c r="L430" s="7">
        <f>IFERROR(укпф1[[#This Row],[объем]]*VLOOKUP(укпф1[[#This Row],[артикул]],[1]маринад!$A$2:$D$39,3,FALSE),укпф1[[#This Row],[объем]])</f>
        <v>6428.2648425363068</v>
      </c>
    </row>
    <row r="431" spans="1:12" x14ac:dyDescent="0.35">
      <c r="A431" t="s">
        <v>145</v>
      </c>
      <c r="B431" t="s">
        <v>24</v>
      </c>
      <c r="C431" t="s">
        <v>25</v>
      </c>
      <c r="D431">
        <f>VLOOKUP(укпф1[[#This Row],[Номенклатура]],[1]!Таблица213[[product_name]:[упаковка]],7,FALSE)</f>
        <v>710</v>
      </c>
      <c r="E431" t="s">
        <v>28</v>
      </c>
      <c r="F431" t="str">
        <f>VLOOKUP(укпф1[[#This Row],[Номенклатура]],[1]!Таблица213[[product_name]:[упаковка]],3,FALSE)</f>
        <v>ОХЛ</v>
      </c>
      <c r="G431" t="s">
        <v>15</v>
      </c>
      <c r="H431" t="str">
        <f>VLOOKUP(укпф1[[#This Row],[Номенклатура]],[1]!Таблица213[[product_name]:[упаковка]],4,FALSE)</f>
        <v>бедро</v>
      </c>
      <c r="I431" s="7">
        <v>8043.4625334840175</v>
      </c>
      <c r="J431" s="7" cm="1">
        <f t="array" ref="J431">INDEX('[1]прайс ЗПП'!$A$1:$D$1080,MATCH(1,(укпф1[[#This Row],[артикул]]='[1]прайс ЗПП'!$B$1:$B$1080)*(укпф1[[#This Row],[Source.Name.1]]='[1]прайс ЗПП'!$A$1:$A$1080),0),4)</f>
        <v>845.50826325908452</v>
      </c>
      <c r="K431" s="7">
        <f>укпф1[[#This Row],[цена]]*укпф1[[#This Row],[объем]]</f>
        <v>6800814.0372755872</v>
      </c>
      <c r="L431" s="7">
        <f>IFERROR(укпф1[[#This Row],[объем]]*VLOOKUP(укпф1[[#This Row],[артикул]],[1]маринад!$A$2:$D$39,3,FALSE),укпф1[[#This Row],[объем]])</f>
        <v>8043.4625334840175</v>
      </c>
    </row>
    <row r="432" spans="1:12" x14ac:dyDescent="0.35">
      <c r="A432" t="s">
        <v>145</v>
      </c>
      <c r="B432" t="s">
        <v>24</v>
      </c>
      <c r="C432" t="s">
        <v>25</v>
      </c>
      <c r="D432">
        <f>VLOOKUP(укпф1[[#This Row],[Номенклатура]],[1]!Таблица213[[product_name]:[упаковка]],7,FALSE)</f>
        <v>991</v>
      </c>
      <c r="E432" t="s">
        <v>29</v>
      </c>
      <c r="F432" t="str">
        <f>VLOOKUP(укпф1[[#This Row],[Номенклатура]],[1]!Таблица213[[product_name]:[упаковка]],3,FALSE)</f>
        <v>ОХЛ</v>
      </c>
      <c r="G432" t="s">
        <v>15</v>
      </c>
      <c r="H432" t="str">
        <f>VLOOKUP(укпф1[[#This Row],[Номенклатура]],[1]!Таблица213[[product_name]:[упаковка]],4,FALSE)</f>
        <v>бедро</v>
      </c>
      <c r="I432" s="7">
        <v>49976.818539813699</v>
      </c>
      <c r="J432" s="7" cm="1">
        <f t="array" ref="J432">INDEX('[1]прайс ЗПП'!$A$1:$D$1080,MATCH(1,(укпф1[[#This Row],[артикул]]='[1]прайс ЗПП'!$B$1:$B$1080)*(укпф1[[#This Row],[Source.Name.1]]='[1]прайс ЗПП'!$A$1:$A$1080),0),4)</f>
        <v>817.03450184201608</v>
      </c>
      <c r="K432" s="7">
        <f>укпф1[[#This Row],[цена]]*укпф1[[#This Row],[объем]]</f>
        <v>40832785.03932552</v>
      </c>
      <c r="L432" s="7">
        <f>IFERROR(укпф1[[#This Row],[объем]]*VLOOKUP(укпф1[[#This Row],[артикул]],[1]маринад!$A$2:$D$39,3,FALSE),укпф1[[#This Row],[объем]])</f>
        <v>49976.818539813699</v>
      </c>
    </row>
    <row r="433" spans="1:12" x14ac:dyDescent="0.35">
      <c r="A433" t="s">
        <v>145</v>
      </c>
      <c r="B433" t="s">
        <v>24</v>
      </c>
      <c r="C433" t="s">
        <v>25</v>
      </c>
      <c r="D433">
        <f>VLOOKUP(укпф1[[#This Row],[Номенклатура]],[1]!Таблица213[[product_name]:[упаковка]],7,FALSE)</f>
        <v>712</v>
      </c>
      <c r="E433" t="s">
        <v>30</v>
      </c>
      <c r="F433" t="str">
        <f>VLOOKUP(укпф1[[#This Row],[Номенклатура]],[1]!Таблица213[[product_name]:[упаковка]],3,FALSE)</f>
        <v>ОХЛ</v>
      </c>
      <c r="G433" t="s">
        <v>15</v>
      </c>
      <c r="H433" t="str">
        <f>VLOOKUP(укпф1[[#This Row],[Номенклатура]],[1]!Таблица213[[product_name]:[упаковка]],4,FALSE)</f>
        <v>голень</v>
      </c>
      <c r="I433" s="7">
        <v>1593.3306019961785</v>
      </c>
      <c r="J433" s="7" cm="1">
        <f t="array" ref="J433">INDEX('[1]прайс ЗПП'!$A$1:$D$1080,MATCH(1,(укпф1[[#This Row],[артикул]]='[1]прайс ЗПП'!$B$1:$B$1080)*(укпф1[[#This Row],[Source.Name.1]]='[1]прайс ЗПП'!$A$1:$A$1080),0),4)</f>
        <v>879.42371575734967</v>
      </c>
      <c r="K433" s="7">
        <f>укпф1[[#This Row],[цена]]*укпф1[[#This Row],[объем]]</f>
        <v>1401212.7184373741</v>
      </c>
      <c r="L433" s="7">
        <f>IFERROR(укпф1[[#This Row],[объем]]*VLOOKUP(укпф1[[#This Row],[артикул]],[1]маринад!$A$2:$D$39,3,FALSE),укпф1[[#This Row],[объем]])</f>
        <v>1593.3306019961785</v>
      </c>
    </row>
    <row r="434" spans="1:12" x14ac:dyDescent="0.35">
      <c r="A434" t="s">
        <v>145</v>
      </c>
      <c r="B434" t="s">
        <v>24</v>
      </c>
      <c r="C434" t="s">
        <v>25</v>
      </c>
      <c r="D434">
        <f>VLOOKUP(укпф1[[#This Row],[Номенклатура]],[1]!Таблица213[[product_name]:[упаковка]],7,FALSE)</f>
        <v>992</v>
      </c>
      <c r="E434" t="s">
        <v>31</v>
      </c>
      <c r="F434" t="str">
        <f>VLOOKUP(укпф1[[#This Row],[Номенклатура]],[1]!Таблица213[[product_name]:[упаковка]],3,FALSE)</f>
        <v>ОХЛ</v>
      </c>
      <c r="G434" t="s">
        <v>15</v>
      </c>
      <c r="H434" t="str">
        <f>VLOOKUP(укпф1[[#This Row],[Номенклатура]],[1]!Таблица213[[product_name]:[упаковка]],4,FALSE)</f>
        <v>голень</v>
      </c>
      <c r="I434" s="7">
        <v>9362.1908475913369</v>
      </c>
      <c r="J434" s="7" cm="1">
        <f t="array" ref="J434">INDEX('[1]прайс ЗПП'!$A$1:$D$1080,MATCH(1,(укпф1[[#This Row],[артикул]]='[1]прайс ЗПП'!$B$1:$B$1080)*(укпф1[[#This Row],[Source.Name.1]]='[1]прайс ЗПП'!$A$1:$A$1080),0),4)</f>
        <v>846.41498375252513</v>
      </c>
      <c r="K434" s="7">
        <f>укпф1[[#This Row],[цена]]*укпф1[[#This Row],[объем]]</f>
        <v>7924298.6141520608</v>
      </c>
      <c r="L434" s="7">
        <f>IFERROR(укпф1[[#This Row],[объем]]*VLOOKUP(укпф1[[#This Row],[артикул]],[1]маринад!$A$2:$D$39,3,FALSE),укпф1[[#This Row],[объем]])</f>
        <v>9362.1908475913369</v>
      </c>
    </row>
    <row r="435" spans="1:12" x14ac:dyDescent="0.35">
      <c r="A435" t="s">
        <v>145</v>
      </c>
      <c r="B435" t="s">
        <v>24</v>
      </c>
      <c r="C435" t="s">
        <v>25</v>
      </c>
      <c r="D435">
        <f>VLOOKUP(укпф1[[#This Row],[Номенклатура]],[1]!Таблица213[[product_name]:[упаковка]],7,FALSE)</f>
        <v>714</v>
      </c>
      <c r="E435" t="s">
        <v>32</v>
      </c>
      <c r="F435" t="str">
        <f>VLOOKUP(укпф1[[#This Row],[Номенклатура]],[1]!Таблица213[[product_name]:[упаковка]],3,FALSE)</f>
        <v>ОХЛ</v>
      </c>
      <c r="G435" t="s">
        <v>15</v>
      </c>
      <c r="H435" t="str">
        <f>VLOOKUP(укпф1[[#This Row],[Номенклатура]],[1]!Таблица213[[product_name]:[упаковка]],4,FALSE)</f>
        <v>крыло</v>
      </c>
      <c r="I435" s="7">
        <v>994.4580653838218</v>
      </c>
      <c r="J435" s="7" cm="1">
        <f t="array" ref="J435">INDEX('[1]прайс ЗПП'!$A$1:$D$1080,MATCH(1,(укпф1[[#This Row],[артикул]]='[1]прайс ЗПП'!$B$1:$B$1080)*(укпф1[[#This Row],[Source.Name.1]]='[1]прайс ЗПП'!$A$1:$A$1080),0),4)</f>
        <v>861.98555697690119</v>
      </c>
      <c r="K435" s="7">
        <f>укпф1[[#This Row],[цена]]*укпф1[[#This Row],[объем]]</f>
        <v>857208.48938004521</v>
      </c>
      <c r="L435" s="7">
        <f>IFERROR(укпф1[[#This Row],[объем]]*VLOOKUP(укпф1[[#This Row],[артикул]],[1]маринад!$A$2:$D$39,3,FALSE),укпф1[[#This Row],[объем]])</f>
        <v>994.4580653838218</v>
      </c>
    </row>
    <row r="436" spans="1:12" x14ac:dyDescent="0.35">
      <c r="A436" t="s">
        <v>145</v>
      </c>
      <c r="B436" t="s">
        <v>24</v>
      </c>
      <c r="C436" t="s">
        <v>25</v>
      </c>
      <c r="D436">
        <f>VLOOKUP(укпф1[[#This Row],[Номенклатура]],[1]!Таблица213[[product_name]:[упаковка]],7,FALSE)</f>
        <v>993</v>
      </c>
      <c r="E436" t="s">
        <v>33</v>
      </c>
      <c r="F436" t="str">
        <f>VLOOKUP(укпф1[[#This Row],[Номенклатура]],[1]!Таблица213[[product_name]:[упаковка]],3,FALSE)</f>
        <v>ОХЛ</v>
      </c>
      <c r="G436" t="s">
        <v>15</v>
      </c>
      <c r="H436" t="str">
        <f>VLOOKUP(укпф1[[#This Row],[Номенклатура]],[1]!Таблица213[[product_name]:[упаковка]],4,FALSE)</f>
        <v>крыло</v>
      </c>
      <c r="I436" s="7">
        <v>12362.047774108283</v>
      </c>
      <c r="J436" s="7" cm="1">
        <f t="array" ref="J436">INDEX('[1]прайс ЗПП'!$A$1:$D$1080,MATCH(1,(укпф1[[#This Row],[артикул]]='[1]прайс ЗПП'!$B$1:$B$1080)*(укпф1[[#This Row],[Source.Name.1]]='[1]прайс ЗПП'!$A$1:$A$1080),0),4)</f>
        <v>832.99048422332055</v>
      </c>
      <c r="K436" s="7">
        <f>укпф1[[#This Row],[цена]]*укпф1[[#This Row],[объем]]</f>
        <v>10297468.161346281</v>
      </c>
      <c r="L436" s="7">
        <f>IFERROR(укпф1[[#This Row],[объем]]*VLOOKUP(укпф1[[#This Row],[артикул]],[1]маринад!$A$2:$D$39,3,FALSE),укпф1[[#This Row],[объем]])</f>
        <v>12362.047774108283</v>
      </c>
    </row>
    <row r="437" spans="1:12" x14ac:dyDescent="0.35">
      <c r="A437" t="s">
        <v>145</v>
      </c>
      <c r="B437" t="s">
        <v>24</v>
      </c>
      <c r="C437" t="s">
        <v>25</v>
      </c>
      <c r="D437">
        <f>VLOOKUP(укпф1[[#This Row],[Номенклатура]],[1]!Таблица213[[product_name]:[упаковка]],7,FALSE)</f>
        <v>716</v>
      </c>
      <c r="E437" t="s">
        <v>34</v>
      </c>
      <c r="F437" t="str">
        <f>VLOOKUP(укпф1[[#This Row],[Номенклатура]],[1]!Таблица213[[product_name]:[упаковка]],3,FALSE)</f>
        <v>ОХЛ</v>
      </c>
      <c r="G437" t="s">
        <v>15</v>
      </c>
      <c r="H437" t="str">
        <f>VLOOKUP(укпф1[[#This Row],[Номенклатура]],[1]!Таблица213[[product_name]:[упаковка]],4,FALSE)</f>
        <v>четвертина</v>
      </c>
      <c r="I437" s="7">
        <v>626.34375388815295</v>
      </c>
      <c r="J437" s="7" cm="1">
        <f t="array" ref="J437">INDEX('[1]прайс ЗПП'!$A$1:$D$1080,MATCH(1,(укпф1[[#This Row],[артикул]]='[1]прайс ЗПП'!$B$1:$B$1080)*(укпф1[[#This Row],[Source.Name.1]]='[1]прайс ЗПП'!$A$1:$A$1080),0),4)</f>
        <v>824.41362190160498</v>
      </c>
      <c r="K437" s="7">
        <f>укпф1[[#This Row],[цена]]*укпф1[[#This Row],[объем]]</f>
        <v>516366.32269837963</v>
      </c>
      <c r="L437" s="7">
        <f>IFERROR(укпф1[[#This Row],[объем]]*VLOOKUP(укпф1[[#This Row],[артикул]],[1]маринад!$A$2:$D$39,3,FALSE),укпф1[[#This Row],[объем]])</f>
        <v>626.34375388815295</v>
      </c>
    </row>
    <row r="438" spans="1:12" x14ac:dyDescent="0.35">
      <c r="A438" t="s">
        <v>145</v>
      </c>
      <c r="B438" t="s">
        <v>24</v>
      </c>
      <c r="C438" t="s">
        <v>25</v>
      </c>
      <c r="D438">
        <f>VLOOKUP(укпф1[[#This Row],[Номенклатура]],[1]!Таблица213[[product_name]:[упаковка]],7,FALSE)</f>
        <v>999</v>
      </c>
      <c r="E438" t="s">
        <v>35</v>
      </c>
      <c r="F438" t="str">
        <f>VLOOKUP(укпф1[[#This Row],[Номенклатура]],[1]!Таблица213[[product_name]:[упаковка]],3,FALSE)</f>
        <v>ОХЛ</v>
      </c>
      <c r="G438" t="s">
        <v>15</v>
      </c>
      <c r="H438" t="str">
        <f>VLOOKUP(укпф1[[#This Row],[Номенклатура]],[1]!Таблица213[[product_name]:[упаковка]],4,FALSE)</f>
        <v>четвертина</v>
      </c>
      <c r="I438" s="7">
        <v>13131.241857830575</v>
      </c>
      <c r="J438" s="7" cm="1">
        <f t="array" ref="J438">INDEX('[1]прайс ЗПП'!$A$1:$D$1080,MATCH(1,(укпф1[[#This Row],[артикул]]='[1]прайс ЗПП'!$B$1:$B$1080)*(укпф1[[#This Row],[Source.Name.1]]='[1]прайс ЗПП'!$A$1:$A$1080),0),4)</f>
        <v>799.52091607734144</v>
      </c>
      <c r="K438" s="7">
        <f>укпф1[[#This Row],[цена]]*укпф1[[#This Row],[объем]]</f>
        <v>10498702.519405833</v>
      </c>
      <c r="L438" s="7">
        <f>IFERROR(укпф1[[#This Row],[объем]]*VLOOKUP(укпф1[[#This Row],[артикул]],[1]маринад!$A$2:$D$39,3,FALSE),укпф1[[#This Row],[объем]])</f>
        <v>13131.241857830575</v>
      </c>
    </row>
    <row r="439" spans="1:12" x14ac:dyDescent="0.35">
      <c r="A439" t="s">
        <v>145</v>
      </c>
      <c r="B439" t="s">
        <v>24</v>
      </c>
      <c r="C439" t="s">
        <v>25</v>
      </c>
      <c r="D439">
        <f>VLOOKUP(укпф1[[#This Row],[Номенклатура]],[1]!Таблица213[[product_name]:[упаковка]],7,FALSE)</f>
        <v>718</v>
      </c>
      <c r="E439" t="s">
        <v>36</v>
      </c>
      <c r="F439" t="str">
        <f>VLOOKUP(укпф1[[#This Row],[Номенклатура]],[1]!Таблица213[[product_name]:[упаковка]],3,FALSE)</f>
        <v>ОХЛ</v>
      </c>
      <c r="G439" t="s">
        <v>15</v>
      </c>
      <c r="H439" t="str">
        <f>VLOOKUP(укпф1[[#This Row],[Номенклатура]],[1]!Таблица213[[product_name]:[упаковка]],4,FALSE)</f>
        <v>филе</v>
      </c>
      <c r="I439" s="7">
        <v>3119.3017792321043</v>
      </c>
      <c r="J439" s="7" cm="1">
        <f t="array" ref="J439">INDEX('[1]прайс ЗПП'!$A$1:$D$1080,MATCH(1,(укпф1[[#This Row],[артикул]]='[1]прайс ЗПП'!$B$1:$B$1080)*(укпф1[[#This Row],[Source.Name.1]]='[1]прайс ЗПП'!$A$1:$A$1080),0),4)</f>
        <v>1115.6012441929406</v>
      </c>
      <c r="K439" s="7">
        <f>укпф1[[#This Row],[цена]]*укпф1[[#This Row],[объем]]</f>
        <v>3479896.9459245889</v>
      </c>
      <c r="L439" s="7">
        <f>IFERROR(укпф1[[#This Row],[объем]]*VLOOKUP(укпф1[[#This Row],[артикул]],[1]маринад!$A$2:$D$39,3,FALSE),укпф1[[#This Row],[объем]])</f>
        <v>3119.3017792321043</v>
      </c>
    </row>
    <row r="440" spans="1:12" x14ac:dyDescent="0.35">
      <c r="A440" t="s">
        <v>145</v>
      </c>
      <c r="B440" t="s">
        <v>24</v>
      </c>
      <c r="C440" t="s">
        <v>25</v>
      </c>
      <c r="D440">
        <f>VLOOKUP(укпф1[[#This Row],[Номенклатура]],[1]!Таблица213[[product_name]:[упаковка]],7,FALSE)</f>
        <v>998</v>
      </c>
      <c r="E440" t="s">
        <v>37</v>
      </c>
      <c r="F440" t="str">
        <f>VLOOKUP(укпф1[[#This Row],[Номенклатура]],[1]!Таблица213[[product_name]:[упаковка]],3,FALSE)</f>
        <v>ОХЛ</v>
      </c>
      <c r="G440" t="s">
        <v>15</v>
      </c>
      <c r="H440" t="str">
        <f>VLOOKUP(укпф1[[#This Row],[Номенклатура]],[1]!Таблица213[[product_name]:[упаковка]],4,FALSE)</f>
        <v>филе</v>
      </c>
      <c r="I440" s="7">
        <v>31811.669605371979</v>
      </c>
      <c r="J440" s="7" cm="1">
        <f t="array" ref="J440">INDEX('[1]прайс ЗПП'!$A$1:$D$1080,MATCH(1,(укпф1[[#This Row],[артикул]]='[1]прайс ЗПП'!$B$1:$B$1080)*(укпф1[[#This Row],[Source.Name.1]]='[1]прайс ЗПП'!$A$1:$A$1080),0),4)</f>
        <v>1080.4015046182376</v>
      </c>
      <c r="K440" s="7">
        <f>укпф1[[#This Row],[цена]]*укпф1[[#This Row],[объем]]</f>
        <v>34369375.706062146</v>
      </c>
      <c r="L440" s="7">
        <f>IFERROR(укпф1[[#This Row],[объем]]*VLOOKUP(укпф1[[#This Row],[артикул]],[1]маринад!$A$2:$D$39,3,FALSE),укпф1[[#This Row],[объем]])</f>
        <v>31811.669605371979</v>
      </c>
    </row>
    <row r="441" spans="1:12" x14ac:dyDescent="0.35">
      <c r="A441" t="s">
        <v>145</v>
      </c>
      <c r="B441" t="s">
        <v>24</v>
      </c>
      <c r="C441" t="s">
        <v>25</v>
      </c>
      <c r="D441">
        <f>VLOOKUP(укпф1[[#This Row],[Номенклатура]],[1]!Таблица213[[product_name]:[упаковка]],7,FALSE)</f>
        <v>727</v>
      </c>
      <c r="E441" t="s">
        <v>38</v>
      </c>
      <c r="F441" t="str">
        <f>VLOOKUP(укпф1[[#This Row],[Номенклатура]],[1]!Таблица213[[product_name]:[упаковка]],3,FALSE)</f>
        <v>ОХЛ</v>
      </c>
      <c r="G441" t="s">
        <v>15</v>
      </c>
      <c r="H441" t="str">
        <f>VLOOKUP(укпф1[[#This Row],[Номенклатура]],[1]!Таблица213[[product_name]:[упаковка]],4,FALSE)</f>
        <v>грудка</v>
      </c>
      <c r="I441" s="7">
        <v>170.32154710993626</v>
      </c>
      <c r="J441" s="7" cm="1">
        <f t="array" ref="J441">INDEX('[1]прайс ЗПП'!$A$1:$D$1080,MATCH(1,(укпф1[[#This Row],[артикул]]='[1]прайс ЗПП'!$B$1:$B$1080)*(укпф1[[#This Row],[Source.Name.1]]='[1]прайс ЗПП'!$A$1:$A$1080),0),4)</f>
        <v>892.01161834977916</v>
      </c>
      <c r="K441" s="7">
        <f>укпф1[[#This Row],[цена]]*укпф1[[#This Row],[объем]]</f>
        <v>151928.79887737241</v>
      </c>
      <c r="L441" s="7">
        <f>IFERROR(укпф1[[#This Row],[объем]]*VLOOKUP(укпф1[[#This Row],[артикул]],[1]маринад!$A$2:$D$39,3,FALSE),укпф1[[#This Row],[объем]])</f>
        <v>170.32154710993626</v>
      </c>
    </row>
    <row r="442" spans="1:12" x14ac:dyDescent="0.35">
      <c r="A442" t="s">
        <v>145</v>
      </c>
      <c r="B442" t="s">
        <v>24</v>
      </c>
      <c r="C442" t="s">
        <v>25</v>
      </c>
      <c r="D442">
        <f>VLOOKUP(укпф1[[#This Row],[Номенклатура]],[1]!Таблица213[[product_name]:[упаковка]],7,FALSE)</f>
        <v>994</v>
      </c>
      <c r="E442" t="s">
        <v>39</v>
      </c>
      <c r="F442" t="str">
        <f>VLOOKUP(укпф1[[#This Row],[Номенклатура]],[1]!Таблица213[[product_name]:[упаковка]],3,FALSE)</f>
        <v>ОХЛ</v>
      </c>
      <c r="G442" t="s">
        <v>15</v>
      </c>
      <c r="H442" t="str">
        <f>VLOOKUP(укпф1[[#This Row],[Номенклатура]],[1]!Таблица213[[product_name]:[упаковка]],4,FALSE)</f>
        <v>грудка</v>
      </c>
      <c r="I442" s="7">
        <v>5937.0794776450712</v>
      </c>
      <c r="J442" s="7" cm="1">
        <f t="array" ref="J442">INDEX('[1]прайс ЗПП'!$A$1:$D$1080,MATCH(1,(укпф1[[#This Row],[артикул]]='[1]прайс ЗПП'!$B$1:$B$1080)*(укпф1[[#This Row],[Source.Name.1]]='[1]прайс ЗПП'!$A$1:$A$1080),0),4)</f>
        <v>860.81899499776182</v>
      </c>
      <c r="K442" s="7">
        <f>укпф1[[#This Row],[цена]]*укпф1[[#This Row],[объем]]</f>
        <v>5110750.7891682666</v>
      </c>
      <c r="L442" s="7">
        <f>IFERROR(укпф1[[#This Row],[объем]]*VLOOKUP(укпф1[[#This Row],[артикул]],[1]маринад!$A$2:$D$39,3,FALSE),укпф1[[#This Row],[объем]])</f>
        <v>5937.0794776450712</v>
      </c>
    </row>
    <row r="443" spans="1:12" x14ac:dyDescent="0.35">
      <c r="A443" t="s">
        <v>145</v>
      </c>
      <c r="B443" t="s">
        <v>24</v>
      </c>
      <c r="C443" t="s">
        <v>25</v>
      </c>
      <c r="D443">
        <f>VLOOKUP(укпф1[[#This Row],[Номенклатура]],[1]!Таблица213[[product_name]:[упаковка]],7,FALSE)</f>
        <v>720</v>
      </c>
      <c r="E443" t="s">
        <v>40</v>
      </c>
      <c r="F443" t="str">
        <f>VLOOKUP(укпф1[[#This Row],[Номенклатура]],[1]!Таблица213[[product_name]:[упаковка]],3,FALSE)</f>
        <v>ОХЛ</v>
      </c>
      <c r="G443" t="s">
        <v>15</v>
      </c>
      <c r="H443" t="str">
        <f>VLOOKUP(укпф1[[#This Row],[Номенклатура]],[1]!Таблица213[[product_name]:[упаковка]],4,FALSE)</f>
        <v>половинка</v>
      </c>
      <c r="I443" s="7">
        <v>95.380066381564333</v>
      </c>
      <c r="J443" s="7" cm="1">
        <f t="array" ref="J443">INDEX('[1]прайс ЗПП'!$A$1:$D$1080,MATCH(1,(укпф1[[#This Row],[артикул]]='[1]прайс ЗПП'!$B$1:$B$1080)*(укпф1[[#This Row],[Source.Name.1]]='[1]прайс ЗПП'!$A$1:$A$1080),0),4)</f>
        <v>840.36474744182749</v>
      </c>
      <c r="K443" s="7">
        <f>укпф1[[#This Row],[цена]]*укпф1[[#This Row],[объем]]</f>
        <v>80154.045395728055</v>
      </c>
      <c r="L443" s="7">
        <f>IFERROR(укпф1[[#This Row],[объем]]*VLOOKUP(укпф1[[#This Row],[артикул]],[1]маринад!$A$2:$D$39,3,FALSE),укпф1[[#This Row],[объем]])</f>
        <v>95.380066381564333</v>
      </c>
    </row>
    <row r="444" spans="1:12" x14ac:dyDescent="0.35">
      <c r="A444" t="s">
        <v>145</v>
      </c>
      <c r="B444" t="s">
        <v>24</v>
      </c>
      <c r="C444" t="s">
        <v>25</v>
      </c>
      <c r="D444">
        <f>VLOOKUP(укпф1[[#This Row],[Номенклатура]],[1]!Таблица213[[product_name]:[упаковка]],7,FALSE)</f>
        <v>996</v>
      </c>
      <c r="E444" t="s">
        <v>41</v>
      </c>
      <c r="F444" t="str">
        <f>VLOOKUP(укпф1[[#This Row],[Номенклатура]],[1]!Таблица213[[product_name]:[упаковка]],3,FALSE)</f>
        <v>ОХЛ</v>
      </c>
      <c r="G444" t="s">
        <v>15</v>
      </c>
      <c r="H444" t="str">
        <f>VLOOKUP(укпф1[[#This Row],[Номенклатура]],[1]!Таблица213[[product_name]:[упаковка]],4,FALSE)</f>
        <v>половинка</v>
      </c>
      <c r="I444" s="7">
        <v>894.02329502351085</v>
      </c>
      <c r="J444" s="7" cm="1">
        <f t="array" ref="J444">INDEX('[1]прайс ЗПП'!$A$1:$D$1080,MATCH(1,(укпф1[[#This Row],[артикул]]='[1]прайс ЗПП'!$B$1:$B$1080)*(укпф1[[#This Row],[Source.Name.1]]='[1]прайс ЗПП'!$A$1:$A$1080),0),4)</f>
        <v>811.06028432474818</v>
      </c>
      <c r="K444" s="7">
        <f>укпф1[[#This Row],[цена]]*укпф1[[#This Row],[объем]]</f>
        <v>725106.787854717</v>
      </c>
      <c r="L444" s="7">
        <f>IFERROR(укпф1[[#This Row],[объем]]*VLOOKUP(укпф1[[#This Row],[артикул]],[1]маринад!$A$2:$D$39,3,FALSE),укпф1[[#This Row],[объем]])</f>
        <v>894.02329502351085</v>
      </c>
    </row>
    <row r="445" spans="1:12" x14ac:dyDescent="0.35">
      <c r="A445" t="s">
        <v>145</v>
      </c>
      <c r="B445" t="s">
        <v>24</v>
      </c>
      <c r="C445" t="s">
        <v>25</v>
      </c>
      <c r="D445">
        <f>VLOOKUP(укпф1[[#This Row],[Номенклатура]],[1]!Таблица213[[product_name]:[упаковка]],7,FALSE)</f>
        <v>156</v>
      </c>
      <c r="E445" t="s">
        <v>42</v>
      </c>
      <c r="F445" t="str">
        <f>VLOOKUP(укпф1[[#This Row],[Номенклатура]],[1]!Таблица213[[product_name]:[упаковка]],3,FALSE)</f>
        <v>ОХЛ</v>
      </c>
      <c r="G445" t="s">
        <v>15</v>
      </c>
      <c r="H445" t="str">
        <f>VLOOKUP(укпф1[[#This Row],[Номенклатура]],[1]!Таблица213[[product_name]:[упаковка]],4,FALSE)</f>
        <v>табак</v>
      </c>
      <c r="I445" s="7">
        <v>220.75870202829813</v>
      </c>
      <c r="J445" s="7" cm="1">
        <f t="array" ref="J445">INDEX('[1]прайс ЗПП'!$A$1:$D$1080,MATCH(1,(укпф1[[#This Row],[артикул]]='[1]прайс ЗПП'!$B$1:$B$1080)*(укпф1[[#This Row],[Source.Name.1]]='[1]прайс ЗПП'!$A$1:$A$1080),0),4)</f>
        <v>764.22751098050685</v>
      </c>
      <c r="K445" s="7">
        <f>укпф1[[#This Row],[цена]]*укпф1[[#This Row],[объем]]</f>
        <v>168709.87337837365</v>
      </c>
      <c r="L445" s="7">
        <f>IFERROR(укпф1[[#This Row],[объем]]*VLOOKUP(укпф1[[#This Row],[артикул]],[1]маринад!$A$2:$D$39,3,FALSE),укпф1[[#This Row],[объем]])</f>
        <v>220.75870202829813</v>
      </c>
    </row>
    <row r="446" spans="1:12" x14ac:dyDescent="0.35">
      <c r="A446" t="s">
        <v>145</v>
      </c>
      <c r="B446" t="s">
        <v>24</v>
      </c>
      <c r="C446" t="s">
        <v>25</v>
      </c>
      <c r="D446">
        <f>VLOOKUP(укпф1[[#This Row],[Номенклатура]],[1]!Таблица213[[product_name]:[упаковка]],7,FALSE)</f>
        <v>997</v>
      </c>
      <c r="E446" t="s">
        <v>43</v>
      </c>
      <c r="F446" t="str">
        <f>VLOOKUP(укпф1[[#This Row],[Номенклатура]],[1]!Таблица213[[product_name]:[упаковка]],3,FALSE)</f>
        <v>ОХЛ</v>
      </c>
      <c r="G446" t="s">
        <v>15</v>
      </c>
      <c r="H446" t="str">
        <f>VLOOKUP(укпф1[[#This Row],[Номенклатура]],[1]!Таблица213[[product_name]:[упаковка]],4,FALSE)</f>
        <v>рагу</v>
      </c>
      <c r="I446" s="7">
        <v>10461.039538623183</v>
      </c>
      <c r="J446" s="7" cm="1">
        <f t="array" ref="J446">INDEX('[1]прайс ЗПП'!$A$1:$D$1080,MATCH(1,(укпф1[[#This Row],[артикул]]='[1]прайс ЗПП'!$B$1:$B$1080)*(укпф1[[#This Row],[Source.Name.1]]='[1]прайс ЗПП'!$A$1:$A$1080),0),4)</f>
        <v>707.31209415978844</v>
      </c>
      <c r="K446" s="7">
        <f>укпф1[[#This Row],[цена]]*укпф1[[#This Row],[объем]]</f>
        <v>7399219.7831519106</v>
      </c>
      <c r="L446" s="7">
        <f>IFERROR(укпф1[[#This Row],[объем]]*VLOOKUP(укпф1[[#This Row],[артикул]],[1]маринад!$A$2:$D$39,3,FALSE),укпф1[[#This Row],[объем]])</f>
        <v>10461.039538623183</v>
      </c>
    </row>
    <row r="447" spans="1:12" x14ac:dyDescent="0.35">
      <c r="A447" t="s">
        <v>145</v>
      </c>
      <c r="B447" t="s">
        <v>24</v>
      </c>
      <c r="C447" t="s">
        <v>25</v>
      </c>
      <c r="D447">
        <f>VLOOKUP(укпф1[[#This Row],[Номенклатура]],[1]!Таблица213[[product_name]:[упаковка]],7,FALSE)</f>
        <v>1007</v>
      </c>
      <c r="E447" t="s">
        <v>44</v>
      </c>
      <c r="F447" t="str">
        <f>VLOOKUP(укпф1[[#This Row],[Номенклатура]],[1]!Таблица213[[product_name]:[упаковка]],3,FALSE)</f>
        <v>ОХЛ</v>
      </c>
      <c r="G447" t="s">
        <v>15</v>
      </c>
      <c r="H447" t="str">
        <f>VLOOKUP(укпф1[[#This Row],[Номенклатура]],[1]!Таблица213[[product_name]:[упаковка]],4,FALSE)</f>
        <v>спинка</v>
      </c>
      <c r="I447" s="7">
        <v>2573.0640949201734</v>
      </c>
      <c r="J447" s="7" cm="1">
        <f t="array" ref="J447">INDEX('[1]прайс ЗПП'!$A$1:$D$1080,MATCH(1,(укпф1[[#This Row],[артикул]]='[1]прайс ЗПП'!$B$1:$B$1080)*(укпф1[[#This Row],[Source.Name.1]]='[1]прайс ЗПП'!$A$1:$A$1080),0),4)</f>
        <v>363.13528735395846</v>
      </c>
      <c r="K447" s="7">
        <f>укпф1[[#This Row],[цена]]*укпф1[[#This Row],[объем]]</f>
        <v>934370.36948899017</v>
      </c>
      <c r="L447" s="7">
        <f>IFERROR(укпф1[[#This Row],[объем]]*VLOOKUP(укпф1[[#This Row],[артикул]],[1]маринад!$A$2:$D$39,3,FALSE),укпф1[[#This Row],[объем]])</f>
        <v>2573.0640949201734</v>
      </c>
    </row>
    <row r="448" spans="1:12" x14ac:dyDescent="0.35">
      <c r="A448" t="s">
        <v>145</v>
      </c>
      <c r="B448" t="s">
        <v>24</v>
      </c>
      <c r="C448" t="s">
        <v>25</v>
      </c>
      <c r="D448">
        <f>VLOOKUP(укпф1[[#This Row],[Номенклатура]],[1]!Таблица213[[product_name]:[упаковка]],7,FALSE)</f>
        <v>730</v>
      </c>
      <c r="E448" t="s">
        <v>45</v>
      </c>
      <c r="F448" t="str">
        <f>VLOOKUP(укпф1[[#This Row],[Номенклатура]],[1]!Таблица213[[product_name]:[упаковка]],3,FALSE)</f>
        <v>ОХЛ</v>
      </c>
      <c r="G448" t="s">
        <v>15</v>
      </c>
      <c r="H448" t="str">
        <f>VLOOKUP(укпф1[[#This Row],[Номенклатура]],[1]!Таблица213[[product_name]:[упаковка]],4,FALSE)</f>
        <v>желудки</v>
      </c>
      <c r="I448" s="7">
        <v>451.9564666213987</v>
      </c>
      <c r="J448" s="7" cm="1">
        <f t="array" ref="J448">INDEX('[1]прайс ЗПП'!$A$1:$D$1080,MATCH(1,(укпф1[[#This Row],[артикул]]='[1]прайс ЗПП'!$B$1:$B$1080)*(укпф1[[#This Row],[Source.Name.1]]='[1]прайс ЗПП'!$A$1:$A$1080),0),4)</f>
        <v>560.90275787115536</v>
      </c>
      <c r="K448" s="7">
        <f>укпф1[[#This Row],[цена]]*укпф1[[#This Row],[объем]]</f>
        <v>253503.62856564531</v>
      </c>
      <c r="L448" s="7">
        <f>IFERROR(укпф1[[#This Row],[объем]]*VLOOKUP(укпф1[[#This Row],[артикул]],[1]маринад!$A$2:$D$39,3,FALSE),укпф1[[#This Row],[объем]])</f>
        <v>451.9564666213987</v>
      </c>
    </row>
    <row r="449" spans="1:12" x14ac:dyDescent="0.35">
      <c r="A449" t="s">
        <v>145</v>
      </c>
      <c r="B449" t="s">
        <v>24</v>
      </c>
      <c r="C449" t="s">
        <v>25</v>
      </c>
      <c r="D449">
        <f>VLOOKUP(укпф1[[#This Row],[Номенклатура]],[1]!Таблица213[[product_name]:[упаковка]],7,FALSE)</f>
        <v>1000</v>
      </c>
      <c r="E449" t="s">
        <v>46</v>
      </c>
      <c r="F449" t="str">
        <f>VLOOKUP(укпф1[[#This Row],[Номенклатура]],[1]!Таблица213[[product_name]:[упаковка]],3,FALSE)</f>
        <v>ОХЛ</v>
      </c>
      <c r="G449" t="s">
        <v>15</v>
      </c>
      <c r="H449" t="str">
        <f>VLOOKUP(укпф1[[#This Row],[Номенклатура]],[1]!Таблица213[[product_name]:[упаковка]],4,FALSE)</f>
        <v>желудки</v>
      </c>
      <c r="I449" s="7">
        <v>7091.7496821813356</v>
      </c>
      <c r="J449" s="7" cm="1">
        <f t="array" ref="J449">INDEX('[1]прайс ЗПП'!$A$1:$D$1080,MATCH(1,(укпф1[[#This Row],[артикул]]='[1]прайс ЗПП'!$B$1:$B$1080)*(укпф1[[#This Row],[Source.Name.1]]='[1]прайс ЗПП'!$A$1:$A$1080),0),4)</f>
        <v>540.76840891208894</v>
      </c>
      <c r="K449" s="7">
        <f>укпф1[[#This Row],[цена]]*укпф1[[#This Row],[объем]]</f>
        <v>3834994.1920360131</v>
      </c>
      <c r="L449" s="7">
        <f>IFERROR(укпф1[[#This Row],[объем]]*VLOOKUP(укпф1[[#This Row],[артикул]],[1]маринад!$A$2:$D$39,3,FALSE),укпф1[[#This Row],[объем]])</f>
        <v>7091.7496821813356</v>
      </c>
    </row>
    <row r="450" spans="1:12" x14ac:dyDescent="0.35">
      <c r="A450" t="s">
        <v>145</v>
      </c>
      <c r="B450" t="s">
        <v>24</v>
      </c>
      <c r="C450" t="s">
        <v>25</v>
      </c>
      <c r="D450">
        <f>VLOOKUP(укпф1[[#This Row],[Номенклатура]],[1]!Таблица213[[product_name]:[упаковка]],7,FALSE)</f>
        <v>732</v>
      </c>
      <c r="E450" t="s">
        <v>47</v>
      </c>
      <c r="F450" t="str">
        <f>VLOOKUP(укпф1[[#This Row],[Номенклатура]],[1]!Таблица213[[product_name]:[упаковка]],3,FALSE)</f>
        <v>ОХЛ</v>
      </c>
      <c r="G450" t="s">
        <v>15</v>
      </c>
      <c r="H450" t="str">
        <f>VLOOKUP(укпф1[[#This Row],[Номенклатура]],[1]!Таблица213[[product_name]:[упаковка]],4,FALSE)</f>
        <v>печень</v>
      </c>
      <c r="I450" s="7">
        <v>798.86299838015282</v>
      </c>
      <c r="J450" s="7" cm="1">
        <f t="array" ref="J450">INDEX('[1]прайс ЗПП'!$A$1:$D$1080,MATCH(1,(укпф1[[#This Row],[артикул]]='[1]прайс ЗПП'!$B$1:$B$1080)*(укпф1[[#This Row],[Source.Name.1]]='[1]прайс ЗПП'!$A$1:$A$1080),0),4)</f>
        <v>536.38736888300605</v>
      </c>
      <c r="K450" s="7">
        <f>укпф1[[#This Row],[цена]]*укпф1[[#This Row],[объем]]</f>
        <v>428500.02179911931</v>
      </c>
      <c r="L450" s="7">
        <f>IFERROR(укпф1[[#This Row],[объем]]*VLOOKUP(укпф1[[#This Row],[артикул]],[1]маринад!$A$2:$D$39,3,FALSE),укпф1[[#This Row],[объем]])</f>
        <v>798.86299838015282</v>
      </c>
    </row>
    <row r="451" spans="1:12" x14ac:dyDescent="0.35">
      <c r="A451" t="s">
        <v>145</v>
      </c>
      <c r="B451" t="s">
        <v>24</v>
      </c>
      <c r="C451" t="s">
        <v>25</v>
      </c>
      <c r="D451">
        <f>VLOOKUP(укпф1[[#This Row],[Номенклатура]],[1]!Таблица213[[product_name]:[упаковка]],7,FALSE)</f>
        <v>1002</v>
      </c>
      <c r="E451" t="s">
        <v>48</v>
      </c>
      <c r="F451" t="str">
        <f>VLOOKUP(укпф1[[#This Row],[Номенклатура]],[1]!Таблица213[[product_name]:[упаковка]],3,FALSE)</f>
        <v>ОХЛ</v>
      </c>
      <c r="G451" t="s">
        <v>15</v>
      </c>
      <c r="H451" t="str">
        <f>VLOOKUP(укпф1[[#This Row],[Номенклатура]],[1]!Таблица213[[product_name]:[упаковка]],4,FALSE)</f>
        <v>печень</v>
      </c>
      <c r="I451" s="7">
        <v>10274.235261147771</v>
      </c>
      <c r="J451" s="7" cm="1">
        <f t="array" ref="J451">INDEX('[1]прайс ЗПП'!$A$1:$D$1080,MATCH(1,(укпф1[[#This Row],[артикул]]='[1]прайс ЗПП'!$B$1:$B$1080)*(укпф1[[#This Row],[Source.Name.1]]='[1]прайс ЗПП'!$A$1:$A$1080),0),4)</f>
        <v>514.33278287322707</v>
      </c>
      <c r="K451" s="7">
        <f>укпф1[[#This Row],[цена]]*укпф1[[#This Row],[объем]]</f>
        <v>5284376.0137603702</v>
      </c>
      <c r="L451" s="7">
        <f>IFERROR(укпф1[[#This Row],[объем]]*VLOOKUP(укпф1[[#This Row],[артикул]],[1]маринад!$A$2:$D$39,3,FALSE),укпф1[[#This Row],[объем]])</f>
        <v>10274.235261147771</v>
      </c>
    </row>
    <row r="452" spans="1:12" x14ac:dyDescent="0.35">
      <c r="A452" t="s">
        <v>145</v>
      </c>
      <c r="B452" t="s">
        <v>24</v>
      </c>
      <c r="C452" t="s">
        <v>25</v>
      </c>
      <c r="D452">
        <f>VLOOKUP(укпф1[[#This Row],[Номенклатура]],[1]!Таблица213[[product_name]:[упаковка]],7,FALSE)</f>
        <v>734</v>
      </c>
      <c r="E452" t="s">
        <v>49</v>
      </c>
      <c r="F452" t="str">
        <f>VLOOKUP(укпф1[[#This Row],[Номенклатура]],[1]!Таблица213[[product_name]:[упаковка]],3,FALSE)</f>
        <v>ОХЛ</v>
      </c>
      <c r="G452" t="s">
        <v>15</v>
      </c>
      <c r="H452" t="str">
        <f>VLOOKUP(укпф1[[#This Row],[Номенклатура]],[1]!Таблица213[[product_name]:[упаковка]],4,FALSE)</f>
        <v>сердце</v>
      </c>
      <c r="I452" s="7">
        <v>604.36678006751595</v>
      </c>
      <c r="J452" s="7" cm="1">
        <f t="array" ref="J452">INDEX('[1]прайс ЗПП'!$A$1:$D$1080,MATCH(1,(укпф1[[#This Row],[артикул]]='[1]прайс ЗПП'!$B$1:$B$1080)*(укпф1[[#This Row],[Source.Name.1]]='[1]прайс ЗПП'!$A$1:$A$1080),0),4)</f>
        <v>896.34238000183404</v>
      </c>
      <c r="K452" s="7">
        <f>укпф1[[#This Row],[цена]]*укпф1[[#This Row],[объем]]</f>
        <v>541719.5580397622</v>
      </c>
      <c r="L452" s="7">
        <f>IFERROR(укпф1[[#This Row],[объем]]*VLOOKUP(укпф1[[#This Row],[артикул]],[1]маринад!$A$2:$D$39,3,FALSE),укпф1[[#This Row],[объем]])</f>
        <v>604.36678006751595</v>
      </c>
    </row>
    <row r="453" spans="1:12" x14ac:dyDescent="0.35">
      <c r="A453" t="s">
        <v>145</v>
      </c>
      <c r="B453" t="s">
        <v>24</v>
      </c>
      <c r="C453" t="s">
        <v>25</v>
      </c>
      <c r="D453">
        <f>VLOOKUP(укпф1[[#This Row],[Номенклатура]],[1]!Таблица213[[product_name]:[упаковка]],7,FALSE)</f>
        <v>1003</v>
      </c>
      <c r="E453" t="s">
        <v>50</v>
      </c>
      <c r="F453" t="str">
        <f>VLOOKUP(укпф1[[#This Row],[Номенклатура]],[1]!Таблица213[[product_name]:[упаковка]],3,FALSE)</f>
        <v>ОХЛ</v>
      </c>
      <c r="G453" t="s">
        <v>15</v>
      </c>
      <c r="H453" t="str">
        <f>VLOOKUP(укпф1[[#This Row],[Номенклатура]],[1]!Таблица213[[product_name]:[упаковка]],4,FALSE)</f>
        <v>сердце</v>
      </c>
      <c r="I453" s="7">
        <v>4966.7960834639498</v>
      </c>
      <c r="J453" s="7" cm="1">
        <f t="array" ref="J453">INDEX('[1]прайс ЗПП'!$A$1:$D$1080,MATCH(1,(укпф1[[#This Row],[артикул]]='[1]прайс ЗПП'!$B$1:$B$1080)*(укпф1[[#This Row],[Source.Name.1]]='[1]прайс ЗПП'!$A$1:$A$1080),0),4)</f>
        <v>875.19593119182969</v>
      </c>
      <c r="K453" s="7">
        <f>укпф1[[#This Row],[цена]]*укпф1[[#This Row],[объем]]</f>
        <v>4346919.7233071644</v>
      </c>
      <c r="L453" s="7">
        <f>IFERROR(укпф1[[#This Row],[объем]]*VLOOKUP(укпф1[[#This Row],[артикул]],[1]маринад!$A$2:$D$39,3,FALSE),укпф1[[#This Row],[объем]])</f>
        <v>4966.7960834639498</v>
      </c>
    </row>
    <row r="454" spans="1:12" x14ac:dyDescent="0.35">
      <c r="A454" t="s">
        <v>145</v>
      </c>
      <c r="B454" t="s">
        <v>24</v>
      </c>
      <c r="C454" t="s">
        <v>25</v>
      </c>
      <c r="D454">
        <f>VLOOKUP(укпф1[[#This Row],[Номенклатура]],[1]!Таблица213[[product_name]:[упаковка]],7,FALSE)</f>
        <v>941</v>
      </c>
      <c r="E454" t="s">
        <v>51</v>
      </c>
      <c r="F454" t="str">
        <f>VLOOKUP(укпф1[[#This Row],[Номенклатура]],[1]!Таблица213[[product_name]:[упаковка]],3,FALSE)</f>
        <v>ОХЛ</v>
      </c>
      <c r="G454" t="s">
        <v>15</v>
      </c>
      <c r="H454" t="str">
        <f>VLOOKUP(укпф1[[#This Row],[Номенклатура]],[1]!Таблица213[[product_name]:[упаковка]],4,FALSE)</f>
        <v>бедро</v>
      </c>
      <c r="I454" s="7">
        <v>2911.9490312343946</v>
      </c>
      <c r="J454" s="7" cm="1">
        <f t="array" ref="J454">INDEX('[1]прайс ЗПП'!$A$1:$D$1080,MATCH(1,(укпф1[[#This Row],[артикул]]='[1]прайс ЗПП'!$B$1:$B$1080)*(укпф1[[#This Row],[Source.Name.1]]='[1]прайс ЗПП'!$A$1:$A$1080),0),4)</f>
        <v>922.31176824364081</v>
      </c>
      <c r="K454" s="7">
        <f>укпф1[[#This Row],[цена]]*укпф1[[#This Row],[объем]]</f>
        <v>2685724.8600331512</v>
      </c>
      <c r="L454" s="7">
        <f>IFERROR(укпф1[[#This Row],[объем]]*VLOOKUP(укпф1[[#This Row],[артикул]],[1]маринад!$A$2:$D$39,3,FALSE),укпф1[[#This Row],[объем]])</f>
        <v>2457.340954628181</v>
      </c>
    </row>
    <row r="455" spans="1:12" x14ac:dyDescent="0.35">
      <c r="A455" t="s">
        <v>145</v>
      </c>
      <c r="B455" t="s">
        <v>24</v>
      </c>
      <c r="C455" t="s">
        <v>25</v>
      </c>
      <c r="D455">
        <f>VLOOKUP(укпф1[[#This Row],[Номенклатура]],[1]!Таблица213[[product_name]:[упаковка]],7,FALSE)</f>
        <v>942</v>
      </c>
      <c r="E455" t="s">
        <v>52</v>
      </c>
      <c r="F455" t="str">
        <f>VLOOKUP(укпф1[[#This Row],[Номенклатура]],[1]!Таблица213[[product_name]:[упаковка]],3,FALSE)</f>
        <v>ОХЛ</v>
      </c>
      <c r="G455" t="s">
        <v>15</v>
      </c>
      <c r="H455" t="str">
        <f>VLOOKUP(укпф1[[#This Row],[Номенклатура]],[1]!Таблица213[[product_name]:[упаковка]],4,FALSE)</f>
        <v>крыло</v>
      </c>
      <c r="I455" s="7">
        <v>764.02949487444334</v>
      </c>
      <c r="J455" s="7" cm="1">
        <f t="array" ref="J455">INDEX('[1]прайс ЗПП'!$A$1:$D$1080,MATCH(1,(укпф1[[#This Row],[артикул]]='[1]прайс ЗПП'!$B$1:$B$1080)*(укпф1[[#This Row],[Source.Name.1]]='[1]прайс ЗПП'!$A$1:$A$1080),0),4)</f>
        <v>905.01180654160851</v>
      </c>
      <c r="K455" s="7">
        <f>укпф1[[#This Row],[цена]]*укпф1[[#This Row],[объем]]</f>
        <v>691455.71340739261</v>
      </c>
      <c r="L455" s="7">
        <f>IFERROR(укпф1[[#This Row],[объем]]*VLOOKUP(укпф1[[#This Row],[артикул]],[1]маринад!$A$2:$D$39,3,FALSE),укпф1[[#This Row],[объем]])</f>
        <v>644.64182827745822</v>
      </c>
    </row>
    <row r="456" spans="1:12" x14ac:dyDescent="0.35">
      <c r="A456" t="s">
        <v>145</v>
      </c>
      <c r="B456" t="s">
        <v>24</v>
      </c>
      <c r="C456" t="s">
        <v>25</v>
      </c>
      <c r="D456">
        <f>VLOOKUP(укпф1[[#This Row],[Номенклатура]],[1]!Таблица213[[product_name]:[упаковка]],7,FALSE)</f>
        <v>1014</v>
      </c>
      <c r="E456" t="s">
        <v>53</v>
      </c>
      <c r="F456" t="str">
        <f>VLOOKUP(укпф1[[#This Row],[Номенклатура]],[1]!Таблица213[[product_name]:[упаковка]],3,FALSE)</f>
        <v>ОХЛ</v>
      </c>
      <c r="G456" t="s">
        <v>15</v>
      </c>
      <c r="H456" t="str">
        <f>VLOOKUP(укпф1[[#This Row],[Номенклатура]],[1]!Таблица213[[product_name]:[упаковка]],4,FALSE)</f>
        <v>крыло</v>
      </c>
      <c r="I456" s="7">
        <v>9801.7303240040765</v>
      </c>
      <c r="J456" s="7" cm="1">
        <f t="array" ref="J456">INDEX('[1]прайс ЗПП'!$A$1:$D$1080,MATCH(1,(укпф1[[#This Row],[артикул]]='[1]прайс ЗПП'!$B$1:$B$1080)*(укпф1[[#This Row],[Source.Name.1]]='[1]прайс ЗПП'!$A$1:$A$1080),0),4)</f>
        <v>848.001210081674</v>
      </c>
      <c r="K456" s="7">
        <f>укпф1[[#This Row],[цена]]*укпф1[[#This Row],[объем]]</f>
        <v>8311879.1756496951</v>
      </c>
      <c r="L456" s="7">
        <f>IFERROR(укпф1[[#This Row],[объем]]*VLOOKUP(укпф1[[#This Row],[артикул]],[1]маринад!$A$2:$D$39,3,FALSE),укпф1[[#This Row],[объем]])</f>
        <v>8402.6835182203831</v>
      </c>
    </row>
    <row r="457" spans="1:12" x14ac:dyDescent="0.35">
      <c r="A457" t="s">
        <v>145</v>
      </c>
      <c r="B457" t="s">
        <v>24</v>
      </c>
      <c r="C457" t="s">
        <v>25</v>
      </c>
      <c r="D457">
        <f>VLOOKUP(укпф1[[#This Row],[Номенклатура]],[1]!Таблица213[[product_name]:[упаковка]],7,FALSE)</f>
        <v>1010</v>
      </c>
      <c r="E457" t="s">
        <v>54</v>
      </c>
      <c r="F457" t="str">
        <f>VLOOKUP(укпф1[[#This Row],[Номенклатура]],[1]!Таблица213[[product_name]:[упаковка]],3,FALSE)</f>
        <v>ОХЛ</v>
      </c>
      <c r="G457" t="s">
        <v>15</v>
      </c>
      <c r="H457" t="str">
        <f>VLOOKUP(укпф1[[#This Row],[Номенклатура]],[1]!Таблица213[[product_name]:[упаковка]],4,FALSE)</f>
        <v>табак</v>
      </c>
      <c r="I457" s="7">
        <v>2213.7405729527591</v>
      </c>
      <c r="J457" s="7" cm="1">
        <f t="array" ref="J457">INDEX('[1]прайс ЗПП'!$A$1:$D$1080,MATCH(1,(укпф1[[#This Row],[артикул]]='[1]прайс ЗПП'!$B$1:$B$1080)*(укпф1[[#This Row],[Source.Name.1]]='[1]прайс ЗПП'!$A$1:$A$1080),0),4)</f>
        <v>683.6589115911255</v>
      </c>
      <c r="K457" s="7">
        <f>укпф1[[#This Row],[цена]]*укпф1[[#This Row],[объем]]</f>
        <v>1513443.4706499979</v>
      </c>
      <c r="L457" s="7">
        <f>IFERROR(укпф1[[#This Row],[объем]]*VLOOKUP(укпф1[[#This Row],[артикул]],[1]маринад!$A$2:$D$39,3,FALSE),укпф1[[#This Row],[объем]])</f>
        <v>1954.7378127618181</v>
      </c>
    </row>
    <row r="458" spans="1:12" x14ac:dyDescent="0.35">
      <c r="A458" t="s">
        <v>145</v>
      </c>
      <c r="B458" t="s">
        <v>24</v>
      </c>
      <c r="C458" t="s">
        <v>25</v>
      </c>
      <c r="D458">
        <f>VLOOKUP(укпф1[[#This Row],[Номенклатура]],[1]!Таблица213[[product_name]:[упаковка]],7,FALSE)</f>
        <v>1017</v>
      </c>
      <c r="E458" t="s">
        <v>55</v>
      </c>
      <c r="F458" t="str">
        <f>VLOOKUP(укпф1[[#This Row],[Номенклатура]],[1]!Таблица213[[product_name]:[упаковка]],3,FALSE)</f>
        <v>ОХЛ</v>
      </c>
      <c r="G458" t="s">
        <v>15</v>
      </c>
      <c r="H458" t="str">
        <f>VLOOKUP(укпф1[[#This Row],[Номенклатура]],[1]!Таблица213[[product_name]:[упаковка]],4,FALSE)</f>
        <v>голень</v>
      </c>
      <c r="I458" s="7">
        <v>3351.4885076471337</v>
      </c>
      <c r="J458" s="7" cm="1">
        <f t="array" ref="J458">INDEX('[1]прайс ЗПП'!$A$1:$D$1080,MATCH(1,(укпф1[[#This Row],[артикул]]='[1]прайс ЗПП'!$B$1:$B$1080)*(укпф1[[#This Row],[Source.Name.1]]='[1]прайс ЗПП'!$A$1:$A$1080),0),4)</f>
        <v>894.65320410353456</v>
      </c>
      <c r="K458" s="7">
        <f>укпф1[[#This Row],[цена]]*укпф1[[#This Row],[объем]]</f>
        <v>2998419.9318826818</v>
      </c>
      <c r="L458" s="7">
        <f>IFERROR(укпф1[[#This Row],[объем]]*VLOOKUP(укпф1[[#This Row],[артикул]],[1]маринад!$A$2:$D$39,3,FALSE),укпф1[[#This Row],[объем]])</f>
        <v>2865.7447692579167</v>
      </c>
    </row>
    <row r="459" spans="1:12" x14ac:dyDescent="0.35">
      <c r="A459" t="s">
        <v>145</v>
      </c>
      <c r="B459" t="s">
        <v>24</v>
      </c>
      <c r="C459" t="s">
        <v>25</v>
      </c>
      <c r="D459">
        <f>VLOOKUP(укпф1[[#This Row],[Номенклатура]],[1]!Таблица213[[product_name]:[упаковка]],7,FALSE)</f>
        <v>1018</v>
      </c>
      <c r="E459" t="s">
        <v>56</v>
      </c>
      <c r="F459" t="str">
        <f>VLOOKUP(укпф1[[#This Row],[Номенклатура]],[1]!Таблица213[[product_name]:[упаковка]],3,FALSE)</f>
        <v>ОХЛ</v>
      </c>
      <c r="G459" t="s">
        <v>15</v>
      </c>
      <c r="H459" t="str">
        <f>VLOOKUP(укпф1[[#This Row],[Номенклатура]],[1]!Таблица213[[product_name]:[упаковка]],4,FALSE)</f>
        <v>бедро</v>
      </c>
      <c r="I459" s="7">
        <v>6620.5633634668793</v>
      </c>
      <c r="J459" s="7" cm="1">
        <f t="array" ref="J459">INDEX('[1]прайс ЗПП'!$A$1:$D$1080,MATCH(1,(укпф1[[#This Row],[артикул]]='[1]прайс ЗПП'!$B$1:$B$1080)*(укпф1[[#This Row],[Source.Name.1]]='[1]прайс ЗПП'!$A$1:$A$1080),0),4)</f>
        <v>910.10675231399853</v>
      </c>
      <c r="K459" s="7">
        <f>укпф1[[#This Row],[цена]]*укпф1[[#This Row],[объем]]</f>
        <v>6025419.4212138839</v>
      </c>
      <c r="L459" s="7">
        <f>IFERROR(укпф1[[#This Row],[объем]]*VLOOKUP(укпф1[[#This Row],[артикул]],[1]маринад!$A$2:$D$39,3,FALSE),укпф1[[#This Row],[объем]])</f>
        <v>5709.8433492599215</v>
      </c>
    </row>
    <row r="460" spans="1:12" x14ac:dyDescent="0.35">
      <c r="A460" t="s">
        <v>145</v>
      </c>
      <c r="B460" t="s">
        <v>24</v>
      </c>
      <c r="C460" t="s">
        <v>25</v>
      </c>
      <c r="D460">
        <f>VLOOKUP(укпф1[[#This Row],[Номенклатура]],[1]!Таблица213[[product_name]:[упаковка]],7,FALSE)</f>
        <v>1019</v>
      </c>
      <c r="E460" t="s">
        <v>57</v>
      </c>
      <c r="F460" t="str">
        <f>VLOOKUP(укпф1[[#This Row],[Номенклатура]],[1]!Таблица213[[product_name]:[упаковка]],3,FALSE)</f>
        <v>ОХЛ</v>
      </c>
      <c r="G460" t="s">
        <v>15</v>
      </c>
      <c r="H460" t="str">
        <f>VLOOKUP(укпф1[[#This Row],[Номенклатура]],[1]!Таблица213[[product_name]:[упаковка]],4,FALSE)</f>
        <v>филе</v>
      </c>
      <c r="I460" s="7">
        <v>219.22031386085354</v>
      </c>
      <c r="J460" s="7" cm="1">
        <f t="array" ref="J460">INDEX('[1]прайс ЗПП'!$A$1:$D$1080,MATCH(1,(укпф1[[#This Row],[артикул]]='[1]прайс ЗПП'!$B$1:$B$1080)*(укпф1[[#This Row],[Source.Name.1]]='[1]прайс ЗПП'!$A$1:$A$1080),0),4)</f>
        <v>1088.7914381328105</v>
      </c>
      <c r="K460" s="7">
        <f>укпф1[[#This Row],[цена]]*укпф1[[#This Row],[объем]]</f>
        <v>238685.20079648483</v>
      </c>
      <c r="L460" s="7">
        <f>IFERROR(укпф1[[#This Row],[объем]]*VLOOKUP(укпф1[[#This Row],[артикул]],[1]маринад!$A$2:$D$39,3,FALSE),укпф1[[#This Row],[объем]])</f>
        <v>190.62635987900308</v>
      </c>
    </row>
    <row r="461" spans="1:12" x14ac:dyDescent="0.35">
      <c r="A461" t="s">
        <v>145</v>
      </c>
      <c r="B461" t="s">
        <v>24</v>
      </c>
      <c r="C461" t="s">
        <v>25</v>
      </c>
      <c r="D461">
        <f>VLOOKUP(укпф1[[#This Row],[Номенклатура]],[1]!Таблица213[[product_name]:[упаковка]],7,FALSE)</f>
        <v>958</v>
      </c>
      <c r="E461" t="s">
        <v>58</v>
      </c>
      <c r="F461" t="str">
        <f>VLOOKUP(укпф1[[#This Row],[Номенклатура]],[1]!Таблица213[[product_name]:[упаковка]],3,FALSE)</f>
        <v>ОХЛ</v>
      </c>
      <c r="G461" t="s">
        <v>15</v>
      </c>
      <c r="H461" t="str">
        <f>VLOOKUP(укпф1[[#This Row],[Номенклатура]],[1]!Таблица213[[product_name]:[упаковка]],4,FALSE)</f>
        <v>табак</v>
      </c>
      <c r="I461" s="7">
        <v>648.87015205430578</v>
      </c>
      <c r="J461" s="7" cm="1">
        <f t="array" ref="J461">INDEX('[1]прайс ЗПП'!$A$1:$D$1080,MATCH(1,(укпф1[[#This Row],[артикул]]='[1]прайс ЗПП'!$B$1:$B$1080)*(укпф1[[#This Row],[Source.Name.1]]='[1]прайс ЗПП'!$A$1:$A$1080),0),4)</f>
        <v>780.57683425800747</v>
      </c>
      <c r="K461" s="7">
        <f>укпф1[[#This Row],[цена]]*укпф1[[#This Row],[объем]]</f>
        <v>506493.00913506193</v>
      </c>
      <c r="L461" s="7">
        <f>IFERROR(укпф1[[#This Row],[объем]]*VLOOKUP(укпф1[[#This Row],[артикул]],[1]маринад!$A$2:$D$39,3,FALSE),укпф1[[#This Row],[объем]])</f>
        <v>631.8112483488859</v>
      </c>
    </row>
    <row r="462" spans="1:12" x14ac:dyDescent="0.35">
      <c r="A462" t="s">
        <v>145</v>
      </c>
      <c r="B462" t="s">
        <v>24</v>
      </c>
      <c r="C462" t="s">
        <v>25</v>
      </c>
      <c r="D462">
        <f>VLOOKUP(укпф1[[#This Row],[Номенклатура]],[1]!Таблица213[[product_name]:[упаковка]],7,FALSE)</f>
        <v>1020</v>
      </c>
      <c r="E462" t="s">
        <v>59</v>
      </c>
      <c r="F462" t="str">
        <f>VLOOKUP(укпф1[[#This Row],[Номенклатура]],[1]!Таблица213[[product_name]:[упаковка]],3,FALSE)</f>
        <v>ОХЛ</v>
      </c>
      <c r="G462" t="s">
        <v>15</v>
      </c>
      <c r="H462" t="str">
        <f>VLOOKUP(укпф1[[#This Row],[Номенклатура]],[1]!Таблица213[[product_name]:[упаковка]],4,FALSE)</f>
        <v>рагу</v>
      </c>
      <c r="I462" s="7">
        <v>7758.9706073758734</v>
      </c>
      <c r="J462" s="7" cm="1">
        <f t="array" ref="J462">INDEX('[1]прайс ЗПП'!$A$1:$D$1080,MATCH(1,(укпф1[[#This Row],[артикул]]='[1]прайс ЗПП'!$B$1:$B$1080)*(укпф1[[#This Row],[Source.Name.1]]='[1]прайс ЗПП'!$A$1:$A$1080),0),4)</f>
        <v>603.44844599203577</v>
      </c>
      <c r="K462" s="7">
        <f>укпф1[[#This Row],[цена]]*укпф1[[#This Row],[объем]]</f>
        <v>4682138.7555188527</v>
      </c>
      <c r="L462" s="7">
        <f>IFERROR(укпф1[[#This Row],[объем]]*VLOOKUP(укпф1[[#This Row],[артикул]],[1]маринад!$A$2:$D$39,3,FALSE),укпф1[[#This Row],[объем]])</f>
        <v>5757.1941881545399</v>
      </c>
    </row>
    <row r="463" spans="1:12" x14ac:dyDescent="0.35">
      <c r="A463" t="s">
        <v>145</v>
      </c>
      <c r="B463" t="s">
        <v>24</v>
      </c>
      <c r="C463" t="s">
        <v>25</v>
      </c>
      <c r="D463">
        <f>VLOOKUP(укпф1[[#This Row],[Номенклатура]],[1]!Таблица213[[product_name]:[упаковка]],7,FALSE)</f>
        <v>1038</v>
      </c>
      <c r="E463" t="s">
        <v>60</v>
      </c>
      <c r="F463" t="str">
        <f>VLOOKUP(укпф1[[#This Row],[Номенклатура]],[1]!Таблица213[[product_name]:[упаковка]],3,FALSE)</f>
        <v>ОХЛ</v>
      </c>
      <c r="G463" t="s">
        <v>15</v>
      </c>
      <c r="H463" t="str">
        <f>VLOOKUP(укпф1[[#This Row],[Номенклатура]],[1]!Таблица213[[product_name]:[упаковка]],4,FALSE)</f>
        <v>табак</v>
      </c>
      <c r="I463" s="7">
        <v>745.56883686510832</v>
      </c>
      <c r="J463" s="7" cm="1">
        <f t="array" ref="J463">INDEX('[1]прайс ЗПП'!$A$1:$D$1080,MATCH(1,(укпф1[[#This Row],[артикул]]='[1]прайс ЗПП'!$B$1:$B$1080)*(укпф1[[#This Row],[Source.Name.1]]='[1]прайс ЗПП'!$A$1:$A$1080),0),4)</f>
        <v>759.87074255137043</v>
      </c>
      <c r="K463" s="7">
        <f>укпф1[[#This Row],[цена]]*укпф1[[#This Row],[объем]]</f>
        <v>566535.94569185143</v>
      </c>
      <c r="L463" s="7">
        <f>IFERROR(укпф1[[#This Row],[объем]]*VLOOKUP(укпф1[[#This Row],[артикул]],[1]маринад!$A$2:$D$39,3,FALSE),укпф1[[#This Row],[объем]])</f>
        <v>738.18696719317654</v>
      </c>
    </row>
    <row r="464" spans="1:12" x14ac:dyDescent="0.35">
      <c r="A464" t="s">
        <v>145</v>
      </c>
      <c r="B464" t="s">
        <v>24</v>
      </c>
      <c r="C464" t="s">
        <v>25</v>
      </c>
      <c r="D464">
        <f>VLOOKUP(укпф1[[#This Row],[Номенклатура]],[1]!Таблица213[[product_name]:[упаковка]],7,FALSE)</f>
        <v>1011</v>
      </c>
      <c r="E464" t="s">
        <v>61</v>
      </c>
      <c r="F464" t="str">
        <f>VLOOKUP(укпф1[[#This Row],[Номенклатура]],[1]!Таблица213[[product_name]:[упаковка]],3,FALSE)</f>
        <v>ОХЛ</v>
      </c>
      <c r="G464" t="s">
        <v>15</v>
      </c>
      <c r="H464" t="str">
        <f>VLOOKUP(укпф1[[#This Row],[Номенклатура]],[1]!Таблица213[[product_name]:[упаковка]],4,FALSE)</f>
        <v>крыло</v>
      </c>
      <c r="I464" s="7">
        <v>28.712916296662165</v>
      </c>
      <c r="J464" s="7" cm="1">
        <f t="array" ref="J464">INDEX('[1]прайс ЗПП'!$A$1:$D$1080,MATCH(1,(укпф1[[#This Row],[артикул]]='[1]прайс ЗПП'!$B$1:$B$1080)*(укпф1[[#This Row],[Source.Name.1]]='[1]прайс ЗПП'!$A$1:$A$1080),0),4)</f>
        <v>850.40369106064543</v>
      </c>
      <c r="K464" s="7">
        <f>укпф1[[#This Row],[цена]]*укпф1[[#This Row],[объем]]</f>
        <v>24417.569999796862</v>
      </c>
      <c r="L464" s="7">
        <f>IFERROR(укпф1[[#This Row],[объем]]*VLOOKUP(укпф1[[#This Row],[артикул]],[1]маринад!$A$2:$D$39,3,FALSE),укпф1[[#This Row],[объем]])</f>
        <v>28.712916296662165</v>
      </c>
    </row>
    <row r="465" spans="1:12" x14ac:dyDescent="0.35">
      <c r="A465" t="s">
        <v>145</v>
      </c>
      <c r="B465" t="s">
        <v>24</v>
      </c>
      <c r="C465" t="s">
        <v>25</v>
      </c>
      <c r="D465">
        <f>VLOOKUP(укпф1[[#This Row],[Номенклатура]],[1]!Таблица213[[product_name]:[упаковка]],7,FALSE)</f>
        <v>1064</v>
      </c>
      <c r="E465" t="s">
        <v>62</v>
      </c>
      <c r="F465" t="str">
        <f>VLOOKUP(укпф1[[#This Row],[Номенклатура]],[1]!Таблица213[[product_name]:[упаковка]],3,FALSE)</f>
        <v>ОХЛ</v>
      </c>
      <c r="G465" t="s">
        <v>15</v>
      </c>
      <c r="H465" t="str">
        <f>VLOOKUP(укпф1[[#This Row],[Номенклатура]],[1]!Таблица213[[product_name]:[упаковка]],4,FALSE)</f>
        <v>бедро</v>
      </c>
      <c r="I465" s="7">
        <v>7166.0318536950899</v>
      </c>
      <c r="J465" s="7" cm="1">
        <f t="array" ref="J465">INDEX('[1]прайс ЗПП'!$A$1:$D$1080,MATCH(1,(укпф1[[#This Row],[артикул]]='[1]прайс ЗПП'!$B$1:$B$1080)*(укпф1[[#This Row],[Source.Name.1]]='[1]прайс ЗПП'!$A$1:$A$1080),0),4)</f>
        <v>874.86146282754908</v>
      </c>
      <c r="K465" s="7">
        <f>укпф1[[#This Row],[цена]]*укпф1[[#This Row],[объем]]</f>
        <v>6269285.1101924991</v>
      </c>
      <c r="L465" s="7">
        <f>IFERROR(укпф1[[#This Row],[объем]]*VLOOKUP(укпф1[[#This Row],[артикул]],[1]маринад!$A$2:$D$39,3,FALSE),укпф1[[#This Row],[объем]])</f>
        <v>6083.2188910824198</v>
      </c>
    </row>
    <row r="466" spans="1:12" x14ac:dyDescent="0.35">
      <c r="A466" t="s">
        <v>145</v>
      </c>
      <c r="B466" t="s">
        <v>24</v>
      </c>
      <c r="C466" t="s">
        <v>25</v>
      </c>
      <c r="D466">
        <f>VLOOKUP(укпф1[[#This Row],[Номенклатура]],[1]!Таблица213[[product_name]:[упаковка]],7,FALSE)</f>
        <v>1066</v>
      </c>
      <c r="E466" t="s">
        <v>63</v>
      </c>
      <c r="F466" t="str">
        <f>VLOOKUP(укпф1[[#This Row],[Номенклатура]],[1]!Таблица213[[product_name]:[упаковка]],3,FALSE)</f>
        <v>ОХЛ</v>
      </c>
      <c r="G466" t="s">
        <v>15</v>
      </c>
      <c r="H466" t="str">
        <f>VLOOKUP(укпф1[[#This Row],[Номенклатура]],[1]!Таблица213[[product_name]:[упаковка]],4,FALSE)</f>
        <v>бедро</v>
      </c>
      <c r="I466" s="7">
        <v>120.87335601350318</v>
      </c>
      <c r="J466" s="7" cm="1">
        <f t="array" ref="J466">INDEX('[1]прайс ЗПП'!$A$1:$D$1080,MATCH(1,(укпф1[[#This Row],[артикул]]='[1]прайс ЗПП'!$B$1:$B$1080)*(укпф1[[#This Row],[Source.Name.1]]='[1]прайс ЗПП'!$A$1:$A$1080),0),4)</f>
        <v>878.17768515413422</v>
      </c>
      <c r="K466" s="7">
        <f>укпф1[[#This Row],[цена]]*укпф1[[#This Row],[объем]]</f>
        <v>106148.28398074978</v>
      </c>
      <c r="L466" s="7">
        <f>IFERROR(укпф1[[#This Row],[объем]]*VLOOKUP(укпф1[[#This Row],[артикул]],[1]маринад!$A$2:$D$39,3,FALSE),укпф1[[#This Row],[объем]])</f>
        <v>102.60896096222682</v>
      </c>
    </row>
    <row r="467" spans="1:12" x14ac:dyDescent="0.35">
      <c r="A467" t="s">
        <v>145</v>
      </c>
      <c r="B467" t="s">
        <v>24</v>
      </c>
      <c r="C467" t="s">
        <v>25</v>
      </c>
      <c r="D467">
        <f>VLOOKUP(укпф1[[#This Row],[Номенклатура]],[1]!Таблица213[[product_name]:[упаковка]],7,FALSE)</f>
        <v>1065</v>
      </c>
      <c r="E467" t="s">
        <v>64</v>
      </c>
      <c r="F467" t="str">
        <f>VLOOKUP(укпф1[[#This Row],[Номенклатура]],[1]!Таблица213[[product_name]:[упаковка]],3,FALSE)</f>
        <v>ОХЛ</v>
      </c>
      <c r="G467" t="s">
        <v>15</v>
      </c>
      <c r="H467" t="str">
        <f>VLOOKUP(укпф1[[#This Row],[Номенклатура]],[1]!Таблица213[[product_name]:[упаковка]],4,FALSE)</f>
        <v>филе</v>
      </c>
      <c r="I467" s="7">
        <v>263.72368584764331</v>
      </c>
      <c r="J467" s="7" cm="1">
        <f t="array" ref="J467">INDEX('[1]прайс ЗПП'!$A$1:$D$1080,MATCH(1,(укпф1[[#This Row],[артикул]]='[1]прайс ЗПП'!$B$1:$B$1080)*(укпф1[[#This Row],[Source.Name.1]]='[1]прайс ЗПП'!$A$1:$A$1080),0),4)</f>
        <v>1030.191076987385</v>
      </c>
      <c r="K467" s="7">
        <f>укпф1[[#This Row],[цена]]*укпф1[[#This Row],[объем]]</f>
        <v>271685.78795046645</v>
      </c>
      <c r="L467" s="7">
        <f>IFERROR(укпф1[[#This Row],[объем]]*VLOOKUP(укпф1[[#This Row],[артикул]],[1]маринад!$A$2:$D$39,3,FALSE),укпф1[[#This Row],[объем]])</f>
        <v>223.8740966448585</v>
      </c>
    </row>
    <row r="468" spans="1:12" x14ac:dyDescent="0.35">
      <c r="A468" t="s">
        <v>145</v>
      </c>
      <c r="B468" t="s">
        <v>24</v>
      </c>
      <c r="C468" t="s">
        <v>25</v>
      </c>
      <c r="D468">
        <f>VLOOKUP(укпф1[[#This Row],[Номенклатура]],[1]!Таблица213[[product_name]:[упаковка]],7,FALSE)</f>
        <v>1009</v>
      </c>
      <c r="E468" t="s">
        <v>65</v>
      </c>
      <c r="F468" t="str">
        <f>VLOOKUP(укпф1[[#This Row],[Номенклатура]],[1]!Таблица213[[product_name]:[упаковка]],3,FALSE)</f>
        <v>ОХЛ</v>
      </c>
      <c r="G468" t="s">
        <v>15</v>
      </c>
      <c r="H468" t="str">
        <f>VLOOKUP(укпф1[[#This Row],[Номенклатура]],[1]!Таблица213[[product_name]:[упаковка]],4,FALSE)</f>
        <v>лапы</v>
      </c>
      <c r="I468" s="7">
        <v>18691.416234451721</v>
      </c>
      <c r="J468" s="7" cm="1">
        <f t="array" ref="J468">INDEX('[1]прайс ЗПП'!$A$1:$D$1080,MATCH(1,(укпф1[[#This Row],[артикул]]='[1]прайс ЗПП'!$B$1:$B$1080)*(укпф1[[#This Row],[Source.Name.1]]='[1]прайс ЗПП'!$A$1:$A$1080),0),4)</f>
        <v>166.34131882534817</v>
      </c>
      <c r="K468" s="7">
        <f>укпф1[[#This Row],[цена]]*укпф1[[#This Row],[объем]]</f>
        <v>3109154.8271522224</v>
      </c>
      <c r="L468" s="7">
        <f>IFERROR(укпф1[[#This Row],[объем]]*VLOOKUP(укпф1[[#This Row],[артикул]],[1]маринад!$A$2:$D$39,3,FALSE),укпф1[[#This Row],[объем]])</f>
        <v>18691.416234451721</v>
      </c>
    </row>
    <row r="469" spans="1:12" x14ac:dyDescent="0.35">
      <c r="A469" t="s">
        <v>145</v>
      </c>
      <c r="B469" t="s">
        <v>24</v>
      </c>
      <c r="C469" t="s">
        <v>25</v>
      </c>
      <c r="D469">
        <f>VLOOKUP(укпф1[[#This Row],[Номенклатура]],[1]!Таблица213[[product_name]:[упаковка]],7,FALSE)</f>
        <v>1008</v>
      </c>
      <c r="E469" t="s">
        <v>66</v>
      </c>
      <c r="F469" t="str">
        <f>VLOOKUP(укпф1[[#This Row],[Номенклатура]],[1]!Таблица213[[product_name]:[упаковка]],3,FALSE)</f>
        <v>ОХЛ</v>
      </c>
      <c r="G469" t="s">
        <v>15</v>
      </c>
      <c r="H469" t="str">
        <f>VLOOKUP(укпф1[[#This Row],[Номенклатура]],[1]!Таблица213[[product_name]:[упаковка]],4,FALSE)</f>
        <v>головы</v>
      </c>
      <c r="I469" s="7">
        <v>28465.405024402011</v>
      </c>
      <c r="J469" s="7" cm="1">
        <f t="array" ref="J469">INDEX('[1]прайс ЗПП'!$A$1:$D$1080,MATCH(1,(укпф1[[#This Row],[артикул]]='[1]прайс ЗПП'!$B$1:$B$1080)*(укпф1[[#This Row],[Source.Name.1]]='[1]прайс ЗПП'!$A$1:$A$1080),0),4)</f>
        <v>175.03383831233191</v>
      </c>
      <c r="K469" s="7">
        <f>укпф1[[#This Row],[цена]]*укпф1[[#This Row],[объем]]</f>
        <v>4982409.1005362216</v>
      </c>
      <c r="L469" s="7">
        <f>IFERROR(укпф1[[#This Row],[объем]]*VLOOKUP(укпф1[[#This Row],[артикул]],[1]маринад!$A$2:$D$39,3,FALSE),укпф1[[#This Row],[объем]])</f>
        <v>28465.405024402011</v>
      </c>
    </row>
    <row r="470" spans="1:12" x14ac:dyDescent="0.35">
      <c r="A470" t="s">
        <v>145</v>
      </c>
      <c r="B470" t="s">
        <v>24</v>
      </c>
      <c r="C470" t="s">
        <v>25</v>
      </c>
      <c r="D470">
        <f>VLOOKUP(укпф1[[#This Row],[Номенклатура]],[1]!Таблица213[[product_name]:[упаковка]],7,FALSE)</f>
        <v>1004</v>
      </c>
      <c r="E470" t="s">
        <v>67</v>
      </c>
      <c r="F470" t="str">
        <f>VLOOKUP(укпф1[[#This Row],[Номенклатура]],[1]!Таблица213[[product_name]:[упаковка]],3,FALSE)</f>
        <v>ОХЛ</v>
      </c>
      <c r="G470" t="s">
        <v>15</v>
      </c>
      <c r="H470" t="str">
        <f>VLOOKUP(укпф1[[#This Row],[Номенклатура]],[1]!Таблица213[[product_name]:[упаковка]],4,FALSE)</f>
        <v>шея</v>
      </c>
      <c r="I470" s="7">
        <v>18773.829886279105</v>
      </c>
      <c r="J470" s="7" cm="1">
        <f t="array" ref="J470">INDEX('[1]прайс ЗПП'!$A$1:$D$1080,MATCH(1,(укпф1[[#This Row],[артикул]]='[1]прайс ЗПП'!$B$1:$B$1080)*(укпф1[[#This Row],[Source.Name.1]]='[1]прайс ЗПП'!$A$1:$A$1080),0),4)</f>
        <v>266.19500674714243</v>
      </c>
      <c r="K470" s="7">
        <f>укпф1[[#This Row],[цена]]*укпф1[[#This Row],[объем]]</f>
        <v>4997499.773247771</v>
      </c>
      <c r="L470" s="7">
        <f>IFERROR(укпф1[[#This Row],[объем]]*VLOOKUP(укпф1[[#This Row],[артикул]],[1]маринад!$A$2:$D$39,3,FALSE),укпф1[[#This Row],[объем]])</f>
        <v>18773.829886279105</v>
      </c>
    </row>
    <row r="471" spans="1:12" x14ac:dyDescent="0.35">
      <c r="A471" t="s">
        <v>145</v>
      </c>
      <c r="B471" t="s">
        <v>68</v>
      </c>
      <c r="C471" t="s">
        <v>69</v>
      </c>
      <c r="D471">
        <f>VLOOKUP(укпф1[[#This Row],[Номенклатура]],[1]!Таблица213[[product_name]:[упаковка]],7,FALSE)</f>
        <v>987</v>
      </c>
      <c r="E471" t="s">
        <v>27</v>
      </c>
      <c r="F471" t="str">
        <f>VLOOKUP(укпф1[[#This Row],[Номенклатура]],[1]!Таблица213[[product_name]:[упаковка]],3,FALSE)</f>
        <v>ОХЛ</v>
      </c>
      <c r="G471" t="s">
        <v>15</v>
      </c>
      <c r="H471" t="str">
        <f>VLOOKUP(укпф1[[#This Row],[Номенклатура]],[1]!Таблица213[[product_name]:[упаковка]],4,FALSE)</f>
        <v>тушка</v>
      </c>
      <c r="I471" s="7">
        <v>2569.1227536564847</v>
      </c>
      <c r="J471" s="7" cm="1">
        <f t="array" ref="J471">INDEX('[1]прайс ЗПП'!$A$1:$D$1080,MATCH(1,(укпф1[[#This Row],[артикул]]='[1]прайс ЗПП'!$B$1:$B$1080)*(укпф1[[#This Row],[Source.Name.1]]='[1]прайс ЗПП'!$A$1:$A$1080),0),4)</f>
        <v>797.21817845988778</v>
      </c>
      <c r="K471" s="7">
        <f>укпф1[[#This Row],[цена]]*укпф1[[#This Row],[объем]]</f>
        <v>2048151.3619098738</v>
      </c>
      <c r="L471" s="7">
        <f>IFERROR(укпф1[[#This Row],[объем]]*VLOOKUP(укпф1[[#This Row],[артикул]],[1]маринад!$A$2:$D$39,3,FALSE),укпф1[[#This Row],[объем]])</f>
        <v>2569.1227536564847</v>
      </c>
    </row>
    <row r="472" spans="1:12" x14ac:dyDescent="0.35">
      <c r="A472" t="s">
        <v>145</v>
      </c>
      <c r="B472" t="s">
        <v>68</v>
      </c>
      <c r="C472" t="s">
        <v>69</v>
      </c>
      <c r="D472">
        <f>VLOOKUP(укпф1[[#This Row],[Номенклатура]],[1]!Таблица213[[product_name]:[упаковка]],7,FALSE)</f>
        <v>991</v>
      </c>
      <c r="E472" t="s">
        <v>29</v>
      </c>
      <c r="F472" t="str">
        <f>VLOOKUP(укпф1[[#This Row],[Номенклатура]],[1]!Таблица213[[product_name]:[упаковка]],3,FALSE)</f>
        <v>ОХЛ</v>
      </c>
      <c r="G472" t="s">
        <v>15</v>
      </c>
      <c r="H472" t="str">
        <f>VLOOKUP(укпф1[[#This Row],[Номенклатура]],[1]!Таблица213[[product_name]:[упаковка]],4,FALSE)</f>
        <v>бедро</v>
      </c>
      <c r="I472" s="7">
        <v>12113.121493684084</v>
      </c>
      <c r="J472" s="7" cm="1">
        <f t="array" ref="J472">INDEX('[1]прайс ЗПП'!$A$1:$D$1080,MATCH(1,(укпф1[[#This Row],[артикул]]='[1]прайс ЗПП'!$B$1:$B$1080)*(укпф1[[#This Row],[Source.Name.1]]='[1]прайс ЗПП'!$A$1:$A$1080),0),4)</f>
        <v>817.03450184201608</v>
      </c>
      <c r="K472" s="7">
        <f>укпф1[[#This Row],[цена]]*укпф1[[#This Row],[объем]]</f>
        <v>9896838.1853439938</v>
      </c>
      <c r="L472" s="7">
        <f>IFERROR(укпф1[[#This Row],[объем]]*VLOOKUP(укпф1[[#This Row],[артикул]],[1]маринад!$A$2:$D$39,3,FALSE),укпф1[[#This Row],[объем]])</f>
        <v>12113.121493684084</v>
      </c>
    </row>
    <row r="473" spans="1:12" x14ac:dyDescent="0.35">
      <c r="A473" t="s">
        <v>145</v>
      </c>
      <c r="B473" t="s">
        <v>68</v>
      </c>
      <c r="C473" t="s">
        <v>69</v>
      </c>
      <c r="D473">
        <f>VLOOKUP(укпф1[[#This Row],[Номенклатура]],[1]!Таблица213[[product_name]:[упаковка]],7,FALSE)</f>
        <v>992</v>
      </c>
      <c r="E473" t="s">
        <v>31</v>
      </c>
      <c r="F473" t="str">
        <f>VLOOKUP(укпф1[[#This Row],[Номенклатура]],[1]!Таблица213[[product_name]:[упаковка]],3,FALSE)</f>
        <v>ОХЛ</v>
      </c>
      <c r="G473" t="s">
        <v>15</v>
      </c>
      <c r="H473" t="str">
        <f>VLOOKUP(укпф1[[#This Row],[Номенклатура]],[1]!Таблица213[[product_name]:[упаковка]],4,FALSE)</f>
        <v>голень</v>
      </c>
      <c r="I473" s="7">
        <v>4134.8949644039876</v>
      </c>
      <c r="J473" s="7" cm="1">
        <f t="array" ref="J473">INDEX('[1]прайс ЗПП'!$A$1:$D$1080,MATCH(1,(укпф1[[#This Row],[артикул]]='[1]прайс ЗПП'!$B$1:$B$1080)*(укпф1[[#This Row],[Source.Name.1]]='[1]прайс ЗПП'!$A$1:$A$1080),0),4)</f>
        <v>846.41498375252513</v>
      </c>
      <c r="K473" s="7">
        <f>укпф1[[#This Row],[цена]]*укпф1[[#This Row],[объем]]</f>
        <v>3499837.054114399</v>
      </c>
      <c r="L473" s="7">
        <f>IFERROR(укпф1[[#This Row],[объем]]*VLOOKUP(укпф1[[#This Row],[артикул]],[1]маринад!$A$2:$D$39,3,FALSE),укпф1[[#This Row],[объем]])</f>
        <v>4134.8949644039876</v>
      </c>
    </row>
    <row r="474" spans="1:12" x14ac:dyDescent="0.35">
      <c r="A474" t="s">
        <v>145</v>
      </c>
      <c r="B474" t="s">
        <v>68</v>
      </c>
      <c r="C474" t="s">
        <v>69</v>
      </c>
      <c r="D474">
        <f>VLOOKUP(укпф1[[#This Row],[Номенклатура]],[1]!Таблица213[[product_name]:[упаковка]],7,FALSE)</f>
        <v>993</v>
      </c>
      <c r="E474" t="s">
        <v>33</v>
      </c>
      <c r="F474" t="str">
        <f>VLOOKUP(укпф1[[#This Row],[Номенклатура]],[1]!Таблица213[[product_name]:[упаковка]],3,FALSE)</f>
        <v>ОХЛ</v>
      </c>
      <c r="G474" t="s">
        <v>15</v>
      </c>
      <c r="H474" t="str">
        <f>VLOOKUP(укпф1[[#This Row],[Номенклатура]],[1]!Таблица213[[product_name]:[упаковка]],4,FALSE)</f>
        <v>крыло</v>
      </c>
      <c r="I474" s="7">
        <v>3637.1336535978958</v>
      </c>
      <c r="J474" s="7" cm="1">
        <f t="array" ref="J474">INDEX('[1]прайс ЗПП'!$A$1:$D$1080,MATCH(1,(укпф1[[#This Row],[артикул]]='[1]прайс ЗПП'!$B$1:$B$1080)*(укпф1[[#This Row],[Source.Name.1]]='[1]прайс ЗПП'!$A$1:$A$1080),0),4)</f>
        <v>832.99048422332055</v>
      </c>
      <c r="K474" s="7">
        <f>укпф1[[#This Row],[цена]]*укпф1[[#This Row],[объем]]</f>
        <v>3029697.723295446</v>
      </c>
      <c r="L474" s="7">
        <f>IFERROR(укпф1[[#This Row],[объем]]*VLOOKUP(укпф1[[#This Row],[артикул]],[1]маринад!$A$2:$D$39,3,FALSE),укпф1[[#This Row],[объем]])</f>
        <v>3637.1336535978958</v>
      </c>
    </row>
    <row r="475" spans="1:12" x14ac:dyDescent="0.35">
      <c r="A475" t="s">
        <v>145</v>
      </c>
      <c r="B475" t="s">
        <v>68</v>
      </c>
      <c r="C475" t="s">
        <v>69</v>
      </c>
      <c r="D475">
        <f>VLOOKUP(укпф1[[#This Row],[Номенклатура]],[1]!Таблица213[[product_name]:[упаковка]],7,FALSE)</f>
        <v>999</v>
      </c>
      <c r="E475" t="s">
        <v>35</v>
      </c>
      <c r="F475" t="str">
        <f>VLOOKUP(укпф1[[#This Row],[Номенклатура]],[1]!Таблица213[[product_name]:[упаковка]],3,FALSE)</f>
        <v>ОХЛ</v>
      </c>
      <c r="G475" t="s">
        <v>15</v>
      </c>
      <c r="H475" t="str">
        <f>VLOOKUP(укпф1[[#This Row],[Номенклатура]],[1]!Таблица213[[product_name]:[упаковка]],4,FALSE)</f>
        <v>четвертина</v>
      </c>
      <c r="I475" s="7">
        <v>3522.950645869485</v>
      </c>
      <c r="J475" s="7" cm="1">
        <f t="array" ref="J475">INDEX('[1]прайс ЗПП'!$A$1:$D$1080,MATCH(1,(укпф1[[#This Row],[артикул]]='[1]прайс ЗПП'!$B$1:$B$1080)*(укпф1[[#This Row],[Source.Name.1]]='[1]прайс ЗПП'!$A$1:$A$1080),0),4)</f>
        <v>799.52091607734144</v>
      </c>
      <c r="K475" s="7">
        <f>укпф1[[#This Row],[цена]]*укпф1[[#This Row],[объем]]</f>
        <v>2816672.7276808321</v>
      </c>
      <c r="L475" s="7">
        <f>IFERROR(укпф1[[#This Row],[объем]]*VLOOKUP(укпф1[[#This Row],[артикул]],[1]маринад!$A$2:$D$39,3,FALSE),укпф1[[#This Row],[объем]])</f>
        <v>3522.950645869485</v>
      </c>
    </row>
    <row r="476" spans="1:12" x14ac:dyDescent="0.35">
      <c r="A476" t="s">
        <v>145</v>
      </c>
      <c r="B476" t="s">
        <v>68</v>
      </c>
      <c r="C476" t="s">
        <v>69</v>
      </c>
      <c r="D476">
        <f>VLOOKUP(укпф1[[#This Row],[Номенклатура]],[1]!Таблица213[[product_name]:[упаковка]],7,FALSE)</f>
        <v>998</v>
      </c>
      <c r="E476" t="s">
        <v>37</v>
      </c>
      <c r="F476" t="str">
        <f>VLOOKUP(укпф1[[#This Row],[Номенклатура]],[1]!Таблица213[[product_name]:[упаковка]],3,FALSE)</f>
        <v>ОХЛ</v>
      </c>
      <c r="G476" t="s">
        <v>15</v>
      </c>
      <c r="H476" t="str">
        <f>VLOOKUP(укпф1[[#This Row],[Номенклатура]],[1]!Таблица213[[product_name]:[упаковка]],4,FALSE)</f>
        <v>филе</v>
      </c>
      <c r="I476" s="7">
        <v>11539.382104463817</v>
      </c>
      <c r="J476" s="7" cm="1">
        <f t="array" ref="J476">INDEX('[1]прайс ЗПП'!$A$1:$D$1080,MATCH(1,(укпф1[[#This Row],[артикул]]='[1]прайс ЗПП'!$B$1:$B$1080)*(укпф1[[#This Row],[Source.Name.1]]='[1]прайс ЗПП'!$A$1:$A$1080),0),4)</f>
        <v>1080.4015046182376</v>
      </c>
      <c r="K476" s="7">
        <f>укпф1[[#This Row],[цена]]*укпф1[[#This Row],[объем]]</f>
        <v>12467165.788027473</v>
      </c>
      <c r="L476" s="7">
        <f>IFERROR(укпф1[[#This Row],[объем]]*VLOOKUP(укпф1[[#This Row],[артикул]],[1]маринад!$A$2:$D$39,3,FALSE),укпф1[[#This Row],[объем]])</f>
        <v>11539.382104463817</v>
      </c>
    </row>
    <row r="477" spans="1:12" x14ac:dyDescent="0.35">
      <c r="A477" t="s">
        <v>145</v>
      </c>
      <c r="B477" t="s">
        <v>68</v>
      </c>
      <c r="C477" t="s">
        <v>69</v>
      </c>
      <c r="D477">
        <f>VLOOKUP(укпф1[[#This Row],[Номенклатура]],[1]!Таблица213[[product_name]:[упаковка]],7,FALSE)</f>
        <v>994</v>
      </c>
      <c r="E477" t="s">
        <v>39</v>
      </c>
      <c r="F477" t="str">
        <f>VLOOKUP(укпф1[[#This Row],[Номенклатура]],[1]!Таблица213[[product_name]:[упаковка]],3,FALSE)</f>
        <v>ОХЛ</v>
      </c>
      <c r="G477" t="s">
        <v>15</v>
      </c>
      <c r="H477" t="str">
        <f>VLOOKUP(укпф1[[#This Row],[Номенклатура]],[1]!Таблица213[[product_name]:[упаковка]],4,FALSE)</f>
        <v>грудка</v>
      </c>
      <c r="I477" s="7">
        <v>3657.5187594798304</v>
      </c>
      <c r="J477" s="7" cm="1">
        <f t="array" ref="J477">INDEX('[1]прайс ЗПП'!$A$1:$D$1080,MATCH(1,(укпф1[[#This Row],[артикул]]='[1]прайс ЗПП'!$B$1:$B$1080)*(укпф1[[#This Row],[Source.Name.1]]='[1]прайс ЗПП'!$A$1:$A$1080),0),4)</f>
        <v>860.81899499776182</v>
      </c>
      <c r="K477" s="7">
        <f>укпф1[[#This Row],[цена]]*укпф1[[#This Row],[объем]]</f>
        <v>3148461.6227208879</v>
      </c>
      <c r="L477" s="7">
        <f>IFERROR(укпф1[[#This Row],[объем]]*VLOOKUP(укпф1[[#This Row],[артикул]],[1]маринад!$A$2:$D$39,3,FALSE),укпф1[[#This Row],[объем]])</f>
        <v>3657.5187594798304</v>
      </c>
    </row>
    <row r="478" spans="1:12" x14ac:dyDescent="0.35">
      <c r="A478" t="s">
        <v>145</v>
      </c>
      <c r="B478" t="s">
        <v>68</v>
      </c>
      <c r="C478" t="s">
        <v>69</v>
      </c>
      <c r="D478">
        <f>VLOOKUP(укпф1[[#This Row],[Номенклатура]],[1]!Таблица213[[product_name]:[упаковка]],7,FALSE)</f>
        <v>996</v>
      </c>
      <c r="E478" t="s">
        <v>41</v>
      </c>
      <c r="F478" t="str">
        <f>VLOOKUP(укпф1[[#This Row],[Номенклатура]],[1]!Таблица213[[product_name]:[упаковка]],3,FALSE)</f>
        <v>ОХЛ</v>
      </c>
      <c r="G478" t="s">
        <v>15</v>
      </c>
      <c r="H478" t="str">
        <f>VLOOKUP(укпф1[[#This Row],[Номенклатура]],[1]!Таблица213[[product_name]:[упаковка]],4,FALSE)</f>
        <v>половинка</v>
      </c>
      <c r="I478" s="7">
        <v>555.18299954005136</v>
      </c>
      <c r="J478" s="7" cm="1">
        <f t="array" ref="J478">INDEX('[1]прайс ЗПП'!$A$1:$D$1080,MATCH(1,(укпф1[[#This Row],[артикул]]='[1]прайс ЗПП'!$B$1:$B$1080)*(укпф1[[#This Row],[Source.Name.1]]='[1]прайс ЗПП'!$A$1:$A$1080),0),4)</f>
        <v>811.06028432474818</v>
      </c>
      <c r="K478" s="7">
        <f>укпф1[[#This Row],[цена]]*укпф1[[#This Row],[объем]]</f>
        <v>450286.8814592206</v>
      </c>
      <c r="L478" s="7">
        <f>IFERROR(укпф1[[#This Row],[объем]]*VLOOKUP(укпф1[[#This Row],[артикул]],[1]маринад!$A$2:$D$39,3,FALSE),укпф1[[#This Row],[объем]])</f>
        <v>555.18299954005136</v>
      </c>
    </row>
    <row r="479" spans="1:12" x14ac:dyDescent="0.35">
      <c r="A479" t="s">
        <v>145</v>
      </c>
      <c r="B479" t="s">
        <v>68</v>
      </c>
      <c r="C479" t="s">
        <v>69</v>
      </c>
      <c r="D479">
        <f>VLOOKUP(укпф1[[#This Row],[Номенклатура]],[1]!Таблица213[[product_name]:[упаковка]],7,FALSE)</f>
        <v>156</v>
      </c>
      <c r="E479" t="s">
        <v>42</v>
      </c>
      <c r="F479" t="str">
        <f>VLOOKUP(укпф1[[#This Row],[Номенклатура]],[1]!Таблица213[[product_name]:[упаковка]],3,FALSE)</f>
        <v>ОХЛ</v>
      </c>
      <c r="G479" t="s">
        <v>15</v>
      </c>
      <c r="H479" t="str">
        <f>VLOOKUP(укпф1[[#This Row],[Номенклатура]],[1]!Таблица213[[product_name]:[упаковка]],4,FALSE)</f>
        <v>табак</v>
      </c>
      <c r="I479" s="7">
        <v>0</v>
      </c>
      <c r="J479" s="7" cm="1">
        <f t="array" ref="J479">INDEX('[1]прайс ЗПП'!$A$1:$D$1080,MATCH(1,(укпф1[[#This Row],[артикул]]='[1]прайс ЗПП'!$B$1:$B$1080)*(укпф1[[#This Row],[Source.Name.1]]='[1]прайс ЗПП'!$A$1:$A$1080),0),4)</f>
        <v>764.22751098050685</v>
      </c>
      <c r="K479" s="7">
        <f>укпф1[[#This Row],[цена]]*укпф1[[#This Row],[объем]]</f>
        <v>0</v>
      </c>
      <c r="L479" s="7">
        <f>IFERROR(укпф1[[#This Row],[объем]]*VLOOKUP(укпф1[[#This Row],[артикул]],[1]маринад!$A$2:$D$39,3,FALSE),укпф1[[#This Row],[объем]])</f>
        <v>0</v>
      </c>
    </row>
    <row r="480" spans="1:12" x14ac:dyDescent="0.35">
      <c r="A480" t="s">
        <v>145</v>
      </c>
      <c r="B480" t="s">
        <v>68</v>
      </c>
      <c r="C480" t="s">
        <v>69</v>
      </c>
      <c r="D480">
        <f>VLOOKUP(укпф1[[#This Row],[Номенклатура]],[1]!Таблица213[[product_name]:[упаковка]],7,FALSE)</f>
        <v>997</v>
      </c>
      <c r="E480" t="s">
        <v>43</v>
      </c>
      <c r="F480" t="str">
        <f>VLOOKUP(укпф1[[#This Row],[Номенклатура]],[1]!Таблица213[[product_name]:[упаковка]],3,FALSE)</f>
        <v>ОХЛ</v>
      </c>
      <c r="G480" t="s">
        <v>15</v>
      </c>
      <c r="H480" t="str">
        <f>VLOOKUP(укпф1[[#This Row],[Номенклатура]],[1]!Таблица213[[product_name]:[упаковка]],4,FALSE)</f>
        <v>рагу</v>
      </c>
      <c r="I480" s="7">
        <v>12250.534276941547</v>
      </c>
      <c r="J480" s="7" cm="1">
        <f t="array" ref="J480">INDEX('[1]прайс ЗПП'!$A$1:$D$1080,MATCH(1,(укпф1[[#This Row],[артикул]]='[1]прайс ЗПП'!$B$1:$B$1080)*(укпф1[[#This Row],[Source.Name.1]]='[1]прайс ЗПП'!$A$1:$A$1080),0),4)</f>
        <v>707.31209415978844</v>
      </c>
      <c r="K480" s="7">
        <f>укпф1[[#This Row],[цена]]*укпф1[[#This Row],[объем]]</f>
        <v>8664951.0539997965</v>
      </c>
      <c r="L480" s="7">
        <f>IFERROR(укпф1[[#This Row],[объем]]*VLOOKUP(укпф1[[#This Row],[артикул]],[1]маринад!$A$2:$D$39,3,FALSE),укпф1[[#This Row],[объем]])</f>
        <v>12250.534276941547</v>
      </c>
    </row>
    <row r="481" spans="1:12" x14ac:dyDescent="0.35">
      <c r="A481" t="s">
        <v>145</v>
      </c>
      <c r="B481" t="s">
        <v>68</v>
      </c>
      <c r="C481" t="s">
        <v>69</v>
      </c>
      <c r="D481">
        <f>VLOOKUP(укпф1[[#This Row],[Номенклатура]],[1]!Таблица213[[product_name]:[упаковка]],7,FALSE)</f>
        <v>1007</v>
      </c>
      <c r="E481" t="s">
        <v>44</v>
      </c>
      <c r="F481" t="str">
        <f>VLOOKUP(укпф1[[#This Row],[Номенклатура]],[1]!Таблица213[[product_name]:[упаковка]],3,FALSE)</f>
        <v>ОХЛ</v>
      </c>
      <c r="G481" t="s">
        <v>15</v>
      </c>
      <c r="H481" t="str">
        <f>VLOOKUP(укпф1[[#This Row],[Номенклатура]],[1]!Таблица213[[product_name]:[упаковка]],4,FALSE)</f>
        <v>спинка</v>
      </c>
      <c r="I481" s="7">
        <v>1941.7562618208231</v>
      </c>
      <c r="J481" s="7" cm="1">
        <f t="array" ref="J481">INDEX('[1]прайс ЗПП'!$A$1:$D$1080,MATCH(1,(укпф1[[#This Row],[артикул]]='[1]прайс ЗПП'!$B$1:$B$1080)*(укпф1[[#This Row],[Source.Name.1]]='[1]прайс ЗПП'!$A$1:$A$1080),0),4)</f>
        <v>363.13528735395846</v>
      </c>
      <c r="K481" s="7">
        <f>укпф1[[#This Row],[цена]]*укпф1[[#This Row],[объем]]</f>
        <v>705120.21810765273</v>
      </c>
      <c r="L481" s="7">
        <f>IFERROR(укпф1[[#This Row],[объем]]*VLOOKUP(укпф1[[#This Row],[артикул]],[1]маринад!$A$2:$D$39,3,FALSE),укпф1[[#This Row],[объем]])</f>
        <v>1941.7562618208231</v>
      </c>
    </row>
    <row r="482" spans="1:12" x14ac:dyDescent="0.35">
      <c r="A482" t="s">
        <v>145</v>
      </c>
      <c r="B482" t="s">
        <v>68</v>
      </c>
      <c r="C482" t="s">
        <v>69</v>
      </c>
      <c r="D482">
        <f>VLOOKUP(укпф1[[#This Row],[Номенклатура]],[1]!Таблица213[[product_name]:[упаковка]],7,FALSE)</f>
        <v>1000</v>
      </c>
      <c r="E482" t="s">
        <v>46</v>
      </c>
      <c r="F482" t="str">
        <f>VLOOKUP(укпф1[[#This Row],[Номенклатура]],[1]!Таблица213[[product_name]:[упаковка]],3,FALSE)</f>
        <v>ОХЛ</v>
      </c>
      <c r="G482" t="s">
        <v>15</v>
      </c>
      <c r="H482" t="str">
        <f>VLOOKUP(укпф1[[#This Row],[Номенклатура]],[1]!Таблица213[[product_name]:[упаковка]],4,FALSE)</f>
        <v>желудки</v>
      </c>
      <c r="I482" s="7">
        <v>2512.4528704721197</v>
      </c>
      <c r="J482" s="7" cm="1">
        <f t="array" ref="J482">INDEX('[1]прайс ЗПП'!$A$1:$D$1080,MATCH(1,(укпф1[[#This Row],[артикул]]='[1]прайс ЗПП'!$B$1:$B$1080)*(укпф1[[#This Row],[Source.Name.1]]='[1]прайс ЗПП'!$A$1:$A$1080),0),4)</f>
        <v>540.76840891208894</v>
      </c>
      <c r="K482" s="7">
        <f>укпф1[[#This Row],[цена]]*укпф1[[#This Row],[объем]]</f>
        <v>1358655.1412318188</v>
      </c>
      <c r="L482" s="7">
        <f>IFERROR(укпф1[[#This Row],[объем]]*VLOOKUP(укпф1[[#This Row],[артикул]],[1]маринад!$A$2:$D$39,3,FALSE),укпф1[[#This Row],[объем]])</f>
        <v>2512.4528704721197</v>
      </c>
    </row>
    <row r="483" spans="1:12" x14ac:dyDescent="0.35">
      <c r="A483" t="s">
        <v>145</v>
      </c>
      <c r="B483" t="s">
        <v>68</v>
      </c>
      <c r="C483" t="s">
        <v>69</v>
      </c>
      <c r="D483">
        <f>VLOOKUP(укпф1[[#This Row],[Номенклатура]],[1]!Таблица213[[product_name]:[упаковка]],7,FALSE)</f>
        <v>1002</v>
      </c>
      <c r="E483" t="s">
        <v>48</v>
      </c>
      <c r="F483" t="str">
        <f>VLOOKUP(укпф1[[#This Row],[Номенклатура]],[1]!Таблица213[[product_name]:[упаковка]],3,FALSE)</f>
        <v>ОХЛ</v>
      </c>
      <c r="G483" t="s">
        <v>15</v>
      </c>
      <c r="H483" t="str">
        <f>VLOOKUP(укпф1[[#This Row],[Номенклатура]],[1]!Таблица213[[product_name]:[упаковка]],4,FALSE)</f>
        <v>печень</v>
      </c>
      <c r="I483" s="7">
        <v>4644.1314693758623</v>
      </c>
      <c r="J483" s="7" cm="1">
        <f t="array" ref="J483">INDEX('[1]прайс ЗПП'!$A$1:$D$1080,MATCH(1,(укпф1[[#This Row],[артикул]]='[1]прайс ЗПП'!$B$1:$B$1080)*(укпф1[[#This Row],[Source.Name.1]]='[1]прайс ЗПП'!$A$1:$A$1080),0),4)</f>
        <v>514.33278287322707</v>
      </c>
      <c r="K483" s="7">
        <f>укпф1[[#This Row],[цена]]*укпф1[[#This Row],[объем]]</f>
        <v>2388629.0626732162</v>
      </c>
      <c r="L483" s="7">
        <f>IFERROR(укпф1[[#This Row],[объем]]*VLOOKUP(укпф1[[#This Row],[артикул]],[1]маринад!$A$2:$D$39,3,FALSE),укпф1[[#This Row],[объем]])</f>
        <v>4644.1314693758623</v>
      </c>
    </row>
    <row r="484" spans="1:12" x14ac:dyDescent="0.35">
      <c r="A484" t="s">
        <v>145</v>
      </c>
      <c r="B484" t="s">
        <v>68</v>
      </c>
      <c r="C484" t="s">
        <v>69</v>
      </c>
      <c r="D484">
        <f>VLOOKUP(укпф1[[#This Row],[Номенклатура]],[1]!Таблица213[[product_name]:[упаковка]],7,FALSE)</f>
        <v>1003</v>
      </c>
      <c r="E484" t="s">
        <v>50</v>
      </c>
      <c r="F484" t="str">
        <f>VLOOKUP(укпф1[[#This Row],[Номенклатура]],[1]!Таблица213[[product_name]:[упаковка]],3,FALSE)</f>
        <v>ОХЛ</v>
      </c>
      <c r="G484" t="s">
        <v>15</v>
      </c>
      <c r="H484" t="str">
        <f>VLOOKUP(укпф1[[#This Row],[Номенклатура]],[1]!Таблица213[[product_name]:[упаковка]],4,FALSE)</f>
        <v>сердце</v>
      </c>
      <c r="I484" s="7">
        <v>1295.3406428839273</v>
      </c>
      <c r="J484" s="7" cm="1">
        <f t="array" ref="J484">INDEX('[1]прайс ЗПП'!$A$1:$D$1080,MATCH(1,(укпф1[[#This Row],[артикул]]='[1]прайс ЗПП'!$B$1:$B$1080)*(укпф1[[#This Row],[Source.Name.1]]='[1]прайс ЗПП'!$A$1:$A$1080),0),4)</f>
        <v>875.19593119182969</v>
      </c>
      <c r="K484" s="7">
        <f>укпф1[[#This Row],[цена]]*укпф1[[#This Row],[объем]]</f>
        <v>1133676.860159422</v>
      </c>
      <c r="L484" s="7">
        <f>IFERROR(укпф1[[#This Row],[объем]]*VLOOKUP(укпф1[[#This Row],[артикул]],[1]маринад!$A$2:$D$39,3,FALSE),укпф1[[#This Row],[объем]])</f>
        <v>1295.3406428839273</v>
      </c>
    </row>
    <row r="485" spans="1:12" x14ac:dyDescent="0.35">
      <c r="A485" t="s">
        <v>145</v>
      </c>
      <c r="B485" t="s">
        <v>68</v>
      </c>
      <c r="C485" t="s">
        <v>69</v>
      </c>
      <c r="D485">
        <f>VLOOKUP(укпф1[[#This Row],[Номенклатура]],[1]!Таблица213[[product_name]:[упаковка]],7,FALSE)</f>
        <v>1014</v>
      </c>
      <c r="E485" t="s">
        <v>53</v>
      </c>
      <c r="F485" t="str">
        <f>VLOOKUP(укпф1[[#This Row],[Номенклатура]],[1]!Таблица213[[product_name]:[упаковка]],3,FALSE)</f>
        <v>ОХЛ</v>
      </c>
      <c r="G485" t="s">
        <v>15</v>
      </c>
      <c r="H485" t="str">
        <f>VLOOKUP(укпф1[[#This Row],[Номенклатура]],[1]!Таблица213[[product_name]:[упаковка]],4,FALSE)</f>
        <v>крыло</v>
      </c>
      <c r="I485" s="7">
        <v>5130.5648992657516</v>
      </c>
      <c r="J485" s="7" cm="1">
        <f t="array" ref="J485">INDEX('[1]прайс ЗПП'!$A$1:$D$1080,MATCH(1,(укпф1[[#This Row],[артикул]]='[1]прайс ЗПП'!$B$1:$B$1080)*(укпф1[[#This Row],[Source.Name.1]]='[1]прайс ЗПП'!$A$1:$A$1080),0),4)</f>
        <v>848.001210081674</v>
      </c>
      <c r="K485" s="7">
        <f>укпф1[[#This Row],[цена]]*укпф1[[#This Row],[объем]]</f>
        <v>4350725.2429799195</v>
      </c>
      <c r="L485" s="7">
        <f>IFERROR(укпф1[[#This Row],[объем]]*VLOOKUP(укпф1[[#This Row],[артикул]],[1]маринад!$A$2:$D$39,3,FALSE),укпф1[[#This Row],[объем]])</f>
        <v>4398.2553787104598</v>
      </c>
    </row>
    <row r="486" spans="1:12" x14ac:dyDescent="0.35">
      <c r="A486" t="s">
        <v>145</v>
      </c>
      <c r="B486" t="s">
        <v>68</v>
      </c>
      <c r="C486" t="s">
        <v>69</v>
      </c>
      <c r="D486">
        <f>VLOOKUP(укпф1[[#This Row],[Номенклатура]],[1]!Таблица213[[product_name]:[упаковка]],7,FALSE)</f>
        <v>1010</v>
      </c>
      <c r="E486" t="s">
        <v>54</v>
      </c>
      <c r="F486" t="str">
        <f>VLOOKUP(укпф1[[#This Row],[Номенклатура]],[1]!Таблица213[[product_name]:[упаковка]],3,FALSE)</f>
        <v>ОХЛ</v>
      </c>
      <c r="G486" t="s">
        <v>15</v>
      </c>
      <c r="H486" t="str">
        <f>VLOOKUP(укпф1[[#This Row],[Номенклатура]],[1]!Таблица213[[product_name]:[упаковка]],4,FALSE)</f>
        <v>табак</v>
      </c>
      <c r="I486" s="7">
        <v>690.84834287142803</v>
      </c>
      <c r="J486" s="7" cm="1">
        <f t="array" ref="J486">INDEX('[1]прайс ЗПП'!$A$1:$D$1080,MATCH(1,(укпф1[[#This Row],[артикул]]='[1]прайс ЗПП'!$B$1:$B$1080)*(укпф1[[#This Row],[Source.Name.1]]='[1]прайс ЗПП'!$A$1:$A$1080),0),4)</f>
        <v>683.6589115911255</v>
      </c>
      <c r="K486" s="7">
        <f>укпф1[[#This Row],[цена]]*укпф1[[#This Row],[объем]]</f>
        <v>472304.62616201316</v>
      </c>
      <c r="L486" s="7">
        <f>IFERROR(укпф1[[#This Row],[объем]]*VLOOKUP(укпф1[[#This Row],[артикул]],[1]маринад!$A$2:$D$39,3,FALSE),укпф1[[#This Row],[объем]])</f>
        <v>610.02061180700048</v>
      </c>
    </row>
    <row r="487" spans="1:12" x14ac:dyDescent="0.35">
      <c r="A487" t="s">
        <v>145</v>
      </c>
      <c r="B487" t="s">
        <v>68</v>
      </c>
      <c r="C487" t="s">
        <v>69</v>
      </c>
      <c r="D487">
        <f>VLOOKUP(укпф1[[#This Row],[Номенклатура]],[1]!Таблица213[[product_name]:[упаковка]],7,FALSE)</f>
        <v>1017</v>
      </c>
      <c r="E487" t="s">
        <v>55</v>
      </c>
      <c r="F487" t="str">
        <f>VLOOKUP(укпф1[[#This Row],[Номенклатура]],[1]!Таблица213[[product_name]:[упаковка]],3,FALSE)</f>
        <v>ОХЛ</v>
      </c>
      <c r="G487" t="s">
        <v>15</v>
      </c>
      <c r="H487" t="str">
        <f>VLOOKUP(укпф1[[#This Row],[Номенклатура]],[1]!Таблица213[[product_name]:[упаковка]],4,FALSE)</f>
        <v>голень</v>
      </c>
      <c r="I487" s="7">
        <v>589.25299833151212</v>
      </c>
      <c r="J487" s="7" cm="1">
        <f t="array" ref="J487">INDEX('[1]прайс ЗПП'!$A$1:$D$1080,MATCH(1,(укпф1[[#This Row],[артикул]]='[1]прайс ЗПП'!$B$1:$B$1080)*(укпф1[[#This Row],[Source.Name.1]]='[1]прайс ЗПП'!$A$1:$A$1080),0),4)</f>
        <v>894.65320410353456</v>
      </c>
      <c r="K487" s="7">
        <f>укпф1[[#This Row],[цена]]*укпф1[[#This Row],[объем]]</f>
        <v>527177.08298490196</v>
      </c>
      <c r="L487" s="7">
        <f>IFERROR(укпф1[[#This Row],[объем]]*VLOOKUP(укпф1[[#This Row],[артикул]],[1]маринад!$A$2:$D$39,3,FALSE),укпф1[[#This Row],[объем]])</f>
        <v>503.85036197649606</v>
      </c>
    </row>
    <row r="488" spans="1:12" x14ac:dyDescent="0.35">
      <c r="A488" t="s">
        <v>145</v>
      </c>
      <c r="B488" t="s">
        <v>68</v>
      </c>
      <c r="C488" t="s">
        <v>69</v>
      </c>
      <c r="D488">
        <f>VLOOKUP(укпф1[[#This Row],[Номенклатура]],[1]!Таблица213[[product_name]:[упаковка]],7,FALSE)</f>
        <v>1018</v>
      </c>
      <c r="E488" t="s">
        <v>56</v>
      </c>
      <c r="F488" t="str">
        <f>VLOOKUP(укпф1[[#This Row],[Номенклатура]],[1]!Таблица213[[product_name]:[упаковка]],3,FALSE)</f>
        <v>ОХЛ</v>
      </c>
      <c r="G488" t="s">
        <v>15</v>
      </c>
      <c r="H488" t="str">
        <f>VLOOKUP(укпф1[[#This Row],[Номенклатура]],[1]!Таблица213[[product_name]:[упаковка]],4,FALSE)</f>
        <v>бедро</v>
      </c>
      <c r="I488" s="7">
        <v>965.15577312920084</v>
      </c>
      <c r="J488" s="7" cm="1">
        <f t="array" ref="J488">INDEX('[1]прайс ЗПП'!$A$1:$D$1080,MATCH(1,(укпф1[[#This Row],[артикул]]='[1]прайс ЗПП'!$B$1:$B$1080)*(укпф1[[#This Row],[Source.Name.1]]='[1]прайс ЗПП'!$A$1:$A$1080),0),4)</f>
        <v>910.10675231399853</v>
      </c>
      <c r="K488" s="7">
        <f>укпф1[[#This Row],[цена]]*укпф1[[#This Row],[объем]]</f>
        <v>878394.7861597233</v>
      </c>
      <c r="L488" s="7">
        <f>IFERROR(укпф1[[#This Row],[объем]]*VLOOKUP(укпф1[[#This Row],[артикул]],[1]маринад!$A$2:$D$39,3,FALSE),укпф1[[#This Row],[объем]])</f>
        <v>832.38962753704254</v>
      </c>
    </row>
    <row r="489" spans="1:12" x14ac:dyDescent="0.35">
      <c r="A489" t="s">
        <v>145</v>
      </c>
      <c r="B489" t="s">
        <v>68</v>
      </c>
      <c r="C489" t="s">
        <v>69</v>
      </c>
      <c r="D489">
        <f>VLOOKUP(укпф1[[#This Row],[Номенклатура]],[1]!Таблица213[[product_name]:[упаковка]],7,FALSE)</f>
        <v>1019</v>
      </c>
      <c r="E489" t="s">
        <v>57</v>
      </c>
      <c r="F489" t="str">
        <f>VLOOKUP(укпф1[[#This Row],[Номенклатура]],[1]!Таблица213[[product_name]:[упаковка]],3,FALSE)</f>
        <v>ОХЛ</v>
      </c>
      <c r="G489" t="s">
        <v>15</v>
      </c>
      <c r="H489" t="str">
        <f>VLOOKUP(укпф1[[#This Row],[Номенклатура]],[1]!Таблица213[[product_name]:[упаковка]],4,FALSE)</f>
        <v>филе</v>
      </c>
      <c r="I489" s="7">
        <v>191.54278282833042</v>
      </c>
      <c r="J489" s="7" cm="1">
        <f t="array" ref="J489">INDEX('[1]прайс ЗПП'!$A$1:$D$1080,MATCH(1,(укпф1[[#This Row],[артикул]]='[1]прайс ЗПП'!$B$1:$B$1080)*(укпф1[[#This Row],[Source.Name.1]]='[1]прайс ЗПП'!$A$1:$A$1080),0),4)</f>
        <v>1088.7914381328105</v>
      </c>
      <c r="K489" s="7">
        <f>укпф1[[#This Row],[цена]]*укпф1[[#This Row],[объем]]</f>
        <v>208550.14197961849</v>
      </c>
      <c r="L489" s="7">
        <f>IFERROR(укпф1[[#This Row],[объем]]*VLOOKUP(укпф1[[#This Row],[артикул]],[1]маринад!$A$2:$D$39,3,FALSE),укпф1[[#This Row],[объем]])</f>
        <v>166.55894158985254</v>
      </c>
    </row>
    <row r="490" spans="1:12" x14ac:dyDescent="0.35">
      <c r="A490" t="s">
        <v>145</v>
      </c>
      <c r="B490" t="s">
        <v>68</v>
      </c>
      <c r="C490" t="s">
        <v>69</v>
      </c>
      <c r="D490">
        <f>VLOOKUP(укпф1[[#This Row],[Номенклатура]],[1]!Таблица213[[product_name]:[упаковка]],7,FALSE)</f>
        <v>1016</v>
      </c>
      <c r="E490" t="s">
        <v>70</v>
      </c>
      <c r="F490" t="str">
        <f>VLOOKUP(укпф1[[#This Row],[Номенклатура]],[1]!Таблица213[[product_name]:[упаковка]],3,FALSE)</f>
        <v>ОХЛ</v>
      </c>
      <c r="G490" t="s">
        <v>15</v>
      </c>
      <c r="H490" t="str">
        <f>VLOOKUP(укпф1[[#This Row],[Номенклатура]],[1]!Таблица213[[product_name]:[упаковка]],4,FALSE)</f>
        <v>табак</v>
      </c>
      <c r="I490" s="7">
        <v>123.45866268490578</v>
      </c>
      <c r="J490" s="7" cm="1">
        <f t="array" ref="J490">INDEX('[1]прайс ЗПП'!$A$1:$D$1080,MATCH(1,(укпф1[[#This Row],[артикул]]='[1]прайс ЗПП'!$B$1:$B$1080)*(укпф1[[#This Row],[Source.Name.1]]='[1]прайс ЗПП'!$A$1:$A$1080),0),4)</f>
        <v>733.81321361343066</v>
      </c>
      <c r="K490" s="7">
        <f>укпф1[[#This Row],[цена]]*укпф1[[#This Row],[объем]]</f>
        <v>90595.598013227238</v>
      </c>
      <c r="L490" s="7">
        <f>IFERROR(укпф1[[#This Row],[объем]]*VLOOKUP(укпф1[[#This Row],[артикул]],[1]маринад!$A$2:$D$39,3,FALSE),укпф1[[#This Row],[объем]])</f>
        <v>120.21291400672422</v>
      </c>
    </row>
    <row r="491" spans="1:12" x14ac:dyDescent="0.35">
      <c r="A491" t="s">
        <v>145</v>
      </c>
      <c r="B491" t="s">
        <v>68</v>
      </c>
      <c r="C491" t="s">
        <v>69</v>
      </c>
      <c r="D491">
        <f>VLOOKUP(укпф1[[#This Row],[Номенклатура]],[1]!Таблица213[[product_name]:[упаковка]],7,FALSE)</f>
        <v>1020</v>
      </c>
      <c r="E491" t="s">
        <v>59</v>
      </c>
      <c r="F491" t="str">
        <f>VLOOKUP(укпф1[[#This Row],[Номенклатура]],[1]!Таблица213[[product_name]:[упаковка]],3,FALSE)</f>
        <v>ОХЛ</v>
      </c>
      <c r="G491" t="s">
        <v>15</v>
      </c>
      <c r="H491" t="str">
        <f>VLOOKUP(укпф1[[#This Row],[Номенклатура]],[1]!Таблица213[[product_name]:[упаковка]],4,FALSE)</f>
        <v>рагу</v>
      </c>
      <c r="I491" s="7">
        <v>3655.3750977100381</v>
      </c>
      <c r="J491" s="7" cm="1">
        <f t="array" ref="J491">INDEX('[1]прайс ЗПП'!$A$1:$D$1080,MATCH(1,(укпф1[[#This Row],[артикул]]='[1]прайс ЗПП'!$B$1:$B$1080)*(укпф1[[#This Row],[Source.Name.1]]='[1]прайс ЗПП'!$A$1:$A$1080),0),4)</f>
        <v>603.44844599203577</v>
      </c>
      <c r="K491" s="7">
        <f>укпф1[[#This Row],[цена]]*укпф1[[#This Row],[объем]]</f>
        <v>2205830.4222311084</v>
      </c>
      <c r="L491" s="7">
        <f>IFERROR(укпф1[[#This Row],[объем]]*VLOOKUP(укпф1[[#This Row],[артикул]],[1]маринад!$A$2:$D$39,3,FALSE),укпф1[[#This Row],[объем]])</f>
        <v>2712.3062237219251</v>
      </c>
    </row>
    <row r="492" spans="1:12" x14ac:dyDescent="0.35">
      <c r="A492" t="s">
        <v>145</v>
      </c>
      <c r="B492" t="s">
        <v>68</v>
      </c>
      <c r="C492" t="s">
        <v>69</v>
      </c>
      <c r="D492">
        <f>VLOOKUP(укпф1[[#This Row],[Номенклатура]],[1]!Таблица213[[product_name]:[упаковка]],7,FALSE)</f>
        <v>1038</v>
      </c>
      <c r="E492" t="s">
        <v>60</v>
      </c>
      <c r="F492" t="str">
        <f>VLOOKUP(укпф1[[#This Row],[Номенклатура]],[1]!Таблица213[[product_name]:[упаковка]],3,FALSE)</f>
        <v>ОХЛ</v>
      </c>
      <c r="G492" t="s">
        <v>15</v>
      </c>
      <c r="H492" t="str">
        <f>VLOOKUP(укпф1[[#This Row],[Номенклатура]],[1]!Таблица213[[product_name]:[упаковка]],4,FALSE)</f>
        <v>табак</v>
      </c>
      <c r="I492" s="7">
        <v>438.43470936200697</v>
      </c>
      <c r="J492" s="7" cm="1">
        <f t="array" ref="J492">INDEX('[1]прайс ЗПП'!$A$1:$D$1080,MATCH(1,(укпф1[[#This Row],[артикул]]='[1]прайс ЗПП'!$B$1:$B$1080)*(укпф1[[#This Row],[Source.Name.1]]='[1]прайс ЗПП'!$A$1:$A$1080),0),4)</f>
        <v>759.87074255137043</v>
      </c>
      <c r="K492" s="7">
        <f>укпф1[[#This Row],[цена]]*укпф1[[#This Row],[объем]]</f>
        <v>333153.70816320251</v>
      </c>
      <c r="L492" s="7">
        <f>IFERROR(укпф1[[#This Row],[объем]]*VLOOKUP(укпф1[[#This Row],[артикул]],[1]маринад!$A$2:$D$39,3,FALSE),укпф1[[#This Row],[объем]])</f>
        <v>434.09377164555144</v>
      </c>
    </row>
    <row r="493" spans="1:12" x14ac:dyDescent="0.35">
      <c r="A493" t="s">
        <v>145</v>
      </c>
      <c r="B493" t="s">
        <v>68</v>
      </c>
      <c r="C493" t="s">
        <v>69</v>
      </c>
      <c r="D493">
        <f>VLOOKUP(укпф1[[#This Row],[Номенклатура]],[1]!Таблица213[[product_name]:[упаковка]],7,FALSE)</f>
        <v>1011</v>
      </c>
      <c r="E493" t="s">
        <v>61</v>
      </c>
      <c r="F493" t="str">
        <f>VLOOKUP(укпф1[[#This Row],[Номенклатура]],[1]!Таблица213[[product_name]:[упаковка]],3,FALSE)</f>
        <v>ОХЛ</v>
      </c>
      <c r="G493" t="s">
        <v>15</v>
      </c>
      <c r="H493" t="str">
        <f>VLOOKUP(укпф1[[#This Row],[Номенклатура]],[1]!Таблица213[[product_name]:[упаковка]],4,FALSE)</f>
        <v>крыло</v>
      </c>
      <c r="I493" s="7">
        <v>10.682750478372155</v>
      </c>
      <c r="J493" s="7" cm="1">
        <f t="array" ref="J493">INDEX('[1]прайс ЗПП'!$A$1:$D$1080,MATCH(1,(укпф1[[#This Row],[артикул]]='[1]прайс ЗПП'!$B$1:$B$1080)*(укпф1[[#This Row],[Source.Name.1]]='[1]прайс ЗПП'!$A$1:$A$1080),0),4)</f>
        <v>850.40369106064543</v>
      </c>
      <c r="K493" s="7">
        <f>укпф1[[#This Row],[цена]]*укпф1[[#This Row],[объем]]</f>
        <v>9084.6504374875567</v>
      </c>
      <c r="L493" s="7">
        <f>IFERROR(укпф1[[#This Row],[объем]]*VLOOKUP(укпф1[[#This Row],[артикул]],[1]маринад!$A$2:$D$39,3,FALSE),укпф1[[#This Row],[объем]])</f>
        <v>10.682750478372155</v>
      </c>
    </row>
    <row r="494" spans="1:12" x14ac:dyDescent="0.35">
      <c r="A494" t="s">
        <v>145</v>
      </c>
      <c r="B494" t="s">
        <v>68</v>
      </c>
      <c r="C494" t="s">
        <v>69</v>
      </c>
      <c r="D494">
        <f>VLOOKUP(укпф1[[#This Row],[Номенклатура]],[1]!Таблица213[[product_name]:[упаковка]],7,FALSE)</f>
        <v>1066</v>
      </c>
      <c r="E494" t="s">
        <v>63</v>
      </c>
      <c r="F494" t="str">
        <f>VLOOKUP(укпф1[[#This Row],[Номенклатура]],[1]!Таблица213[[product_name]:[упаковка]],3,FALSE)</f>
        <v>ОХЛ</v>
      </c>
      <c r="G494" t="s">
        <v>15</v>
      </c>
      <c r="H494" t="str">
        <f>VLOOKUP(укпф1[[#This Row],[Номенклатура]],[1]!Таблица213[[product_name]:[упаковка]],4,FALSE)</f>
        <v>бедро</v>
      </c>
      <c r="I494" s="7">
        <v>27.86252324007193</v>
      </c>
      <c r="J494" s="7" cm="1">
        <f t="array" ref="J494">INDEX('[1]прайс ЗПП'!$A$1:$D$1080,MATCH(1,(укпф1[[#This Row],[артикул]]='[1]прайс ЗПП'!$B$1:$B$1080)*(укпф1[[#This Row],[Source.Name.1]]='[1]прайс ЗПП'!$A$1:$A$1080),0),4)</f>
        <v>878.17768515413422</v>
      </c>
      <c r="K494" s="7">
        <f>укпф1[[#This Row],[цена]]*укпф1[[#This Row],[объем]]</f>
        <v>24468.246161519633</v>
      </c>
      <c r="L494" s="7">
        <f>IFERROR(укпф1[[#This Row],[объем]]*VLOOKUP(укпф1[[#This Row],[артикул]],[1]маринад!$A$2:$D$39,3,FALSE),укпф1[[#This Row],[объем]])</f>
        <v>23.652396638431181</v>
      </c>
    </row>
    <row r="495" spans="1:12" x14ac:dyDescent="0.35">
      <c r="A495" t="s">
        <v>145</v>
      </c>
      <c r="B495" t="s">
        <v>68</v>
      </c>
      <c r="C495" t="s">
        <v>69</v>
      </c>
      <c r="D495">
        <f>VLOOKUP(укпф1[[#This Row],[Номенклатура]],[1]!Таблица213[[product_name]:[упаковка]],7,FALSE)</f>
        <v>1009</v>
      </c>
      <c r="E495" t="s">
        <v>65</v>
      </c>
      <c r="F495" t="str">
        <f>VLOOKUP(укпф1[[#This Row],[Номенклатура]],[1]!Таблица213[[product_name]:[упаковка]],3,FALSE)</f>
        <v>ОХЛ</v>
      </c>
      <c r="G495" t="s">
        <v>15</v>
      </c>
      <c r="H495" t="str">
        <f>VLOOKUP(укпф1[[#This Row],[Номенклатура]],[1]!Таблица213[[product_name]:[упаковка]],4,FALSE)</f>
        <v>лапы</v>
      </c>
      <c r="I495" s="7">
        <v>4089.2126177316145</v>
      </c>
      <c r="J495" s="7" cm="1">
        <f t="array" ref="J495">INDEX('[1]прайс ЗПП'!$A$1:$D$1080,MATCH(1,(укпф1[[#This Row],[артикул]]='[1]прайс ЗПП'!$B$1:$B$1080)*(укпф1[[#This Row],[Source.Name.1]]='[1]прайс ЗПП'!$A$1:$A$1080),0),4)</f>
        <v>166.34131882534817</v>
      </c>
      <c r="K495" s="7">
        <f>укпф1[[#This Row],[цена]]*укпф1[[#This Row],[объем]]</f>
        <v>680205.01979073102</v>
      </c>
      <c r="L495" s="7">
        <f>IFERROR(укпф1[[#This Row],[объем]]*VLOOKUP(укпф1[[#This Row],[артикул]],[1]маринад!$A$2:$D$39,3,FALSE),укпф1[[#This Row],[объем]])</f>
        <v>4089.2126177316145</v>
      </c>
    </row>
    <row r="496" spans="1:12" x14ac:dyDescent="0.35">
      <c r="A496" t="s">
        <v>145</v>
      </c>
      <c r="B496" t="s">
        <v>68</v>
      </c>
      <c r="C496" t="s">
        <v>69</v>
      </c>
      <c r="D496">
        <f>VLOOKUP(укпф1[[#This Row],[Номенклатура]],[1]!Таблица213[[product_name]:[упаковка]],7,FALSE)</f>
        <v>1008</v>
      </c>
      <c r="E496" t="s">
        <v>66</v>
      </c>
      <c r="F496" t="str">
        <f>VLOOKUP(укпф1[[#This Row],[Номенклатура]],[1]!Таблица213[[product_name]:[упаковка]],3,FALSE)</f>
        <v>ОХЛ</v>
      </c>
      <c r="G496" t="s">
        <v>15</v>
      </c>
      <c r="H496" t="str">
        <f>VLOOKUP(укпф1[[#This Row],[Номенклатура]],[1]!Таблица213[[product_name]:[упаковка]],4,FALSE)</f>
        <v>головы</v>
      </c>
      <c r="I496" s="7">
        <v>5105.1660631307723</v>
      </c>
      <c r="J496" s="7" cm="1">
        <f t="array" ref="J496">INDEX('[1]прайс ЗПП'!$A$1:$D$1080,MATCH(1,(укпф1[[#This Row],[артикул]]='[1]прайс ЗПП'!$B$1:$B$1080)*(укпф1[[#This Row],[Source.Name.1]]='[1]прайс ЗПП'!$A$1:$A$1080),0),4)</f>
        <v>175.03383831233191</v>
      </c>
      <c r="K496" s="7">
        <f>укпф1[[#This Row],[цена]]*укпф1[[#This Row],[объем]]</f>
        <v>893576.81125163566</v>
      </c>
      <c r="L496" s="7">
        <f>IFERROR(укпф1[[#This Row],[объем]]*VLOOKUP(укпф1[[#This Row],[артикул]],[1]маринад!$A$2:$D$39,3,FALSE),укпф1[[#This Row],[объем]])</f>
        <v>5105.1660631307723</v>
      </c>
    </row>
    <row r="497" spans="1:12" x14ac:dyDescent="0.35">
      <c r="A497" t="s">
        <v>145</v>
      </c>
      <c r="B497" t="s">
        <v>68</v>
      </c>
      <c r="C497" t="s">
        <v>69</v>
      </c>
      <c r="D497">
        <f>VLOOKUP(укпф1[[#This Row],[Номенклатура]],[1]!Таблица213[[product_name]:[упаковка]],7,FALSE)</f>
        <v>1004</v>
      </c>
      <c r="E497" t="s">
        <v>67</v>
      </c>
      <c r="F497" t="str">
        <f>VLOOKUP(укпф1[[#This Row],[Номенклатура]],[1]!Таблица213[[product_name]:[упаковка]],3,FALSE)</f>
        <v>ОХЛ</v>
      </c>
      <c r="G497" t="s">
        <v>15</v>
      </c>
      <c r="H497" t="str">
        <f>VLOOKUP(укпф1[[#This Row],[Номенклатура]],[1]!Таблица213[[product_name]:[упаковка]],4,FALSE)</f>
        <v>шея</v>
      </c>
      <c r="I497" s="7">
        <v>5028.9695547258352</v>
      </c>
      <c r="J497" s="7" cm="1">
        <f t="array" ref="J497">INDEX('[1]прайс ЗПП'!$A$1:$D$1080,MATCH(1,(укпф1[[#This Row],[артикул]]='[1]прайс ЗПП'!$B$1:$B$1080)*(укпф1[[#This Row],[Source.Name.1]]='[1]прайс ЗПП'!$A$1:$A$1080),0),4)</f>
        <v>266.19500674714243</v>
      </c>
      <c r="K497" s="7">
        <f>укпф1[[#This Row],[цена]]*укпф1[[#This Row],[объем]]</f>
        <v>1338686.5845514175</v>
      </c>
      <c r="L497" s="7">
        <f>IFERROR(укпф1[[#This Row],[объем]]*VLOOKUP(укпф1[[#This Row],[артикул]],[1]маринад!$A$2:$D$39,3,FALSE),укпф1[[#This Row],[объем]])</f>
        <v>5028.9695547258352</v>
      </c>
    </row>
    <row r="498" spans="1:12" x14ac:dyDescent="0.35">
      <c r="A498" t="s">
        <v>145</v>
      </c>
      <c r="B498" t="s">
        <v>71</v>
      </c>
      <c r="C498" t="s">
        <v>69</v>
      </c>
      <c r="D498">
        <f>VLOOKUP(укпф1[[#This Row],[Номенклатура]],[1]!Таблица213[[product_name]:[упаковка]],7,FALSE)</f>
        <v>701</v>
      </c>
      <c r="E498" t="s">
        <v>26</v>
      </c>
      <c r="F498" t="str">
        <f>VLOOKUP(укпф1[[#This Row],[Номенклатура]],[1]!Таблица213[[product_name]:[упаковка]],3,FALSE)</f>
        <v>ОХЛ</v>
      </c>
      <c r="G498" t="s">
        <v>15</v>
      </c>
      <c r="H498" t="str">
        <f>VLOOKUP(укпф1[[#This Row],[Номенклатура]],[1]!Таблица213[[product_name]:[упаковка]],4,FALSE)</f>
        <v>тушка</v>
      </c>
      <c r="I498" s="7">
        <v>259.06812857678545</v>
      </c>
      <c r="J498" s="7" cm="1">
        <f t="array" ref="J498">INDEX('[1]прайс ЗПП'!$A$1:$D$1080,MATCH(1,(укпф1[[#This Row],[артикул]]='[1]прайс ЗПП'!$B$1:$B$1080)*(укпф1[[#This Row],[Source.Name.1]]='[1]прайс ЗПП'!$A$1:$A$1080),0),4)</f>
        <v>829.81914527362835</v>
      </c>
      <c r="K498" s="7">
        <f>укпф1[[#This Row],[цена]]*укпф1[[#This Row],[объем]]</f>
        <v>214979.69302322654</v>
      </c>
      <c r="L498" s="7">
        <f>IFERROR(укпф1[[#This Row],[объем]]*VLOOKUP(укпф1[[#This Row],[артикул]],[1]маринад!$A$2:$D$39,3,FALSE),укпф1[[#This Row],[объем]])</f>
        <v>259.06812857678545</v>
      </c>
    </row>
    <row r="499" spans="1:12" x14ac:dyDescent="0.35">
      <c r="A499" t="s">
        <v>145</v>
      </c>
      <c r="B499" t="s">
        <v>71</v>
      </c>
      <c r="C499" t="s">
        <v>69</v>
      </c>
      <c r="D499">
        <f>VLOOKUP(укпф1[[#This Row],[Номенклатура]],[1]!Таблица213[[product_name]:[упаковка]],7,FALSE)</f>
        <v>702</v>
      </c>
      <c r="E499" t="s">
        <v>72</v>
      </c>
      <c r="F499" t="str">
        <f>VLOOKUP(укпф1[[#This Row],[Номенклатура]],[1]!Таблица213[[product_name]:[упаковка]],3,FALSE)</f>
        <v>ОХЛ</v>
      </c>
      <c r="G499" t="s">
        <v>15</v>
      </c>
      <c r="H499" t="str">
        <f>VLOOKUP(укпф1[[#This Row],[Номенклатура]],[1]!Таблица213[[product_name]:[упаковка]],4,FALSE)</f>
        <v>тушка</v>
      </c>
      <c r="I499" s="7">
        <v>457.17905042962144</v>
      </c>
      <c r="J499" s="7" cm="1">
        <f t="array" ref="J499">INDEX('[1]прайс ЗПП'!$A$1:$D$1080,MATCH(1,(укпф1[[#This Row],[артикул]]='[1]прайс ЗПП'!$B$1:$B$1080)*(укпф1[[#This Row],[Source.Name.1]]='[1]прайс ЗПП'!$A$1:$A$1080),0),4)</f>
        <v>797.40570096362057</v>
      </c>
      <c r="K499" s="7">
        <f>укпф1[[#This Row],[цена]]*укпф1[[#This Row],[объем]]</f>
        <v>364557.18117371475</v>
      </c>
      <c r="L499" s="7">
        <f>IFERROR(укпф1[[#This Row],[объем]]*VLOOKUP(укпф1[[#This Row],[артикул]],[1]маринад!$A$2:$D$39,3,FALSE),укпф1[[#This Row],[объем]])</f>
        <v>457.17905042962144</v>
      </c>
    </row>
    <row r="500" spans="1:12" x14ac:dyDescent="0.35">
      <c r="A500" t="s">
        <v>145</v>
      </c>
      <c r="B500" t="s">
        <v>71</v>
      </c>
      <c r="C500" t="s">
        <v>69</v>
      </c>
      <c r="D500">
        <f>VLOOKUP(укпф1[[#This Row],[Номенклатура]],[1]!Таблица213[[product_name]:[упаковка]],7,FALSE)</f>
        <v>710</v>
      </c>
      <c r="E500" t="s">
        <v>28</v>
      </c>
      <c r="F500" t="str">
        <f>VLOOKUP(укпф1[[#This Row],[Номенклатура]],[1]!Таблица213[[product_name]:[упаковка]],3,FALSE)</f>
        <v>ОХЛ</v>
      </c>
      <c r="G500" t="s">
        <v>15</v>
      </c>
      <c r="H500" t="str">
        <f>VLOOKUP(укпф1[[#This Row],[Номенклатура]],[1]!Таблица213[[product_name]:[упаковка]],4,FALSE)</f>
        <v>бедро</v>
      </c>
      <c r="I500" s="7">
        <v>934.67716976722602</v>
      </c>
      <c r="J500" s="7" cm="1">
        <f t="array" ref="J500">INDEX('[1]прайс ЗПП'!$A$1:$D$1080,MATCH(1,(укпф1[[#This Row],[артикул]]='[1]прайс ЗПП'!$B$1:$B$1080)*(укпф1[[#This Row],[Source.Name.1]]='[1]прайс ЗПП'!$A$1:$A$1080),0),4)</f>
        <v>845.50826325908452</v>
      </c>
      <c r="K500" s="7">
        <f>укпф1[[#This Row],[цена]]*укпф1[[#This Row],[объем]]</f>
        <v>790277.27051780373</v>
      </c>
      <c r="L500" s="7">
        <f>IFERROR(укпф1[[#This Row],[объем]]*VLOOKUP(укпф1[[#This Row],[артикул]],[1]маринад!$A$2:$D$39,3,FALSE),укпф1[[#This Row],[объем]])</f>
        <v>934.67716976722602</v>
      </c>
    </row>
    <row r="501" spans="1:12" x14ac:dyDescent="0.35">
      <c r="A501" t="s">
        <v>145</v>
      </c>
      <c r="B501" t="s">
        <v>71</v>
      </c>
      <c r="C501" t="s">
        <v>69</v>
      </c>
      <c r="D501">
        <f>VLOOKUP(укпф1[[#This Row],[Номенклатура]],[1]!Таблица213[[product_name]:[упаковка]],7,FALSE)</f>
        <v>711</v>
      </c>
      <c r="E501" t="s">
        <v>73</v>
      </c>
      <c r="F501" t="str">
        <f>VLOOKUP(укпф1[[#This Row],[Номенклатура]],[1]!Таблица213[[product_name]:[упаковка]],3,FALSE)</f>
        <v>ОХЛ</v>
      </c>
      <c r="G501" t="s">
        <v>15</v>
      </c>
      <c r="H501" t="str">
        <f>VLOOKUP(укпф1[[#This Row],[Номенклатура]],[1]!Таблица213[[product_name]:[упаковка]],4,FALSE)</f>
        <v>бедро</v>
      </c>
      <c r="I501" s="7">
        <v>10007.141437181714</v>
      </c>
      <c r="J501" s="7" cm="1">
        <f t="array" ref="J501">INDEX('[1]прайс ЗПП'!$A$1:$D$1080,MATCH(1,(укпф1[[#This Row],[артикул]]='[1]прайс ЗПП'!$B$1:$B$1080)*(укпф1[[#This Row],[Source.Name.1]]='[1]прайс ЗПП'!$A$1:$A$1080),0),4)</f>
        <v>812.78157178001618</v>
      </c>
      <c r="K501" s="7">
        <f>укпф1[[#This Row],[цена]]*укпф1[[#This Row],[объем]]</f>
        <v>8133620.1463374831</v>
      </c>
      <c r="L501" s="7">
        <f>IFERROR(укпф1[[#This Row],[объем]]*VLOOKUP(укпф1[[#This Row],[артикул]],[1]маринад!$A$2:$D$39,3,FALSE),укпф1[[#This Row],[объем]])</f>
        <v>10007.141437181714</v>
      </c>
    </row>
    <row r="502" spans="1:12" x14ac:dyDescent="0.35">
      <c r="A502" t="s">
        <v>145</v>
      </c>
      <c r="B502" t="s">
        <v>71</v>
      </c>
      <c r="C502" t="s">
        <v>69</v>
      </c>
      <c r="D502">
        <f>VLOOKUP(укпф1[[#This Row],[Номенклатура]],[1]!Таблица213[[product_name]:[упаковка]],7,FALSE)</f>
        <v>712</v>
      </c>
      <c r="E502" t="s">
        <v>30</v>
      </c>
      <c r="F502" t="str">
        <f>VLOOKUP(укпф1[[#This Row],[Номенклатура]],[1]!Таблица213[[product_name]:[упаковка]],3,FALSE)</f>
        <v>ОХЛ</v>
      </c>
      <c r="G502" t="s">
        <v>15</v>
      </c>
      <c r="H502" t="str">
        <f>VLOOKUP(укпф1[[#This Row],[Номенклатура]],[1]!Таблица213[[product_name]:[упаковка]],4,FALSE)</f>
        <v>голень</v>
      </c>
      <c r="I502" s="7">
        <v>660.36973950945321</v>
      </c>
      <c r="J502" s="7" cm="1">
        <f t="array" ref="J502">INDEX('[1]прайс ЗПП'!$A$1:$D$1080,MATCH(1,(укпф1[[#This Row],[артикул]]='[1]прайс ЗПП'!$B$1:$B$1080)*(укпф1[[#This Row],[Source.Name.1]]='[1]прайс ЗПП'!$A$1:$A$1080),0),4)</f>
        <v>879.42371575734967</v>
      </c>
      <c r="K502" s="7">
        <f>укпф1[[#This Row],[цена]]*укпф1[[#This Row],[объем]]</f>
        <v>580744.81009311648</v>
      </c>
      <c r="L502" s="7">
        <f>IFERROR(укпф1[[#This Row],[объем]]*VLOOKUP(укпф1[[#This Row],[артикул]],[1]маринад!$A$2:$D$39,3,FALSE),укпф1[[#This Row],[объем]])</f>
        <v>660.36973950945321</v>
      </c>
    </row>
    <row r="503" spans="1:12" x14ac:dyDescent="0.35">
      <c r="A503" t="s">
        <v>145</v>
      </c>
      <c r="B503" t="s">
        <v>71</v>
      </c>
      <c r="C503" t="s">
        <v>69</v>
      </c>
      <c r="D503">
        <f>VLOOKUP(укпф1[[#This Row],[Номенклатура]],[1]!Таблица213[[product_name]:[упаковка]],7,FALSE)</f>
        <v>713</v>
      </c>
      <c r="E503" t="s">
        <v>74</v>
      </c>
      <c r="F503" t="str">
        <f>VLOOKUP(укпф1[[#This Row],[Номенклатура]],[1]!Таблица213[[product_name]:[упаковка]],3,FALSE)</f>
        <v>ОХЛ</v>
      </c>
      <c r="G503" t="s">
        <v>15</v>
      </c>
      <c r="H503" t="str">
        <f>VLOOKUP(укпф1[[#This Row],[Номенклатура]],[1]!Таблица213[[product_name]:[упаковка]],4,FALSE)</f>
        <v>голень</v>
      </c>
      <c r="I503" s="7">
        <v>965.15577312920072</v>
      </c>
      <c r="J503" s="7" cm="1">
        <f t="array" ref="J503">INDEX('[1]прайс ЗПП'!$A$1:$D$1080,MATCH(1,(укпф1[[#This Row],[артикул]]='[1]прайс ЗПП'!$B$1:$B$1080)*(укпф1[[#This Row],[Source.Name.1]]='[1]прайс ЗПП'!$A$1:$A$1080),0),4)</f>
        <v>844.1513540307958</v>
      </c>
      <c r="K503" s="7">
        <f>укпф1[[#This Row],[цена]]*укпф1[[#This Row],[объем]]</f>
        <v>814737.5527376543</v>
      </c>
      <c r="L503" s="7">
        <f>IFERROR(укпф1[[#This Row],[объем]]*VLOOKUP(укпф1[[#This Row],[артикул]],[1]маринад!$A$2:$D$39,3,FALSE),укпф1[[#This Row],[объем]])</f>
        <v>965.15577312920072</v>
      </c>
    </row>
    <row r="504" spans="1:12" x14ac:dyDescent="0.35">
      <c r="A504" t="s">
        <v>145</v>
      </c>
      <c r="B504" t="s">
        <v>71</v>
      </c>
      <c r="C504" t="s">
        <v>69</v>
      </c>
      <c r="D504">
        <f>VLOOKUP(укпф1[[#This Row],[Номенклатура]],[1]!Таблица213[[product_name]:[упаковка]],7,FALSE)</f>
        <v>714</v>
      </c>
      <c r="E504" t="s">
        <v>32</v>
      </c>
      <c r="F504" t="str">
        <f>VLOOKUP(укпф1[[#This Row],[Номенклатура]],[1]!Таблица213[[product_name]:[упаковка]],3,FALSE)</f>
        <v>ОХЛ</v>
      </c>
      <c r="G504" t="s">
        <v>15</v>
      </c>
      <c r="H504" t="str">
        <f>VLOOKUP(укпф1[[#This Row],[Номенклатура]],[1]!Таблица213[[product_name]:[упаковка]],4,FALSE)</f>
        <v>крыло</v>
      </c>
      <c r="I504" s="7">
        <v>980.39507481018813</v>
      </c>
      <c r="J504" s="7" cm="1">
        <f t="array" ref="J504">INDEX('[1]прайс ЗПП'!$A$1:$D$1080,MATCH(1,(укпф1[[#This Row],[артикул]]='[1]прайс ЗПП'!$B$1:$B$1080)*(укпф1[[#This Row],[Source.Name.1]]='[1]прайс ЗПП'!$A$1:$A$1080),0),4)</f>
        <v>861.98555697690119</v>
      </c>
      <c r="K504" s="7">
        <f>укпф1[[#This Row],[цена]]*укпф1[[#This Row],[объем]]</f>
        <v>845086.39461767068</v>
      </c>
      <c r="L504" s="7">
        <f>IFERROR(укпф1[[#This Row],[объем]]*VLOOKUP(укпф1[[#This Row],[артикул]],[1]маринад!$A$2:$D$39,3,FALSE),укпф1[[#This Row],[объем]])</f>
        <v>980.39507481018813</v>
      </c>
    </row>
    <row r="505" spans="1:12" x14ac:dyDescent="0.35">
      <c r="A505" t="s">
        <v>145</v>
      </c>
      <c r="B505" t="s">
        <v>71</v>
      </c>
      <c r="C505" t="s">
        <v>69</v>
      </c>
      <c r="D505">
        <f>VLOOKUP(укпф1[[#This Row],[Номенклатура]],[1]!Таблица213[[product_name]:[упаковка]],7,FALSE)</f>
        <v>715</v>
      </c>
      <c r="E505" t="s">
        <v>75</v>
      </c>
      <c r="F505" t="str">
        <f>VLOOKUP(укпф1[[#This Row],[Номенклатура]],[1]!Таблица213[[product_name]:[упаковка]],3,FALSE)</f>
        <v>ОХЛ</v>
      </c>
      <c r="G505" t="s">
        <v>15</v>
      </c>
      <c r="H505" t="str">
        <f>VLOOKUP(укпф1[[#This Row],[Номенклатура]],[1]!Таблица213[[product_name]:[упаковка]],4,FALSE)</f>
        <v>крыло</v>
      </c>
      <c r="I505" s="7">
        <v>1894.7531756694311</v>
      </c>
      <c r="J505" s="7" cm="1">
        <f t="array" ref="J505">INDEX('[1]прайс ЗПП'!$A$1:$D$1080,MATCH(1,(укпф1[[#This Row],[артикул]]='[1]прайс ЗПП'!$B$1:$B$1080)*(укпф1[[#This Row],[Source.Name.1]]='[1]прайс ЗПП'!$A$1:$A$1080),0),4)</f>
        <v>829.85439959197606</v>
      </c>
      <c r="K505" s="7">
        <f>укпф1[[#This Row],[цена]]*укпф1[[#This Row],[объем]]</f>
        <v>1572369.2589701456</v>
      </c>
      <c r="L505" s="7">
        <f>IFERROR(укпф1[[#This Row],[объем]]*VLOOKUP(укпф1[[#This Row],[артикул]],[1]маринад!$A$2:$D$39,3,FALSE),укпф1[[#This Row],[объем]])</f>
        <v>1894.7531756694311</v>
      </c>
    </row>
    <row r="506" spans="1:12" x14ac:dyDescent="0.35">
      <c r="A506" t="s">
        <v>145</v>
      </c>
      <c r="B506" t="s">
        <v>71</v>
      </c>
      <c r="C506" t="s">
        <v>69</v>
      </c>
      <c r="D506">
        <f>VLOOKUP(укпф1[[#This Row],[Номенклатура]],[1]!Таблица213[[product_name]:[упаковка]],7,FALSE)</f>
        <v>716</v>
      </c>
      <c r="E506" t="s">
        <v>34</v>
      </c>
      <c r="F506" t="str">
        <f>VLOOKUP(укпф1[[#This Row],[Номенклатура]],[1]!Таблица213[[product_name]:[упаковка]],3,FALSE)</f>
        <v>ОХЛ</v>
      </c>
      <c r="G506" t="s">
        <v>15</v>
      </c>
      <c r="H506" t="str">
        <f>VLOOKUP(укпф1[[#This Row],[Номенклатура]],[1]!Таблица213[[product_name]:[упаковка]],4,FALSE)</f>
        <v>четвертина</v>
      </c>
      <c r="I506" s="7">
        <v>462.25881765661717</v>
      </c>
      <c r="J506" s="7" cm="1">
        <f t="array" ref="J506">INDEX('[1]прайс ЗПП'!$A$1:$D$1080,MATCH(1,(укпф1[[#This Row],[артикул]]='[1]прайс ЗПП'!$B$1:$B$1080)*(укпф1[[#This Row],[Source.Name.1]]='[1]прайс ЗПП'!$A$1:$A$1080),0),4)</f>
        <v>824.41362190160498</v>
      </c>
      <c r="K506" s="7">
        <f>укпф1[[#This Row],[цена]]*укпф1[[#This Row],[объем]]</f>
        <v>381092.46612024534</v>
      </c>
      <c r="L506" s="7">
        <f>IFERROR(укпф1[[#This Row],[объем]]*VLOOKUP(укпф1[[#This Row],[артикул]],[1]маринад!$A$2:$D$39,3,FALSE),укпф1[[#This Row],[объем]])</f>
        <v>462.25881765661717</v>
      </c>
    </row>
    <row r="507" spans="1:12" x14ac:dyDescent="0.35">
      <c r="A507" t="s">
        <v>145</v>
      </c>
      <c r="B507" t="s">
        <v>71</v>
      </c>
      <c r="C507" t="s">
        <v>69</v>
      </c>
      <c r="D507">
        <f>VLOOKUP(укпф1[[#This Row],[Номенклатура]],[1]!Таблица213[[product_name]:[упаковка]],7,FALSE)</f>
        <v>717</v>
      </c>
      <c r="E507" t="s">
        <v>76</v>
      </c>
      <c r="F507" t="str">
        <f>VLOOKUP(укпф1[[#This Row],[Номенклатура]],[1]!Таблица213[[product_name]:[упаковка]],3,FALSE)</f>
        <v>ОХЛ</v>
      </c>
      <c r="G507" t="s">
        <v>15</v>
      </c>
      <c r="H507" t="str">
        <f>VLOOKUP(укпф1[[#This Row],[Номенклатура]],[1]!Таблица213[[product_name]:[упаковка]],4,FALSE)</f>
        <v>четвертина</v>
      </c>
      <c r="I507" s="7">
        <v>1371.5371512888644</v>
      </c>
      <c r="J507" s="7" cm="1">
        <f t="array" ref="J507">INDEX('[1]прайс ЗПП'!$A$1:$D$1080,MATCH(1,(укпф1[[#This Row],[артикул]]='[1]прайс ЗПП'!$B$1:$B$1080)*(укпф1[[#This Row],[Source.Name.1]]='[1]прайс ЗПП'!$A$1:$A$1080),0),4)</f>
        <v>797.93132451385395</v>
      </c>
      <c r="K507" s="7">
        <f>укпф1[[#This Row],[цена]]*укпф1[[#This Row],[объем]]</f>
        <v>1094392.4557478817</v>
      </c>
      <c r="L507" s="7">
        <f>IFERROR(укпф1[[#This Row],[объем]]*VLOOKUP(укпф1[[#This Row],[артикул]],[1]маринад!$A$2:$D$39,3,FALSE),укпф1[[#This Row],[объем]])</f>
        <v>1371.5371512888644</v>
      </c>
    </row>
    <row r="508" spans="1:12" x14ac:dyDescent="0.35">
      <c r="A508" t="s">
        <v>145</v>
      </c>
      <c r="B508" t="s">
        <v>71</v>
      </c>
      <c r="C508" t="s">
        <v>69</v>
      </c>
      <c r="D508">
        <f>VLOOKUP(укпф1[[#This Row],[Номенклатура]],[1]!Таблица213[[product_name]:[упаковка]],7,FALSE)</f>
        <v>718</v>
      </c>
      <c r="E508" t="s">
        <v>36</v>
      </c>
      <c r="F508" t="str">
        <f>VLOOKUP(укпф1[[#This Row],[Номенклатура]],[1]!Таблица213[[product_name]:[упаковка]],3,FALSE)</f>
        <v>ОХЛ</v>
      </c>
      <c r="G508" t="s">
        <v>15</v>
      </c>
      <c r="H508" t="str">
        <f>VLOOKUP(укпф1[[#This Row],[Номенклатура]],[1]!Таблица213[[product_name]:[упаковка]],4,FALSE)</f>
        <v>филе</v>
      </c>
      <c r="I508" s="7">
        <v>1168.3464622090326</v>
      </c>
      <c r="J508" s="7" cm="1">
        <f t="array" ref="J508">INDEX('[1]прайс ЗПП'!$A$1:$D$1080,MATCH(1,(укпф1[[#This Row],[артикул]]='[1]прайс ЗПП'!$B$1:$B$1080)*(укпф1[[#This Row],[Source.Name.1]]='[1]прайс ЗПП'!$A$1:$A$1080),0),4)</f>
        <v>1115.6012441929406</v>
      </c>
      <c r="K508" s="7">
        <f>укпф1[[#This Row],[цена]]*укпф1[[#This Row],[объем]]</f>
        <v>1303408.7668888171</v>
      </c>
      <c r="L508" s="7">
        <f>IFERROR(укпф1[[#This Row],[объем]]*VLOOKUP(укпф1[[#This Row],[артикул]],[1]маринад!$A$2:$D$39,3,FALSE),укпф1[[#This Row],[объем]])</f>
        <v>1168.3464622090326</v>
      </c>
    </row>
    <row r="509" spans="1:12" x14ac:dyDescent="0.35">
      <c r="A509" t="s">
        <v>145</v>
      </c>
      <c r="B509" t="s">
        <v>71</v>
      </c>
      <c r="C509" t="s">
        <v>69</v>
      </c>
      <c r="D509">
        <f>VLOOKUP(укпф1[[#This Row],[Номенклатура]],[1]!Таблица213[[product_name]:[упаковка]],7,FALSE)</f>
        <v>719</v>
      </c>
      <c r="E509" t="s">
        <v>77</v>
      </c>
      <c r="F509" t="str">
        <f>VLOOKUP(укпф1[[#This Row],[Номенклатура]],[1]!Таблица213[[product_name]:[упаковка]],3,FALSE)</f>
        <v>ОХЛ</v>
      </c>
      <c r="G509" t="s">
        <v>15</v>
      </c>
      <c r="H509" t="str">
        <f>VLOOKUP(укпф1[[#This Row],[Номенклатура]],[1]!Таблица213[[product_name]:[упаковка]],4,FALSE)</f>
        <v>филе</v>
      </c>
      <c r="I509" s="7">
        <v>2285.8952521481074</v>
      </c>
      <c r="J509" s="7" cm="1">
        <f t="array" ref="J509">INDEX('[1]прайс ЗПП'!$A$1:$D$1080,MATCH(1,(укпф1[[#This Row],[артикул]]='[1]прайс ЗПП'!$B$1:$B$1080)*(укпф1[[#This Row],[Source.Name.1]]='[1]прайс ЗПП'!$A$1:$A$1080),0),4)</f>
        <v>1080.2037060068903</v>
      </c>
      <c r="K509" s="7">
        <f>укпф1[[#This Row],[цена]]*укпф1[[#This Row],[объем]]</f>
        <v>2469232.5229139407</v>
      </c>
      <c r="L509" s="7">
        <f>IFERROR(укпф1[[#This Row],[объем]]*VLOOKUP(укпф1[[#This Row],[артикул]],[1]маринад!$A$2:$D$39,3,FALSE),укпф1[[#This Row],[объем]])</f>
        <v>2285.8952521481074</v>
      </c>
    </row>
    <row r="510" spans="1:12" x14ac:dyDescent="0.35">
      <c r="A510" t="s">
        <v>145</v>
      </c>
      <c r="B510" t="s">
        <v>71</v>
      </c>
      <c r="C510" t="s">
        <v>69</v>
      </c>
      <c r="D510">
        <f>VLOOKUP(укпф1[[#This Row],[Номенклатура]],[1]!Таблица213[[product_name]:[упаковка]],7,FALSE)</f>
        <v>727</v>
      </c>
      <c r="E510" t="s">
        <v>38</v>
      </c>
      <c r="F510" t="str">
        <f>VLOOKUP(укпф1[[#This Row],[Номенклатура]],[1]!Таблица213[[product_name]:[упаковка]],3,FALSE)</f>
        <v>ОХЛ</v>
      </c>
      <c r="G510" t="s">
        <v>15</v>
      </c>
      <c r="H510" t="str">
        <f>VLOOKUP(укпф1[[#This Row],[Номенклатура]],[1]!Таблица213[[product_name]:[упаковка]],4,FALSE)</f>
        <v>грудка</v>
      </c>
      <c r="I510" s="7">
        <v>253.98836134978967</v>
      </c>
      <c r="J510" s="7" cm="1">
        <f t="array" ref="J510">INDEX('[1]прайс ЗПП'!$A$1:$D$1080,MATCH(1,(укпф1[[#This Row],[артикул]]='[1]прайс ЗПП'!$B$1:$B$1080)*(укпф1[[#This Row],[Source.Name.1]]='[1]прайс ЗПП'!$A$1:$A$1080),0),4)</f>
        <v>892.01161834977916</v>
      </c>
      <c r="K510" s="7">
        <f>укпф1[[#This Row],[цена]]*укпф1[[#This Row],[объем]]</f>
        <v>226560.56924963437</v>
      </c>
      <c r="L510" s="7">
        <f>IFERROR(укпф1[[#This Row],[объем]]*VLOOKUP(укпф1[[#This Row],[артикул]],[1]маринад!$A$2:$D$39,3,FALSE),укпф1[[#This Row],[объем]])</f>
        <v>253.98836134978967</v>
      </c>
    </row>
    <row r="511" spans="1:12" x14ac:dyDescent="0.35">
      <c r="A511" t="s">
        <v>145</v>
      </c>
      <c r="B511" t="s">
        <v>71</v>
      </c>
      <c r="C511" t="s">
        <v>69</v>
      </c>
      <c r="D511">
        <f>VLOOKUP(укпф1[[#This Row],[Номенклатура]],[1]!Таблица213[[product_name]:[упаковка]],7,FALSE)</f>
        <v>725</v>
      </c>
      <c r="E511" t="s">
        <v>78</v>
      </c>
      <c r="F511" t="str">
        <f>VLOOKUP(укпф1[[#This Row],[Номенклатура]],[1]!Таблица213[[product_name]:[упаковка]],3,FALSE)</f>
        <v>ОХЛ</v>
      </c>
      <c r="G511" t="s">
        <v>15</v>
      </c>
      <c r="H511" t="str">
        <f>VLOOKUP(укпф1[[#This Row],[Номенклатура]],[1]!Таблица213[[product_name]:[упаковка]],4,FALSE)</f>
        <v>грудка</v>
      </c>
      <c r="I511" s="7">
        <v>965.15577312920084</v>
      </c>
      <c r="J511" s="7" cm="1">
        <f t="array" ref="J511">INDEX('[1]прайс ЗПП'!$A$1:$D$1080,MATCH(1,(укпф1[[#This Row],[артикул]]='[1]прайс ЗПП'!$B$1:$B$1080)*(укпф1[[#This Row],[Source.Name.1]]='[1]прайс ЗПП'!$A$1:$A$1080),0),4)</f>
        <v>862.49501473572752</v>
      </c>
      <c r="K511" s="7">
        <f>укпф1[[#This Row],[цена]]*укпф1[[#This Row],[объем]]</f>
        <v>832442.04276734253</v>
      </c>
      <c r="L511" s="7">
        <f>IFERROR(укпф1[[#This Row],[объем]]*VLOOKUP(укпф1[[#This Row],[артикул]],[1]маринад!$A$2:$D$39,3,FALSE),укпф1[[#This Row],[объем]])</f>
        <v>965.15577312920084</v>
      </c>
    </row>
    <row r="512" spans="1:12" x14ac:dyDescent="0.35">
      <c r="A512" t="s">
        <v>145</v>
      </c>
      <c r="B512" t="s">
        <v>71</v>
      </c>
      <c r="C512" t="s">
        <v>69</v>
      </c>
      <c r="D512">
        <f>VLOOKUP(укпф1[[#This Row],[Номенклатура]],[1]!Таблица213[[product_name]:[упаковка]],7,FALSE)</f>
        <v>29</v>
      </c>
      <c r="E512" t="s">
        <v>79</v>
      </c>
      <c r="F512" t="str">
        <f>VLOOKUP(укпф1[[#This Row],[Номенклатура]],[1]!Таблица213[[product_name]:[упаковка]],3,FALSE)</f>
        <v>ОХЛ</v>
      </c>
      <c r="G512" t="s">
        <v>15</v>
      </c>
      <c r="H512" t="str">
        <f>VLOOKUP(укпф1[[#This Row],[Номенклатура]],[1]!Таблица213[[product_name]:[упаковка]],4,FALSE)</f>
        <v>табак</v>
      </c>
      <c r="I512" s="7">
        <v>152.39301680987381</v>
      </c>
      <c r="J512" s="7" cm="1">
        <f t="array" ref="J512">INDEX('[1]прайс ЗПП'!$A$1:$D$1080,MATCH(1,(укпф1[[#This Row],[артикул]]='[1]прайс ЗПП'!$B$1:$B$1080)*(укпф1[[#This Row],[Source.Name.1]]='[1]прайс ЗПП'!$A$1:$A$1080),0),4)</f>
        <v>756.97977270214278</v>
      </c>
      <c r="K512" s="7">
        <f>укпф1[[#This Row],[цена]]*укпф1[[#This Row],[объем]]</f>
        <v>115358.4312261321</v>
      </c>
      <c r="L512" s="7">
        <f>IFERROR(укпф1[[#This Row],[объем]]*VLOOKUP(укпф1[[#This Row],[артикул]],[1]маринад!$A$2:$D$39,3,FALSE),укпф1[[#This Row],[объем]])</f>
        <v>152.39301680987381</v>
      </c>
    </row>
    <row r="513" spans="1:12" x14ac:dyDescent="0.35">
      <c r="A513" t="s">
        <v>145</v>
      </c>
      <c r="B513" t="s">
        <v>71</v>
      </c>
      <c r="C513" t="s">
        <v>69</v>
      </c>
      <c r="D513">
        <f>VLOOKUP(укпф1[[#This Row],[Номенклатура]],[1]!Таблица213[[product_name]:[упаковка]],7,FALSE)</f>
        <v>30</v>
      </c>
      <c r="E513" t="s">
        <v>80</v>
      </c>
      <c r="F513" t="str">
        <f>VLOOKUP(укпф1[[#This Row],[Номенклатура]],[1]!Таблица213[[product_name]:[упаковка]],3,FALSE)</f>
        <v>ОХЛ</v>
      </c>
      <c r="G513" t="s">
        <v>15</v>
      </c>
      <c r="H513" t="str">
        <f>VLOOKUP(укпф1[[#This Row],[Номенклатура]],[1]!Таблица213[[product_name]:[упаковка]],4,FALSE)</f>
        <v>рагу</v>
      </c>
      <c r="I513" s="7">
        <v>2184.2999076081915</v>
      </c>
      <c r="J513" s="7" cm="1">
        <f t="array" ref="J513">INDEX('[1]прайс ЗПП'!$A$1:$D$1080,MATCH(1,(укпф1[[#This Row],[артикул]]='[1]прайс ЗПП'!$B$1:$B$1080)*(укпф1[[#This Row],[Source.Name.1]]='[1]прайс ЗПП'!$A$1:$A$1080),0),4)</f>
        <v>708.75275821490163</v>
      </c>
      <c r="K513" s="7">
        <f>укпф1[[#This Row],[цена]]*укпф1[[#This Row],[объем]]</f>
        <v>1548128.5842858604</v>
      </c>
      <c r="L513" s="7">
        <f>IFERROR(укпф1[[#This Row],[объем]]*VLOOKUP(укпф1[[#This Row],[артикул]],[1]маринад!$A$2:$D$39,3,FALSE),укпф1[[#This Row],[объем]])</f>
        <v>2184.2999076081915</v>
      </c>
    </row>
    <row r="514" spans="1:12" x14ac:dyDescent="0.35">
      <c r="A514" t="s">
        <v>145</v>
      </c>
      <c r="B514" t="s">
        <v>71</v>
      </c>
      <c r="C514" t="s">
        <v>69</v>
      </c>
      <c r="D514">
        <f>VLOOKUP(укпф1[[#This Row],[Номенклатура]],[1]!Таблица213[[product_name]:[упаковка]],7,FALSE)</f>
        <v>730</v>
      </c>
      <c r="E514" t="s">
        <v>45</v>
      </c>
      <c r="F514" t="str">
        <f>VLOOKUP(укпф1[[#This Row],[Номенклатура]],[1]!Таблица213[[product_name]:[упаковка]],3,FALSE)</f>
        <v>ОХЛ</v>
      </c>
      <c r="G514" t="s">
        <v>15</v>
      </c>
      <c r="H514" t="str">
        <f>VLOOKUP(укпф1[[#This Row],[Номенклатура]],[1]!Таблица213[[product_name]:[упаковка]],4,FALSE)</f>
        <v>желудки</v>
      </c>
      <c r="I514" s="7">
        <v>558.7743949695373</v>
      </c>
      <c r="J514" s="7" cm="1">
        <f t="array" ref="J514">INDEX('[1]прайс ЗПП'!$A$1:$D$1080,MATCH(1,(укпф1[[#This Row],[артикул]]='[1]прайс ЗПП'!$B$1:$B$1080)*(укпф1[[#This Row],[Source.Name.1]]='[1]прайс ЗПП'!$A$1:$A$1080),0),4)</f>
        <v>560.90275787115536</v>
      </c>
      <c r="K514" s="7">
        <f>укпф1[[#This Row],[цена]]*укпф1[[#This Row],[объем]]</f>
        <v>313418.09916619968</v>
      </c>
      <c r="L514" s="7">
        <f>IFERROR(укпф1[[#This Row],[объем]]*VLOOKUP(укпф1[[#This Row],[артикул]],[1]маринад!$A$2:$D$39,3,FALSE),укпф1[[#This Row],[объем]])</f>
        <v>558.7743949695373</v>
      </c>
    </row>
    <row r="515" spans="1:12" x14ac:dyDescent="0.35">
      <c r="A515" t="s">
        <v>145</v>
      </c>
      <c r="B515" t="s">
        <v>71</v>
      </c>
      <c r="C515" t="s">
        <v>69</v>
      </c>
      <c r="D515">
        <f>VLOOKUP(укпф1[[#This Row],[Номенклатура]],[1]!Таблица213[[product_name]:[упаковка]],7,FALSE)</f>
        <v>731</v>
      </c>
      <c r="E515" t="s">
        <v>81</v>
      </c>
      <c r="F515" t="str">
        <f>VLOOKUP(укпф1[[#This Row],[Номенклатура]],[1]!Таблица213[[product_name]:[упаковка]],3,FALSE)</f>
        <v>ОХЛ</v>
      </c>
      <c r="G515" t="s">
        <v>15</v>
      </c>
      <c r="H515" t="str">
        <f>VLOOKUP(укпф1[[#This Row],[Номенклатура]],[1]!Таблица213[[product_name]:[упаковка]],4,FALSE)</f>
        <v>желудки</v>
      </c>
      <c r="I515" s="7">
        <v>152.39301680987381</v>
      </c>
      <c r="J515" s="7" cm="1">
        <f t="array" ref="J515">INDEX('[1]прайс ЗПП'!$A$1:$D$1080,MATCH(1,(укпф1[[#This Row],[артикул]]='[1]прайс ЗПП'!$B$1:$B$1080)*(укпф1[[#This Row],[Source.Name.1]]='[1]прайс ЗПП'!$A$1:$A$1080),0),4)</f>
        <v>540.1907544383015</v>
      </c>
      <c r="K515" s="7">
        <f>укпф1[[#This Row],[цена]]*укпф1[[#This Row],[объем]]</f>
        <v>82321.298721654501</v>
      </c>
      <c r="L515" s="7">
        <f>IFERROR(укпф1[[#This Row],[объем]]*VLOOKUP(укпф1[[#This Row],[артикул]],[1]маринад!$A$2:$D$39,3,FALSE),укпф1[[#This Row],[объем]])</f>
        <v>152.39301680987381</v>
      </c>
    </row>
    <row r="516" spans="1:12" x14ac:dyDescent="0.35">
      <c r="A516" t="s">
        <v>145</v>
      </c>
      <c r="B516" t="s">
        <v>71</v>
      </c>
      <c r="C516" t="s">
        <v>69</v>
      </c>
      <c r="D516">
        <f>VLOOKUP(укпф1[[#This Row],[Номенклатура]],[1]!Таблица213[[product_name]:[упаковка]],7,FALSE)</f>
        <v>732</v>
      </c>
      <c r="E516" t="s">
        <v>47</v>
      </c>
      <c r="F516" t="str">
        <f>VLOOKUP(укпф1[[#This Row],[Номенклатура]],[1]!Таблица213[[product_name]:[упаковка]],3,FALSE)</f>
        <v>ОХЛ</v>
      </c>
      <c r="G516" t="s">
        <v>15</v>
      </c>
      <c r="H516" t="str">
        <f>VLOOKUP(укпф1[[#This Row],[Номенклатура]],[1]!Таблица213[[product_name]:[упаковка]],4,FALSE)</f>
        <v>печень</v>
      </c>
      <c r="I516" s="7">
        <v>629.89113614747839</v>
      </c>
      <c r="J516" s="7" cm="1">
        <f t="array" ref="J516">INDEX('[1]прайс ЗПП'!$A$1:$D$1080,MATCH(1,(укпф1[[#This Row],[артикул]]='[1]прайс ЗПП'!$B$1:$B$1080)*(укпф1[[#This Row],[Source.Name.1]]='[1]прайс ЗПП'!$A$1:$A$1080),0),4)</f>
        <v>536.38736888300605</v>
      </c>
      <c r="K516" s="7">
        <f>укпф1[[#This Row],[цена]]*укпф1[[#This Row],[объем]]</f>
        <v>337865.64920087327</v>
      </c>
      <c r="L516" s="7">
        <f>IFERROR(укпф1[[#This Row],[объем]]*VLOOKUP(укпф1[[#This Row],[артикул]],[1]маринад!$A$2:$D$39,3,FALSE),укпф1[[#This Row],[объем]])</f>
        <v>629.89113614747839</v>
      </c>
    </row>
    <row r="517" spans="1:12" x14ac:dyDescent="0.35">
      <c r="A517" t="s">
        <v>145</v>
      </c>
      <c r="B517" t="s">
        <v>71</v>
      </c>
      <c r="C517" t="s">
        <v>69</v>
      </c>
      <c r="D517">
        <f>VLOOKUP(укпф1[[#This Row],[Номенклатура]],[1]!Таблица213[[product_name]:[упаковка]],7,FALSE)</f>
        <v>733</v>
      </c>
      <c r="E517" t="s">
        <v>82</v>
      </c>
      <c r="F517" t="str">
        <f>VLOOKUP(укпф1[[#This Row],[Номенклатура]],[1]!Таблица213[[product_name]:[упаковка]],3,FALSE)</f>
        <v>ОХЛ</v>
      </c>
      <c r="G517" t="s">
        <v>15</v>
      </c>
      <c r="H517" t="str">
        <f>VLOOKUP(укпф1[[#This Row],[Номенклатура]],[1]!Таблица213[[product_name]:[упаковка]],4,FALSE)</f>
        <v>печень</v>
      </c>
      <c r="I517" s="7">
        <v>253.98836134978967</v>
      </c>
      <c r="J517" s="7" cm="1">
        <f t="array" ref="J517">INDEX('[1]прайс ЗПП'!$A$1:$D$1080,MATCH(1,(укпф1[[#This Row],[артикул]]='[1]прайс ЗПП'!$B$1:$B$1080)*(укпф1[[#This Row],[Source.Name.1]]='[1]прайс ЗПП'!$A$1:$A$1080),0),4)</f>
        <v>513.45759555870882</v>
      </c>
      <c r="K517" s="7">
        <f>укпф1[[#This Row],[цена]]*укпф1[[#This Row],[объем]]</f>
        <v>130412.25331855949</v>
      </c>
      <c r="L517" s="7">
        <f>IFERROR(укпф1[[#This Row],[объем]]*VLOOKUP(укпф1[[#This Row],[артикул]],[1]маринад!$A$2:$D$39,3,FALSE),укпф1[[#This Row],[объем]])</f>
        <v>253.98836134978967</v>
      </c>
    </row>
    <row r="518" spans="1:12" x14ac:dyDescent="0.35">
      <c r="A518" t="s">
        <v>145</v>
      </c>
      <c r="B518" t="s">
        <v>71</v>
      </c>
      <c r="C518" t="s">
        <v>69</v>
      </c>
      <c r="D518">
        <f>VLOOKUP(укпф1[[#This Row],[Номенклатура]],[1]!Таблица213[[product_name]:[упаковка]],7,FALSE)</f>
        <v>734</v>
      </c>
      <c r="E518" t="s">
        <v>49</v>
      </c>
      <c r="F518" t="str">
        <f>VLOOKUP(укпф1[[#This Row],[Номенклатура]],[1]!Таблица213[[product_name]:[упаковка]],3,FALSE)</f>
        <v>ОХЛ</v>
      </c>
      <c r="G518" t="s">
        <v>15</v>
      </c>
      <c r="H518" t="str">
        <f>VLOOKUP(укпф1[[#This Row],[Номенклатура]],[1]!Таблица213[[product_name]:[упаковка]],4,FALSE)</f>
        <v>сердце</v>
      </c>
      <c r="I518" s="7">
        <v>558.7743949695373</v>
      </c>
      <c r="J518" s="7" cm="1">
        <f t="array" ref="J518">INDEX('[1]прайс ЗПП'!$A$1:$D$1080,MATCH(1,(укпф1[[#This Row],[артикул]]='[1]прайс ЗПП'!$B$1:$B$1080)*(укпф1[[#This Row],[Source.Name.1]]='[1]прайс ЗПП'!$A$1:$A$1080),0),4)</f>
        <v>896.34238000183404</v>
      </c>
      <c r="K518" s="7">
        <f>укпф1[[#This Row],[цена]]*укпф1[[#This Row],[объем]]</f>
        <v>500853.17107107991</v>
      </c>
      <c r="L518" s="7">
        <f>IFERROR(укпф1[[#This Row],[объем]]*VLOOKUP(укпф1[[#This Row],[артикул]],[1]маринад!$A$2:$D$39,3,FALSE),укпф1[[#This Row],[объем]])</f>
        <v>558.7743949695373</v>
      </c>
    </row>
    <row r="519" spans="1:12" x14ac:dyDescent="0.35">
      <c r="A519" t="s">
        <v>145</v>
      </c>
      <c r="B519" t="s">
        <v>71</v>
      </c>
      <c r="C519" t="s">
        <v>69</v>
      </c>
      <c r="D519">
        <f>VLOOKUP(укпф1[[#This Row],[Номенклатура]],[1]!Таблица213[[product_name]:[упаковка]],7,FALSE)</f>
        <v>735</v>
      </c>
      <c r="E519" t="s">
        <v>83</v>
      </c>
      <c r="F519" t="str">
        <f>VLOOKUP(укпф1[[#This Row],[Номенклатура]],[1]!Таблица213[[product_name]:[упаковка]],3,FALSE)</f>
        <v>ОХЛ</v>
      </c>
      <c r="G519" t="s">
        <v>15</v>
      </c>
      <c r="H519" t="str">
        <f>VLOOKUP(укпф1[[#This Row],[Номенклатура]],[1]!Таблица213[[product_name]:[упаковка]],4,FALSE)</f>
        <v>сердце</v>
      </c>
      <c r="I519" s="7">
        <v>152.39301680987381</v>
      </c>
      <c r="J519" s="7" cm="1">
        <f t="array" ref="J519">INDEX('[1]прайс ЗПП'!$A$1:$D$1080,MATCH(1,(укпф1[[#This Row],[артикул]]='[1]прайс ЗПП'!$B$1:$B$1080)*(укпф1[[#This Row],[Source.Name.1]]='[1]прайс ЗПП'!$A$1:$A$1080),0),4)</f>
        <v>872.19912269320412</v>
      </c>
      <c r="K519" s="7">
        <f>укпф1[[#This Row],[цена]]*укпф1[[#This Row],[объем]]</f>
        <v>132917.05556614263</v>
      </c>
      <c r="L519" s="7">
        <f>IFERROR(укпф1[[#This Row],[объем]]*VLOOKUP(укпф1[[#This Row],[артикул]],[1]маринад!$A$2:$D$39,3,FALSE),укпф1[[#This Row],[объем]])</f>
        <v>152.39301680987381</v>
      </c>
    </row>
    <row r="520" spans="1:12" x14ac:dyDescent="0.35">
      <c r="A520" t="s">
        <v>145</v>
      </c>
      <c r="B520" t="s">
        <v>71</v>
      </c>
      <c r="C520" t="s">
        <v>69</v>
      </c>
      <c r="D520">
        <f>VLOOKUP(укпф1[[#This Row],[Номенклатура]],[1]!Таблица213[[product_name]:[упаковка]],7,FALSE)</f>
        <v>204</v>
      </c>
      <c r="E520" t="s">
        <v>84</v>
      </c>
      <c r="F520" t="str">
        <f>VLOOKUP(укпф1[[#This Row],[Номенклатура]],[1]!Таблица213[[product_name]:[упаковка]],3,FALSE)</f>
        <v>ОХЛ</v>
      </c>
      <c r="G520" t="s">
        <v>15</v>
      </c>
      <c r="H520" t="str">
        <f>VLOOKUP(укпф1[[#This Row],[Номенклатура]],[1]!Таблица213[[product_name]:[упаковка]],4,FALSE)</f>
        <v>крыло</v>
      </c>
      <c r="I520" s="7">
        <v>665.44950673644905</v>
      </c>
      <c r="J520" s="7" cm="1">
        <f t="array" ref="J520">INDEX('[1]прайс ЗПП'!$A$1:$D$1080,MATCH(1,(укпф1[[#This Row],[артикул]]='[1]прайс ЗПП'!$B$1:$B$1080)*(укпф1[[#This Row],[Source.Name.1]]='[1]прайс ЗПП'!$A$1:$A$1080),0),4)</f>
        <v>841.8213669818382</v>
      </c>
      <c r="K520" s="7">
        <f>укпф1[[#This Row],[цена]]*укпф1[[#This Row],[объем]]</f>
        <v>560189.61341826746</v>
      </c>
      <c r="L520" s="7">
        <f>IFERROR(укпф1[[#This Row],[объем]]*VLOOKUP(укпф1[[#This Row],[артикул]],[1]маринад!$A$2:$D$39,3,FALSE),укпф1[[#This Row],[объем]])</f>
        <v>570.46678674363397</v>
      </c>
    </row>
    <row r="521" spans="1:12" x14ac:dyDescent="0.35">
      <c r="A521" t="s">
        <v>145</v>
      </c>
      <c r="B521" t="s">
        <v>71</v>
      </c>
      <c r="C521" t="s">
        <v>69</v>
      </c>
      <c r="D521">
        <f>VLOOKUP(укпф1[[#This Row],[Номенклатура]],[1]!Таблица213[[product_name]:[упаковка]],7,FALSE)</f>
        <v>959</v>
      </c>
      <c r="E521" t="s">
        <v>85</v>
      </c>
      <c r="F521" t="str">
        <f>VLOOKUP(укпф1[[#This Row],[Номенклатура]],[1]!Таблица213[[product_name]:[упаковка]],3,FALSE)</f>
        <v>ОХЛ</v>
      </c>
      <c r="G521" t="s">
        <v>15</v>
      </c>
      <c r="H521" t="str">
        <f>VLOOKUP(укпф1[[#This Row],[Номенклатура]],[1]!Таблица213[[product_name]:[упаковка]],4,FALSE)</f>
        <v>табак</v>
      </c>
      <c r="I521" s="7">
        <v>182.87162017184858</v>
      </c>
      <c r="J521" s="7" cm="1">
        <f t="array" ref="J521">INDEX('[1]прайс ЗПП'!$A$1:$D$1080,MATCH(1,(укпф1[[#This Row],[артикул]]='[1]прайс ЗПП'!$B$1:$B$1080)*(укпф1[[#This Row],[Source.Name.1]]='[1]прайс ЗПП'!$A$1:$A$1080),0),4)</f>
        <v>679.41102309686619</v>
      </c>
      <c r="K521" s="7">
        <f>укпф1[[#This Row],[цена]]*укпф1[[#This Row],[объем]]</f>
        <v>124244.99455633716</v>
      </c>
      <c r="L521" s="7">
        <f>IFERROR(укпф1[[#This Row],[объем]]*VLOOKUP(укпф1[[#This Row],[артикул]],[1]маринад!$A$2:$D$39,3,FALSE),укпф1[[#This Row],[объем]])</f>
        <v>161.47604430185305</v>
      </c>
    </row>
    <row r="522" spans="1:12" x14ac:dyDescent="0.35">
      <c r="A522" t="s">
        <v>145</v>
      </c>
      <c r="B522" t="s">
        <v>71</v>
      </c>
      <c r="C522" t="s">
        <v>69</v>
      </c>
      <c r="D522">
        <f>VLOOKUP(укпф1[[#This Row],[Номенклатура]],[1]!Таблица213[[product_name]:[упаковка]],7,FALSE)</f>
        <v>952</v>
      </c>
      <c r="E522" t="s">
        <v>86</v>
      </c>
      <c r="F522" t="str">
        <f>VLOOKUP(укпф1[[#This Row],[Номенклатура]],[1]!Таблица213[[product_name]:[упаковка]],3,FALSE)</f>
        <v>ОХЛ</v>
      </c>
      <c r="G522" t="s">
        <v>15</v>
      </c>
      <c r="H522" t="str">
        <f>VLOOKUP(укпф1[[#This Row],[Номенклатура]],[1]!Таблица213[[product_name]:[упаковка]],4,FALSE)</f>
        <v>голень</v>
      </c>
      <c r="I522" s="7">
        <v>426.70044706764668</v>
      </c>
      <c r="J522" s="7" cm="1">
        <f t="array" ref="J522">INDEX('[1]прайс ЗПП'!$A$1:$D$1080,MATCH(1,(укпф1[[#This Row],[артикул]]='[1]прайс ЗПП'!$B$1:$B$1080)*(укпф1[[#This Row],[Source.Name.1]]='[1]прайс ЗПП'!$A$1:$A$1080),0),4)</f>
        <v>886.256214184334</v>
      </c>
      <c r="K522" s="7">
        <f>укпф1[[#This Row],[цена]]*укпф1[[#This Row],[объем]]</f>
        <v>378165.92280893534</v>
      </c>
      <c r="L522" s="7">
        <f>IFERROR(укпф1[[#This Row],[объем]]*VLOOKUP(укпф1[[#This Row],[артикул]],[1]маринад!$A$2:$D$39,3,FALSE),укпф1[[#This Row],[объем]])</f>
        <v>364.85715867263502</v>
      </c>
    </row>
    <row r="523" spans="1:12" x14ac:dyDescent="0.35">
      <c r="A523" t="s">
        <v>145</v>
      </c>
      <c r="B523" t="s">
        <v>71</v>
      </c>
      <c r="C523" t="s">
        <v>69</v>
      </c>
      <c r="D523">
        <f>VLOOKUP(укпф1[[#This Row],[Номенклатура]],[1]!Таблица213[[product_name]:[упаковка]],7,FALSE)</f>
        <v>953</v>
      </c>
      <c r="E523" t="s">
        <v>87</v>
      </c>
      <c r="F523" t="str">
        <f>VLOOKUP(укпф1[[#This Row],[Номенклатура]],[1]!Таблица213[[product_name]:[упаковка]],3,FALSE)</f>
        <v>ОХЛ</v>
      </c>
      <c r="G523" t="s">
        <v>15</v>
      </c>
      <c r="H523" t="str">
        <f>VLOOKUP(укпф1[[#This Row],[Номенклатура]],[1]!Таблица213[[product_name]:[упаковка]],4,FALSE)</f>
        <v>бедро</v>
      </c>
      <c r="I523" s="7">
        <v>426.70044706764668</v>
      </c>
      <c r="J523" s="7" cm="1">
        <f t="array" ref="J523">INDEX('[1]прайс ЗПП'!$A$1:$D$1080,MATCH(1,(укпф1[[#This Row],[артикул]]='[1]прайс ЗПП'!$B$1:$B$1080)*(укпф1[[#This Row],[Source.Name.1]]='[1]прайс ЗПП'!$A$1:$A$1080),0),4)</f>
        <v>897.50906924129276</v>
      </c>
      <c r="K523" s="7">
        <f>укпф1[[#This Row],[цена]]*укпф1[[#This Row],[объем]]</f>
        <v>382967.52109252708</v>
      </c>
      <c r="L523" s="7">
        <f>IFERROR(укпф1[[#This Row],[объем]]*VLOOKUP(укпф1[[#This Row],[артикул]],[1]маринад!$A$2:$D$39,3,FALSE),укпф1[[#This Row],[объем]])</f>
        <v>368.00383533216615</v>
      </c>
    </row>
    <row r="524" spans="1:12" x14ac:dyDescent="0.35">
      <c r="A524" t="s">
        <v>145</v>
      </c>
      <c r="B524" t="s">
        <v>71</v>
      </c>
      <c r="C524" t="s">
        <v>69</v>
      </c>
      <c r="D524">
        <f>VLOOKUP(укпф1[[#This Row],[Номенклатура]],[1]!Таблица213[[product_name]:[упаковка]],7,FALSE)</f>
        <v>958</v>
      </c>
      <c r="E524" t="s">
        <v>58</v>
      </c>
      <c r="F524" t="str">
        <f>VLOOKUP(укпф1[[#This Row],[Номенклатура]],[1]!Таблица213[[product_name]:[упаковка]],3,FALSE)</f>
        <v>ОХЛ</v>
      </c>
      <c r="G524" t="s">
        <v>15</v>
      </c>
      <c r="H524" t="str">
        <f>VLOOKUP(укпф1[[#This Row],[Номенклатура]],[1]!Таблица213[[product_name]:[упаковка]],4,FALSE)</f>
        <v>табак</v>
      </c>
      <c r="I524" s="7">
        <v>259.06812857678545</v>
      </c>
      <c r="J524" s="7" cm="1">
        <f t="array" ref="J524">INDEX('[1]прайс ЗПП'!$A$1:$D$1080,MATCH(1,(укпф1[[#This Row],[артикул]]='[1]прайс ЗПП'!$B$1:$B$1080)*(укпф1[[#This Row],[Source.Name.1]]='[1]прайс ЗПП'!$A$1:$A$1080),0),4)</f>
        <v>780.57683425800747</v>
      </c>
      <c r="K524" s="7">
        <f>укпф1[[#This Row],[цена]]*укпф1[[#This Row],[объем]]</f>
        <v>202222.57966161362</v>
      </c>
      <c r="L524" s="7">
        <f>IFERROR(укпф1[[#This Row],[объем]]*VLOOKUP(укпф1[[#This Row],[артикул]],[1]маринад!$A$2:$D$39,3,FALSE),укпф1[[#This Row],[объем]])</f>
        <v>252.25718459278039</v>
      </c>
    </row>
    <row r="525" spans="1:12" x14ac:dyDescent="0.35">
      <c r="A525" t="s">
        <v>145</v>
      </c>
      <c r="B525" t="s">
        <v>71</v>
      </c>
      <c r="C525" t="s">
        <v>69</v>
      </c>
      <c r="D525">
        <f>VLOOKUP(укпф1[[#This Row],[Номенклатура]],[1]!Таблица213[[product_name]:[упаковка]],7,FALSE)</f>
        <v>205</v>
      </c>
      <c r="E525" t="s">
        <v>88</v>
      </c>
      <c r="F525" t="str">
        <f>VLOOKUP(укпф1[[#This Row],[Номенклатура]],[1]!Таблица213[[product_name]:[упаковка]],3,FALSE)</f>
        <v>ОХЛ</v>
      </c>
      <c r="G525" t="s">
        <v>15</v>
      </c>
      <c r="H525" t="str">
        <f>VLOOKUP(укпф1[[#This Row],[Номенклатура]],[1]!Таблица213[[product_name]:[упаковка]],4,FALSE)</f>
        <v>рагу</v>
      </c>
      <c r="I525" s="7">
        <v>792.44368741134383</v>
      </c>
      <c r="J525" s="7" cm="1">
        <f t="array" ref="J525">INDEX('[1]прайс ЗПП'!$A$1:$D$1080,MATCH(1,(укпф1[[#This Row],[артикул]]='[1]прайс ЗПП'!$B$1:$B$1080)*(укпф1[[#This Row],[Source.Name.1]]='[1]прайс ЗПП'!$A$1:$A$1080),0),4)</f>
        <v>598.24825823633125</v>
      </c>
      <c r="K525" s="7">
        <f>укпф1[[#This Row],[цена]]*укпф1[[#This Row],[объем]]</f>
        <v>474078.05574421218</v>
      </c>
      <c r="L525" s="7">
        <f>IFERROR(укпф1[[#This Row],[объем]]*VLOOKUP(укпф1[[#This Row],[артикул]],[1]маринад!$A$2:$D$39,3,FALSE),укпф1[[#This Row],[объем]])</f>
        <v>587.99709684005632</v>
      </c>
    </row>
    <row r="526" spans="1:12" x14ac:dyDescent="0.35">
      <c r="A526" t="s">
        <v>145</v>
      </c>
      <c r="B526" t="s">
        <v>71</v>
      </c>
      <c r="C526" t="s">
        <v>69</v>
      </c>
      <c r="D526">
        <f>VLOOKUP(укпф1[[#This Row],[Номенклатура]],[1]!Таблица213[[product_name]:[упаковка]],7,FALSE)</f>
        <v>961</v>
      </c>
      <c r="E526" t="s">
        <v>89</v>
      </c>
      <c r="F526" t="str">
        <f>VLOOKUP(укпф1[[#This Row],[Номенклатура]],[1]!Таблица213[[product_name]:[упаковка]],3,FALSE)</f>
        <v>ОХЛ</v>
      </c>
      <c r="G526" t="s">
        <v>15</v>
      </c>
      <c r="H526" t="str">
        <f>VLOOKUP(укпф1[[#This Row],[Номенклатура]],[1]!Таблица213[[product_name]:[упаковка]],4,FALSE)</f>
        <v>табак</v>
      </c>
      <c r="I526" s="7">
        <v>213.35022353382334</v>
      </c>
      <c r="J526" s="7" cm="1">
        <f t="array" ref="J526">INDEX('[1]прайс ЗПП'!$A$1:$D$1080,MATCH(1,(укпф1[[#This Row],[артикул]]='[1]прайс ЗПП'!$B$1:$B$1080)*(укпф1[[#This Row],[Source.Name.1]]='[1]прайс ЗПП'!$A$1:$A$1080),0),4)</f>
        <v>771.02372775422987</v>
      </c>
      <c r="K526" s="7">
        <f>укпф1[[#This Row],[цена]]*укпф1[[#This Row],[объем]]</f>
        <v>164498.08466624669</v>
      </c>
      <c r="L526" s="7">
        <f>IFERROR(укпф1[[#This Row],[объем]]*VLOOKUP(укпф1[[#This Row],[артикул]],[1]маринад!$A$2:$D$39,3,FALSE),укпф1[[#This Row],[объем]])</f>
        <v>211.2378450829934</v>
      </c>
    </row>
    <row r="527" spans="1:12" x14ac:dyDescent="0.35">
      <c r="A527" t="s">
        <v>145</v>
      </c>
      <c r="B527" t="s">
        <v>71</v>
      </c>
      <c r="C527" t="s">
        <v>69</v>
      </c>
      <c r="D527">
        <f>VLOOKUP(укпф1[[#This Row],[Номенклатура]],[1]!Таблица213[[product_name]:[упаковка]],7,FALSE)</f>
        <v>1064</v>
      </c>
      <c r="E527" t="s">
        <v>62</v>
      </c>
      <c r="F527" t="str">
        <f>VLOOKUP(укпф1[[#This Row],[Номенклатура]],[1]!Таблица213[[product_name]:[упаковка]],3,FALSE)</f>
        <v>ОХЛ</v>
      </c>
      <c r="G527" t="s">
        <v>15</v>
      </c>
      <c r="H527" t="str">
        <f>VLOOKUP(укпф1[[#This Row],[Номенклатура]],[1]!Таблица213[[product_name]:[упаковка]],4,FALSE)</f>
        <v>бедро</v>
      </c>
      <c r="I527" s="7">
        <v>629.89113614747839</v>
      </c>
      <c r="J527" s="7" cm="1">
        <f t="array" ref="J527">INDEX('[1]прайс ЗПП'!$A$1:$D$1080,MATCH(1,(укпф1[[#This Row],[артикул]]='[1]прайс ЗПП'!$B$1:$B$1080)*(укпф1[[#This Row],[Source.Name.1]]='[1]прайс ЗПП'!$A$1:$A$1080),0),4)</f>
        <v>874.86146282754908</v>
      </c>
      <c r="K527" s="7">
        <f>укпф1[[#This Row],[цена]]*укпф1[[#This Row],[объем]]</f>
        <v>551067.48079208983</v>
      </c>
      <c r="L527" s="7">
        <f>IFERROR(укпф1[[#This Row],[объем]]*VLOOKUP(укпф1[[#This Row],[артикул]],[1]маринад!$A$2:$D$39,3,FALSE),укпф1[[#This Row],[объем]])</f>
        <v>534.71233968376771</v>
      </c>
    </row>
    <row r="528" spans="1:12" x14ac:dyDescent="0.35">
      <c r="A528" t="s">
        <v>145</v>
      </c>
      <c r="B528" t="s">
        <v>71</v>
      </c>
      <c r="C528" t="s">
        <v>69</v>
      </c>
      <c r="D528">
        <f>VLOOKUP(укпф1[[#This Row],[Номенклатура]],[1]!Таблица213[[product_name]:[упаковка]],7,FALSE)</f>
        <v>737</v>
      </c>
      <c r="E528" t="s">
        <v>90</v>
      </c>
      <c r="F528" t="str">
        <f>VLOOKUP(укпф1[[#This Row],[Номенклатура]],[1]!Таблица213[[product_name]:[упаковка]],3,FALSE)</f>
        <v>ОХЛ</v>
      </c>
      <c r="G528" t="s">
        <v>15</v>
      </c>
      <c r="H528" t="str">
        <f>VLOOKUP(укпф1[[#This Row],[Номенклатура]],[1]!Таблица213[[product_name]:[упаковка]],4,FALSE)</f>
        <v>лапы</v>
      </c>
      <c r="I528" s="7">
        <v>965.15577312920084</v>
      </c>
      <c r="J528" s="7" cm="1">
        <f t="array" ref="J528">INDEX('[1]прайс ЗПП'!$A$1:$D$1080,MATCH(1,(укпф1[[#This Row],[артикул]]='[1]прайс ЗПП'!$B$1:$B$1080)*(укпф1[[#This Row],[Source.Name.1]]='[1]прайс ЗПП'!$A$1:$A$1080),0),4)</f>
        <v>164.51785525276333</v>
      </c>
      <c r="K528" s="7">
        <f>укпф1[[#This Row],[цена]]*укпф1[[#This Row],[объем]]</f>
        <v>158785.35778003873</v>
      </c>
      <c r="L528" s="7">
        <f>IFERROR(укпф1[[#This Row],[объем]]*VLOOKUP(укпф1[[#This Row],[артикул]],[1]маринад!$A$2:$D$39,3,FALSE),укпф1[[#This Row],[объем]])</f>
        <v>965.15577312920084</v>
      </c>
    </row>
    <row r="529" spans="1:12" x14ac:dyDescent="0.35">
      <c r="A529" t="s">
        <v>145</v>
      </c>
      <c r="B529" t="s">
        <v>71</v>
      </c>
      <c r="C529" t="s">
        <v>69</v>
      </c>
      <c r="D529">
        <f>VLOOKUP(укпф1[[#This Row],[Номенклатура]],[1]!Таблица213[[product_name]:[упаковка]],7,FALSE)</f>
        <v>739</v>
      </c>
      <c r="E529" t="s">
        <v>91</v>
      </c>
      <c r="F529" t="str">
        <f>VLOOKUP(укпф1[[#This Row],[Номенклатура]],[1]!Таблица213[[product_name]:[упаковка]],3,FALSE)</f>
        <v>ОХЛ</v>
      </c>
      <c r="G529" t="s">
        <v>15</v>
      </c>
      <c r="H529" t="str">
        <f>VLOOKUP(укпф1[[#This Row],[Номенклатура]],[1]!Таблица213[[product_name]:[упаковка]],4,FALSE)</f>
        <v>головы</v>
      </c>
      <c r="I529" s="7">
        <v>914.35810085924277</v>
      </c>
      <c r="J529" s="7" cm="1">
        <f t="array" ref="J529">INDEX('[1]прайс ЗПП'!$A$1:$D$1080,MATCH(1,(укпф1[[#This Row],[артикул]]='[1]прайс ЗПП'!$B$1:$B$1080)*(укпф1[[#This Row],[Source.Name.1]]='[1]прайс ЗПП'!$A$1:$A$1080),0),4)</f>
        <v>171.92510594327314</v>
      </c>
      <c r="K529" s="7">
        <f>укпф1[[#This Row],[цена]]*укпф1[[#This Row],[объем]]</f>
        <v>157201.11336031533</v>
      </c>
      <c r="L529" s="7">
        <f>IFERROR(укпф1[[#This Row],[объем]]*VLOOKUP(укпф1[[#This Row],[артикул]],[1]маринад!$A$2:$D$39,3,FALSE),укпф1[[#This Row],[объем]])</f>
        <v>914.35810085924277</v>
      </c>
    </row>
    <row r="530" spans="1:12" x14ac:dyDescent="0.35">
      <c r="A530" t="s">
        <v>145</v>
      </c>
      <c r="B530" t="s">
        <v>71</v>
      </c>
      <c r="C530" t="s">
        <v>69</v>
      </c>
      <c r="D530">
        <f>VLOOKUP(укпф1[[#This Row],[Номенклатура]],[1]!Таблица213[[product_name]:[упаковка]],7,FALSE)</f>
        <v>744</v>
      </c>
      <c r="E530" t="s">
        <v>92</v>
      </c>
      <c r="F530" t="str">
        <f>VLOOKUP(укпф1[[#This Row],[Номенклатура]],[1]!Таблица213[[product_name]:[упаковка]],3,FALSE)</f>
        <v>ОХЛ</v>
      </c>
      <c r="G530" t="s">
        <v>15</v>
      </c>
      <c r="H530" t="str">
        <f>VLOOKUP(укпф1[[#This Row],[Номенклатура]],[1]!Таблица213[[product_name]:[упаковка]],4,FALSE)</f>
        <v>шея</v>
      </c>
      <c r="I530" s="7">
        <v>741.64601514138587</v>
      </c>
      <c r="J530" s="7" cm="1">
        <f t="array" ref="J530">INDEX('[1]прайс ЗПП'!$A$1:$D$1080,MATCH(1,(укпф1[[#This Row],[артикул]]='[1]прайс ЗПП'!$B$1:$B$1080)*(укпф1[[#This Row],[Source.Name.1]]='[1]прайс ЗПП'!$A$1:$A$1080),0),4)</f>
        <v>347.78104759083237</v>
      </c>
      <c r="K530" s="7">
        <f>укпф1[[#This Row],[цена]]*укпф1[[#This Row],[объем]]</f>
        <v>257930.4280874375</v>
      </c>
      <c r="L530" s="7">
        <f>IFERROR(укпф1[[#This Row],[объем]]*VLOOKUP(укпф1[[#This Row],[артикул]],[1]маринад!$A$2:$D$39,3,FALSE),укпф1[[#This Row],[объем]])</f>
        <v>741.64601514138587</v>
      </c>
    </row>
    <row r="531" spans="1:12" x14ac:dyDescent="0.35">
      <c r="A531" t="s">
        <v>145</v>
      </c>
      <c r="B531" t="s">
        <v>93</v>
      </c>
      <c r="C531" t="s">
        <v>69</v>
      </c>
      <c r="D531">
        <f>VLOOKUP(укпф1[[#This Row],[Номенклатура]],[1]!Таблица213[[product_name]:[упаковка]],7,FALSE)</f>
        <v>701</v>
      </c>
      <c r="E531" t="s">
        <v>26</v>
      </c>
      <c r="F531" t="str">
        <f>VLOOKUP(укпф1[[#This Row],[Номенклатура]],[1]!Таблица213[[product_name]:[упаковка]],3,FALSE)</f>
        <v>ОХЛ</v>
      </c>
      <c r="G531" t="s">
        <v>15</v>
      </c>
      <c r="H531" t="str">
        <f>VLOOKUP(укпф1[[#This Row],[Номенклатура]],[1]!Таблица213[[product_name]:[упаковка]],4,FALSE)</f>
        <v>тушка</v>
      </c>
      <c r="I531" s="7">
        <v>60.957206723949525</v>
      </c>
      <c r="J531" s="7" cm="1">
        <f t="array" ref="J531">INDEX('[1]прайс ЗПП'!$A$1:$D$1080,MATCH(1,(укпф1[[#This Row],[артикул]]='[1]прайс ЗПП'!$B$1:$B$1080)*(укпф1[[#This Row],[Source.Name.1]]='[1]прайс ЗПП'!$A$1:$A$1080),0),4)</f>
        <v>829.81914527362835</v>
      </c>
      <c r="K531" s="7">
        <f>укпф1[[#This Row],[цена]]*укпф1[[#This Row],[объем]]</f>
        <v>50583.457181935664</v>
      </c>
      <c r="L531" s="7">
        <f>IFERROR(укпф1[[#This Row],[объем]]*VLOOKUP(укпф1[[#This Row],[артикул]],[1]маринад!$A$2:$D$39,3,FALSE),укпф1[[#This Row],[объем]])</f>
        <v>60.957206723949525</v>
      </c>
    </row>
    <row r="532" spans="1:12" x14ac:dyDescent="0.35">
      <c r="A532" t="s">
        <v>145</v>
      </c>
      <c r="B532" t="s">
        <v>93</v>
      </c>
      <c r="C532" t="s">
        <v>69</v>
      </c>
      <c r="D532">
        <f>VLOOKUP(укпф1[[#This Row],[Номенклатура]],[1]!Таблица213[[product_name]:[упаковка]],7,FALSE)</f>
        <v>702</v>
      </c>
      <c r="E532" t="s">
        <v>72</v>
      </c>
      <c r="F532" t="str">
        <f>VLOOKUP(укпф1[[#This Row],[Номенклатура]],[1]!Таблица213[[product_name]:[упаковка]],3,FALSE)</f>
        <v>ОХЛ</v>
      </c>
      <c r="G532" t="s">
        <v>15</v>
      </c>
      <c r="H532" t="str">
        <f>VLOOKUP(укпф1[[#This Row],[Номенклатура]],[1]!Таблица213[[product_name]:[упаковка]],4,FALSE)</f>
        <v>тушка</v>
      </c>
      <c r="I532" s="7">
        <v>253.9883613497897</v>
      </c>
      <c r="J532" s="7" cm="1">
        <f t="array" ref="J532">INDEX('[1]прайс ЗПП'!$A$1:$D$1080,MATCH(1,(укпф1[[#This Row],[артикул]]='[1]прайс ЗПП'!$B$1:$B$1080)*(укпф1[[#This Row],[Source.Name.1]]='[1]прайс ЗПП'!$A$1:$A$1080),0),4)</f>
        <v>797.40570096362057</v>
      </c>
      <c r="K532" s="7">
        <f>укпф1[[#This Row],[цена]]*укпф1[[#This Row],[объем]]</f>
        <v>202531.76731873042</v>
      </c>
      <c r="L532" s="7">
        <f>IFERROR(укпф1[[#This Row],[объем]]*VLOOKUP(укпф1[[#This Row],[артикул]],[1]маринад!$A$2:$D$39,3,FALSE),укпф1[[#This Row],[объем]])</f>
        <v>253.9883613497897</v>
      </c>
    </row>
    <row r="533" spans="1:12" x14ac:dyDescent="0.35">
      <c r="A533" t="s">
        <v>145</v>
      </c>
      <c r="B533" t="s">
        <v>93</v>
      </c>
      <c r="C533" t="s">
        <v>69</v>
      </c>
      <c r="D533">
        <f>VLOOKUP(укпф1[[#This Row],[Номенклатура]],[1]!Таблица213[[product_name]:[упаковка]],7,FALSE)</f>
        <v>710</v>
      </c>
      <c r="E533" t="s">
        <v>28</v>
      </c>
      <c r="F533" t="str">
        <f>VLOOKUP(укпф1[[#This Row],[Номенклатура]],[1]!Таблица213[[product_name]:[упаковка]],3,FALSE)</f>
        <v>ОХЛ</v>
      </c>
      <c r="G533" t="s">
        <v>15</v>
      </c>
      <c r="H533" t="str">
        <f>VLOOKUP(укпф1[[#This Row],[Номенклатура]],[1]!Таблица213[[product_name]:[упаковка]],4,FALSE)</f>
        <v>бедро</v>
      </c>
      <c r="I533" s="7">
        <v>253.9883613497897</v>
      </c>
      <c r="J533" s="7" cm="1">
        <f t="array" ref="J533">INDEX('[1]прайс ЗПП'!$A$1:$D$1080,MATCH(1,(укпф1[[#This Row],[артикул]]='[1]прайс ЗПП'!$B$1:$B$1080)*(укпф1[[#This Row],[Source.Name.1]]='[1]прайс ЗПП'!$A$1:$A$1080),0),4)</f>
        <v>845.50826325908452</v>
      </c>
      <c r="K533" s="7">
        <f>укпф1[[#This Row],[цена]]*укпф1[[#This Row],[объем]]</f>
        <v>214749.25829288148</v>
      </c>
      <c r="L533" s="7">
        <f>IFERROR(укпф1[[#This Row],[объем]]*VLOOKUP(укпф1[[#This Row],[артикул]],[1]маринад!$A$2:$D$39,3,FALSE),укпф1[[#This Row],[объем]])</f>
        <v>253.9883613497897</v>
      </c>
    </row>
    <row r="534" spans="1:12" x14ac:dyDescent="0.35">
      <c r="A534" t="s">
        <v>145</v>
      </c>
      <c r="B534" t="s">
        <v>93</v>
      </c>
      <c r="C534" t="s">
        <v>69</v>
      </c>
      <c r="D534">
        <f>VLOOKUP(укпф1[[#This Row],[Номенклатура]],[1]!Таблица213[[product_name]:[упаковка]],7,FALSE)</f>
        <v>711</v>
      </c>
      <c r="E534" t="s">
        <v>73</v>
      </c>
      <c r="F534" t="str">
        <f>VLOOKUP(укпф1[[#This Row],[Номенклатура]],[1]!Таблица213[[product_name]:[упаковка]],3,FALSE)</f>
        <v>ОХЛ</v>
      </c>
      <c r="G534" t="s">
        <v>15</v>
      </c>
      <c r="H534" t="str">
        <f>VLOOKUP(укпф1[[#This Row],[Номенклатура]],[1]!Таблица213[[product_name]:[упаковка]],4,FALSE)</f>
        <v>бедро</v>
      </c>
      <c r="I534" s="7">
        <v>5608.0630186033559</v>
      </c>
      <c r="J534" s="7" cm="1">
        <f t="array" ref="J534">INDEX('[1]прайс ЗПП'!$A$1:$D$1080,MATCH(1,(укпф1[[#This Row],[артикул]]='[1]прайс ЗПП'!$B$1:$B$1080)*(укпф1[[#This Row],[Source.Name.1]]='[1]прайс ЗПП'!$A$1:$A$1080),0),4)</f>
        <v>812.78157178001618</v>
      </c>
      <c r="K534" s="7">
        <f>укпф1[[#This Row],[цена]]*укпф1[[#This Row],[объем]]</f>
        <v>4558130.2749018176</v>
      </c>
      <c r="L534" s="7">
        <f>IFERROR(укпф1[[#This Row],[объем]]*VLOOKUP(укпф1[[#This Row],[артикул]],[1]маринад!$A$2:$D$39,3,FALSE),укпф1[[#This Row],[объем]])</f>
        <v>5608.0630186033559</v>
      </c>
    </row>
    <row r="535" spans="1:12" x14ac:dyDescent="0.35">
      <c r="A535" t="s">
        <v>145</v>
      </c>
      <c r="B535" t="s">
        <v>93</v>
      </c>
      <c r="C535" t="s">
        <v>69</v>
      </c>
      <c r="D535">
        <f>VLOOKUP(укпф1[[#This Row],[Номенклатура]],[1]!Таблица213[[product_name]:[упаковка]],7,FALSE)</f>
        <v>712</v>
      </c>
      <c r="E535" t="s">
        <v>30</v>
      </c>
      <c r="F535" t="str">
        <f>VLOOKUP(укпф1[[#This Row],[Номенклатура]],[1]!Таблица213[[product_name]:[упаковка]],3,FALSE)</f>
        <v>ОХЛ</v>
      </c>
      <c r="G535" t="s">
        <v>15</v>
      </c>
      <c r="H535" t="str">
        <f>VLOOKUP(укпф1[[#This Row],[Номенклатура]],[1]!Таблица213[[product_name]:[упаковка]],4,FALSE)</f>
        <v>голень</v>
      </c>
      <c r="I535" s="7">
        <v>259.06812857678545</v>
      </c>
      <c r="J535" s="7" cm="1">
        <f t="array" ref="J535">INDEX('[1]прайс ЗПП'!$A$1:$D$1080,MATCH(1,(укпф1[[#This Row],[артикул]]='[1]прайс ЗПП'!$B$1:$B$1080)*(укпф1[[#This Row],[Source.Name.1]]='[1]прайс ЗПП'!$A$1:$A$1080),0),4)</f>
        <v>879.42371575734967</v>
      </c>
      <c r="K535" s="7">
        <f>укпф1[[#This Row],[цена]]*укпф1[[#This Row],[объем]]</f>
        <v>227830.65626729949</v>
      </c>
      <c r="L535" s="7">
        <f>IFERROR(укпф1[[#This Row],[объем]]*VLOOKUP(укпф1[[#This Row],[артикул]],[1]маринад!$A$2:$D$39,3,FALSE),укпф1[[#This Row],[объем]])</f>
        <v>259.06812857678545</v>
      </c>
    </row>
    <row r="536" spans="1:12" x14ac:dyDescent="0.35">
      <c r="A536" t="s">
        <v>145</v>
      </c>
      <c r="B536" t="s">
        <v>93</v>
      </c>
      <c r="C536" t="s">
        <v>69</v>
      </c>
      <c r="D536">
        <f>VLOOKUP(укпф1[[#This Row],[Номенклатура]],[1]!Таблица213[[product_name]:[упаковка]],7,FALSE)</f>
        <v>713</v>
      </c>
      <c r="E536" t="s">
        <v>74</v>
      </c>
      <c r="F536" t="str">
        <f>VLOOKUP(укпф1[[#This Row],[Номенклатура]],[1]!Таблица213[[product_name]:[упаковка]],3,FALSE)</f>
        <v>ОХЛ</v>
      </c>
      <c r="G536" t="s">
        <v>15</v>
      </c>
      <c r="H536" t="str">
        <f>VLOOKUP(укпф1[[#This Row],[Номенклатура]],[1]!Таблица213[[product_name]:[упаковка]],4,FALSE)</f>
        <v>голень</v>
      </c>
      <c r="I536" s="7">
        <v>391.14207647867613</v>
      </c>
      <c r="J536" s="7" cm="1">
        <f t="array" ref="J536">INDEX('[1]прайс ЗПП'!$A$1:$D$1080,MATCH(1,(укпф1[[#This Row],[артикул]]='[1]прайс ЗПП'!$B$1:$B$1080)*(укпф1[[#This Row],[Source.Name.1]]='[1]прайс ЗПП'!$A$1:$A$1080),0),4)</f>
        <v>844.1513540307958</v>
      </c>
      <c r="K536" s="7">
        <f>укпф1[[#This Row],[цена]]*укпф1[[#This Row],[объем]]</f>
        <v>330183.11347789154</v>
      </c>
      <c r="L536" s="7">
        <f>IFERROR(укпф1[[#This Row],[объем]]*VLOOKUP(укпф1[[#This Row],[артикул]],[1]маринад!$A$2:$D$39,3,FALSE),укпф1[[#This Row],[объем]])</f>
        <v>391.14207647867613</v>
      </c>
    </row>
    <row r="537" spans="1:12" x14ac:dyDescent="0.35">
      <c r="A537" t="s">
        <v>145</v>
      </c>
      <c r="B537" t="s">
        <v>93</v>
      </c>
      <c r="C537" t="s">
        <v>69</v>
      </c>
      <c r="D537">
        <f>VLOOKUP(укпф1[[#This Row],[Номенклатура]],[1]!Таблица213[[product_name]:[упаковка]],7,FALSE)</f>
        <v>714</v>
      </c>
      <c r="E537" t="s">
        <v>32</v>
      </c>
      <c r="F537" t="str">
        <f>VLOOKUP(укпф1[[#This Row],[Номенклатура]],[1]!Таблица213[[product_name]:[упаковка]],3,FALSE)</f>
        <v>ОХЛ</v>
      </c>
      <c r="G537" t="s">
        <v>15</v>
      </c>
      <c r="H537" t="str">
        <f>VLOOKUP(укпф1[[#This Row],[Номенклатура]],[1]!Таблица213[[product_name]:[упаковка]],4,FALSE)</f>
        <v>крыло</v>
      </c>
      <c r="I537" s="7">
        <v>259.06812857678545</v>
      </c>
      <c r="J537" s="7" cm="1">
        <f t="array" ref="J537">INDEX('[1]прайс ЗПП'!$A$1:$D$1080,MATCH(1,(укпф1[[#This Row],[артикул]]='[1]прайс ЗПП'!$B$1:$B$1080)*(укпф1[[#This Row],[Source.Name.1]]='[1]прайс ЗПП'!$A$1:$A$1080),0),4)</f>
        <v>861.98555697690119</v>
      </c>
      <c r="K537" s="7">
        <f>укпф1[[#This Row],[цена]]*укпф1[[#This Row],[объем]]</f>
        <v>223312.98510622387</v>
      </c>
      <c r="L537" s="7">
        <f>IFERROR(укпф1[[#This Row],[объем]]*VLOOKUP(укпф1[[#This Row],[артикул]],[1]маринад!$A$2:$D$39,3,FALSE),укпф1[[#This Row],[объем]])</f>
        <v>259.06812857678545</v>
      </c>
    </row>
    <row r="538" spans="1:12" x14ac:dyDescent="0.35">
      <c r="A538" t="s">
        <v>145</v>
      </c>
      <c r="B538" t="s">
        <v>93</v>
      </c>
      <c r="C538" t="s">
        <v>69</v>
      </c>
      <c r="D538">
        <f>VLOOKUP(укпф1[[#This Row],[Номенклатура]],[1]!Таблица213[[product_name]:[упаковка]],7,FALSE)</f>
        <v>715</v>
      </c>
      <c r="E538" t="s">
        <v>75</v>
      </c>
      <c r="F538" t="str">
        <f>VLOOKUP(укпф1[[#This Row],[Номенклатура]],[1]!Таблица213[[product_name]:[упаковка]],3,FALSE)</f>
        <v>ОХЛ</v>
      </c>
      <c r="G538" t="s">
        <v>15</v>
      </c>
      <c r="H538" t="str">
        <f>VLOOKUP(укпф1[[#This Row],[Номенклатура]],[1]!Таблица213[[product_name]:[упаковка]],4,FALSE)</f>
        <v>крыло</v>
      </c>
      <c r="I538" s="7">
        <v>863.56042858928492</v>
      </c>
      <c r="J538" s="7" cm="1">
        <f t="array" ref="J538">INDEX('[1]прайс ЗПП'!$A$1:$D$1080,MATCH(1,(укпф1[[#This Row],[артикул]]='[1]прайс ЗПП'!$B$1:$B$1080)*(укпф1[[#This Row],[Source.Name.1]]='[1]прайс ЗПП'!$A$1:$A$1080),0),4)</f>
        <v>829.85439959197606</v>
      </c>
      <c r="K538" s="7">
        <f>укпф1[[#This Row],[цена]]*укпф1[[#This Row],[объем]]</f>
        <v>716629.42097835056</v>
      </c>
      <c r="L538" s="7">
        <f>IFERROR(укпф1[[#This Row],[объем]]*VLOOKUP(укпф1[[#This Row],[артикул]],[1]маринад!$A$2:$D$39,3,FALSE),укпф1[[#This Row],[объем]])</f>
        <v>863.56042858928492</v>
      </c>
    </row>
    <row r="539" spans="1:12" x14ac:dyDescent="0.35">
      <c r="A539" t="s">
        <v>145</v>
      </c>
      <c r="B539" t="s">
        <v>93</v>
      </c>
      <c r="C539" t="s">
        <v>69</v>
      </c>
      <c r="D539">
        <f>VLOOKUP(укпф1[[#This Row],[Номенклатура]],[1]!Таблица213[[product_name]:[упаковка]],7,FALSE)</f>
        <v>716</v>
      </c>
      <c r="E539" t="s">
        <v>34</v>
      </c>
      <c r="F539" t="str">
        <f>VLOOKUP(укпф1[[#This Row],[Номенклатура]],[1]!Таблица213[[product_name]:[упаковка]],3,FALSE)</f>
        <v>ОХЛ</v>
      </c>
      <c r="G539" t="s">
        <v>15</v>
      </c>
      <c r="H539" t="str">
        <f>VLOOKUP(укпф1[[#This Row],[Номенклатура]],[1]!Таблица213[[product_name]:[упаковка]],4,FALSE)</f>
        <v>четвертина</v>
      </c>
      <c r="I539" s="7">
        <v>213.35022353382334</v>
      </c>
      <c r="J539" s="7" cm="1">
        <f t="array" ref="J539">INDEX('[1]прайс ЗПП'!$A$1:$D$1080,MATCH(1,(укпф1[[#This Row],[артикул]]='[1]прайс ЗПП'!$B$1:$B$1080)*(укпф1[[#This Row],[Source.Name.1]]='[1]прайс ЗПП'!$A$1:$A$1080),0),4)</f>
        <v>824.41362190160498</v>
      </c>
      <c r="K539" s="7">
        <f>укпф1[[#This Row],[цена]]*укпф1[[#This Row],[объем]]</f>
        <v>175888.83051703635</v>
      </c>
      <c r="L539" s="7">
        <f>IFERROR(укпф1[[#This Row],[объем]]*VLOOKUP(укпф1[[#This Row],[артикул]],[1]маринад!$A$2:$D$39,3,FALSE),укпф1[[#This Row],[объем]])</f>
        <v>213.35022353382334</v>
      </c>
    </row>
    <row r="540" spans="1:12" x14ac:dyDescent="0.35">
      <c r="A540" t="s">
        <v>145</v>
      </c>
      <c r="B540" t="s">
        <v>93</v>
      </c>
      <c r="C540" t="s">
        <v>69</v>
      </c>
      <c r="D540">
        <f>VLOOKUP(укпф1[[#This Row],[Номенклатура]],[1]!Таблица213[[product_name]:[упаковка]],7,FALSE)</f>
        <v>717</v>
      </c>
      <c r="E540" t="s">
        <v>76</v>
      </c>
      <c r="F540" t="str">
        <f>VLOOKUP(укпф1[[#This Row],[Номенклатура]],[1]!Таблица213[[product_name]:[упаковка]],3,FALSE)</f>
        <v>ОХЛ</v>
      </c>
      <c r="G540" t="s">
        <v>15</v>
      </c>
      <c r="H540" t="str">
        <f>VLOOKUP(укпф1[[#This Row],[Номенклатура]],[1]!Таблица213[[product_name]:[упаковка]],4,FALSE)</f>
        <v>четвертина</v>
      </c>
      <c r="I540" s="7">
        <v>558.7743949695373</v>
      </c>
      <c r="J540" s="7" cm="1">
        <f t="array" ref="J540">INDEX('[1]прайс ЗПП'!$A$1:$D$1080,MATCH(1,(укпф1[[#This Row],[артикул]]='[1]прайс ЗПП'!$B$1:$B$1080)*(укпф1[[#This Row],[Source.Name.1]]='[1]прайс ЗПП'!$A$1:$A$1080),0),4)</f>
        <v>797.93132451385395</v>
      </c>
      <c r="K540" s="7">
        <f>укпф1[[#This Row],[цена]]*укпф1[[#This Row],[объем]]</f>
        <v>445863.59308247024</v>
      </c>
      <c r="L540" s="7">
        <f>IFERROR(укпф1[[#This Row],[объем]]*VLOOKUP(укпф1[[#This Row],[артикул]],[1]маринад!$A$2:$D$39,3,FALSE),укпф1[[#This Row],[объем]])</f>
        <v>558.7743949695373</v>
      </c>
    </row>
    <row r="541" spans="1:12" x14ac:dyDescent="0.35">
      <c r="A541" t="s">
        <v>145</v>
      </c>
      <c r="B541" t="s">
        <v>93</v>
      </c>
      <c r="C541" t="s">
        <v>69</v>
      </c>
      <c r="D541">
        <f>VLOOKUP(укпф1[[#This Row],[Номенклатура]],[1]!Таблица213[[product_name]:[упаковка]],7,FALSE)</f>
        <v>718</v>
      </c>
      <c r="E541" t="s">
        <v>36</v>
      </c>
      <c r="F541" t="str">
        <f>VLOOKUP(укпф1[[#This Row],[Номенклатура]],[1]!Таблица213[[product_name]:[упаковка]],3,FALSE)</f>
        <v>ОХЛ</v>
      </c>
      <c r="G541" t="s">
        <v>15</v>
      </c>
      <c r="H541" t="str">
        <f>VLOOKUP(укпф1[[#This Row],[Номенклатура]],[1]!Таблица213[[product_name]:[упаковка]],4,FALSE)</f>
        <v>филе</v>
      </c>
      <c r="I541" s="7">
        <v>614.6518344664911</v>
      </c>
      <c r="J541" s="7" cm="1">
        <f t="array" ref="J541">INDEX('[1]прайс ЗПП'!$A$1:$D$1080,MATCH(1,(укпф1[[#This Row],[артикул]]='[1]прайс ЗПП'!$B$1:$B$1080)*(укпф1[[#This Row],[Source.Name.1]]='[1]прайс ЗПП'!$A$1:$A$1080),0),4)</f>
        <v>1115.6012441929406</v>
      </c>
      <c r="K541" s="7">
        <f>укпф1[[#This Row],[цена]]*укпф1[[#This Row],[объем]]</f>
        <v>685706.35127629084</v>
      </c>
      <c r="L541" s="7">
        <f>IFERROR(укпф1[[#This Row],[объем]]*VLOOKUP(укпф1[[#This Row],[артикул]],[1]маринад!$A$2:$D$39,3,FALSE),укпф1[[#This Row],[объем]])</f>
        <v>614.6518344664911</v>
      </c>
    </row>
    <row r="542" spans="1:12" x14ac:dyDescent="0.35">
      <c r="A542" t="s">
        <v>145</v>
      </c>
      <c r="B542" t="s">
        <v>93</v>
      </c>
      <c r="C542" t="s">
        <v>69</v>
      </c>
      <c r="D542">
        <f>VLOOKUP(укпф1[[#This Row],[Номенклатура]],[1]!Таблица213[[product_name]:[упаковка]],7,FALSE)</f>
        <v>719</v>
      </c>
      <c r="E542" t="s">
        <v>77</v>
      </c>
      <c r="F542" t="str">
        <f>VLOOKUP(укпф1[[#This Row],[Номенклатура]],[1]!Таблица213[[product_name]:[упаковка]],3,FALSE)</f>
        <v>ОХЛ</v>
      </c>
      <c r="G542" t="s">
        <v>15</v>
      </c>
      <c r="H542" t="str">
        <f>VLOOKUP(укпф1[[#This Row],[Номенклатура]],[1]!Таблица213[[product_name]:[упаковка]],4,FALSE)</f>
        <v>филе</v>
      </c>
      <c r="I542" s="7">
        <v>904.19856640525131</v>
      </c>
      <c r="J542" s="7" cm="1">
        <f t="array" ref="J542">INDEX('[1]прайс ЗПП'!$A$1:$D$1080,MATCH(1,(укпф1[[#This Row],[артикул]]='[1]прайс ЗПП'!$B$1:$B$1080)*(укпф1[[#This Row],[Source.Name.1]]='[1]прайс ЗПП'!$A$1:$A$1080),0),4)</f>
        <v>1080.2037060068903</v>
      </c>
      <c r="K542" s="7">
        <f>укпф1[[#This Row],[цена]]*укпф1[[#This Row],[объем]]</f>
        <v>976718.64239706984</v>
      </c>
      <c r="L542" s="7">
        <f>IFERROR(укпф1[[#This Row],[объем]]*VLOOKUP(укпф1[[#This Row],[артикул]],[1]маринад!$A$2:$D$39,3,FALSE),укпф1[[#This Row],[объем]])</f>
        <v>904.19856640525131</v>
      </c>
    </row>
    <row r="543" spans="1:12" x14ac:dyDescent="0.35">
      <c r="A543" t="s">
        <v>145</v>
      </c>
      <c r="B543" t="s">
        <v>93</v>
      </c>
      <c r="C543" t="s">
        <v>69</v>
      </c>
      <c r="D543">
        <f>VLOOKUP(укпф1[[#This Row],[Номенклатура]],[1]!Таблица213[[product_name]:[упаковка]],7,FALSE)</f>
        <v>727</v>
      </c>
      <c r="E543" t="s">
        <v>38</v>
      </c>
      <c r="F543" t="str">
        <f>VLOOKUP(укпф1[[#This Row],[Номенклатура]],[1]!Таблица213[[product_name]:[упаковка]],3,FALSE)</f>
        <v>ОХЛ</v>
      </c>
      <c r="G543" t="s">
        <v>15</v>
      </c>
      <c r="H543" t="str">
        <f>VLOOKUP(укпф1[[#This Row],[Номенклатура]],[1]!Таблица213[[product_name]:[упаковка]],4,FALSE)</f>
        <v>грудка</v>
      </c>
      <c r="I543" s="7">
        <v>152.39301680987381</v>
      </c>
      <c r="J543" s="7" cm="1">
        <f t="array" ref="J543">INDEX('[1]прайс ЗПП'!$A$1:$D$1080,MATCH(1,(укпф1[[#This Row],[артикул]]='[1]прайс ЗПП'!$B$1:$B$1080)*(укпф1[[#This Row],[Source.Name.1]]='[1]прайс ЗПП'!$A$1:$A$1080),0),4)</f>
        <v>892.01161834977916</v>
      </c>
      <c r="K543" s="7">
        <f>укпф1[[#This Row],[цена]]*укпф1[[#This Row],[объем]]</f>
        <v>135936.34154978063</v>
      </c>
      <c r="L543" s="7">
        <f>IFERROR(укпф1[[#This Row],[объем]]*VLOOKUP(укпф1[[#This Row],[артикул]],[1]маринад!$A$2:$D$39,3,FALSE),укпф1[[#This Row],[объем]])</f>
        <v>152.39301680987381</v>
      </c>
    </row>
    <row r="544" spans="1:12" x14ac:dyDescent="0.35">
      <c r="A544" t="s">
        <v>145</v>
      </c>
      <c r="B544" t="s">
        <v>93</v>
      </c>
      <c r="C544" t="s">
        <v>69</v>
      </c>
      <c r="D544">
        <f>VLOOKUP(укпф1[[#This Row],[Номенклатура]],[1]!Таблица213[[product_name]:[упаковка]],7,FALSE)</f>
        <v>725</v>
      </c>
      <c r="E544" t="s">
        <v>78</v>
      </c>
      <c r="F544" t="str">
        <f>VLOOKUP(укпф1[[#This Row],[Номенклатура]],[1]!Таблица213[[product_name]:[упаковка]],3,FALSE)</f>
        <v>ОХЛ</v>
      </c>
      <c r="G544" t="s">
        <v>15</v>
      </c>
      <c r="H544" t="str">
        <f>VLOOKUP(укпф1[[#This Row],[Номенклатура]],[1]!Таблица213[[product_name]:[упаковка]],4,FALSE)</f>
        <v>грудка</v>
      </c>
      <c r="I544" s="7">
        <v>665.44950673644905</v>
      </c>
      <c r="J544" s="7" cm="1">
        <f t="array" ref="J544">INDEX('[1]прайс ЗПП'!$A$1:$D$1080,MATCH(1,(укпф1[[#This Row],[артикул]]='[1]прайс ЗПП'!$B$1:$B$1080)*(укпф1[[#This Row],[Source.Name.1]]='[1]прайс ЗПП'!$A$1:$A$1080),0),4)</f>
        <v>862.49501473572752</v>
      </c>
      <c r="K544" s="7">
        <f>укпф1[[#This Row],[цена]]*укпф1[[#This Row],[объем]]</f>
        <v>573946.88211853628</v>
      </c>
      <c r="L544" s="7">
        <f>IFERROR(укпф1[[#This Row],[объем]]*VLOOKUP(укпф1[[#This Row],[артикул]],[1]маринад!$A$2:$D$39,3,FALSE),укпф1[[#This Row],[объем]])</f>
        <v>665.44950673644905</v>
      </c>
    </row>
    <row r="545" spans="1:12" x14ac:dyDescent="0.35">
      <c r="A545" t="s">
        <v>145</v>
      </c>
      <c r="B545" t="s">
        <v>93</v>
      </c>
      <c r="C545" t="s">
        <v>69</v>
      </c>
      <c r="D545">
        <f>VLOOKUP(укпф1[[#This Row],[Номенклатура]],[1]!Таблица213[[product_name]:[упаковка]],7,FALSE)</f>
        <v>29</v>
      </c>
      <c r="E545" t="s">
        <v>79</v>
      </c>
      <c r="F545" t="str">
        <f>VLOOKUP(укпф1[[#This Row],[Номенклатура]],[1]!Таблица213[[product_name]:[упаковка]],3,FALSE)</f>
        <v>ОХЛ</v>
      </c>
      <c r="G545" t="s">
        <v>15</v>
      </c>
      <c r="H545" t="str">
        <f>VLOOKUP(укпф1[[#This Row],[Номенклатура]],[1]!Таблица213[[product_name]:[упаковка]],4,FALSE)</f>
        <v>табак</v>
      </c>
      <c r="I545" s="7">
        <v>152.39301680987381</v>
      </c>
      <c r="J545" s="7" cm="1">
        <f t="array" ref="J545">INDEX('[1]прайс ЗПП'!$A$1:$D$1080,MATCH(1,(укпф1[[#This Row],[артикул]]='[1]прайс ЗПП'!$B$1:$B$1080)*(укпф1[[#This Row],[Source.Name.1]]='[1]прайс ЗПП'!$A$1:$A$1080),0),4)</f>
        <v>756.97977270214278</v>
      </c>
      <c r="K545" s="7">
        <f>укпф1[[#This Row],[цена]]*укпф1[[#This Row],[объем]]</f>
        <v>115358.4312261321</v>
      </c>
      <c r="L545" s="7">
        <f>IFERROR(укпф1[[#This Row],[объем]]*VLOOKUP(укпф1[[#This Row],[артикул]],[1]маринад!$A$2:$D$39,3,FALSE),укпф1[[#This Row],[объем]])</f>
        <v>152.39301680987381</v>
      </c>
    </row>
    <row r="546" spans="1:12" x14ac:dyDescent="0.35">
      <c r="A546" t="s">
        <v>145</v>
      </c>
      <c r="B546" t="s">
        <v>93</v>
      </c>
      <c r="C546" t="s">
        <v>69</v>
      </c>
      <c r="D546">
        <f>VLOOKUP(укпф1[[#This Row],[Номенклатура]],[1]!Таблица213[[product_name]:[упаковка]],7,FALSE)</f>
        <v>30</v>
      </c>
      <c r="E546" t="s">
        <v>80</v>
      </c>
      <c r="F546" t="str">
        <f>VLOOKUP(укпф1[[#This Row],[Номенклатура]],[1]!Таблица213[[product_name]:[упаковка]],3,FALSE)</f>
        <v>ОХЛ</v>
      </c>
      <c r="G546" t="s">
        <v>15</v>
      </c>
      <c r="H546" t="str">
        <f>VLOOKUP(укпф1[[#This Row],[Номенклатура]],[1]!Таблица213[[product_name]:[упаковка]],4,FALSE)</f>
        <v>рагу</v>
      </c>
      <c r="I546" s="7">
        <v>863.56042858928492</v>
      </c>
      <c r="J546" s="7" cm="1">
        <f t="array" ref="J546">INDEX('[1]прайс ЗПП'!$A$1:$D$1080,MATCH(1,(укпф1[[#This Row],[артикул]]='[1]прайс ЗПП'!$B$1:$B$1080)*(укпф1[[#This Row],[Source.Name.1]]='[1]прайс ЗПП'!$A$1:$A$1080),0),4)</f>
        <v>708.75275821490163</v>
      </c>
      <c r="K546" s="7">
        <f>укпф1[[#This Row],[цена]]*укпф1[[#This Row],[объем]]</f>
        <v>612050.83564789826</v>
      </c>
      <c r="L546" s="7">
        <f>IFERROR(укпф1[[#This Row],[объем]]*VLOOKUP(укпф1[[#This Row],[артикул]],[1]маринад!$A$2:$D$39,3,FALSE),укпф1[[#This Row],[объем]])</f>
        <v>863.56042858928492</v>
      </c>
    </row>
    <row r="547" spans="1:12" x14ac:dyDescent="0.35">
      <c r="A547" t="s">
        <v>145</v>
      </c>
      <c r="B547" t="s">
        <v>93</v>
      </c>
      <c r="C547" t="s">
        <v>69</v>
      </c>
      <c r="D547">
        <f>VLOOKUP(укпф1[[#This Row],[Номенклатура]],[1]!Таблица213[[product_name]:[упаковка]],7,FALSE)</f>
        <v>730</v>
      </c>
      <c r="E547" t="s">
        <v>45</v>
      </c>
      <c r="F547" t="str">
        <f>VLOOKUP(укпф1[[#This Row],[Номенклатура]],[1]!Таблица213[[product_name]:[упаковка]],3,FALSE)</f>
        <v>ОХЛ</v>
      </c>
      <c r="G547" t="s">
        <v>15</v>
      </c>
      <c r="H547" t="str">
        <f>VLOOKUP(укпф1[[#This Row],[Номенклатура]],[1]!Таблица213[[product_name]:[упаковка]],4,FALSE)</f>
        <v>желудки</v>
      </c>
      <c r="I547" s="7">
        <v>182.87162017184858</v>
      </c>
      <c r="J547" s="7" cm="1">
        <f t="array" ref="J547">INDEX('[1]прайс ЗПП'!$A$1:$D$1080,MATCH(1,(укпф1[[#This Row],[артикул]]='[1]прайс ЗПП'!$B$1:$B$1080)*(укпф1[[#This Row],[Source.Name.1]]='[1]прайс ЗПП'!$A$1:$A$1080),0),4)</f>
        <v>560.90275787115536</v>
      </c>
      <c r="K547" s="7">
        <f>укпф1[[#This Row],[цена]]*укпф1[[#This Row],[объем]]</f>
        <v>102573.19609075628</v>
      </c>
      <c r="L547" s="7">
        <f>IFERROR(укпф1[[#This Row],[объем]]*VLOOKUP(укпф1[[#This Row],[артикул]],[1]маринад!$A$2:$D$39,3,FALSE),укпф1[[#This Row],[объем]])</f>
        <v>182.87162017184858</v>
      </c>
    </row>
    <row r="548" spans="1:12" x14ac:dyDescent="0.35">
      <c r="A548" t="s">
        <v>145</v>
      </c>
      <c r="B548" t="s">
        <v>93</v>
      </c>
      <c r="C548" t="s">
        <v>69</v>
      </c>
      <c r="D548">
        <f>VLOOKUP(укпф1[[#This Row],[Номенклатура]],[1]!Таблица213[[product_name]:[упаковка]],7,FALSE)</f>
        <v>731</v>
      </c>
      <c r="E548" t="s">
        <v>81</v>
      </c>
      <c r="F548" t="str">
        <f>VLOOKUP(укпф1[[#This Row],[Номенклатура]],[1]!Таблица213[[product_name]:[упаковка]],3,FALSE)</f>
        <v>ОХЛ</v>
      </c>
      <c r="G548" t="s">
        <v>15</v>
      </c>
      <c r="H548" t="str">
        <f>VLOOKUP(укпф1[[#This Row],[Номенклатура]],[1]!Таблица213[[product_name]:[упаковка]],4,FALSE)</f>
        <v>желудки</v>
      </c>
      <c r="I548" s="7">
        <v>121.91441344789905</v>
      </c>
      <c r="J548" s="7" cm="1">
        <f t="array" ref="J548">INDEX('[1]прайс ЗПП'!$A$1:$D$1080,MATCH(1,(укпф1[[#This Row],[артикул]]='[1]прайс ЗПП'!$B$1:$B$1080)*(укпф1[[#This Row],[Source.Name.1]]='[1]прайс ЗПП'!$A$1:$A$1080),0),4)</f>
        <v>540.1907544383015</v>
      </c>
      <c r="K548" s="7">
        <f>укпф1[[#This Row],[цена]]*укпф1[[#This Row],[объем]]</f>
        <v>65857.038977323595</v>
      </c>
      <c r="L548" s="7">
        <f>IFERROR(укпф1[[#This Row],[объем]]*VLOOKUP(укпф1[[#This Row],[артикул]],[1]маринад!$A$2:$D$39,3,FALSE),укпф1[[#This Row],[объем]])</f>
        <v>121.91441344789905</v>
      </c>
    </row>
    <row r="549" spans="1:12" x14ac:dyDescent="0.35">
      <c r="A549" t="s">
        <v>145</v>
      </c>
      <c r="B549" t="s">
        <v>93</v>
      </c>
      <c r="C549" t="s">
        <v>69</v>
      </c>
      <c r="D549">
        <f>VLOOKUP(укпф1[[#This Row],[Номенклатура]],[1]!Таблица213[[product_name]:[упаковка]],7,FALSE)</f>
        <v>732</v>
      </c>
      <c r="E549" t="s">
        <v>47</v>
      </c>
      <c r="F549" t="str">
        <f>VLOOKUP(укпф1[[#This Row],[Номенклатура]],[1]!Таблица213[[product_name]:[упаковка]],3,FALSE)</f>
        <v>ОХЛ</v>
      </c>
      <c r="G549" t="s">
        <v>15</v>
      </c>
      <c r="H549" t="str">
        <f>VLOOKUP(укпф1[[#This Row],[Номенклатура]],[1]!Таблица213[[product_name]:[упаковка]],4,FALSE)</f>
        <v>печень</v>
      </c>
      <c r="I549" s="7">
        <v>193.03115462584014</v>
      </c>
      <c r="J549" s="7" cm="1">
        <f t="array" ref="J549">INDEX('[1]прайс ЗПП'!$A$1:$D$1080,MATCH(1,(укпф1[[#This Row],[артикул]]='[1]прайс ЗПП'!$B$1:$B$1080)*(укпф1[[#This Row],[Source.Name.1]]='[1]прайс ЗПП'!$A$1:$A$1080),0),4)</f>
        <v>536.38736888300605</v>
      </c>
      <c r="K549" s="7">
        <f>укпф1[[#This Row],[цена]]*укпф1[[#This Row],[объем]]</f>
        <v>103539.4731422031</v>
      </c>
      <c r="L549" s="7">
        <f>IFERROR(укпф1[[#This Row],[объем]]*VLOOKUP(укпф1[[#This Row],[артикул]],[1]маринад!$A$2:$D$39,3,FALSE),укпф1[[#This Row],[объем]])</f>
        <v>193.03115462584014</v>
      </c>
    </row>
    <row r="550" spans="1:12" x14ac:dyDescent="0.35">
      <c r="A550" t="s">
        <v>145</v>
      </c>
      <c r="B550" t="s">
        <v>93</v>
      </c>
      <c r="C550" t="s">
        <v>69</v>
      </c>
      <c r="D550">
        <f>VLOOKUP(укпф1[[#This Row],[Номенклатура]],[1]!Таблица213[[product_name]:[упаковка]],7,FALSE)</f>
        <v>733</v>
      </c>
      <c r="E550" t="s">
        <v>82</v>
      </c>
      <c r="F550" t="str">
        <f>VLOOKUP(укпф1[[#This Row],[Номенклатура]],[1]!Таблица213[[product_name]:[упаковка]],3,FALSE)</f>
        <v>ОХЛ</v>
      </c>
      <c r="G550" t="s">
        <v>15</v>
      </c>
      <c r="H550" t="str">
        <f>VLOOKUP(укпф1[[#This Row],[Номенклатура]],[1]!Таблица213[[product_name]:[упаковка]],4,FALSE)</f>
        <v>печень</v>
      </c>
      <c r="I550" s="7">
        <v>152.39301680987381</v>
      </c>
      <c r="J550" s="7" cm="1">
        <f t="array" ref="J550">INDEX('[1]прайс ЗПП'!$A$1:$D$1080,MATCH(1,(укпф1[[#This Row],[артикул]]='[1]прайс ЗПП'!$B$1:$B$1080)*(укпф1[[#This Row],[Source.Name.1]]='[1]прайс ЗПП'!$A$1:$A$1080),0),4)</f>
        <v>513.45759555870882</v>
      </c>
      <c r="K550" s="7">
        <f>укпф1[[#This Row],[цена]]*укпф1[[#This Row],[объем]]</f>
        <v>78247.3519911357</v>
      </c>
      <c r="L550" s="7">
        <f>IFERROR(укпф1[[#This Row],[объем]]*VLOOKUP(укпф1[[#This Row],[артикул]],[1]маринад!$A$2:$D$39,3,FALSE),укпф1[[#This Row],[объем]])</f>
        <v>152.39301680987381</v>
      </c>
    </row>
    <row r="551" spans="1:12" x14ac:dyDescent="0.35">
      <c r="A551" t="s">
        <v>145</v>
      </c>
      <c r="B551" t="s">
        <v>93</v>
      </c>
      <c r="C551" t="s">
        <v>69</v>
      </c>
      <c r="D551">
        <f>VLOOKUP(укпф1[[#This Row],[Номенклатура]],[1]!Таблица213[[product_name]:[упаковка]],7,FALSE)</f>
        <v>734</v>
      </c>
      <c r="E551" t="s">
        <v>49</v>
      </c>
      <c r="F551" t="str">
        <f>VLOOKUP(укпф1[[#This Row],[Номенклатура]],[1]!Таблица213[[product_name]:[упаковка]],3,FALSE)</f>
        <v>ОХЛ</v>
      </c>
      <c r="G551" t="s">
        <v>15</v>
      </c>
      <c r="H551" t="str">
        <f>VLOOKUP(укпф1[[#This Row],[Номенклатура]],[1]!Таблица213[[product_name]:[упаковка]],4,FALSE)</f>
        <v>сердце</v>
      </c>
      <c r="I551" s="7">
        <v>253.9883613497897</v>
      </c>
      <c r="J551" s="7" cm="1">
        <f t="array" ref="J551">INDEX('[1]прайс ЗПП'!$A$1:$D$1080,MATCH(1,(укпф1[[#This Row],[артикул]]='[1]прайс ЗПП'!$B$1:$B$1080)*(укпф1[[#This Row],[Source.Name.1]]='[1]прайс ЗПП'!$A$1:$A$1080),0),4)</f>
        <v>896.34238000183404</v>
      </c>
      <c r="K551" s="7">
        <f>укпф1[[#This Row],[цена]]*укпф1[[#This Row],[объем]]</f>
        <v>227660.53230503635</v>
      </c>
      <c r="L551" s="7">
        <f>IFERROR(укпф1[[#This Row],[объем]]*VLOOKUP(укпф1[[#This Row],[артикул]],[1]маринад!$A$2:$D$39,3,FALSE),укпф1[[#This Row],[объем]])</f>
        <v>253.9883613497897</v>
      </c>
    </row>
    <row r="552" spans="1:12" x14ac:dyDescent="0.35">
      <c r="A552" t="s">
        <v>145</v>
      </c>
      <c r="B552" t="s">
        <v>93</v>
      </c>
      <c r="C552" t="s">
        <v>69</v>
      </c>
      <c r="D552">
        <f>VLOOKUP(укпф1[[#This Row],[Номенклатура]],[1]!Таблица213[[product_name]:[упаковка]],7,FALSE)</f>
        <v>735</v>
      </c>
      <c r="E552" t="s">
        <v>83</v>
      </c>
      <c r="F552" t="str">
        <f>VLOOKUP(укпф1[[#This Row],[Номенклатура]],[1]!Таблица213[[product_name]:[упаковка]],3,FALSE)</f>
        <v>ОХЛ</v>
      </c>
      <c r="G552" t="s">
        <v>15</v>
      </c>
      <c r="H552" t="str">
        <f>VLOOKUP(укпф1[[#This Row],[Номенклатура]],[1]!Таблица213[[product_name]:[упаковка]],4,FALSE)</f>
        <v>сердце</v>
      </c>
      <c r="I552" s="7">
        <v>152.39301680987381</v>
      </c>
      <c r="J552" s="7" cm="1">
        <f t="array" ref="J552">INDEX('[1]прайс ЗПП'!$A$1:$D$1080,MATCH(1,(укпф1[[#This Row],[артикул]]='[1]прайс ЗПП'!$B$1:$B$1080)*(укпф1[[#This Row],[Source.Name.1]]='[1]прайс ЗПП'!$A$1:$A$1080),0),4)</f>
        <v>872.19912269320412</v>
      </c>
      <c r="K552" s="7">
        <f>укпф1[[#This Row],[цена]]*укпф1[[#This Row],[объем]]</f>
        <v>132917.05556614263</v>
      </c>
      <c r="L552" s="7">
        <f>IFERROR(укпф1[[#This Row],[объем]]*VLOOKUP(укпф1[[#This Row],[артикул]],[1]маринад!$A$2:$D$39,3,FALSE),укпф1[[#This Row],[объем]])</f>
        <v>152.39301680987381</v>
      </c>
    </row>
    <row r="553" spans="1:12" x14ac:dyDescent="0.35">
      <c r="A553" t="s">
        <v>145</v>
      </c>
      <c r="B553" t="s">
        <v>93</v>
      </c>
      <c r="C553" t="s">
        <v>69</v>
      </c>
      <c r="D553">
        <f>VLOOKUP(укпф1[[#This Row],[Номенклатура]],[1]!Таблица213[[product_name]:[упаковка]],7,FALSE)</f>
        <v>204</v>
      </c>
      <c r="E553" t="s">
        <v>84</v>
      </c>
      <c r="F553" t="str">
        <f>VLOOKUP(укпф1[[#This Row],[Номенклатура]],[1]!Таблица213[[product_name]:[упаковка]],3,FALSE)</f>
        <v>ОХЛ</v>
      </c>
      <c r="G553" t="s">
        <v>15</v>
      </c>
      <c r="H553" t="str">
        <f>VLOOKUP(укпф1[[#This Row],[Номенклатура]],[1]!Таблица213[[product_name]:[упаковка]],4,FALSE)</f>
        <v>крыло</v>
      </c>
      <c r="I553" s="7">
        <v>152.39301680987381</v>
      </c>
      <c r="J553" s="7" cm="1">
        <f t="array" ref="J553">INDEX('[1]прайс ЗПП'!$A$1:$D$1080,MATCH(1,(укпф1[[#This Row],[артикул]]='[1]прайс ЗПП'!$B$1:$B$1080)*(укпф1[[#This Row],[Source.Name.1]]='[1]прайс ЗПП'!$A$1:$A$1080),0),4)</f>
        <v>841.8213669818382</v>
      </c>
      <c r="K553" s="7">
        <f>укпф1[[#This Row],[цена]]*укпф1[[#This Row],[объем]]</f>
        <v>128287.69772937422</v>
      </c>
      <c r="L553" s="7">
        <f>IFERROR(укпф1[[#This Row],[объем]]*VLOOKUP(укпф1[[#This Row],[артикул]],[1]маринад!$A$2:$D$39,3,FALSE),укпф1[[#This Row],[объем]])</f>
        <v>130.64124887258791</v>
      </c>
    </row>
    <row r="554" spans="1:12" x14ac:dyDescent="0.35">
      <c r="A554" t="s">
        <v>145</v>
      </c>
      <c r="B554" t="s">
        <v>93</v>
      </c>
      <c r="C554" t="s">
        <v>69</v>
      </c>
      <c r="D554">
        <f>VLOOKUP(укпф1[[#This Row],[Номенклатура]],[1]!Таблица213[[product_name]:[упаковка]],7,FALSE)</f>
        <v>959</v>
      </c>
      <c r="E554" t="s">
        <v>85</v>
      </c>
      <c r="F554" t="str">
        <f>VLOOKUP(укпф1[[#This Row],[Номенклатура]],[1]!Таблица213[[product_name]:[упаковка]],3,FALSE)</f>
        <v>ОХЛ</v>
      </c>
      <c r="G554" t="s">
        <v>15</v>
      </c>
      <c r="H554" t="str">
        <f>VLOOKUP(укпф1[[#This Row],[Номенклатура]],[1]!Таблица213[[product_name]:[упаковка]],4,FALSE)</f>
        <v>табак</v>
      </c>
      <c r="I554" s="7">
        <v>152.39301680987381</v>
      </c>
      <c r="J554" s="7" cm="1">
        <f t="array" ref="J554">INDEX('[1]прайс ЗПП'!$A$1:$D$1080,MATCH(1,(укпф1[[#This Row],[артикул]]='[1]прайс ЗПП'!$B$1:$B$1080)*(укпф1[[#This Row],[Source.Name.1]]='[1]прайс ЗПП'!$A$1:$A$1080),0),4)</f>
        <v>679.41102309686619</v>
      </c>
      <c r="K554" s="7">
        <f>укпф1[[#This Row],[цена]]*укпф1[[#This Row],[объем]]</f>
        <v>103537.49546361429</v>
      </c>
      <c r="L554" s="7">
        <f>IFERROR(укпф1[[#This Row],[объем]]*VLOOKUP(укпф1[[#This Row],[артикул]],[1]маринад!$A$2:$D$39,3,FALSE),укпф1[[#This Row],[объем]])</f>
        <v>134.5633702515442</v>
      </c>
    </row>
    <row r="555" spans="1:12" x14ac:dyDescent="0.35">
      <c r="A555" t="s">
        <v>145</v>
      </c>
      <c r="B555" t="s">
        <v>93</v>
      </c>
      <c r="C555" t="s">
        <v>69</v>
      </c>
      <c r="D555">
        <f>VLOOKUP(укпф1[[#This Row],[Номенклатура]],[1]!Таблица213[[product_name]:[упаковка]],7,FALSE)</f>
        <v>953</v>
      </c>
      <c r="E555" t="s">
        <v>87</v>
      </c>
      <c r="F555" t="str">
        <f>VLOOKUP(укпф1[[#This Row],[Номенклатура]],[1]!Таблица213[[product_name]:[упаковка]],3,FALSE)</f>
        <v>ОХЛ</v>
      </c>
      <c r="G555" t="s">
        <v>15</v>
      </c>
      <c r="H555" t="str">
        <f>VLOOKUP(укпф1[[#This Row],[Номенклатура]],[1]!Таблица213[[product_name]:[упаковка]],4,FALSE)</f>
        <v>бедро</v>
      </c>
      <c r="I555" s="7">
        <v>106.67511176691167</v>
      </c>
      <c r="J555" s="7" cm="1">
        <f t="array" ref="J555">INDEX('[1]прайс ЗПП'!$A$1:$D$1080,MATCH(1,(укпф1[[#This Row],[артикул]]='[1]прайс ЗПП'!$B$1:$B$1080)*(укпф1[[#This Row],[Source.Name.1]]='[1]прайс ЗПП'!$A$1:$A$1080),0),4)</f>
        <v>897.50906924129276</v>
      </c>
      <c r="K555" s="7">
        <f>укпф1[[#This Row],[цена]]*укпф1[[#This Row],[объем]]</f>
        <v>95741.88027313177</v>
      </c>
      <c r="L555" s="7">
        <f>IFERROR(укпф1[[#This Row],[объем]]*VLOOKUP(укпф1[[#This Row],[артикул]],[1]маринад!$A$2:$D$39,3,FALSE),укпф1[[#This Row],[объем]])</f>
        <v>92.000958833041537</v>
      </c>
    </row>
    <row r="556" spans="1:12" x14ac:dyDescent="0.35">
      <c r="A556" t="s">
        <v>145</v>
      </c>
      <c r="B556" t="s">
        <v>93</v>
      </c>
      <c r="C556" t="s">
        <v>69</v>
      </c>
      <c r="D556">
        <f>VLOOKUP(укпф1[[#This Row],[Номенклатура]],[1]!Таблица213[[product_name]:[упаковка]],7,FALSE)</f>
        <v>958</v>
      </c>
      <c r="E556" t="s">
        <v>58</v>
      </c>
      <c r="F556" t="str">
        <f>VLOOKUP(укпф1[[#This Row],[Номенклатура]],[1]!Таблица213[[product_name]:[упаковка]],3,FALSE)</f>
        <v>ОХЛ</v>
      </c>
      <c r="G556" t="s">
        <v>15</v>
      </c>
      <c r="H556" t="str">
        <f>VLOOKUP(укпф1[[#This Row],[Номенклатура]],[1]!Таблица213[[product_name]:[упаковка]],4,FALSE)</f>
        <v>табак</v>
      </c>
      <c r="I556" s="7">
        <v>101.59534453991589</v>
      </c>
      <c r="J556" s="7" cm="1">
        <f t="array" ref="J556">INDEX('[1]прайс ЗПП'!$A$1:$D$1080,MATCH(1,(укпф1[[#This Row],[артикул]]='[1]прайс ЗПП'!$B$1:$B$1080)*(укпф1[[#This Row],[Source.Name.1]]='[1]прайс ЗПП'!$A$1:$A$1080),0),4)</f>
        <v>780.57683425800747</v>
      </c>
      <c r="K556" s="7">
        <f>укпф1[[#This Row],[цена]]*укпф1[[#This Row],[объем]]</f>
        <v>79302.972416319084</v>
      </c>
      <c r="L556" s="7">
        <f>IFERROR(укпф1[[#This Row],[объем]]*VLOOKUP(укпф1[[#This Row],[артикул]],[1]маринад!$A$2:$D$39,3,FALSE),укпф1[[#This Row],[объем]])</f>
        <v>98.92438611481586</v>
      </c>
    </row>
    <row r="557" spans="1:12" x14ac:dyDescent="0.35">
      <c r="A557" t="s">
        <v>145</v>
      </c>
      <c r="B557" t="s">
        <v>93</v>
      </c>
      <c r="C557" t="s">
        <v>69</v>
      </c>
      <c r="D557">
        <f>VLOOKUP(укпф1[[#This Row],[Номенклатура]],[1]!Таблица213[[product_name]:[упаковка]],7,FALSE)</f>
        <v>205</v>
      </c>
      <c r="E557" t="s">
        <v>88</v>
      </c>
      <c r="F557" t="str">
        <f>VLOOKUP(укпф1[[#This Row],[Номенклатура]],[1]!Таблица213[[product_name]:[упаковка]],3,FALSE)</f>
        <v>ОХЛ</v>
      </c>
      <c r="G557" t="s">
        <v>15</v>
      </c>
      <c r="H557" t="str">
        <f>VLOOKUP(укпф1[[#This Row],[Номенклатура]],[1]!Таблица213[[product_name]:[упаковка]],4,FALSE)</f>
        <v>рагу</v>
      </c>
      <c r="I557" s="7">
        <v>193.03115462584014</v>
      </c>
      <c r="J557" s="7" cm="1">
        <f t="array" ref="J557">INDEX('[1]прайс ЗПП'!$A$1:$D$1080,MATCH(1,(укпф1[[#This Row],[артикул]]='[1]прайс ЗПП'!$B$1:$B$1080)*(укпф1[[#This Row],[Source.Name.1]]='[1]прайс ЗПП'!$A$1:$A$1080),0),4)</f>
        <v>598.24825823633125</v>
      </c>
      <c r="K557" s="7">
        <f>укпф1[[#This Row],[цена]]*укпф1[[#This Row],[объем]]</f>
        <v>115480.55204025681</v>
      </c>
      <c r="L557" s="7">
        <f>IFERROR(укпф1[[#This Row],[объем]]*VLOOKUP(укпф1[[#This Row],[артикул]],[1]маринад!$A$2:$D$39,3,FALSE),укпф1[[#This Row],[объем]])</f>
        <v>143.23006205078292</v>
      </c>
    </row>
    <row r="558" spans="1:12" x14ac:dyDescent="0.35">
      <c r="A558" t="s">
        <v>145</v>
      </c>
      <c r="B558" t="s">
        <v>93</v>
      </c>
      <c r="C558" t="s">
        <v>69</v>
      </c>
      <c r="D558">
        <f>VLOOKUP(укпф1[[#This Row],[Номенклатура]],[1]!Таблица213[[product_name]:[упаковка]],7,FALSE)</f>
        <v>961</v>
      </c>
      <c r="E558" t="s">
        <v>89</v>
      </c>
      <c r="F558" t="str">
        <f>VLOOKUP(укпф1[[#This Row],[Номенклатура]],[1]!Таблица213[[product_name]:[упаковка]],3,FALSE)</f>
        <v>ОХЛ</v>
      </c>
      <c r="G558" t="s">
        <v>15</v>
      </c>
      <c r="H558" t="str">
        <f>VLOOKUP(укпф1[[#This Row],[Номенклатура]],[1]!Таблица213[[product_name]:[упаковка]],4,FALSE)</f>
        <v>табак</v>
      </c>
      <c r="I558" s="7">
        <v>152.39301680987381</v>
      </c>
      <c r="J558" s="7" cm="1">
        <f t="array" ref="J558">INDEX('[1]прайс ЗПП'!$A$1:$D$1080,MATCH(1,(укпф1[[#This Row],[артикул]]='[1]прайс ЗПП'!$B$1:$B$1080)*(укпф1[[#This Row],[Source.Name.1]]='[1]прайс ЗПП'!$A$1:$A$1080),0),4)</f>
        <v>771.02372775422987</v>
      </c>
      <c r="K558" s="7">
        <f>укпф1[[#This Row],[цена]]*укпф1[[#This Row],[объем]]</f>
        <v>117498.63190446192</v>
      </c>
      <c r="L558" s="7">
        <f>IFERROR(укпф1[[#This Row],[объем]]*VLOOKUP(укпф1[[#This Row],[артикул]],[1]маринад!$A$2:$D$39,3,FALSE),укпф1[[#This Row],[объем]])</f>
        <v>150.88417505928101</v>
      </c>
    </row>
    <row r="559" spans="1:12" x14ac:dyDescent="0.35">
      <c r="A559" t="s">
        <v>145</v>
      </c>
      <c r="B559" t="s">
        <v>93</v>
      </c>
      <c r="C559" t="s">
        <v>69</v>
      </c>
      <c r="D559">
        <f>VLOOKUP(укпф1[[#This Row],[Номенклатура]],[1]!Таблица213[[product_name]:[упаковка]],7,FALSE)</f>
        <v>1064</v>
      </c>
      <c r="E559" t="s">
        <v>62</v>
      </c>
      <c r="F559" t="str">
        <f>VLOOKUP(укпф1[[#This Row],[Номенклатура]],[1]!Таблица213[[product_name]:[упаковка]],3,FALSE)</f>
        <v>ОХЛ</v>
      </c>
      <c r="G559" t="s">
        <v>15</v>
      </c>
      <c r="H559" t="str">
        <f>VLOOKUP(укпф1[[#This Row],[Номенклатура]],[1]!Таблица213[[product_name]:[упаковка]],4,FALSE)</f>
        <v>бедро</v>
      </c>
      <c r="I559" s="7">
        <v>233.6692924418065</v>
      </c>
      <c r="J559" s="7" cm="1">
        <f t="array" ref="J559">INDEX('[1]прайс ЗПП'!$A$1:$D$1080,MATCH(1,(укпф1[[#This Row],[артикул]]='[1]прайс ЗПП'!$B$1:$B$1080)*(укпф1[[#This Row],[Source.Name.1]]='[1]прайс ЗПП'!$A$1:$A$1080),0),4)</f>
        <v>874.86146282754908</v>
      </c>
      <c r="K559" s="7">
        <f>укпф1[[#This Row],[цена]]*укпф1[[#This Row],[объем]]</f>
        <v>204428.25900351719</v>
      </c>
      <c r="L559" s="7">
        <f>IFERROR(укпф1[[#This Row],[объем]]*VLOOKUP(укпф1[[#This Row],[артикул]],[1]маринад!$A$2:$D$39,3,FALSE),укпф1[[#This Row],[объем]])</f>
        <v>198.36102923752674</v>
      </c>
    </row>
    <row r="560" spans="1:12" x14ac:dyDescent="0.35">
      <c r="A560" t="s">
        <v>145</v>
      </c>
      <c r="B560" t="s">
        <v>93</v>
      </c>
      <c r="C560" t="s">
        <v>69</v>
      </c>
      <c r="D560">
        <f>VLOOKUP(укпф1[[#This Row],[Номенклатура]],[1]!Таблица213[[product_name]:[упаковка]],7,FALSE)</f>
        <v>737</v>
      </c>
      <c r="E560" t="s">
        <v>90</v>
      </c>
      <c r="F560" t="str">
        <f>VLOOKUP(укпф1[[#This Row],[Номенклатура]],[1]!Таблица213[[product_name]:[упаковка]],3,FALSE)</f>
        <v>ОХЛ</v>
      </c>
      <c r="G560" t="s">
        <v>15</v>
      </c>
      <c r="H560" t="str">
        <f>VLOOKUP(укпф1[[#This Row],[Номенклатура]],[1]!Таблица213[[product_name]:[упаковка]],4,FALSE)</f>
        <v>лапы</v>
      </c>
      <c r="I560" s="7">
        <v>507.9767226995794</v>
      </c>
      <c r="J560" s="7" cm="1">
        <f t="array" ref="J560">INDEX('[1]прайс ЗПП'!$A$1:$D$1080,MATCH(1,(укпф1[[#This Row],[артикул]]='[1]прайс ЗПП'!$B$1:$B$1080)*(укпф1[[#This Row],[Source.Name.1]]='[1]прайс ЗПП'!$A$1:$A$1080),0),4)</f>
        <v>164.51785525276333</v>
      </c>
      <c r="K560" s="7">
        <f>укпф1[[#This Row],[цена]]*укпф1[[#This Row],[объем]]</f>
        <v>83571.240936862494</v>
      </c>
      <c r="L560" s="7">
        <f>IFERROR(укпф1[[#This Row],[объем]]*VLOOKUP(укпф1[[#This Row],[артикул]],[1]маринад!$A$2:$D$39,3,FALSE),укпф1[[#This Row],[объем]])</f>
        <v>507.9767226995794</v>
      </c>
    </row>
    <row r="561" spans="1:12" x14ac:dyDescent="0.35">
      <c r="A561" t="s">
        <v>145</v>
      </c>
      <c r="B561" t="s">
        <v>93</v>
      </c>
      <c r="C561" t="s">
        <v>69</v>
      </c>
      <c r="D561">
        <f>VLOOKUP(укпф1[[#This Row],[Номенклатура]],[1]!Таблица213[[product_name]:[упаковка]],7,FALSE)</f>
        <v>739</v>
      </c>
      <c r="E561" t="s">
        <v>91</v>
      </c>
      <c r="F561" t="str">
        <f>VLOOKUP(укпф1[[#This Row],[Номенклатура]],[1]!Таблица213[[product_name]:[упаковка]],3,FALSE)</f>
        <v>ОХЛ</v>
      </c>
      <c r="G561" t="s">
        <v>15</v>
      </c>
      <c r="H561" t="str">
        <f>VLOOKUP(укпф1[[#This Row],[Номенклатура]],[1]!Таблица213[[product_name]:[упаковка]],4,FALSE)</f>
        <v>головы</v>
      </c>
      <c r="I561" s="7">
        <v>660.36973950945321</v>
      </c>
      <c r="J561" s="7" cm="1">
        <f t="array" ref="J561">INDEX('[1]прайс ЗПП'!$A$1:$D$1080,MATCH(1,(укпф1[[#This Row],[артикул]]='[1]прайс ЗПП'!$B$1:$B$1080)*(укпф1[[#This Row],[Source.Name.1]]='[1]прайс ЗПП'!$A$1:$A$1080),0),4)</f>
        <v>171.92510594327314</v>
      </c>
      <c r="K561" s="7">
        <f>укпф1[[#This Row],[цена]]*укпф1[[#This Row],[объем]]</f>
        <v>113534.13742689443</v>
      </c>
      <c r="L561" s="7">
        <f>IFERROR(укпф1[[#This Row],[объем]]*VLOOKUP(укпф1[[#This Row],[артикул]],[1]маринад!$A$2:$D$39,3,FALSE),укпф1[[#This Row],[объем]])</f>
        <v>660.36973950945321</v>
      </c>
    </row>
    <row r="562" spans="1:12" x14ac:dyDescent="0.35">
      <c r="A562" t="s">
        <v>145</v>
      </c>
      <c r="B562" t="s">
        <v>93</v>
      </c>
      <c r="C562" t="s">
        <v>69</v>
      </c>
      <c r="D562">
        <f>VLOOKUP(укпф1[[#This Row],[Номенклатура]],[1]!Таблица213[[product_name]:[упаковка]],7,FALSE)</f>
        <v>744</v>
      </c>
      <c r="E562" t="s">
        <v>92</v>
      </c>
      <c r="F562" t="str">
        <f>VLOOKUP(укпф1[[#This Row],[Номенклатура]],[1]!Таблица213[[product_name]:[упаковка]],3,FALSE)</f>
        <v>ОХЛ</v>
      </c>
      <c r="G562" t="s">
        <v>15</v>
      </c>
      <c r="H562" t="str">
        <f>VLOOKUP(укпф1[[#This Row],[Номенклатура]],[1]!Таблица213[[product_name]:[упаковка]],4,FALSE)</f>
        <v>шея</v>
      </c>
      <c r="I562" s="7">
        <v>863.56042858928492</v>
      </c>
      <c r="J562" s="7" cm="1">
        <f t="array" ref="J562">INDEX('[1]прайс ЗПП'!$A$1:$D$1080,MATCH(1,(укпф1[[#This Row],[артикул]]='[1]прайс ЗПП'!$B$1:$B$1080)*(укпф1[[#This Row],[Source.Name.1]]='[1]прайс ЗПП'!$A$1:$A$1080),0),4)</f>
        <v>347.78104759083237</v>
      </c>
      <c r="K562" s="7">
        <f>укпф1[[#This Row],[цена]]*укпф1[[#This Row],[объем]]</f>
        <v>300329.95051276969</v>
      </c>
      <c r="L562" s="7">
        <f>IFERROR(укпф1[[#This Row],[объем]]*VLOOKUP(укпф1[[#This Row],[артикул]],[1]маринад!$A$2:$D$39,3,FALSE),укпф1[[#This Row],[объем]])</f>
        <v>863.56042858928492</v>
      </c>
    </row>
    <row r="563" spans="1:12" x14ac:dyDescent="0.35">
      <c r="A563" t="s">
        <v>145</v>
      </c>
      <c r="B563" t="s">
        <v>94</v>
      </c>
      <c r="C563" t="s">
        <v>95</v>
      </c>
      <c r="D563">
        <f>VLOOKUP(укпф1[[#This Row],[Номенклатура]],[1]!Таблица213[[product_name]:[упаковка]],7,FALSE)</f>
        <v>710</v>
      </c>
      <c r="E563" t="s">
        <v>28</v>
      </c>
      <c r="F563" t="str">
        <f>VLOOKUP(укпф1[[#This Row],[Номенклатура]],[1]!Таблица213[[product_name]:[упаковка]],3,FALSE)</f>
        <v>ОХЛ</v>
      </c>
      <c r="G563" t="s">
        <v>15</v>
      </c>
      <c r="H563" t="str">
        <f>VLOOKUP(укпф1[[#This Row],[Номенклатура]],[1]!Таблица213[[product_name]:[упаковка]],4,FALSE)</f>
        <v>бедро</v>
      </c>
      <c r="I563" s="7">
        <v>0</v>
      </c>
      <c r="J563" s="7" cm="1">
        <f t="array" ref="J563">INDEX('[1]прайс ЗПП'!$A$1:$D$1080,MATCH(1,(укпф1[[#This Row],[артикул]]='[1]прайс ЗПП'!$B$1:$B$1080)*(укпф1[[#This Row],[Source.Name.1]]='[1]прайс ЗПП'!$A$1:$A$1080),0),4)</f>
        <v>845.50826325908452</v>
      </c>
      <c r="K563" s="7">
        <f>укпф1[[#This Row],[цена]]*укпф1[[#This Row],[объем]]</f>
        <v>0</v>
      </c>
      <c r="L563" s="7">
        <f>IFERROR(укпф1[[#This Row],[объем]]*VLOOKUP(укпф1[[#This Row],[артикул]],[1]маринад!$A$2:$D$39,3,FALSE),укпф1[[#This Row],[объем]])</f>
        <v>0</v>
      </c>
    </row>
    <row r="564" spans="1:12" x14ac:dyDescent="0.35">
      <c r="A564" t="s">
        <v>145</v>
      </c>
      <c r="B564" t="s">
        <v>94</v>
      </c>
      <c r="C564" t="s">
        <v>95</v>
      </c>
      <c r="D564">
        <f>VLOOKUP(укпф1[[#This Row],[Номенклатура]],[1]!Таблица213[[product_name]:[упаковка]],7,FALSE)</f>
        <v>953</v>
      </c>
      <c r="E564" t="s">
        <v>87</v>
      </c>
      <c r="F564" t="str">
        <f>VLOOKUP(укпф1[[#This Row],[Номенклатура]],[1]!Таблица213[[product_name]:[упаковка]],3,FALSE)</f>
        <v>ОХЛ</v>
      </c>
      <c r="G564" t="s">
        <v>15</v>
      </c>
      <c r="H564" t="str">
        <f>VLOOKUP(укпф1[[#This Row],[Номенклатура]],[1]!Таблица213[[product_name]:[упаковка]],4,FALSE)</f>
        <v>бедро</v>
      </c>
      <c r="I564" s="7">
        <v>0</v>
      </c>
      <c r="J564" s="7" cm="1">
        <f t="array" ref="J564">INDEX('[1]прайс ЗПП'!$A$1:$D$1080,MATCH(1,(укпф1[[#This Row],[артикул]]='[1]прайс ЗПП'!$B$1:$B$1080)*(укпф1[[#This Row],[Source.Name.1]]='[1]прайс ЗПП'!$A$1:$A$1080),0),4)</f>
        <v>897.50906924129276</v>
      </c>
      <c r="K564" s="7">
        <f>укпф1[[#This Row],[цена]]*укпф1[[#This Row],[объем]]</f>
        <v>0</v>
      </c>
      <c r="L564" s="7">
        <f>IFERROR(укпф1[[#This Row],[объем]]*VLOOKUP(укпф1[[#This Row],[артикул]],[1]маринад!$A$2:$D$39,3,FALSE),укпф1[[#This Row],[объем]])</f>
        <v>0</v>
      </c>
    </row>
    <row r="565" spans="1:12" x14ac:dyDescent="0.35">
      <c r="A565" t="s">
        <v>145</v>
      </c>
      <c r="B565" t="s">
        <v>94</v>
      </c>
      <c r="C565" t="s">
        <v>95</v>
      </c>
      <c r="D565">
        <f>VLOOKUP(укпф1[[#This Row],[Номенклатура]],[1]!Таблица213[[product_name]:[упаковка]],7,FALSE)</f>
        <v>712</v>
      </c>
      <c r="E565" t="s">
        <v>30</v>
      </c>
      <c r="F565" t="str">
        <f>VLOOKUP(укпф1[[#This Row],[Номенклатура]],[1]!Таблица213[[product_name]:[упаковка]],3,FALSE)</f>
        <v>ОХЛ</v>
      </c>
      <c r="G565" t="s">
        <v>15</v>
      </c>
      <c r="H565" t="str">
        <f>VLOOKUP(укпф1[[#This Row],[Номенклатура]],[1]!Таблица213[[product_name]:[упаковка]],4,FALSE)</f>
        <v>голень</v>
      </c>
      <c r="I565" s="7">
        <v>2955.7066019199065</v>
      </c>
      <c r="J565" s="7" cm="1">
        <f t="array" ref="J565">INDEX('[1]прайс ЗПП'!$A$1:$D$1080,MATCH(1,(укпф1[[#This Row],[артикул]]='[1]прайс ЗПП'!$B$1:$B$1080)*(укпф1[[#This Row],[Source.Name.1]]='[1]прайс ЗПП'!$A$1:$A$1080),0),4)</f>
        <v>879.42371575734967</v>
      </c>
      <c r="K565" s="7">
        <f>укпф1[[#This Row],[цена]]*укпф1[[#This Row],[объем]]</f>
        <v>2599318.4825489335</v>
      </c>
      <c r="L565" s="7">
        <f>IFERROR(укпф1[[#This Row],[объем]]*VLOOKUP(укпф1[[#This Row],[артикул]],[1]маринад!$A$2:$D$39,3,FALSE),укпф1[[#This Row],[объем]])</f>
        <v>2955.7066019199065</v>
      </c>
    </row>
    <row r="566" spans="1:12" x14ac:dyDescent="0.35">
      <c r="A566" t="s">
        <v>145</v>
      </c>
      <c r="B566" t="s">
        <v>94</v>
      </c>
      <c r="C566" t="s">
        <v>95</v>
      </c>
      <c r="D566">
        <f>VLOOKUP(укпф1[[#This Row],[Номенклатура]],[1]!Таблица213[[product_name]:[упаковка]],7,FALSE)</f>
        <v>739</v>
      </c>
      <c r="E566" t="s">
        <v>91</v>
      </c>
      <c r="F566" t="str">
        <f>VLOOKUP(укпф1[[#This Row],[Номенклатура]],[1]!Таблица213[[product_name]:[упаковка]],3,FALSE)</f>
        <v>ОХЛ</v>
      </c>
      <c r="G566" t="s">
        <v>15</v>
      </c>
      <c r="H566" t="str">
        <f>VLOOKUP(укпф1[[#This Row],[Номенклатура]],[1]!Таблица213[[product_name]:[упаковка]],4,FALSE)</f>
        <v>головы</v>
      </c>
      <c r="I566" s="7">
        <v>886.71198057597178</v>
      </c>
      <c r="J566" s="7" cm="1">
        <f t="array" ref="J566">INDEX('[1]прайс ЗПП'!$A$1:$D$1080,MATCH(1,(укпф1[[#This Row],[артикул]]='[1]прайс ЗПП'!$B$1:$B$1080)*(укпф1[[#This Row],[Source.Name.1]]='[1]прайс ЗПП'!$A$1:$A$1080),0),4)</f>
        <v>171.92510594327314</v>
      </c>
      <c r="K566" s="7">
        <f>укпф1[[#This Row],[цена]]*укпф1[[#This Row],[объем]]</f>
        <v>152448.05120169351</v>
      </c>
      <c r="L566" s="7">
        <f>IFERROR(укпф1[[#This Row],[объем]]*VLOOKUP(укпф1[[#This Row],[артикул]],[1]маринад!$A$2:$D$39,3,FALSE),укпф1[[#This Row],[объем]])</f>
        <v>886.71198057597178</v>
      </c>
    </row>
    <row r="567" spans="1:12" x14ac:dyDescent="0.35">
      <c r="A567" t="s">
        <v>145</v>
      </c>
      <c r="B567" t="s">
        <v>94</v>
      </c>
      <c r="C567" t="s">
        <v>95</v>
      </c>
      <c r="D567">
        <f>VLOOKUP(укпф1[[#This Row],[Номенклатура]],[1]!Таблица213[[product_name]:[упаковка]],7,FALSE)</f>
        <v>952</v>
      </c>
      <c r="E567" t="s">
        <v>86</v>
      </c>
      <c r="F567" t="str">
        <f>VLOOKUP(укпф1[[#This Row],[Номенклатура]],[1]!Таблица213[[product_name]:[упаковка]],3,FALSE)</f>
        <v>ОХЛ</v>
      </c>
      <c r="G567" t="s">
        <v>15</v>
      </c>
      <c r="H567" t="str">
        <f>VLOOKUP(укпф1[[#This Row],[Номенклатура]],[1]!Таблица213[[product_name]:[упаковка]],4,FALSE)</f>
        <v>голень</v>
      </c>
      <c r="I567" s="7">
        <v>295.57066019199067</v>
      </c>
      <c r="J567" s="7" cm="1">
        <f t="array" ref="J567">INDEX('[1]прайс ЗПП'!$A$1:$D$1080,MATCH(1,(укпф1[[#This Row],[артикул]]='[1]прайс ЗПП'!$B$1:$B$1080)*(укпф1[[#This Row],[Source.Name.1]]='[1]прайс ЗПП'!$A$1:$A$1080),0),4)</f>
        <v>886.256214184334</v>
      </c>
      <c r="K567" s="7">
        <f>укпф1[[#This Row],[цена]]*укпф1[[#This Row],[объем]]</f>
        <v>261951.33432571788</v>
      </c>
      <c r="L567" s="7">
        <f>IFERROR(укпф1[[#This Row],[объем]]*VLOOKUP(укпф1[[#This Row],[артикул]],[1]маринад!$A$2:$D$39,3,FALSE),укпф1[[#This Row],[объем]])</f>
        <v>252.73250123299758</v>
      </c>
    </row>
    <row r="568" spans="1:12" x14ac:dyDescent="0.35">
      <c r="A568" t="s">
        <v>145</v>
      </c>
      <c r="B568" t="s">
        <v>94</v>
      </c>
      <c r="C568" t="s">
        <v>95</v>
      </c>
      <c r="D568">
        <f>VLOOKUP(укпф1[[#This Row],[Номенклатура]],[1]!Таблица213[[product_name]:[упаковка]],7,FALSE)</f>
        <v>727</v>
      </c>
      <c r="E568" t="s">
        <v>38</v>
      </c>
      <c r="F568" t="str">
        <f>VLOOKUP(укпф1[[#This Row],[Номенклатура]],[1]!Таблица213[[product_name]:[упаковка]],3,FALSE)</f>
        <v>ОХЛ</v>
      </c>
      <c r="G568" t="s">
        <v>15</v>
      </c>
      <c r="H568" t="str">
        <f>VLOOKUP(укпф1[[#This Row],[Номенклатура]],[1]!Таблица213[[product_name]:[упаковка]],4,FALSE)</f>
        <v>грудка</v>
      </c>
      <c r="I568" s="7">
        <v>295.57066019199067</v>
      </c>
      <c r="J568" s="7" cm="1">
        <f t="array" ref="J568">INDEX('[1]прайс ЗПП'!$A$1:$D$1080,MATCH(1,(укпф1[[#This Row],[артикул]]='[1]прайс ЗПП'!$B$1:$B$1080)*(укпф1[[#This Row],[Source.Name.1]]='[1]прайс ЗПП'!$A$1:$A$1080),0),4)</f>
        <v>892.01161834977916</v>
      </c>
      <c r="K568" s="7">
        <f>укпф1[[#This Row],[цена]]*укпф1[[#This Row],[объем]]</f>
        <v>263652.46293457027</v>
      </c>
      <c r="L568" s="7">
        <f>IFERROR(укпф1[[#This Row],[объем]]*VLOOKUP(укпф1[[#This Row],[артикул]],[1]маринад!$A$2:$D$39,3,FALSE),укпф1[[#This Row],[объем]])</f>
        <v>295.57066019199067</v>
      </c>
    </row>
    <row r="569" spans="1:12" x14ac:dyDescent="0.35">
      <c r="A569" t="s">
        <v>145</v>
      </c>
      <c r="B569" t="s">
        <v>94</v>
      </c>
      <c r="C569" t="s">
        <v>95</v>
      </c>
      <c r="D569">
        <f>VLOOKUP(укпф1[[#This Row],[Номенклатура]],[1]!Таблица213[[product_name]:[упаковка]],7,FALSE)</f>
        <v>730</v>
      </c>
      <c r="E569" t="s">
        <v>45</v>
      </c>
      <c r="F569" t="str">
        <f>VLOOKUP(укпф1[[#This Row],[Номенклатура]],[1]!Таблица213[[product_name]:[упаковка]],3,FALSE)</f>
        <v>ОХЛ</v>
      </c>
      <c r="G569" t="s">
        <v>15</v>
      </c>
      <c r="H569" t="str">
        <f>VLOOKUP(укпф1[[#This Row],[Номенклатура]],[1]!Таблица213[[product_name]:[упаковка]],4,FALSE)</f>
        <v>желудки</v>
      </c>
      <c r="I569" s="7">
        <v>1477.8533009599532</v>
      </c>
      <c r="J569" s="7" cm="1">
        <f t="array" ref="J569">INDEX('[1]прайс ЗПП'!$A$1:$D$1080,MATCH(1,(укпф1[[#This Row],[артикул]]='[1]прайс ЗПП'!$B$1:$B$1080)*(укпф1[[#This Row],[Source.Name.1]]='[1]прайс ЗПП'!$A$1:$A$1080),0),4)</f>
        <v>560.90275787115536</v>
      </c>
      <c r="K569" s="7">
        <f>укпф1[[#This Row],[цена]]*укпф1[[#This Row],[объем]]</f>
        <v>828931.99223742832</v>
      </c>
      <c r="L569" s="7">
        <f>IFERROR(укпф1[[#This Row],[объем]]*VLOOKUP(укпф1[[#This Row],[артикул]],[1]маринад!$A$2:$D$39,3,FALSE),укпф1[[#This Row],[объем]])</f>
        <v>1477.8533009599532</v>
      </c>
    </row>
    <row r="570" spans="1:12" x14ac:dyDescent="0.35">
      <c r="A570" t="s">
        <v>145</v>
      </c>
      <c r="B570" t="s">
        <v>94</v>
      </c>
      <c r="C570" t="s">
        <v>95</v>
      </c>
      <c r="D570">
        <f>VLOOKUP(укпф1[[#This Row],[Номенклатура]],[1]!Таблица213[[product_name]:[упаковка]],7,FALSE)</f>
        <v>714</v>
      </c>
      <c r="E570" t="s">
        <v>32</v>
      </c>
      <c r="F570" t="str">
        <f>VLOOKUP(укпф1[[#This Row],[Номенклатура]],[1]!Таблица213[[product_name]:[упаковка]],3,FALSE)</f>
        <v>ОХЛ</v>
      </c>
      <c r="G570" t="s">
        <v>15</v>
      </c>
      <c r="H570" t="str">
        <f>VLOOKUP(укпф1[[#This Row],[Номенклатура]],[1]!Таблица213[[product_name]:[упаковка]],4,FALSE)</f>
        <v>крыло</v>
      </c>
      <c r="I570" s="7">
        <v>1477.8533009599532</v>
      </c>
      <c r="J570" s="7" cm="1">
        <f t="array" ref="J570">INDEX('[1]прайс ЗПП'!$A$1:$D$1080,MATCH(1,(укпф1[[#This Row],[артикул]]='[1]прайс ЗПП'!$B$1:$B$1080)*(укпф1[[#This Row],[Source.Name.1]]='[1]прайс ЗПП'!$A$1:$A$1080),0),4)</f>
        <v>861.98555697690119</v>
      </c>
      <c r="K570" s="7">
        <f>укпф1[[#This Row],[цена]]*укпф1[[#This Row],[объем]]</f>
        <v>1273888.2007581173</v>
      </c>
      <c r="L570" s="7">
        <f>IFERROR(укпф1[[#This Row],[объем]]*VLOOKUP(укпф1[[#This Row],[артикул]],[1]маринад!$A$2:$D$39,3,FALSE),укпф1[[#This Row],[объем]])</f>
        <v>1477.8533009599532</v>
      </c>
    </row>
    <row r="571" spans="1:12" x14ac:dyDescent="0.35">
      <c r="A571" t="s">
        <v>145</v>
      </c>
      <c r="B571" t="s">
        <v>94</v>
      </c>
      <c r="C571" t="s">
        <v>95</v>
      </c>
      <c r="D571">
        <f>VLOOKUP(укпф1[[#This Row],[Номенклатура]],[1]!Таблица213[[product_name]:[упаковка]],7,FALSE)</f>
        <v>737</v>
      </c>
      <c r="E571" t="s">
        <v>90</v>
      </c>
      <c r="F571" t="str">
        <f>VLOOKUP(укпф1[[#This Row],[Номенклатура]],[1]!Таблица213[[product_name]:[упаковка]],3,FALSE)</f>
        <v>ОХЛ</v>
      </c>
      <c r="G571" t="s">
        <v>15</v>
      </c>
      <c r="H571" t="str">
        <f>VLOOKUP(укпф1[[#This Row],[Номенклатура]],[1]!Таблица213[[product_name]:[упаковка]],4,FALSE)</f>
        <v>лапы</v>
      </c>
      <c r="I571" s="7">
        <v>1477.8533009599532</v>
      </c>
      <c r="J571" s="7" cm="1">
        <f t="array" ref="J571">INDEX('[1]прайс ЗПП'!$A$1:$D$1080,MATCH(1,(укпф1[[#This Row],[артикул]]='[1]прайс ЗПП'!$B$1:$B$1080)*(укпф1[[#This Row],[Source.Name.1]]='[1]прайс ЗПП'!$A$1:$A$1080),0),4)</f>
        <v>164.51785525276333</v>
      </c>
      <c r="K571" s="7">
        <f>укпф1[[#This Row],[цена]]*укпф1[[#This Row],[объем]]</f>
        <v>243133.25545214806</v>
      </c>
      <c r="L571" s="7">
        <f>IFERROR(укпф1[[#This Row],[объем]]*VLOOKUP(укпф1[[#This Row],[артикул]],[1]маринад!$A$2:$D$39,3,FALSE),укпф1[[#This Row],[объем]])</f>
        <v>1477.8533009599532</v>
      </c>
    </row>
    <row r="572" spans="1:12" x14ac:dyDescent="0.35">
      <c r="A572" t="s">
        <v>145</v>
      </c>
      <c r="B572" t="s">
        <v>94</v>
      </c>
      <c r="C572" t="s">
        <v>95</v>
      </c>
      <c r="D572">
        <f>VLOOKUP(укпф1[[#This Row],[Номенклатура]],[1]!Таблица213[[product_name]:[упаковка]],7,FALSE)</f>
        <v>732</v>
      </c>
      <c r="E572" t="s">
        <v>47</v>
      </c>
      <c r="F572" t="str">
        <f>VLOOKUP(укпф1[[#This Row],[Номенклатура]],[1]!Таблица213[[product_name]:[упаковка]],3,FALSE)</f>
        <v>ОХЛ</v>
      </c>
      <c r="G572" t="s">
        <v>15</v>
      </c>
      <c r="H572" t="str">
        <f>VLOOKUP(укпф1[[#This Row],[Номенклатура]],[1]!Таблица213[[product_name]:[упаковка]],4,FALSE)</f>
        <v>печень</v>
      </c>
      <c r="I572" s="7">
        <v>1477.8533009599532</v>
      </c>
      <c r="J572" s="7" cm="1">
        <f t="array" ref="J572">INDEX('[1]прайс ЗПП'!$A$1:$D$1080,MATCH(1,(укпф1[[#This Row],[артикул]]='[1]прайс ЗПП'!$B$1:$B$1080)*(укпф1[[#This Row],[Source.Name.1]]='[1]прайс ЗПП'!$A$1:$A$1080),0),4)</f>
        <v>536.38736888300605</v>
      </c>
      <c r="K572" s="7">
        <f>укпф1[[#This Row],[цена]]*укпф1[[#This Row],[объем]]</f>
        <v>792701.84369697457</v>
      </c>
      <c r="L572" s="7">
        <f>IFERROR(укпф1[[#This Row],[объем]]*VLOOKUP(укпф1[[#This Row],[артикул]],[1]маринад!$A$2:$D$39,3,FALSE),укпф1[[#This Row],[объем]])</f>
        <v>1477.8533009599532</v>
      </c>
    </row>
    <row r="573" spans="1:12" x14ac:dyDescent="0.35">
      <c r="A573" t="s">
        <v>145</v>
      </c>
      <c r="B573" t="s">
        <v>94</v>
      </c>
      <c r="C573" t="s">
        <v>95</v>
      </c>
      <c r="D573">
        <f>VLOOKUP(укпф1[[#This Row],[Номенклатура]],[1]!Таблица213[[product_name]:[упаковка]],7,FALSE)</f>
        <v>734</v>
      </c>
      <c r="E573" t="s">
        <v>49</v>
      </c>
      <c r="F573" t="str">
        <f>VLOOKUP(укпф1[[#This Row],[Номенклатура]],[1]!Таблица213[[product_name]:[упаковка]],3,FALSE)</f>
        <v>ОХЛ</v>
      </c>
      <c r="G573" t="s">
        <v>15</v>
      </c>
      <c r="H573" t="str">
        <f>VLOOKUP(укпф1[[#This Row],[Номенклатура]],[1]!Таблица213[[product_name]:[упаковка]],4,FALSE)</f>
        <v>сердце</v>
      </c>
      <c r="I573" s="7">
        <v>1477.8533009599532</v>
      </c>
      <c r="J573" s="7" cm="1">
        <f t="array" ref="J573">INDEX('[1]прайс ЗПП'!$A$1:$D$1080,MATCH(1,(укпф1[[#This Row],[артикул]]='[1]прайс ЗПП'!$B$1:$B$1080)*(укпф1[[#This Row],[Source.Name.1]]='[1]прайс ЗПП'!$A$1:$A$1080),0),4)</f>
        <v>896.34238000183404</v>
      </c>
      <c r="K573" s="7">
        <f>укпф1[[#This Row],[цена]]*укпф1[[#This Row],[объем]]</f>
        <v>1324662.5450760112</v>
      </c>
      <c r="L573" s="7">
        <f>IFERROR(укпф1[[#This Row],[объем]]*VLOOKUP(укпф1[[#This Row],[артикул]],[1]маринад!$A$2:$D$39,3,FALSE),укпф1[[#This Row],[объем]])</f>
        <v>1477.8533009599532</v>
      </c>
    </row>
    <row r="574" spans="1:12" x14ac:dyDescent="0.35">
      <c r="A574" t="s">
        <v>145</v>
      </c>
      <c r="B574" t="s">
        <v>94</v>
      </c>
      <c r="C574" t="s">
        <v>95</v>
      </c>
      <c r="D574">
        <f>VLOOKUP(укпф1[[#This Row],[Номенклатура]],[1]!Таблица213[[product_name]:[упаковка]],7,FALSE)</f>
        <v>718</v>
      </c>
      <c r="E574" t="s">
        <v>36</v>
      </c>
      <c r="F574" t="str">
        <f>VLOOKUP(укпф1[[#This Row],[Номенклатура]],[1]!Таблица213[[product_name]:[упаковка]],3,FALSE)</f>
        <v>ОХЛ</v>
      </c>
      <c r="G574" t="s">
        <v>15</v>
      </c>
      <c r="H574" t="str">
        <f>VLOOKUP(укпф1[[#This Row],[Номенклатура]],[1]!Таблица213[[product_name]:[упаковка]],4,FALSE)</f>
        <v>филе</v>
      </c>
      <c r="I574" s="7">
        <v>5911.4132038398129</v>
      </c>
      <c r="J574" s="7" cm="1">
        <f t="array" ref="J574">INDEX('[1]прайс ЗПП'!$A$1:$D$1080,MATCH(1,(укпф1[[#This Row],[артикул]]='[1]прайс ЗПП'!$B$1:$B$1080)*(укпф1[[#This Row],[Source.Name.1]]='[1]прайс ЗПП'!$A$1:$A$1080),0),4)</f>
        <v>1115.6012441929406</v>
      </c>
      <c r="K574" s="7">
        <f>укпф1[[#This Row],[цена]]*укпф1[[#This Row],[объем]]</f>
        <v>6594779.9251422724</v>
      </c>
      <c r="L574" s="7">
        <f>IFERROR(укпф1[[#This Row],[объем]]*VLOOKUP(укпф1[[#This Row],[артикул]],[1]маринад!$A$2:$D$39,3,FALSE),укпф1[[#This Row],[объем]])</f>
        <v>5911.4132038398129</v>
      </c>
    </row>
    <row r="575" spans="1:12" x14ac:dyDescent="0.35">
      <c r="A575" t="s">
        <v>145</v>
      </c>
      <c r="B575" t="s">
        <v>94</v>
      </c>
      <c r="C575" t="s">
        <v>95</v>
      </c>
      <c r="D575">
        <f>VLOOKUP(укпф1[[#This Row],[Номенклатура]],[1]!Таблица213[[product_name]:[упаковка]],7,FALSE)</f>
        <v>701</v>
      </c>
      <c r="E575" t="s">
        <v>26</v>
      </c>
      <c r="F575" t="str">
        <f>VLOOKUP(укпф1[[#This Row],[Номенклатура]],[1]!Таблица213[[product_name]:[упаковка]],3,FALSE)</f>
        <v>ОХЛ</v>
      </c>
      <c r="G575" t="s">
        <v>15</v>
      </c>
      <c r="H575" t="str">
        <f>VLOOKUP(укпф1[[#This Row],[Номенклатура]],[1]!Таблица213[[product_name]:[упаковка]],4,FALSE)</f>
        <v>тушка</v>
      </c>
      <c r="I575" s="7">
        <v>2955.7066019199065</v>
      </c>
      <c r="J575" s="7" cm="1">
        <f t="array" ref="J575">INDEX('[1]прайс ЗПП'!$A$1:$D$1080,MATCH(1,(укпф1[[#This Row],[артикул]]='[1]прайс ЗПП'!$B$1:$B$1080)*(укпф1[[#This Row],[Source.Name.1]]='[1]прайс ЗПП'!$A$1:$A$1080),0),4)</f>
        <v>829.81914527362835</v>
      </c>
      <c r="K575" s="7">
        <f>укпф1[[#This Row],[цена]]*укпф1[[#This Row],[объем]]</f>
        <v>2452701.9260847974</v>
      </c>
      <c r="L575" s="7">
        <f>IFERROR(укпф1[[#This Row],[объем]]*VLOOKUP(укпф1[[#This Row],[артикул]],[1]маринад!$A$2:$D$39,3,FALSE),укпф1[[#This Row],[объем]])</f>
        <v>2955.7066019199065</v>
      </c>
    </row>
    <row r="576" spans="1:12" x14ac:dyDescent="0.35">
      <c r="A576" t="s">
        <v>145</v>
      </c>
      <c r="B576" t="s">
        <v>94</v>
      </c>
      <c r="C576" t="s">
        <v>95</v>
      </c>
      <c r="D576">
        <f>VLOOKUP(укпф1[[#This Row],[Номенклатура]],[1]!Таблица213[[product_name]:[упаковка]],7,FALSE)</f>
        <v>958</v>
      </c>
      <c r="E576" t="s">
        <v>58</v>
      </c>
      <c r="F576" t="str">
        <f>VLOOKUP(укпф1[[#This Row],[Номенклатура]],[1]!Таблица213[[product_name]:[упаковка]],3,FALSE)</f>
        <v>ОХЛ</v>
      </c>
      <c r="G576" t="s">
        <v>15</v>
      </c>
      <c r="H576" t="str">
        <f>VLOOKUP(укпф1[[#This Row],[Номенклатура]],[1]!Таблица213[[product_name]:[упаковка]],4,FALSE)</f>
        <v>табак</v>
      </c>
      <c r="I576" s="7">
        <v>1477.8533009599532</v>
      </c>
      <c r="J576" s="7" cm="1">
        <f t="array" ref="J576">INDEX('[1]прайс ЗПП'!$A$1:$D$1080,MATCH(1,(укпф1[[#This Row],[артикул]]='[1]прайс ЗПП'!$B$1:$B$1080)*(укпф1[[#This Row],[Source.Name.1]]='[1]прайс ЗПП'!$A$1:$A$1080),0),4)</f>
        <v>780.57683425800747</v>
      </c>
      <c r="K576" s="7">
        <f>укпф1[[#This Row],[цена]]*укпф1[[#This Row],[объем]]</f>
        <v>1153578.0511610666</v>
      </c>
      <c r="L576" s="7">
        <f>IFERROR(укпф1[[#This Row],[объем]]*VLOOKUP(укпф1[[#This Row],[артикул]],[1]маринад!$A$2:$D$39,3,FALSE),укпф1[[#This Row],[объем]])</f>
        <v>1439.0002930476662</v>
      </c>
    </row>
    <row r="577" spans="1:12" x14ac:dyDescent="0.35">
      <c r="A577" t="s">
        <v>145</v>
      </c>
      <c r="B577" t="s">
        <v>94</v>
      </c>
      <c r="C577" t="s">
        <v>95</v>
      </c>
      <c r="D577">
        <f>VLOOKUP(укпф1[[#This Row],[Номенклатура]],[1]!Таблица213[[product_name]:[упаковка]],7,FALSE)</f>
        <v>961</v>
      </c>
      <c r="E577" t="s">
        <v>89</v>
      </c>
      <c r="F577" t="str">
        <f>VLOOKUP(укпф1[[#This Row],[Номенклатура]],[1]!Таблица213[[product_name]:[упаковка]],3,FALSE)</f>
        <v>ОХЛ</v>
      </c>
      <c r="G577" t="s">
        <v>15</v>
      </c>
      <c r="H577" t="str">
        <f>VLOOKUP(укпф1[[#This Row],[Номенклатура]],[1]!Таблица213[[product_name]:[упаковка]],4,FALSE)</f>
        <v>табак</v>
      </c>
      <c r="I577" s="7">
        <v>295.57066019199067</v>
      </c>
      <c r="J577" s="7" cm="1">
        <f t="array" ref="J577">INDEX('[1]прайс ЗПП'!$A$1:$D$1080,MATCH(1,(укпф1[[#This Row],[артикул]]='[1]прайс ЗПП'!$B$1:$B$1080)*(укпф1[[#This Row],[Source.Name.1]]='[1]прайс ЗПП'!$A$1:$A$1080),0),4)</f>
        <v>771.02372775422987</v>
      </c>
      <c r="K577" s="7">
        <f>укпф1[[#This Row],[цена]]*укпф1[[#This Row],[объем]]</f>
        <v>227891.99223600741</v>
      </c>
      <c r="L577" s="7">
        <f>IFERROR(укпф1[[#This Row],[объем]]*VLOOKUP(укпф1[[#This Row],[артикул]],[1]маринад!$A$2:$D$39,3,FALSE),укпф1[[#This Row],[объем]])</f>
        <v>292.64421801187194</v>
      </c>
    </row>
    <row r="578" spans="1:12" x14ac:dyDescent="0.35">
      <c r="A578" t="s">
        <v>145</v>
      </c>
      <c r="B578" t="s">
        <v>94</v>
      </c>
      <c r="C578" t="s">
        <v>95</v>
      </c>
      <c r="D578">
        <f>VLOOKUP(укпф1[[#This Row],[Номенклатура]],[1]!Таблица213[[product_name]:[упаковка]],7,FALSE)</f>
        <v>744</v>
      </c>
      <c r="E578" t="s">
        <v>92</v>
      </c>
      <c r="F578" t="str">
        <f>VLOOKUP(укпф1[[#This Row],[Номенклатура]],[1]!Таблица213[[product_name]:[упаковка]],3,FALSE)</f>
        <v>ОХЛ</v>
      </c>
      <c r="G578" t="s">
        <v>15</v>
      </c>
      <c r="H578" t="str">
        <f>VLOOKUP(укпф1[[#This Row],[Номенклатура]],[1]!Таблица213[[product_name]:[упаковка]],4,FALSE)</f>
        <v>шея</v>
      </c>
      <c r="I578" s="7">
        <v>295.57066019199067</v>
      </c>
      <c r="J578" s="7" cm="1">
        <f t="array" ref="J578">INDEX('[1]прайс ЗПП'!$A$1:$D$1080,MATCH(1,(укпф1[[#This Row],[артикул]]='[1]прайс ЗПП'!$B$1:$B$1080)*(укпф1[[#This Row],[Source.Name.1]]='[1]прайс ЗПП'!$A$1:$A$1080),0),4)</f>
        <v>347.78104759083237</v>
      </c>
      <c r="K578" s="7">
        <f>укпф1[[#This Row],[цена]]*укпф1[[#This Row],[объем]]</f>
        <v>102793.87383868445</v>
      </c>
      <c r="L578" s="7">
        <f>IFERROR(укпф1[[#This Row],[объем]]*VLOOKUP(укпф1[[#This Row],[артикул]],[1]маринад!$A$2:$D$39,3,FALSE),укпф1[[#This Row],[объем]])</f>
        <v>295.57066019199067</v>
      </c>
    </row>
    <row r="579" spans="1:12" x14ac:dyDescent="0.35">
      <c r="A579" t="s">
        <v>145</v>
      </c>
      <c r="B579" t="s">
        <v>96</v>
      </c>
      <c r="C579" t="s">
        <v>97</v>
      </c>
      <c r="D579">
        <f>VLOOKUP(укпф1[[#This Row],[Номенклатура]],[1]!Таблица213[[product_name]:[упаковка]],7,FALSE)</f>
        <v>978</v>
      </c>
      <c r="E579" t="s">
        <v>98</v>
      </c>
      <c r="F579" t="str">
        <f>VLOOKUP(укпф1[[#This Row],[Номенклатура]],[1]!Таблица213[[product_name]:[упаковка]],3,FALSE)</f>
        <v>ОХЛ</v>
      </c>
      <c r="G579" t="s">
        <v>15</v>
      </c>
      <c r="H579" t="str">
        <f>VLOOKUP(укпф1[[#This Row],[Номенклатура]],[1]!Таблица213[[product_name]:[упаковка]],4,FALSE)</f>
        <v>тушка</v>
      </c>
      <c r="I579" s="7">
        <v>8000.0000000000009</v>
      </c>
      <c r="J579" s="7" cm="1">
        <f t="array" ref="J579">INDEX('[1]прайс ЗПП'!$A$1:$D$1080,MATCH(1,(укпф1[[#This Row],[артикул]]='[1]прайс ЗПП'!$B$1:$B$1080)*(укпф1[[#This Row],[Source.Name.1]]='[1]прайс ЗПП'!$A$1:$A$1080),0),4)</f>
        <v>646.38852803508701</v>
      </c>
      <c r="K579" s="7">
        <f>укпф1[[#This Row],[цена]]*укпф1[[#This Row],[объем]]</f>
        <v>5171108.2242806964</v>
      </c>
      <c r="L579" s="7">
        <f>IFERROR(укпф1[[#This Row],[объем]]*VLOOKUP(укпф1[[#This Row],[артикул]],[1]маринад!$A$2:$D$39,3,FALSE),укпф1[[#This Row],[объем]])</f>
        <v>8000.0000000000009</v>
      </c>
    </row>
    <row r="580" spans="1:12" x14ac:dyDescent="0.35">
      <c r="A580" t="s">
        <v>145</v>
      </c>
      <c r="B580" t="s">
        <v>99</v>
      </c>
      <c r="C580" t="s">
        <v>97</v>
      </c>
      <c r="D580">
        <f>VLOOKUP(укпф1[[#This Row],[Номенклатура]],[1]!Таблица213[[product_name]:[упаковка]],7,FALSE)</f>
        <v>982</v>
      </c>
      <c r="E580" t="s">
        <v>100</v>
      </c>
      <c r="F580" t="str">
        <f>VLOOKUP(укпф1[[#This Row],[Номенклатура]],[1]!Таблица213[[product_name]:[упаковка]],3,FALSE)</f>
        <v>ОХЛ</v>
      </c>
      <c r="G580" t="s">
        <v>15</v>
      </c>
      <c r="H580" t="str">
        <f>VLOOKUP(укпф1[[#This Row],[Номенклатура]],[1]!Таблица213[[product_name]:[упаковка]],4,FALSE)</f>
        <v>филе</v>
      </c>
      <c r="I580" s="7">
        <v>7000.0000000000009</v>
      </c>
      <c r="J580" s="7" cm="1">
        <f t="array" ref="J580">INDEX('[1]прайс ЗПП'!$A$1:$D$1080,MATCH(1,(укпф1[[#This Row],[артикул]]='[1]прайс ЗПП'!$B$1:$B$1080)*(укпф1[[#This Row],[Source.Name.1]]='[1]прайс ЗПП'!$A$1:$A$1080),0),4)</f>
        <v>836.0684981637595</v>
      </c>
      <c r="K580" s="7">
        <f>укпф1[[#This Row],[цена]]*укпф1[[#This Row],[объем]]</f>
        <v>5852479.487146317</v>
      </c>
      <c r="L580" s="7">
        <f>IFERROR(укпф1[[#This Row],[объем]]*VLOOKUP(укпф1[[#This Row],[артикул]],[1]маринад!$A$2:$D$39,3,FALSE),укпф1[[#This Row],[объем]])</f>
        <v>7000.0000000000009</v>
      </c>
    </row>
    <row r="581" spans="1:12" x14ac:dyDescent="0.35">
      <c r="A581" t="s">
        <v>145</v>
      </c>
      <c r="B581" t="s">
        <v>99</v>
      </c>
      <c r="C581" t="s">
        <v>97</v>
      </c>
      <c r="D581">
        <f>VLOOKUP(укпф1[[#This Row],[Номенклатура]],[1]!Таблица213[[product_name]:[упаковка]],7,FALSE)</f>
        <v>984</v>
      </c>
      <c r="E581" t="s">
        <v>101</v>
      </c>
      <c r="F581" t="str">
        <f>VLOOKUP(укпф1[[#This Row],[Номенклатура]],[1]!Таблица213[[product_name]:[упаковка]],3,FALSE)</f>
        <v>ОХЛ</v>
      </c>
      <c r="G581" t="s">
        <v>15</v>
      </c>
      <c r="H581" t="str">
        <f>VLOOKUP(укпф1[[#This Row],[Номенклатура]],[1]!Таблица213[[product_name]:[упаковка]],4,FALSE)</f>
        <v>четвертина</v>
      </c>
      <c r="I581" s="7">
        <v>2000</v>
      </c>
      <c r="J581" s="7" cm="1">
        <f t="array" ref="J581">INDEX('[1]прайс ЗПП'!$A$1:$D$1080,MATCH(1,(укпф1[[#This Row],[артикул]]='[1]прайс ЗПП'!$B$1:$B$1080)*(укпф1[[#This Row],[Source.Name.1]]='[1]прайс ЗПП'!$A$1:$A$1080),0),4)</f>
        <v>735.84030752608885</v>
      </c>
      <c r="K581" s="7">
        <f>укпф1[[#This Row],[цена]]*укпф1[[#This Row],[объем]]</f>
        <v>1471680.6150521778</v>
      </c>
      <c r="L581" s="7">
        <f>IFERROR(укпф1[[#This Row],[объем]]*VLOOKUP(укпф1[[#This Row],[артикул]],[1]маринад!$A$2:$D$39,3,FALSE),укпф1[[#This Row],[объем]])</f>
        <v>2000</v>
      </c>
    </row>
    <row r="582" spans="1:12" x14ac:dyDescent="0.35">
      <c r="A582" t="s">
        <v>145</v>
      </c>
      <c r="B582" t="s">
        <v>102</v>
      </c>
      <c r="C582" t="s">
        <v>102</v>
      </c>
      <c r="D582">
        <f>VLOOKUP(укпф1[[#This Row],[Номенклатура]],[1]!Таблица213[[product_name]:[упаковка]],7,FALSE)</f>
        <v>1088</v>
      </c>
      <c r="E582" t="s">
        <v>103</v>
      </c>
      <c r="F582" t="str">
        <f>VLOOKUP(укпф1[[#This Row],[Номенклатура]],[1]!Таблица213[[product_name]:[упаковка]],3,FALSE)</f>
        <v>ОХЛ</v>
      </c>
      <c r="G582" t="s">
        <v>15</v>
      </c>
      <c r="H582" t="str">
        <f>VLOOKUP(укпф1[[#This Row],[Номенклатура]],[1]!Таблица213[[product_name]:[упаковка]],4,FALSE)</f>
        <v>тушка</v>
      </c>
      <c r="I582" s="7">
        <v>754268</v>
      </c>
      <c r="J582" s="7" cm="1">
        <f t="array" ref="J582">INDEX('[1]прайс ЗПП'!$A$1:$D$1080,MATCH(1,(укпф1[[#This Row],[артикул]]='[1]прайс ЗПП'!$B$1:$B$1080)*(укпф1[[#This Row],[Source.Name.1]]='[1]прайс ЗПП'!$A$1:$A$1080),0),4)</f>
        <v>616.11302855370798</v>
      </c>
      <c r="K582" s="7">
        <f>укпф1[[#This Row],[цена]]*укпф1[[#This Row],[объем]]</f>
        <v>464714341.82114822</v>
      </c>
      <c r="L582" s="7">
        <f>IFERROR(укпф1[[#This Row],[объем]]*VLOOKUP(укпф1[[#This Row],[артикул]],[1]маринад!$A$2:$D$39,3,FALSE),укпф1[[#This Row],[объем]])</f>
        <v>754268</v>
      </c>
    </row>
    <row r="583" spans="1:12" x14ac:dyDescent="0.35">
      <c r="A583" t="s">
        <v>145</v>
      </c>
      <c r="B583" t="s">
        <v>97</v>
      </c>
      <c r="C583" t="s">
        <v>97</v>
      </c>
      <c r="D583">
        <f>VLOOKUP(укпф1[[#This Row],[Номенклатура]],[1]!Таблица213[[product_name]:[упаковка]],7,FALSE)</f>
        <v>22</v>
      </c>
      <c r="E583" t="s">
        <v>104</v>
      </c>
      <c r="F583" t="str">
        <f>VLOOKUP(укпф1[[#This Row],[Номенклатура]],[1]!Таблица213[[product_name]:[упаковка]],3,FALSE)</f>
        <v>ЗАМ</v>
      </c>
      <c r="G583" t="s">
        <v>15</v>
      </c>
      <c r="H583" t="str">
        <f>VLOOKUP(укпф1[[#This Row],[Номенклатура]],[1]!Таблица213[[product_name]:[упаковка]],4,FALSE)</f>
        <v>крыло</v>
      </c>
      <c r="I583" s="7">
        <v>7855.6546091755645</v>
      </c>
      <c r="J583" s="7" cm="1">
        <f t="array" ref="J583">INDEX('[1]прайс ЗПП'!$A$1:$D$1080,MATCH(1,(укпф1[[#This Row],[артикул]]='[1]прайс ЗПП'!$B$1:$B$1080)*(укпф1[[#This Row],[Source.Name.1]]='[1]прайс ЗПП'!$A$1:$A$1080),0),4)</f>
        <v>904.60799999999995</v>
      </c>
      <c r="K583" s="7">
        <f>укпф1[[#This Row],[цена]]*укпф1[[#This Row],[объем]]</f>
        <v>7106288.0046970882</v>
      </c>
      <c r="L583" s="7">
        <f>IFERROR(укпф1[[#This Row],[объем]]*VLOOKUP(укпф1[[#This Row],[артикул]],[1]маринад!$A$2:$D$39,3,FALSE),укпф1[[#This Row],[объем]])</f>
        <v>7855.6546091755645</v>
      </c>
    </row>
    <row r="584" spans="1:12" x14ac:dyDescent="0.35">
      <c r="A584" t="s">
        <v>145</v>
      </c>
      <c r="B584" t="s">
        <v>97</v>
      </c>
      <c r="C584" t="s">
        <v>97</v>
      </c>
      <c r="D584">
        <f>VLOOKUP(укпф1[[#This Row],[Номенклатура]],[1]!Таблица213[[product_name]:[упаковка]],7,FALSE)</f>
        <v>982</v>
      </c>
      <c r="E584" t="s">
        <v>100</v>
      </c>
      <c r="F584" t="str">
        <f>VLOOKUP(укпф1[[#This Row],[Номенклатура]],[1]!Таблица213[[product_name]:[упаковка]],3,FALSE)</f>
        <v>ОХЛ</v>
      </c>
      <c r="G584" t="s">
        <v>15</v>
      </c>
      <c r="H584" t="str">
        <f>VLOOKUP(укпф1[[#This Row],[Номенклатура]],[1]!Таблица213[[product_name]:[упаковка]],4,FALSE)</f>
        <v>филе</v>
      </c>
      <c r="I584" s="7">
        <v>0</v>
      </c>
      <c r="J584" s="7" cm="1">
        <f t="array" ref="J584">INDEX('[1]прайс ЗПП'!$A$1:$D$1080,MATCH(1,(укпф1[[#This Row],[артикул]]='[1]прайс ЗПП'!$B$1:$B$1080)*(укпф1[[#This Row],[Source.Name.1]]='[1]прайс ЗПП'!$A$1:$A$1080),0),4)</f>
        <v>836.0684981637595</v>
      </c>
      <c r="K584" s="7">
        <f>укпф1[[#This Row],[цена]]*укпф1[[#This Row],[объем]]</f>
        <v>0</v>
      </c>
      <c r="L584" s="7">
        <f>IFERROR(укпф1[[#This Row],[объем]]*VLOOKUP(укпф1[[#This Row],[артикул]],[1]маринад!$A$2:$D$39,3,FALSE),укпф1[[#This Row],[объем]])</f>
        <v>0</v>
      </c>
    </row>
    <row r="585" spans="1:12" x14ac:dyDescent="0.35">
      <c r="A585" t="s">
        <v>145</v>
      </c>
      <c r="B585" t="s">
        <v>97</v>
      </c>
      <c r="C585" t="s">
        <v>97</v>
      </c>
      <c r="D585">
        <f>VLOOKUP(укпф1[[#This Row],[Номенклатура]],[1]!Таблица213[[product_name]:[упаковка]],7,FALSE)</f>
        <v>357</v>
      </c>
      <c r="E585" t="s">
        <v>105</v>
      </c>
      <c r="F585" t="str">
        <f>VLOOKUP(укпф1[[#This Row],[Номенклатура]],[1]!Таблица213[[product_name]:[упаковка]],3,FALSE)</f>
        <v>ЗАМ</v>
      </c>
      <c r="G585" t="s">
        <v>15</v>
      </c>
      <c r="H585" t="str">
        <f>VLOOKUP(укпф1[[#This Row],[Номенклатура]],[1]!Таблица213[[product_name]:[упаковка]],4,FALSE)</f>
        <v>филе</v>
      </c>
      <c r="I585" s="7">
        <v>1963.9136522938911</v>
      </c>
      <c r="J585" s="7" cm="1">
        <f t="array" ref="J585">INDEX('[1]прайс ЗПП'!$A$1:$D$1080,MATCH(1,(укпф1[[#This Row],[артикул]]='[1]прайс ЗПП'!$B$1:$B$1080)*(укпф1[[#This Row],[Source.Name.1]]='[1]прайс ЗПП'!$A$1:$A$1080),0),4)</f>
        <v>785.63574457985749</v>
      </c>
      <c r="K585" s="7">
        <f>укпф1[[#This Row],[цена]]*укпф1[[#This Row],[объем]]</f>
        <v>1542920.7645104586</v>
      </c>
      <c r="L585" s="7">
        <f>IFERROR(укпф1[[#This Row],[объем]]*VLOOKUP(укпф1[[#This Row],[артикул]],[1]маринад!$A$2:$D$39,3,FALSE),укпф1[[#This Row],[объем]])</f>
        <v>1963.9136522938911</v>
      </c>
    </row>
    <row r="586" spans="1:12" x14ac:dyDescent="0.35">
      <c r="A586" t="s">
        <v>145</v>
      </c>
      <c r="B586" t="s">
        <v>97</v>
      </c>
      <c r="C586" t="s">
        <v>97</v>
      </c>
      <c r="D586">
        <f>VLOOKUP(укпф1[[#This Row],[Номенклатура]],[1]!Таблица213[[product_name]:[упаковка]],7,FALSE)</f>
        <v>984</v>
      </c>
      <c r="E586" t="s">
        <v>101</v>
      </c>
      <c r="F586" t="str">
        <f>VLOOKUP(укпф1[[#This Row],[Номенклатура]],[1]!Таблица213[[product_name]:[упаковка]],3,FALSE)</f>
        <v>ОХЛ</v>
      </c>
      <c r="G586" t="s">
        <v>15</v>
      </c>
      <c r="H586" t="str">
        <f>VLOOKUP(укпф1[[#This Row],[Номенклатура]],[1]!Таблица213[[product_name]:[упаковка]],4,FALSE)</f>
        <v>четвертина</v>
      </c>
      <c r="I586" s="7">
        <v>0</v>
      </c>
      <c r="J586" s="7" cm="1">
        <f t="array" ref="J586">INDEX('[1]прайс ЗПП'!$A$1:$D$1080,MATCH(1,(укпф1[[#This Row],[артикул]]='[1]прайс ЗПП'!$B$1:$B$1080)*(укпф1[[#This Row],[Source.Name.1]]='[1]прайс ЗПП'!$A$1:$A$1080),0),4)</f>
        <v>735.84030752608885</v>
      </c>
      <c r="K586" s="7">
        <f>укпф1[[#This Row],[цена]]*укпф1[[#This Row],[объем]]</f>
        <v>0</v>
      </c>
      <c r="L586" s="7">
        <f>IFERROR(укпф1[[#This Row],[объем]]*VLOOKUP(укпф1[[#This Row],[артикул]],[1]маринад!$A$2:$D$39,3,FALSE),укпф1[[#This Row],[объем]])</f>
        <v>0</v>
      </c>
    </row>
    <row r="587" spans="1:12" x14ac:dyDescent="0.35">
      <c r="A587" t="s">
        <v>145</v>
      </c>
      <c r="B587" t="s">
        <v>106</v>
      </c>
      <c r="C587" t="s">
        <v>102</v>
      </c>
      <c r="D587">
        <f>VLOOKUP(укпф1[[#This Row],[Номенклатура]],[1]!Таблица213[[product_name]:[упаковка]],7,FALSE)</f>
        <v>9</v>
      </c>
      <c r="E587" t="s">
        <v>107</v>
      </c>
      <c r="F587" t="str">
        <f>VLOOKUP(укпф1[[#This Row],[Номенклатура]],[1]!Таблица213[[product_name]:[упаковка]],3,FALSE)</f>
        <v>ЗАМ</v>
      </c>
      <c r="G587" t="s">
        <v>15</v>
      </c>
      <c r="H587" t="str">
        <f>VLOOKUP(укпф1[[#This Row],[Номенклатура]],[1]!Таблица213[[product_name]:[упаковка]],4,FALSE)</f>
        <v>тушка</v>
      </c>
      <c r="I587" s="7">
        <v>49097.841307347284</v>
      </c>
      <c r="J587" s="7" cm="1">
        <f t="array" ref="J587">INDEX('[1]прайс ЗПП'!$A$1:$D$1080,MATCH(1,(укпф1[[#This Row],[артикул]]='[1]прайс ЗПП'!$B$1:$B$1080)*(укпф1[[#This Row],[Source.Name.1]]='[1]прайс ЗПП'!$A$1:$A$1080),0),4)</f>
        <v>621.90719999999999</v>
      </c>
      <c r="K587" s="7">
        <f>укпф1[[#This Row],[цена]]*укпф1[[#This Row],[объем]]</f>
        <v>30534301.013496689</v>
      </c>
      <c r="L587" s="7">
        <f>IFERROR(укпф1[[#This Row],[объем]]*VLOOKUP(укпф1[[#This Row],[артикул]],[1]маринад!$A$2:$D$39,3,FALSE),укпф1[[#This Row],[объем]])</f>
        <v>49097.841307347284</v>
      </c>
    </row>
    <row r="588" spans="1:12" x14ac:dyDescent="0.35">
      <c r="A588" t="s">
        <v>145</v>
      </c>
      <c r="B588" t="s">
        <v>106</v>
      </c>
      <c r="C588" t="s">
        <v>102</v>
      </c>
      <c r="D588">
        <f>VLOOKUP(укпф1[[#This Row],[Номенклатура]],[1]!Таблица213[[product_name]:[упаковка]],7,FALSE)</f>
        <v>1088</v>
      </c>
      <c r="E588" t="s">
        <v>103</v>
      </c>
      <c r="F588" t="str">
        <f>VLOOKUP(укпф1[[#This Row],[Номенклатура]],[1]!Таблица213[[product_name]:[упаковка]],3,FALSE)</f>
        <v>ОХЛ</v>
      </c>
      <c r="G588" t="s">
        <v>15</v>
      </c>
      <c r="H588" t="str">
        <f>VLOOKUP(укпф1[[#This Row],[Номенклатура]],[1]!Таблица213[[product_name]:[упаковка]],4,FALSE)</f>
        <v>тушка</v>
      </c>
      <c r="I588" s="7">
        <v>0</v>
      </c>
      <c r="J588" s="7" cm="1">
        <f t="array" ref="J588">INDEX('[1]прайс ЗПП'!$A$1:$D$1080,MATCH(1,(укпф1[[#This Row],[артикул]]='[1]прайс ЗПП'!$B$1:$B$1080)*(укпф1[[#This Row],[Source.Name.1]]='[1]прайс ЗПП'!$A$1:$A$1080),0),4)</f>
        <v>616.11302855370798</v>
      </c>
      <c r="K588" s="7">
        <f>укпф1[[#This Row],[цена]]*укпф1[[#This Row],[объем]]</f>
        <v>0</v>
      </c>
      <c r="L588" s="7">
        <f>IFERROR(укпф1[[#This Row],[объем]]*VLOOKUP(укпф1[[#This Row],[артикул]],[1]маринад!$A$2:$D$39,3,FALSE),укпф1[[#This Row],[объем]])</f>
        <v>0</v>
      </c>
    </row>
    <row r="589" spans="1:12" x14ac:dyDescent="0.35">
      <c r="A589" t="s">
        <v>145</v>
      </c>
      <c r="B589" t="s">
        <v>106</v>
      </c>
      <c r="C589" t="s">
        <v>102</v>
      </c>
      <c r="D589">
        <f>VLOOKUP(укпф1[[#This Row],[Номенклатура]],[1]!Таблица213[[product_name]:[упаковка]],7,FALSE)</f>
        <v>357</v>
      </c>
      <c r="E589" t="s">
        <v>105</v>
      </c>
      <c r="F589" t="str">
        <f>VLOOKUP(укпф1[[#This Row],[Номенклатура]],[1]!Таблица213[[product_name]:[упаковка]],3,FALSE)</f>
        <v>ЗАМ</v>
      </c>
      <c r="G589" t="s">
        <v>15</v>
      </c>
      <c r="H589" t="str">
        <f>VLOOKUP(укпф1[[#This Row],[Номенклатура]],[1]!Таблица213[[product_name]:[упаковка]],4,FALSE)</f>
        <v>филе</v>
      </c>
      <c r="I589" s="7">
        <v>112109.28649628135</v>
      </c>
      <c r="J589" s="7" cm="1">
        <f t="array" ref="J589">INDEX('[1]прайс ЗПП'!$A$1:$D$1080,MATCH(1,(укпф1[[#This Row],[артикул]]='[1]прайс ЗПП'!$B$1:$B$1080)*(укпф1[[#This Row],[Source.Name.1]]='[1]прайс ЗПП'!$A$1:$A$1080),0),4)</f>
        <v>785.63574457985749</v>
      </c>
      <c r="K589" s="7">
        <f>укпф1[[#This Row],[цена]]*укпф1[[#This Row],[объем]]</f>
        <v>88077062.770822555</v>
      </c>
      <c r="L589" s="7">
        <f>IFERROR(укпф1[[#This Row],[объем]]*VLOOKUP(укпф1[[#This Row],[артикул]],[1]маринад!$A$2:$D$39,3,FALSE),укпф1[[#This Row],[объем]])</f>
        <v>112109.28649628135</v>
      </c>
    </row>
    <row r="590" spans="1:12" x14ac:dyDescent="0.35">
      <c r="A590" t="s">
        <v>145</v>
      </c>
      <c r="B590" t="s">
        <v>106</v>
      </c>
      <c r="C590" t="s">
        <v>102</v>
      </c>
      <c r="D590">
        <f>VLOOKUP(укпф1[[#This Row],[Номенклатура]],[1]!Таблица213[[product_name]:[упаковка]],7,FALSE)</f>
        <v>357</v>
      </c>
      <c r="E590" t="s">
        <v>105</v>
      </c>
      <c r="F590" t="str">
        <f>VLOOKUP(укпф1[[#This Row],[Номенклатура]],[1]!Таблица213[[product_name]:[упаковка]],3,FALSE)</f>
        <v>ЗАМ</v>
      </c>
      <c r="G590" t="s">
        <v>15</v>
      </c>
      <c r="H590" t="str">
        <f>VLOOKUP(укпф1[[#This Row],[Номенклатура]],[1]!Таблица213[[product_name]:[упаковка]],4,FALSE)</f>
        <v>филе</v>
      </c>
      <c r="I590" s="7">
        <v>73646.761961020908</v>
      </c>
      <c r="J590" s="7" cm="1">
        <f t="array" ref="J590">INDEX('[1]прайс ЗПП'!$A$1:$D$1080,MATCH(1,(укпф1[[#This Row],[артикул]]='[1]прайс ЗПП'!$B$1:$B$1080)*(укпф1[[#This Row],[Source.Name.1]]='[1]прайс ЗПП'!$A$1:$A$1080),0),4)</f>
        <v>785.63574457985749</v>
      </c>
      <c r="K590" s="7">
        <f>укпф1[[#This Row],[цена]]*укпф1[[#This Row],[объем]]</f>
        <v>57859528.669142187</v>
      </c>
      <c r="L590" s="7">
        <f>IFERROR(укпф1[[#This Row],[объем]]*VLOOKUP(укпф1[[#This Row],[артикул]],[1]маринад!$A$2:$D$39,3,FALSE),укпф1[[#This Row],[объем]])</f>
        <v>73646.761961020908</v>
      </c>
    </row>
    <row r="591" spans="1:12" x14ac:dyDescent="0.35">
      <c r="A591" t="s">
        <v>145</v>
      </c>
      <c r="B591" t="s">
        <v>106</v>
      </c>
      <c r="C591" t="s">
        <v>102</v>
      </c>
      <c r="D591">
        <f>VLOOKUP(укпф1[[#This Row],[Номенклатура]],[1]!Таблица213[[product_name]:[упаковка]],7,FALSE)</f>
        <v>141</v>
      </c>
      <c r="E591" t="s">
        <v>108</v>
      </c>
      <c r="F591" t="str">
        <f>VLOOKUP(укпф1[[#This Row],[Номенклатура]],[1]!Таблица213[[product_name]:[упаковка]],3,FALSE)</f>
        <v>ЗАМ</v>
      </c>
      <c r="G591" t="s">
        <v>15</v>
      </c>
      <c r="H591" t="str">
        <f>VLOOKUP(укпф1[[#This Row],[Номенклатура]],[1]!Таблица213[[product_name]:[упаковка]],4,FALSE)</f>
        <v>голень</v>
      </c>
      <c r="I591" s="7">
        <v>29458.704784408368</v>
      </c>
      <c r="J591" s="7" cm="1">
        <f t="array" ref="J591">INDEX('[1]прайс ЗПП'!$A$1:$D$1080,MATCH(1,(укпф1[[#This Row],[артикул]]='[1]прайс ЗПП'!$B$1:$B$1080)*(укпф1[[#This Row],[Source.Name.1]]='[1]прайс ЗПП'!$A$1:$A$1080),0),4)</f>
        <v>799.69422327073141</v>
      </c>
      <c r="K591" s="7">
        <f>укпф1[[#This Row],[цена]]*укпф1[[#This Row],[объем]]</f>
        <v>23557956.041129228</v>
      </c>
      <c r="L591" s="7">
        <f>IFERROR(укпф1[[#This Row],[объем]]*VLOOKUP(укпф1[[#This Row],[артикул]],[1]маринад!$A$2:$D$39,3,FALSE),укпф1[[#This Row],[объем]])</f>
        <v>29458.704784408368</v>
      </c>
    </row>
    <row r="592" spans="1:12" x14ac:dyDescent="0.35">
      <c r="A592" t="s">
        <v>145</v>
      </c>
      <c r="B592" t="s">
        <v>106</v>
      </c>
      <c r="C592" t="s">
        <v>102</v>
      </c>
      <c r="D592">
        <f>VLOOKUP(укпф1[[#This Row],[Номенклатура]],[1]!Таблица213[[product_name]:[упаковка]],7,FALSE)</f>
        <v>140</v>
      </c>
      <c r="E592" t="s">
        <v>109</v>
      </c>
      <c r="F592" t="str">
        <f>VLOOKUP(укпф1[[#This Row],[Номенклатура]],[1]!Таблица213[[product_name]:[упаковка]],3,FALSE)</f>
        <v>ЗАМ</v>
      </c>
      <c r="G592" t="s">
        <v>15</v>
      </c>
      <c r="H592" t="str">
        <f>VLOOKUP(укпф1[[#This Row],[Номенклатура]],[1]!Таблица213[[product_name]:[упаковка]],4,FALSE)</f>
        <v>бедро</v>
      </c>
      <c r="I592" s="7">
        <v>44188.05717661255</v>
      </c>
      <c r="J592" s="7" cm="1">
        <f t="array" ref="J592">INDEX('[1]прайс ЗПП'!$A$1:$D$1080,MATCH(1,(укпф1[[#This Row],[артикул]]='[1]прайс ЗПП'!$B$1:$B$1080)*(укпф1[[#This Row],[Source.Name.1]]='[1]прайс ЗПП'!$A$1:$A$1080),0),4)</f>
        <v>700.93040943158758</v>
      </c>
      <c r="K592" s="7">
        <f>укпф1[[#This Row],[цена]]*укпф1[[#This Row],[объем]]</f>
        <v>30972753.008789435</v>
      </c>
      <c r="L592" s="7">
        <f>IFERROR(укпф1[[#This Row],[объем]]*VLOOKUP(укпф1[[#This Row],[артикул]],[1]маринад!$A$2:$D$39,3,FALSE),укпф1[[#This Row],[объем]])</f>
        <v>44188.05717661255</v>
      </c>
    </row>
    <row r="593" spans="1:12" x14ac:dyDescent="0.35">
      <c r="A593" t="s">
        <v>145</v>
      </c>
      <c r="B593" t="s">
        <v>106</v>
      </c>
      <c r="C593" t="s">
        <v>102</v>
      </c>
      <c r="D593">
        <f>VLOOKUP(укпф1[[#This Row],[Номенклатура]],[1]!Таблица213[[product_name]:[упаковка]],7,FALSE)</f>
        <v>19</v>
      </c>
      <c r="E593" t="s">
        <v>110</v>
      </c>
      <c r="F593" t="str">
        <f>VLOOKUP(укпф1[[#This Row],[Номенклатура]],[1]!Таблица213[[product_name]:[упаковка]],3,FALSE)</f>
        <v>ЗАМ</v>
      </c>
      <c r="G593" t="s">
        <v>15</v>
      </c>
      <c r="H593" t="str">
        <f>VLOOKUP(укпф1[[#This Row],[Номенклатура]],[1]!Таблица213[[product_name]:[упаковка]],4,FALSE)</f>
        <v>четвертина</v>
      </c>
      <c r="I593" s="7">
        <v>110558.51905588461</v>
      </c>
      <c r="J593" s="7" cm="1">
        <f t="array" ref="J593">INDEX('[1]прайс ЗПП'!$A$1:$D$1080,MATCH(1,(укпф1[[#This Row],[артикул]]='[1]прайс ЗПП'!$B$1:$B$1080)*(укпф1[[#This Row],[Source.Name.1]]='[1]прайс ЗПП'!$A$1:$A$1080),0),4)</f>
        <v>635.5339115793065</v>
      </c>
      <c r="K593" s="7">
        <f>укпф1[[#This Row],[цена]]*укпф1[[#This Row],[объем]]</f>
        <v>70263688.07400164</v>
      </c>
      <c r="L593" s="7">
        <f>IFERROR(укпф1[[#This Row],[объем]]*VLOOKUP(укпф1[[#This Row],[артикул]],[1]маринад!$A$2:$D$39,3,FALSE),укпф1[[#This Row],[объем]])</f>
        <v>110558.51905588461</v>
      </c>
    </row>
    <row r="594" spans="1:12" x14ac:dyDescent="0.35">
      <c r="A594" t="s">
        <v>145</v>
      </c>
      <c r="B594" t="s">
        <v>13</v>
      </c>
      <c r="C594" t="s">
        <v>13</v>
      </c>
      <c r="D594">
        <f>VLOOKUP(укпф1[[#This Row],[Номенклатура]],[1]!Таблица213[[product_name]:[упаковка]],7,FALSE)</f>
        <v>1095</v>
      </c>
      <c r="E594" t="s">
        <v>111</v>
      </c>
      <c r="F594" t="str">
        <f>VLOOKUP(укпф1[[#This Row],[Номенклатура]],[1]!Таблица213[[product_name]:[упаковка]],3,FALSE)</f>
        <v>ЗАМ</v>
      </c>
      <c r="G594" t="s">
        <v>15</v>
      </c>
      <c r="H594" t="str">
        <f>VLOOKUP(укпф1[[#This Row],[Номенклатура]],[1]!Таблица213[[product_name]:[упаковка]],4,FALSE)</f>
        <v>бедро</v>
      </c>
      <c r="I594" s="7">
        <v>0</v>
      </c>
      <c r="J594" s="7" cm="1">
        <f t="array" ref="J594">INDEX('[1]прайс ЗПП'!$A$1:$D$1080,MATCH(1,(укпф1[[#This Row],[артикул]]='[1]прайс ЗПП'!$B$1:$B$1080)*(укпф1[[#This Row],[Source.Name.1]]='[1]прайс ЗПП'!$A$1:$A$1080),0),4)</f>
        <v>800.64</v>
      </c>
      <c r="K594" s="7">
        <f>укпф1[[#This Row],[цена]]*укпф1[[#This Row],[объем]]</f>
        <v>0</v>
      </c>
      <c r="L594" s="7">
        <f>IFERROR(укпф1[[#This Row],[объем]]*VLOOKUP(укпф1[[#This Row],[артикул]],[1]маринад!$A$2:$D$39,3,FALSE),укпф1[[#This Row],[объем]])</f>
        <v>0</v>
      </c>
    </row>
    <row r="595" spans="1:12" x14ac:dyDescent="0.35">
      <c r="A595" t="s">
        <v>145</v>
      </c>
      <c r="B595" t="s">
        <v>13</v>
      </c>
      <c r="C595" t="s">
        <v>13</v>
      </c>
      <c r="D595">
        <f>VLOOKUP(укпф1[[#This Row],[Номенклатура]],[1]!Таблица213[[product_name]:[упаковка]],7,FALSE)</f>
        <v>140</v>
      </c>
      <c r="E595" t="s">
        <v>109</v>
      </c>
      <c r="F595" t="str">
        <f>VLOOKUP(укпф1[[#This Row],[Номенклатура]],[1]!Таблица213[[product_name]:[упаковка]],3,FALSE)</f>
        <v>ЗАМ</v>
      </c>
      <c r="G595" t="s">
        <v>15</v>
      </c>
      <c r="H595" t="str">
        <f>VLOOKUP(укпф1[[#This Row],[Номенклатура]],[1]!Таблица213[[product_name]:[упаковка]],4,FALSE)</f>
        <v>бедро</v>
      </c>
      <c r="I595" s="7">
        <v>35548.01545471081</v>
      </c>
      <c r="J595" s="7" cm="1">
        <f t="array" ref="J595">INDEX('[1]прайс ЗПП'!$A$1:$D$1080,MATCH(1,(укпф1[[#This Row],[артикул]]='[1]прайс ЗПП'!$B$1:$B$1080)*(укпф1[[#This Row],[Source.Name.1]]='[1]прайс ЗПП'!$A$1:$A$1080),0),4)</f>
        <v>700.93040943158758</v>
      </c>
      <c r="K595" s="7">
        <f>укпф1[[#This Row],[цена]]*укпф1[[#This Row],[объем]]</f>
        <v>24916685.027150851</v>
      </c>
      <c r="L595" s="7">
        <f>IFERROR(укпф1[[#This Row],[объем]]*VLOOKUP(укпф1[[#This Row],[артикул]],[1]маринад!$A$2:$D$39,3,FALSE),укпф1[[#This Row],[объем]])</f>
        <v>35548.01545471081</v>
      </c>
    </row>
    <row r="596" spans="1:12" x14ac:dyDescent="0.35">
      <c r="A596" t="s">
        <v>145</v>
      </c>
      <c r="B596" t="s">
        <v>13</v>
      </c>
      <c r="C596" t="s">
        <v>13</v>
      </c>
      <c r="D596">
        <f>VLOOKUP(укпф1[[#This Row],[Номенклатура]],[1]!Таблица213[[product_name]:[упаковка]],7,FALSE)</f>
        <v>1111</v>
      </c>
      <c r="E596" t="s">
        <v>112</v>
      </c>
      <c r="F596" t="str">
        <f>VLOOKUP(укпф1[[#This Row],[Номенклатура]],[1]!Таблица213[[product_name]:[упаковка]],3,FALSE)</f>
        <v>ЗАМ</v>
      </c>
      <c r="G596" t="s">
        <v>15</v>
      </c>
      <c r="H596" t="str">
        <f>VLOOKUP(укпф1[[#This Row],[Номенклатура]],[1]!Таблица213[[product_name]:[упаковка]],4,FALSE)</f>
        <v>бедро</v>
      </c>
      <c r="I596" s="7">
        <v>0</v>
      </c>
      <c r="J596" s="7">
        <v>0</v>
      </c>
      <c r="K596" s="7">
        <f>укпф1[[#This Row],[цена]]*укпф1[[#This Row],[объем]]</f>
        <v>0</v>
      </c>
      <c r="L596" s="7">
        <f>IFERROR(укпф1[[#This Row],[объем]]*VLOOKUP(укпф1[[#This Row],[артикул]],[1]маринад!$A$2:$D$39,3,FALSE),укпф1[[#This Row],[объем]])</f>
        <v>0</v>
      </c>
    </row>
    <row r="597" spans="1:12" x14ac:dyDescent="0.35">
      <c r="A597" t="s">
        <v>145</v>
      </c>
      <c r="B597" t="s">
        <v>13</v>
      </c>
      <c r="C597" t="s">
        <v>13</v>
      </c>
      <c r="D597">
        <f>VLOOKUP(укпф1[[#This Row],[Номенклатура]],[1]!Таблица213[[product_name]:[упаковка]],7,FALSE)</f>
        <v>1107</v>
      </c>
      <c r="E597" t="s">
        <v>113</v>
      </c>
      <c r="F597" t="str">
        <f>VLOOKUP(укпф1[[#This Row],[Номенклатура]],[1]!Таблица213[[product_name]:[упаковка]],3,FALSE)</f>
        <v>ЗАМ</v>
      </c>
      <c r="G597" t="s">
        <v>15</v>
      </c>
      <c r="H597" t="str">
        <f>VLOOKUP(укпф1[[#This Row],[Номенклатура]],[1]!Таблица213[[product_name]:[упаковка]],4,FALSE)</f>
        <v>голень</v>
      </c>
      <c r="I597" s="7">
        <v>30970.918296674663</v>
      </c>
      <c r="J597" s="7" cm="1">
        <f t="array" ref="J597">INDEX('[1]прайс ЗПП'!$A$1:$D$1080,MATCH(1,(укпф1[[#This Row],[артикул]]='[1]прайс ЗПП'!$B$1:$B$1080)*(укпф1[[#This Row],[Source.Name.1]]='[1]прайс ЗПП'!$A$1:$A$1080),0),4)</f>
        <v>646.51679999999999</v>
      </c>
      <c r="K597" s="7">
        <f>укпф1[[#This Row],[цена]]*укпф1[[#This Row],[объем]]</f>
        <v>20023218.990227554</v>
      </c>
      <c r="L597" s="7">
        <f>IFERROR(укпф1[[#This Row],[объем]]*VLOOKUP(укпф1[[#This Row],[артикул]],[1]маринад!$A$2:$D$39,3,FALSE),укпф1[[#This Row],[объем]])</f>
        <v>30970.918296674663</v>
      </c>
    </row>
    <row r="598" spans="1:12" x14ac:dyDescent="0.35">
      <c r="A598" t="s">
        <v>145</v>
      </c>
      <c r="B598" t="s">
        <v>13</v>
      </c>
      <c r="C598" t="s">
        <v>13</v>
      </c>
      <c r="D598">
        <f>VLOOKUP(укпф1[[#This Row],[Номенклатура]],[1]!Таблица213[[product_name]:[упаковка]],7,FALSE)</f>
        <v>141</v>
      </c>
      <c r="E598" t="s">
        <v>108</v>
      </c>
      <c r="F598" t="str">
        <f>VLOOKUP(укпф1[[#This Row],[Номенклатура]],[1]!Таблица213[[product_name]:[упаковка]],3,FALSE)</f>
        <v>ЗАМ</v>
      </c>
      <c r="G598" t="s">
        <v>15</v>
      </c>
      <c r="H598" t="str">
        <f>VLOOKUP(укпф1[[#This Row],[Номенклатура]],[1]!Таблица213[[product_name]:[упаковка]],4,FALSE)</f>
        <v>голень</v>
      </c>
      <c r="I598" s="7">
        <v>30967.972426196222</v>
      </c>
      <c r="J598" s="7" cm="1">
        <f t="array" ref="J598">INDEX('[1]прайс ЗПП'!$A$1:$D$1080,MATCH(1,(укпф1[[#This Row],[артикул]]='[1]прайс ЗПП'!$B$1:$B$1080)*(укпф1[[#This Row],[Source.Name.1]]='[1]прайс ЗПП'!$A$1:$A$1080),0),4)</f>
        <v>799.69422327073141</v>
      </c>
      <c r="K598" s="7">
        <f>укпф1[[#This Row],[цена]]*укпф1[[#This Row],[объем]]</f>
        <v>24764908.655636415</v>
      </c>
      <c r="L598" s="7">
        <f>IFERROR(укпф1[[#This Row],[объем]]*VLOOKUP(укпф1[[#This Row],[артикул]],[1]маринад!$A$2:$D$39,3,FALSE),укпф1[[#This Row],[объем]])</f>
        <v>30967.972426196222</v>
      </c>
    </row>
    <row r="599" spans="1:12" x14ac:dyDescent="0.35">
      <c r="A599" t="s">
        <v>145</v>
      </c>
      <c r="B599" t="s">
        <v>13</v>
      </c>
      <c r="C599" t="s">
        <v>13</v>
      </c>
      <c r="D599">
        <f>VLOOKUP(укпф1[[#This Row],[Номенклатура]],[1]!Таблица213[[product_name]:[упаковка]],7,FALSE)</f>
        <v>23</v>
      </c>
      <c r="E599" t="s">
        <v>114</v>
      </c>
      <c r="F599" t="str">
        <f>VLOOKUP(укпф1[[#This Row],[Номенклатура]],[1]!Таблица213[[product_name]:[упаковка]],3,FALSE)</f>
        <v>ЗАМ</v>
      </c>
      <c r="G599" t="s">
        <v>15</v>
      </c>
      <c r="H599" t="str">
        <f>VLOOKUP(укпф1[[#This Row],[Номенклатура]],[1]!Таблица213[[product_name]:[упаковка]],4,FALSE)</f>
        <v>грудка</v>
      </c>
      <c r="I599" s="7">
        <v>0</v>
      </c>
      <c r="J599" s="7" cm="1">
        <f t="array" ref="J599">INDEX('[1]прайс ЗПП'!$A$1:$D$1080,MATCH(1,(укпф1[[#This Row],[артикул]]='[1]прайс ЗПП'!$B$1:$B$1080)*(укпф1[[#This Row],[Source.Name.1]]='[1]прайс ЗПП'!$A$1:$A$1080),0),4)</f>
        <v>887.09912582781465</v>
      </c>
      <c r="K599" s="7">
        <f>укпф1[[#This Row],[цена]]*укпф1[[#This Row],[объем]]</f>
        <v>0</v>
      </c>
      <c r="L599" s="7">
        <f>IFERROR(укпф1[[#This Row],[объем]]*VLOOKUP(укпф1[[#This Row],[артикул]],[1]маринад!$A$2:$D$39,3,FALSE),укпф1[[#This Row],[объем]])</f>
        <v>0</v>
      </c>
    </row>
    <row r="600" spans="1:12" x14ac:dyDescent="0.35">
      <c r="A600" t="s">
        <v>145</v>
      </c>
      <c r="B600" t="s">
        <v>13</v>
      </c>
      <c r="C600" t="s">
        <v>13</v>
      </c>
      <c r="D600">
        <f>VLOOKUP(укпф1[[#This Row],[Номенклатура]],[1]!Таблица213[[product_name]:[упаковка]],7,FALSE)</f>
        <v>352</v>
      </c>
      <c r="E600" t="s">
        <v>115</v>
      </c>
      <c r="F600" t="str">
        <f>VLOOKUP(укпф1[[#This Row],[Номенклатура]],[1]!Таблица213[[product_name]:[упаковка]],3,FALSE)</f>
        <v>ЗАМ</v>
      </c>
      <c r="G600" t="s">
        <v>15</v>
      </c>
      <c r="H600" t="str">
        <f>VLOOKUP(укпф1[[#This Row],[Номенклатура]],[1]!Таблица213[[product_name]:[упаковка]],4,FALSE)</f>
        <v>грудка</v>
      </c>
      <c r="I600" s="7">
        <v>0</v>
      </c>
      <c r="J600" s="7" cm="1">
        <f t="array" ref="J600">INDEX('[1]прайс ЗПП'!$A$1:$D$1080,MATCH(1,(укпф1[[#This Row],[артикул]]='[1]прайс ЗПП'!$B$1:$B$1080)*(укпф1[[#This Row],[Source.Name.1]]='[1]прайс ЗПП'!$A$1:$A$1080),0),4)</f>
        <v>818.62857142857172</v>
      </c>
      <c r="K600" s="7">
        <f>укпф1[[#This Row],[цена]]*укпф1[[#This Row],[объем]]</f>
        <v>0</v>
      </c>
      <c r="L600" s="7">
        <f>IFERROR(укпф1[[#This Row],[объем]]*VLOOKUP(укпф1[[#This Row],[артикул]],[1]маринад!$A$2:$D$39,3,FALSE),укпф1[[#This Row],[объем]])</f>
        <v>0</v>
      </c>
    </row>
    <row r="601" spans="1:12" x14ac:dyDescent="0.35">
      <c r="A601" t="s">
        <v>145</v>
      </c>
      <c r="B601" t="s">
        <v>13</v>
      </c>
      <c r="C601" t="s">
        <v>13</v>
      </c>
      <c r="D601">
        <f>VLOOKUP(укпф1[[#This Row],[Номенклатура]],[1]!Таблица213[[product_name]:[упаковка]],7,FALSE)</f>
        <v>22</v>
      </c>
      <c r="E601" t="s">
        <v>104</v>
      </c>
      <c r="F601" t="str">
        <f>VLOOKUP(укпф1[[#This Row],[Номенклатура]],[1]!Таблица213[[product_name]:[упаковка]],3,FALSE)</f>
        <v>ЗАМ</v>
      </c>
      <c r="G601" t="s">
        <v>15</v>
      </c>
      <c r="H601" t="str">
        <f>VLOOKUP(укпф1[[#This Row],[Номенклатура]],[1]!Таблица213[[product_name]:[упаковка]],4,FALSE)</f>
        <v>крыло</v>
      </c>
      <c r="I601" s="7">
        <v>17949.188825140016</v>
      </c>
      <c r="J601" s="7" cm="1">
        <f t="array" ref="J601">INDEX('[1]прайс ЗПП'!$A$1:$D$1080,MATCH(1,(укпф1[[#This Row],[артикул]]='[1]прайс ЗПП'!$B$1:$B$1080)*(укпф1[[#This Row],[Source.Name.1]]='[1]прайс ЗПП'!$A$1:$A$1080),0),4)</f>
        <v>904.60799999999995</v>
      </c>
      <c r="K601" s="7">
        <f>укпф1[[#This Row],[цена]]*укпф1[[#This Row],[объем]]</f>
        <v>16236979.804732259</v>
      </c>
      <c r="L601" s="7">
        <f>IFERROR(укпф1[[#This Row],[объем]]*VLOOKUP(укпф1[[#This Row],[артикул]],[1]маринад!$A$2:$D$39,3,FALSE),укпф1[[#This Row],[объем]])</f>
        <v>17949.188825140016</v>
      </c>
    </row>
    <row r="602" spans="1:12" x14ac:dyDescent="0.35">
      <c r="A602" t="s">
        <v>145</v>
      </c>
      <c r="B602" t="s">
        <v>13</v>
      </c>
      <c r="C602" t="s">
        <v>13</v>
      </c>
      <c r="D602">
        <f>VLOOKUP(укпф1[[#This Row],[Номенклатура]],[1]!Таблица213[[product_name]:[упаковка]],7,FALSE)</f>
        <v>143</v>
      </c>
      <c r="E602" t="s">
        <v>116</v>
      </c>
      <c r="F602" t="str">
        <f>VLOOKUP(укпф1[[#This Row],[Номенклатура]],[1]!Таблица213[[product_name]:[упаковка]],3,FALSE)</f>
        <v>ЗАМ</v>
      </c>
      <c r="G602" t="s">
        <v>15</v>
      </c>
      <c r="H602" t="str">
        <f>VLOOKUP(укпф1[[#This Row],[Номенклатура]],[1]!Таблица213[[product_name]:[упаковка]],4,FALSE)</f>
        <v>крыло</v>
      </c>
      <c r="I602" s="7">
        <v>38471.890100245953</v>
      </c>
      <c r="J602" s="7" cm="1">
        <f t="array" ref="J602">INDEX('[1]прайс ЗПП'!$A$1:$D$1080,MATCH(1,(укпф1[[#This Row],[артикул]]='[1]прайс ЗПП'!$B$1:$B$1080)*(укпф1[[#This Row],[Source.Name.1]]='[1]прайс ЗПП'!$A$1:$A$1080),0),4)</f>
        <v>771.42857142857133</v>
      </c>
      <c r="K602" s="7">
        <f>укпф1[[#This Row],[цена]]*укпф1[[#This Row],[объем]]</f>
        <v>29678315.220189732</v>
      </c>
      <c r="L602" s="7">
        <f>IFERROR(укпф1[[#This Row],[объем]]*VLOOKUP(укпф1[[#This Row],[артикул]],[1]маринад!$A$2:$D$39,3,FALSE),укпф1[[#This Row],[объем]])</f>
        <v>38471.890100245953</v>
      </c>
    </row>
    <row r="603" spans="1:12" x14ac:dyDescent="0.35">
      <c r="A603" t="s">
        <v>145</v>
      </c>
      <c r="B603" t="s">
        <v>13</v>
      </c>
      <c r="C603" t="s">
        <v>13</v>
      </c>
      <c r="D603">
        <f>VLOOKUP(укпф1[[#This Row],[Номенклатура]],[1]!Таблица213[[product_name]:[упаковка]],7,FALSE)</f>
        <v>27</v>
      </c>
      <c r="E603" t="s">
        <v>117</v>
      </c>
      <c r="F603" t="str">
        <f>VLOOKUP(укпф1[[#This Row],[Номенклатура]],[1]!Таблица213[[product_name]:[упаковка]],3,FALSE)</f>
        <v>ЗАМ</v>
      </c>
      <c r="G603" t="s">
        <v>15</v>
      </c>
      <c r="H603" t="str">
        <f>VLOOKUP(укпф1[[#This Row],[Номенклатура]],[1]!Таблица213[[product_name]:[упаковка]],4,FALSE)</f>
        <v>печень</v>
      </c>
      <c r="I603" s="7">
        <v>3040.8709040253107</v>
      </c>
      <c r="J603" s="7" cm="1">
        <f t="array" ref="J603">INDEX('[1]прайс ЗПП'!$A$1:$D$1080,MATCH(1,(укпф1[[#This Row],[артикул]]='[1]прайс ЗПП'!$B$1:$B$1080)*(укпф1[[#This Row],[Source.Name.1]]='[1]прайс ЗПП'!$A$1:$A$1080),0),4)</f>
        <v>646.51679999999999</v>
      </c>
      <c r="K603" s="7">
        <f>укпф1[[#This Row],[цена]]*укпф1[[#This Row],[объем]]</f>
        <v>1965974.126083551</v>
      </c>
      <c r="L603" s="7">
        <f>IFERROR(укпф1[[#This Row],[объем]]*VLOOKUP(укпф1[[#This Row],[артикул]],[1]маринад!$A$2:$D$39,3,FALSE),укпф1[[#This Row],[объем]])</f>
        <v>3040.8709040253107</v>
      </c>
    </row>
    <row r="604" spans="1:12" x14ac:dyDescent="0.35">
      <c r="A604" t="s">
        <v>145</v>
      </c>
      <c r="B604" t="s">
        <v>13</v>
      </c>
      <c r="C604" t="s">
        <v>13</v>
      </c>
      <c r="D604">
        <f>VLOOKUP(укпф1[[#This Row],[Номенклатура]],[1]!Таблица213[[product_name]:[упаковка]],7,FALSE)</f>
        <v>27</v>
      </c>
      <c r="E604" t="s">
        <v>117</v>
      </c>
      <c r="F604" t="str">
        <f>VLOOKUP(укпф1[[#This Row],[Номенклатура]],[1]!Таблица213[[product_name]:[упаковка]],3,FALSE)</f>
        <v>ЗАМ</v>
      </c>
      <c r="G604" t="s">
        <v>15</v>
      </c>
      <c r="H604" t="str">
        <f>VLOOKUP(укпф1[[#This Row],[Номенклатура]],[1]!Таблица213[[product_name]:[упаковка]],4,FALSE)</f>
        <v>печень</v>
      </c>
      <c r="I604" s="7">
        <v>0</v>
      </c>
      <c r="J604" s="7" cm="1">
        <f t="array" ref="J604">INDEX('[1]прайс ЗПП'!$A$1:$D$1080,MATCH(1,(укпф1[[#This Row],[артикул]]='[1]прайс ЗПП'!$B$1:$B$1080)*(укпф1[[#This Row],[Source.Name.1]]='[1]прайс ЗПП'!$A$1:$A$1080),0),4)</f>
        <v>646.51679999999999</v>
      </c>
      <c r="K604" s="7">
        <f>укпф1[[#This Row],[цена]]*укпф1[[#This Row],[объем]]</f>
        <v>0</v>
      </c>
      <c r="L604" s="7">
        <f>IFERROR(укпф1[[#This Row],[объем]]*VLOOKUP(укпф1[[#This Row],[артикул]],[1]маринад!$A$2:$D$39,3,FALSE),укпф1[[#This Row],[объем]])</f>
        <v>0</v>
      </c>
    </row>
    <row r="605" spans="1:12" x14ac:dyDescent="0.35">
      <c r="A605" t="s">
        <v>145</v>
      </c>
      <c r="B605" t="s">
        <v>13</v>
      </c>
      <c r="C605" t="s">
        <v>13</v>
      </c>
      <c r="D605">
        <f>VLOOKUP(укпф1[[#This Row],[Номенклатура]],[1]!Таблица213[[product_name]:[упаковка]],7,FALSE)</f>
        <v>962</v>
      </c>
      <c r="E605" t="s">
        <v>118</v>
      </c>
      <c r="F605" t="str">
        <f>VLOOKUP(укпф1[[#This Row],[Номенклатура]],[1]!Таблица213[[product_name]:[упаковка]],3,FALSE)</f>
        <v>ЗАМ</v>
      </c>
      <c r="G605" t="s">
        <v>15</v>
      </c>
      <c r="H605" t="str">
        <f>VLOOKUP(укпф1[[#This Row],[Номенклатура]],[1]!Таблица213[[product_name]:[упаковка]],4,FALSE)</f>
        <v>рагу</v>
      </c>
      <c r="I605" s="7">
        <v>0</v>
      </c>
      <c r="J605" s="7" cm="1">
        <f t="array" ref="J605">INDEX('[1]прайс ЗПП'!$A$1:$D$1080,MATCH(1,(укпф1[[#This Row],[артикул]]='[1]прайс ЗПП'!$B$1:$B$1080)*(укпф1[[#This Row],[Source.Name.1]]='[1]прайс ЗПП'!$A$1:$A$1080),0),4)</f>
        <v>557.142857142857</v>
      </c>
      <c r="K605" s="7">
        <f>укпф1[[#This Row],[цена]]*укпф1[[#This Row],[объем]]</f>
        <v>0</v>
      </c>
      <c r="L605" s="7">
        <f>IFERROR(укпф1[[#This Row],[объем]]*VLOOKUP(укпф1[[#This Row],[артикул]],[1]маринад!$A$2:$D$39,3,FALSE),укпф1[[#This Row],[объем]])</f>
        <v>0</v>
      </c>
    </row>
    <row r="606" spans="1:12" x14ac:dyDescent="0.35">
      <c r="A606" t="s">
        <v>145</v>
      </c>
      <c r="B606" t="s">
        <v>13</v>
      </c>
      <c r="C606" t="s">
        <v>13</v>
      </c>
      <c r="D606">
        <f>VLOOKUP(укпф1[[#This Row],[Номенклатура]],[1]!Таблица213[[product_name]:[упаковка]],7,FALSE)</f>
        <v>357</v>
      </c>
      <c r="E606" t="s">
        <v>105</v>
      </c>
      <c r="F606" t="str">
        <f>VLOOKUP(укпф1[[#This Row],[Номенклатура]],[1]!Таблица213[[product_name]:[упаковка]],3,FALSE)</f>
        <v>ЗАМ</v>
      </c>
      <c r="G606" t="s">
        <v>15</v>
      </c>
      <c r="H606" t="str">
        <f>VLOOKUP(укпф1[[#This Row],[Номенклатура]],[1]!Таблица213[[product_name]:[упаковка]],4,FALSE)</f>
        <v>филе</v>
      </c>
      <c r="I606" s="7">
        <v>93931.044118738369</v>
      </c>
      <c r="J606" s="7" cm="1">
        <f t="array" ref="J606">INDEX('[1]прайс ЗПП'!$A$1:$D$1080,MATCH(1,(укпф1[[#This Row],[артикул]]='[1]прайс ЗПП'!$B$1:$B$1080)*(укпф1[[#This Row],[Source.Name.1]]='[1]прайс ЗПП'!$A$1:$A$1080),0),4)</f>
        <v>785.63574457985749</v>
      </c>
      <c r="K606" s="7">
        <f>укпф1[[#This Row],[цена]]*укпф1[[#This Row],[объем]]</f>
        <v>73795585.78538847</v>
      </c>
      <c r="L606" s="7">
        <f>IFERROR(укпф1[[#This Row],[объем]]*VLOOKUP(укпф1[[#This Row],[артикул]],[1]маринад!$A$2:$D$39,3,FALSE),укпф1[[#This Row],[объем]])</f>
        <v>93931.044118738369</v>
      </c>
    </row>
    <row r="607" spans="1:12" x14ac:dyDescent="0.35">
      <c r="A607" t="s">
        <v>145</v>
      </c>
      <c r="B607" t="s">
        <v>13</v>
      </c>
      <c r="C607" t="s">
        <v>13</v>
      </c>
      <c r="D607">
        <f>VLOOKUP(укпф1[[#This Row],[Номенклатура]],[1]!Таблица213[[product_name]:[упаковка]],7,FALSE)</f>
        <v>1109</v>
      </c>
      <c r="E607" t="s">
        <v>14</v>
      </c>
      <c r="F607" t="str">
        <f>VLOOKUP(укпф1[[#This Row],[Номенклатура]],[1]!Таблица213[[product_name]:[упаковка]],3,FALSE)</f>
        <v>ЗАМ</v>
      </c>
      <c r="G607" t="s">
        <v>15</v>
      </c>
      <c r="H607" t="str">
        <f>VLOOKUP(укпф1[[#This Row],[Номенклатура]],[1]!Таблица213[[product_name]:[упаковка]],4,FALSE)</f>
        <v>филе</v>
      </c>
      <c r="I607" s="7">
        <v>0</v>
      </c>
      <c r="J607" s="7" cm="1">
        <f t="array" ref="J607">INDEX('[1]прайс ЗПП'!$A$1:$D$1080,MATCH(1,(укпф1[[#This Row],[артикул]]='[1]прайс ЗПП'!$B$1:$B$1080)*(укпф1[[#This Row],[Source.Name.1]]='[1]прайс ЗПП'!$A$1:$A$1080),0),4)</f>
        <v>646.51679999999999</v>
      </c>
      <c r="K607" s="7">
        <f>укпф1[[#This Row],[цена]]*укпф1[[#This Row],[объем]]</f>
        <v>0</v>
      </c>
      <c r="L607" s="7">
        <f>IFERROR(укпф1[[#This Row],[объем]]*VLOOKUP(укпф1[[#This Row],[артикул]],[1]маринад!$A$2:$D$39,3,FALSE),укпф1[[#This Row],[объем]])</f>
        <v>0</v>
      </c>
    </row>
    <row r="608" spans="1:12" x14ac:dyDescent="0.35">
      <c r="A608" t="s">
        <v>145</v>
      </c>
      <c r="B608" t="s">
        <v>13</v>
      </c>
      <c r="C608" t="s">
        <v>13</v>
      </c>
      <c r="D608">
        <f>VLOOKUP(укпф1[[#This Row],[Номенклатура]],[1]!Таблица213[[product_name]:[упаковка]],7,FALSE)</f>
        <v>142</v>
      </c>
      <c r="E608" t="s">
        <v>119</v>
      </c>
      <c r="F608" t="str">
        <f>VLOOKUP(укпф1[[#This Row],[Номенклатура]],[1]!Таблица213[[product_name]:[упаковка]],3,FALSE)</f>
        <v>ЗАМ</v>
      </c>
      <c r="G608" t="s">
        <v>15</v>
      </c>
      <c r="H608" t="str">
        <f>VLOOKUP(укпф1[[#This Row],[Номенклатура]],[1]!Таблица213[[product_name]:[упаковка]],4,FALSE)</f>
        <v>филе</v>
      </c>
      <c r="I608" s="7">
        <v>96876.718205813988</v>
      </c>
      <c r="J608" s="7" cm="1">
        <f t="array" ref="J608">INDEX('[1]прайс ЗПП'!$A$1:$D$1080,MATCH(1,(укпф1[[#This Row],[артикул]]='[1]прайс ЗПП'!$B$1:$B$1080)*(укпф1[[#This Row],[Source.Name.1]]='[1]прайс ЗПП'!$A$1:$A$1080),0),4)</f>
        <v>902.79824271336281</v>
      </c>
      <c r="K608" s="7">
        <f>укпф1[[#This Row],[цена]]*укпф1[[#This Row],[объем]]</f>
        <v>87460130.956046507</v>
      </c>
      <c r="L608" s="7">
        <f>IFERROR(укпф1[[#This Row],[объем]]*VLOOKUP(укпф1[[#This Row],[артикул]],[1]маринад!$A$2:$D$39,3,FALSE),укпф1[[#This Row],[объем]])</f>
        <v>96876.718205813988</v>
      </c>
    </row>
    <row r="609" spans="1:12" x14ac:dyDescent="0.35">
      <c r="A609" t="s">
        <v>145</v>
      </c>
      <c r="B609" t="s">
        <v>13</v>
      </c>
      <c r="C609" t="s">
        <v>13</v>
      </c>
      <c r="D609">
        <f>VLOOKUP(укпф1[[#This Row],[Номенклатура]],[1]!Таблица213[[product_name]:[упаковка]],7,FALSE)</f>
        <v>14</v>
      </c>
      <c r="E609" t="s">
        <v>120</v>
      </c>
      <c r="F609" t="str">
        <f>VLOOKUP(укпф1[[#This Row],[Номенклатура]],[1]!Таблица213[[product_name]:[упаковка]],3,FALSE)</f>
        <v>ЗАМ</v>
      </c>
      <c r="G609" t="s">
        <v>15</v>
      </c>
      <c r="H609" t="str">
        <f>VLOOKUP(укпф1[[#This Row],[Номенклатура]],[1]!Таблица213[[product_name]:[упаковка]],4,FALSE)</f>
        <v>табак</v>
      </c>
      <c r="I609" s="7">
        <v>4903.8923897778468</v>
      </c>
      <c r="J609" s="7" cm="1">
        <f t="array" ref="J609">INDEX('[1]прайс ЗПП'!$A$1:$D$1080,MATCH(1,(укпф1[[#This Row],[артикул]]='[1]прайс ЗПП'!$B$1:$B$1080)*(укпф1[[#This Row],[Source.Name.1]]='[1]прайс ЗПП'!$A$1:$A$1080),0),4)</f>
        <v>643.20000000000005</v>
      </c>
      <c r="K609" s="7">
        <f>укпф1[[#This Row],[цена]]*укпф1[[#This Row],[объем]]</f>
        <v>3154183.5851051114</v>
      </c>
      <c r="L609" s="7">
        <f>IFERROR(укпф1[[#This Row],[объем]]*VLOOKUP(укпф1[[#This Row],[артикул]],[1]маринад!$A$2:$D$39,3,FALSE),укпф1[[#This Row],[объем]])</f>
        <v>4903.8923897778468</v>
      </c>
    </row>
    <row r="610" spans="1:12" x14ac:dyDescent="0.35">
      <c r="A610" t="s">
        <v>145</v>
      </c>
      <c r="B610" t="s">
        <v>13</v>
      </c>
      <c r="C610" t="s">
        <v>13</v>
      </c>
      <c r="D610">
        <f>VLOOKUP(укпф1[[#This Row],[Номенклатура]],[1]!Таблица213[[product_name]:[упаковка]],7,FALSE)</f>
        <v>15</v>
      </c>
      <c r="E610" t="s">
        <v>121</v>
      </c>
      <c r="F610" t="str">
        <f>VLOOKUP(укпф1[[#This Row],[Номенклатура]],[1]!Таблица213[[product_name]:[упаковка]],3,FALSE)</f>
        <v>ЗАМ</v>
      </c>
      <c r="G610" t="s">
        <v>15</v>
      </c>
      <c r="H610" t="str">
        <f>VLOOKUP(укпф1[[#This Row],[Номенклатура]],[1]!Таблица213[[product_name]:[упаковка]],4,FALSE)</f>
        <v>табак</v>
      </c>
      <c r="I610" s="7">
        <v>0</v>
      </c>
      <c r="J610" s="7" cm="1">
        <f t="array" ref="J610">INDEX('[1]прайс ЗПП'!$A$1:$D$1080,MATCH(1,(укпф1[[#This Row],[артикул]]='[1]прайс ЗПП'!$B$1:$B$1080)*(укпф1[[#This Row],[Source.Name.1]]='[1]прайс ЗПП'!$A$1:$A$1080),0),4)</f>
        <v>657.91344342471155</v>
      </c>
      <c r="K610" s="7">
        <f>укпф1[[#This Row],[цена]]*укпф1[[#This Row],[объем]]</f>
        <v>0</v>
      </c>
      <c r="L610" s="7">
        <f>IFERROR(укпф1[[#This Row],[объем]]*VLOOKUP(укпф1[[#This Row],[артикул]],[1]маринад!$A$2:$D$39,3,FALSE),укпф1[[#This Row],[объем]])</f>
        <v>0</v>
      </c>
    </row>
    <row r="611" spans="1:12" x14ac:dyDescent="0.35">
      <c r="A611" t="s">
        <v>145</v>
      </c>
      <c r="B611" t="s">
        <v>13</v>
      </c>
      <c r="C611" t="s">
        <v>13</v>
      </c>
      <c r="D611">
        <f>VLOOKUP(укпф1[[#This Row],[Номенклатура]],[1]!Таблица213[[product_name]:[упаковка]],7,FALSE)</f>
        <v>4</v>
      </c>
      <c r="E611" t="s">
        <v>146</v>
      </c>
      <c r="F611" t="str">
        <f>VLOOKUP(укпф1[[#This Row],[Номенклатура]],[1]!Таблица213[[product_name]:[упаковка]],3,FALSE)</f>
        <v>ЗАМ</v>
      </c>
      <c r="G611" t="s">
        <v>15</v>
      </c>
      <c r="H611" t="str">
        <f>VLOOKUP(укпф1[[#This Row],[Номенклатура]],[1]!Таблица213[[product_name]:[упаковка]],4,FALSE)</f>
        <v>тушка</v>
      </c>
      <c r="I611" s="7">
        <v>0</v>
      </c>
      <c r="J611" s="7" cm="1">
        <f t="array" ref="J611">INDEX('[1]прайс ЗПП'!$A$1:$D$1080,MATCH(1,(укпф1[[#This Row],[артикул]]='[1]прайс ЗПП'!$B$1:$B$1080)*(укпф1[[#This Row],[Source.Name.1]]='[1]прайс ЗПП'!$A$1:$A$1080),0),4)</f>
        <v>638.57142857142844</v>
      </c>
      <c r="K611" s="7">
        <f>укпф1[[#This Row],[цена]]*укпф1[[#This Row],[объем]]</f>
        <v>0</v>
      </c>
      <c r="L611" s="7">
        <f>IFERROR(укпф1[[#This Row],[объем]]*VLOOKUP(укпф1[[#This Row],[артикул]],[1]маринад!$A$2:$D$39,3,FALSE),укпф1[[#This Row],[объем]])</f>
        <v>0</v>
      </c>
    </row>
    <row r="612" spans="1:12" x14ac:dyDescent="0.35">
      <c r="A612" t="s">
        <v>145</v>
      </c>
      <c r="B612" t="s">
        <v>13</v>
      </c>
      <c r="C612" t="s">
        <v>13</v>
      </c>
      <c r="D612">
        <f>VLOOKUP(укпф1[[#This Row],[Номенклатура]],[1]!Таблица213[[product_name]:[упаковка]],7,FALSE)</f>
        <v>9</v>
      </c>
      <c r="E612" t="s">
        <v>107</v>
      </c>
      <c r="F612" t="str">
        <f>VLOOKUP(укпф1[[#This Row],[Номенклатура]],[1]!Таблица213[[product_name]:[упаковка]],3,FALSE)</f>
        <v>ЗАМ</v>
      </c>
      <c r="G612" t="s">
        <v>15</v>
      </c>
      <c r="H612" t="str">
        <f>VLOOKUP(укпф1[[#This Row],[Номенклатура]],[1]!Таблица213[[product_name]:[упаковка]],4,FALSE)</f>
        <v>тушка</v>
      </c>
      <c r="I612" s="7">
        <v>0</v>
      </c>
      <c r="J612" s="7" cm="1">
        <f t="array" ref="J612">INDEX('[1]прайс ЗПП'!$A$1:$D$1080,MATCH(1,(укпф1[[#This Row],[артикул]]='[1]прайс ЗПП'!$B$1:$B$1080)*(укпф1[[#This Row],[Source.Name.1]]='[1]прайс ЗПП'!$A$1:$A$1080),0),4)</f>
        <v>621.90719999999999</v>
      </c>
      <c r="K612" s="7">
        <f>укпф1[[#This Row],[цена]]*укпф1[[#This Row],[объем]]</f>
        <v>0</v>
      </c>
      <c r="L612" s="7">
        <f>IFERROR(укпф1[[#This Row],[объем]]*VLOOKUP(укпф1[[#This Row],[артикул]],[1]маринад!$A$2:$D$39,3,FALSE),укпф1[[#This Row],[объем]])</f>
        <v>0</v>
      </c>
    </row>
    <row r="613" spans="1:12" x14ac:dyDescent="0.35">
      <c r="A613" t="s">
        <v>145</v>
      </c>
      <c r="B613" t="s">
        <v>13</v>
      </c>
      <c r="C613" t="s">
        <v>13</v>
      </c>
      <c r="D613">
        <f>VLOOKUP(укпф1[[#This Row],[Номенклатура]],[1]!Таблица213[[product_name]:[упаковка]],7,FALSE)</f>
        <v>1055</v>
      </c>
      <c r="E613" t="s">
        <v>125</v>
      </c>
      <c r="F613" t="str">
        <f>VLOOKUP(укпф1[[#This Row],[Номенклатура]],[1]!Таблица213[[product_name]:[упаковка]],3,FALSE)</f>
        <v>ЗАМ</v>
      </c>
      <c r="G613" t="s">
        <v>15</v>
      </c>
      <c r="H613" t="str">
        <f>VLOOKUP(укпф1[[#This Row],[Номенклатура]],[1]!Таблица213[[product_name]:[упаковка]],4,FALSE)</f>
        <v>табак</v>
      </c>
      <c r="I613" s="7">
        <v>0</v>
      </c>
      <c r="J613" s="7" cm="1">
        <f t="array" ref="J613">INDEX('[1]прайс ЗПП'!$A$1:$D$1080,MATCH(1,(укпф1[[#This Row],[артикул]]='[1]прайс ЗПП'!$B$1:$B$1080)*(укпф1[[#This Row],[Source.Name.1]]='[1]прайс ЗПП'!$A$1:$A$1080),0),4)</f>
        <v>613.62002514855476</v>
      </c>
      <c r="K613" s="7">
        <f>укпф1[[#This Row],[цена]]*укпф1[[#This Row],[объем]]</f>
        <v>0</v>
      </c>
      <c r="L613" s="7">
        <f>IFERROR(укпф1[[#This Row],[объем]]*VLOOKUP(укпф1[[#This Row],[артикул]],[1]маринад!$A$2:$D$39,3,FALSE),укпф1[[#This Row],[объем]])</f>
        <v>0</v>
      </c>
    </row>
    <row r="614" spans="1:12" x14ac:dyDescent="0.35">
      <c r="A614" t="s">
        <v>145</v>
      </c>
      <c r="B614" t="s">
        <v>13</v>
      </c>
      <c r="C614" t="s">
        <v>13</v>
      </c>
      <c r="D614">
        <f>VLOOKUP(укпф1[[#This Row],[Номенклатура]],[1]!Таблица213[[product_name]:[упаковка]],7,FALSE)</f>
        <v>1056</v>
      </c>
      <c r="E614" t="s">
        <v>126</v>
      </c>
      <c r="F614" t="str">
        <f>VLOOKUP(укпф1[[#This Row],[Номенклатура]],[1]!Таблица213[[product_name]:[упаковка]],3,FALSE)</f>
        <v>ЗАМ</v>
      </c>
      <c r="G614" t="s">
        <v>15</v>
      </c>
      <c r="H614" t="str">
        <f>VLOOKUP(укпф1[[#This Row],[Номенклатура]],[1]!Таблица213[[product_name]:[упаковка]],4,FALSE)</f>
        <v>табак</v>
      </c>
      <c r="I614" s="7">
        <v>0</v>
      </c>
      <c r="J614" s="7" cm="1">
        <f t="array" ref="J614">INDEX('[1]прайс ЗПП'!$A$1:$D$1080,MATCH(1,(укпф1[[#This Row],[артикул]]='[1]прайс ЗПП'!$B$1:$B$1080)*(укпф1[[#This Row],[Source.Name.1]]='[1]прайс ЗПП'!$A$1:$A$1080),0),4)</f>
        <v>582.85714285714278</v>
      </c>
      <c r="K614" s="7">
        <f>укпф1[[#This Row],[цена]]*укпф1[[#This Row],[объем]]</f>
        <v>0</v>
      </c>
      <c r="L614" s="7">
        <f>IFERROR(укпф1[[#This Row],[объем]]*VLOOKUP(укпф1[[#This Row],[артикул]],[1]маринад!$A$2:$D$39,3,FALSE),укпф1[[#This Row],[объем]])</f>
        <v>0</v>
      </c>
    </row>
    <row r="615" spans="1:12" x14ac:dyDescent="0.35">
      <c r="A615" t="s">
        <v>145</v>
      </c>
      <c r="B615" t="s">
        <v>13</v>
      </c>
      <c r="C615" t="s">
        <v>13</v>
      </c>
      <c r="D615">
        <f>VLOOKUP(укпф1[[#This Row],[Номенклатура]],[1]!Таблица213[[product_name]:[упаковка]],7,FALSE)</f>
        <v>1057</v>
      </c>
      <c r="E615" t="s">
        <v>127</v>
      </c>
      <c r="F615" t="str">
        <f>VLOOKUP(укпф1[[#This Row],[Номенклатура]],[1]!Таблица213[[product_name]:[упаковка]],3,FALSE)</f>
        <v>ЗАМ</v>
      </c>
      <c r="G615" t="s">
        <v>15</v>
      </c>
      <c r="H615" t="str">
        <f>VLOOKUP(укпф1[[#This Row],[Номенклатура]],[1]!Таблица213[[product_name]:[упаковка]],4,FALSE)</f>
        <v>табак</v>
      </c>
      <c r="I615" s="7">
        <v>0</v>
      </c>
      <c r="J615" s="7" cm="1">
        <f t="array" ref="J615">INDEX('[1]прайс ЗПП'!$A$1:$D$1080,MATCH(1,(укпф1[[#This Row],[артикул]]='[1]прайс ЗПП'!$B$1:$B$1080)*(укпф1[[#This Row],[Source.Name.1]]='[1]прайс ЗПП'!$A$1:$A$1080),0),4)</f>
        <v>599.99999999999989</v>
      </c>
      <c r="K615" s="7">
        <f>укпф1[[#This Row],[цена]]*укпф1[[#This Row],[объем]]</f>
        <v>0</v>
      </c>
      <c r="L615" s="7">
        <f>IFERROR(укпф1[[#This Row],[объем]]*VLOOKUP(укпф1[[#This Row],[артикул]],[1]маринад!$A$2:$D$39,3,FALSE),укпф1[[#This Row],[объем]])</f>
        <v>0</v>
      </c>
    </row>
    <row r="616" spans="1:12" x14ac:dyDescent="0.35">
      <c r="A616" t="s">
        <v>145</v>
      </c>
      <c r="B616" t="s">
        <v>13</v>
      </c>
      <c r="C616" t="s">
        <v>13</v>
      </c>
      <c r="D616">
        <f>VLOOKUP(укпф1[[#This Row],[Номенклатура]],[1]!Таблица213[[product_name]:[упаковка]],7,FALSE)</f>
        <v>1051</v>
      </c>
      <c r="E616" t="s">
        <v>128</v>
      </c>
      <c r="F616" t="str">
        <f>VLOOKUP(укпф1[[#This Row],[Номенклатура]],[1]!Таблица213[[product_name]:[упаковка]],3,FALSE)</f>
        <v>ЗАМ</v>
      </c>
      <c r="G616" t="s">
        <v>15</v>
      </c>
      <c r="H616" t="str">
        <f>VLOOKUP(укпф1[[#This Row],[Номенклатура]],[1]!Таблица213[[product_name]:[упаковка]],4,FALSE)</f>
        <v>тушка</v>
      </c>
      <c r="I616" s="7">
        <v>86751.957762778053</v>
      </c>
      <c r="J616" s="7" cm="1">
        <f t="array" ref="J616">INDEX('[1]прайс ЗПП'!$A$1:$D$1080,MATCH(1,(укпф1[[#This Row],[артикул]]='[1]прайс ЗПП'!$B$1:$B$1080)*(укпф1[[#This Row],[Source.Name.1]]='[1]прайс ЗПП'!$A$1:$A$1080),0),4)</f>
        <v>639.78385145821881</v>
      </c>
      <c r="K616" s="7">
        <f>укпф1[[#This Row],[цена]]*укпф1[[#This Row],[объем]]</f>
        <v>55502501.659010865</v>
      </c>
      <c r="L616" s="7">
        <f>IFERROR(укпф1[[#This Row],[объем]]*VLOOKUP(укпф1[[#This Row],[артикул]],[1]маринад!$A$2:$D$39,3,FALSE),укпф1[[#This Row],[объем]])</f>
        <v>86751.957762778053</v>
      </c>
    </row>
    <row r="617" spans="1:12" x14ac:dyDescent="0.35">
      <c r="A617" t="s">
        <v>145</v>
      </c>
      <c r="B617" t="s">
        <v>13</v>
      </c>
      <c r="C617" t="s">
        <v>13</v>
      </c>
      <c r="D617">
        <f>VLOOKUP(укпф1[[#This Row],[Номенклатура]],[1]!Таблица213[[product_name]:[упаковка]],7,FALSE)</f>
        <v>114</v>
      </c>
      <c r="E617" t="s">
        <v>129</v>
      </c>
      <c r="F617" t="str">
        <f>VLOOKUP(укпф1[[#This Row],[Номенклатура]],[1]!Таблица213[[product_name]:[упаковка]],3,FALSE)</f>
        <v>ЗАМ</v>
      </c>
      <c r="G617" t="s">
        <v>15</v>
      </c>
      <c r="H617" t="str">
        <f>VLOOKUP(укпф1[[#This Row],[Номенклатура]],[1]!Таблица213[[product_name]:[упаковка]],4,FALSE)</f>
        <v>табак</v>
      </c>
      <c r="I617" s="7">
        <v>0</v>
      </c>
      <c r="J617" s="7" cm="1">
        <f t="array" ref="J617">INDEX('[1]прайс ЗПП'!$A$1:$D$1080,MATCH(1,(укпф1[[#This Row],[артикул]]='[1]прайс ЗПП'!$B$1:$B$1080)*(укпф1[[#This Row],[Source.Name.1]]='[1]прайс ЗПП'!$A$1:$A$1080),0),4)</f>
        <v>724.55994317669865</v>
      </c>
      <c r="K617" s="7">
        <f>укпф1[[#This Row],[цена]]*укпф1[[#This Row],[объем]]</f>
        <v>0</v>
      </c>
      <c r="L617" s="7">
        <f>IFERROR(укпф1[[#This Row],[объем]]*VLOOKUP(укпф1[[#This Row],[артикул]],[1]маринад!$A$2:$D$39,3,FALSE),укпф1[[#This Row],[объем]])</f>
        <v>0</v>
      </c>
    </row>
    <row r="618" spans="1:12" x14ac:dyDescent="0.35">
      <c r="A618" t="s">
        <v>145</v>
      </c>
      <c r="B618" t="s">
        <v>13</v>
      </c>
      <c r="C618" t="s">
        <v>13</v>
      </c>
      <c r="D618">
        <f>VLOOKUP(укпф1[[#This Row],[Номенклатура]],[1]!Таблица213[[product_name]:[упаковка]],7,FALSE)</f>
        <v>19</v>
      </c>
      <c r="E618" t="s">
        <v>110</v>
      </c>
      <c r="F618" t="str">
        <f>VLOOKUP(укпф1[[#This Row],[Номенклатура]],[1]!Таблица213[[product_name]:[упаковка]],3,FALSE)</f>
        <v>ЗАМ</v>
      </c>
      <c r="G618" t="s">
        <v>15</v>
      </c>
      <c r="H618" t="str">
        <f>VLOOKUP(укпф1[[#This Row],[Номенклатура]],[1]!Таблица213[[product_name]:[упаковка]],4,FALSE)</f>
        <v>четвертина</v>
      </c>
      <c r="I618" s="7">
        <v>39278.273045877824</v>
      </c>
      <c r="J618" s="7" cm="1">
        <f t="array" ref="J618">INDEX('[1]прайс ЗПП'!$A$1:$D$1080,MATCH(1,(укпф1[[#This Row],[артикул]]='[1]прайс ЗПП'!$B$1:$B$1080)*(укпф1[[#This Row],[Source.Name.1]]='[1]прайс ЗПП'!$A$1:$A$1080),0),4)</f>
        <v>635.5339115793065</v>
      </c>
      <c r="K618" s="7">
        <f>укпф1[[#This Row],[цена]]*укпф1[[#This Row],[объем]]</f>
        <v>24962674.508926775</v>
      </c>
      <c r="L618" s="7">
        <f>IFERROR(укпф1[[#This Row],[объем]]*VLOOKUP(укпф1[[#This Row],[артикул]],[1]маринад!$A$2:$D$39,3,FALSE),укпф1[[#This Row],[объем]])</f>
        <v>39278.273045877824</v>
      </c>
    </row>
    <row r="619" spans="1:12" x14ac:dyDescent="0.35">
      <c r="A619" t="s">
        <v>145</v>
      </c>
      <c r="B619" t="s">
        <v>13</v>
      </c>
      <c r="C619" t="s">
        <v>13</v>
      </c>
      <c r="D619">
        <f>VLOOKUP(укпф1[[#This Row],[Номенклатура]],[1]!Таблица213[[product_name]:[упаковка]],7,FALSE)</f>
        <v>220</v>
      </c>
      <c r="E619" t="s">
        <v>130</v>
      </c>
      <c r="F619" t="str">
        <f>VLOOKUP(укпф1[[#This Row],[Номенклатура]],[1]!Таблица213[[product_name]:[упаковка]],3,FALSE)</f>
        <v>ЗАМ</v>
      </c>
      <c r="G619" t="s">
        <v>15</v>
      </c>
      <c r="H619" t="str">
        <f>VLOOKUP(укпф1[[#This Row],[Номенклатура]],[1]!Таблица213[[product_name]:[упаковка]],4,FALSE)</f>
        <v>четвертина</v>
      </c>
      <c r="I619" s="7">
        <v>0</v>
      </c>
      <c r="J619" s="7" cm="1">
        <f t="array" ref="J619">INDEX('[1]прайс ЗПП'!$A$1:$D$1080,MATCH(1,(укпф1[[#This Row],[артикул]]='[1]прайс ЗПП'!$B$1:$B$1080)*(укпф1[[#This Row],[Source.Name.1]]='[1]прайс ЗПП'!$A$1:$A$1080),0),4)</f>
        <v>715.14686546945416</v>
      </c>
      <c r="K619" s="7">
        <f>укпф1[[#This Row],[цена]]*укпф1[[#This Row],[объем]]</f>
        <v>0</v>
      </c>
      <c r="L619" s="7">
        <f>IFERROR(укпф1[[#This Row],[объем]]*VLOOKUP(укпф1[[#This Row],[артикул]],[1]маринад!$A$2:$D$39,3,FALSE),укпф1[[#This Row],[объем]])</f>
        <v>0</v>
      </c>
    </row>
    <row r="620" spans="1:12" x14ac:dyDescent="0.35">
      <c r="A620" t="s">
        <v>145</v>
      </c>
      <c r="B620" t="s">
        <v>13</v>
      </c>
      <c r="C620" t="s">
        <v>13</v>
      </c>
      <c r="D620">
        <f>VLOOKUP(укпф1[[#This Row],[Номенклатура]],[1]!Таблица213[[product_name]:[упаковка]],7,FALSE)</f>
        <v>126</v>
      </c>
      <c r="E620" t="s">
        <v>131</v>
      </c>
      <c r="F620" t="str">
        <f>VLOOKUP(укпф1[[#This Row],[Номенклатура]],[1]!Таблица213[[product_name]:[упаковка]],3,FALSE)</f>
        <v>ЗАМ</v>
      </c>
      <c r="G620" t="s">
        <v>15</v>
      </c>
      <c r="H620" t="str">
        <f>VLOOKUP(укпф1[[#This Row],[Номенклатура]],[1]!Таблица213[[product_name]:[упаковка]],4,FALSE)</f>
        <v>шкура</v>
      </c>
      <c r="I620" s="7">
        <v>0</v>
      </c>
      <c r="J620" s="7" cm="1">
        <f t="array" ref="J620">INDEX('[1]прайс ЗПП'!$A$1:$D$1080,MATCH(1,(укпф1[[#This Row],[артикул]]='[1]прайс ЗПП'!$B$1:$B$1080)*(укпф1[[#This Row],[Source.Name.1]]='[1]прайс ЗПП'!$A$1:$A$1080),0),4)</f>
        <v>261.70929839236715</v>
      </c>
      <c r="K620" s="7">
        <f>укпф1[[#This Row],[цена]]*укпф1[[#This Row],[объем]]</f>
        <v>0</v>
      </c>
      <c r="L620" s="7">
        <f>IFERROR(укпф1[[#This Row],[объем]]*VLOOKUP(укпф1[[#This Row],[артикул]],[1]маринад!$A$2:$D$39,3,FALSE),укпф1[[#This Row],[объем]])</f>
        <v>0</v>
      </c>
    </row>
    <row r="621" spans="1:12" x14ac:dyDescent="0.35">
      <c r="A621" t="s">
        <v>145</v>
      </c>
      <c r="B621" t="s">
        <v>132</v>
      </c>
      <c r="C621" t="s">
        <v>132</v>
      </c>
      <c r="D621">
        <f>VLOOKUP(укпф1[[#This Row],[Номенклатура]],[1]!Таблица213[[product_name]:[упаковка]],7,FALSE)</f>
        <v>1083</v>
      </c>
      <c r="E621" t="s">
        <v>133</v>
      </c>
      <c r="F621" t="str">
        <f>VLOOKUP(укпф1[[#This Row],[Номенклатура]],[1]!Таблица213[[product_name]:[упаковка]],3,FALSE)</f>
        <v>ЗАМ</v>
      </c>
      <c r="G621" t="s">
        <v>15</v>
      </c>
      <c r="H621" t="str">
        <f>VLOOKUP(укпф1[[#This Row],[Номенклатура]],[1]!Таблица213[[product_name]:[упаковка]],4,FALSE)</f>
        <v>филе</v>
      </c>
      <c r="I621" s="7">
        <v>4400.5771606218177</v>
      </c>
      <c r="J621" s="7" cm="1">
        <f t="array" ref="J621">INDEX('[1]прайс ЗПП'!$A$1:$D$1080,MATCH(1,(укпф1[[#This Row],[артикул]]='[1]прайс ЗПП'!$B$1:$B$1080)*(укпф1[[#This Row],[Source.Name.1]]='[1]прайс ЗПП'!$A$1:$A$1080),0),4)</f>
        <v>1167.3599999999999</v>
      </c>
      <c r="K621" s="7">
        <f>укпф1[[#This Row],[цена]]*укпф1[[#This Row],[объем]]</f>
        <v>5137057.7542234845</v>
      </c>
      <c r="L621" s="7">
        <f>IFERROR(укпф1[[#This Row],[объем]]*VLOOKUP(укпф1[[#This Row],[артикул]],[1]маринад!$A$2:$D$39,3,FALSE),укпф1[[#This Row],[объем]])</f>
        <v>3386.1521664360712</v>
      </c>
    </row>
    <row r="622" spans="1:12" x14ac:dyDescent="0.35">
      <c r="A622" t="s">
        <v>145</v>
      </c>
      <c r="B622" t="s">
        <v>132</v>
      </c>
      <c r="C622" t="s">
        <v>132</v>
      </c>
      <c r="D622">
        <f>VLOOKUP(укпф1[[#This Row],[Номенклатура]],[1]!Таблица213[[product_name]:[упаковка]],7,FALSE)</f>
        <v>1085</v>
      </c>
      <c r="E622" t="s">
        <v>134</v>
      </c>
      <c r="F622" t="str">
        <f>VLOOKUP(укпф1[[#This Row],[Номенклатура]],[1]!Таблица213[[product_name]:[упаковка]],3,FALSE)</f>
        <v>ЗАМ</v>
      </c>
      <c r="G622" t="s">
        <v>15</v>
      </c>
      <c r="H622" t="str">
        <f>VLOOKUP(укпф1[[#This Row],[Номенклатура]],[1]!Таблица213[[product_name]:[упаковка]],4,FALSE)</f>
        <v>филе</v>
      </c>
      <c r="I622" s="7">
        <v>4400.5771606218177</v>
      </c>
      <c r="J622" s="7" cm="1">
        <f t="array" ref="J622">INDEX('[1]прайс ЗПП'!$A$1:$D$1080,MATCH(1,(укпф1[[#This Row],[артикул]]='[1]прайс ЗПП'!$B$1:$B$1080)*(укпф1[[#This Row],[Source.Name.1]]='[1]прайс ЗПП'!$A$1:$A$1080),0),4)</f>
        <v>864</v>
      </c>
      <c r="K622" s="7">
        <f>укпф1[[#This Row],[цена]]*укпф1[[#This Row],[объем]]</f>
        <v>3802098.6667772504</v>
      </c>
      <c r="L622" s="7">
        <f>IFERROR(укпф1[[#This Row],[объем]]*VLOOKUP(укпф1[[#This Row],[артикул]],[1]маринад!$A$2:$D$39,3,FALSE),укпф1[[#This Row],[объем]])</f>
        <v>3386.1521664360712</v>
      </c>
    </row>
    <row r="623" spans="1:12" x14ac:dyDescent="0.35">
      <c r="A623" t="s">
        <v>145</v>
      </c>
      <c r="B623" t="s">
        <v>132</v>
      </c>
      <c r="C623" t="s">
        <v>132</v>
      </c>
      <c r="D623">
        <f>VLOOKUP(укпф1[[#This Row],[Номенклатура]],[1]!Таблица213[[product_name]:[упаковка]],7,FALSE)</f>
        <v>1084</v>
      </c>
      <c r="E623" t="s">
        <v>135</v>
      </c>
      <c r="F623" t="str">
        <f>VLOOKUP(укпф1[[#This Row],[Номенклатура]],[1]!Таблица213[[product_name]:[упаковка]],3,FALSE)</f>
        <v>ЗАМ</v>
      </c>
      <c r="G623" t="s">
        <v>15</v>
      </c>
      <c r="H623" t="str">
        <f>VLOOKUP(укпф1[[#This Row],[Номенклатура]],[1]!Таблица213[[product_name]:[упаковка]],4,FALSE)</f>
        <v>крыло</v>
      </c>
      <c r="I623" s="7">
        <v>19673.168482779889</v>
      </c>
      <c r="J623" s="7" cm="1">
        <f t="array" ref="J623">INDEX('[1]прайс ЗПП'!$A$1:$D$1080,MATCH(1,(укпф1[[#This Row],[артикул]]='[1]прайс ЗПП'!$B$1:$B$1080)*(укпф1[[#This Row],[Source.Name.1]]='[1]прайс ЗПП'!$A$1:$A$1080),0),4)</f>
        <v>1167.3599999999999</v>
      </c>
      <c r="K623" s="7">
        <f>укпф1[[#This Row],[цена]]*укпф1[[#This Row],[объем]]</f>
        <v>22965669.960057929</v>
      </c>
      <c r="L623" s="7">
        <f>IFERROR(укпф1[[#This Row],[объем]]*VLOOKUP(укпф1[[#This Row],[артикул]],[1]маринад!$A$2:$D$39,3,FALSE),укпф1[[#This Row],[объем]])</f>
        <v>16916.87560680708</v>
      </c>
    </row>
    <row r="624" spans="1:12" x14ac:dyDescent="0.35">
      <c r="A624" t="s">
        <v>145</v>
      </c>
      <c r="B624" t="s">
        <v>132</v>
      </c>
      <c r="C624" t="s">
        <v>132</v>
      </c>
      <c r="D624">
        <f>VLOOKUP(укпф1[[#This Row],[Номенклатура]],[1]!Таблица213[[product_name]:[упаковка]],7,FALSE)</f>
        <v>1104</v>
      </c>
      <c r="E624" t="s">
        <v>136</v>
      </c>
      <c r="F624" t="str">
        <f>VLOOKUP(укпф1[[#This Row],[Номенклатура]],[1]!Таблица213[[product_name]:[упаковка]],3,FALSE)</f>
        <v>ЗАМ</v>
      </c>
      <c r="G624" t="s">
        <v>15</v>
      </c>
      <c r="H624" t="str">
        <f>VLOOKUP(укпф1[[#This Row],[Номенклатура]],[1]!Таблица213[[product_name]:[упаковка]],4,FALSE)</f>
        <v>филе</v>
      </c>
      <c r="I624" s="7">
        <v>2070.85984029262</v>
      </c>
      <c r="J624" s="7" cm="1">
        <f t="array" ref="J624">INDEX('[1]прайс ЗПП'!$A$1:$D$1080,MATCH(1,(укпф1[[#This Row],[артикул]]='[1]прайс ЗПП'!$B$1:$B$1080)*(укпф1[[#This Row],[Source.Name.1]]='[1]прайс ЗПП'!$A$1:$A$1080),0),4)</f>
        <v>1224</v>
      </c>
      <c r="K624" s="7">
        <f>укпф1[[#This Row],[цена]]*укпф1[[#This Row],[объем]]</f>
        <v>2534732.4445181671</v>
      </c>
      <c r="L624" s="7">
        <f>IFERROR(укпф1[[#This Row],[объем]]*VLOOKUP(укпф1[[#This Row],[артикул]],[1]маринад!$A$2:$D$39,3,FALSE),укпф1[[#This Row],[объем]])</f>
        <v>1670.0334134270929</v>
      </c>
    </row>
    <row r="625" spans="1:12" x14ac:dyDescent="0.35">
      <c r="A625" t="s">
        <v>145</v>
      </c>
      <c r="B625" t="s">
        <v>132</v>
      </c>
      <c r="C625" t="s">
        <v>132</v>
      </c>
      <c r="D625">
        <f>VLOOKUP(укпф1[[#This Row],[Номенклатура]],[1]!Таблица213[[product_name]:[упаковка]],7,FALSE)</f>
        <v>1103</v>
      </c>
      <c r="E625" t="s">
        <v>137</v>
      </c>
      <c r="F625" t="str">
        <f>VLOOKUP(укпф1[[#This Row],[Номенклатура]],[1]!Таблица213[[product_name]:[упаковка]],3,FALSE)</f>
        <v>ЗАМ</v>
      </c>
      <c r="G625" t="s">
        <v>15</v>
      </c>
      <c r="H625" t="str">
        <f>VLOOKUP(укпф1[[#This Row],[Номенклатура]],[1]!Таблица213[[product_name]:[упаковка]],4,FALSE)</f>
        <v>филе</v>
      </c>
      <c r="I625" s="7">
        <v>2070.85984029262</v>
      </c>
      <c r="J625" s="7" cm="1">
        <f t="array" ref="J625">INDEX('[1]прайс ЗПП'!$A$1:$D$1080,MATCH(1,(укпф1[[#This Row],[артикул]]='[1]прайс ЗПП'!$B$1:$B$1080)*(укпф1[[#This Row],[Source.Name.1]]='[1]прайс ЗПП'!$A$1:$A$1080),0),4)</f>
        <v>1224</v>
      </c>
      <c r="K625" s="7">
        <f>укпф1[[#This Row],[цена]]*укпф1[[#This Row],[объем]]</f>
        <v>2534732.4445181671</v>
      </c>
      <c r="L625" s="7">
        <f>IFERROR(укпф1[[#This Row],[объем]]*VLOOKUP(укпф1[[#This Row],[артикул]],[1]маринад!$A$2:$D$39,3,FALSE),укпф1[[#This Row],[объем]])</f>
        <v>1670.0334134270929</v>
      </c>
    </row>
    <row r="626" spans="1:12" x14ac:dyDescent="0.35">
      <c r="A626" t="s">
        <v>145</v>
      </c>
      <c r="B626" t="s">
        <v>132</v>
      </c>
      <c r="C626" t="s">
        <v>132</v>
      </c>
      <c r="D626">
        <f>VLOOKUP(укпф1[[#This Row],[Номенклатура]],[1]!Таблица213[[product_name]:[упаковка]],7,FALSE)</f>
        <v>1087</v>
      </c>
      <c r="E626" t="s">
        <v>138</v>
      </c>
      <c r="F626" t="str">
        <f>VLOOKUP(укпф1[[#This Row],[Номенклатура]],[1]!Таблица213[[product_name]:[упаковка]],3,FALSE)</f>
        <v>ЗАМ</v>
      </c>
      <c r="G626" t="s">
        <v>15</v>
      </c>
      <c r="H626" t="str">
        <f>VLOOKUP(укпф1[[#This Row],[Номенклатура]],[1]!Таблица213[[product_name]:[упаковка]],4,FALSE)</f>
        <v>голень</v>
      </c>
      <c r="I626" s="7">
        <v>9318.8692813167891</v>
      </c>
      <c r="J626" s="7" cm="1">
        <f t="array" ref="J626">INDEX('[1]прайс ЗПП'!$A$1:$D$1080,MATCH(1,(укпф1[[#This Row],[артикул]]='[1]прайс ЗПП'!$B$1:$B$1080)*(укпф1[[#This Row],[Source.Name.1]]='[1]прайс ЗПП'!$A$1:$A$1080),0),4)</f>
        <v>1167.3599999999999</v>
      </c>
      <c r="K626" s="7">
        <f>укпф1[[#This Row],[цена]]*укпф1[[#This Row],[объем]]</f>
        <v>10878475.244237967</v>
      </c>
      <c r="L626" s="7">
        <f>IFERROR(укпф1[[#This Row],[объем]]*VLOOKUP(укпф1[[#This Row],[артикул]],[1]маринад!$A$2:$D$39,3,FALSE),укпф1[[#This Row],[объем]])</f>
        <v>9318.8692813167891</v>
      </c>
    </row>
    <row r="627" spans="1:12" x14ac:dyDescent="0.35">
      <c r="A627" t="s">
        <v>145</v>
      </c>
      <c r="B627" t="s">
        <v>132</v>
      </c>
      <c r="C627" t="s">
        <v>132</v>
      </c>
      <c r="D627">
        <f>VLOOKUP(укпф1[[#This Row],[Номенклатура]],[1]!Таблица213[[product_name]:[упаковка]],7,FALSE)</f>
        <v>1091</v>
      </c>
      <c r="E627" t="s">
        <v>139</v>
      </c>
      <c r="F627" t="str">
        <f>VLOOKUP(укпф1[[#This Row],[Номенклатура]],[1]!Таблица213[[product_name]:[упаковка]],3,FALSE)</f>
        <v>ЗАМ</v>
      </c>
      <c r="G627" t="s">
        <v>15</v>
      </c>
      <c r="H627" t="str">
        <f>VLOOKUP(укпф1[[#This Row],[Номенклатура]],[1]!Таблица213[[product_name]:[упаковка]],4,FALSE)</f>
        <v>филе</v>
      </c>
      <c r="I627" s="7">
        <v>1760.2308642487269</v>
      </c>
      <c r="J627" s="7" cm="1">
        <f t="array" ref="J627">INDEX('[1]прайс ЗПП'!$A$1:$D$1080,MATCH(1,(укпф1[[#This Row],[артикул]]='[1]прайс ЗПП'!$B$1:$B$1080)*(укпф1[[#This Row],[Source.Name.1]]='[1]прайс ЗПП'!$A$1:$A$1080),0),4)</f>
        <v>1182.72</v>
      </c>
      <c r="K627" s="7">
        <f>укпф1[[#This Row],[цена]]*укпф1[[#This Row],[объем]]</f>
        <v>2081860.2477642542</v>
      </c>
      <c r="L627" s="7">
        <f>IFERROR(укпф1[[#This Row],[объем]]*VLOOKUP(укпф1[[#This Row],[артикул]],[1]маринад!$A$2:$D$39,3,FALSE),укпф1[[#This Row],[объем]])</f>
        <v>1760.2308642487269</v>
      </c>
    </row>
    <row r="628" spans="1:12" x14ac:dyDescent="0.35">
      <c r="A628" t="s">
        <v>147</v>
      </c>
      <c r="B628" t="s">
        <v>16</v>
      </c>
      <c r="C628" t="s">
        <v>16</v>
      </c>
      <c r="D628">
        <f>VLOOKUP(укпф1[[#This Row],[Номенклатура]],[1]!Таблица213[[product_name]:[упаковка]],7,FALSE)</f>
        <v>1040</v>
      </c>
      <c r="E628" t="s">
        <v>141</v>
      </c>
      <c r="F628" t="str">
        <f>VLOOKUP(укпф1[[#This Row],[Номенклатура]],[1]!Таблица213[[product_name]:[упаковка]],3,FALSE)</f>
        <v>ОХЛ</v>
      </c>
      <c r="G628" t="s">
        <v>15</v>
      </c>
      <c r="H628" t="str">
        <f>VLOOKUP(укпф1[[#This Row],[Номенклатура]],[1]!Таблица213[[product_name]:[упаковка]],4,FALSE)</f>
        <v>тушка</v>
      </c>
      <c r="I628" s="9">
        <v>72256.777777777781</v>
      </c>
      <c r="J628" s="7" cm="1">
        <f t="array" ref="J628">INDEX('[1]прайс ЗПП'!$A$1:$D$1080,MATCH(1,(укпф1[[#This Row],[артикул]]='[1]прайс ЗПП'!$B$1:$B$1080)*(укпф1[[#This Row],[Source.Name.1]]='[1]прайс ЗПП'!$A$1:$A$1080),0),4)</f>
        <v>501.42857142857139</v>
      </c>
      <c r="K628" s="7">
        <f>укпф1[[#This Row],[цена]]*укпф1[[#This Row],[объем]]</f>
        <v>36231612.857142858</v>
      </c>
      <c r="L628" s="7">
        <f>IFERROR(укпф1[[#This Row],[объем]]*VLOOKUP(укпф1[[#This Row],[артикул]],[1]маринад!$A$2:$D$39,3,FALSE),укпф1[[#This Row],[объем]])</f>
        <v>72256.777777777781</v>
      </c>
    </row>
    <row r="629" spans="1:12" x14ac:dyDescent="0.35">
      <c r="A629" t="s">
        <v>148</v>
      </c>
      <c r="B629" t="s">
        <v>13</v>
      </c>
      <c r="C629" t="s">
        <v>13</v>
      </c>
      <c r="D629">
        <f>VLOOKUP(укпф1[[#This Row],[Номенклатура]],[1]!Таблица213[[product_name]:[упаковка]],7,FALSE)</f>
        <v>1109</v>
      </c>
      <c r="E629" t="s">
        <v>14</v>
      </c>
      <c r="F629" t="str">
        <f>VLOOKUP(укпф1[[#This Row],[Номенклатура]],[1]!Таблица213[[product_name]:[упаковка]],3,FALSE)</f>
        <v>ЗАМ</v>
      </c>
      <c r="G629" t="s">
        <v>15</v>
      </c>
      <c r="H629" t="str">
        <f>VLOOKUP(укпф1[[#This Row],[Номенклатура]],[1]!Таблица213[[product_name]:[упаковка]],4,FALSE)</f>
        <v>филе</v>
      </c>
      <c r="I629" s="7">
        <v>19448.252802659143</v>
      </c>
      <c r="J629" s="7" cm="1">
        <f t="array" ref="J629">INDEX('[1]прайс ЗПП'!$A$1:$D$1080,MATCH(1,(укпф1[[#This Row],[артикул]]='[1]прайс ЗПП'!$B$1:$B$1080)*(укпф1[[#This Row],[Source.Name.1]]='[1]прайс ЗПП'!$A$1:$A$1080),0),4)</f>
        <v>646.51679999999999</v>
      </c>
      <c r="K629" s="7">
        <f>укпф1[[#This Row],[цена]]*укпф1[[#This Row],[объем]]</f>
        <v>12573622.167566219</v>
      </c>
      <c r="L629" s="7">
        <f>IFERROR(укпф1[[#This Row],[объем]]*VLOOKUP(укпф1[[#This Row],[артикул]],[1]маринад!$A$2:$D$39,3,FALSE),укпф1[[#This Row],[объем]])</f>
        <v>19448.252802659143</v>
      </c>
    </row>
    <row r="630" spans="1:12" x14ac:dyDescent="0.35">
      <c r="A630" t="s">
        <v>148</v>
      </c>
      <c r="B630" t="s">
        <v>16</v>
      </c>
      <c r="C630" t="s">
        <v>16</v>
      </c>
      <c r="D630">
        <f>VLOOKUP(укпф1[[#This Row],[Номенклатура]],[1]!Таблица213[[product_name]:[упаковка]],7,FALSE)</f>
        <v>33</v>
      </c>
      <c r="E630" t="s">
        <v>17</v>
      </c>
      <c r="F630" t="str">
        <f>VLOOKUP(укпф1[[#This Row],[Номенклатура]],[1]!Таблица213[[product_name]:[упаковка]],3,FALSE)</f>
        <v>ОХЛ</v>
      </c>
      <c r="G630" t="s">
        <v>15</v>
      </c>
      <c r="H630" t="str">
        <f>VLOOKUP(укпф1[[#This Row],[Номенклатура]],[1]!Таблица213[[product_name]:[упаковка]],4,FALSE)</f>
        <v>каркас</v>
      </c>
      <c r="I630" s="7">
        <v>141284.17519688481</v>
      </c>
      <c r="J630" s="7" cm="1">
        <f t="array" ref="J630">INDEX('[1]прайс ЗПП'!$A$1:$D$1080,MATCH(1,(укпф1[[#This Row],[артикул]]='[1]прайс ЗПП'!$B$1:$B$1080)*(укпф1[[#This Row],[Source.Name.1]]='[1]прайс ЗПП'!$A$1:$A$1080),0),4)</f>
        <v>171.42857142857142</v>
      </c>
      <c r="K630" s="7">
        <f>укпф1[[#This Row],[цена]]*укпф1[[#This Row],[объем]]</f>
        <v>24220144.319465965</v>
      </c>
      <c r="L630" s="7">
        <f>IFERROR(укпф1[[#This Row],[объем]]*VLOOKUP(укпф1[[#This Row],[артикул]],[1]маринад!$A$2:$D$39,3,FALSE),укпф1[[#This Row],[объем]])</f>
        <v>141284.17519688481</v>
      </c>
    </row>
    <row r="631" spans="1:12" x14ac:dyDescent="0.35">
      <c r="A631" t="s">
        <v>148</v>
      </c>
      <c r="B631" t="s">
        <v>16</v>
      </c>
      <c r="C631" t="s">
        <v>16</v>
      </c>
      <c r="D631">
        <f>VLOOKUP(укпф1[[#This Row],[Номенклатура]],[1]!Таблица213[[product_name]:[упаковка]],7,FALSE)</f>
        <v>1041</v>
      </c>
      <c r="E631" t="s">
        <v>18</v>
      </c>
      <c r="F631" t="str">
        <f>VLOOKUP(укпф1[[#This Row],[Номенклатура]],[1]!Таблица213[[product_name]:[упаковка]],3,FALSE)</f>
        <v>ОХЛ</v>
      </c>
      <c r="G631" t="s">
        <v>15</v>
      </c>
      <c r="H631" t="str">
        <f>VLOOKUP(укпф1[[#This Row],[Номенклатура]],[1]!Таблица213[[product_name]:[упаковка]],4,FALSE)</f>
        <v>спинка</v>
      </c>
      <c r="I631" s="7">
        <v>130763.81811481126</v>
      </c>
      <c r="J631" s="7" cm="1">
        <f t="array" ref="J631">INDEX('[1]прайс ЗПП'!$A$1:$D$1080,MATCH(1,(укпф1[[#This Row],[артикул]]='[1]прайс ЗПП'!$B$1:$B$1080)*(укпф1[[#This Row],[Source.Name.1]]='[1]прайс ЗПП'!$A$1:$A$1080),0),4)</f>
        <v>214.28571428571425</v>
      </c>
      <c r="K631" s="7">
        <f>укпф1[[#This Row],[цена]]*укпф1[[#This Row],[объем]]</f>
        <v>28020818.167459551</v>
      </c>
      <c r="L631" s="7">
        <f>IFERROR(укпф1[[#This Row],[объем]]*VLOOKUP(укпф1[[#This Row],[артикул]],[1]маринад!$A$2:$D$39,3,FALSE),укпф1[[#This Row],[объем]])</f>
        <v>130763.81811481126</v>
      </c>
    </row>
    <row r="632" spans="1:12" x14ac:dyDescent="0.35">
      <c r="A632" t="s">
        <v>148</v>
      </c>
      <c r="B632" t="s">
        <v>16</v>
      </c>
      <c r="C632" t="s">
        <v>16</v>
      </c>
      <c r="D632">
        <f>VLOOKUP(укпф1[[#This Row],[Номенклатура]],[1]!Таблица213[[product_name]:[упаковка]],7,FALSE)</f>
        <v>975</v>
      </c>
      <c r="E632" t="s">
        <v>19</v>
      </c>
      <c r="F632" t="str">
        <f>VLOOKUP(укпф1[[#This Row],[Номенклатура]],[1]!Таблица213[[product_name]:[упаковка]],3,FALSE)</f>
        <v>ОХЛ</v>
      </c>
      <c r="G632" t="s">
        <v>15</v>
      </c>
      <c r="H632" t="str">
        <f>VLOOKUP(укпф1[[#This Row],[Номенклатура]],[1]!Таблица213[[product_name]:[упаковка]],4,FALSE)</f>
        <v>шкура</v>
      </c>
      <c r="I632" s="7">
        <v>74722.181779892155</v>
      </c>
      <c r="J632" s="7" cm="1">
        <f t="array" ref="J632">INDEX('[1]прайс ЗПП'!$A$1:$D$1080,MATCH(1,(укпф1[[#This Row],[артикул]]='[1]прайс ЗПП'!$B$1:$B$1080)*(укпф1[[#This Row],[Source.Name.1]]='[1]прайс ЗПП'!$A$1:$A$1080),0),4)</f>
        <v>257.14285714285711</v>
      </c>
      <c r="K632" s="7">
        <f>укпф1[[#This Row],[цена]]*укпф1[[#This Row],[объем]]</f>
        <v>19214275.314829409</v>
      </c>
      <c r="L632" s="7">
        <f>IFERROR(укпф1[[#This Row],[объем]]*VLOOKUP(укпф1[[#This Row],[артикул]],[1]маринад!$A$2:$D$39,3,FALSE),укпф1[[#This Row],[объем]])</f>
        <v>74722.181779892155</v>
      </c>
    </row>
    <row r="633" spans="1:12" x14ac:dyDescent="0.35">
      <c r="A633" t="s">
        <v>148</v>
      </c>
      <c r="B633" t="s">
        <v>16</v>
      </c>
      <c r="C633" t="s">
        <v>16</v>
      </c>
      <c r="D633">
        <f>VLOOKUP(укпф1[[#This Row],[Номенклатура]],[1]!Таблица213[[product_name]:[упаковка]],7,FALSE)</f>
        <v>1080</v>
      </c>
      <c r="E633" t="s">
        <v>20</v>
      </c>
      <c r="F633" t="str">
        <f>VLOOKUP(укпф1[[#This Row],[Номенклатура]],[1]!Таблица213[[product_name]:[упаковка]],3,FALSE)</f>
        <v>ОХЛ</v>
      </c>
      <c r="G633" t="s">
        <v>15</v>
      </c>
      <c r="H633" t="str">
        <f>VLOOKUP(укпф1[[#This Row],[Номенклатура]],[1]!Таблица213[[product_name]:[упаковка]],4,FALSE)</f>
        <v>пром</v>
      </c>
      <c r="I633" s="7">
        <v>16807.707783248243</v>
      </c>
      <c r="J633" s="7" cm="1">
        <f t="array" ref="J633">INDEX('[1]прайс ЗПП'!$A$1:$D$1080,MATCH(1,(укпф1[[#This Row],[артикул]]='[1]прайс ЗПП'!$B$1:$B$1080)*(укпф1[[#This Row],[Source.Name.1]]='[1]прайс ЗПП'!$A$1:$A$1080),0),4)</f>
        <v>248.57142857142853</v>
      </c>
      <c r="K633" s="7">
        <f>укпф1[[#This Row],[цена]]*укпф1[[#This Row],[объем]]</f>
        <v>4177915.9346931339</v>
      </c>
      <c r="L633" s="7">
        <f>IFERROR(укпф1[[#This Row],[объем]]*VLOOKUP(укпф1[[#This Row],[артикул]],[1]маринад!$A$2:$D$39,3,FALSE),укпф1[[#This Row],[объем]])</f>
        <v>16807.707783248243</v>
      </c>
    </row>
    <row r="634" spans="1:12" x14ac:dyDescent="0.35">
      <c r="A634" t="s">
        <v>148</v>
      </c>
      <c r="B634" t="s">
        <v>16</v>
      </c>
      <c r="C634" t="s">
        <v>16</v>
      </c>
      <c r="D634">
        <f>VLOOKUP(укпф1[[#This Row],[Номенклатура]],[1]!Таблица213[[product_name]:[упаковка]],7,FALSE)</f>
        <v>1077</v>
      </c>
      <c r="E634" t="s">
        <v>21</v>
      </c>
      <c r="F634" t="str">
        <f>VLOOKUP(укпф1[[#This Row],[Номенклатура]],[1]!Таблица213[[product_name]:[упаковка]],3,FALSE)</f>
        <v>ОХЛ</v>
      </c>
      <c r="G634" t="s">
        <v>15</v>
      </c>
      <c r="H634" t="str">
        <f>VLOOKUP(укпф1[[#This Row],[Номенклатура]],[1]!Таблица213[[product_name]:[упаковка]],4,FALSE)</f>
        <v>пром</v>
      </c>
      <c r="I634" s="7">
        <v>2645.6255756111791</v>
      </c>
      <c r="J634" s="7" cm="1">
        <f t="array" ref="J634">INDEX('[1]прайс ЗПП'!$A$1:$D$1080,MATCH(1,(укпф1[[#This Row],[артикул]]='[1]прайс ЗПП'!$B$1:$B$1080)*(укпф1[[#This Row],[Source.Name.1]]='[1]прайс ЗПП'!$A$1:$A$1080),0),4)</f>
        <v>248.57142857142853</v>
      </c>
      <c r="K634" s="7">
        <f>укпф1[[#This Row],[цена]]*укпф1[[#This Row],[объем]]</f>
        <v>657626.92879477865</v>
      </c>
      <c r="L634" s="7">
        <f>IFERROR(укпф1[[#This Row],[объем]]*VLOOKUP(укпф1[[#This Row],[артикул]],[1]маринад!$A$2:$D$39,3,FALSE),укпф1[[#This Row],[объем]])</f>
        <v>2645.6255756111791</v>
      </c>
    </row>
    <row r="635" spans="1:12" x14ac:dyDescent="0.35">
      <c r="A635" t="s">
        <v>148</v>
      </c>
      <c r="B635" t="s">
        <v>16</v>
      </c>
      <c r="C635" t="s">
        <v>16</v>
      </c>
      <c r="D635">
        <f>VLOOKUP(укпф1[[#This Row],[Номенклатура]],[1]!Таблица213[[product_name]:[упаковка]],7,FALSE)</f>
        <v>1079</v>
      </c>
      <c r="E635" t="s">
        <v>22</v>
      </c>
      <c r="F635" t="str">
        <f>VLOOKUP(укпф1[[#This Row],[Номенклатура]],[1]!Таблица213[[product_name]:[упаковка]],3,FALSE)</f>
        <v>ОХЛ</v>
      </c>
      <c r="G635" t="s">
        <v>15</v>
      </c>
      <c r="H635" t="str">
        <f>VLOOKUP(укпф1[[#This Row],[Номенклатура]],[1]!Таблица213[[product_name]:[упаковка]],4,FALSE)</f>
        <v>пром</v>
      </c>
      <c r="I635" s="7">
        <v>3734.1316288485427</v>
      </c>
      <c r="J635" s="7" cm="1">
        <f t="array" ref="J635">INDEX('[1]прайс ЗПП'!$A$1:$D$1080,MATCH(1,(укпф1[[#This Row],[артикул]]='[1]прайс ЗПП'!$B$1:$B$1080)*(укпф1[[#This Row],[Source.Name.1]]='[1]прайс ЗПП'!$A$1:$A$1080),0),4)</f>
        <v>248.57142857142853</v>
      </c>
      <c r="K635" s="7">
        <f>укпф1[[#This Row],[цена]]*укпф1[[#This Row],[объем]]</f>
        <v>928198.43345663755</v>
      </c>
      <c r="L635" s="7">
        <f>IFERROR(укпф1[[#This Row],[объем]]*VLOOKUP(укпф1[[#This Row],[артикул]],[1]маринад!$A$2:$D$39,3,FALSE),укпф1[[#This Row],[объем]])</f>
        <v>3734.1316288485427</v>
      </c>
    </row>
    <row r="636" spans="1:12" x14ac:dyDescent="0.35">
      <c r="A636" t="s">
        <v>148</v>
      </c>
      <c r="B636" t="s">
        <v>16</v>
      </c>
      <c r="C636" t="s">
        <v>16</v>
      </c>
      <c r="D636">
        <f>VLOOKUP(укпф1[[#This Row],[Номенклатура]],[1]!Таблица213[[product_name]:[упаковка]],7,FALSE)</f>
        <v>1078</v>
      </c>
      <c r="E636" t="s">
        <v>23</v>
      </c>
      <c r="F636" t="str">
        <f>VLOOKUP(укпф1[[#This Row],[Номенклатура]],[1]!Таблица213[[product_name]:[упаковка]],3,FALSE)</f>
        <v>ОХЛ</v>
      </c>
      <c r="G636" t="s">
        <v>15</v>
      </c>
      <c r="H636" t="str">
        <f>VLOOKUP(укпф1[[#This Row],[Номенклатура]],[1]!Таблица213[[product_name]:[упаковка]],4,FALSE)</f>
        <v>пром</v>
      </c>
      <c r="I636" s="7">
        <v>7226.3989942446333</v>
      </c>
      <c r="J636" s="7" cm="1">
        <f t="array" ref="J636">INDEX('[1]прайс ЗПП'!$A$1:$D$1080,MATCH(1,(укпф1[[#This Row],[артикул]]='[1]прайс ЗПП'!$B$1:$B$1080)*(укпф1[[#This Row],[Source.Name.1]]='[1]прайс ЗПП'!$A$1:$A$1080),0),4)</f>
        <v>248.57142857142853</v>
      </c>
      <c r="K636" s="7">
        <f>укпф1[[#This Row],[цена]]*укпф1[[#This Row],[объем]]</f>
        <v>1796276.3214265229</v>
      </c>
      <c r="L636" s="7">
        <f>IFERROR(укпф1[[#This Row],[объем]]*VLOOKUP(укпф1[[#This Row],[артикул]],[1]маринад!$A$2:$D$39,3,FALSE),укпф1[[#This Row],[объем]])</f>
        <v>7226.3989942446333</v>
      </c>
    </row>
    <row r="637" spans="1:12" x14ac:dyDescent="0.35">
      <c r="A637" t="s">
        <v>148</v>
      </c>
      <c r="B637" t="s">
        <v>24</v>
      </c>
      <c r="C637" t="s">
        <v>25</v>
      </c>
      <c r="D637">
        <f>VLOOKUP(укпф1[[#This Row],[Номенклатура]],[1]!Таблица213[[product_name]:[упаковка]],7,FALSE)</f>
        <v>701</v>
      </c>
      <c r="E637" t="s">
        <v>26</v>
      </c>
      <c r="F637" t="str">
        <f>VLOOKUP(укпф1[[#This Row],[Номенклатура]],[1]!Таблица213[[product_name]:[упаковка]],3,FALSE)</f>
        <v>ОХЛ</v>
      </c>
      <c r="G637" t="s">
        <v>15</v>
      </c>
      <c r="H637" t="str">
        <f>VLOOKUP(укпф1[[#This Row],[Номенклатура]],[1]!Таблица213[[product_name]:[упаковка]],4,FALSE)</f>
        <v>тушка</v>
      </c>
      <c r="I637" s="7">
        <v>593.77194231599481</v>
      </c>
      <c r="J637" s="7" cm="1">
        <f t="array" ref="J637">INDEX('[1]прайс ЗПП'!$A$1:$D$1080,MATCH(1,(укпф1[[#This Row],[артикул]]='[1]прайс ЗПП'!$B$1:$B$1080)*(укпф1[[#This Row],[Source.Name.1]]='[1]прайс ЗПП'!$A$1:$A$1080),0),4)</f>
        <v>831.39358621564099</v>
      </c>
      <c r="K637" s="7">
        <f>укпф1[[#This Row],[цена]]*укпф1[[#This Row],[объем]]</f>
        <v>493658.18451632163</v>
      </c>
      <c r="L637" s="7">
        <f>IFERROR(укпф1[[#This Row],[объем]]*VLOOKUP(укпф1[[#This Row],[артикул]],[1]маринад!$A$2:$D$39,3,FALSE),укпф1[[#This Row],[объем]])</f>
        <v>593.77194231599481</v>
      </c>
    </row>
    <row r="638" spans="1:12" x14ac:dyDescent="0.35">
      <c r="A638" t="s">
        <v>148</v>
      </c>
      <c r="B638" t="s">
        <v>24</v>
      </c>
      <c r="C638" t="s">
        <v>25</v>
      </c>
      <c r="D638">
        <f>VLOOKUP(укпф1[[#This Row],[Номенклатура]],[1]!Таблица213[[product_name]:[упаковка]],7,FALSE)</f>
        <v>987</v>
      </c>
      <c r="E638" t="s">
        <v>27</v>
      </c>
      <c r="F638" t="str">
        <f>VLOOKUP(укпф1[[#This Row],[Номенклатура]],[1]!Таблица213[[product_name]:[упаковка]],3,FALSE)</f>
        <v>ОХЛ</v>
      </c>
      <c r="G638" t="s">
        <v>15</v>
      </c>
      <c r="H638" t="str">
        <f>VLOOKUP(укпф1[[#This Row],[Номенклатура]],[1]!Таблица213[[product_name]:[упаковка]],4,FALSE)</f>
        <v>тушка</v>
      </c>
      <c r="I638" s="7">
        <v>6762.4026763766087</v>
      </c>
      <c r="J638" s="7" cm="1">
        <f t="array" ref="J638">INDEX('[1]прайс ЗПП'!$A$1:$D$1080,MATCH(1,(укпф1[[#This Row],[артикул]]='[1]прайс ЗПП'!$B$1:$B$1080)*(укпф1[[#This Row],[Source.Name.1]]='[1]прайс ЗПП'!$A$1:$A$1080),0),4)</f>
        <v>798.50122666808636</v>
      </c>
      <c r="K638" s="7">
        <f>укпф1[[#This Row],[цена]]*укпф1[[#This Row],[объем]]</f>
        <v>5399786.8323102724</v>
      </c>
      <c r="L638" s="7">
        <f>IFERROR(укпф1[[#This Row],[объем]]*VLOOKUP(укпф1[[#This Row],[артикул]],[1]маринад!$A$2:$D$39,3,FALSE),укпф1[[#This Row],[объем]])</f>
        <v>6762.4026763766087</v>
      </c>
    </row>
    <row r="639" spans="1:12" x14ac:dyDescent="0.35">
      <c r="A639" t="s">
        <v>148</v>
      </c>
      <c r="B639" t="s">
        <v>24</v>
      </c>
      <c r="C639" t="s">
        <v>25</v>
      </c>
      <c r="D639">
        <f>VLOOKUP(укпф1[[#This Row],[Номенклатура]],[1]!Таблица213[[product_name]:[упаковка]],7,FALSE)</f>
        <v>710</v>
      </c>
      <c r="E639" t="s">
        <v>28</v>
      </c>
      <c r="F639" t="str">
        <f>VLOOKUP(укпф1[[#This Row],[Номенклатура]],[1]!Таблица213[[product_name]:[упаковка]],3,FALSE)</f>
        <v>ОХЛ</v>
      </c>
      <c r="G639" t="s">
        <v>15</v>
      </c>
      <c r="H639" t="str">
        <f>VLOOKUP(укпф1[[#This Row],[Номенклатура]],[1]!Таблица213[[product_name]:[упаковка]],4,FALSE)</f>
        <v>бедро</v>
      </c>
      <c r="I639" s="7">
        <v>7642.0648131410435</v>
      </c>
      <c r="J639" s="7" cm="1">
        <f t="array" ref="J639">INDEX('[1]прайс ЗПП'!$A$1:$D$1080,MATCH(1,(укпф1[[#This Row],[артикул]]='[1]прайс ЗПП'!$B$1:$B$1080)*(укпф1[[#This Row],[Source.Name.1]]='[1]прайс ЗПП'!$A$1:$A$1080),0),4)</f>
        <v>847.31543537391588</v>
      </c>
      <c r="K639" s="7">
        <f>укпф1[[#This Row],[цена]]*укпф1[[#This Row],[объем]]</f>
        <v>6475239.4743022863</v>
      </c>
      <c r="L639" s="7">
        <f>IFERROR(укпф1[[#This Row],[объем]]*VLOOKUP(укпф1[[#This Row],[артикул]],[1]маринад!$A$2:$D$39,3,FALSE),укпф1[[#This Row],[объем]])</f>
        <v>7642.0648131410435</v>
      </c>
    </row>
    <row r="640" spans="1:12" x14ac:dyDescent="0.35">
      <c r="A640" t="s">
        <v>148</v>
      </c>
      <c r="B640" t="s">
        <v>24</v>
      </c>
      <c r="C640" t="s">
        <v>25</v>
      </c>
      <c r="D640">
        <f>VLOOKUP(укпф1[[#This Row],[Номенклатура]],[1]!Таблица213[[product_name]:[упаковка]],7,FALSE)</f>
        <v>991</v>
      </c>
      <c r="E640" t="s">
        <v>29</v>
      </c>
      <c r="F640" t="str">
        <f>VLOOKUP(укпф1[[#This Row],[Номенклатура]],[1]!Таблица213[[product_name]:[упаковка]],3,FALSE)</f>
        <v>ОХЛ</v>
      </c>
      <c r="G640" t="s">
        <v>15</v>
      </c>
      <c r="H640" t="str">
        <f>VLOOKUP(укпф1[[#This Row],[Номенклатура]],[1]!Таблица213[[product_name]:[упаковка]],4,FALSE)</f>
        <v>бедро</v>
      </c>
      <c r="I640" s="7">
        <v>35571.337655411917</v>
      </c>
      <c r="J640" s="7" cm="1">
        <f t="array" ref="J640">INDEX('[1]прайс ЗПП'!$A$1:$D$1080,MATCH(1,(укпф1[[#This Row],[артикул]]='[1]прайс ЗПП'!$B$1:$B$1080)*(укпф1[[#This Row],[Source.Name.1]]='[1]прайс ЗПП'!$A$1:$A$1080),0),4)</f>
        <v>815.87949959259186</v>
      </c>
      <c r="K640" s="7">
        <f>укпф1[[#This Row],[цена]]*укпф1[[#This Row],[объем]]</f>
        <v>29021925.166136593</v>
      </c>
      <c r="L640" s="7">
        <f>IFERROR(укпф1[[#This Row],[объем]]*VLOOKUP(укпф1[[#This Row],[артикул]],[1]маринад!$A$2:$D$39,3,FALSE),укпф1[[#This Row],[объем]])</f>
        <v>35571.337655411917</v>
      </c>
    </row>
    <row r="641" spans="1:12" x14ac:dyDescent="0.35">
      <c r="A641" t="s">
        <v>148</v>
      </c>
      <c r="B641" t="s">
        <v>24</v>
      </c>
      <c r="C641" t="s">
        <v>25</v>
      </c>
      <c r="D641">
        <f>VLOOKUP(укпф1[[#This Row],[Номенклатура]],[1]!Таблица213[[product_name]:[упаковка]],7,FALSE)</f>
        <v>712</v>
      </c>
      <c r="E641" t="s">
        <v>30</v>
      </c>
      <c r="F641" t="str">
        <f>VLOOKUP(укпф1[[#This Row],[Номенклатура]],[1]!Таблица213[[product_name]:[упаковка]],3,FALSE)</f>
        <v>ОХЛ</v>
      </c>
      <c r="G641" t="s">
        <v>15</v>
      </c>
      <c r="H641" t="str">
        <f>VLOOKUP(укпф1[[#This Row],[Номенклатура]],[1]!Таблица213[[product_name]:[упаковка]],4,FALSE)</f>
        <v>голень</v>
      </c>
      <c r="I641" s="7">
        <v>1341.4847585657665</v>
      </c>
      <c r="J641" s="7" cm="1">
        <f t="array" ref="J641">INDEX('[1]прайс ЗПП'!$A$1:$D$1080,MATCH(1,(укпф1[[#This Row],[артикул]]='[1]прайс ЗПП'!$B$1:$B$1080)*(укпф1[[#This Row],[Source.Name.1]]='[1]прайс ЗПП'!$A$1:$A$1080),0),4)</f>
        <v>881.2573467552927</v>
      </c>
      <c r="K641" s="7">
        <f>укпф1[[#This Row],[цена]]*укпф1[[#This Row],[объем]]</f>
        <v>1182193.2990463318</v>
      </c>
      <c r="L641" s="7">
        <f>IFERROR(укпф1[[#This Row],[объем]]*VLOOKUP(укпф1[[#This Row],[артикул]],[1]маринад!$A$2:$D$39,3,FALSE),укпф1[[#This Row],[объем]])</f>
        <v>1341.4847585657665</v>
      </c>
    </row>
    <row r="642" spans="1:12" x14ac:dyDescent="0.35">
      <c r="A642" t="s">
        <v>148</v>
      </c>
      <c r="B642" t="s">
        <v>24</v>
      </c>
      <c r="C642" t="s">
        <v>25</v>
      </c>
      <c r="D642">
        <f>VLOOKUP(укпф1[[#This Row],[Номенклатура]],[1]!Таблица213[[product_name]:[упаковка]],7,FALSE)</f>
        <v>992</v>
      </c>
      <c r="E642" t="s">
        <v>31</v>
      </c>
      <c r="F642" t="str">
        <f>VLOOKUP(укпф1[[#This Row],[Номенклатура]],[1]!Таблица213[[product_name]:[упаковка]],3,FALSE)</f>
        <v>ОХЛ</v>
      </c>
      <c r="G642" t="s">
        <v>15</v>
      </c>
      <c r="H642" t="str">
        <f>VLOOKUP(укпф1[[#This Row],[Номенклатура]],[1]!Таблица213[[product_name]:[упаковка]],4,FALSE)</f>
        <v>голень</v>
      </c>
      <c r="I642" s="7">
        <v>8851.6002511921433</v>
      </c>
      <c r="J642" s="7" cm="1">
        <f t="array" ref="J642">INDEX('[1]прайс ЗПП'!$A$1:$D$1080,MATCH(1,(укпф1[[#This Row],[артикул]]='[1]прайс ЗПП'!$B$1:$B$1080)*(укпф1[[#This Row],[Source.Name.1]]='[1]прайс ЗПП'!$A$1:$A$1080),0),4)</f>
        <v>847.60543373637438</v>
      </c>
      <c r="K642" s="7">
        <f>укпф1[[#This Row],[цена]]*укпф1[[#This Row],[объем]]</f>
        <v>7502664.4701727172</v>
      </c>
      <c r="L642" s="7">
        <f>IFERROR(укпф1[[#This Row],[объем]]*VLOOKUP(укпф1[[#This Row],[артикул]],[1]маринад!$A$2:$D$39,3,FALSE),укпф1[[#This Row],[объем]])</f>
        <v>8851.6002511921433</v>
      </c>
    </row>
    <row r="643" spans="1:12" x14ac:dyDescent="0.35">
      <c r="A643" t="s">
        <v>148</v>
      </c>
      <c r="B643" t="s">
        <v>24</v>
      </c>
      <c r="C643" t="s">
        <v>25</v>
      </c>
      <c r="D643">
        <f>VLOOKUP(укпф1[[#This Row],[Номенклатура]],[1]!Таблица213[[product_name]:[упаковка]],7,FALSE)</f>
        <v>714</v>
      </c>
      <c r="E643" t="s">
        <v>32</v>
      </c>
      <c r="F643" t="str">
        <f>VLOOKUP(укпф1[[#This Row],[Номенклатура]],[1]!Таблица213[[product_name]:[упаковка]],3,FALSE)</f>
        <v>ОХЛ</v>
      </c>
      <c r="G643" t="s">
        <v>15</v>
      </c>
      <c r="H643" t="str">
        <f>VLOOKUP(укпф1[[#This Row],[Номенклатура]],[1]!Таблица213[[product_name]:[упаковка]],4,FALSE)</f>
        <v>крыло</v>
      </c>
      <c r="I643" s="7">
        <v>978.62412715043604</v>
      </c>
      <c r="J643" s="7" cm="1">
        <f t="array" ref="J643">INDEX('[1]прайс ЗПП'!$A$1:$D$1080,MATCH(1,(укпф1[[#This Row],[артикул]]='[1]прайс ЗПП'!$B$1:$B$1080)*(укпф1[[#This Row],[Source.Name.1]]='[1]прайс ЗПП'!$A$1:$A$1080),0),4)</f>
        <v>863.97117439677174</v>
      </c>
      <c r="K643" s="7">
        <f>укпф1[[#This Row],[цена]]*укпф1[[#This Row],[объем]]</f>
        <v>845503.03642717795</v>
      </c>
      <c r="L643" s="7">
        <f>IFERROR(укпф1[[#This Row],[объем]]*VLOOKUP(укпф1[[#This Row],[артикул]],[1]маринад!$A$2:$D$39,3,FALSE),укпф1[[#This Row],[объем]])</f>
        <v>978.62412715043604</v>
      </c>
    </row>
    <row r="644" spans="1:12" x14ac:dyDescent="0.35">
      <c r="A644" t="s">
        <v>148</v>
      </c>
      <c r="B644" t="s">
        <v>24</v>
      </c>
      <c r="C644" t="s">
        <v>25</v>
      </c>
      <c r="D644">
        <f>VLOOKUP(укпф1[[#This Row],[Номенклатура]],[1]!Таблица213[[product_name]:[упаковка]],7,FALSE)</f>
        <v>993</v>
      </c>
      <c r="E644" t="s">
        <v>33</v>
      </c>
      <c r="F644" t="str">
        <f>VLOOKUP(укпф1[[#This Row],[Номенклатура]],[1]!Таблица213[[product_name]:[упаковка]],3,FALSE)</f>
        <v>ОХЛ</v>
      </c>
      <c r="G644" t="s">
        <v>15</v>
      </c>
      <c r="H644" t="str">
        <f>VLOOKUP(укпф1[[#This Row],[Номенклатура]],[1]!Таблица213[[product_name]:[упаковка]],4,FALSE)</f>
        <v>крыло</v>
      </c>
      <c r="I644" s="7">
        <v>11567.557098452344</v>
      </c>
      <c r="J644" s="7" cm="1">
        <f t="array" ref="J644">INDEX('[1]прайс ЗПП'!$A$1:$D$1080,MATCH(1,(укпф1[[#This Row],[артикул]]='[1]прайс ЗПП'!$B$1:$B$1080)*(укпф1[[#This Row],[Source.Name.1]]='[1]прайс ЗПП'!$A$1:$A$1080),0),4)</f>
        <v>833.14783871352529</v>
      </c>
      <c r="K644" s="7">
        <f>укпф1[[#This Row],[цена]]*укпф1[[#This Row],[объем]]</f>
        <v>9637485.1957708672</v>
      </c>
      <c r="L644" s="7">
        <f>IFERROR(укпф1[[#This Row],[объем]]*VLOOKUP(укпф1[[#This Row],[артикул]],[1]маринад!$A$2:$D$39,3,FALSE),укпф1[[#This Row],[объем]])</f>
        <v>11567.557098452344</v>
      </c>
    </row>
    <row r="645" spans="1:12" x14ac:dyDescent="0.35">
      <c r="A645" t="s">
        <v>148</v>
      </c>
      <c r="B645" t="s">
        <v>24</v>
      </c>
      <c r="C645" t="s">
        <v>25</v>
      </c>
      <c r="D645">
        <f>VLOOKUP(укпф1[[#This Row],[Номенклатура]],[1]!Таблица213[[product_name]:[упаковка]],7,FALSE)</f>
        <v>716</v>
      </c>
      <c r="E645" t="s">
        <v>34</v>
      </c>
      <c r="F645" t="str">
        <f>VLOOKUP(укпф1[[#This Row],[Номенклатура]],[1]!Таблица213[[product_name]:[упаковка]],3,FALSE)</f>
        <v>ОХЛ</v>
      </c>
      <c r="G645" t="s">
        <v>15</v>
      </c>
      <c r="H645" t="str">
        <f>VLOOKUP(укпф1[[#This Row],[Номенклатура]],[1]!Таблица213[[product_name]:[упаковка]],4,FALSE)</f>
        <v>четвертина</v>
      </c>
      <c r="I645" s="7">
        <v>555.28672383255059</v>
      </c>
      <c r="J645" s="7" cm="1">
        <f t="array" ref="J645">INDEX('[1]прайс ЗПП'!$A$1:$D$1080,MATCH(1,(укпф1[[#This Row],[артикул]]='[1]прайс ЗПП'!$B$1:$B$1080)*(укпф1[[#This Row],[Source.Name.1]]='[1]прайс ЗПП'!$A$1:$A$1080),0),4)</f>
        <v>825.69115343616738</v>
      </c>
      <c r="K645" s="7">
        <f>укпф1[[#This Row],[цена]]*укпф1[[#This Row],[объем]]</f>
        <v>458495.33548908925</v>
      </c>
      <c r="L645" s="7">
        <f>IFERROR(укпф1[[#This Row],[объем]]*VLOOKUP(укпф1[[#This Row],[артикул]],[1]маринад!$A$2:$D$39,3,FALSE),укпф1[[#This Row],[объем]])</f>
        <v>555.28672383255059</v>
      </c>
    </row>
    <row r="646" spans="1:12" x14ac:dyDescent="0.35">
      <c r="A646" t="s">
        <v>148</v>
      </c>
      <c r="B646" t="s">
        <v>24</v>
      </c>
      <c r="C646" t="s">
        <v>25</v>
      </c>
      <c r="D646">
        <f>VLOOKUP(укпф1[[#This Row],[Номенклатура]],[1]!Таблица213[[product_name]:[упаковка]],7,FALSE)</f>
        <v>999</v>
      </c>
      <c r="E646" t="s">
        <v>35</v>
      </c>
      <c r="F646" t="str">
        <f>VLOOKUP(укпф1[[#This Row],[Номенклатура]],[1]!Таблица213[[product_name]:[упаковка]],3,FALSE)</f>
        <v>ОХЛ</v>
      </c>
      <c r="G646" t="s">
        <v>15</v>
      </c>
      <c r="H646" t="str">
        <f>VLOOKUP(укпф1[[#This Row],[Номенклатура]],[1]!Таблица213[[product_name]:[упаковка]],4,FALSE)</f>
        <v>четвертина</v>
      </c>
      <c r="I646" s="7">
        <v>11644.527535419233</v>
      </c>
      <c r="J646" s="7" cm="1">
        <f t="array" ref="J646">INDEX('[1]прайс ЗПП'!$A$1:$D$1080,MATCH(1,(укпф1[[#This Row],[артикул]]='[1]прайс ЗПП'!$B$1:$B$1080)*(укпф1[[#This Row],[Source.Name.1]]='[1]прайс ЗПП'!$A$1:$A$1080),0),4)</f>
        <v>799.31087201222454</v>
      </c>
      <c r="K646" s="7">
        <f>укпф1[[#This Row],[цена]]*укпф1[[#This Row],[объем]]</f>
        <v>9307597.4585063066</v>
      </c>
      <c r="L646" s="7">
        <f>IFERROR(укпф1[[#This Row],[объем]]*VLOOKUP(укпф1[[#This Row],[артикул]],[1]маринад!$A$2:$D$39,3,FALSE),укпф1[[#This Row],[объем]])</f>
        <v>11644.527535419233</v>
      </c>
    </row>
    <row r="647" spans="1:12" x14ac:dyDescent="0.35">
      <c r="A647" t="s">
        <v>148</v>
      </c>
      <c r="B647" t="s">
        <v>24</v>
      </c>
      <c r="C647" t="s">
        <v>25</v>
      </c>
      <c r="D647">
        <f>VLOOKUP(укпф1[[#This Row],[Номенклатура]],[1]!Таблица213[[product_name]:[упаковка]],7,FALSE)</f>
        <v>718</v>
      </c>
      <c r="E647" t="s">
        <v>36</v>
      </c>
      <c r="F647" t="str">
        <f>VLOOKUP(укпф1[[#This Row],[Номенклатура]],[1]!Таблица213[[product_name]:[упаковка]],3,FALSE)</f>
        <v>ОХЛ</v>
      </c>
      <c r="G647" t="s">
        <v>15</v>
      </c>
      <c r="H647" t="str">
        <f>VLOOKUP(укпф1[[#This Row],[Номенклатура]],[1]!Таблица213[[product_name]:[упаковка]],4,FALSE)</f>
        <v>филе</v>
      </c>
      <c r="I647" s="7">
        <v>2803.9230609366423</v>
      </c>
      <c r="J647" s="7" cm="1">
        <f t="array" ref="J647">INDEX('[1]прайс ЗПП'!$A$1:$D$1080,MATCH(1,(укпф1[[#This Row],[артикул]]='[1]прайс ЗПП'!$B$1:$B$1080)*(укпф1[[#This Row],[Source.Name.1]]='[1]прайс ЗПП'!$A$1:$A$1080),0),4)</f>
        <v>1117.5793608256045</v>
      </c>
      <c r="K647" s="7">
        <f>укпф1[[#This Row],[цена]]*укпф1[[#This Row],[объем]]</f>
        <v>3133606.5422457452</v>
      </c>
      <c r="L647" s="7">
        <f>IFERROR(укпф1[[#This Row],[объем]]*VLOOKUP(укпф1[[#This Row],[артикул]],[1]маринад!$A$2:$D$39,3,FALSE),укпф1[[#This Row],[объем]])</f>
        <v>2803.9230609366423</v>
      </c>
    </row>
    <row r="648" spans="1:12" x14ac:dyDescent="0.35">
      <c r="A648" t="s">
        <v>148</v>
      </c>
      <c r="B648" t="s">
        <v>24</v>
      </c>
      <c r="C648" t="s">
        <v>25</v>
      </c>
      <c r="D648">
        <f>VLOOKUP(укпф1[[#This Row],[Номенклатура]],[1]!Таблица213[[product_name]:[упаковка]],7,FALSE)</f>
        <v>998</v>
      </c>
      <c r="E648" t="s">
        <v>37</v>
      </c>
      <c r="F648" t="str">
        <f>VLOOKUP(укпф1[[#This Row],[Номенклатура]],[1]!Таблица213[[product_name]:[упаковка]],3,FALSE)</f>
        <v>ОХЛ</v>
      </c>
      <c r="G648" t="s">
        <v>15</v>
      </c>
      <c r="H648" t="str">
        <f>VLOOKUP(укпф1[[#This Row],[Номенклатура]],[1]!Таблица213[[product_name]:[упаковка]],4,FALSE)</f>
        <v>филе</v>
      </c>
      <c r="I648" s="7">
        <v>30403.322601920841</v>
      </c>
      <c r="J648" s="7" cm="1">
        <f t="array" ref="J648">INDEX('[1]прайс ЗПП'!$A$1:$D$1080,MATCH(1,(укпф1[[#This Row],[артикул]]='[1]прайс ЗПП'!$B$1:$B$1080)*(укпф1[[#This Row],[Source.Name.1]]='[1]прайс ЗПП'!$A$1:$A$1080),0),4)</f>
        <v>1081.3283254946057</v>
      </c>
      <c r="K648" s="7">
        <f>укпф1[[#This Row],[цена]]*укпф1[[#This Row],[объем]]</f>
        <v>32875973.918607362</v>
      </c>
      <c r="L648" s="7">
        <f>IFERROR(укпф1[[#This Row],[объем]]*VLOOKUP(укпф1[[#This Row],[артикул]],[1]маринад!$A$2:$D$39,3,FALSE),укпф1[[#This Row],[объем]])</f>
        <v>30403.322601920841</v>
      </c>
    </row>
    <row r="649" spans="1:12" x14ac:dyDescent="0.35">
      <c r="A649" t="s">
        <v>148</v>
      </c>
      <c r="B649" t="s">
        <v>24</v>
      </c>
      <c r="C649" t="s">
        <v>25</v>
      </c>
      <c r="D649">
        <f>VLOOKUP(укпф1[[#This Row],[Номенклатура]],[1]!Таблица213[[product_name]:[упаковка]],7,FALSE)</f>
        <v>727</v>
      </c>
      <c r="E649" t="s">
        <v>38</v>
      </c>
      <c r="F649" t="str">
        <f>VLOOKUP(укпф1[[#This Row],[Номенклатура]],[1]!Таблица213[[product_name]:[упаковка]],3,FALSE)</f>
        <v>ОХЛ</v>
      </c>
      <c r="G649" t="s">
        <v>15</v>
      </c>
      <c r="H649" t="str">
        <f>VLOOKUP(укпф1[[#This Row],[Номенклатура]],[1]!Таблица213[[product_name]:[упаковка]],4,FALSE)</f>
        <v>грудка</v>
      </c>
      <c r="I649" s="7">
        <v>170.43453899810964</v>
      </c>
      <c r="J649" s="7" cm="1">
        <f t="array" ref="J649">INDEX('[1]прайс ЗПП'!$A$1:$D$1080,MATCH(1,(укпф1[[#This Row],[артикул]]='[1]прайс ЗПП'!$B$1:$B$1080)*(укпф1[[#This Row],[Source.Name.1]]='[1]прайс ЗПП'!$A$1:$A$1080),0),4)</f>
        <v>893.07173356873875</v>
      </c>
      <c r="K649" s="7">
        <f>укпф1[[#This Row],[цена]]*укпф1[[#This Row],[объем]]</f>
        <v>152210.26920303059</v>
      </c>
      <c r="L649" s="7">
        <f>IFERROR(укпф1[[#This Row],[объем]]*VLOOKUP(укпф1[[#This Row],[артикул]],[1]маринад!$A$2:$D$39,3,FALSE),укпф1[[#This Row],[объем]])</f>
        <v>170.43453899810964</v>
      </c>
    </row>
    <row r="650" spans="1:12" x14ac:dyDescent="0.35">
      <c r="A650" t="s">
        <v>148</v>
      </c>
      <c r="B650" t="s">
        <v>24</v>
      </c>
      <c r="C650" t="s">
        <v>25</v>
      </c>
      <c r="D650">
        <f>VLOOKUP(укпф1[[#This Row],[Номенклатура]],[1]!Таблица213[[product_name]:[упаковка]],7,FALSE)</f>
        <v>994</v>
      </c>
      <c r="E650" t="s">
        <v>39</v>
      </c>
      <c r="F650" t="str">
        <f>VLOOKUP(укпф1[[#This Row],[Номенклатура]],[1]!Таблица213[[product_name]:[упаковка]],3,FALSE)</f>
        <v>ОХЛ</v>
      </c>
      <c r="G650" t="s">
        <v>15</v>
      </c>
      <c r="H650" t="str">
        <f>VLOOKUP(укпф1[[#This Row],[Номенклатура]],[1]!Таблица213[[product_name]:[упаковка]],4,FALSE)</f>
        <v>грудка</v>
      </c>
      <c r="I650" s="7">
        <v>5941.0181561728141</v>
      </c>
      <c r="J650" s="7" cm="1">
        <f t="array" ref="J650">INDEX('[1]прайс ЗПП'!$A$1:$D$1080,MATCH(1,(укпф1[[#This Row],[артикул]]='[1]прайс ЗПП'!$B$1:$B$1080)*(укпф1[[#This Row],[Source.Name.1]]='[1]прайс ЗПП'!$A$1:$A$1080),0),4)</f>
        <v>863.28040430652425</v>
      </c>
      <c r="K650" s="7">
        <f>укпф1[[#This Row],[цена]]*укпф1[[#This Row],[объем]]</f>
        <v>5128764.5558532681</v>
      </c>
      <c r="L650" s="7">
        <f>IFERROR(укпф1[[#This Row],[объем]]*VLOOKUP(укпф1[[#This Row],[артикул]],[1]маринад!$A$2:$D$39,3,FALSE),укпф1[[#This Row],[объем]])</f>
        <v>5941.0181561728141</v>
      </c>
    </row>
    <row r="651" spans="1:12" x14ac:dyDescent="0.35">
      <c r="A651" t="s">
        <v>148</v>
      </c>
      <c r="B651" t="s">
        <v>24</v>
      </c>
      <c r="C651" t="s">
        <v>25</v>
      </c>
      <c r="D651">
        <f>VLOOKUP(укпф1[[#This Row],[Номенклатура]],[1]!Таблица213[[product_name]:[упаковка]],7,FALSE)</f>
        <v>720</v>
      </c>
      <c r="E651" t="s">
        <v>40</v>
      </c>
      <c r="F651" t="str">
        <f>VLOOKUP(укпф1[[#This Row],[Номенклатура]],[1]!Таблица213[[product_name]:[упаковка]],3,FALSE)</f>
        <v>ОХЛ</v>
      </c>
      <c r="G651" t="s">
        <v>15</v>
      </c>
      <c r="H651" t="str">
        <f>VLOOKUP(укпф1[[#This Row],[Номенклатура]],[1]!Таблица213[[product_name]:[упаковка]],4,FALSE)</f>
        <v>половинка</v>
      </c>
      <c r="I651" s="7">
        <v>95.443341838941379</v>
      </c>
      <c r="J651" s="7" cm="1">
        <f t="array" ref="J651">INDEX('[1]прайс ЗПП'!$A$1:$D$1080,MATCH(1,(укпф1[[#This Row],[артикул]]='[1]прайс ЗПП'!$B$1:$B$1080)*(укпф1[[#This Row],[Source.Name.1]]='[1]прайс ЗПП'!$A$1:$A$1080),0),4)</f>
        <v>837.83830960523096</v>
      </c>
      <c r="K651" s="7">
        <f>укпф1[[#This Row],[цена]]*укпф1[[#This Row],[объем]]</f>
        <v>79966.088189412854</v>
      </c>
      <c r="L651" s="7">
        <f>IFERROR(укпф1[[#This Row],[объем]]*VLOOKUP(укпф1[[#This Row],[артикул]],[1]маринад!$A$2:$D$39,3,FALSE),укпф1[[#This Row],[объем]])</f>
        <v>95.443341838941379</v>
      </c>
    </row>
    <row r="652" spans="1:12" x14ac:dyDescent="0.35">
      <c r="A652" t="s">
        <v>148</v>
      </c>
      <c r="B652" t="s">
        <v>24</v>
      </c>
      <c r="C652" t="s">
        <v>25</v>
      </c>
      <c r="D652">
        <f>VLOOKUP(укпф1[[#This Row],[Номенклатура]],[1]!Таблица213[[product_name]:[упаковка]],7,FALSE)</f>
        <v>996</v>
      </c>
      <c r="E652" t="s">
        <v>41</v>
      </c>
      <c r="F652" t="str">
        <f>VLOOKUP(укпф1[[#This Row],[Номенклатура]],[1]!Таблица213[[product_name]:[упаковка]],3,FALSE)</f>
        <v>ОХЛ</v>
      </c>
      <c r="G652" t="s">
        <v>15</v>
      </c>
      <c r="H652" t="str">
        <f>VLOOKUP(укпф1[[#This Row],[Номенклатура]],[1]!Таблица213[[product_name]:[упаковка]],4,FALSE)</f>
        <v>половинка</v>
      </c>
      <c r="I652" s="7">
        <v>894.61639308943234</v>
      </c>
      <c r="J652" s="7" cm="1">
        <f t="array" ref="J652">INDEX('[1]прайс ЗПП'!$A$1:$D$1080,MATCH(1,(укпф1[[#This Row],[артикул]]='[1]прайс ЗПП'!$B$1:$B$1080)*(укпф1[[#This Row],[Source.Name.1]]='[1]прайс ЗПП'!$A$1:$A$1080),0),4)</f>
        <v>813.40332752019901</v>
      </c>
      <c r="K652" s="7">
        <f>укпф1[[#This Row],[цена]]*укпф1[[#This Row],[объем]]</f>
        <v>727683.95099306258</v>
      </c>
      <c r="L652" s="7">
        <f>IFERROR(укпф1[[#This Row],[объем]]*VLOOKUP(укпф1[[#This Row],[артикул]],[1]маринад!$A$2:$D$39,3,FALSE),укпф1[[#This Row],[объем]])</f>
        <v>894.61639308943234</v>
      </c>
    </row>
    <row r="653" spans="1:12" x14ac:dyDescent="0.35">
      <c r="A653" t="s">
        <v>148</v>
      </c>
      <c r="B653" t="s">
        <v>24</v>
      </c>
      <c r="C653" t="s">
        <v>25</v>
      </c>
      <c r="D653">
        <f>VLOOKUP(укпф1[[#This Row],[Номенклатура]],[1]!Таблица213[[product_name]:[упаковка]],7,FALSE)</f>
        <v>156</v>
      </c>
      <c r="E653" t="s">
        <v>42</v>
      </c>
      <c r="F653" t="str">
        <f>VLOOKUP(укпф1[[#This Row],[Номенклатура]],[1]!Таблица213[[product_name]:[упаковка]],3,FALSE)</f>
        <v>ОХЛ</v>
      </c>
      <c r="G653" t="s">
        <v>15</v>
      </c>
      <c r="H653" t="str">
        <f>VLOOKUP(укпф1[[#This Row],[Номенклатура]],[1]!Таблица213[[product_name]:[упаковка]],4,FALSE)</f>
        <v>табак</v>
      </c>
      <c r="I653" s="7">
        <v>220.90515409496919</v>
      </c>
      <c r="J653" s="7" cm="1">
        <f t="array" ref="J653">INDEX('[1]прайс ЗПП'!$A$1:$D$1080,MATCH(1,(укпф1[[#This Row],[артикул]]='[1]прайс ЗПП'!$B$1:$B$1080)*(укпф1[[#This Row],[Source.Name.1]]='[1]прайс ЗПП'!$A$1:$A$1080),0),4)</f>
        <v>761.9299689841456</v>
      </c>
      <c r="K653" s="7">
        <f>укпф1[[#This Row],[цена]]*укпф1[[#This Row],[объем]]</f>
        <v>168314.25720801778</v>
      </c>
      <c r="L653" s="7">
        <f>IFERROR(укпф1[[#This Row],[объем]]*VLOOKUP(укпф1[[#This Row],[артикул]],[1]маринад!$A$2:$D$39,3,FALSE),укпф1[[#This Row],[объем]])</f>
        <v>220.90515409496919</v>
      </c>
    </row>
    <row r="654" spans="1:12" x14ac:dyDescent="0.35">
      <c r="A654" t="s">
        <v>148</v>
      </c>
      <c r="B654" t="s">
        <v>24</v>
      </c>
      <c r="C654" t="s">
        <v>25</v>
      </c>
      <c r="D654">
        <f>VLOOKUP(укпф1[[#This Row],[Номенклатура]],[1]!Таблица213[[product_name]:[упаковка]],7,FALSE)</f>
        <v>997</v>
      </c>
      <c r="E654" t="s">
        <v>43</v>
      </c>
      <c r="F654" t="str">
        <f>VLOOKUP(укпф1[[#This Row],[Номенклатура]],[1]!Таблица213[[product_name]:[упаковка]],3,FALSE)</f>
        <v>ОХЛ</v>
      </c>
      <c r="G654" t="s">
        <v>15</v>
      </c>
      <c r="H654" t="str">
        <f>VLOOKUP(укпф1[[#This Row],[Номенклатура]],[1]!Таблица213[[product_name]:[упаковка]],4,FALSE)</f>
        <v>рагу</v>
      </c>
      <c r="I654" s="7">
        <v>10467.979427496799</v>
      </c>
      <c r="J654" s="7" cm="1">
        <f t="array" ref="J654">INDEX('[1]прайс ЗПП'!$A$1:$D$1080,MATCH(1,(укпф1[[#This Row],[артикул]]='[1]прайс ЗПП'!$B$1:$B$1080)*(укпф1[[#This Row],[Source.Name.1]]='[1]прайс ЗПП'!$A$1:$A$1080),0),4)</f>
        <v>711.09190777275205</v>
      </c>
      <c r="K654" s="7">
        <f>укпф1[[#This Row],[цена]]*укпф1[[#This Row],[объем]]</f>
        <v>7443695.4616246196</v>
      </c>
      <c r="L654" s="7">
        <f>IFERROR(укпф1[[#This Row],[объем]]*VLOOKUP(укпф1[[#This Row],[артикул]],[1]маринад!$A$2:$D$39,3,FALSE),укпф1[[#This Row],[объем]])</f>
        <v>10467.979427496799</v>
      </c>
    </row>
    <row r="655" spans="1:12" x14ac:dyDescent="0.35">
      <c r="A655" t="s">
        <v>148</v>
      </c>
      <c r="B655" t="s">
        <v>24</v>
      </c>
      <c r="C655" t="s">
        <v>25</v>
      </c>
      <c r="D655">
        <f>VLOOKUP(укпф1[[#This Row],[Номенклатура]],[1]!Таблица213[[product_name]:[упаковка]],7,FALSE)</f>
        <v>1007</v>
      </c>
      <c r="E655" t="s">
        <v>44</v>
      </c>
      <c r="F655" t="str">
        <f>VLOOKUP(укпф1[[#This Row],[Номенклатура]],[1]!Таблица213[[product_name]:[упаковка]],3,FALSE)</f>
        <v>ОХЛ</v>
      </c>
      <c r="G655" t="s">
        <v>15</v>
      </c>
      <c r="H655" t="str">
        <f>VLOOKUP(укпф1[[#This Row],[Номенклатура]],[1]!Таблица213[[product_name]:[упаковка]],4,FALSE)</f>
        <v>спинка</v>
      </c>
      <c r="I655" s="7">
        <v>2574.7710743095067</v>
      </c>
      <c r="J655" s="7" cm="1">
        <f t="array" ref="J655">INDEX('[1]прайс ЗПП'!$A$1:$D$1080,MATCH(1,(укпф1[[#This Row],[артикул]]='[1]прайс ЗПП'!$B$1:$B$1080)*(укпф1[[#This Row],[Source.Name.1]]='[1]прайс ЗПП'!$A$1:$A$1080),0),4)</f>
        <v>364.45123971227019</v>
      </c>
      <c r="K655" s="7">
        <f>укпф1[[#This Row],[цена]]*укпф1[[#This Row],[объем]]</f>
        <v>938378.51000739355</v>
      </c>
      <c r="L655" s="7">
        <f>IFERROR(укпф1[[#This Row],[объем]]*VLOOKUP(укпф1[[#This Row],[артикул]],[1]маринад!$A$2:$D$39,3,FALSE),укпф1[[#This Row],[объем]])</f>
        <v>2574.7710743095067</v>
      </c>
    </row>
    <row r="656" spans="1:12" x14ac:dyDescent="0.35">
      <c r="A656" t="s">
        <v>148</v>
      </c>
      <c r="B656" t="s">
        <v>24</v>
      </c>
      <c r="C656" t="s">
        <v>25</v>
      </c>
      <c r="D656">
        <f>VLOOKUP(укпф1[[#This Row],[Номенклатура]],[1]!Таблица213[[product_name]:[упаковка]],7,FALSE)</f>
        <v>730</v>
      </c>
      <c r="E656" t="s">
        <v>45</v>
      </c>
      <c r="F656" t="str">
        <f>VLOOKUP(укпф1[[#This Row],[Номенклатура]],[1]!Таблица213[[product_name]:[упаковка]],3,FALSE)</f>
        <v>ОХЛ</v>
      </c>
      <c r="G656" t="s">
        <v>15</v>
      </c>
      <c r="H656" t="str">
        <f>VLOOKUP(укпф1[[#This Row],[Номенклатура]],[1]!Таблица213[[product_name]:[упаковка]],4,FALSE)</f>
        <v>желудки</v>
      </c>
      <c r="I656" s="7">
        <v>452.25629606401611</v>
      </c>
      <c r="J656" s="7" cm="1">
        <f t="array" ref="J656">INDEX('[1]прайс ЗПП'!$A$1:$D$1080,MATCH(1,(укпф1[[#This Row],[артикул]]='[1]прайс ЗПП'!$B$1:$B$1080)*(укпф1[[#This Row],[Source.Name.1]]='[1]прайс ЗПП'!$A$1:$A$1080),0),4)</f>
        <v>562.00622251238019</v>
      </c>
      <c r="K656" s="7">
        <f>укпф1[[#This Row],[цена]]*укпф1[[#This Row],[объем]]</f>
        <v>254170.85255837833</v>
      </c>
      <c r="L656" s="7">
        <f>IFERROR(укпф1[[#This Row],[объем]]*VLOOKUP(укпф1[[#This Row],[артикул]],[1]маринад!$A$2:$D$39,3,FALSE),укпф1[[#This Row],[объем]])</f>
        <v>452.25629606401611</v>
      </c>
    </row>
    <row r="657" spans="1:12" x14ac:dyDescent="0.35">
      <c r="A657" t="s">
        <v>148</v>
      </c>
      <c r="B657" t="s">
        <v>24</v>
      </c>
      <c r="C657" t="s">
        <v>25</v>
      </c>
      <c r="D657">
        <f>VLOOKUP(укпф1[[#This Row],[Номенклатура]],[1]!Таблица213[[product_name]:[упаковка]],7,FALSE)</f>
        <v>1000</v>
      </c>
      <c r="E657" t="s">
        <v>46</v>
      </c>
      <c r="F657" t="str">
        <f>VLOOKUP(укпф1[[#This Row],[Номенклатура]],[1]!Таблица213[[product_name]:[упаковка]],3,FALSE)</f>
        <v>ОХЛ</v>
      </c>
      <c r="G657" t="s">
        <v>15</v>
      </c>
      <c r="H657" t="str">
        <f>VLOOKUP(укпф1[[#This Row],[Номенклатура]],[1]!Таблица213[[product_name]:[упаковка]],4,FALSE)</f>
        <v>желудки</v>
      </c>
      <c r="I657" s="7">
        <v>7096.4543728129047</v>
      </c>
      <c r="J657" s="7" cm="1">
        <f t="array" ref="J657">INDEX('[1]прайс ЗПП'!$A$1:$D$1080,MATCH(1,(укпф1[[#This Row],[артикул]]='[1]прайс ЗПП'!$B$1:$B$1080)*(укпф1[[#This Row],[Source.Name.1]]='[1]прайс ЗПП'!$A$1:$A$1080),0),4)</f>
        <v>541.30953908133029</v>
      </c>
      <c r="K657" s="7">
        <f>укпф1[[#This Row],[цена]]*укпф1[[#This Row],[объем]]</f>
        <v>3841378.4456590442</v>
      </c>
      <c r="L657" s="7">
        <f>IFERROR(укпф1[[#This Row],[объем]]*VLOOKUP(укпф1[[#This Row],[артикул]],[1]маринад!$A$2:$D$39,3,FALSE),укпф1[[#This Row],[объем]])</f>
        <v>7096.4543728129047</v>
      </c>
    </row>
    <row r="658" spans="1:12" x14ac:dyDescent="0.35">
      <c r="A658" t="s">
        <v>148</v>
      </c>
      <c r="B658" t="s">
        <v>24</v>
      </c>
      <c r="C658" t="s">
        <v>25</v>
      </c>
      <c r="D658">
        <f>VLOOKUP(укпф1[[#This Row],[Номенклатура]],[1]!Таблица213[[product_name]:[упаковка]],7,FALSE)</f>
        <v>732</v>
      </c>
      <c r="E658" t="s">
        <v>47</v>
      </c>
      <c r="F658" t="str">
        <f>VLOOKUP(укпф1[[#This Row],[Номенклатура]],[1]!Таблица213[[product_name]:[упаковка]],3,FALSE)</f>
        <v>ОХЛ</v>
      </c>
      <c r="G658" t="s">
        <v>15</v>
      </c>
      <c r="H658" t="str">
        <f>VLOOKUP(укпф1[[#This Row],[Номенклатура]],[1]!Таблица213[[product_name]:[упаковка]],4,FALSE)</f>
        <v>печень</v>
      </c>
      <c r="I658" s="7">
        <v>799.39296678468213</v>
      </c>
      <c r="J658" s="7" cm="1">
        <f t="array" ref="J658">INDEX('[1]прайс ЗПП'!$A$1:$D$1080,MATCH(1,(укпф1[[#This Row],[артикул]]='[1]прайс ЗПП'!$B$1:$B$1080)*(укпф1[[#This Row],[Source.Name.1]]='[1]прайс ЗПП'!$A$1:$A$1080),0),4)</f>
        <v>537.88237088649385</v>
      </c>
      <c r="K658" s="7">
        <f>укпф1[[#This Row],[цена]]*укпф1[[#This Row],[объем]]</f>
        <v>429979.38424413308</v>
      </c>
      <c r="L658" s="7">
        <f>IFERROR(укпф1[[#This Row],[объем]]*VLOOKUP(укпф1[[#This Row],[артикул]],[1]маринад!$A$2:$D$39,3,FALSE),укпф1[[#This Row],[объем]])</f>
        <v>799.39296678468213</v>
      </c>
    </row>
    <row r="659" spans="1:12" x14ac:dyDescent="0.35">
      <c r="A659" t="s">
        <v>148</v>
      </c>
      <c r="B659" t="s">
        <v>24</v>
      </c>
      <c r="C659" t="s">
        <v>25</v>
      </c>
      <c r="D659">
        <f>VLOOKUP(укпф1[[#This Row],[Номенклатура]],[1]!Таблица213[[product_name]:[упаковка]],7,FALSE)</f>
        <v>1002</v>
      </c>
      <c r="E659" t="s">
        <v>48</v>
      </c>
      <c r="F659" t="str">
        <f>VLOOKUP(укпф1[[#This Row],[Номенклатура]],[1]!Таблица213[[product_name]:[упаковка]],3,FALSE)</f>
        <v>ОХЛ</v>
      </c>
      <c r="G659" t="s">
        <v>15</v>
      </c>
      <c r="H659" t="str">
        <f>VLOOKUP(укпф1[[#This Row],[Номенклатура]],[1]!Таблица213[[product_name]:[упаковка]],4,FALSE)</f>
        <v>печень</v>
      </c>
      <c r="I659" s="7">
        <v>11600.544428581012</v>
      </c>
      <c r="J659" s="7" cm="1">
        <f t="array" ref="J659">INDEX('[1]прайс ЗПП'!$A$1:$D$1080,MATCH(1,(укпф1[[#This Row],[артикул]]='[1]прайс ЗПП'!$B$1:$B$1080)*(укпф1[[#This Row],[Source.Name.1]]='[1]прайс ЗПП'!$A$1:$A$1080),0),4)</f>
        <v>515.55067825604613</v>
      </c>
      <c r="K659" s="7">
        <f>укпф1[[#This Row],[цена]]*укпф1[[#This Row],[объем]]</f>
        <v>5980668.5482943375</v>
      </c>
      <c r="L659" s="7">
        <f>IFERROR(укпф1[[#This Row],[объем]]*VLOOKUP(укпф1[[#This Row],[артикул]],[1]маринад!$A$2:$D$39,3,FALSE),укпф1[[#This Row],[объем]])</f>
        <v>11600.544428581012</v>
      </c>
    </row>
    <row r="660" spans="1:12" x14ac:dyDescent="0.35">
      <c r="A660" t="s">
        <v>148</v>
      </c>
      <c r="B660" t="s">
        <v>24</v>
      </c>
      <c r="C660" t="s">
        <v>25</v>
      </c>
      <c r="D660">
        <f>VLOOKUP(укпф1[[#This Row],[Номенклатура]],[1]!Таблица213[[product_name]:[упаковка]],7,FALSE)</f>
        <v>734</v>
      </c>
      <c r="E660" t="s">
        <v>49</v>
      </c>
      <c r="F660" t="str">
        <f>VLOOKUP(укпф1[[#This Row],[Номенклатура]],[1]!Таблица213[[product_name]:[упаковка]],3,FALSE)</f>
        <v>ОХЛ</v>
      </c>
      <c r="G660" t="s">
        <v>15</v>
      </c>
      <c r="H660" t="str">
        <f>VLOOKUP(укпф1[[#This Row],[Номенклатура]],[1]!Таблица213[[product_name]:[упаковка]],4,FALSE)</f>
        <v>сердце</v>
      </c>
      <c r="I660" s="7">
        <v>604.76771902555026</v>
      </c>
      <c r="J660" s="7" cm="1">
        <f t="array" ref="J660">INDEX('[1]прайс ЗПП'!$A$1:$D$1080,MATCH(1,(укпф1[[#This Row],[артикул]]='[1]прайс ЗПП'!$B$1:$B$1080)*(укпф1[[#This Row],[Source.Name.1]]='[1]прайс ЗПП'!$A$1:$A$1080),0),4)</f>
        <v>898.31398869857753</v>
      </c>
      <c r="K660" s="7">
        <f>укпф1[[#This Row],[цена]]*укпф1[[#This Row],[объем]]</f>
        <v>543271.30191398272</v>
      </c>
      <c r="L660" s="7">
        <f>IFERROR(укпф1[[#This Row],[объем]]*VLOOKUP(укпф1[[#This Row],[артикул]],[1]маринад!$A$2:$D$39,3,FALSE),укпф1[[#This Row],[объем]])</f>
        <v>604.76771902555026</v>
      </c>
    </row>
    <row r="661" spans="1:12" x14ac:dyDescent="0.35">
      <c r="A661" t="s">
        <v>148</v>
      </c>
      <c r="B661" t="s">
        <v>24</v>
      </c>
      <c r="C661" t="s">
        <v>25</v>
      </c>
      <c r="D661">
        <f>VLOOKUP(укпф1[[#This Row],[Номенклатура]],[1]!Таблица213[[product_name]:[упаковка]],7,FALSE)</f>
        <v>1003</v>
      </c>
      <c r="E661" t="s">
        <v>50</v>
      </c>
      <c r="F661" t="str">
        <f>VLOOKUP(укпф1[[#This Row],[Номенклатура]],[1]!Таблица213[[product_name]:[упаковка]],3,FALSE)</f>
        <v>ОХЛ</v>
      </c>
      <c r="G661" t="s">
        <v>15</v>
      </c>
      <c r="H661" t="str">
        <f>VLOOKUP(укпф1[[#This Row],[Номенклатура]],[1]!Таблица213[[product_name]:[упаковка]],4,FALSE)</f>
        <v>сердце</v>
      </c>
      <c r="I661" s="7">
        <v>4970.0910727190685</v>
      </c>
      <c r="J661" s="7" cm="1">
        <f t="array" ref="J661">INDEX('[1]прайс ЗПП'!$A$1:$D$1080,MATCH(1,(укпф1[[#This Row],[артикул]]='[1]прайс ЗПП'!$B$1:$B$1080)*(укпф1[[#This Row],[Source.Name.1]]='[1]прайс ЗПП'!$A$1:$A$1080),0),4)</f>
        <v>875.33204219066999</v>
      </c>
      <c r="K661" s="7">
        <f>укпф1[[#This Row],[цена]]*укпф1[[#This Row],[объем]]</f>
        <v>4350479.9685567999</v>
      </c>
      <c r="L661" s="7">
        <f>IFERROR(укпф1[[#This Row],[объем]]*VLOOKUP(укпф1[[#This Row],[артикул]],[1]маринад!$A$2:$D$39,3,FALSE),укпф1[[#This Row],[объем]])</f>
        <v>4970.0910727190685</v>
      </c>
    </row>
    <row r="662" spans="1:12" x14ac:dyDescent="0.35">
      <c r="A662" t="s">
        <v>148</v>
      </c>
      <c r="B662" t="s">
        <v>24</v>
      </c>
      <c r="C662" t="s">
        <v>25</v>
      </c>
      <c r="D662">
        <f>VLOOKUP(укпф1[[#This Row],[Номенклатура]],[1]!Таблица213[[product_name]:[упаковка]],7,FALSE)</f>
        <v>941</v>
      </c>
      <c r="E662" t="s">
        <v>51</v>
      </c>
      <c r="F662" t="str">
        <f>VLOOKUP(укпф1[[#This Row],[Номенклатура]],[1]!Таблица213[[product_name]:[упаковка]],3,FALSE)</f>
        <v>ОХЛ</v>
      </c>
      <c r="G662" t="s">
        <v>15</v>
      </c>
      <c r="H662" t="str">
        <f>VLOOKUP(укпф1[[#This Row],[Номенклатура]],[1]!Таблица213[[product_name]:[упаковка]],4,FALSE)</f>
        <v>бедро</v>
      </c>
      <c r="I662" s="7">
        <v>2913.8808280321973</v>
      </c>
      <c r="J662" s="7" cm="1">
        <f t="array" ref="J662">INDEX('[1]прайс ЗПП'!$A$1:$D$1080,MATCH(1,(укпф1[[#This Row],[артикул]]='[1]прайс ЗПП'!$B$1:$B$1080)*(укпф1[[#This Row],[Source.Name.1]]='[1]прайс ЗПП'!$A$1:$A$1080),0),4)</f>
        <v>920.86665296104422</v>
      </c>
      <c r="K662" s="7">
        <f>укпф1[[#This Row],[цена]]*укпф1[[#This Row],[объем]]</f>
        <v>2683295.6852373658</v>
      </c>
      <c r="L662" s="7">
        <f>IFERROR(укпф1[[#This Row],[объем]]*VLOOKUP(укпф1[[#This Row],[артикул]],[1]маринад!$A$2:$D$39,3,FALSE),укпф1[[#This Row],[объем]])</f>
        <v>2458.9711628963692</v>
      </c>
    </row>
    <row r="663" spans="1:12" x14ac:dyDescent="0.35">
      <c r="A663" t="s">
        <v>148</v>
      </c>
      <c r="B663" t="s">
        <v>24</v>
      </c>
      <c r="C663" t="s">
        <v>25</v>
      </c>
      <c r="D663">
        <f>VLOOKUP(укпф1[[#This Row],[Номенклатура]],[1]!Таблица213[[product_name]:[упаковка]],7,FALSE)</f>
        <v>942</v>
      </c>
      <c r="E663" t="s">
        <v>52</v>
      </c>
      <c r="F663" t="str">
        <f>VLOOKUP(укпф1[[#This Row],[Номенклатура]],[1]!Таблица213[[product_name]:[упаковка]],3,FALSE)</f>
        <v>ОХЛ</v>
      </c>
      <c r="G663" t="s">
        <v>15</v>
      </c>
      <c r="H663" t="str">
        <f>VLOOKUP(укпф1[[#This Row],[Номенклатура]],[1]!Таблица213[[product_name]:[упаковка]],4,FALSE)</f>
        <v>крыло</v>
      </c>
      <c r="I663" s="7">
        <v>764.53635461539113</v>
      </c>
      <c r="J663" s="7" cm="1">
        <f t="array" ref="J663">INDEX('[1]прайс ЗПП'!$A$1:$D$1080,MATCH(1,(укпф1[[#This Row],[артикул]]='[1]прайс ЗПП'!$B$1:$B$1080)*(укпф1[[#This Row],[Source.Name.1]]='[1]прайс ЗПП'!$A$1:$A$1080),0),4)</f>
        <v>903.66006203304016</v>
      </c>
      <c r="K663" s="7">
        <f>укпф1[[#This Row],[цена]]*укпф1[[#This Row],[объем]]</f>
        <v>690880.9696382588</v>
      </c>
      <c r="L663" s="7">
        <f>IFERROR(укпф1[[#This Row],[объем]]*VLOOKUP(укпф1[[#This Row],[артикул]],[1]маринад!$A$2:$D$39,3,FALSE),укпф1[[#This Row],[объем]])</f>
        <v>645.06948583816336</v>
      </c>
    </row>
    <row r="664" spans="1:12" x14ac:dyDescent="0.35">
      <c r="A664" t="s">
        <v>148</v>
      </c>
      <c r="B664" t="s">
        <v>24</v>
      </c>
      <c r="C664" t="s">
        <v>25</v>
      </c>
      <c r="D664">
        <f>VLOOKUP(укпф1[[#This Row],[Номенклатура]],[1]!Таблица213[[product_name]:[упаковка]],7,FALSE)</f>
        <v>1014</v>
      </c>
      <c r="E664" t="s">
        <v>53</v>
      </c>
      <c r="F664" t="str">
        <f>VLOOKUP(укпф1[[#This Row],[Номенклатура]],[1]!Таблица213[[product_name]:[упаковка]],3,FALSE)</f>
        <v>ОХЛ</v>
      </c>
      <c r="G664" t="s">
        <v>15</v>
      </c>
      <c r="H664" t="str">
        <f>VLOOKUP(укпф1[[#This Row],[Номенклатура]],[1]!Таблица213[[product_name]:[упаковка]],4,FALSE)</f>
        <v>крыло</v>
      </c>
      <c r="I664" s="7">
        <v>9808.2328249234706</v>
      </c>
      <c r="J664" s="7" cm="1">
        <f t="array" ref="J664">INDEX('[1]прайс ЗПП'!$A$1:$D$1080,MATCH(1,(укпф1[[#This Row],[артикул]]='[1]прайс ЗПП'!$B$1:$B$1080)*(укпф1[[#This Row],[Source.Name.1]]='[1]прайс ЗПП'!$A$1:$A$1080),0),4)</f>
        <v>849.92869163327248</v>
      </c>
      <c r="K664" s="7">
        <f>укпф1[[#This Row],[цена]]*укпф1[[#This Row],[объем]]</f>
        <v>8336298.4921217216</v>
      </c>
      <c r="L664" s="7">
        <f>IFERROR(укпф1[[#This Row],[объем]]*VLOOKUP(укпф1[[#This Row],[артикул]],[1]маринад!$A$2:$D$39,3,FALSE),укпф1[[#This Row],[объем]])</f>
        <v>8408.2578867753709</v>
      </c>
    </row>
    <row r="665" spans="1:12" x14ac:dyDescent="0.35">
      <c r="A665" t="s">
        <v>148</v>
      </c>
      <c r="B665" t="s">
        <v>24</v>
      </c>
      <c r="C665" t="s">
        <v>25</v>
      </c>
      <c r="D665">
        <f>VLOOKUP(укпф1[[#This Row],[Номенклатура]],[1]!Таблица213[[product_name]:[упаковка]],7,FALSE)</f>
        <v>1010</v>
      </c>
      <c r="E665" t="s">
        <v>54</v>
      </c>
      <c r="F665" t="str">
        <f>VLOOKUP(укпф1[[#This Row],[Номенклатура]],[1]!Таблица213[[product_name]:[упаковка]],3,FALSE)</f>
        <v>ОХЛ</v>
      </c>
      <c r="G665" t="s">
        <v>15</v>
      </c>
      <c r="H665" t="str">
        <f>VLOOKUP(укпф1[[#This Row],[Номенклатура]],[1]!Таблица213[[product_name]:[упаковка]],4,FALSE)</f>
        <v>табак</v>
      </c>
      <c r="I665" s="7">
        <v>2215.2091759070431</v>
      </c>
      <c r="J665" s="7" cm="1">
        <f t="array" ref="J665">INDEX('[1]прайс ЗПП'!$A$1:$D$1080,MATCH(1,(укпф1[[#This Row],[артикул]]='[1]прайс ЗПП'!$B$1:$B$1080)*(укпф1[[#This Row],[Source.Name.1]]='[1]прайс ЗПП'!$A$1:$A$1080),0),4)</f>
        <v>684.09205372727536</v>
      </c>
      <c r="K665" s="7">
        <f>укпф1[[#This Row],[цена]]*укпф1[[#This Row],[объем]]</f>
        <v>1515406.9945817543</v>
      </c>
      <c r="L665" s="7">
        <f>IFERROR(укпф1[[#This Row],[объем]]*VLOOKUP(укпф1[[#This Row],[артикул]],[1]маринад!$A$2:$D$39,3,FALSE),укпф1[[#This Row],[объем]])</f>
        <v>1956.0345924124001</v>
      </c>
    </row>
    <row r="666" spans="1:12" x14ac:dyDescent="0.35">
      <c r="A666" t="s">
        <v>148</v>
      </c>
      <c r="B666" t="s">
        <v>24</v>
      </c>
      <c r="C666" t="s">
        <v>25</v>
      </c>
      <c r="D666">
        <f>VLOOKUP(укпф1[[#This Row],[Номенклатура]],[1]!Таблица213[[product_name]:[упаковка]],7,FALSE)</f>
        <v>1017</v>
      </c>
      <c r="E666" t="s">
        <v>55</v>
      </c>
      <c r="F666" t="str">
        <f>VLOOKUP(укпф1[[#This Row],[Номенклатура]],[1]!Таблица213[[product_name]:[упаковка]],3,FALSE)</f>
        <v>ОХЛ</v>
      </c>
      <c r="G666" t="s">
        <v>15</v>
      </c>
      <c r="H666" t="str">
        <f>VLOOKUP(укпф1[[#This Row],[Номенклатура]],[1]!Таблица213[[product_name]:[упаковка]],4,FALSE)</f>
        <v>голень</v>
      </c>
      <c r="I666" s="7">
        <v>3133.7963622233065</v>
      </c>
      <c r="J666" s="7" cm="1">
        <f t="array" ref="J666">INDEX('[1]прайс ЗПП'!$A$1:$D$1080,MATCH(1,(укпф1[[#This Row],[артикул]]='[1]прайс ЗПП'!$B$1:$B$1080)*(укпф1[[#This Row],[Source.Name.1]]='[1]прайс ЗПП'!$A$1:$A$1080),0),4)</f>
        <v>893.81863742587677</v>
      </c>
      <c r="K666" s="7">
        <f>укпф1[[#This Row],[цена]]*укпф1[[#This Row],[объем]]</f>
        <v>2801045.5944526051</v>
      </c>
      <c r="L666" s="7">
        <f>IFERROR(укпф1[[#This Row],[объем]]*VLOOKUP(укпф1[[#This Row],[артикул]],[1]маринад!$A$2:$D$39,3,FALSE),укпф1[[#This Row],[объем]])</f>
        <v>2679.603558976748</v>
      </c>
    </row>
    <row r="667" spans="1:12" x14ac:dyDescent="0.35">
      <c r="A667" t="s">
        <v>148</v>
      </c>
      <c r="B667" t="s">
        <v>24</v>
      </c>
      <c r="C667" t="s">
        <v>25</v>
      </c>
      <c r="D667">
        <f>VLOOKUP(укпф1[[#This Row],[Номенклатура]],[1]!Таблица213[[product_name]:[упаковка]],7,FALSE)</f>
        <v>1018</v>
      </c>
      <c r="E667" t="s">
        <v>56</v>
      </c>
      <c r="F667" t="str">
        <f>VLOOKUP(укпф1[[#This Row],[Номенклатура]],[1]!Таблица213[[product_name]:[упаковка]],3,FALSE)</f>
        <v>ОХЛ</v>
      </c>
      <c r="G667" t="s">
        <v>15</v>
      </c>
      <c r="H667" t="str">
        <f>VLOOKUP(укпф1[[#This Row],[Номенклатура]],[1]!Таблица213[[product_name]:[упаковка]],4,FALSE)</f>
        <v>бедро</v>
      </c>
      <c r="I667" s="7">
        <v>5190.0066069101758</v>
      </c>
      <c r="J667" s="7" cm="1">
        <f t="array" ref="J667">INDEX('[1]прайс ЗПП'!$A$1:$D$1080,MATCH(1,(укпф1[[#This Row],[артикул]]='[1]прайс ЗПП'!$B$1:$B$1080)*(укпф1[[#This Row],[Source.Name.1]]='[1]прайс ЗПП'!$A$1:$A$1080),0),4)</f>
        <v>908.50271502350085</v>
      </c>
      <c r="K667" s="7">
        <f>укпф1[[#This Row],[цена]]*укпф1[[#This Row],[объем]]</f>
        <v>4715135.093367802</v>
      </c>
      <c r="L667" s="7">
        <f>IFERROR(укпф1[[#This Row],[объем]]*VLOOKUP(укпф1[[#This Row],[артикул]],[1]маринад!$A$2:$D$39,3,FALSE),укпф1[[#This Row],[объем]])</f>
        <v>4476.0729684434464</v>
      </c>
    </row>
    <row r="668" spans="1:12" x14ac:dyDescent="0.35">
      <c r="A668" t="s">
        <v>148</v>
      </c>
      <c r="B668" t="s">
        <v>24</v>
      </c>
      <c r="C668" t="s">
        <v>25</v>
      </c>
      <c r="D668">
        <f>VLOOKUP(укпф1[[#This Row],[Номенклатура]],[1]!Таблица213[[product_name]:[упаковка]],7,FALSE)</f>
        <v>1019</v>
      </c>
      <c r="E668" t="s">
        <v>57</v>
      </c>
      <c r="F668" t="str">
        <f>VLOOKUP(укпф1[[#This Row],[Номенклатура]],[1]!Таблица213[[product_name]:[упаковка]],3,FALSE)</f>
        <v>ОХЛ</v>
      </c>
      <c r="G668" t="s">
        <v>15</v>
      </c>
      <c r="H668" t="str">
        <f>VLOOKUP(укпф1[[#This Row],[Номенклатура]],[1]!Таблица213[[product_name]:[упаковка]],4,FALSE)</f>
        <v>филе</v>
      </c>
      <c r="I668" s="7">
        <v>219.36574535563142</v>
      </c>
      <c r="J668" s="7" cm="1">
        <f t="array" ref="J668">INDEX('[1]прайс ЗПП'!$A$1:$D$1080,MATCH(1,(укпф1[[#This Row],[артикул]]='[1]прайс ЗПП'!$B$1:$B$1080)*(укпф1[[#This Row],[Source.Name.1]]='[1]прайс ЗПП'!$A$1:$A$1080),0),4)</f>
        <v>1093.3559509281615</v>
      </c>
      <c r="K668" s="7">
        <f>укпф1[[#This Row],[цена]]*укпф1[[#This Row],[объем]]</f>
        <v>239844.84311437132</v>
      </c>
      <c r="L668" s="7">
        <f>IFERROR(укпф1[[#This Row],[объем]]*VLOOKUP(укпф1[[#This Row],[артикул]],[1]маринад!$A$2:$D$39,3,FALSE),укпф1[[#This Row],[объем]])</f>
        <v>190.75282204837515</v>
      </c>
    </row>
    <row r="669" spans="1:12" x14ac:dyDescent="0.35">
      <c r="A669" t="s">
        <v>148</v>
      </c>
      <c r="B669" t="s">
        <v>24</v>
      </c>
      <c r="C669" t="s">
        <v>25</v>
      </c>
      <c r="D669">
        <f>VLOOKUP(укпф1[[#This Row],[Номенклатура]],[1]!Таблица213[[product_name]:[упаковка]],7,FALSE)</f>
        <v>958</v>
      </c>
      <c r="E669" t="s">
        <v>58</v>
      </c>
      <c r="F669" t="str">
        <f>VLOOKUP(укпф1[[#This Row],[Номенклатура]],[1]!Таблица213[[product_name]:[упаковка]],3,FALSE)</f>
        <v>ОХЛ</v>
      </c>
      <c r="G669" t="s">
        <v>15</v>
      </c>
      <c r="H669" t="str">
        <f>VLOOKUP(укпф1[[#This Row],[Номенклатура]],[1]!Таблица213[[product_name]:[упаковка]],4,FALSE)</f>
        <v>табак</v>
      </c>
      <c r="I669" s="7">
        <v>645.4520928509055</v>
      </c>
      <c r="J669" s="7" cm="1">
        <f t="array" ref="J669">INDEX('[1]прайс ЗПП'!$A$1:$D$1080,MATCH(1,(укпф1[[#This Row],[артикул]]='[1]прайс ЗПП'!$B$1:$B$1080)*(укпф1[[#This Row],[Source.Name.1]]='[1]прайс ЗПП'!$A$1:$A$1080),0),4)</f>
        <v>781.8398798890131</v>
      </c>
      <c r="K669" s="7">
        <f>укпф1[[#This Row],[цена]]*укпф1[[#This Row],[объем]]</f>
        <v>504640.18674866407</v>
      </c>
      <c r="L669" s="7">
        <f>IFERROR(укпф1[[#This Row],[объем]]*VLOOKUP(укпф1[[#This Row],[артикул]],[1]маринад!$A$2:$D$39,3,FALSE),укпф1[[#This Row],[объем]])</f>
        <v>628.48305048773659</v>
      </c>
    </row>
    <row r="670" spans="1:12" x14ac:dyDescent="0.35">
      <c r="A670" t="s">
        <v>148</v>
      </c>
      <c r="B670" t="s">
        <v>24</v>
      </c>
      <c r="C670" t="s">
        <v>25</v>
      </c>
      <c r="D670">
        <f>VLOOKUP(укпф1[[#This Row],[Номенклатура]],[1]!Таблица213[[product_name]:[упаковка]],7,FALSE)</f>
        <v>1020</v>
      </c>
      <c r="E670" t="s">
        <v>59</v>
      </c>
      <c r="F670" t="str">
        <f>VLOOKUP(укпф1[[#This Row],[Номенклатура]],[1]!Таблица213[[product_name]:[упаковка]],3,FALSE)</f>
        <v>ОХЛ</v>
      </c>
      <c r="G670" t="s">
        <v>15</v>
      </c>
      <c r="H670" t="str">
        <f>VLOOKUP(укпф1[[#This Row],[Номенклатура]],[1]!Таблица213[[product_name]:[упаковка]],4,FALSE)</f>
        <v>рагу</v>
      </c>
      <c r="I670" s="7">
        <v>7764.1179346171111</v>
      </c>
      <c r="J670" s="7" cm="1">
        <f t="array" ref="J670">INDEX('[1]прайс ЗПП'!$A$1:$D$1080,MATCH(1,(укпф1[[#This Row],[артикул]]='[1]прайс ЗПП'!$B$1:$B$1080)*(укпф1[[#This Row],[Source.Name.1]]='[1]прайс ЗПП'!$A$1:$A$1080),0),4)</f>
        <v>604.60097371965992</v>
      </c>
      <c r="K670" s="7">
        <f>укпф1[[#This Row],[цена]]*укпф1[[#This Row],[объем]]</f>
        <v>4694193.2633437803</v>
      </c>
      <c r="L670" s="7">
        <f>IFERROR(укпф1[[#This Row],[объем]]*VLOOKUP(укпф1[[#This Row],[артикул]],[1]маринад!$A$2:$D$39,3,FALSE),укпф1[[#This Row],[объем]])</f>
        <v>5761.0135301751961</v>
      </c>
    </row>
    <row r="671" spans="1:12" x14ac:dyDescent="0.35">
      <c r="A671" t="s">
        <v>148</v>
      </c>
      <c r="B671" t="s">
        <v>24</v>
      </c>
      <c r="C671" t="s">
        <v>25</v>
      </c>
      <c r="D671">
        <f>VLOOKUP(укпф1[[#This Row],[Номенклатура]],[1]!Таблица213[[product_name]:[упаковка]],7,FALSE)</f>
        <v>1038</v>
      </c>
      <c r="E671" t="s">
        <v>60</v>
      </c>
      <c r="F671" t="str">
        <f>VLOOKUP(укпф1[[#This Row],[Номенклатура]],[1]!Таблица213[[product_name]:[упаковка]],3,FALSE)</f>
        <v>ОХЛ</v>
      </c>
      <c r="G671" t="s">
        <v>15</v>
      </c>
      <c r="H671" t="str">
        <f>VLOOKUP(укпф1[[#This Row],[Номенклатура]],[1]!Таблица213[[product_name]:[упаковка]],4,FALSE)</f>
        <v>табак</v>
      </c>
      <c r="I671" s="7">
        <v>746.06344974333786</v>
      </c>
      <c r="J671" s="7" cm="1">
        <f t="array" ref="J671">INDEX('[1]прайс ЗПП'!$A$1:$D$1080,MATCH(1,(укпф1[[#This Row],[артикул]]='[1]прайс ЗПП'!$B$1:$B$1080)*(укпф1[[#This Row],[Source.Name.1]]='[1]прайс ЗПП'!$A$1:$A$1080),0),4)</f>
        <v>761.91416588061452</v>
      </c>
      <c r="K671" s="7">
        <f>укпф1[[#This Row],[цена]]*укпф1[[#This Row],[объем]]</f>
        <v>568436.31100520899</v>
      </c>
      <c r="L671" s="7">
        <f>IFERROR(укпф1[[#This Row],[объем]]*VLOOKUP(укпф1[[#This Row],[артикул]],[1]маринад!$A$2:$D$39,3,FALSE),укпф1[[#This Row],[объем]])</f>
        <v>738.67668291419591</v>
      </c>
    </row>
    <row r="672" spans="1:12" x14ac:dyDescent="0.35">
      <c r="A672" t="s">
        <v>148</v>
      </c>
      <c r="B672" t="s">
        <v>24</v>
      </c>
      <c r="C672" t="s">
        <v>25</v>
      </c>
      <c r="D672">
        <f>VLOOKUP(укпф1[[#This Row],[Номенклатура]],[1]!Таблица213[[product_name]:[упаковка]],7,FALSE)</f>
        <v>1011</v>
      </c>
      <c r="E672" t="s">
        <v>61</v>
      </c>
      <c r="F672" t="str">
        <f>VLOOKUP(укпф1[[#This Row],[Номенклатура]],[1]!Таблица213[[product_name]:[упаковка]],3,FALSE)</f>
        <v>ОХЛ</v>
      </c>
      <c r="G672" t="s">
        <v>15</v>
      </c>
      <c r="H672" t="str">
        <f>VLOOKUP(укпф1[[#This Row],[Номенклатура]],[1]!Таблица213[[product_name]:[упаковка]],4,FALSE)</f>
        <v>крыло</v>
      </c>
      <c r="I672" s="7">
        <v>28.731964542068422</v>
      </c>
      <c r="J672" s="7" cm="1">
        <f t="array" ref="J672">INDEX('[1]прайс ЗПП'!$A$1:$D$1080,MATCH(1,(укпф1[[#This Row],[артикул]]='[1]прайс ЗПП'!$B$1:$B$1080)*(укпф1[[#This Row],[Source.Name.1]]='[1]прайс ЗПП'!$A$1:$A$1080),0),4)</f>
        <v>851.38055784463018</v>
      </c>
      <c r="K672" s="7">
        <f>укпф1[[#This Row],[цена]]*укпф1[[#This Row],[объем]]</f>
        <v>24461.835999798346</v>
      </c>
      <c r="L672" s="7">
        <f>IFERROR(укпф1[[#This Row],[объем]]*VLOOKUP(укпф1[[#This Row],[артикул]],[1]маринад!$A$2:$D$39,3,FALSE),укпф1[[#This Row],[объем]])</f>
        <v>28.731964542068422</v>
      </c>
    </row>
    <row r="673" spans="1:12" x14ac:dyDescent="0.35">
      <c r="A673" t="s">
        <v>148</v>
      </c>
      <c r="B673" t="s">
        <v>24</v>
      </c>
      <c r="C673" t="s">
        <v>25</v>
      </c>
      <c r="D673">
        <f>VLOOKUP(укпф1[[#This Row],[Номенклатура]],[1]!Таблица213[[product_name]:[упаковка]],7,FALSE)</f>
        <v>1064</v>
      </c>
      <c r="E673" t="s">
        <v>62</v>
      </c>
      <c r="F673" t="str">
        <f>VLOOKUP(укпф1[[#This Row],[Номенклатура]],[1]!Таблица213[[product_name]:[упаковка]],3,FALSE)</f>
        <v>ОХЛ</v>
      </c>
      <c r="G673" t="s">
        <v>15</v>
      </c>
      <c r="H673" t="str">
        <f>VLOOKUP(укпф1[[#This Row],[Номенклатура]],[1]!Таблица213[[product_name]:[упаковка]],4,FALSE)</f>
        <v>бедро</v>
      </c>
      <c r="I673" s="7">
        <v>5003.0784028477347</v>
      </c>
      <c r="J673" s="7" cm="1">
        <f t="array" ref="J673">INDEX('[1]прайс ЗПП'!$A$1:$D$1080,MATCH(1,(укпф1[[#This Row],[артикул]]='[1]прайс ЗПП'!$B$1:$B$1080)*(укпф1[[#This Row],[Source.Name.1]]='[1]прайс ЗПП'!$A$1:$A$1080),0),4)</f>
        <v>875.33684092610474</v>
      </c>
      <c r="K673" s="7">
        <f>укпф1[[#This Row],[цена]]*укпф1[[#This Row],[объем]]</f>
        <v>4379378.8440543581</v>
      </c>
      <c r="L673" s="7">
        <f>IFERROR(укпф1[[#This Row],[объем]]*VLOOKUP(укпф1[[#This Row],[артикул]],[1]маринад!$A$2:$D$39,3,FALSE),укпф1[[#This Row],[объем]])</f>
        <v>4247.0954183766853</v>
      </c>
    </row>
    <row r="674" spans="1:12" x14ac:dyDescent="0.35">
      <c r="A674" t="s">
        <v>148</v>
      </c>
      <c r="B674" t="s">
        <v>24</v>
      </c>
      <c r="C674" t="s">
        <v>25</v>
      </c>
      <c r="D674">
        <f>VLOOKUP(укпф1[[#This Row],[Номенклатура]],[1]!Таблица213[[product_name]:[упаковка]],7,FALSE)</f>
        <v>1066</v>
      </c>
      <c r="E674" t="s">
        <v>63</v>
      </c>
      <c r="F674" t="str">
        <f>VLOOKUP(укпф1[[#This Row],[Номенклатура]],[1]!Таблица213[[product_name]:[упаковка]],3,FALSE)</f>
        <v>ОХЛ</v>
      </c>
      <c r="G674" t="s">
        <v>15</v>
      </c>
      <c r="H674" t="str">
        <f>VLOOKUP(укпф1[[#This Row],[Номенклатура]],[1]!Таблица213[[product_name]:[упаковка]],4,FALSE)</f>
        <v>бедро</v>
      </c>
      <c r="I674" s="7">
        <v>120.95354380511006</v>
      </c>
      <c r="J674" s="7" cm="1">
        <f t="array" ref="J674">INDEX('[1]прайс ЗПП'!$A$1:$D$1080,MATCH(1,(укпф1[[#This Row],[артикул]]='[1]прайс ЗПП'!$B$1:$B$1080)*(укпф1[[#This Row],[Source.Name.1]]='[1]прайс ЗПП'!$A$1:$A$1080),0),4)</f>
        <v>879.58391803767097</v>
      </c>
      <c r="K674" s="7">
        <f>укпф1[[#This Row],[цена]]*укпф1[[#This Row],[объем]]</f>
        <v>106388.79196063978</v>
      </c>
      <c r="L674" s="7">
        <f>IFERROR(укпф1[[#This Row],[объем]]*VLOOKUP(укпф1[[#This Row],[артикул]],[1]маринад!$A$2:$D$39,3,FALSE),укпф1[[#This Row],[объем]])</f>
        <v>102.67703209262314</v>
      </c>
    </row>
    <row r="675" spans="1:12" x14ac:dyDescent="0.35">
      <c r="A675" t="s">
        <v>148</v>
      </c>
      <c r="B675" t="s">
        <v>24</v>
      </c>
      <c r="C675" t="s">
        <v>25</v>
      </c>
      <c r="D675">
        <f>VLOOKUP(укпф1[[#This Row],[Номенклатура]],[1]!Таблица213[[product_name]:[упаковка]],7,FALSE)</f>
        <v>1065</v>
      </c>
      <c r="E675" t="s">
        <v>64</v>
      </c>
      <c r="F675" t="str">
        <f>VLOOKUP(укпф1[[#This Row],[Номенклатура]],[1]!Таблица213[[product_name]:[упаковка]],3,FALSE)</f>
        <v>ОХЛ</v>
      </c>
      <c r="G675" t="s">
        <v>15</v>
      </c>
      <c r="H675" t="str">
        <f>VLOOKUP(укпф1[[#This Row],[Номенклатура]],[1]!Таблица213[[product_name]:[упаковка]],4,FALSE)</f>
        <v>филе</v>
      </c>
      <c r="I675" s="7">
        <v>263.89864102933103</v>
      </c>
      <c r="J675" s="7" cm="1">
        <f t="array" ref="J675">INDEX('[1]прайс ЗПП'!$A$1:$D$1080,MATCH(1,(укпф1[[#This Row],[артикул]]='[1]прайс ЗПП'!$B$1:$B$1080)*(укпф1[[#This Row],[Source.Name.1]]='[1]прайс ЗПП'!$A$1:$A$1080),0),4)</f>
        <v>1029.9484861596627</v>
      </c>
      <c r="K675" s="7">
        <f>укпф1[[#This Row],[цена]]*укпф1[[#This Row],[объем]]</f>
        <v>271802.00582775177</v>
      </c>
      <c r="L675" s="7">
        <f>IFERROR(укпф1[[#This Row],[объем]]*VLOOKUP(укпф1[[#This Row],[артикул]],[1]маринад!$A$2:$D$39,3,FALSE),укпф1[[#This Row],[объем]])</f>
        <v>224.02261547481413</v>
      </c>
    </row>
    <row r="676" spans="1:12" x14ac:dyDescent="0.35">
      <c r="A676" t="s">
        <v>148</v>
      </c>
      <c r="B676" t="s">
        <v>24</v>
      </c>
      <c r="C676" t="s">
        <v>25</v>
      </c>
      <c r="D676">
        <f>VLOOKUP(укпф1[[#This Row],[Номенклатура]],[1]!Таблица213[[product_name]:[упаковка]],7,FALSE)</f>
        <v>1009</v>
      </c>
      <c r="E676" t="s">
        <v>65</v>
      </c>
      <c r="F676" t="str">
        <f>VLOOKUP(укпф1[[#This Row],[Номенклатура]],[1]!Таблица213[[product_name]:[упаковка]],3,FALSE)</f>
        <v>ОХЛ</v>
      </c>
      <c r="G676" t="s">
        <v>15</v>
      </c>
      <c r="H676" t="str">
        <f>VLOOKUP(укпф1[[#This Row],[Номенклатура]],[1]!Таблица213[[product_name]:[упаковка]],4,FALSE)</f>
        <v>лапы</v>
      </c>
      <c r="I676" s="7">
        <v>18703.81618295384</v>
      </c>
      <c r="J676" s="7" cm="1">
        <f t="array" ref="J676">INDEX('[1]прайс ЗПП'!$A$1:$D$1080,MATCH(1,(укпф1[[#This Row],[артикул]]='[1]прайс ЗПП'!$B$1:$B$1080)*(укпф1[[#This Row],[Source.Name.1]]='[1]прайс ЗПП'!$A$1:$A$1080),0),4)</f>
        <v>166.29717764344807</v>
      </c>
      <c r="K676" s="7">
        <f>укпф1[[#This Row],[цена]]*укпф1[[#This Row],[объем]]</f>
        <v>3110391.8423870737</v>
      </c>
      <c r="L676" s="7">
        <f>IFERROR(укпф1[[#This Row],[объем]]*VLOOKUP(укпф1[[#This Row],[артикул]],[1]маринад!$A$2:$D$39,3,FALSE),укпф1[[#This Row],[объем]])</f>
        <v>18703.81618295384</v>
      </c>
    </row>
    <row r="677" spans="1:12" x14ac:dyDescent="0.35">
      <c r="A677" t="s">
        <v>148</v>
      </c>
      <c r="B677" t="s">
        <v>24</v>
      </c>
      <c r="C677" t="s">
        <v>25</v>
      </c>
      <c r="D677">
        <f>VLOOKUP(укпф1[[#This Row],[Номенклатура]],[1]!Таблица213[[product_name]:[упаковка]],7,FALSE)</f>
        <v>1008</v>
      </c>
      <c r="E677" t="s">
        <v>66</v>
      </c>
      <c r="F677" t="str">
        <f>VLOOKUP(укпф1[[#This Row],[Номенклатура]],[1]!Таблица213[[product_name]:[упаковка]],3,FALSE)</f>
        <v>ОХЛ</v>
      </c>
      <c r="G677" t="s">
        <v>15</v>
      </c>
      <c r="H677" t="str">
        <f>VLOOKUP(укпф1[[#This Row],[Номенклатура]],[1]!Таблица213[[product_name]:[упаковка]],4,FALSE)</f>
        <v>головы</v>
      </c>
      <c r="I677" s="7">
        <v>28484.289069996361</v>
      </c>
      <c r="J677" s="7" cm="1">
        <f t="array" ref="J677">INDEX('[1]прайс ЗПП'!$A$1:$D$1080,MATCH(1,(укпф1[[#This Row],[артикул]]='[1]прайс ЗПП'!$B$1:$B$1080)*(укпф1[[#This Row],[Source.Name.1]]='[1]прайс ЗПП'!$A$1:$A$1080),0),4)</f>
        <v>174.91365232046238</v>
      </c>
      <c r="K677" s="7">
        <f>укпф1[[#This Row],[цена]]*укпф1[[#This Row],[объем]]</f>
        <v>4982291.0349848904</v>
      </c>
      <c r="L677" s="7">
        <f>IFERROR(укпф1[[#This Row],[объем]]*VLOOKUP(укпф1[[#This Row],[артикул]],[1]маринад!$A$2:$D$39,3,FALSE),укпф1[[#This Row],[объем]])</f>
        <v>28484.289069996361</v>
      </c>
    </row>
    <row r="678" spans="1:12" x14ac:dyDescent="0.35">
      <c r="A678" t="s">
        <v>148</v>
      </c>
      <c r="B678" t="s">
        <v>24</v>
      </c>
      <c r="C678" t="s">
        <v>25</v>
      </c>
      <c r="D678">
        <f>VLOOKUP(укпф1[[#This Row],[Номенклатура]],[1]!Таблица213[[product_name]:[упаковка]],7,FALSE)</f>
        <v>1004</v>
      </c>
      <c r="E678" t="s">
        <v>67</v>
      </c>
      <c r="F678" t="str">
        <f>VLOOKUP(укпф1[[#This Row],[Номенклатура]],[1]!Таблица213[[product_name]:[упаковка]],3,FALSE)</f>
        <v>ОХЛ</v>
      </c>
      <c r="G678" t="s">
        <v>15</v>
      </c>
      <c r="H678" t="str">
        <f>VLOOKUP(укпф1[[#This Row],[Номенклатура]],[1]!Таблица213[[product_name]:[упаковка]],4,FALSE)</f>
        <v>шея</v>
      </c>
      <c r="I678" s="7">
        <v>18786.284508275501</v>
      </c>
      <c r="J678" s="7" cm="1">
        <f t="array" ref="J678">INDEX('[1]прайс ЗПП'!$A$1:$D$1080,MATCH(1,(укпф1[[#This Row],[артикул]]='[1]прайс ЗПП'!$B$1:$B$1080)*(укпф1[[#This Row],[Source.Name.1]]='[1]прайс ЗПП'!$A$1:$A$1080),0),4)</f>
        <v>266.25454901802084</v>
      </c>
      <c r="K678" s="7">
        <f>укпф1[[#This Row],[цена]]*укпф1[[#This Row],[объем]]</f>
        <v>5001933.7094751252</v>
      </c>
      <c r="L678" s="7">
        <f>IFERROR(укпф1[[#This Row],[объем]]*VLOOKUP(укпф1[[#This Row],[артикул]],[1]маринад!$A$2:$D$39,3,FALSE),укпф1[[#This Row],[объем]])</f>
        <v>18786.284508275501</v>
      </c>
    </row>
    <row r="679" spans="1:12" x14ac:dyDescent="0.35">
      <c r="A679" t="s">
        <v>148</v>
      </c>
      <c r="B679" t="s">
        <v>68</v>
      </c>
      <c r="C679" t="s">
        <v>69</v>
      </c>
      <c r="D679">
        <f>VLOOKUP(укпф1[[#This Row],[Номенклатура]],[1]!Таблица213[[product_name]:[упаковка]],7,FALSE)</f>
        <v>987</v>
      </c>
      <c r="E679" t="s">
        <v>27</v>
      </c>
      <c r="F679" t="str">
        <f>VLOOKUP(укпф1[[#This Row],[Номенклатура]],[1]!Таблица213[[product_name]:[упаковка]],3,FALSE)</f>
        <v>ОХЛ</v>
      </c>
      <c r="G679" t="s">
        <v>15</v>
      </c>
      <c r="H679" t="str">
        <f>VLOOKUP(укпф1[[#This Row],[Номенклатура]],[1]!Таблица213[[product_name]:[упаковка]],4,FALSE)</f>
        <v>тушка</v>
      </c>
      <c r="I679" s="7">
        <v>2569.1227536564893</v>
      </c>
      <c r="J679" s="7" cm="1">
        <f t="array" ref="J679">INDEX('[1]прайс ЗПП'!$A$1:$D$1080,MATCH(1,(укпф1[[#This Row],[артикул]]='[1]прайс ЗПП'!$B$1:$B$1080)*(укпф1[[#This Row],[Source.Name.1]]='[1]прайс ЗПП'!$A$1:$A$1080),0),4)</f>
        <v>798.50122666808636</v>
      </c>
      <c r="K679" s="7">
        <f>укпф1[[#This Row],[цена]]*укпф1[[#This Row],[объем]]</f>
        <v>2051447.6702555986</v>
      </c>
      <c r="L679" s="7">
        <f>IFERROR(укпф1[[#This Row],[объем]]*VLOOKUP(укпф1[[#This Row],[артикул]],[1]маринад!$A$2:$D$39,3,FALSE),укпф1[[#This Row],[объем]])</f>
        <v>2569.1227536564893</v>
      </c>
    </row>
    <row r="680" spans="1:12" x14ac:dyDescent="0.35">
      <c r="A680" t="s">
        <v>148</v>
      </c>
      <c r="B680" t="s">
        <v>68</v>
      </c>
      <c r="C680" t="s">
        <v>69</v>
      </c>
      <c r="D680">
        <f>VLOOKUP(укпф1[[#This Row],[Номенклатура]],[1]!Таблица213[[product_name]:[упаковка]],7,FALSE)</f>
        <v>991</v>
      </c>
      <c r="E680" t="s">
        <v>29</v>
      </c>
      <c r="F680" t="str">
        <f>VLOOKUP(укпф1[[#This Row],[Номенклатура]],[1]!Таблица213[[product_name]:[упаковка]],3,FALSE)</f>
        <v>ОХЛ</v>
      </c>
      <c r="G680" t="s">
        <v>15</v>
      </c>
      <c r="H680" t="str">
        <f>VLOOKUP(укпф1[[#This Row],[Номенклатура]],[1]!Таблица213[[product_name]:[упаковка]],4,FALSE)</f>
        <v>бедро</v>
      </c>
      <c r="I680" s="7">
        <v>12113.121493684104</v>
      </c>
      <c r="J680" s="7" cm="1">
        <f t="array" ref="J680">INDEX('[1]прайс ЗПП'!$A$1:$D$1080,MATCH(1,(укпф1[[#This Row],[артикул]]='[1]прайс ЗПП'!$B$1:$B$1080)*(укпф1[[#This Row],[Source.Name.1]]='[1]прайс ЗПП'!$A$1:$A$1080),0),4)</f>
        <v>815.87949959259186</v>
      </c>
      <c r="K680" s="7">
        <f>укпф1[[#This Row],[цена]]*укпф1[[#This Row],[объем]]</f>
        <v>9882847.5027712565</v>
      </c>
      <c r="L680" s="7">
        <f>IFERROR(укпф1[[#This Row],[объем]]*VLOOKUP(укпф1[[#This Row],[артикул]],[1]маринад!$A$2:$D$39,3,FALSE),укпф1[[#This Row],[объем]])</f>
        <v>12113.121493684104</v>
      </c>
    </row>
    <row r="681" spans="1:12" x14ac:dyDescent="0.35">
      <c r="A681" t="s">
        <v>148</v>
      </c>
      <c r="B681" t="s">
        <v>68</v>
      </c>
      <c r="C681" t="s">
        <v>69</v>
      </c>
      <c r="D681">
        <f>VLOOKUP(укпф1[[#This Row],[Номенклатура]],[1]!Таблица213[[product_name]:[упаковка]],7,FALSE)</f>
        <v>992</v>
      </c>
      <c r="E681" t="s">
        <v>31</v>
      </c>
      <c r="F681" t="str">
        <f>VLOOKUP(укпф1[[#This Row],[Номенклатура]],[1]!Таблица213[[product_name]:[упаковка]],3,FALSE)</f>
        <v>ОХЛ</v>
      </c>
      <c r="G681" t="s">
        <v>15</v>
      </c>
      <c r="H681" t="str">
        <f>VLOOKUP(укпф1[[#This Row],[Номенклатура]],[1]!Таблица213[[product_name]:[упаковка]],4,FALSE)</f>
        <v>голень</v>
      </c>
      <c r="I681" s="7">
        <v>4134.8949644039949</v>
      </c>
      <c r="J681" s="7" cm="1">
        <f t="array" ref="J681">INDEX('[1]прайс ЗПП'!$A$1:$D$1080,MATCH(1,(укпф1[[#This Row],[артикул]]='[1]прайс ЗПП'!$B$1:$B$1080)*(укпф1[[#This Row],[Source.Name.1]]='[1]прайс ЗПП'!$A$1:$A$1080),0),4)</f>
        <v>847.60543373637438</v>
      </c>
      <c r="K681" s="7">
        <f>укпф1[[#This Row],[цена]]*укпф1[[#This Row],[объем]]</f>
        <v>3504759.4397579986</v>
      </c>
      <c r="L681" s="7">
        <f>IFERROR(укпф1[[#This Row],[объем]]*VLOOKUP(укпф1[[#This Row],[артикул]],[1]маринад!$A$2:$D$39,3,FALSE),укпф1[[#This Row],[объем]])</f>
        <v>4134.8949644039949</v>
      </c>
    </row>
    <row r="682" spans="1:12" x14ac:dyDescent="0.35">
      <c r="A682" t="s">
        <v>148</v>
      </c>
      <c r="B682" t="s">
        <v>68</v>
      </c>
      <c r="C682" t="s">
        <v>69</v>
      </c>
      <c r="D682">
        <f>VLOOKUP(укпф1[[#This Row],[Номенклатура]],[1]!Таблица213[[product_name]:[упаковка]],7,FALSE)</f>
        <v>993</v>
      </c>
      <c r="E682" t="s">
        <v>33</v>
      </c>
      <c r="F682" t="str">
        <f>VLOOKUP(укпф1[[#This Row],[Номенклатура]],[1]!Таблица213[[product_name]:[упаковка]],3,FALSE)</f>
        <v>ОХЛ</v>
      </c>
      <c r="G682" t="s">
        <v>15</v>
      </c>
      <c r="H682" t="str">
        <f>VLOOKUP(укпф1[[#This Row],[Номенклатура]],[1]!Таблица213[[product_name]:[упаковка]],4,FALSE)</f>
        <v>крыло</v>
      </c>
      <c r="I682" s="7">
        <v>3637.1336535979026</v>
      </c>
      <c r="J682" s="7" cm="1">
        <f t="array" ref="J682">INDEX('[1]прайс ЗПП'!$A$1:$D$1080,MATCH(1,(укпф1[[#This Row],[артикул]]='[1]прайс ЗПП'!$B$1:$B$1080)*(укпф1[[#This Row],[Source.Name.1]]='[1]прайс ЗПП'!$A$1:$A$1080),0),4)</f>
        <v>833.14783871352529</v>
      </c>
      <c r="K682" s="7">
        <f>укпф1[[#This Row],[цена]]*укпф1[[#This Row],[объем]]</f>
        <v>3030270.0426073205</v>
      </c>
      <c r="L682" s="7">
        <f>IFERROR(укпф1[[#This Row],[объем]]*VLOOKUP(укпф1[[#This Row],[артикул]],[1]маринад!$A$2:$D$39,3,FALSE),укпф1[[#This Row],[объем]])</f>
        <v>3637.1336535979026</v>
      </c>
    </row>
    <row r="683" spans="1:12" x14ac:dyDescent="0.35">
      <c r="A683" t="s">
        <v>148</v>
      </c>
      <c r="B683" t="s">
        <v>68</v>
      </c>
      <c r="C683" t="s">
        <v>69</v>
      </c>
      <c r="D683">
        <f>VLOOKUP(укпф1[[#This Row],[Номенклатура]],[1]!Таблица213[[product_name]:[упаковка]],7,FALSE)</f>
        <v>999</v>
      </c>
      <c r="E683" t="s">
        <v>35</v>
      </c>
      <c r="F683" t="str">
        <f>VLOOKUP(укпф1[[#This Row],[Номенклатура]],[1]!Таблица213[[product_name]:[упаковка]],3,FALSE)</f>
        <v>ОХЛ</v>
      </c>
      <c r="G683" t="s">
        <v>15</v>
      </c>
      <c r="H683" t="str">
        <f>VLOOKUP(укпф1[[#This Row],[Номенклатура]],[1]!Таблица213[[product_name]:[упаковка]],4,FALSE)</f>
        <v>четвертина</v>
      </c>
      <c r="I683" s="7">
        <v>3522.9506458694909</v>
      </c>
      <c r="J683" s="7" cm="1">
        <f t="array" ref="J683">INDEX('[1]прайс ЗПП'!$A$1:$D$1080,MATCH(1,(укпф1[[#This Row],[артикул]]='[1]прайс ЗПП'!$B$1:$B$1080)*(укпф1[[#This Row],[Source.Name.1]]='[1]прайс ЗПП'!$A$1:$A$1080),0),4)</f>
        <v>799.31087201222454</v>
      </c>
      <c r="K683" s="7">
        <f>укпф1[[#This Row],[цена]]*укпф1[[#This Row],[объем]]</f>
        <v>2815932.7528059725</v>
      </c>
      <c r="L683" s="7">
        <f>IFERROR(укпф1[[#This Row],[объем]]*VLOOKUP(укпф1[[#This Row],[артикул]],[1]маринад!$A$2:$D$39,3,FALSE),укпф1[[#This Row],[объем]])</f>
        <v>3522.9506458694909</v>
      </c>
    </row>
    <row r="684" spans="1:12" x14ac:dyDescent="0.35">
      <c r="A684" t="s">
        <v>148</v>
      </c>
      <c r="B684" t="s">
        <v>68</v>
      </c>
      <c r="C684" t="s">
        <v>69</v>
      </c>
      <c r="D684">
        <f>VLOOKUP(укпф1[[#This Row],[Номенклатура]],[1]!Таблица213[[product_name]:[упаковка]],7,FALSE)</f>
        <v>998</v>
      </c>
      <c r="E684" t="s">
        <v>37</v>
      </c>
      <c r="F684" t="str">
        <f>VLOOKUP(укпф1[[#This Row],[Номенклатура]],[1]!Таблица213[[product_name]:[упаковка]],3,FALSE)</f>
        <v>ОХЛ</v>
      </c>
      <c r="G684" t="s">
        <v>15</v>
      </c>
      <c r="H684" t="str">
        <f>VLOOKUP(укпф1[[#This Row],[Номенклатура]],[1]!Таблица213[[product_name]:[упаковка]],4,FALSE)</f>
        <v>филе</v>
      </c>
      <c r="I684" s="7">
        <v>11539.382104463837</v>
      </c>
      <c r="J684" s="7" cm="1">
        <f t="array" ref="J684">INDEX('[1]прайс ЗПП'!$A$1:$D$1080,MATCH(1,(укпф1[[#This Row],[артикул]]='[1]прайс ЗПП'!$B$1:$B$1080)*(укпф1[[#This Row],[Source.Name.1]]='[1]прайс ЗПП'!$A$1:$A$1080),0),4)</f>
        <v>1081.3283254946057</v>
      </c>
      <c r="K684" s="7">
        <f>укпф1[[#This Row],[цена]]*укпф1[[#This Row],[объем]]</f>
        <v>12477860.7282623</v>
      </c>
      <c r="L684" s="7">
        <f>IFERROR(укпф1[[#This Row],[объем]]*VLOOKUP(укпф1[[#This Row],[артикул]],[1]маринад!$A$2:$D$39,3,FALSE),укпф1[[#This Row],[объем]])</f>
        <v>11539.382104463837</v>
      </c>
    </row>
    <row r="685" spans="1:12" x14ac:dyDescent="0.35">
      <c r="A685" t="s">
        <v>148</v>
      </c>
      <c r="B685" t="s">
        <v>68</v>
      </c>
      <c r="C685" t="s">
        <v>69</v>
      </c>
      <c r="D685">
        <f>VLOOKUP(укпф1[[#This Row],[Номенклатура]],[1]!Таблица213[[product_name]:[упаковка]],7,FALSE)</f>
        <v>994</v>
      </c>
      <c r="E685" t="s">
        <v>39</v>
      </c>
      <c r="F685" t="str">
        <f>VLOOKUP(укпф1[[#This Row],[Номенклатура]],[1]!Таблица213[[product_name]:[упаковка]],3,FALSE)</f>
        <v>ОХЛ</v>
      </c>
      <c r="G685" t="s">
        <v>15</v>
      </c>
      <c r="H685" t="str">
        <f>VLOOKUP(укпф1[[#This Row],[Номенклатура]],[1]!Таблица213[[product_name]:[упаковка]],4,FALSE)</f>
        <v>грудка</v>
      </c>
      <c r="I685" s="7">
        <v>3657.5187594798363</v>
      </c>
      <c r="J685" s="7" cm="1">
        <f t="array" ref="J685">INDEX('[1]прайс ЗПП'!$A$1:$D$1080,MATCH(1,(укпф1[[#This Row],[артикул]]='[1]прайс ЗПП'!$B$1:$B$1080)*(укпф1[[#This Row],[Source.Name.1]]='[1]прайс ЗПП'!$A$1:$A$1080),0),4)</f>
        <v>863.28040430652425</v>
      </c>
      <c r="K685" s="7">
        <f>укпф1[[#This Row],[цена]]*укпф1[[#This Row],[объем]]</f>
        <v>3157464.27344245</v>
      </c>
      <c r="L685" s="7">
        <f>IFERROR(укпф1[[#This Row],[объем]]*VLOOKUP(укпф1[[#This Row],[артикул]],[1]маринад!$A$2:$D$39,3,FALSE),укпф1[[#This Row],[объем]])</f>
        <v>3657.5187594798363</v>
      </c>
    </row>
    <row r="686" spans="1:12" x14ac:dyDescent="0.35">
      <c r="A686" t="s">
        <v>148</v>
      </c>
      <c r="B686" t="s">
        <v>68</v>
      </c>
      <c r="C686" t="s">
        <v>69</v>
      </c>
      <c r="D686">
        <f>VLOOKUP(укпф1[[#This Row],[Номенклатура]],[1]!Таблица213[[product_name]:[упаковка]],7,FALSE)</f>
        <v>996</v>
      </c>
      <c r="E686" t="s">
        <v>41</v>
      </c>
      <c r="F686" t="str">
        <f>VLOOKUP(укпф1[[#This Row],[Номенклатура]],[1]!Таблица213[[product_name]:[упаковка]],3,FALSE)</f>
        <v>ОХЛ</v>
      </c>
      <c r="G686" t="s">
        <v>15</v>
      </c>
      <c r="H686" t="str">
        <f>VLOOKUP(укпф1[[#This Row],[Номенклатура]],[1]!Таблица213[[product_name]:[упаковка]],4,FALSE)</f>
        <v>половинка</v>
      </c>
      <c r="I686" s="7">
        <v>555.18299954005226</v>
      </c>
      <c r="J686" s="7" cm="1">
        <f t="array" ref="J686">INDEX('[1]прайс ЗПП'!$A$1:$D$1080,MATCH(1,(укпф1[[#This Row],[артикул]]='[1]прайс ЗПП'!$B$1:$B$1080)*(укпф1[[#This Row],[Source.Name.1]]='[1]прайс ЗПП'!$A$1:$A$1080),0),4)</f>
        <v>813.40332752019901</v>
      </c>
      <c r="K686" s="7">
        <f>укпф1[[#This Row],[цена]]*укпф1[[#This Row],[объем]]</f>
        <v>451587.69920852361</v>
      </c>
      <c r="L686" s="7">
        <f>IFERROR(укпф1[[#This Row],[объем]]*VLOOKUP(укпф1[[#This Row],[артикул]],[1]маринад!$A$2:$D$39,3,FALSE),укпф1[[#This Row],[объем]])</f>
        <v>555.18299954005226</v>
      </c>
    </row>
    <row r="687" spans="1:12" x14ac:dyDescent="0.35">
      <c r="A687" t="s">
        <v>148</v>
      </c>
      <c r="B687" t="s">
        <v>68</v>
      </c>
      <c r="C687" t="s">
        <v>69</v>
      </c>
      <c r="D687">
        <f>VLOOKUP(укпф1[[#This Row],[Номенклатура]],[1]!Таблица213[[product_name]:[упаковка]],7,FALSE)</f>
        <v>156</v>
      </c>
      <c r="E687" t="s">
        <v>42</v>
      </c>
      <c r="F687" t="str">
        <f>VLOOKUP(укпф1[[#This Row],[Номенклатура]],[1]!Таблица213[[product_name]:[упаковка]],3,FALSE)</f>
        <v>ОХЛ</v>
      </c>
      <c r="G687" t="s">
        <v>15</v>
      </c>
      <c r="H687" t="str">
        <f>VLOOKUP(укпф1[[#This Row],[Номенклатура]],[1]!Таблица213[[product_name]:[упаковка]],4,FALSE)</f>
        <v>табак</v>
      </c>
      <c r="I687" s="7">
        <v>0</v>
      </c>
      <c r="J687" s="7" cm="1">
        <f t="array" ref="J687">INDEX('[1]прайс ЗПП'!$A$1:$D$1080,MATCH(1,(укпф1[[#This Row],[артикул]]='[1]прайс ЗПП'!$B$1:$B$1080)*(укпф1[[#This Row],[Source.Name.1]]='[1]прайс ЗПП'!$A$1:$A$1080),0),4)</f>
        <v>761.9299689841456</v>
      </c>
      <c r="K687" s="7">
        <f>укпф1[[#This Row],[цена]]*укпф1[[#This Row],[объем]]</f>
        <v>0</v>
      </c>
      <c r="L687" s="7">
        <f>IFERROR(укпф1[[#This Row],[объем]]*VLOOKUP(укпф1[[#This Row],[артикул]],[1]маринад!$A$2:$D$39,3,FALSE),укпф1[[#This Row],[объем]])</f>
        <v>0</v>
      </c>
    </row>
    <row r="688" spans="1:12" x14ac:dyDescent="0.35">
      <c r="A688" t="s">
        <v>148</v>
      </c>
      <c r="B688" t="s">
        <v>68</v>
      </c>
      <c r="C688" t="s">
        <v>69</v>
      </c>
      <c r="D688">
        <f>VLOOKUP(укпф1[[#This Row],[Номенклатура]],[1]!Таблица213[[product_name]:[упаковка]],7,FALSE)</f>
        <v>997</v>
      </c>
      <c r="E688" t="s">
        <v>43</v>
      </c>
      <c r="F688" t="str">
        <f>VLOOKUP(укпф1[[#This Row],[Номенклатура]],[1]!Таблица213[[product_name]:[упаковка]],3,FALSE)</f>
        <v>ОХЛ</v>
      </c>
      <c r="G688" t="s">
        <v>15</v>
      </c>
      <c r="H688" t="str">
        <f>VLOOKUP(укпф1[[#This Row],[Номенклатура]],[1]!Таблица213[[product_name]:[упаковка]],4,FALSE)</f>
        <v>рагу</v>
      </c>
      <c r="I688" s="7">
        <v>12250.534276941569</v>
      </c>
      <c r="J688" s="7" cm="1">
        <f t="array" ref="J688">INDEX('[1]прайс ЗПП'!$A$1:$D$1080,MATCH(1,(укпф1[[#This Row],[артикул]]='[1]прайс ЗПП'!$B$1:$B$1080)*(укпф1[[#This Row],[Source.Name.1]]='[1]прайс ЗПП'!$A$1:$A$1080),0),4)</f>
        <v>711.09190777275205</v>
      </c>
      <c r="K688" s="7">
        <f>укпф1[[#This Row],[цена]]*укпф1[[#This Row],[объем]]</f>
        <v>8711255.7902258728</v>
      </c>
      <c r="L688" s="7">
        <f>IFERROR(укпф1[[#This Row],[объем]]*VLOOKUP(укпф1[[#This Row],[артикул]],[1]маринад!$A$2:$D$39,3,FALSE),укпф1[[#This Row],[объем]])</f>
        <v>12250.534276941569</v>
      </c>
    </row>
    <row r="689" spans="1:12" x14ac:dyDescent="0.35">
      <c r="A689" t="s">
        <v>148</v>
      </c>
      <c r="B689" t="s">
        <v>68</v>
      </c>
      <c r="C689" t="s">
        <v>69</v>
      </c>
      <c r="D689">
        <f>VLOOKUP(укпф1[[#This Row],[Номенклатура]],[1]!Таблица213[[product_name]:[упаковка]],7,FALSE)</f>
        <v>1007</v>
      </c>
      <c r="E689" t="s">
        <v>44</v>
      </c>
      <c r="F689" t="str">
        <f>VLOOKUP(укпф1[[#This Row],[Номенклатура]],[1]!Таблица213[[product_name]:[упаковка]],3,FALSE)</f>
        <v>ОХЛ</v>
      </c>
      <c r="G689" t="s">
        <v>15</v>
      </c>
      <c r="H689" t="str">
        <f>VLOOKUP(укпф1[[#This Row],[Номенклатура]],[1]!Таблица213[[product_name]:[упаковка]],4,FALSE)</f>
        <v>спинка</v>
      </c>
      <c r="I689" s="7">
        <v>1941.7562618208267</v>
      </c>
      <c r="J689" s="7" cm="1">
        <f t="array" ref="J689">INDEX('[1]прайс ЗПП'!$A$1:$D$1080,MATCH(1,(укпф1[[#This Row],[артикул]]='[1]прайс ЗПП'!$B$1:$B$1080)*(укпф1[[#This Row],[Source.Name.1]]='[1]прайс ЗПП'!$A$1:$A$1080),0),4)</f>
        <v>364.45123971227019</v>
      </c>
      <c r="K689" s="7">
        <f>укпф1[[#This Row],[цена]]*укпф1[[#This Row],[объем]]</f>
        <v>707675.47683966381</v>
      </c>
      <c r="L689" s="7">
        <f>IFERROR(укпф1[[#This Row],[объем]]*VLOOKUP(укпф1[[#This Row],[артикул]],[1]маринад!$A$2:$D$39,3,FALSE),укпф1[[#This Row],[объем]])</f>
        <v>1941.7562618208267</v>
      </c>
    </row>
    <row r="690" spans="1:12" x14ac:dyDescent="0.35">
      <c r="A690" t="s">
        <v>148</v>
      </c>
      <c r="B690" t="s">
        <v>68</v>
      </c>
      <c r="C690" t="s">
        <v>69</v>
      </c>
      <c r="D690">
        <f>VLOOKUP(укпф1[[#This Row],[Номенклатура]],[1]!Таблица213[[product_name]:[упаковка]],7,FALSE)</f>
        <v>1000</v>
      </c>
      <c r="E690" t="s">
        <v>46</v>
      </c>
      <c r="F690" t="str">
        <f>VLOOKUP(укпф1[[#This Row],[Номенклатура]],[1]!Таблица213[[product_name]:[упаковка]],3,FALSE)</f>
        <v>ОХЛ</v>
      </c>
      <c r="G690" t="s">
        <v>15</v>
      </c>
      <c r="H690" t="str">
        <f>VLOOKUP(укпф1[[#This Row],[Номенклатура]],[1]!Таблица213[[product_name]:[упаковка]],4,FALSE)</f>
        <v>желудки</v>
      </c>
      <c r="I690" s="7">
        <v>2512.4528704721238</v>
      </c>
      <c r="J690" s="7" cm="1">
        <f t="array" ref="J690">INDEX('[1]прайс ЗПП'!$A$1:$D$1080,MATCH(1,(укпф1[[#This Row],[артикул]]='[1]прайс ЗПП'!$B$1:$B$1080)*(укпф1[[#This Row],[Source.Name.1]]='[1]прайс ЗПП'!$A$1:$A$1080),0),4)</f>
        <v>541.30953908133029</v>
      </c>
      <c r="K690" s="7">
        <f>укпф1[[#This Row],[цена]]*укпф1[[#This Row],[объем]]</f>
        <v>1360014.7052788306</v>
      </c>
      <c r="L690" s="7">
        <f>IFERROR(укпф1[[#This Row],[объем]]*VLOOKUP(укпф1[[#This Row],[артикул]],[1]маринад!$A$2:$D$39,3,FALSE),укпф1[[#This Row],[объем]])</f>
        <v>2512.4528704721238</v>
      </c>
    </row>
    <row r="691" spans="1:12" x14ac:dyDescent="0.35">
      <c r="A691" t="s">
        <v>148</v>
      </c>
      <c r="B691" t="s">
        <v>68</v>
      </c>
      <c r="C691" t="s">
        <v>69</v>
      </c>
      <c r="D691">
        <f>VLOOKUP(укпф1[[#This Row],[Номенклатура]],[1]!Таблица213[[product_name]:[упаковка]],7,FALSE)</f>
        <v>1002</v>
      </c>
      <c r="E691" t="s">
        <v>48</v>
      </c>
      <c r="F691" t="str">
        <f>VLOOKUP(укпф1[[#This Row],[Номенклатура]],[1]!Таблица213[[product_name]:[упаковка]],3,FALSE)</f>
        <v>ОХЛ</v>
      </c>
      <c r="G691" t="s">
        <v>15</v>
      </c>
      <c r="H691" t="str">
        <f>VLOOKUP(укпф1[[#This Row],[Номенклатура]],[1]!Таблица213[[product_name]:[упаковка]],4,FALSE)</f>
        <v>печень</v>
      </c>
      <c r="I691" s="7">
        <v>4644.1314693758695</v>
      </c>
      <c r="J691" s="7" cm="1">
        <f t="array" ref="J691">INDEX('[1]прайс ЗПП'!$A$1:$D$1080,MATCH(1,(укпф1[[#This Row],[артикул]]='[1]прайс ЗПП'!$B$1:$B$1080)*(укпф1[[#This Row],[Source.Name.1]]='[1]прайс ЗПП'!$A$1:$A$1080),0),4)</f>
        <v>515.55067825604613</v>
      </c>
      <c r="K691" s="7">
        <f>укпф1[[#This Row],[цена]]*укпф1[[#This Row],[объем]]</f>
        <v>2394285.1289469777</v>
      </c>
      <c r="L691" s="7">
        <f>IFERROR(укпф1[[#This Row],[объем]]*VLOOKUP(укпф1[[#This Row],[артикул]],[1]маринад!$A$2:$D$39,3,FALSE),укпф1[[#This Row],[объем]])</f>
        <v>4644.1314693758695</v>
      </c>
    </row>
    <row r="692" spans="1:12" x14ac:dyDescent="0.35">
      <c r="A692" t="s">
        <v>148</v>
      </c>
      <c r="B692" t="s">
        <v>68</v>
      </c>
      <c r="C692" t="s">
        <v>69</v>
      </c>
      <c r="D692">
        <f>VLOOKUP(укпф1[[#This Row],[Номенклатура]],[1]!Таблица213[[product_name]:[упаковка]],7,FALSE)</f>
        <v>1003</v>
      </c>
      <c r="E692" t="s">
        <v>50</v>
      </c>
      <c r="F692" t="str">
        <f>VLOOKUP(укпф1[[#This Row],[Номенклатура]],[1]!Таблица213[[product_name]:[упаковка]],3,FALSE)</f>
        <v>ОХЛ</v>
      </c>
      <c r="G692" t="s">
        <v>15</v>
      </c>
      <c r="H692" t="str">
        <f>VLOOKUP(укпф1[[#This Row],[Номенклатура]],[1]!Таблица213[[product_name]:[упаковка]],4,FALSE)</f>
        <v>сердце</v>
      </c>
      <c r="I692" s="7">
        <v>1295.3406428839296</v>
      </c>
      <c r="J692" s="7" cm="1">
        <f t="array" ref="J692">INDEX('[1]прайс ЗПП'!$A$1:$D$1080,MATCH(1,(укпф1[[#This Row],[артикул]]='[1]прайс ЗПП'!$B$1:$B$1080)*(укпф1[[#This Row],[Source.Name.1]]='[1]прайс ЗПП'!$A$1:$A$1080),0),4)</f>
        <v>875.33204219066999</v>
      </c>
      <c r="K692" s="7">
        <f>укпф1[[#This Row],[цена]]*укпф1[[#This Row],[объем]]</f>
        <v>1133853.1702681654</v>
      </c>
      <c r="L692" s="7">
        <f>IFERROR(укпф1[[#This Row],[объем]]*VLOOKUP(укпф1[[#This Row],[артикул]],[1]маринад!$A$2:$D$39,3,FALSE),укпф1[[#This Row],[объем]])</f>
        <v>1295.3406428839296</v>
      </c>
    </row>
    <row r="693" spans="1:12" x14ac:dyDescent="0.35">
      <c r="A693" t="s">
        <v>148</v>
      </c>
      <c r="B693" t="s">
        <v>68</v>
      </c>
      <c r="C693" t="s">
        <v>69</v>
      </c>
      <c r="D693">
        <f>VLOOKUP(укпф1[[#This Row],[Номенклатура]],[1]!Таблица213[[product_name]:[упаковка]],7,FALSE)</f>
        <v>1014</v>
      </c>
      <c r="E693" t="s">
        <v>53</v>
      </c>
      <c r="F693" t="str">
        <f>VLOOKUP(укпф1[[#This Row],[Номенклатура]],[1]!Таблица213[[product_name]:[упаковка]],3,FALSE)</f>
        <v>ОХЛ</v>
      </c>
      <c r="G693" t="s">
        <v>15</v>
      </c>
      <c r="H693" t="str">
        <f>VLOOKUP(укпф1[[#This Row],[Номенклатура]],[1]!Таблица213[[product_name]:[упаковка]],4,FALSE)</f>
        <v>крыло</v>
      </c>
      <c r="I693" s="7">
        <v>5130.5648992657607</v>
      </c>
      <c r="J693" s="7" cm="1">
        <f t="array" ref="J693">INDEX('[1]прайс ЗПП'!$A$1:$D$1080,MATCH(1,(укпф1[[#This Row],[артикул]]='[1]прайс ЗПП'!$B$1:$B$1080)*(укпф1[[#This Row],[Source.Name.1]]='[1]прайс ЗПП'!$A$1:$A$1080),0),4)</f>
        <v>849.92869163327248</v>
      </c>
      <c r="K693" s="7">
        <f>укпф1[[#This Row],[цена]]*укпф1[[#This Row],[объем]]</f>
        <v>4360614.3121725405</v>
      </c>
      <c r="L693" s="7">
        <f>IFERROR(укпф1[[#This Row],[объем]]*VLOOKUP(укпф1[[#This Row],[артикул]],[1]маринад!$A$2:$D$39,3,FALSE),укпф1[[#This Row],[объем]])</f>
        <v>4398.2553787104671</v>
      </c>
    </row>
    <row r="694" spans="1:12" x14ac:dyDescent="0.35">
      <c r="A694" t="s">
        <v>148</v>
      </c>
      <c r="B694" t="s">
        <v>68</v>
      </c>
      <c r="C694" t="s">
        <v>69</v>
      </c>
      <c r="D694">
        <f>VLOOKUP(укпф1[[#This Row],[Номенклатура]],[1]!Таблица213[[product_name]:[упаковка]],7,FALSE)</f>
        <v>1010</v>
      </c>
      <c r="E694" t="s">
        <v>54</v>
      </c>
      <c r="F694" t="str">
        <f>VLOOKUP(укпф1[[#This Row],[Номенклатура]],[1]!Таблица213[[product_name]:[упаковка]],3,FALSE)</f>
        <v>ОХЛ</v>
      </c>
      <c r="G694" t="s">
        <v>15</v>
      </c>
      <c r="H694" t="str">
        <f>VLOOKUP(укпф1[[#This Row],[Номенклатура]],[1]!Таблица213[[product_name]:[упаковка]],4,FALSE)</f>
        <v>табак</v>
      </c>
      <c r="I694" s="7">
        <v>690.84834287142917</v>
      </c>
      <c r="J694" s="7" cm="1">
        <f t="array" ref="J694">INDEX('[1]прайс ЗПП'!$A$1:$D$1080,MATCH(1,(укпф1[[#This Row],[артикул]]='[1]прайс ЗПП'!$B$1:$B$1080)*(укпф1[[#This Row],[Source.Name.1]]='[1]прайс ЗПП'!$A$1:$A$1080),0),4)</f>
        <v>684.09205372727536</v>
      </c>
      <c r="K694" s="7">
        <f>укпф1[[#This Row],[цена]]*укпф1[[#This Row],[объем]]</f>
        <v>472603.86168900086</v>
      </c>
      <c r="L694" s="7">
        <f>IFERROR(укпф1[[#This Row],[объем]]*VLOOKUP(укпф1[[#This Row],[артикул]],[1]маринад!$A$2:$D$39,3,FALSE),укпф1[[#This Row],[объем]])</f>
        <v>610.02061180700139</v>
      </c>
    </row>
    <row r="695" spans="1:12" x14ac:dyDescent="0.35">
      <c r="A695" t="s">
        <v>148</v>
      </c>
      <c r="B695" t="s">
        <v>68</v>
      </c>
      <c r="C695" t="s">
        <v>69</v>
      </c>
      <c r="D695">
        <f>VLOOKUP(укпф1[[#This Row],[Номенклатура]],[1]!Таблица213[[product_name]:[упаковка]],7,FALSE)</f>
        <v>1017</v>
      </c>
      <c r="E695" t="s">
        <v>55</v>
      </c>
      <c r="F695" t="str">
        <f>VLOOKUP(укпф1[[#This Row],[Номенклатура]],[1]!Таблица213[[product_name]:[упаковка]],3,FALSE)</f>
        <v>ОХЛ</v>
      </c>
      <c r="G695" t="s">
        <v>15</v>
      </c>
      <c r="H695" t="str">
        <f>VLOOKUP(укпф1[[#This Row],[Номенклатура]],[1]!Таблица213[[product_name]:[упаковка]],4,FALSE)</f>
        <v>голень</v>
      </c>
      <c r="I695" s="7">
        <v>589.25299833151314</v>
      </c>
      <c r="J695" s="7" cm="1">
        <f t="array" ref="J695">INDEX('[1]прайс ЗПП'!$A$1:$D$1080,MATCH(1,(укпф1[[#This Row],[артикул]]='[1]прайс ЗПП'!$B$1:$B$1080)*(укпф1[[#This Row],[Source.Name.1]]='[1]прайс ЗПП'!$A$1:$A$1080),0),4)</f>
        <v>893.81863742587677</v>
      </c>
      <c r="K695" s="7">
        <f>укпф1[[#This Row],[цена]]*укпф1[[#This Row],[объем]]</f>
        <v>526685.31206778553</v>
      </c>
      <c r="L695" s="7">
        <f>IFERROR(укпф1[[#This Row],[объем]]*VLOOKUP(укпф1[[#This Row],[артикул]],[1]маринад!$A$2:$D$39,3,FALSE),укпф1[[#This Row],[объем]])</f>
        <v>503.85036197649691</v>
      </c>
    </row>
    <row r="696" spans="1:12" x14ac:dyDescent="0.35">
      <c r="A696" t="s">
        <v>148</v>
      </c>
      <c r="B696" t="s">
        <v>68</v>
      </c>
      <c r="C696" t="s">
        <v>69</v>
      </c>
      <c r="D696">
        <f>VLOOKUP(укпф1[[#This Row],[Номенклатура]],[1]!Таблица213[[product_name]:[упаковка]],7,FALSE)</f>
        <v>1018</v>
      </c>
      <c r="E696" t="s">
        <v>56</v>
      </c>
      <c r="F696" t="str">
        <f>VLOOKUP(укпф1[[#This Row],[Номенклатура]],[1]!Таблица213[[product_name]:[упаковка]],3,FALSE)</f>
        <v>ОХЛ</v>
      </c>
      <c r="G696" t="s">
        <v>15</v>
      </c>
      <c r="H696" t="str">
        <f>VLOOKUP(укпф1[[#This Row],[Номенклатура]],[1]!Таблица213[[product_name]:[упаковка]],4,FALSE)</f>
        <v>бедро</v>
      </c>
      <c r="I696" s="7">
        <v>965.15577312920266</v>
      </c>
      <c r="J696" s="7" cm="1">
        <f t="array" ref="J696">INDEX('[1]прайс ЗПП'!$A$1:$D$1080,MATCH(1,(укпф1[[#This Row],[артикул]]='[1]прайс ЗПП'!$B$1:$B$1080)*(укпф1[[#This Row],[Source.Name.1]]='[1]прайс ЗПП'!$A$1:$A$1080),0),4)</f>
        <v>908.50271502350085</v>
      </c>
      <c r="K696" s="7">
        <f>укпф1[[#This Row],[цена]]*укпф1[[#This Row],[объем]]</f>
        <v>876846.64030848665</v>
      </c>
      <c r="L696" s="7">
        <f>IFERROR(укпф1[[#This Row],[объем]]*VLOOKUP(укпф1[[#This Row],[артикул]],[1]маринад!$A$2:$D$39,3,FALSE),укпф1[[#This Row],[объем]])</f>
        <v>832.38962753704413</v>
      </c>
    </row>
    <row r="697" spans="1:12" x14ac:dyDescent="0.35">
      <c r="A697" t="s">
        <v>148</v>
      </c>
      <c r="B697" t="s">
        <v>68</v>
      </c>
      <c r="C697" t="s">
        <v>69</v>
      </c>
      <c r="D697">
        <f>VLOOKUP(укпф1[[#This Row],[Номенклатура]],[1]!Таблица213[[product_name]:[упаковка]],7,FALSE)</f>
        <v>1019</v>
      </c>
      <c r="E697" t="s">
        <v>57</v>
      </c>
      <c r="F697" t="str">
        <f>VLOOKUP(укпф1[[#This Row],[Номенклатура]],[1]!Таблица213[[product_name]:[упаковка]],3,FALSE)</f>
        <v>ОХЛ</v>
      </c>
      <c r="G697" t="s">
        <v>15</v>
      </c>
      <c r="H697" t="str">
        <f>VLOOKUP(укпф1[[#This Row],[Номенклатура]],[1]!Таблица213[[product_name]:[упаковка]],4,FALSE)</f>
        <v>филе</v>
      </c>
      <c r="I697" s="7">
        <v>191.54278282833073</v>
      </c>
      <c r="J697" s="7" cm="1">
        <f t="array" ref="J697">INDEX('[1]прайс ЗПП'!$A$1:$D$1080,MATCH(1,(укпф1[[#This Row],[артикул]]='[1]прайс ЗПП'!$B$1:$B$1080)*(укпф1[[#This Row],[Source.Name.1]]='[1]прайс ЗПП'!$A$1:$A$1080),0),4)</f>
        <v>1093.3559509281615</v>
      </c>
      <c r="K697" s="7">
        <f>укпф1[[#This Row],[цена]]*укпф1[[#This Row],[объем]]</f>
        <v>209424.44146269586</v>
      </c>
      <c r="L697" s="7">
        <f>IFERROR(укпф1[[#This Row],[объем]]*VLOOKUP(укпф1[[#This Row],[артикул]],[1]маринад!$A$2:$D$39,3,FALSE),укпф1[[#This Row],[объем]])</f>
        <v>166.55894158985279</v>
      </c>
    </row>
    <row r="698" spans="1:12" x14ac:dyDescent="0.35">
      <c r="A698" t="s">
        <v>148</v>
      </c>
      <c r="B698" t="s">
        <v>68</v>
      </c>
      <c r="C698" t="s">
        <v>69</v>
      </c>
      <c r="D698">
        <f>VLOOKUP(укпф1[[#This Row],[Номенклатура]],[1]!Таблица213[[product_name]:[упаковка]],7,FALSE)</f>
        <v>1016</v>
      </c>
      <c r="E698" t="s">
        <v>70</v>
      </c>
      <c r="F698" t="str">
        <f>VLOOKUP(укпф1[[#This Row],[Номенклатура]],[1]!Таблица213[[product_name]:[упаковка]],3,FALSE)</f>
        <v>ОХЛ</v>
      </c>
      <c r="G698" t="s">
        <v>15</v>
      </c>
      <c r="H698" t="str">
        <f>VLOOKUP(укпф1[[#This Row],[Номенклатура]],[1]!Таблица213[[product_name]:[упаковка]],4,FALSE)</f>
        <v>табак</v>
      </c>
      <c r="I698" s="7">
        <v>123.45866268490596</v>
      </c>
      <c r="J698" s="7" cm="1">
        <f t="array" ref="J698">INDEX('[1]прайс ЗПП'!$A$1:$D$1080,MATCH(1,(укпф1[[#This Row],[артикул]]='[1]прайс ЗПП'!$B$1:$B$1080)*(укпф1[[#This Row],[Source.Name.1]]='[1]прайс ЗПП'!$A$1:$A$1080),0),4)</f>
        <v>743.17174947339606</v>
      </c>
      <c r="K698" s="7">
        <f>укпф1[[#This Row],[цена]]*укпф1[[#This Row],[объем]]</f>
        <v>91750.990335187438</v>
      </c>
      <c r="L698" s="7">
        <f>IFERROR(укпф1[[#This Row],[объем]]*VLOOKUP(укпф1[[#This Row],[артикул]],[1]маринад!$A$2:$D$39,3,FALSE),укпф1[[#This Row],[объем]])</f>
        <v>120.2129140067244</v>
      </c>
    </row>
    <row r="699" spans="1:12" x14ac:dyDescent="0.35">
      <c r="A699" t="s">
        <v>148</v>
      </c>
      <c r="B699" t="s">
        <v>68</v>
      </c>
      <c r="C699" t="s">
        <v>69</v>
      </c>
      <c r="D699">
        <f>VLOOKUP(укпф1[[#This Row],[Номенклатура]],[1]!Таблица213[[product_name]:[упаковка]],7,FALSE)</f>
        <v>1020</v>
      </c>
      <c r="E699" t="s">
        <v>59</v>
      </c>
      <c r="F699" t="str">
        <f>VLOOKUP(укпф1[[#This Row],[Номенклатура]],[1]!Таблица213[[product_name]:[упаковка]],3,FALSE)</f>
        <v>ОХЛ</v>
      </c>
      <c r="G699" t="s">
        <v>15</v>
      </c>
      <c r="H699" t="str">
        <f>VLOOKUP(укпф1[[#This Row],[Номенклатура]],[1]!Таблица213[[product_name]:[упаковка]],4,FALSE)</f>
        <v>рагу</v>
      </c>
      <c r="I699" s="7">
        <v>3655.3750977100444</v>
      </c>
      <c r="J699" s="7" cm="1">
        <f t="array" ref="J699">INDEX('[1]прайс ЗПП'!$A$1:$D$1080,MATCH(1,(укпф1[[#This Row],[артикул]]='[1]прайс ЗПП'!$B$1:$B$1080)*(укпф1[[#This Row],[Source.Name.1]]='[1]прайс ЗПП'!$A$1:$A$1080),0),4)</f>
        <v>604.60097371965992</v>
      </c>
      <c r="K699" s="7">
        <f>укпф1[[#This Row],[цена]]*укпф1[[#This Row],[объем]]</f>
        <v>2210043.3433860899</v>
      </c>
      <c r="L699" s="7">
        <f>IFERROR(укпф1[[#This Row],[объем]]*VLOOKUP(укпф1[[#This Row],[артикул]],[1]маринад!$A$2:$D$39,3,FALSE),укпф1[[#This Row],[объем]])</f>
        <v>2712.3062237219297</v>
      </c>
    </row>
    <row r="700" spans="1:12" x14ac:dyDescent="0.35">
      <c r="A700" t="s">
        <v>148</v>
      </c>
      <c r="B700" t="s">
        <v>68</v>
      </c>
      <c r="C700" t="s">
        <v>69</v>
      </c>
      <c r="D700">
        <f>VLOOKUP(укпф1[[#This Row],[Номенклатура]],[1]!Таблица213[[product_name]:[упаковка]],7,FALSE)</f>
        <v>1038</v>
      </c>
      <c r="E700" t="s">
        <v>60</v>
      </c>
      <c r="F700" t="str">
        <f>VLOOKUP(укпф1[[#This Row],[Номенклатура]],[1]!Таблица213[[product_name]:[упаковка]],3,FALSE)</f>
        <v>ОХЛ</v>
      </c>
      <c r="G700" t="s">
        <v>15</v>
      </c>
      <c r="H700" t="str">
        <f>VLOOKUP(укпф1[[#This Row],[Номенклатура]],[1]!Таблица213[[product_name]:[упаковка]],4,FALSE)</f>
        <v>табак</v>
      </c>
      <c r="I700" s="7">
        <v>438.43470936200777</v>
      </c>
      <c r="J700" s="7" cm="1">
        <f t="array" ref="J700">INDEX('[1]прайс ЗПП'!$A$1:$D$1080,MATCH(1,(укпф1[[#This Row],[артикул]]='[1]прайс ЗПП'!$B$1:$B$1080)*(укпф1[[#This Row],[Source.Name.1]]='[1]прайс ЗПП'!$A$1:$A$1080),0),4)</f>
        <v>761.91416588061452</v>
      </c>
      <c r="K700" s="7">
        <f>укпф1[[#This Row],[цена]]*укпф1[[#This Row],[объем]]</f>
        <v>334049.61587666383</v>
      </c>
      <c r="L700" s="7">
        <f>IFERROR(укпф1[[#This Row],[объем]]*VLOOKUP(укпф1[[#This Row],[артикул]],[1]маринад!$A$2:$D$39,3,FALSE),укпф1[[#This Row],[объем]])</f>
        <v>434.09377164555224</v>
      </c>
    </row>
    <row r="701" spans="1:12" x14ac:dyDescent="0.35">
      <c r="A701" t="s">
        <v>148</v>
      </c>
      <c r="B701" t="s">
        <v>68</v>
      </c>
      <c r="C701" t="s">
        <v>69</v>
      </c>
      <c r="D701">
        <f>VLOOKUP(укпф1[[#This Row],[Номенклатура]],[1]!Таблица213[[product_name]:[упаковка]],7,FALSE)</f>
        <v>1011</v>
      </c>
      <c r="E701" t="s">
        <v>61</v>
      </c>
      <c r="F701" t="str">
        <f>VLOOKUP(укпф1[[#This Row],[Номенклатура]],[1]!Таблица213[[product_name]:[упаковка]],3,FALSE)</f>
        <v>ОХЛ</v>
      </c>
      <c r="G701" t="s">
        <v>15</v>
      </c>
      <c r="H701" t="str">
        <f>VLOOKUP(укпф1[[#This Row],[Номенклатура]],[1]!Таблица213[[product_name]:[упаковка]],4,FALSE)</f>
        <v>крыло</v>
      </c>
      <c r="I701" s="7">
        <v>10.682750478372173</v>
      </c>
      <c r="J701" s="7" cm="1">
        <f t="array" ref="J701">INDEX('[1]прайс ЗПП'!$A$1:$D$1080,MATCH(1,(укпф1[[#This Row],[артикул]]='[1]прайс ЗПП'!$B$1:$B$1080)*(укпф1[[#This Row],[Source.Name.1]]='[1]прайс ЗПП'!$A$1:$A$1080),0),4)</f>
        <v>851.38055784463018</v>
      </c>
      <c r="K701" s="7">
        <f>укпф1[[#This Row],[цена]]*укпф1[[#This Row],[объем]]</f>
        <v>9095.0860615914899</v>
      </c>
      <c r="L701" s="7">
        <f>IFERROR(укпф1[[#This Row],[объем]]*VLOOKUP(укпф1[[#This Row],[артикул]],[1]маринад!$A$2:$D$39,3,FALSE),укпф1[[#This Row],[объем]])</f>
        <v>10.682750478372173</v>
      </c>
    </row>
    <row r="702" spans="1:12" x14ac:dyDescent="0.35">
      <c r="A702" t="s">
        <v>148</v>
      </c>
      <c r="B702" t="s">
        <v>68</v>
      </c>
      <c r="C702" t="s">
        <v>69</v>
      </c>
      <c r="D702">
        <f>VLOOKUP(укпф1[[#This Row],[Номенклатура]],[1]!Таблица213[[product_name]:[упаковка]],7,FALSE)</f>
        <v>1066</v>
      </c>
      <c r="E702" t="s">
        <v>63</v>
      </c>
      <c r="F702" t="str">
        <f>VLOOKUP(укпф1[[#This Row],[Номенклатура]],[1]!Таблица213[[product_name]:[упаковка]],3,FALSE)</f>
        <v>ОХЛ</v>
      </c>
      <c r="G702" t="s">
        <v>15</v>
      </c>
      <c r="H702" t="str">
        <f>VLOOKUP(укпф1[[#This Row],[Номенклатура]],[1]!Таблица213[[product_name]:[упаковка]],4,FALSE)</f>
        <v>бедро</v>
      </c>
      <c r="I702" s="7">
        <v>27.86252324007198</v>
      </c>
      <c r="J702" s="7" cm="1">
        <f t="array" ref="J702">INDEX('[1]прайс ЗПП'!$A$1:$D$1080,MATCH(1,(укпф1[[#This Row],[артикул]]='[1]прайс ЗПП'!$B$1:$B$1080)*(укпф1[[#This Row],[Source.Name.1]]='[1]прайс ЗПП'!$A$1:$A$1080),0),4)</f>
        <v>879.58391803767097</v>
      </c>
      <c r="K702" s="7">
        <f>укпф1[[#This Row],[цена]]*укпф1[[#This Row],[объем]]</f>
        <v>24507.427357918175</v>
      </c>
      <c r="L702" s="7">
        <f>IFERROR(укпф1[[#This Row],[объем]]*VLOOKUP(укпф1[[#This Row],[артикул]],[1]маринад!$A$2:$D$39,3,FALSE),укпф1[[#This Row],[объем]])</f>
        <v>23.652396638431224</v>
      </c>
    </row>
    <row r="703" spans="1:12" x14ac:dyDescent="0.35">
      <c r="A703" t="s">
        <v>148</v>
      </c>
      <c r="B703" t="s">
        <v>68</v>
      </c>
      <c r="C703" t="s">
        <v>69</v>
      </c>
      <c r="D703">
        <f>VLOOKUP(укпф1[[#This Row],[Номенклатура]],[1]!Таблица213[[product_name]:[упаковка]],7,FALSE)</f>
        <v>1009</v>
      </c>
      <c r="E703" t="s">
        <v>65</v>
      </c>
      <c r="F703" t="str">
        <f>VLOOKUP(укпф1[[#This Row],[Номенклатура]],[1]!Таблица213[[product_name]:[упаковка]],3,FALSE)</f>
        <v>ОХЛ</v>
      </c>
      <c r="G703" t="s">
        <v>15</v>
      </c>
      <c r="H703" t="str">
        <f>VLOOKUP(укпф1[[#This Row],[Номенклатура]],[1]!Таблица213[[product_name]:[упаковка]],4,FALSE)</f>
        <v>лапы</v>
      </c>
      <c r="I703" s="7">
        <v>4089.2126177316213</v>
      </c>
      <c r="J703" s="7" cm="1">
        <f t="array" ref="J703">INDEX('[1]прайс ЗПП'!$A$1:$D$1080,MATCH(1,(укпф1[[#This Row],[артикул]]='[1]прайс ЗПП'!$B$1:$B$1080)*(укпф1[[#This Row],[Source.Name.1]]='[1]прайс ЗПП'!$A$1:$A$1080),0),4)</f>
        <v>166.29717764344807</v>
      </c>
      <c r="K703" s="7">
        <f>укпф1[[#This Row],[цена]]*укпф1[[#This Row],[объем]]</f>
        <v>680024.51711274474</v>
      </c>
      <c r="L703" s="7">
        <f>IFERROR(укпф1[[#This Row],[объем]]*VLOOKUP(укпф1[[#This Row],[артикул]],[1]маринад!$A$2:$D$39,3,FALSE),укпф1[[#This Row],[объем]])</f>
        <v>4089.2126177316213</v>
      </c>
    </row>
    <row r="704" spans="1:12" x14ac:dyDescent="0.35">
      <c r="A704" t="s">
        <v>148</v>
      </c>
      <c r="B704" t="s">
        <v>68</v>
      </c>
      <c r="C704" t="s">
        <v>69</v>
      </c>
      <c r="D704">
        <f>VLOOKUP(укпф1[[#This Row],[Номенклатура]],[1]!Таблица213[[product_name]:[упаковка]],7,FALSE)</f>
        <v>1008</v>
      </c>
      <c r="E704" t="s">
        <v>66</v>
      </c>
      <c r="F704" t="str">
        <f>VLOOKUP(укпф1[[#This Row],[Номенклатура]],[1]!Таблица213[[product_name]:[упаковка]],3,FALSE)</f>
        <v>ОХЛ</v>
      </c>
      <c r="G704" t="s">
        <v>15</v>
      </c>
      <c r="H704" t="str">
        <f>VLOOKUP(укпф1[[#This Row],[Номенклатура]],[1]!Таблица213[[product_name]:[упаковка]],4,FALSE)</f>
        <v>головы</v>
      </c>
      <c r="I704" s="7">
        <v>5105.1660631307814</v>
      </c>
      <c r="J704" s="7" cm="1">
        <f t="array" ref="J704">INDEX('[1]прайс ЗПП'!$A$1:$D$1080,MATCH(1,(укпф1[[#This Row],[артикул]]='[1]прайс ЗПП'!$B$1:$B$1080)*(укпф1[[#This Row],[Source.Name.1]]='[1]прайс ЗПП'!$A$1:$A$1080),0),4)</f>
        <v>174.91365232046238</v>
      </c>
      <c r="K704" s="7">
        <f>укпф1[[#This Row],[цена]]*укпф1[[#This Row],[объем]]</f>
        <v>892963.24180468114</v>
      </c>
      <c r="L704" s="7">
        <f>IFERROR(укпф1[[#This Row],[объем]]*VLOOKUP(укпф1[[#This Row],[артикул]],[1]маринад!$A$2:$D$39,3,FALSE),укпф1[[#This Row],[объем]])</f>
        <v>5105.1660631307814</v>
      </c>
    </row>
    <row r="705" spans="1:12" x14ac:dyDescent="0.35">
      <c r="A705" t="s">
        <v>148</v>
      </c>
      <c r="B705" t="s">
        <v>68</v>
      </c>
      <c r="C705" t="s">
        <v>69</v>
      </c>
      <c r="D705">
        <f>VLOOKUP(укпф1[[#This Row],[Номенклатура]],[1]!Таблица213[[product_name]:[упаковка]],7,FALSE)</f>
        <v>1004</v>
      </c>
      <c r="E705" t="s">
        <v>67</v>
      </c>
      <c r="F705" t="str">
        <f>VLOOKUP(укпф1[[#This Row],[Номенклатура]],[1]!Таблица213[[product_name]:[упаковка]],3,FALSE)</f>
        <v>ОХЛ</v>
      </c>
      <c r="G705" t="s">
        <v>15</v>
      </c>
      <c r="H705" t="str">
        <f>VLOOKUP(укпф1[[#This Row],[Номенклатура]],[1]!Таблица213[[product_name]:[упаковка]],4,FALSE)</f>
        <v>шея</v>
      </c>
      <c r="I705" s="7">
        <v>5028.9695547258443</v>
      </c>
      <c r="J705" s="7" cm="1">
        <f t="array" ref="J705">INDEX('[1]прайс ЗПП'!$A$1:$D$1080,MATCH(1,(укпф1[[#This Row],[артикул]]='[1]прайс ЗПП'!$B$1:$B$1080)*(укпф1[[#This Row],[Source.Name.1]]='[1]прайс ЗПП'!$A$1:$A$1080),0),4)</f>
        <v>266.25454901802084</v>
      </c>
      <c r="K705" s="7">
        <f>укпф1[[#This Row],[цена]]*укпф1[[#This Row],[объем]]</f>
        <v>1338986.0208188868</v>
      </c>
      <c r="L705" s="7">
        <f>IFERROR(укпф1[[#This Row],[объем]]*VLOOKUP(укпф1[[#This Row],[артикул]],[1]маринад!$A$2:$D$39,3,FALSE),укпф1[[#This Row],[объем]])</f>
        <v>5028.9695547258443</v>
      </c>
    </row>
    <row r="706" spans="1:12" x14ac:dyDescent="0.35">
      <c r="A706" t="s">
        <v>148</v>
      </c>
      <c r="B706" t="s">
        <v>71</v>
      </c>
      <c r="C706" t="s">
        <v>69</v>
      </c>
      <c r="D706">
        <f>VLOOKUP(укпф1[[#This Row],[Номенклатура]],[1]!Таблица213[[product_name]:[упаковка]],7,FALSE)</f>
        <v>701</v>
      </c>
      <c r="E706" t="s">
        <v>26</v>
      </c>
      <c r="F706" t="str">
        <f>VLOOKUP(укпф1[[#This Row],[Номенклатура]],[1]!Таблица213[[product_name]:[упаковка]],3,FALSE)</f>
        <v>ОХЛ</v>
      </c>
      <c r="G706" t="s">
        <v>15</v>
      </c>
      <c r="H706" t="str">
        <f>VLOOKUP(укпф1[[#This Row],[Номенклатура]],[1]!Таблица213[[product_name]:[упаковка]],4,FALSE)</f>
        <v>тушка</v>
      </c>
      <c r="I706" s="7">
        <v>259.06812857678591</v>
      </c>
      <c r="J706" s="7" cm="1">
        <f t="array" ref="J706">INDEX('[1]прайс ЗПП'!$A$1:$D$1080,MATCH(1,(укпф1[[#This Row],[артикул]]='[1]прайс ЗПП'!$B$1:$B$1080)*(укпф1[[#This Row],[Source.Name.1]]='[1]прайс ЗПП'!$A$1:$A$1080),0),4)</f>
        <v>831.39358621564099</v>
      </c>
      <c r="K706" s="7">
        <f>укпф1[[#This Row],[цена]]*укпф1[[#This Row],[объем]]</f>
        <v>215387.58049162882</v>
      </c>
      <c r="L706" s="7">
        <f>IFERROR(укпф1[[#This Row],[объем]]*VLOOKUP(укпф1[[#This Row],[артикул]],[1]маринад!$A$2:$D$39,3,FALSE),укпф1[[#This Row],[объем]])</f>
        <v>259.06812857678591</v>
      </c>
    </row>
    <row r="707" spans="1:12" x14ac:dyDescent="0.35">
      <c r="A707" t="s">
        <v>148</v>
      </c>
      <c r="B707" t="s">
        <v>71</v>
      </c>
      <c r="C707" t="s">
        <v>69</v>
      </c>
      <c r="D707">
        <f>VLOOKUP(укпф1[[#This Row],[Номенклатура]],[1]!Таблица213[[product_name]:[упаковка]],7,FALSE)</f>
        <v>702</v>
      </c>
      <c r="E707" t="s">
        <v>72</v>
      </c>
      <c r="F707" t="str">
        <f>VLOOKUP(укпф1[[#This Row],[Номенклатура]],[1]!Таблица213[[product_name]:[упаковка]],3,FALSE)</f>
        <v>ОХЛ</v>
      </c>
      <c r="G707" t="s">
        <v>15</v>
      </c>
      <c r="H707" t="str">
        <f>VLOOKUP(укпф1[[#This Row],[Номенклатура]],[1]!Таблица213[[product_name]:[упаковка]],4,FALSE)</f>
        <v>тушка</v>
      </c>
      <c r="I707" s="7">
        <v>457.17905042962224</v>
      </c>
      <c r="J707" s="7" cm="1">
        <f t="array" ref="J707">INDEX('[1]прайс ЗПП'!$A$1:$D$1080,MATCH(1,(укпф1[[#This Row],[артикул]]='[1]прайс ЗПП'!$B$1:$B$1080)*(укпф1[[#This Row],[Source.Name.1]]='[1]прайс ЗПП'!$A$1:$A$1080),0),4)</f>
        <v>797.87428624664904</v>
      </c>
      <c r="K707" s="7">
        <f>укпф1[[#This Row],[цена]]*укпф1[[#This Row],[объем]]</f>
        <v>364771.40854845563</v>
      </c>
      <c r="L707" s="7">
        <f>IFERROR(укпф1[[#This Row],[объем]]*VLOOKUP(укпф1[[#This Row],[артикул]],[1]маринад!$A$2:$D$39,3,FALSE),укпф1[[#This Row],[объем]])</f>
        <v>457.17905042962224</v>
      </c>
    </row>
    <row r="708" spans="1:12" x14ac:dyDescent="0.35">
      <c r="A708" t="s">
        <v>148</v>
      </c>
      <c r="B708" t="s">
        <v>71</v>
      </c>
      <c r="C708" t="s">
        <v>69</v>
      </c>
      <c r="D708">
        <f>VLOOKUP(укпф1[[#This Row],[Номенклатура]],[1]!Таблица213[[product_name]:[упаковка]],7,FALSE)</f>
        <v>710</v>
      </c>
      <c r="E708" t="s">
        <v>28</v>
      </c>
      <c r="F708" t="str">
        <f>VLOOKUP(укпф1[[#This Row],[Номенклатура]],[1]!Таблица213[[product_name]:[упаковка]],3,FALSE)</f>
        <v>ОХЛ</v>
      </c>
      <c r="G708" t="s">
        <v>15</v>
      </c>
      <c r="H708" t="str">
        <f>VLOOKUP(укпф1[[#This Row],[Номенклатура]],[1]!Таблица213[[product_name]:[упаковка]],4,FALSE)</f>
        <v>бедро</v>
      </c>
      <c r="I708" s="7">
        <v>934.67716976722772</v>
      </c>
      <c r="J708" s="7" cm="1">
        <f t="array" ref="J708">INDEX('[1]прайс ЗПП'!$A$1:$D$1080,MATCH(1,(укпф1[[#This Row],[артикул]]='[1]прайс ЗПП'!$B$1:$B$1080)*(укпф1[[#This Row],[Source.Name.1]]='[1]прайс ЗПП'!$A$1:$A$1080),0),4)</f>
        <v>847.31543537391588</v>
      </c>
      <c r="K708" s="7">
        <f>укпф1[[#This Row],[цена]]*укпф1[[#This Row],[объем]]</f>
        <v>791966.39303537807</v>
      </c>
      <c r="L708" s="7">
        <f>IFERROR(укпф1[[#This Row],[объем]]*VLOOKUP(укпф1[[#This Row],[артикул]],[1]маринад!$A$2:$D$39,3,FALSE),укпф1[[#This Row],[объем]])</f>
        <v>934.67716976722772</v>
      </c>
    </row>
    <row r="709" spans="1:12" x14ac:dyDescent="0.35">
      <c r="A709" t="s">
        <v>148</v>
      </c>
      <c r="B709" t="s">
        <v>71</v>
      </c>
      <c r="C709" t="s">
        <v>69</v>
      </c>
      <c r="D709">
        <f>VLOOKUP(укпф1[[#This Row],[Номенклатура]],[1]!Таблица213[[product_name]:[упаковка]],7,FALSE)</f>
        <v>711</v>
      </c>
      <c r="E709" t="s">
        <v>73</v>
      </c>
      <c r="F709" t="str">
        <f>VLOOKUP(укпф1[[#This Row],[Номенклатура]],[1]!Таблица213[[product_name]:[упаковка]],3,FALSE)</f>
        <v>ОХЛ</v>
      </c>
      <c r="G709" t="s">
        <v>15</v>
      </c>
      <c r="H709" t="str">
        <f>VLOOKUP(укпф1[[#This Row],[Номенклатура]],[1]!Таблица213[[product_name]:[упаковка]],4,FALSE)</f>
        <v>бедро</v>
      </c>
      <c r="I709" s="7">
        <v>10007.14143718173</v>
      </c>
      <c r="J709" s="7" cm="1">
        <f t="array" ref="J709">INDEX('[1]прайс ЗПП'!$A$1:$D$1080,MATCH(1,(укпф1[[#This Row],[артикул]]='[1]прайс ЗПП'!$B$1:$B$1080)*(укпф1[[#This Row],[Source.Name.1]]='[1]прайс ЗПП'!$A$1:$A$1080),0),4)</f>
        <v>815.33540730986954</v>
      </c>
      <c r="K709" s="7">
        <f>укпф1[[#This Row],[цена]]*укпф1[[#This Row],[объем]]</f>
        <v>8159176.7396920389</v>
      </c>
      <c r="L709" s="7">
        <f>IFERROR(укпф1[[#This Row],[объем]]*VLOOKUP(укпф1[[#This Row],[артикул]],[1]маринад!$A$2:$D$39,3,FALSE),укпф1[[#This Row],[объем]])</f>
        <v>10007.14143718173</v>
      </c>
    </row>
    <row r="710" spans="1:12" x14ac:dyDescent="0.35">
      <c r="A710" t="s">
        <v>148</v>
      </c>
      <c r="B710" t="s">
        <v>71</v>
      </c>
      <c r="C710" t="s">
        <v>69</v>
      </c>
      <c r="D710">
        <f>VLOOKUP(укпф1[[#This Row],[Номенклатура]],[1]!Таблица213[[product_name]:[упаковка]],7,FALSE)</f>
        <v>712</v>
      </c>
      <c r="E710" t="s">
        <v>30</v>
      </c>
      <c r="F710" t="str">
        <f>VLOOKUP(укпф1[[#This Row],[Номенклатура]],[1]!Таблица213[[product_name]:[упаковка]],3,FALSE)</f>
        <v>ОХЛ</v>
      </c>
      <c r="G710" t="s">
        <v>15</v>
      </c>
      <c r="H710" t="str">
        <f>VLOOKUP(укпф1[[#This Row],[Номенклатура]],[1]!Таблица213[[product_name]:[упаковка]],4,FALSE)</f>
        <v>голень</v>
      </c>
      <c r="I710" s="7">
        <v>660.36973950945435</v>
      </c>
      <c r="J710" s="7" cm="1">
        <f t="array" ref="J710">INDEX('[1]прайс ЗПП'!$A$1:$D$1080,MATCH(1,(укпф1[[#This Row],[артикул]]='[1]прайс ЗПП'!$B$1:$B$1080)*(укпф1[[#This Row],[Source.Name.1]]='[1]прайс ЗПП'!$A$1:$A$1080),0),4)</f>
        <v>881.2573467552927</v>
      </c>
      <c r="K710" s="7">
        <f>укпф1[[#This Row],[цена]]*укпф1[[#This Row],[объем]]</f>
        <v>581955.68451758556</v>
      </c>
      <c r="L710" s="7">
        <f>IFERROR(укпф1[[#This Row],[объем]]*VLOOKUP(укпф1[[#This Row],[артикул]],[1]маринад!$A$2:$D$39,3,FALSE),укпф1[[#This Row],[объем]])</f>
        <v>660.36973950945435</v>
      </c>
    </row>
    <row r="711" spans="1:12" x14ac:dyDescent="0.35">
      <c r="A711" t="s">
        <v>148</v>
      </c>
      <c r="B711" t="s">
        <v>71</v>
      </c>
      <c r="C711" t="s">
        <v>69</v>
      </c>
      <c r="D711">
        <f>VLOOKUP(укпф1[[#This Row],[Номенклатура]],[1]!Таблица213[[product_name]:[упаковка]],7,FALSE)</f>
        <v>713</v>
      </c>
      <c r="E711" t="s">
        <v>74</v>
      </c>
      <c r="F711" t="str">
        <f>VLOOKUP(укпф1[[#This Row],[Номенклатура]],[1]!Таблица213[[product_name]:[упаковка]],3,FALSE)</f>
        <v>ОХЛ</v>
      </c>
      <c r="G711" t="s">
        <v>15</v>
      </c>
      <c r="H711" t="str">
        <f>VLOOKUP(укпф1[[#This Row],[Номенклатура]],[1]!Таблица213[[product_name]:[упаковка]],4,FALSE)</f>
        <v>голень</v>
      </c>
      <c r="I711" s="7">
        <v>965.15577312920243</v>
      </c>
      <c r="J711" s="7" cm="1">
        <f t="array" ref="J711">INDEX('[1]прайс ЗПП'!$A$1:$D$1080,MATCH(1,(укпф1[[#This Row],[артикул]]='[1]прайс ЗПП'!$B$1:$B$1080)*(укпф1[[#This Row],[Source.Name.1]]='[1]прайс ЗПП'!$A$1:$A$1080),0),4)</f>
        <v>846.90968804083275</v>
      </c>
      <c r="K711" s="7">
        <f>укпф1[[#This Row],[цена]]*укпф1[[#This Row],[объем]]</f>
        <v>817399.77473166154</v>
      </c>
      <c r="L711" s="7">
        <f>IFERROR(укпф1[[#This Row],[объем]]*VLOOKUP(укпф1[[#This Row],[артикул]],[1]маринад!$A$2:$D$39,3,FALSE),укпф1[[#This Row],[объем]])</f>
        <v>965.15577312920243</v>
      </c>
    </row>
    <row r="712" spans="1:12" x14ac:dyDescent="0.35">
      <c r="A712" t="s">
        <v>148</v>
      </c>
      <c r="B712" t="s">
        <v>71</v>
      </c>
      <c r="C712" t="s">
        <v>69</v>
      </c>
      <c r="D712">
        <f>VLOOKUP(укпф1[[#This Row],[Номенклатура]],[1]!Таблица213[[product_name]:[упаковка]],7,FALSE)</f>
        <v>714</v>
      </c>
      <c r="E712" t="s">
        <v>32</v>
      </c>
      <c r="F712" t="str">
        <f>VLOOKUP(укпф1[[#This Row],[Номенклатура]],[1]!Таблица213[[product_name]:[упаковка]],3,FALSE)</f>
        <v>ОХЛ</v>
      </c>
      <c r="G712" t="s">
        <v>15</v>
      </c>
      <c r="H712" t="str">
        <f>VLOOKUP(укпф1[[#This Row],[Номенклатура]],[1]!Таблица213[[product_name]:[упаковка]],4,FALSE)</f>
        <v>крыло</v>
      </c>
      <c r="I712" s="7">
        <v>980.39507481018995</v>
      </c>
      <c r="J712" s="7" cm="1">
        <f t="array" ref="J712">INDEX('[1]прайс ЗПП'!$A$1:$D$1080,MATCH(1,(укпф1[[#This Row],[артикул]]='[1]прайс ЗПП'!$B$1:$B$1080)*(укпф1[[#This Row],[Source.Name.1]]='[1]прайс ЗПП'!$A$1:$A$1080),0),4)</f>
        <v>863.97117439677174</v>
      </c>
      <c r="K712" s="7">
        <f>укпф1[[#This Row],[цена]]*укпф1[[#This Row],[объем]]</f>
        <v>847033.08415657072</v>
      </c>
      <c r="L712" s="7">
        <f>IFERROR(укпф1[[#This Row],[объем]]*VLOOKUP(укпф1[[#This Row],[артикул]],[1]маринад!$A$2:$D$39,3,FALSE),укпф1[[#This Row],[объем]])</f>
        <v>980.39507481018995</v>
      </c>
    </row>
    <row r="713" spans="1:12" x14ac:dyDescent="0.35">
      <c r="A713" t="s">
        <v>148</v>
      </c>
      <c r="B713" t="s">
        <v>71</v>
      </c>
      <c r="C713" t="s">
        <v>69</v>
      </c>
      <c r="D713">
        <f>VLOOKUP(укпф1[[#This Row],[Номенклатура]],[1]!Таблица213[[product_name]:[упаковка]],7,FALSE)</f>
        <v>715</v>
      </c>
      <c r="E713" t="s">
        <v>75</v>
      </c>
      <c r="F713" t="str">
        <f>VLOOKUP(укпф1[[#This Row],[Номенклатура]],[1]!Таблица213[[product_name]:[упаковка]],3,FALSE)</f>
        <v>ОХЛ</v>
      </c>
      <c r="G713" t="s">
        <v>15</v>
      </c>
      <c r="H713" t="str">
        <f>VLOOKUP(укпф1[[#This Row],[Номенклатура]],[1]!Таблица213[[product_name]:[упаковка]],4,FALSE)</f>
        <v>крыло</v>
      </c>
      <c r="I713" s="7">
        <v>1894.7531756694345</v>
      </c>
      <c r="J713" s="7" cm="1">
        <f t="array" ref="J713">INDEX('[1]прайс ЗПП'!$A$1:$D$1080,MATCH(1,(укпф1[[#This Row],[артикул]]='[1]прайс ЗПП'!$B$1:$B$1080)*(укпф1[[#This Row],[Source.Name.1]]='[1]прайс ЗПП'!$A$1:$A$1080),0),4)</f>
        <v>832.38313574687209</v>
      </c>
      <c r="K713" s="7">
        <f>укпф1[[#This Row],[цена]]*укпф1[[#This Row],[объем]]</f>
        <v>1577160.5898300679</v>
      </c>
      <c r="L713" s="7">
        <f>IFERROR(укпф1[[#This Row],[объем]]*VLOOKUP(укпф1[[#This Row],[артикул]],[1]маринад!$A$2:$D$39,3,FALSE),укпф1[[#This Row],[объем]])</f>
        <v>1894.7531756694345</v>
      </c>
    </row>
    <row r="714" spans="1:12" x14ac:dyDescent="0.35">
      <c r="A714" t="s">
        <v>148</v>
      </c>
      <c r="B714" t="s">
        <v>71</v>
      </c>
      <c r="C714" t="s">
        <v>69</v>
      </c>
      <c r="D714">
        <f>VLOOKUP(укпф1[[#This Row],[Номенклатура]],[1]!Таблица213[[product_name]:[упаковка]],7,FALSE)</f>
        <v>716</v>
      </c>
      <c r="E714" t="s">
        <v>34</v>
      </c>
      <c r="F714" t="str">
        <f>VLOOKUP(укпф1[[#This Row],[Номенклатура]],[1]!Таблица213[[product_name]:[упаковка]],3,FALSE)</f>
        <v>ОХЛ</v>
      </c>
      <c r="G714" t="s">
        <v>15</v>
      </c>
      <c r="H714" t="str">
        <f>VLOOKUP(укпф1[[#This Row],[Номенклатура]],[1]!Таблица213[[product_name]:[упаковка]],4,FALSE)</f>
        <v>четвертина</v>
      </c>
      <c r="I714" s="7">
        <v>462.25881765661796</v>
      </c>
      <c r="J714" s="7" cm="1">
        <f t="array" ref="J714">INDEX('[1]прайс ЗПП'!$A$1:$D$1080,MATCH(1,(укпф1[[#This Row],[артикул]]='[1]прайс ЗПП'!$B$1:$B$1080)*(укпф1[[#This Row],[Source.Name.1]]='[1]прайс ЗПП'!$A$1:$A$1080),0),4)</f>
        <v>825.69115343616738</v>
      </c>
      <c r="K714" s="7">
        <f>укпф1[[#This Row],[цена]]*укпф1[[#This Row],[объем]]</f>
        <v>381683.01633693185</v>
      </c>
      <c r="L714" s="7">
        <f>IFERROR(укпф1[[#This Row],[объем]]*VLOOKUP(укпф1[[#This Row],[артикул]],[1]маринад!$A$2:$D$39,3,FALSE),укпф1[[#This Row],[объем]])</f>
        <v>462.25881765661796</v>
      </c>
    </row>
    <row r="715" spans="1:12" x14ac:dyDescent="0.35">
      <c r="A715" t="s">
        <v>148</v>
      </c>
      <c r="B715" t="s">
        <v>71</v>
      </c>
      <c r="C715" t="s">
        <v>69</v>
      </c>
      <c r="D715">
        <f>VLOOKUP(укпф1[[#This Row],[Номенклатура]],[1]!Таблица213[[product_name]:[упаковка]],7,FALSE)</f>
        <v>717</v>
      </c>
      <c r="E715" t="s">
        <v>76</v>
      </c>
      <c r="F715" t="str">
        <f>VLOOKUP(укпф1[[#This Row],[Номенклатура]],[1]!Таблица213[[product_name]:[упаковка]],3,FALSE)</f>
        <v>ОХЛ</v>
      </c>
      <c r="G715" t="s">
        <v>15</v>
      </c>
      <c r="H715" t="str">
        <f>VLOOKUP(укпф1[[#This Row],[Номенклатура]],[1]!Таблица213[[product_name]:[упаковка]],4,FALSE)</f>
        <v>четвертина</v>
      </c>
      <c r="I715" s="7">
        <v>1371.5371512888667</v>
      </c>
      <c r="J715" s="7" cm="1">
        <f t="array" ref="J715">INDEX('[1]прайс ЗПП'!$A$1:$D$1080,MATCH(1,(укпф1[[#This Row],[артикул]]='[1]прайс ЗПП'!$B$1:$B$1080)*(укпф1[[#This Row],[Source.Name.1]]='[1]прайс ЗПП'!$A$1:$A$1080),0),4)</f>
        <v>798.5908177835737</v>
      </c>
      <c r="K715" s="7">
        <f>укпф1[[#This Row],[цена]]*укпф1[[#This Row],[объем]]</f>
        <v>1095296.975268329</v>
      </c>
      <c r="L715" s="7">
        <f>IFERROR(укпф1[[#This Row],[объем]]*VLOOKUP(укпф1[[#This Row],[артикул]],[1]маринад!$A$2:$D$39,3,FALSE),укпф1[[#This Row],[объем]])</f>
        <v>1371.5371512888667</v>
      </c>
    </row>
    <row r="716" spans="1:12" x14ac:dyDescent="0.35">
      <c r="A716" t="s">
        <v>148</v>
      </c>
      <c r="B716" t="s">
        <v>71</v>
      </c>
      <c r="C716" t="s">
        <v>69</v>
      </c>
      <c r="D716">
        <f>VLOOKUP(укпф1[[#This Row],[Номенклатура]],[1]!Таблица213[[product_name]:[упаковка]],7,FALSE)</f>
        <v>718</v>
      </c>
      <c r="E716" t="s">
        <v>36</v>
      </c>
      <c r="F716" t="str">
        <f>VLOOKUP(укпф1[[#This Row],[Номенклатура]],[1]!Таблица213[[product_name]:[упаковка]],3,FALSE)</f>
        <v>ОХЛ</v>
      </c>
      <c r="G716" t="s">
        <v>15</v>
      </c>
      <c r="H716" t="str">
        <f>VLOOKUP(укпф1[[#This Row],[Номенклатура]],[1]!Таблица213[[product_name]:[упаковка]],4,FALSE)</f>
        <v>филе</v>
      </c>
      <c r="I716" s="7">
        <v>1168.3464622090346</v>
      </c>
      <c r="J716" s="7" cm="1">
        <f t="array" ref="J716">INDEX('[1]прайс ЗПП'!$A$1:$D$1080,MATCH(1,(укпф1[[#This Row],[артикул]]='[1]прайс ЗПП'!$B$1:$B$1080)*(укпф1[[#This Row],[Source.Name.1]]='[1]прайс ЗПП'!$A$1:$A$1080),0),4)</f>
        <v>1117.5793608256045</v>
      </c>
      <c r="K716" s="7">
        <f>укпф1[[#This Row],[цена]]*укпф1[[#This Row],[объем]]</f>
        <v>1305719.8924584291</v>
      </c>
      <c r="L716" s="7">
        <f>IFERROR(укпф1[[#This Row],[объем]]*VLOOKUP(укпф1[[#This Row],[артикул]],[1]маринад!$A$2:$D$39,3,FALSE),укпф1[[#This Row],[объем]])</f>
        <v>1168.3464622090346</v>
      </c>
    </row>
    <row r="717" spans="1:12" x14ac:dyDescent="0.35">
      <c r="A717" t="s">
        <v>148</v>
      </c>
      <c r="B717" t="s">
        <v>71</v>
      </c>
      <c r="C717" t="s">
        <v>69</v>
      </c>
      <c r="D717">
        <f>VLOOKUP(укпф1[[#This Row],[Номенклатура]],[1]!Таблица213[[product_name]:[упаковка]],7,FALSE)</f>
        <v>719</v>
      </c>
      <c r="E717" t="s">
        <v>77</v>
      </c>
      <c r="F717" t="str">
        <f>VLOOKUP(укпф1[[#This Row],[Номенклатура]],[1]!Таблица213[[product_name]:[упаковка]],3,FALSE)</f>
        <v>ОХЛ</v>
      </c>
      <c r="G717" t="s">
        <v>15</v>
      </c>
      <c r="H717" t="str">
        <f>VLOOKUP(укпф1[[#This Row],[Номенклатура]],[1]!Таблица213[[product_name]:[упаковка]],4,FALSE)</f>
        <v>филе</v>
      </c>
      <c r="I717" s="7">
        <v>2285.8952521481115</v>
      </c>
      <c r="J717" s="7" cm="1">
        <f t="array" ref="J717">INDEX('[1]прайс ЗПП'!$A$1:$D$1080,MATCH(1,(укпф1[[#This Row],[артикул]]='[1]прайс ЗПП'!$B$1:$B$1080)*(укпф1[[#This Row],[Source.Name.1]]='[1]прайс ЗПП'!$A$1:$A$1080),0),4)</f>
        <v>1081.9224042223073</v>
      </c>
      <c r="K717" s="7">
        <f>укпф1[[#This Row],[цена]]*укпф1[[#This Row],[объем]]</f>
        <v>2473161.287004442</v>
      </c>
      <c r="L717" s="7">
        <f>IFERROR(укпф1[[#This Row],[объем]]*VLOOKUP(укпф1[[#This Row],[артикул]],[1]маринад!$A$2:$D$39,3,FALSE),укпф1[[#This Row],[объем]])</f>
        <v>2285.8952521481115</v>
      </c>
    </row>
    <row r="718" spans="1:12" x14ac:dyDescent="0.35">
      <c r="A718" t="s">
        <v>148</v>
      </c>
      <c r="B718" t="s">
        <v>71</v>
      </c>
      <c r="C718" t="s">
        <v>69</v>
      </c>
      <c r="D718">
        <f>VLOOKUP(укпф1[[#This Row],[Номенклатура]],[1]!Таблица213[[product_name]:[упаковка]],7,FALSE)</f>
        <v>727</v>
      </c>
      <c r="E718" t="s">
        <v>38</v>
      </c>
      <c r="F718" t="str">
        <f>VLOOKUP(укпф1[[#This Row],[Номенклатура]],[1]!Таблица213[[product_name]:[упаковка]],3,FALSE)</f>
        <v>ОХЛ</v>
      </c>
      <c r="G718" t="s">
        <v>15</v>
      </c>
      <c r="H718" t="str">
        <f>VLOOKUP(укпф1[[#This Row],[Номенклатура]],[1]!Таблица213[[product_name]:[упаковка]],4,FALSE)</f>
        <v>грудка</v>
      </c>
      <c r="I718" s="7">
        <v>253.98836134979015</v>
      </c>
      <c r="J718" s="7" cm="1">
        <f t="array" ref="J718">INDEX('[1]прайс ЗПП'!$A$1:$D$1080,MATCH(1,(укпф1[[#This Row],[артикул]]='[1]прайс ЗПП'!$B$1:$B$1080)*(укпф1[[#This Row],[Source.Name.1]]='[1]прайс ЗПП'!$A$1:$A$1080),0),4)</f>
        <v>893.07173356873875</v>
      </c>
      <c r="K718" s="7">
        <f>укпф1[[#This Row],[цена]]*укпф1[[#This Row],[объем]]</f>
        <v>226829.82617694035</v>
      </c>
      <c r="L718" s="7">
        <f>IFERROR(укпф1[[#This Row],[объем]]*VLOOKUP(укпф1[[#This Row],[артикул]],[1]маринад!$A$2:$D$39,3,FALSE),укпф1[[#This Row],[объем]])</f>
        <v>253.98836134979015</v>
      </c>
    </row>
    <row r="719" spans="1:12" x14ac:dyDescent="0.35">
      <c r="A719" t="s">
        <v>148</v>
      </c>
      <c r="B719" t="s">
        <v>71</v>
      </c>
      <c r="C719" t="s">
        <v>69</v>
      </c>
      <c r="D719">
        <f>VLOOKUP(укпф1[[#This Row],[Номенклатура]],[1]!Таблица213[[product_name]:[упаковка]],7,FALSE)</f>
        <v>725</v>
      </c>
      <c r="E719" t="s">
        <v>78</v>
      </c>
      <c r="F719" t="str">
        <f>VLOOKUP(укпф1[[#This Row],[Номенклатура]],[1]!Таблица213[[product_name]:[упаковка]],3,FALSE)</f>
        <v>ОХЛ</v>
      </c>
      <c r="G719" t="s">
        <v>15</v>
      </c>
      <c r="H719" t="str">
        <f>VLOOKUP(укпф1[[#This Row],[Номенклатура]],[1]!Таблица213[[product_name]:[упаковка]],4,FALSE)</f>
        <v>грудка</v>
      </c>
      <c r="I719" s="7">
        <v>965.15577312920254</v>
      </c>
      <c r="J719" s="7" cm="1">
        <f t="array" ref="J719">INDEX('[1]прайс ЗПП'!$A$1:$D$1080,MATCH(1,(укпф1[[#This Row],[артикул]]='[1]прайс ЗПП'!$B$1:$B$1080)*(укпф1[[#This Row],[Source.Name.1]]='[1]прайс ЗПП'!$A$1:$A$1080),0),4)</f>
        <v>864.02273416654589</v>
      </c>
      <c r="K719" s="7">
        <f>укпф1[[#This Row],[цена]]*укпф1[[#This Row],[объем]]</f>
        <v>833916.52999572002</v>
      </c>
      <c r="L719" s="7">
        <f>IFERROR(укпф1[[#This Row],[объем]]*VLOOKUP(укпф1[[#This Row],[артикул]],[1]маринад!$A$2:$D$39,3,FALSE),укпф1[[#This Row],[объем]])</f>
        <v>965.15577312920254</v>
      </c>
    </row>
    <row r="720" spans="1:12" x14ac:dyDescent="0.35">
      <c r="A720" t="s">
        <v>148</v>
      </c>
      <c r="B720" t="s">
        <v>71</v>
      </c>
      <c r="C720" t="s">
        <v>69</v>
      </c>
      <c r="D720">
        <f>VLOOKUP(укпф1[[#This Row],[Номенклатура]],[1]!Таблица213[[product_name]:[упаковка]],7,FALSE)</f>
        <v>29</v>
      </c>
      <c r="E720" t="s">
        <v>79</v>
      </c>
      <c r="F720" t="str">
        <f>VLOOKUP(укпф1[[#This Row],[Номенклатура]],[1]!Таблица213[[product_name]:[упаковка]],3,FALSE)</f>
        <v>ОХЛ</v>
      </c>
      <c r="G720" t="s">
        <v>15</v>
      </c>
      <c r="H720" t="str">
        <f>VLOOKUP(укпф1[[#This Row],[Номенклатура]],[1]!Таблица213[[product_name]:[упаковка]],4,FALSE)</f>
        <v>табак</v>
      </c>
      <c r="I720" s="7">
        <v>152.3930168098741</v>
      </c>
      <c r="J720" s="7" cm="1">
        <f t="array" ref="J720">INDEX('[1]прайс ЗПП'!$A$1:$D$1080,MATCH(1,(укпф1[[#This Row],[артикул]]='[1]прайс ЗПП'!$B$1:$B$1080)*(укпф1[[#This Row],[Source.Name.1]]='[1]прайс ЗПП'!$A$1:$A$1080),0),4)</f>
        <v>756.2715951427773</v>
      </c>
      <c r="K720" s="7">
        <f>укпф1[[#This Row],[цена]]*укпф1[[#This Row],[объем]]</f>
        <v>115250.50991142356</v>
      </c>
      <c r="L720" s="7">
        <f>IFERROR(укпф1[[#This Row],[объем]]*VLOOKUP(укпф1[[#This Row],[артикул]],[1]маринад!$A$2:$D$39,3,FALSE),укпф1[[#This Row],[объем]])</f>
        <v>152.3930168098741</v>
      </c>
    </row>
    <row r="721" spans="1:12" x14ac:dyDescent="0.35">
      <c r="A721" t="s">
        <v>148</v>
      </c>
      <c r="B721" t="s">
        <v>71</v>
      </c>
      <c r="C721" t="s">
        <v>69</v>
      </c>
      <c r="D721">
        <f>VLOOKUP(укпф1[[#This Row],[Номенклатура]],[1]!Таблица213[[product_name]:[упаковка]],7,FALSE)</f>
        <v>30</v>
      </c>
      <c r="E721" t="s">
        <v>80</v>
      </c>
      <c r="F721" t="str">
        <f>VLOOKUP(укпф1[[#This Row],[Номенклатура]],[1]!Таблица213[[product_name]:[упаковка]],3,FALSE)</f>
        <v>ОХЛ</v>
      </c>
      <c r="G721" t="s">
        <v>15</v>
      </c>
      <c r="H721" t="str">
        <f>VLOOKUP(укпф1[[#This Row],[Номенклатура]],[1]!Таблица213[[product_name]:[упаковка]],4,FALSE)</f>
        <v>рагу</v>
      </c>
      <c r="I721" s="7">
        <v>2184.2999076081951</v>
      </c>
      <c r="J721" s="7" cm="1">
        <f t="array" ref="J721">INDEX('[1]прайс ЗПП'!$A$1:$D$1080,MATCH(1,(укпф1[[#This Row],[артикул]]='[1]прайс ЗПП'!$B$1:$B$1080)*(укпф1[[#This Row],[Source.Name.1]]='[1]прайс ЗПП'!$A$1:$A$1080),0),4)</f>
        <v>711.47117573963283</v>
      </c>
      <c r="K721" s="7">
        <f>укпф1[[#This Row],[цена]]*укпф1[[#This Row],[объем]]</f>
        <v>1554066.4234339739</v>
      </c>
      <c r="L721" s="7">
        <f>IFERROR(укпф1[[#This Row],[объем]]*VLOOKUP(укпф1[[#This Row],[артикул]],[1]маринад!$A$2:$D$39,3,FALSE),укпф1[[#This Row],[объем]])</f>
        <v>2184.2999076081951</v>
      </c>
    </row>
    <row r="722" spans="1:12" x14ac:dyDescent="0.35">
      <c r="A722" t="s">
        <v>148</v>
      </c>
      <c r="B722" t="s">
        <v>71</v>
      </c>
      <c r="C722" t="s">
        <v>69</v>
      </c>
      <c r="D722">
        <f>VLOOKUP(укпф1[[#This Row],[Номенклатура]],[1]!Таблица213[[product_name]:[упаковка]],7,FALSE)</f>
        <v>730</v>
      </c>
      <c r="E722" t="s">
        <v>45</v>
      </c>
      <c r="F722" t="str">
        <f>VLOOKUP(укпф1[[#This Row],[Номенклатура]],[1]!Таблица213[[product_name]:[упаковка]],3,FALSE)</f>
        <v>ОХЛ</v>
      </c>
      <c r="G722" t="s">
        <v>15</v>
      </c>
      <c r="H722" t="str">
        <f>VLOOKUP(укпф1[[#This Row],[Номенклатура]],[1]!Таблица213[[product_name]:[упаковка]],4,FALSE)</f>
        <v>желудки</v>
      </c>
      <c r="I722" s="7">
        <v>558.77439496953832</v>
      </c>
      <c r="J722" s="7" cm="1">
        <f t="array" ref="J722">INDEX('[1]прайс ЗПП'!$A$1:$D$1080,MATCH(1,(укпф1[[#This Row],[артикул]]='[1]прайс ЗПП'!$B$1:$B$1080)*(укпф1[[#This Row],[Source.Name.1]]='[1]прайс ЗПП'!$A$1:$A$1080),0),4)</f>
        <v>562.00622251238019</v>
      </c>
      <c r="K722" s="7">
        <f>укпф1[[#This Row],[цена]]*укпф1[[#This Row],[объем]]</f>
        <v>314034.68695347098</v>
      </c>
      <c r="L722" s="7">
        <f>IFERROR(укпф1[[#This Row],[объем]]*VLOOKUP(укпф1[[#This Row],[артикул]],[1]маринад!$A$2:$D$39,3,FALSE),укпф1[[#This Row],[объем]])</f>
        <v>558.77439496953832</v>
      </c>
    </row>
    <row r="723" spans="1:12" x14ac:dyDescent="0.35">
      <c r="A723" t="s">
        <v>148</v>
      </c>
      <c r="B723" t="s">
        <v>71</v>
      </c>
      <c r="C723" t="s">
        <v>69</v>
      </c>
      <c r="D723">
        <f>VLOOKUP(укпф1[[#This Row],[Номенклатура]],[1]!Таблица213[[product_name]:[упаковка]],7,FALSE)</f>
        <v>731</v>
      </c>
      <c r="E723" t="s">
        <v>81</v>
      </c>
      <c r="F723" t="str">
        <f>VLOOKUP(укпф1[[#This Row],[Номенклатура]],[1]!Таблица213[[product_name]:[упаковка]],3,FALSE)</f>
        <v>ОХЛ</v>
      </c>
      <c r="G723" t="s">
        <v>15</v>
      </c>
      <c r="H723" t="str">
        <f>VLOOKUP(укпф1[[#This Row],[Номенклатура]],[1]!Таблица213[[product_name]:[упаковка]],4,FALSE)</f>
        <v>желудки</v>
      </c>
      <c r="I723" s="7">
        <v>152.3930168098741</v>
      </c>
      <c r="J723" s="7" cm="1">
        <f t="array" ref="J723">INDEX('[1]прайс ЗПП'!$A$1:$D$1080,MATCH(1,(укпф1[[#This Row],[артикул]]='[1]прайс ЗПП'!$B$1:$B$1080)*(укпф1[[#This Row],[Source.Name.1]]='[1]прайс ЗПП'!$A$1:$A$1080),0),4)</f>
        <v>540.65671721539525</v>
      </c>
      <c r="K723" s="7">
        <f>укпф1[[#This Row],[цена]]*укпф1[[#This Row],[объем]]</f>
        <v>82392.308194977071</v>
      </c>
      <c r="L723" s="7">
        <f>IFERROR(укпф1[[#This Row],[объем]]*VLOOKUP(укпф1[[#This Row],[артикул]],[1]маринад!$A$2:$D$39,3,FALSE),укпф1[[#This Row],[объем]])</f>
        <v>152.3930168098741</v>
      </c>
    </row>
    <row r="724" spans="1:12" x14ac:dyDescent="0.35">
      <c r="A724" t="s">
        <v>148</v>
      </c>
      <c r="B724" t="s">
        <v>71</v>
      </c>
      <c r="C724" t="s">
        <v>69</v>
      </c>
      <c r="D724">
        <f>VLOOKUP(укпф1[[#This Row],[Номенклатура]],[1]!Таблица213[[product_name]:[упаковка]],7,FALSE)</f>
        <v>732</v>
      </c>
      <c r="E724" t="s">
        <v>47</v>
      </c>
      <c r="F724" t="str">
        <f>VLOOKUP(укпф1[[#This Row],[Номенклатура]],[1]!Таблица213[[product_name]:[упаковка]],3,FALSE)</f>
        <v>ОХЛ</v>
      </c>
      <c r="G724" t="s">
        <v>15</v>
      </c>
      <c r="H724" t="str">
        <f>VLOOKUP(укпф1[[#This Row],[Номенклатура]],[1]!Таблица213[[product_name]:[упаковка]],4,FALSE)</f>
        <v>печень</v>
      </c>
      <c r="I724" s="7">
        <v>629.89113614747953</v>
      </c>
      <c r="J724" s="7" cm="1">
        <f t="array" ref="J724">INDEX('[1]прайс ЗПП'!$A$1:$D$1080,MATCH(1,(укпф1[[#This Row],[артикул]]='[1]прайс ЗПП'!$B$1:$B$1080)*(укпф1[[#This Row],[Source.Name.1]]='[1]прайс ЗПП'!$A$1:$A$1080),0),4)</f>
        <v>537.88237088649385</v>
      </c>
      <c r="K724" s="7">
        <f>укпф1[[#This Row],[цена]]*укпф1[[#This Row],[объем]]</f>
        <v>338807.3377113936</v>
      </c>
      <c r="L724" s="7">
        <f>IFERROR(укпф1[[#This Row],[объем]]*VLOOKUP(укпф1[[#This Row],[артикул]],[1]маринад!$A$2:$D$39,3,FALSE),укпф1[[#This Row],[объем]])</f>
        <v>629.89113614747953</v>
      </c>
    </row>
    <row r="725" spans="1:12" x14ac:dyDescent="0.35">
      <c r="A725" t="s">
        <v>148</v>
      </c>
      <c r="B725" t="s">
        <v>71</v>
      </c>
      <c r="C725" t="s">
        <v>69</v>
      </c>
      <c r="D725">
        <f>VLOOKUP(укпф1[[#This Row],[Номенклатура]],[1]!Таблица213[[product_name]:[упаковка]],7,FALSE)</f>
        <v>733</v>
      </c>
      <c r="E725" t="s">
        <v>82</v>
      </c>
      <c r="F725" t="str">
        <f>VLOOKUP(укпф1[[#This Row],[Номенклатура]],[1]!Таблица213[[product_name]:[упаковка]],3,FALSE)</f>
        <v>ОХЛ</v>
      </c>
      <c r="G725" t="s">
        <v>15</v>
      </c>
      <c r="H725" t="str">
        <f>VLOOKUP(укпф1[[#This Row],[Номенклатура]],[1]!Таблица213[[product_name]:[упаковка]],4,FALSE)</f>
        <v>печень</v>
      </c>
      <c r="I725" s="7">
        <v>253.98836134979015</v>
      </c>
      <c r="J725" s="7" cm="1">
        <f t="array" ref="J725">INDEX('[1]прайс ЗПП'!$A$1:$D$1080,MATCH(1,(укпф1[[#This Row],[артикул]]='[1]прайс ЗПП'!$B$1:$B$1080)*(укпф1[[#This Row],[Source.Name.1]]='[1]прайс ЗПП'!$A$1:$A$1080),0),4)</f>
        <v>514.65802229078804</v>
      </c>
      <c r="K725" s="7">
        <f>укпф1[[#This Row],[цена]]*укпф1[[#This Row],[объем]]</f>
        <v>130717.14773716102</v>
      </c>
      <c r="L725" s="7">
        <f>IFERROR(укпф1[[#This Row],[объем]]*VLOOKUP(укпф1[[#This Row],[артикул]],[1]маринад!$A$2:$D$39,3,FALSE),укпф1[[#This Row],[объем]])</f>
        <v>253.98836134979015</v>
      </c>
    </row>
    <row r="726" spans="1:12" x14ac:dyDescent="0.35">
      <c r="A726" t="s">
        <v>148</v>
      </c>
      <c r="B726" t="s">
        <v>71</v>
      </c>
      <c r="C726" t="s">
        <v>69</v>
      </c>
      <c r="D726">
        <f>VLOOKUP(укпф1[[#This Row],[Номенклатура]],[1]!Таблица213[[product_name]:[упаковка]],7,FALSE)</f>
        <v>734</v>
      </c>
      <c r="E726" t="s">
        <v>49</v>
      </c>
      <c r="F726" t="str">
        <f>VLOOKUP(укпф1[[#This Row],[Номенклатура]],[1]!Таблица213[[product_name]:[упаковка]],3,FALSE)</f>
        <v>ОХЛ</v>
      </c>
      <c r="G726" t="s">
        <v>15</v>
      </c>
      <c r="H726" t="str">
        <f>VLOOKUP(укпф1[[#This Row],[Номенклатура]],[1]!Таблица213[[product_name]:[упаковка]],4,FALSE)</f>
        <v>сердце</v>
      </c>
      <c r="I726" s="7">
        <v>558.77439496953832</v>
      </c>
      <c r="J726" s="7" cm="1">
        <f t="array" ref="J726">INDEX('[1]прайс ЗПП'!$A$1:$D$1080,MATCH(1,(укпф1[[#This Row],[артикул]]='[1]прайс ЗПП'!$B$1:$B$1080)*(укпф1[[#This Row],[Source.Name.1]]='[1]прайс ЗПП'!$A$1:$A$1080),0),4)</f>
        <v>898.31398869857753</v>
      </c>
      <c r="K726" s="7">
        <f>укпф1[[#This Row],[цена]]*укпф1[[#This Row],[объем]]</f>
        <v>501954.85552772036</v>
      </c>
      <c r="L726" s="7">
        <f>IFERROR(укпф1[[#This Row],[объем]]*VLOOKUP(укпф1[[#This Row],[артикул]],[1]маринад!$A$2:$D$39,3,FALSE),укпф1[[#This Row],[объем]])</f>
        <v>558.77439496953832</v>
      </c>
    </row>
    <row r="727" spans="1:12" x14ac:dyDescent="0.35">
      <c r="A727" t="s">
        <v>148</v>
      </c>
      <c r="B727" t="s">
        <v>71</v>
      </c>
      <c r="C727" t="s">
        <v>69</v>
      </c>
      <c r="D727">
        <f>VLOOKUP(укпф1[[#This Row],[Номенклатура]],[1]!Таблица213[[product_name]:[упаковка]],7,FALSE)</f>
        <v>735</v>
      </c>
      <c r="E727" t="s">
        <v>83</v>
      </c>
      <c r="F727" t="str">
        <f>VLOOKUP(укпф1[[#This Row],[Номенклатура]],[1]!Таблица213[[product_name]:[упаковка]],3,FALSE)</f>
        <v>ОХЛ</v>
      </c>
      <c r="G727" t="s">
        <v>15</v>
      </c>
      <c r="H727" t="str">
        <f>VLOOKUP(укпф1[[#This Row],[Номенклатура]],[1]!Таблица213[[product_name]:[упаковка]],4,FALSE)</f>
        <v>сердце</v>
      </c>
      <c r="I727" s="7">
        <v>152.3930168098741</v>
      </c>
      <c r="J727" s="7" cm="1">
        <f t="array" ref="J727">INDEX('[1]прайс ЗПП'!$A$1:$D$1080,MATCH(1,(укпф1[[#This Row],[артикул]]='[1]прайс ЗПП'!$B$1:$B$1080)*(укпф1[[#This Row],[Source.Name.1]]='[1]прайс ЗПП'!$A$1:$A$1080),0),4)</f>
        <v>871.08169051529126</v>
      </c>
      <c r="K727" s="7">
        <f>укпф1[[#This Row],[цена]]*укпф1[[#This Row],[объем]]</f>
        <v>132746.76670547033</v>
      </c>
      <c r="L727" s="7">
        <f>IFERROR(укпф1[[#This Row],[объем]]*VLOOKUP(укпф1[[#This Row],[артикул]],[1]маринад!$A$2:$D$39,3,FALSE),укпф1[[#This Row],[объем]])</f>
        <v>152.3930168098741</v>
      </c>
    </row>
    <row r="728" spans="1:12" x14ac:dyDescent="0.35">
      <c r="A728" t="s">
        <v>148</v>
      </c>
      <c r="B728" t="s">
        <v>71</v>
      </c>
      <c r="C728" t="s">
        <v>69</v>
      </c>
      <c r="D728">
        <f>VLOOKUP(укпф1[[#This Row],[Номенклатура]],[1]!Таблица213[[product_name]:[упаковка]],7,FALSE)</f>
        <v>204</v>
      </c>
      <c r="E728" t="s">
        <v>84</v>
      </c>
      <c r="F728" t="str">
        <f>VLOOKUP(укпф1[[#This Row],[Номенклатура]],[1]!Таблица213[[product_name]:[упаковка]],3,FALSE)</f>
        <v>ОХЛ</v>
      </c>
      <c r="G728" t="s">
        <v>15</v>
      </c>
      <c r="H728" t="str">
        <f>VLOOKUP(укпф1[[#This Row],[Номенклатура]],[1]!Таблица213[[product_name]:[упаковка]],4,FALSE)</f>
        <v>крыло</v>
      </c>
      <c r="I728" s="7">
        <v>665.44950673645019</v>
      </c>
      <c r="J728" s="7" cm="1">
        <f t="array" ref="J728">INDEX('[1]прайс ЗПП'!$A$1:$D$1080,MATCH(1,(укпф1[[#This Row],[артикул]]='[1]прайс ЗПП'!$B$1:$B$1080)*(укпф1[[#This Row],[Source.Name.1]]='[1]прайс ЗПП'!$A$1:$A$1080),0),4)</f>
        <v>847.92126041880965</v>
      </c>
      <c r="K728" s="7">
        <f>укпф1[[#This Row],[цена]]*укпф1[[#This Row],[объем]]</f>
        <v>564248.78449704603</v>
      </c>
      <c r="L728" s="7">
        <f>IFERROR(укпф1[[#This Row],[объем]]*VLOOKUP(укпф1[[#This Row],[артикул]],[1]маринад!$A$2:$D$39,3,FALSE),укпф1[[#This Row],[объем]])</f>
        <v>570.46678674363488</v>
      </c>
    </row>
    <row r="729" spans="1:12" x14ac:dyDescent="0.35">
      <c r="A729" t="s">
        <v>148</v>
      </c>
      <c r="B729" t="s">
        <v>71</v>
      </c>
      <c r="C729" t="s">
        <v>69</v>
      </c>
      <c r="D729">
        <f>VLOOKUP(укпф1[[#This Row],[Номенклатура]],[1]!Таблица213[[product_name]:[упаковка]],7,FALSE)</f>
        <v>959</v>
      </c>
      <c r="E729" t="s">
        <v>85</v>
      </c>
      <c r="F729" t="str">
        <f>VLOOKUP(укпф1[[#This Row],[Номенклатура]],[1]!Таблица213[[product_name]:[упаковка]],3,FALSE)</f>
        <v>ОХЛ</v>
      </c>
      <c r="G729" t="s">
        <v>15</v>
      </c>
      <c r="H729" t="str">
        <f>VLOOKUP(укпф1[[#This Row],[Номенклатура]],[1]!Таблица213[[product_name]:[упаковка]],4,FALSE)</f>
        <v>табак</v>
      </c>
      <c r="I729" s="7">
        <v>182.87162017184889</v>
      </c>
      <c r="J729" s="7" cm="1">
        <f t="array" ref="J729">INDEX('[1]прайс ЗПП'!$A$1:$D$1080,MATCH(1,(укпф1[[#This Row],[артикул]]='[1]прайс ЗПП'!$B$1:$B$1080)*(укпф1[[#This Row],[Source.Name.1]]='[1]прайс ЗПП'!$A$1:$A$1080),0),4)</f>
        <v>680.354040602081</v>
      </c>
      <c r="K729" s="7">
        <f>укпф1[[#This Row],[цена]]*укпф1[[#This Row],[объем]]</f>
        <v>124417.44569536642</v>
      </c>
      <c r="L729" s="7">
        <f>IFERROR(укпф1[[#This Row],[объем]]*VLOOKUP(укпф1[[#This Row],[артикул]],[1]маринад!$A$2:$D$39,3,FALSE),укпф1[[#This Row],[объем]])</f>
        <v>161.47604430185331</v>
      </c>
    </row>
    <row r="730" spans="1:12" x14ac:dyDescent="0.35">
      <c r="A730" t="s">
        <v>148</v>
      </c>
      <c r="B730" t="s">
        <v>71</v>
      </c>
      <c r="C730" t="s">
        <v>69</v>
      </c>
      <c r="D730">
        <f>VLOOKUP(укпф1[[#This Row],[Номенклатура]],[1]!Таблица213[[product_name]:[упаковка]],7,FALSE)</f>
        <v>952</v>
      </c>
      <c r="E730" t="s">
        <v>86</v>
      </c>
      <c r="F730" t="str">
        <f>VLOOKUP(укпф1[[#This Row],[Номенклатура]],[1]!Таблица213[[product_name]:[упаковка]],3,FALSE)</f>
        <v>ОХЛ</v>
      </c>
      <c r="G730" t="s">
        <v>15</v>
      </c>
      <c r="H730" t="str">
        <f>VLOOKUP(укпф1[[#This Row],[Номенклатура]],[1]!Таблица213[[product_name]:[упаковка]],4,FALSE)</f>
        <v>голень</v>
      </c>
      <c r="I730" s="7">
        <v>426.70044706764742</v>
      </c>
      <c r="J730" s="7" cm="1">
        <f t="array" ref="J730">INDEX('[1]прайс ЗПП'!$A$1:$D$1080,MATCH(1,(укпф1[[#This Row],[артикул]]='[1]прайс ЗПП'!$B$1:$B$1080)*(укпф1[[#This Row],[Source.Name.1]]='[1]прайс ЗПП'!$A$1:$A$1080),0),4)</f>
        <v>890.1960637083148</v>
      </c>
      <c r="K730" s="7">
        <f>укпф1[[#This Row],[цена]]*укпф1[[#This Row],[объем]]</f>
        <v>379847.05836219789</v>
      </c>
      <c r="L730" s="7">
        <f>IFERROR(укпф1[[#This Row],[объем]]*VLOOKUP(укпф1[[#This Row],[артикул]],[1]маринад!$A$2:$D$39,3,FALSE),укпф1[[#This Row],[объем]])</f>
        <v>364.85715867263565</v>
      </c>
    </row>
    <row r="731" spans="1:12" x14ac:dyDescent="0.35">
      <c r="A731" t="s">
        <v>148</v>
      </c>
      <c r="B731" t="s">
        <v>71</v>
      </c>
      <c r="C731" t="s">
        <v>69</v>
      </c>
      <c r="D731">
        <f>VLOOKUP(укпф1[[#This Row],[Номенклатура]],[1]!Таблица213[[product_name]:[упаковка]],7,FALSE)</f>
        <v>953</v>
      </c>
      <c r="E731" t="s">
        <v>87</v>
      </c>
      <c r="F731" t="str">
        <f>VLOOKUP(укпф1[[#This Row],[Номенклатура]],[1]!Таблица213[[product_name]:[упаковка]],3,FALSE)</f>
        <v>ОХЛ</v>
      </c>
      <c r="G731" t="s">
        <v>15</v>
      </c>
      <c r="H731" t="str">
        <f>VLOOKUP(укпф1[[#This Row],[Номенклатура]],[1]!Таблица213[[product_name]:[упаковка]],4,FALSE)</f>
        <v>бедро</v>
      </c>
      <c r="I731" s="7">
        <v>426.70044706764736</v>
      </c>
      <c r="J731" s="7" cm="1">
        <f t="array" ref="J731">INDEX('[1]прайс ЗПП'!$A$1:$D$1080,MATCH(1,(укпф1[[#This Row],[артикул]]='[1]прайс ЗПП'!$B$1:$B$1080)*(укпф1[[#This Row],[Source.Name.1]]='[1]прайс ЗПП'!$A$1:$A$1080),0),4)</f>
        <v>904.33128416673435</v>
      </c>
      <c r="K731" s="7">
        <f>укпф1[[#This Row],[цена]]*укпф1[[#This Row],[объем]]</f>
        <v>385878.5632512052</v>
      </c>
      <c r="L731" s="7">
        <f>IFERROR(укпф1[[#This Row],[объем]]*VLOOKUP(укпф1[[#This Row],[артикул]],[1]маринад!$A$2:$D$39,3,FALSE),укпф1[[#This Row],[объем]])</f>
        <v>368.00383533216677</v>
      </c>
    </row>
    <row r="732" spans="1:12" x14ac:dyDescent="0.35">
      <c r="A732" t="s">
        <v>148</v>
      </c>
      <c r="B732" t="s">
        <v>71</v>
      </c>
      <c r="C732" t="s">
        <v>69</v>
      </c>
      <c r="D732">
        <f>VLOOKUP(укпф1[[#This Row],[Номенклатура]],[1]!Таблица213[[product_name]:[упаковка]],7,FALSE)</f>
        <v>958</v>
      </c>
      <c r="E732" t="s">
        <v>58</v>
      </c>
      <c r="F732" t="str">
        <f>VLOOKUP(укпф1[[#This Row],[Номенклатура]],[1]!Таблица213[[product_name]:[упаковка]],3,FALSE)</f>
        <v>ОХЛ</v>
      </c>
      <c r="G732" t="s">
        <v>15</v>
      </c>
      <c r="H732" t="str">
        <f>VLOOKUP(укпф1[[#This Row],[Номенклатура]],[1]!Таблица213[[product_name]:[упаковка]],4,FALSE)</f>
        <v>табак</v>
      </c>
      <c r="I732" s="7">
        <v>259.06812857678591</v>
      </c>
      <c r="J732" s="7" cm="1">
        <f t="array" ref="J732">INDEX('[1]прайс ЗПП'!$A$1:$D$1080,MATCH(1,(укпф1[[#This Row],[артикул]]='[1]прайс ЗПП'!$B$1:$B$1080)*(укпф1[[#This Row],[Source.Name.1]]='[1]прайс ЗПП'!$A$1:$A$1080),0),4)</f>
        <v>781.8398798890131</v>
      </c>
      <c r="K732" s="7">
        <f>укпф1[[#This Row],[цена]]*укпф1[[#This Row],[объем]]</f>
        <v>202549.7945295457</v>
      </c>
      <c r="L732" s="7">
        <f>IFERROR(укпф1[[#This Row],[объем]]*VLOOKUP(укпф1[[#This Row],[артикул]],[1]маринад!$A$2:$D$39,3,FALSE),укпф1[[#This Row],[объем]])</f>
        <v>252.25718459278082</v>
      </c>
    </row>
    <row r="733" spans="1:12" x14ac:dyDescent="0.35">
      <c r="A733" t="s">
        <v>148</v>
      </c>
      <c r="B733" t="s">
        <v>71</v>
      </c>
      <c r="C733" t="s">
        <v>69</v>
      </c>
      <c r="D733">
        <f>VLOOKUP(укпф1[[#This Row],[Номенклатура]],[1]!Таблица213[[product_name]:[упаковка]],7,FALSE)</f>
        <v>205</v>
      </c>
      <c r="E733" t="s">
        <v>88</v>
      </c>
      <c r="F733" t="str">
        <f>VLOOKUP(укпф1[[#This Row],[Номенклатура]],[1]!Таблица213[[product_name]:[упаковка]],3,FALSE)</f>
        <v>ОХЛ</v>
      </c>
      <c r="G733" t="s">
        <v>15</v>
      </c>
      <c r="H733" t="str">
        <f>VLOOKUP(укпф1[[#This Row],[Номенклатура]],[1]!Таблица213[[product_name]:[упаковка]],4,FALSE)</f>
        <v>рагу</v>
      </c>
      <c r="I733" s="7">
        <v>792.44368741134542</v>
      </c>
      <c r="J733" s="7" cm="1">
        <f t="array" ref="J733">INDEX('[1]прайс ЗПП'!$A$1:$D$1080,MATCH(1,(укпф1[[#This Row],[артикул]]='[1]прайс ЗПП'!$B$1:$B$1080)*(укпф1[[#This Row],[Source.Name.1]]='[1]прайс ЗПП'!$A$1:$A$1080),0),4)</f>
        <v>601.0715719240178</v>
      </c>
      <c r="K733" s="7">
        <f>укпф1[[#This Row],[цена]]*укпф1[[#This Row],[объем]]</f>
        <v>476315.3728536024</v>
      </c>
      <c r="L733" s="7">
        <f>IFERROR(укпф1[[#This Row],[объем]]*VLOOKUP(укпф1[[#This Row],[артикул]],[1]маринад!$A$2:$D$39,3,FALSE),укпф1[[#This Row],[объем]])</f>
        <v>587.99709684005745</v>
      </c>
    </row>
    <row r="734" spans="1:12" x14ac:dyDescent="0.35">
      <c r="A734" t="s">
        <v>148</v>
      </c>
      <c r="B734" t="s">
        <v>71</v>
      </c>
      <c r="C734" t="s">
        <v>69</v>
      </c>
      <c r="D734">
        <f>VLOOKUP(укпф1[[#This Row],[Номенклатура]],[1]!Таблица213[[product_name]:[упаковка]],7,FALSE)</f>
        <v>961</v>
      </c>
      <c r="E734" t="s">
        <v>89</v>
      </c>
      <c r="F734" t="str">
        <f>VLOOKUP(укпф1[[#This Row],[Номенклатура]],[1]!Таблица213[[product_name]:[упаковка]],3,FALSE)</f>
        <v>ОХЛ</v>
      </c>
      <c r="G734" t="s">
        <v>15</v>
      </c>
      <c r="H734" t="str">
        <f>VLOOKUP(укпф1[[#This Row],[Номенклатура]],[1]!Таблица213[[product_name]:[упаковка]],4,FALSE)</f>
        <v>табак</v>
      </c>
      <c r="I734" s="7">
        <v>213.35022353382371</v>
      </c>
      <c r="J734" s="7" cm="1">
        <f t="array" ref="J734">INDEX('[1]прайс ЗПП'!$A$1:$D$1080,MATCH(1,(укпф1[[#This Row],[артикул]]='[1]прайс ЗПП'!$B$1:$B$1080)*(укпф1[[#This Row],[Source.Name.1]]='[1]прайс ЗПП'!$A$1:$A$1080),0),4)</f>
        <v>770.48643202755852</v>
      </c>
      <c r="K734" s="7">
        <f>укпф1[[#This Row],[цена]]*укпф1[[#This Row],[объем]]</f>
        <v>164383.45250285786</v>
      </c>
      <c r="L734" s="7">
        <f>IFERROR(укпф1[[#This Row],[объем]]*VLOOKUP(укпф1[[#This Row],[артикул]],[1]маринад!$A$2:$D$39,3,FALSE),укпф1[[#This Row],[объем]])</f>
        <v>211.23784508299377</v>
      </c>
    </row>
    <row r="735" spans="1:12" x14ac:dyDescent="0.35">
      <c r="A735" t="s">
        <v>148</v>
      </c>
      <c r="B735" t="s">
        <v>71</v>
      </c>
      <c r="C735" t="s">
        <v>69</v>
      </c>
      <c r="D735">
        <f>VLOOKUP(укпф1[[#This Row],[Номенклатура]],[1]!Таблица213[[product_name]:[упаковка]],7,FALSE)</f>
        <v>1064</v>
      </c>
      <c r="E735" t="s">
        <v>62</v>
      </c>
      <c r="F735" t="str">
        <f>VLOOKUP(укпф1[[#This Row],[Номенклатура]],[1]!Таблица213[[product_name]:[упаковка]],3,FALSE)</f>
        <v>ОХЛ</v>
      </c>
      <c r="G735" t="s">
        <v>15</v>
      </c>
      <c r="H735" t="str">
        <f>VLOOKUP(укпф1[[#This Row],[Номенклатура]],[1]!Таблица213[[product_name]:[упаковка]],4,FALSE)</f>
        <v>бедро</v>
      </c>
      <c r="I735" s="7">
        <v>629.89113614747953</v>
      </c>
      <c r="J735" s="7" cm="1">
        <f t="array" ref="J735">INDEX('[1]прайс ЗПП'!$A$1:$D$1080,MATCH(1,(укпф1[[#This Row],[артикул]]='[1]прайс ЗПП'!$B$1:$B$1080)*(укпф1[[#This Row],[Source.Name.1]]='[1]прайс ЗПП'!$A$1:$A$1080),0),4)</f>
        <v>875.33684092610474</v>
      </c>
      <c r="K735" s="7">
        <f>укпф1[[#This Row],[цена]]*укпф1[[#This Row],[объем]]</f>
        <v>551366.91724268964</v>
      </c>
      <c r="L735" s="7">
        <f>IFERROR(укпф1[[#This Row],[объем]]*VLOOKUP(укпф1[[#This Row],[артикул]],[1]маринад!$A$2:$D$39,3,FALSE),укпф1[[#This Row],[объем]])</f>
        <v>534.71233968376873</v>
      </c>
    </row>
    <row r="736" spans="1:12" x14ac:dyDescent="0.35">
      <c r="A736" t="s">
        <v>148</v>
      </c>
      <c r="B736" t="s">
        <v>71</v>
      </c>
      <c r="C736" t="s">
        <v>69</v>
      </c>
      <c r="D736">
        <f>VLOOKUP(укпф1[[#This Row],[Номенклатура]],[1]!Таблица213[[product_name]:[упаковка]],7,FALSE)</f>
        <v>737</v>
      </c>
      <c r="E736" t="s">
        <v>90</v>
      </c>
      <c r="F736" t="str">
        <f>VLOOKUP(укпф1[[#This Row],[Номенклатура]],[1]!Таблица213[[product_name]:[упаковка]],3,FALSE)</f>
        <v>ОХЛ</v>
      </c>
      <c r="G736" t="s">
        <v>15</v>
      </c>
      <c r="H736" t="str">
        <f>VLOOKUP(укпф1[[#This Row],[Номенклатура]],[1]!Таблица213[[product_name]:[упаковка]],4,FALSE)</f>
        <v>лапы</v>
      </c>
      <c r="I736" s="7">
        <v>965.15577312920243</v>
      </c>
      <c r="J736" s="7" cm="1">
        <f t="array" ref="J736">INDEX('[1]прайс ЗПП'!$A$1:$D$1080,MATCH(1,(укпф1[[#This Row],[артикул]]='[1]прайс ЗПП'!$B$1:$B$1080)*(укпф1[[#This Row],[Source.Name.1]]='[1]прайс ЗПП'!$A$1:$A$1080),0),4)</f>
        <v>165.33823088808907</v>
      </c>
      <c r="K736" s="7">
        <f>укпф1[[#This Row],[цена]]*укпф1[[#This Row],[объем]]</f>
        <v>159577.14806060819</v>
      </c>
      <c r="L736" s="7">
        <f>IFERROR(укпф1[[#This Row],[объем]]*VLOOKUP(укпф1[[#This Row],[артикул]],[1]маринад!$A$2:$D$39,3,FALSE),укпф1[[#This Row],[объем]])</f>
        <v>965.15577312920243</v>
      </c>
    </row>
    <row r="737" spans="1:12" x14ac:dyDescent="0.35">
      <c r="A737" t="s">
        <v>148</v>
      </c>
      <c r="B737" t="s">
        <v>71</v>
      </c>
      <c r="C737" t="s">
        <v>69</v>
      </c>
      <c r="D737">
        <f>VLOOKUP(укпф1[[#This Row],[Номенклатура]],[1]!Таблица213[[product_name]:[упаковка]],7,FALSE)</f>
        <v>739</v>
      </c>
      <c r="E737" t="s">
        <v>91</v>
      </c>
      <c r="F737" t="str">
        <f>VLOOKUP(укпф1[[#This Row],[Номенклатура]],[1]!Таблица213[[product_name]:[упаковка]],3,FALSE)</f>
        <v>ОХЛ</v>
      </c>
      <c r="G737" t="s">
        <v>15</v>
      </c>
      <c r="H737" t="str">
        <f>VLOOKUP(укпф1[[#This Row],[Номенклатура]],[1]!Таблица213[[product_name]:[упаковка]],4,FALSE)</f>
        <v>головы</v>
      </c>
      <c r="I737" s="7">
        <v>914.35810085924447</v>
      </c>
      <c r="J737" s="7" cm="1">
        <f t="array" ref="J737">INDEX('[1]прайс ЗПП'!$A$1:$D$1080,MATCH(1,(укпф1[[#This Row],[артикул]]='[1]прайс ЗПП'!$B$1:$B$1080)*(укпф1[[#This Row],[Source.Name.1]]='[1]прайс ЗПП'!$A$1:$A$1080),0),4)</f>
        <v>173.11092239521261</v>
      </c>
      <c r="K737" s="7">
        <f>укпф1[[#This Row],[цена]]*укпф1[[#This Row],[объем]]</f>
        <v>158285.37423927867</v>
      </c>
      <c r="L737" s="7">
        <f>IFERROR(укпф1[[#This Row],[объем]]*VLOOKUP(укпф1[[#This Row],[артикул]],[1]маринад!$A$2:$D$39,3,FALSE),укпф1[[#This Row],[объем]])</f>
        <v>914.35810085924447</v>
      </c>
    </row>
    <row r="738" spans="1:12" x14ac:dyDescent="0.35">
      <c r="A738" t="s">
        <v>148</v>
      </c>
      <c r="B738" t="s">
        <v>71</v>
      </c>
      <c r="C738" t="s">
        <v>69</v>
      </c>
      <c r="D738">
        <f>VLOOKUP(укпф1[[#This Row],[Номенклатура]],[1]!Таблица213[[product_name]:[упаковка]],7,FALSE)</f>
        <v>744</v>
      </c>
      <c r="E738" t="s">
        <v>92</v>
      </c>
      <c r="F738" t="str">
        <f>VLOOKUP(укпф1[[#This Row],[Номенклатура]],[1]!Таблица213[[product_name]:[упаковка]],3,FALSE)</f>
        <v>ОХЛ</v>
      </c>
      <c r="G738" t="s">
        <v>15</v>
      </c>
      <c r="H738" t="str">
        <f>VLOOKUP(укпф1[[#This Row],[Номенклатура]],[1]!Таблица213[[product_name]:[упаковка]],4,FALSE)</f>
        <v>шея</v>
      </c>
      <c r="I738" s="7">
        <v>741.64601514138724</v>
      </c>
      <c r="J738" s="7" cm="1">
        <f t="array" ref="J738">INDEX('[1]прайс ЗПП'!$A$1:$D$1080,MATCH(1,(укпф1[[#This Row],[артикул]]='[1]прайс ЗПП'!$B$1:$B$1080)*(укпф1[[#This Row],[Source.Name.1]]='[1]прайс ЗПП'!$A$1:$A$1080),0),4)</f>
        <v>348.45623560761521</v>
      </c>
      <c r="K738" s="7">
        <f>укпф1[[#This Row],[цена]]*укпф1[[#This Row],[объем]]</f>
        <v>258431.17858955619</v>
      </c>
      <c r="L738" s="7">
        <f>IFERROR(укпф1[[#This Row],[объем]]*VLOOKUP(укпф1[[#This Row],[артикул]],[1]маринад!$A$2:$D$39,3,FALSE),укпф1[[#This Row],[объем]])</f>
        <v>741.64601514138724</v>
      </c>
    </row>
    <row r="739" spans="1:12" x14ac:dyDescent="0.35">
      <c r="A739" t="s">
        <v>148</v>
      </c>
      <c r="B739" t="s">
        <v>93</v>
      </c>
      <c r="C739" t="s">
        <v>69</v>
      </c>
      <c r="D739">
        <f>VLOOKUP(укпф1[[#This Row],[Номенклатура]],[1]!Таблица213[[product_name]:[упаковка]],7,FALSE)</f>
        <v>701</v>
      </c>
      <c r="E739" t="s">
        <v>26</v>
      </c>
      <c r="F739" t="str">
        <f>VLOOKUP(укпф1[[#This Row],[Номенклатура]],[1]!Таблица213[[product_name]:[упаковка]],3,FALSE)</f>
        <v>ОХЛ</v>
      </c>
      <c r="G739" t="s">
        <v>15</v>
      </c>
      <c r="H739" t="str">
        <f>VLOOKUP(укпф1[[#This Row],[Номенклатура]],[1]!Таблица213[[product_name]:[упаковка]],4,FALSE)</f>
        <v>тушка</v>
      </c>
      <c r="I739" s="7">
        <v>60.957206723949632</v>
      </c>
      <c r="J739" s="7" cm="1">
        <f t="array" ref="J739">INDEX('[1]прайс ЗПП'!$A$1:$D$1080,MATCH(1,(укпф1[[#This Row],[артикул]]='[1]прайс ЗПП'!$B$1:$B$1080)*(укпф1[[#This Row],[Source.Name.1]]='[1]прайс ЗПП'!$A$1:$A$1080),0),4)</f>
        <v>831.39358621564099</v>
      </c>
      <c r="K739" s="7">
        <f>укпф1[[#This Row],[цена]]*укпф1[[#This Row],[объем]]</f>
        <v>50679.430703912672</v>
      </c>
      <c r="L739" s="7">
        <f>IFERROR(укпф1[[#This Row],[объем]]*VLOOKUP(укпф1[[#This Row],[артикул]],[1]маринад!$A$2:$D$39,3,FALSE),укпф1[[#This Row],[объем]])</f>
        <v>60.957206723949632</v>
      </c>
    </row>
    <row r="740" spans="1:12" x14ac:dyDescent="0.35">
      <c r="A740" t="s">
        <v>148</v>
      </c>
      <c r="B740" t="s">
        <v>93</v>
      </c>
      <c r="C740" t="s">
        <v>69</v>
      </c>
      <c r="D740">
        <f>VLOOKUP(укпф1[[#This Row],[Номенклатура]],[1]!Таблица213[[product_name]:[упаковка]],7,FALSE)</f>
        <v>702</v>
      </c>
      <c r="E740" t="s">
        <v>72</v>
      </c>
      <c r="F740" t="str">
        <f>VLOOKUP(укпф1[[#This Row],[Номенклатура]],[1]!Таблица213[[product_name]:[упаковка]],3,FALSE)</f>
        <v>ОХЛ</v>
      </c>
      <c r="G740" t="s">
        <v>15</v>
      </c>
      <c r="H740" t="str">
        <f>VLOOKUP(укпф1[[#This Row],[Номенклатура]],[1]!Таблица213[[product_name]:[упаковка]],4,FALSE)</f>
        <v>тушка</v>
      </c>
      <c r="I740" s="7">
        <v>253.98836134979015</v>
      </c>
      <c r="J740" s="7" cm="1">
        <f t="array" ref="J740">INDEX('[1]прайс ЗПП'!$A$1:$D$1080,MATCH(1,(укпф1[[#This Row],[артикул]]='[1]прайс ЗПП'!$B$1:$B$1080)*(укпф1[[#This Row],[Source.Name.1]]='[1]прайс ЗПП'!$A$1:$A$1080),0),4)</f>
        <v>797.87428624664904</v>
      </c>
      <c r="K740" s="7">
        <f>укпф1[[#This Row],[цена]]*укпф1[[#This Row],[объем]]</f>
        <v>202650.78252691979</v>
      </c>
      <c r="L740" s="7">
        <f>IFERROR(укпф1[[#This Row],[объем]]*VLOOKUP(укпф1[[#This Row],[артикул]],[1]маринад!$A$2:$D$39,3,FALSE),укпф1[[#This Row],[объем]])</f>
        <v>253.98836134979015</v>
      </c>
    </row>
    <row r="741" spans="1:12" x14ac:dyDescent="0.35">
      <c r="A741" t="s">
        <v>148</v>
      </c>
      <c r="B741" t="s">
        <v>93</v>
      </c>
      <c r="C741" t="s">
        <v>69</v>
      </c>
      <c r="D741">
        <f>VLOOKUP(укпф1[[#This Row],[Номенклатура]],[1]!Таблица213[[product_name]:[упаковка]],7,FALSE)</f>
        <v>710</v>
      </c>
      <c r="E741" t="s">
        <v>28</v>
      </c>
      <c r="F741" t="str">
        <f>VLOOKUP(укпф1[[#This Row],[Номенклатура]],[1]!Таблица213[[product_name]:[упаковка]],3,FALSE)</f>
        <v>ОХЛ</v>
      </c>
      <c r="G741" t="s">
        <v>15</v>
      </c>
      <c r="H741" t="str">
        <f>VLOOKUP(укпф1[[#This Row],[Номенклатура]],[1]!Таблица213[[product_name]:[упаковка]],4,FALSE)</f>
        <v>бедро</v>
      </c>
      <c r="I741" s="7">
        <v>253.98836134979015</v>
      </c>
      <c r="J741" s="7" cm="1">
        <f t="array" ref="J741">INDEX('[1]прайс ЗПП'!$A$1:$D$1080,MATCH(1,(укпф1[[#This Row],[артикул]]='[1]прайс ЗПП'!$B$1:$B$1080)*(укпф1[[#This Row],[Source.Name.1]]='[1]прайс ЗПП'!$A$1:$A$1080),0),4)</f>
        <v>847.31543537391588</v>
      </c>
      <c r="K741" s="7">
        <f>укпф1[[#This Row],[цена]]*укпф1[[#This Row],[объем]]</f>
        <v>215208.25897700491</v>
      </c>
      <c r="L741" s="7">
        <f>IFERROR(укпф1[[#This Row],[объем]]*VLOOKUP(укпф1[[#This Row],[артикул]],[1]маринад!$A$2:$D$39,3,FALSE),укпф1[[#This Row],[объем]])</f>
        <v>253.98836134979015</v>
      </c>
    </row>
    <row r="742" spans="1:12" x14ac:dyDescent="0.35">
      <c r="A742" t="s">
        <v>148</v>
      </c>
      <c r="B742" t="s">
        <v>93</v>
      </c>
      <c r="C742" t="s">
        <v>69</v>
      </c>
      <c r="D742">
        <f>VLOOKUP(укпф1[[#This Row],[Номенклатура]],[1]!Таблица213[[product_name]:[упаковка]],7,FALSE)</f>
        <v>711</v>
      </c>
      <c r="E742" t="s">
        <v>73</v>
      </c>
      <c r="F742" t="str">
        <f>VLOOKUP(укпф1[[#This Row],[Номенклатура]],[1]!Таблица213[[product_name]:[упаковка]],3,FALSE)</f>
        <v>ОХЛ</v>
      </c>
      <c r="G742" t="s">
        <v>15</v>
      </c>
      <c r="H742" t="str">
        <f>VLOOKUP(укпф1[[#This Row],[Номенклатура]],[1]!Таблица213[[product_name]:[упаковка]],4,FALSE)</f>
        <v>бедро</v>
      </c>
      <c r="I742" s="7">
        <v>5130.5648992657607</v>
      </c>
      <c r="J742" s="7" cm="1">
        <f t="array" ref="J742">INDEX('[1]прайс ЗПП'!$A$1:$D$1080,MATCH(1,(укпф1[[#This Row],[артикул]]='[1]прайс ЗПП'!$B$1:$B$1080)*(укпф1[[#This Row],[Source.Name.1]]='[1]прайс ЗПП'!$A$1:$A$1080),0),4)</f>
        <v>815.33540730986954</v>
      </c>
      <c r="K742" s="7">
        <f>укпф1[[#This Row],[цена]]*укпф1[[#This Row],[объем]]</f>
        <v>4183131.2218725686</v>
      </c>
      <c r="L742" s="7">
        <f>IFERROR(укпф1[[#This Row],[объем]]*VLOOKUP(укпф1[[#This Row],[артикул]],[1]маринад!$A$2:$D$39,3,FALSE),укпф1[[#This Row],[объем]])</f>
        <v>5130.5648992657607</v>
      </c>
    </row>
    <row r="743" spans="1:12" x14ac:dyDescent="0.35">
      <c r="A743" t="s">
        <v>148</v>
      </c>
      <c r="B743" t="s">
        <v>93</v>
      </c>
      <c r="C743" t="s">
        <v>69</v>
      </c>
      <c r="D743">
        <f>VLOOKUP(укпф1[[#This Row],[Номенклатура]],[1]!Таблица213[[product_name]:[упаковка]],7,FALSE)</f>
        <v>712</v>
      </c>
      <c r="E743" t="s">
        <v>30</v>
      </c>
      <c r="F743" t="str">
        <f>VLOOKUP(укпф1[[#This Row],[Номенклатура]],[1]!Таблица213[[product_name]:[упаковка]],3,FALSE)</f>
        <v>ОХЛ</v>
      </c>
      <c r="G743" t="s">
        <v>15</v>
      </c>
      <c r="H743" t="str">
        <f>VLOOKUP(укпф1[[#This Row],[Номенклатура]],[1]!Таблица213[[product_name]:[упаковка]],4,FALSE)</f>
        <v>голень</v>
      </c>
      <c r="I743" s="7">
        <v>208.27045630682792</v>
      </c>
      <c r="J743" s="7" cm="1">
        <f t="array" ref="J743">INDEX('[1]прайс ЗПП'!$A$1:$D$1080,MATCH(1,(укпф1[[#This Row],[артикул]]='[1]прайс ЗПП'!$B$1:$B$1080)*(укпф1[[#This Row],[Source.Name.1]]='[1]прайс ЗПП'!$A$1:$A$1080),0),4)</f>
        <v>881.2573467552927</v>
      </c>
      <c r="K743" s="7">
        <f>укпф1[[#This Row],[цена]]*укпф1[[#This Row],[объем]]</f>
        <v>183539.86973246929</v>
      </c>
      <c r="L743" s="7">
        <f>IFERROR(укпф1[[#This Row],[объем]]*VLOOKUP(укпф1[[#This Row],[артикул]],[1]маринад!$A$2:$D$39,3,FALSE),укпф1[[#This Row],[объем]])</f>
        <v>208.27045630682792</v>
      </c>
    </row>
    <row r="744" spans="1:12" x14ac:dyDescent="0.35">
      <c r="A744" t="s">
        <v>148</v>
      </c>
      <c r="B744" t="s">
        <v>93</v>
      </c>
      <c r="C744" t="s">
        <v>69</v>
      </c>
      <c r="D744">
        <f>VLOOKUP(укпф1[[#This Row],[Номенклатура]],[1]!Таблица213[[product_name]:[упаковка]],7,FALSE)</f>
        <v>713</v>
      </c>
      <c r="E744" t="s">
        <v>74</v>
      </c>
      <c r="F744" t="str">
        <f>VLOOKUP(укпф1[[#This Row],[Номенклатура]],[1]!Таблица213[[product_name]:[упаковка]],3,FALSE)</f>
        <v>ОХЛ</v>
      </c>
      <c r="G744" t="s">
        <v>15</v>
      </c>
      <c r="H744" t="str">
        <f>VLOOKUP(укпф1[[#This Row],[Номенклатура]],[1]!Таблица213[[product_name]:[упаковка]],4,FALSE)</f>
        <v>голень</v>
      </c>
      <c r="I744" s="7">
        <v>360.66347311670199</v>
      </c>
      <c r="J744" s="7" cm="1">
        <f t="array" ref="J744">INDEX('[1]прайс ЗПП'!$A$1:$D$1080,MATCH(1,(укпф1[[#This Row],[артикул]]='[1]прайс ЗПП'!$B$1:$B$1080)*(укпф1[[#This Row],[Source.Name.1]]='[1]прайс ЗПП'!$A$1:$A$1080),0),4)</f>
        <v>846.90968804083275</v>
      </c>
      <c r="K744" s="7">
        <f>укпф1[[#This Row],[цена]]*укпф1[[#This Row],[объем]]</f>
        <v>305449.38950498938</v>
      </c>
      <c r="L744" s="7">
        <f>IFERROR(укпф1[[#This Row],[объем]]*VLOOKUP(укпф1[[#This Row],[артикул]],[1]маринад!$A$2:$D$39,3,FALSE),укпф1[[#This Row],[объем]])</f>
        <v>360.66347311670199</v>
      </c>
    </row>
    <row r="745" spans="1:12" x14ac:dyDescent="0.35">
      <c r="A745" t="s">
        <v>148</v>
      </c>
      <c r="B745" t="s">
        <v>93</v>
      </c>
      <c r="C745" t="s">
        <v>69</v>
      </c>
      <c r="D745">
        <f>VLOOKUP(укпф1[[#This Row],[Номенклатура]],[1]!Таблица213[[product_name]:[упаковка]],7,FALSE)</f>
        <v>714</v>
      </c>
      <c r="E745" t="s">
        <v>32</v>
      </c>
      <c r="F745" t="str">
        <f>VLOOKUP(укпф1[[#This Row],[Номенклатура]],[1]!Таблица213[[product_name]:[упаковка]],3,FALSE)</f>
        <v>ОХЛ</v>
      </c>
      <c r="G745" t="s">
        <v>15</v>
      </c>
      <c r="H745" t="str">
        <f>VLOOKUP(укпф1[[#This Row],[Номенклатура]],[1]!Таблица213[[product_name]:[упаковка]],4,FALSE)</f>
        <v>крыло</v>
      </c>
      <c r="I745" s="7">
        <v>259.06812857678591</v>
      </c>
      <c r="J745" s="7" cm="1">
        <f t="array" ref="J745">INDEX('[1]прайс ЗПП'!$A$1:$D$1080,MATCH(1,(укпф1[[#This Row],[артикул]]='[1]прайс ЗПП'!$B$1:$B$1080)*(укпф1[[#This Row],[Source.Name.1]]='[1]прайс ЗПП'!$A$1:$A$1080),0),4)</f>
        <v>863.97117439677174</v>
      </c>
      <c r="K745" s="7">
        <f>укпф1[[#This Row],[цена]]*укпф1[[#This Row],[объем]]</f>
        <v>223827.39529525957</v>
      </c>
      <c r="L745" s="7">
        <f>IFERROR(укпф1[[#This Row],[объем]]*VLOOKUP(укпф1[[#This Row],[артикул]],[1]маринад!$A$2:$D$39,3,FALSE),укпф1[[#This Row],[объем]])</f>
        <v>259.06812857678591</v>
      </c>
    </row>
    <row r="746" spans="1:12" x14ac:dyDescent="0.35">
      <c r="A746" t="s">
        <v>148</v>
      </c>
      <c r="B746" t="s">
        <v>93</v>
      </c>
      <c r="C746" t="s">
        <v>69</v>
      </c>
      <c r="D746">
        <f>VLOOKUP(укпф1[[#This Row],[Номенклатура]],[1]!Таблица213[[product_name]:[упаковка]],7,FALSE)</f>
        <v>715</v>
      </c>
      <c r="E746" t="s">
        <v>75</v>
      </c>
      <c r="F746" t="str">
        <f>VLOOKUP(укпф1[[#This Row],[Номенклатура]],[1]!Таблица213[[product_name]:[упаковка]],3,FALSE)</f>
        <v>ОХЛ</v>
      </c>
      <c r="G746" t="s">
        <v>15</v>
      </c>
      <c r="H746" t="str">
        <f>VLOOKUP(укпф1[[#This Row],[Номенклатура]],[1]!Таблица213[[product_name]:[упаковка]],4,FALSE)</f>
        <v>крыло</v>
      </c>
      <c r="I746" s="7">
        <v>863.56042858928663</v>
      </c>
      <c r="J746" s="7" cm="1">
        <f t="array" ref="J746">INDEX('[1]прайс ЗПП'!$A$1:$D$1080,MATCH(1,(укпф1[[#This Row],[артикул]]='[1]прайс ЗПП'!$B$1:$B$1080)*(укпф1[[#This Row],[Source.Name.1]]='[1]прайс ЗПП'!$A$1:$A$1080),0),4)</f>
        <v>832.38313574687209</v>
      </c>
      <c r="K746" s="7">
        <f>укпф1[[#This Row],[цена]]*укпф1[[#This Row],[объем]]</f>
        <v>718813.13745606318</v>
      </c>
      <c r="L746" s="7">
        <f>IFERROR(укпф1[[#This Row],[объем]]*VLOOKUP(укпф1[[#This Row],[артикул]],[1]маринад!$A$2:$D$39,3,FALSE),укпф1[[#This Row],[объем]])</f>
        <v>863.56042858928663</v>
      </c>
    </row>
    <row r="747" spans="1:12" x14ac:dyDescent="0.35">
      <c r="A747" t="s">
        <v>148</v>
      </c>
      <c r="B747" t="s">
        <v>93</v>
      </c>
      <c r="C747" t="s">
        <v>69</v>
      </c>
      <c r="D747">
        <f>VLOOKUP(укпф1[[#This Row],[Номенклатура]],[1]!Таблица213[[product_name]:[упаковка]],7,FALSE)</f>
        <v>716</v>
      </c>
      <c r="E747" t="s">
        <v>34</v>
      </c>
      <c r="F747" t="str">
        <f>VLOOKUP(укпф1[[#This Row],[Номенклатура]],[1]!Таблица213[[product_name]:[упаковка]],3,FALSE)</f>
        <v>ОХЛ</v>
      </c>
      <c r="G747" t="s">
        <v>15</v>
      </c>
      <c r="H747" t="str">
        <f>VLOOKUP(укпф1[[#This Row],[Номенклатура]],[1]!Таблица213[[product_name]:[упаковка]],4,FALSE)</f>
        <v>четвертина</v>
      </c>
      <c r="I747" s="7">
        <v>213.35022353382371</v>
      </c>
      <c r="J747" s="7" cm="1">
        <f t="array" ref="J747">INDEX('[1]прайс ЗПП'!$A$1:$D$1080,MATCH(1,(укпф1[[#This Row],[артикул]]='[1]прайс ЗПП'!$B$1:$B$1080)*(укпф1[[#This Row],[Source.Name.1]]='[1]прайс ЗПП'!$A$1:$A$1080),0),4)</f>
        <v>825.69115343616738</v>
      </c>
      <c r="K747" s="7">
        <f>укпф1[[#This Row],[цена]]*укпф1[[#This Row],[объем]]</f>
        <v>176161.39215550706</v>
      </c>
      <c r="L747" s="7">
        <f>IFERROR(укпф1[[#This Row],[объем]]*VLOOKUP(укпф1[[#This Row],[артикул]],[1]маринад!$A$2:$D$39,3,FALSE),укпф1[[#This Row],[объем]])</f>
        <v>213.35022353382371</v>
      </c>
    </row>
    <row r="748" spans="1:12" x14ac:dyDescent="0.35">
      <c r="A748" t="s">
        <v>148</v>
      </c>
      <c r="B748" t="s">
        <v>93</v>
      </c>
      <c r="C748" t="s">
        <v>69</v>
      </c>
      <c r="D748">
        <f>VLOOKUP(укпф1[[#This Row],[Номенклатура]],[1]!Таблица213[[product_name]:[упаковка]],7,FALSE)</f>
        <v>717</v>
      </c>
      <c r="E748" t="s">
        <v>76</v>
      </c>
      <c r="F748" t="str">
        <f>VLOOKUP(укпф1[[#This Row],[Номенклатура]],[1]!Таблица213[[product_name]:[упаковка]],3,FALSE)</f>
        <v>ОХЛ</v>
      </c>
      <c r="G748" t="s">
        <v>15</v>
      </c>
      <c r="H748" t="str">
        <f>VLOOKUP(укпф1[[#This Row],[Номенклатура]],[1]!Таблица213[[product_name]:[упаковка]],4,FALSE)</f>
        <v>четвертина</v>
      </c>
      <c r="I748" s="7">
        <v>558.77439496953832</v>
      </c>
      <c r="J748" s="7" cm="1">
        <f t="array" ref="J748">INDEX('[1]прайс ЗПП'!$A$1:$D$1080,MATCH(1,(укпф1[[#This Row],[артикул]]='[1]прайс ЗПП'!$B$1:$B$1080)*(укпф1[[#This Row],[Source.Name.1]]='[1]прайс ЗПП'!$A$1:$A$1080),0),4)</f>
        <v>798.5908177835737</v>
      </c>
      <c r="K748" s="7">
        <f>укпф1[[#This Row],[цена]]*укпф1[[#This Row],[объем]]</f>
        <v>446232.10103524523</v>
      </c>
      <c r="L748" s="7">
        <f>IFERROR(укпф1[[#This Row],[объем]]*VLOOKUP(укпф1[[#This Row],[артикул]],[1]маринад!$A$2:$D$39,3,FALSE),укпф1[[#This Row],[объем]])</f>
        <v>558.77439496953832</v>
      </c>
    </row>
    <row r="749" spans="1:12" x14ac:dyDescent="0.35">
      <c r="A749" t="s">
        <v>148</v>
      </c>
      <c r="B749" t="s">
        <v>93</v>
      </c>
      <c r="C749" t="s">
        <v>69</v>
      </c>
      <c r="D749">
        <f>VLOOKUP(укпф1[[#This Row],[Номенклатура]],[1]!Таблица213[[product_name]:[упаковка]],7,FALSE)</f>
        <v>718</v>
      </c>
      <c r="E749" t="s">
        <v>36</v>
      </c>
      <c r="F749" t="str">
        <f>VLOOKUP(укпф1[[#This Row],[Номенклатура]],[1]!Таблица213[[product_name]:[упаковка]],3,FALSE)</f>
        <v>ОХЛ</v>
      </c>
      <c r="G749" t="s">
        <v>15</v>
      </c>
      <c r="H749" t="str">
        <f>VLOOKUP(укпф1[[#This Row],[Номенклатура]],[1]!Таблица213[[product_name]:[упаковка]],4,FALSE)</f>
        <v>филе</v>
      </c>
      <c r="I749" s="7">
        <v>411.46114538666001</v>
      </c>
      <c r="J749" s="7" cm="1">
        <f t="array" ref="J749">INDEX('[1]прайс ЗПП'!$A$1:$D$1080,MATCH(1,(укпф1[[#This Row],[артикул]]='[1]прайс ЗПП'!$B$1:$B$1080)*(укпф1[[#This Row],[Source.Name.1]]='[1]прайс ЗПП'!$A$1:$A$1080),0),4)</f>
        <v>1117.5793608256045</v>
      </c>
      <c r="K749" s="7">
        <f>укпф1[[#This Row],[цена]]*укпф1[[#This Row],[объем]]</f>
        <v>459840.48386579461</v>
      </c>
      <c r="L749" s="7">
        <f>IFERROR(укпф1[[#This Row],[объем]]*VLOOKUP(укпф1[[#This Row],[артикул]],[1]маринад!$A$2:$D$39,3,FALSE),укпф1[[#This Row],[объем]])</f>
        <v>411.46114538666001</v>
      </c>
    </row>
    <row r="750" spans="1:12" x14ac:dyDescent="0.35">
      <c r="A750" t="s">
        <v>148</v>
      </c>
      <c r="B750" t="s">
        <v>93</v>
      </c>
      <c r="C750" t="s">
        <v>69</v>
      </c>
      <c r="D750">
        <f>VLOOKUP(укпф1[[#This Row],[Номенклатура]],[1]!Таблица213[[product_name]:[упаковка]],7,FALSE)</f>
        <v>719</v>
      </c>
      <c r="E750" t="s">
        <v>77</v>
      </c>
      <c r="F750" t="str">
        <f>VLOOKUP(укпф1[[#This Row],[Номенклатура]],[1]!Таблица213[[product_name]:[упаковка]],3,FALSE)</f>
        <v>ОХЛ</v>
      </c>
      <c r="G750" t="s">
        <v>15</v>
      </c>
      <c r="H750" t="str">
        <f>VLOOKUP(укпф1[[#This Row],[Номенклатура]],[1]!Таблица213[[product_name]:[упаковка]],4,FALSE)</f>
        <v>филе</v>
      </c>
      <c r="I750" s="7">
        <v>853.40089413529483</v>
      </c>
      <c r="J750" s="7" cm="1">
        <f t="array" ref="J750">INDEX('[1]прайс ЗПП'!$A$1:$D$1080,MATCH(1,(укпф1[[#This Row],[артикул]]='[1]прайс ЗПП'!$B$1:$B$1080)*(укпф1[[#This Row],[Source.Name.1]]='[1]прайс ЗПП'!$A$1:$A$1080),0),4)</f>
        <v>1081.9224042223073</v>
      </c>
      <c r="K750" s="7">
        <f>укпф1[[#This Row],[цена]]*укпф1[[#This Row],[объем]]</f>
        <v>923313.5471483249</v>
      </c>
      <c r="L750" s="7">
        <f>IFERROR(укпф1[[#This Row],[объем]]*VLOOKUP(укпф1[[#This Row],[артикул]],[1]маринад!$A$2:$D$39,3,FALSE),укпф1[[#This Row],[объем]])</f>
        <v>853.40089413529483</v>
      </c>
    </row>
    <row r="751" spans="1:12" x14ac:dyDescent="0.35">
      <c r="A751" t="s">
        <v>148</v>
      </c>
      <c r="B751" t="s">
        <v>93</v>
      </c>
      <c r="C751" t="s">
        <v>69</v>
      </c>
      <c r="D751">
        <f>VLOOKUP(укпф1[[#This Row],[Номенклатура]],[1]!Таблица213[[product_name]:[упаковка]],7,FALSE)</f>
        <v>727</v>
      </c>
      <c r="E751" t="s">
        <v>38</v>
      </c>
      <c r="F751" t="str">
        <f>VLOOKUP(укпф1[[#This Row],[Номенклатура]],[1]!Таблица213[[product_name]:[упаковка]],3,FALSE)</f>
        <v>ОХЛ</v>
      </c>
      <c r="G751" t="s">
        <v>15</v>
      </c>
      <c r="H751" t="str">
        <f>VLOOKUP(укпф1[[#This Row],[Номенклатура]],[1]!Таблица213[[product_name]:[упаковка]],4,FALSE)</f>
        <v>грудка</v>
      </c>
      <c r="I751" s="7">
        <v>152.3930168098741</v>
      </c>
      <c r="J751" s="7" cm="1">
        <f t="array" ref="J751">INDEX('[1]прайс ЗПП'!$A$1:$D$1080,MATCH(1,(укпф1[[#This Row],[артикул]]='[1]прайс ЗПП'!$B$1:$B$1080)*(укпф1[[#This Row],[Source.Name.1]]='[1]прайс ЗПП'!$A$1:$A$1080),0),4)</f>
        <v>893.07173356873875</v>
      </c>
      <c r="K751" s="7">
        <f>укпф1[[#This Row],[цена]]*укпф1[[#This Row],[объем]]</f>
        <v>136097.89570616421</v>
      </c>
      <c r="L751" s="7">
        <f>IFERROR(укпф1[[#This Row],[объем]]*VLOOKUP(укпф1[[#This Row],[артикул]],[1]маринад!$A$2:$D$39,3,FALSE),укпф1[[#This Row],[объем]])</f>
        <v>152.3930168098741</v>
      </c>
    </row>
    <row r="752" spans="1:12" x14ac:dyDescent="0.35">
      <c r="A752" t="s">
        <v>148</v>
      </c>
      <c r="B752" t="s">
        <v>93</v>
      </c>
      <c r="C752" t="s">
        <v>69</v>
      </c>
      <c r="D752">
        <f>VLOOKUP(укпф1[[#This Row],[Номенклатура]],[1]!Таблица213[[product_name]:[упаковка]],7,FALSE)</f>
        <v>725</v>
      </c>
      <c r="E752" t="s">
        <v>78</v>
      </c>
      <c r="F752" t="str">
        <f>VLOOKUP(укпф1[[#This Row],[Номенклатура]],[1]!Таблица213[[product_name]:[упаковка]],3,FALSE)</f>
        <v>ОХЛ</v>
      </c>
      <c r="G752" t="s">
        <v>15</v>
      </c>
      <c r="H752" t="str">
        <f>VLOOKUP(укпф1[[#This Row],[Номенклатура]],[1]!Таблица213[[product_name]:[упаковка]],4,FALSE)</f>
        <v>грудка</v>
      </c>
      <c r="I752" s="7">
        <v>665.44950673645019</v>
      </c>
      <c r="J752" s="7" cm="1">
        <f t="array" ref="J752">INDEX('[1]прайс ЗПП'!$A$1:$D$1080,MATCH(1,(укпф1[[#This Row],[артикул]]='[1]прайс ЗПП'!$B$1:$B$1080)*(укпф1[[#This Row],[Source.Name.1]]='[1]прайс ЗПП'!$A$1:$A$1080),0),4)</f>
        <v>864.02273416654589</v>
      </c>
      <c r="K752" s="7">
        <f>укпф1[[#This Row],[цена]]*укпф1[[#This Row],[объем]]</f>
        <v>574963.50226020697</v>
      </c>
      <c r="L752" s="7">
        <f>IFERROR(укпф1[[#This Row],[объем]]*VLOOKUP(укпф1[[#This Row],[артикул]],[1]маринад!$A$2:$D$39,3,FALSE),укпф1[[#This Row],[объем]])</f>
        <v>665.44950673645019</v>
      </c>
    </row>
    <row r="753" spans="1:12" x14ac:dyDescent="0.35">
      <c r="A753" t="s">
        <v>148</v>
      </c>
      <c r="B753" t="s">
        <v>93</v>
      </c>
      <c r="C753" t="s">
        <v>69</v>
      </c>
      <c r="D753">
        <f>VLOOKUP(укпф1[[#This Row],[Номенклатура]],[1]!Таблица213[[product_name]:[упаковка]],7,FALSE)</f>
        <v>29</v>
      </c>
      <c r="E753" t="s">
        <v>79</v>
      </c>
      <c r="F753" t="str">
        <f>VLOOKUP(укпф1[[#This Row],[Номенклатура]],[1]!Таблица213[[product_name]:[упаковка]],3,FALSE)</f>
        <v>ОХЛ</v>
      </c>
      <c r="G753" t="s">
        <v>15</v>
      </c>
      <c r="H753" t="str">
        <f>VLOOKUP(укпф1[[#This Row],[Номенклатура]],[1]!Таблица213[[product_name]:[упаковка]],4,FALSE)</f>
        <v>табак</v>
      </c>
      <c r="I753" s="7">
        <v>152.3930168098741</v>
      </c>
      <c r="J753" s="7" cm="1">
        <f t="array" ref="J753">INDEX('[1]прайс ЗПП'!$A$1:$D$1080,MATCH(1,(укпф1[[#This Row],[артикул]]='[1]прайс ЗПП'!$B$1:$B$1080)*(укпф1[[#This Row],[Source.Name.1]]='[1]прайс ЗПП'!$A$1:$A$1080),0),4)</f>
        <v>756.2715951427773</v>
      </c>
      <c r="K753" s="7">
        <f>укпф1[[#This Row],[цена]]*укпф1[[#This Row],[объем]]</f>
        <v>115250.50991142356</v>
      </c>
      <c r="L753" s="7">
        <f>IFERROR(укпф1[[#This Row],[объем]]*VLOOKUP(укпф1[[#This Row],[артикул]],[1]маринад!$A$2:$D$39,3,FALSE),укпф1[[#This Row],[объем]])</f>
        <v>152.3930168098741</v>
      </c>
    </row>
    <row r="754" spans="1:12" x14ac:dyDescent="0.35">
      <c r="A754" t="s">
        <v>148</v>
      </c>
      <c r="B754" t="s">
        <v>93</v>
      </c>
      <c r="C754" t="s">
        <v>69</v>
      </c>
      <c r="D754">
        <f>VLOOKUP(укпф1[[#This Row],[Номенклатура]],[1]!Таблица213[[product_name]:[упаковка]],7,FALSE)</f>
        <v>30</v>
      </c>
      <c r="E754" t="s">
        <v>80</v>
      </c>
      <c r="F754" t="str">
        <f>VLOOKUP(укпф1[[#This Row],[Номенклатура]],[1]!Таблица213[[product_name]:[упаковка]],3,FALSE)</f>
        <v>ОХЛ</v>
      </c>
      <c r="G754" t="s">
        <v>15</v>
      </c>
      <c r="H754" t="str">
        <f>VLOOKUP(укпф1[[#This Row],[Номенклатура]],[1]!Таблица213[[product_name]:[упаковка]],4,FALSE)</f>
        <v>рагу</v>
      </c>
      <c r="I754" s="7">
        <v>863.56042858928652</v>
      </c>
      <c r="J754" s="7" cm="1">
        <f t="array" ref="J754">INDEX('[1]прайс ЗПП'!$A$1:$D$1080,MATCH(1,(укпф1[[#This Row],[артикул]]='[1]прайс ЗПП'!$B$1:$B$1080)*(укпф1[[#This Row],[Source.Name.1]]='[1]прайс ЗПП'!$A$1:$A$1080),0),4)</f>
        <v>711.47117573963283</v>
      </c>
      <c r="K754" s="7">
        <f>укпф1[[#This Row],[цена]]*укпф1[[#This Row],[объем]]</f>
        <v>614398.35345064092</v>
      </c>
      <c r="L754" s="7">
        <f>IFERROR(укпф1[[#This Row],[объем]]*VLOOKUP(укпф1[[#This Row],[артикул]],[1]маринад!$A$2:$D$39,3,FALSE),укпф1[[#This Row],[объем]])</f>
        <v>863.56042858928652</v>
      </c>
    </row>
    <row r="755" spans="1:12" x14ac:dyDescent="0.35">
      <c r="A755" t="s">
        <v>148</v>
      </c>
      <c r="B755" t="s">
        <v>93</v>
      </c>
      <c r="C755" t="s">
        <v>69</v>
      </c>
      <c r="D755">
        <f>VLOOKUP(укпф1[[#This Row],[Номенклатура]],[1]!Таблица213[[product_name]:[упаковка]],7,FALSE)</f>
        <v>730</v>
      </c>
      <c r="E755" t="s">
        <v>45</v>
      </c>
      <c r="F755" t="str">
        <f>VLOOKUP(укпф1[[#This Row],[Номенклатура]],[1]!Таблица213[[product_name]:[упаковка]],3,FALSE)</f>
        <v>ОХЛ</v>
      </c>
      <c r="G755" t="s">
        <v>15</v>
      </c>
      <c r="H755" t="str">
        <f>VLOOKUP(укпф1[[#This Row],[Номенклатура]],[1]!Таблица213[[product_name]:[упаковка]],4,FALSE)</f>
        <v>желудки</v>
      </c>
      <c r="I755" s="7">
        <v>182.87162017184889</v>
      </c>
      <c r="J755" s="7" cm="1">
        <f t="array" ref="J755">INDEX('[1]прайс ЗПП'!$A$1:$D$1080,MATCH(1,(укпф1[[#This Row],[артикул]]='[1]прайс ЗПП'!$B$1:$B$1080)*(укпф1[[#This Row],[Source.Name.1]]='[1]прайс ЗПП'!$A$1:$A$1080),0),4)</f>
        <v>562.00622251238019</v>
      </c>
      <c r="K755" s="7">
        <f>укпф1[[#This Row],[цена]]*укпф1[[#This Row],[объем]]</f>
        <v>102774.98845749958</v>
      </c>
      <c r="L755" s="7">
        <f>IFERROR(укпф1[[#This Row],[объем]]*VLOOKUP(укпф1[[#This Row],[артикул]],[1]маринад!$A$2:$D$39,3,FALSE),укпф1[[#This Row],[объем]])</f>
        <v>182.87162017184889</v>
      </c>
    </row>
    <row r="756" spans="1:12" x14ac:dyDescent="0.35">
      <c r="A756" t="s">
        <v>148</v>
      </c>
      <c r="B756" t="s">
        <v>93</v>
      </c>
      <c r="C756" t="s">
        <v>69</v>
      </c>
      <c r="D756">
        <f>VLOOKUP(укпф1[[#This Row],[Номенклатура]],[1]!Таблица213[[product_name]:[упаковка]],7,FALSE)</f>
        <v>731</v>
      </c>
      <c r="E756" t="s">
        <v>81</v>
      </c>
      <c r="F756" t="str">
        <f>VLOOKUP(укпф1[[#This Row],[Номенклатура]],[1]!Таблица213[[product_name]:[упаковка]],3,FALSE)</f>
        <v>ОХЛ</v>
      </c>
      <c r="G756" t="s">
        <v>15</v>
      </c>
      <c r="H756" t="str">
        <f>VLOOKUP(укпф1[[#This Row],[Номенклатура]],[1]!Таблица213[[product_name]:[упаковка]],4,FALSE)</f>
        <v>желудки</v>
      </c>
      <c r="I756" s="7">
        <v>121.91441344789926</v>
      </c>
      <c r="J756" s="7" cm="1">
        <f t="array" ref="J756">INDEX('[1]прайс ЗПП'!$A$1:$D$1080,MATCH(1,(укпф1[[#This Row],[артикул]]='[1]прайс ЗПП'!$B$1:$B$1080)*(укпф1[[#This Row],[Source.Name.1]]='[1]прайс ЗПП'!$A$1:$A$1080),0),4)</f>
        <v>540.65671721539525</v>
      </c>
      <c r="K756" s="7">
        <f>укпф1[[#This Row],[цена]]*укпф1[[#This Row],[объем]]</f>
        <v>65913.846555981654</v>
      </c>
      <c r="L756" s="7">
        <f>IFERROR(укпф1[[#This Row],[объем]]*VLOOKUP(укпф1[[#This Row],[артикул]],[1]маринад!$A$2:$D$39,3,FALSE),укпф1[[#This Row],[объем]])</f>
        <v>121.91441344789926</v>
      </c>
    </row>
    <row r="757" spans="1:12" x14ac:dyDescent="0.35">
      <c r="A757" t="s">
        <v>148</v>
      </c>
      <c r="B757" t="s">
        <v>93</v>
      </c>
      <c r="C757" t="s">
        <v>69</v>
      </c>
      <c r="D757">
        <f>VLOOKUP(укпф1[[#This Row],[Номенклатура]],[1]!Таблица213[[product_name]:[упаковка]],7,FALSE)</f>
        <v>732</v>
      </c>
      <c r="E757" t="s">
        <v>47</v>
      </c>
      <c r="F757" t="str">
        <f>VLOOKUP(укпф1[[#This Row],[Номенклатура]],[1]!Таблица213[[product_name]:[упаковка]],3,FALSE)</f>
        <v>ОХЛ</v>
      </c>
      <c r="G757" t="s">
        <v>15</v>
      </c>
      <c r="H757" t="str">
        <f>VLOOKUP(укпф1[[#This Row],[Номенклатура]],[1]!Таблица213[[product_name]:[упаковка]],4,FALSE)</f>
        <v>печень</v>
      </c>
      <c r="I757" s="7">
        <v>193.03115462584049</v>
      </c>
      <c r="J757" s="7" cm="1">
        <f t="array" ref="J757">INDEX('[1]прайс ЗПП'!$A$1:$D$1080,MATCH(1,(укпф1[[#This Row],[артикул]]='[1]прайс ЗПП'!$B$1:$B$1080)*(укпф1[[#This Row],[Source.Name.1]]='[1]прайс ЗПП'!$A$1:$A$1080),0),4)</f>
        <v>537.88237088649385</v>
      </c>
      <c r="K757" s="7">
        <f>укпф1[[#This Row],[цена]]*укпф1[[#This Row],[объем]]</f>
        <v>103828.05510510447</v>
      </c>
      <c r="L757" s="7">
        <f>IFERROR(укпф1[[#This Row],[объем]]*VLOOKUP(укпф1[[#This Row],[артикул]],[1]маринад!$A$2:$D$39,3,FALSE),укпф1[[#This Row],[объем]])</f>
        <v>193.03115462584049</v>
      </c>
    </row>
    <row r="758" spans="1:12" x14ac:dyDescent="0.35">
      <c r="A758" t="s">
        <v>148</v>
      </c>
      <c r="B758" t="s">
        <v>93</v>
      </c>
      <c r="C758" t="s">
        <v>69</v>
      </c>
      <c r="D758">
        <f>VLOOKUP(укпф1[[#This Row],[Номенклатура]],[1]!Таблица213[[product_name]:[упаковка]],7,FALSE)</f>
        <v>733</v>
      </c>
      <c r="E758" t="s">
        <v>82</v>
      </c>
      <c r="F758" t="str">
        <f>VLOOKUP(укпф1[[#This Row],[Номенклатура]],[1]!Таблица213[[product_name]:[упаковка]],3,FALSE)</f>
        <v>ОХЛ</v>
      </c>
      <c r="G758" t="s">
        <v>15</v>
      </c>
      <c r="H758" t="str">
        <f>VLOOKUP(укпф1[[#This Row],[Номенклатура]],[1]!Таблица213[[product_name]:[упаковка]],4,FALSE)</f>
        <v>печень</v>
      </c>
      <c r="I758" s="7">
        <v>152.3930168098741</v>
      </c>
      <c r="J758" s="7" cm="1">
        <f t="array" ref="J758">INDEX('[1]прайс ЗПП'!$A$1:$D$1080,MATCH(1,(укпф1[[#This Row],[артикул]]='[1]прайс ЗПП'!$B$1:$B$1080)*(укпф1[[#This Row],[Source.Name.1]]='[1]прайс ЗПП'!$A$1:$A$1080),0),4)</f>
        <v>514.65802229078804</v>
      </c>
      <c r="K758" s="7">
        <f>укпф1[[#This Row],[цена]]*укпф1[[#This Row],[объем]]</f>
        <v>78430.288642296626</v>
      </c>
      <c r="L758" s="7">
        <f>IFERROR(укпф1[[#This Row],[объем]]*VLOOKUP(укпф1[[#This Row],[артикул]],[1]маринад!$A$2:$D$39,3,FALSE),укпф1[[#This Row],[объем]])</f>
        <v>152.3930168098741</v>
      </c>
    </row>
    <row r="759" spans="1:12" x14ac:dyDescent="0.35">
      <c r="A759" t="s">
        <v>148</v>
      </c>
      <c r="B759" t="s">
        <v>93</v>
      </c>
      <c r="C759" t="s">
        <v>69</v>
      </c>
      <c r="D759">
        <f>VLOOKUP(укпф1[[#This Row],[Номенклатура]],[1]!Таблица213[[product_name]:[упаковка]],7,FALSE)</f>
        <v>734</v>
      </c>
      <c r="E759" t="s">
        <v>49</v>
      </c>
      <c r="F759" t="str">
        <f>VLOOKUP(укпф1[[#This Row],[Номенклатура]],[1]!Таблица213[[product_name]:[упаковка]],3,FALSE)</f>
        <v>ОХЛ</v>
      </c>
      <c r="G759" t="s">
        <v>15</v>
      </c>
      <c r="H759" t="str">
        <f>VLOOKUP(укпф1[[#This Row],[Номенклатура]],[1]!Таблица213[[product_name]:[упаковка]],4,FALSE)</f>
        <v>сердце</v>
      </c>
      <c r="I759" s="7">
        <v>253.98836134979015</v>
      </c>
      <c r="J759" s="7" cm="1">
        <f t="array" ref="J759">INDEX('[1]прайс ЗПП'!$A$1:$D$1080,MATCH(1,(укпф1[[#This Row],[артикул]]='[1]прайс ЗПП'!$B$1:$B$1080)*(укпф1[[#This Row],[Source.Name.1]]='[1]прайс ЗПП'!$A$1:$A$1080),0),4)</f>
        <v>898.31398869857753</v>
      </c>
      <c r="K759" s="7">
        <f>укпф1[[#This Row],[цена]]*укпф1[[#This Row],[объем]]</f>
        <v>228161.29796714563</v>
      </c>
      <c r="L759" s="7">
        <f>IFERROR(укпф1[[#This Row],[объем]]*VLOOKUP(укпф1[[#This Row],[артикул]],[1]маринад!$A$2:$D$39,3,FALSE),укпф1[[#This Row],[объем]])</f>
        <v>253.98836134979015</v>
      </c>
    </row>
    <row r="760" spans="1:12" x14ac:dyDescent="0.35">
      <c r="A760" t="s">
        <v>148</v>
      </c>
      <c r="B760" t="s">
        <v>93</v>
      </c>
      <c r="C760" t="s">
        <v>69</v>
      </c>
      <c r="D760">
        <f>VLOOKUP(укпф1[[#This Row],[Номенклатура]],[1]!Таблица213[[product_name]:[упаковка]],7,FALSE)</f>
        <v>735</v>
      </c>
      <c r="E760" t="s">
        <v>83</v>
      </c>
      <c r="F760" t="str">
        <f>VLOOKUP(укпф1[[#This Row],[Номенклатура]],[1]!Таблица213[[product_name]:[упаковка]],3,FALSE)</f>
        <v>ОХЛ</v>
      </c>
      <c r="G760" t="s">
        <v>15</v>
      </c>
      <c r="H760" t="str">
        <f>VLOOKUP(укпф1[[#This Row],[Номенклатура]],[1]!Таблица213[[product_name]:[упаковка]],4,FALSE)</f>
        <v>сердце</v>
      </c>
      <c r="I760" s="7">
        <v>152.3930168098741</v>
      </c>
      <c r="J760" s="7" cm="1">
        <f t="array" ref="J760">INDEX('[1]прайс ЗПП'!$A$1:$D$1080,MATCH(1,(укпф1[[#This Row],[артикул]]='[1]прайс ЗПП'!$B$1:$B$1080)*(укпф1[[#This Row],[Source.Name.1]]='[1]прайс ЗПП'!$A$1:$A$1080),0),4)</f>
        <v>871.08169051529126</v>
      </c>
      <c r="K760" s="7">
        <f>укпф1[[#This Row],[цена]]*укпф1[[#This Row],[объем]]</f>
        <v>132746.76670547033</v>
      </c>
      <c r="L760" s="7">
        <f>IFERROR(укпф1[[#This Row],[объем]]*VLOOKUP(укпф1[[#This Row],[артикул]],[1]маринад!$A$2:$D$39,3,FALSE),укпф1[[#This Row],[объем]])</f>
        <v>152.3930168098741</v>
      </c>
    </row>
    <row r="761" spans="1:12" x14ac:dyDescent="0.35">
      <c r="A761" t="s">
        <v>148</v>
      </c>
      <c r="B761" t="s">
        <v>93</v>
      </c>
      <c r="C761" t="s">
        <v>69</v>
      </c>
      <c r="D761">
        <f>VLOOKUP(укпф1[[#This Row],[Номенклатура]],[1]!Таблица213[[product_name]:[упаковка]],7,FALSE)</f>
        <v>204</v>
      </c>
      <c r="E761" t="s">
        <v>84</v>
      </c>
      <c r="F761" t="str">
        <f>VLOOKUP(укпф1[[#This Row],[Номенклатура]],[1]!Таблица213[[product_name]:[упаковка]],3,FALSE)</f>
        <v>ОХЛ</v>
      </c>
      <c r="G761" t="s">
        <v>15</v>
      </c>
      <c r="H761" t="str">
        <f>VLOOKUP(укпф1[[#This Row],[Номенклатура]],[1]!Таблица213[[product_name]:[упаковка]],4,FALSE)</f>
        <v>крыло</v>
      </c>
      <c r="I761" s="7">
        <v>111.75487899390764</v>
      </c>
      <c r="J761" s="7" cm="1">
        <f t="array" ref="J761">INDEX('[1]прайс ЗПП'!$A$1:$D$1080,MATCH(1,(укпф1[[#This Row],[артикул]]='[1]прайс ЗПП'!$B$1:$B$1080)*(укпф1[[#This Row],[Source.Name.1]]='[1]прайс ЗПП'!$A$1:$A$1080),0),4)</f>
        <v>847.92126041880965</v>
      </c>
      <c r="K761" s="7">
        <f>укпф1[[#This Row],[цена]]*укпф1[[#This Row],[объем]]</f>
        <v>94759.337854465717</v>
      </c>
      <c r="L761" s="7">
        <f>IFERROR(укпф1[[#This Row],[объем]]*VLOOKUP(укпф1[[#This Row],[артикул]],[1]маринад!$A$2:$D$39,3,FALSE),укпф1[[#This Row],[объем]])</f>
        <v>95.803582506564624</v>
      </c>
    </row>
    <row r="762" spans="1:12" x14ac:dyDescent="0.35">
      <c r="A762" t="s">
        <v>148</v>
      </c>
      <c r="B762" t="s">
        <v>93</v>
      </c>
      <c r="C762" t="s">
        <v>69</v>
      </c>
      <c r="D762">
        <f>VLOOKUP(укпф1[[#This Row],[Номенклатура]],[1]!Таблица213[[product_name]:[упаковка]],7,FALSE)</f>
        <v>959</v>
      </c>
      <c r="E762" t="s">
        <v>85</v>
      </c>
      <c r="F762" t="str">
        <f>VLOOKUP(укпф1[[#This Row],[Номенклатура]],[1]!Таблица213[[product_name]:[упаковка]],3,FALSE)</f>
        <v>ОХЛ</v>
      </c>
      <c r="G762" t="s">
        <v>15</v>
      </c>
      <c r="H762" t="str">
        <f>VLOOKUP(укпф1[[#This Row],[Номенклатура]],[1]!Таблица213[[product_name]:[упаковка]],4,FALSE)</f>
        <v>табак</v>
      </c>
      <c r="I762" s="7">
        <v>106.67511176691187</v>
      </c>
      <c r="J762" s="7" cm="1">
        <f t="array" ref="J762">INDEX('[1]прайс ЗПП'!$A$1:$D$1080,MATCH(1,(укпф1[[#This Row],[артикул]]='[1]прайс ЗПП'!$B$1:$B$1080)*(укпф1[[#This Row],[Source.Name.1]]='[1]прайс ЗПП'!$A$1:$A$1080),0),4)</f>
        <v>680.354040602081</v>
      </c>
      <c r="K762" s="7">
        <f>укпф1[[#This Row],[цена]]*укпф1[[#This Row],[объем]]</f>
        <v>72576.843322297093</v>
      </c>
      <c r="L762" s="7">
        <f>IFERROR(укпф1[[#This Row],[объем]]*VLOOKUP(укпф1[[#This Row],[артикул]],[1]маринад!$A$2:$D$39,3,FALSE),укпф1[[#This Row],[объем]])</f>
        <v>94.194359176081122</v>
      </c>
    </row>
    <row r="763" spans="1:12" x14ac:dyDescent="0.35">
      <c r="A763" t="s">
        <v>148</v>
      </c>
      <c r="B763" t="s">
        <v>93</v>
      </c>
      <c r="C763" t="s">
        <v>69</v>
      </c>
      <c r="D763">
        <f>VLOOKUP(укпф1[[#This Row],[Номенклатура]],[1]!Таблица213[[product_name]:[упаковка]],7,FALSE)</f>
        <v>953</v>
      </c>
      <c r="E763" t="s">
        <v>87</v>
      </c>
      <c r="F763" t="str">
        <f>VLOOKUP(укпф1[[#This Row],[Номенклатура]],[1]!Таблица213[[product_name]:[упаковка]],3,FALSE)</f>
        <v>ОХЛ</v>
      </c>
      <c r="G763" t="s">
        <v>15</v>
      </c>
      <c r="H763" t="str">
        <f>VLOOKUP(укпф1[[#This Row],[Номенклатура]],[1]!Таблица213[[product_name]:[упаковка]],4,FALSE)</f>
        <v>бедро</v>
      </c>
      <c r="I763" s="7">
        <v>106.67511176691184</v>
      </c>
      <c r="J763" s="7" cm="1">
        <f t="array" ref="J763">INDEX('[1]прайс ЗПП'!$A$1:$D$1080,MATCH(1,(укпф1[[#This Row],[артикул]]='[1]прайс ЗПП'!$B$1:$B$1080)*(укпф1[[#This Row],[Source.Name.1]]='[1]прайс ЗПП'!$A$1:$A$1080),0),4)</f>
        <v>904.33128416673435</v>
      </c>
      <c r="K763" s="7">
        <f>укпф1[[#This Row],[цена]]*укпф1[[#This Row],[объем]]</f>
        <v>96469.640812801299</v>
      </c>
      <c r="L763" s="7">
        <f>IFERROR(укпф1[[#This Row],[объем]]*VLOOKUP(укпф1[[#This Row],[артикул]],[1]маринад!$A$2:$D$39,3,FALSE),укпф1[[#This Row],[объем]])</f>
        <v>92.000958833041693</v>
      </c>
    </row>
    <row r="764" spans="1:12" x14ac:dyDescent="0.35">
      <c r="A764" t="s">
        <v>148</v>
      </c>
      <c r="B764" t="s">
        <v>93</v>
      </c>
      <c r="C764" t="s">
        <v>69</v>
      </c>
      <c r="D764">
        <f>VLOOKUP(укпф1[[#This Row],[Номенклатура]],[1]!Таблица213[[product_name]:[упаковка]],7,FALSE)</f>
        <v>958</v>
      </c>
      <c r="E764" t="s">
        <v>58</v>
      </c>
      <c r="F764" t="str">
        <f>VLOOKUP(укпф1[[#This Row],[Номенклатура]],[1]!Таблица213[[product_name]:[упаковка]],3,FALSE)</f>
        <v>ОХЛ</v>
      </c>
      <c r="G764" t="s">
        <v>15</v>
      </c>
      <c r="H764" t="str">
        <f>VLOOKUP(укпф1[[#This Row],[Номенклатура]],[1]!Таблица213[[product_name]:[упаковка]],4,FALSE)</f>
        <v>табак</v>
      </c>
      <c r="I764" s="7">
        <v>101.59534453991606</v>
      </c>
      <c r="J764" s="7" cm="1">
        <f t="array" ref="J764">INDEX('[1]прайс ЗПП'!$A$1:$D$1080,MATCH(1,(укпф1[[#This Row],[артикул]]='[1]прайс ЗПП'!$B$1:$B$1080)*(укпф1[[#This Row],[Source.Name.1]]='[1]прайс ЗПП'!$A$1:$A$1080),0),4)</f>
        <v>781.8398798890131</v>
      </c>
      <c r="K764" s="7">
        <f>укпф1[[#This Row],[цена]]*укпф1[[#This Row],[объем]]</f>
        <v>79431.291972370876</v>
      </c>
      <c r="L764" s="7">
        <f>IFERROR(укпф1[[#This Row],[объем]]*VLOOKUP(укпф1[[#This Row],[артикул]],[1]маринад!$A$2:$D$39,3,FALSE),укпф1[[#This Row],[объем]])</f>
        <v>98.924386114816016</v>
      </c>
    </row>
    <row r="765" spans="1:12" x14ac:dyDescent="0.35">
      <c r="A765" t="s">
        <v>148</v>
      </c>
      <c r="B765" t="s">
        <v>93</v>
      </c>
      <c r="C765" t="s">
        <v>69</v>
      </c>
      <c r="D765">
        <f>VLOOKUP(укпф1[[#This Row],[Номенклатура]],[1]!Таблица213[[product_name]:[упаковка]],7,FALSE)</f>
        <v>205</v>
      </c>
      <c r="E765" t="s">
        <v>88</v>
      </c>
      <c r="F765" t="str">
        <f>VLOOKUP(укпф1[[#This Row],[Номенклатура]],[1]!Таблица213[[product_name]:[упаковка]],3,FALSE)</f>
        <v>ОХЛ</v>
      </c>
      <c r="G765" t="s">
        <v>15</v>
      </c>
      <c r="H765" t="str">
        <f>VLOOKUP(укпф1[[#This Row],[Номенклатура]],[1]!Таблица213[[product_name]:[упаковка]],4,FALSE)</f>
        <v>рагу</v>
      </c>
      <c r="I765" s="7">
        <v>152.3930168098741</v>
      </c>
      <c r="J765" s="7" cm="1">
        <f t="array" ref="J765">INDEX('[1]прайс ЗПП'!$A$1:$D$1080,MATCH(1,(укпф1[[#This Row],[артикул]]='[1]прайс ЗПП'!$B$1:$B$1080)*(укпф1[[#This Row],[Source.Name.1]]='[1]прайс ЗПП'!$A$1:$A$1080),0),4)</f>
        <v>601.0715719240178</v>
      </c>
      <c r="K765" s="7">
        <f>укпф1[[#This Row],[цена]]*укпф1[[#This Row],[объем]]</f>
        <v>91599.110164154292</v>
      </c>
      <c r="L765" s="7">
        <f>IFERROR(укпф1[[#This Row],[объем]]*VLOOKUP(укпф1[[#This Row],[артикул]],[1]маринад!$A$2:$D$39,3,FALSE),укпф1[[#This Row],[объем]])</f>
        <v>113.07636477693411</v>
      </c>
    </row>
    <row r="766" spans="1:12" x14ac:dyDescent="0.35">
      <c r="A766" t="s">
        <v>148</v>
      </c>
      <c r="B766" t="s">
        <v>93</v>
      </c>
      <c r="C766" t="s">
        <v>69</v>
      </c>
      <c r="D766">
        <f>VLOOKUP(укпф1[[#This Row],[Номенклатура]],[1]!Таблица213[[product_name]:[упаковка]],7,FALSE)</f>
        <v>961</v>
      </c>
      <c r="E766" t="s">
        <v>89</v>
      </c>
      <c r="F766" t="str">
        <f>VLOOKUP(укпф1[[#This Row],[Номенклатура]],[1]!Таблица213[[product_name]:[упаковка]],3,FALSE)</f>
        <v>ОХЛ</v>
      </c>
      <c r="G766" t="s">
        <v>15</v>
      </c>
      <c r="H766" t="str">
        <f>VLOOKUP(укпф1[[#This Row],[Номенклатура]],[1]!Таблица213[[product_name]:[упаковка]],4,FALSE)</f>
        <v>табак</v>
      </c>
      <c r="I766" s="7">
        <v>152.3930168098741</v>
      </c>
      <c r="J766" s="7" cm="1">
        <f t="array" ref="J766">INDEX('[1]прайс ЗПП'!$A$1:$D$1080,MATCH(1,(укпф1[[#This Row],[артикул]]='[1]прайс ЗПП'!$B$1:$B$1080)*(укпф1[[#This Row],[Source.Name.1]]='[1]прайс ЗПП'!$A$1:$A$1080),0),4)</f>
        <v>770.48643202755852</v>
      </c>
      <c r="K766" s="7">
        <f>укпф1[[#This Row],[цена]]*укпф1[[#This Row],[объем]]</f>
        <v>117416.75178775564</v>
      </c>
      <c r="L766" s="7">
        <f>IFERROR(укпф1[[#This Row],[объем]]*VLOOKUP(укпф1[[#This Row],[артикул]],[1]маринад!$A$2:$D$39,3,FALSE),укпф1[[#This Row],[объем]])</f>
        <v>150.88417505928129</v>
      </c>
    </row>
    <row r="767" spans="1:12" x14ac:dyDescent="0.35">
      <c r="A767" t="s">
        <v>148</v>
      </c>
      <c r="B767" t="s">
        <v>93</v>
      </c>
      <c r="C767" t="s">
        <v>69</v>
      </c>
      <c r="D767">
        <f>VLOOKUP(укпф1[[#This Row],[Номенклатура]],[1]!Таблица213[[product_name]:[упаковка]],7,FALSE)</f>
        <v>1064</v>
      </c>
      <c r="E767" t="s">
        <v>62</v>
      </c>
      <c r="F767" t="str">
        <f>VLOOKUP(укпф1[[#This Row],[Номенклатура]],[1]!Таблица213[[product_name]:[упаковка]],3,FALSE)</f>
        <v>ОХЛ</v>
      </c>
      <c r="G767" t="s">
        <v>15</v>
      </c>
      <c r="H767" t="str">
        <f>VLOOKUP(укпф1[[#This Row],[Номенклатура]],[1]!Таблица213[[product_name]:[упаковка]],4,FALSE)</f>
        <v>бедро</v>
      </c>
      <c r="I767" s="7">
        <v>157.47278403686988</v>
      </c>
      <c r="J767" s="7" cm="1">
        <f t="array" ref="J767">INDEX('[1]прайс ЗПП'!$A$1:$D$1080,MATCH(1,(укпф1[[#This Row],[артикул]]='[1]прайс ЗПП'!$B$1:$B$1080)*(укпф1[[#This Row],[Source.Name.1]]='[1]прайс ЗПП'!$A$1:$A$1080),0),4)</f>
        <v>875.33684092610474</v>
      </c>
      <c r="K767" s="7">
        <f>укпф1[[#This Row],[цена]]*укпф1[[#This Row],[объем]]</f>
        <v>137841.72931067241</v>
      </c>
      <c r="L767" s="7">
        <f>IFERROR(укпф1[[#This Row],[объем]]*VLOOKUP(укпф1[[#This Row],[артикул]],[1]маринад!$A$2:$D$39,3,FALSE),укпф1[[#This Row],[объем]])</f>
        <v>133.67808492094218</v>
      </c>
    </row>
    <row r="768" spans="1:12" x14ac:dyDescent="0.35">
      <c r="A768" t="s">
        <v>148</v>
      </c>
      <c r="B768" t="s">
        <v>93</v>
      </c>
      <c r="C768" t="s">
        <v>69</v>
      </c>
      <c r="D768">
        <f>VLOOKUP(укпф1[[#This Row],[Номенклатура]],[1]!Таблица213[[product_name]:[упаковка]],7,FALSE)</f>
        <v>737</v>
      </c>
      <c r="E768" t="s">
        <v>90</v>
      </c>
      <c r="F768" t="str">
        <f>VLOOKUP(укпф1[[#This Row],[Номенклатура]],[1]!Таблица213[[product_name]:[упаковка]],3,FALSE)</f>
        <v>ОХЛ</v>
      </c>
      <c r="G768" t="s">
        <v>15</v>
      </c>
      <c r="H768" t="str">
        <f>VLOOKUP(укпф1[[#This Row],[Номенклатура]],[1]!Таблица213[[product_name]:[упаковка]],4,FALSE)</f>
        <v>лапы</v>
      </c>
      <c r="I768" s="7">
        <v>507.97672269958031</v>
      </c>
      <c r="J768" s="7" cm="1">
        <f t="array" ref="J768">INDEX('[1]прайс ЗПП'!$A$1:$D$1080,MATCH(1,(укпф1[[#This Row],[артикул]]='[1]прайс ЗПП'!$B$1:$B$1080)*(укпф1[[#This Row],[Source.Name.1]]='[1]прайс ЗПП'!$A$1:$A$1080),0),4)</f>
        <v>165.33823088808907</v>
      </c>
      <c r="K768" s="7">
        <f>укпф1[[#This Row],[цена]]*укпф1[[#This Row],[объем]]</f>
        <v>83987.972663478009</v>
      </c>
      <c r="L768" s="7">
        <f>IFERROR(укпф1[[#This Row],[объем]]*VLOOKUP(укпф1[[#This Row],[артикул]],[1]маринад!$A$2:$D$39,3,FALSE),укпф1[[#This Row],[объем]])</f>
        <v>507.97672269958031</v>
      </c>
    </row>
    <row r="769" spans="1:12" x14ac:dyDescent="0.35">
      <c r="A769" t="s">
        <v>148</v>
      </c>
      <c r="B769" t="s">
        <v>93</v>
      </c>
      <c r="C769" t="s">
        <v>69</v>
      </c>
      <c r="D769">
        <f>VLOOKUP(укпф1[[#This Row],[Номенклатура]],[1]!Таблица213[[product_name]:[упаковка]],7,FALSE)</f>
        <v>739</v>
      </c>
      <c r="E769" t="s">
        <v>91</v>
      </c>
      <c r="F769" t="str">
        <f>VLOOKUP(укпф1[[#This Row],[Номенклатура]],[1]!Таблица213[[product_name]:[упаковка]],3,FALSE)</f>
        <v>ОХЛ</v>
      </c>
      <c r="G769" t="s">
        <v>15</v>
      </c>
      <c r="H769" t="str">
        <f>VLOOKUP(укпф1[[#This Row],[Номенклатура]],[1]!Таблица213[[product_name]:[упаковка]],4,FALSE)</f>
        <v>головы</v>
      </c>
      <c r="I769" s="7">
        <v>660.36973950945435</v>
      </c>
      <c r="J769" s="7" cm="1">
        <f t="array" ref="J769">INDEX('[1]прайс ЗПП'!$A$1:$D$1080,MATCH(1,(укпф1[[#This Row],[артикул]]='[1]прайс ЗПП'!$B$1:$B$1080)*(укпф1[[#This Row],[Source.Name.1]]='[1]прайс ЗПП'!$A$1:$A$1080),0),4)</f>
        <v>173.11092239521261</v>
      </c>
      <c r="K769" s="7">
        <f>укпф1[[#This Row],[цена]]*укпф1[[#This Row],[объем]]</f>
        <v>114317.21472836792</v>
      </c>
      <c r="L769" s="7">
        <f>IFERROR(укпф1[[#This Row],[объем]]*VLOOKUP(укпф1[[#This Row],[артикул]],[1]маринад!$A$2:$D$39,3,FALSE),укпф1[[#This Row],[объем]])</f>
        <v>660.36973950945435</v>
      </c>
    </row>
    <row r="770" spans="1:12" x14ac:dyDescent="0.35">
      <c r="A770" t="s">
        <v>148</v>
      </c>
      <c r="B770" t="s">
        <v>93</v>
      </c>
      <c r="C770" t="s">
        <v>69</v>
      </c>
      <c r="D770">
        <f>VLOOKUP(укпф1[[#This Row],[Номенклатура]],[1]!Таблица213[[product_name]:[упаковка]],7,FALSE)</f>
        <v>744</v>
      </c>
      <c r="E770" t="s">
        <v>92</v>
      </c>
      <c r="F770" t="str">
        <f>VLOOKUP(укпф1[[#This Row],[Номенклатура]],[1]!Таблица213[[product_name]:[упаковка]],3,FALSE)</f>
        <v>ОХЛ</v>
      </c>
      <c r="G770" t="s">
        <v>15</v>
      </c>
      <c r="H770" t="str">
        <f>VLOOKUP(укпф1[[#This Row],[Номенклатура]],[1]!Таблица213[[product_name]:[упаковка]],4,FALSE)</f>
        <v>шея</v>
      </c>
      <c r="I770" s="7">
        <v>863.56042858928652</v>
      </c>
      <c r="J770" s="7" cm="1">
        <f t="array" ref="J770">INDEX('[1]прайс ЗПП'!$A$1:$D$1080,MATCH(1,(укпф1[[#This Row],[артикул]]='[1]прайс ЗПП'!$B$1:$B$1080)*(укпф1[[#This Row],[Source.Name.1]]='[1]прайс ЗПП'!$A$1:$A$1080),0),4)</f>
        <v>348.45623560761521</v>
      </c>
      <c r="K770" s="7">
        <f>укпф1[[#This Row],[цена]]*укпф1[[#This Row],[объем]]</f>
        <v>300913.01616592158</v>
      </c>
      <c r="L770" s="7">
        <f>IFERROR(укпф1[[#This Row],[объем]]*VLOOKUP(укпф1[[#This Row],[артикул]],[1]маринад!$A$2:$D$39,3,FALSE),укпф1[[#This Row],[объем]])</f>
        <v>863.56042858928652</v>
      </c>
    </row>
    <row r="771" spans="1:12" x14ac:dyDescent="0.35">
      <c r="A771" t="s">
        <v>148</v>
      </c>
      <c r="B771" t="s">
        <v>94</v>
      </c>
      <c r="C771" t="s">
        <v>95</v>
      </c>
      <c r="D771">
        <f>VLOOKUP(укпф1[[#This Row],[Номенклатура]],[1]!Таблица213[[product_name]:[упаковка]],7,FALSE)</f>
        <v>710</v>
      </c>
      <c r="E771" t="s">
        <v>28</v>
      </c>
      <c r="F771" t="str">
        <f>VLOOKUP(укпф1[[#This Row],[Номенклатура]],[1]!Таблица213[[product_name]:[упаковка]],3,FALSE)</f>
        <v>ОХЛ</v>
      </c>
      <c r="G771" t="s">
        <v>15</v>
      </c>
      <c r="H771" t="str">
        <f>VLOOKUP(укпф1[[#This Row],[Номенклатура]],[1]!Таблица213[[product_name]:[упаковка]],4,FALSE)</f>
        <v>бедро</v>
      </c>
      <c r="I771" s="7">
        <v>4433.5599028798588</v>
      </c>
      <c r="J771" s="7" cm="1">
        <f t="array" ref="J771">INDEX('[1]прайс ЗПП'!$A$1:$D$1080,MATCH(1,(укпф1[[#This Row],[артикул]]='[1]прайс ЗПП'!$B$1:$B$1080)*(укпф1[[#This Row],[Source.Name.1]]='[1]прайс ЗПП'!$A$1:$A$1080),0),4)</f>
        <v>847.31543537391588</v>
      </c>
      <c r="K771" s="7">
        <f>укпф1[[#This Row],[цена]]*укпф1[[#This Row],[объем]]</f>
        <v>3756623.7393649835</v>
      </c>
      <c r="L771" s="7">
        <f>IFERROR(укпф1[[#This Row],[объем]]*VLOOKUP(укпф1[[#This Row],[артикул]],[1]маринад!$A$2:$D$39,3,FALSE),укпф1[[#This Row],[объем]])</f>
        <v>4433.5599028798588</v>
      </c>
    </row>
    <row r="772" spans="1:12" x14ac:dyDescent="0.35">
      <c r="A772" t="s">
        <v>148</v>
      </c>
      <c r="B772" t="s">
        <v>94</v>
      </c>
      <c r="C772" t="s">
        <v>95</v>
      </c>
      <c r="D772">
        <f>VLOOKUP(укпф1[[#This Row],[Номенклатура]],[1]!Таблица213[[product_name]:[упаковка]],7,FALSE)</f>
        <v>953</v>
      </c>
      <c r="E772" t="s">
        <v>87</v>
      </c>
      <c r="F772" t="str">
        <f>VLOOKUP(укпф1[[#This Row],[Номенклатура]],[1]!Таблица213[[product_name]:[упаковка]],3,FALSE)</f>
        <v>ОХЛ</v>
      </c>
      <c r="G772" t="s">
        <v>15</v>
      </c>
      <c r="H772" t="str">
        <f>VLOOKUP(укпф1[[#This Row],[Номенклатура]],[1]!Таблица213[[product_name]:[упаковка]],4,FALSE)</f>
        <v>бедро</v>
      </c>
      <c r="I772" s="7">
        <v>295.57066019199061</v>
      </c>
      <c r="J772" s="7" cm="1">
        <f t="array" ref="J772">INDEX('[1]прайс ЗПП'!$A$1:$D$1080,MATCH(1,(укпф1[[#This Row],[артикул]]='[1]прайс ЗПП'!$B$1:$B$1080)*(укпф1[[#This Row],[Source.Name.1]]='[1]прайс ЗПП'!$A$1:$A$1080),0),4)</f>
        <v>904.33128416673435</v>
      </c>
      <c r="K772" s="7">
        <f>укпф1[[#This Row],[цена]]*укпф1[[#This Row],[объем]]</f>
        <v>267293.79469343234</v>
      </c>
      <c r="L772" s="7">
        <f>IFERROR(укпф1[[#This Row],[объем]]*VLOOKUP(укпф1[[#This Row],[артикул]],[1]маринад!$A$2:$D$39,3,FALSE),укпф1[[#This Row],[объем]])</f>
        <v>254.91216920395914</v>
      </c>
    </row>
    <row r="773" spans="1:12" x14ac:dyDescent="0.35">
      <c r="A773" t="s">
        <v>148</v>
      </c>
      <c r="B773" t="s">
        <v>94</v>
      </c>
      <c r="C773" t="s">
        <v>95</v>
      </c>
      <c r="D773">
        <f>VLOOKUP(укпф1[[#This Row],[Номенклатура]],[1]!Таблица213[[product_name]:[упаковка]],7,FALSE)</f>
        <v>712</v>
      </c>
      <c r="E773" t="s">
        <v>30</v>
      </c>
      <c r="F773" t="str">
        <f>VLOOKUP(укпф1[[#This Row],[Номенклатура]],[1]!Таблица213[[product_name]:[упаковка]],3,FALSE)</f>
        <v>ОХЛ</v>
      </c>
      <c r="G773" t="s">
        <v>15</v>
      </c>
      <c r="H773" t="str">
        <f>VLOOKUP(укпф1[[#This Row],[Номенклатура]],[1]!Таблица213[[product_name]:[упаковка]],4,FALSE)</f>
        <v>голень</v>
      </c>
      <c r="I773" s="7">
        <v>2955.7066019199065</v>
      </c>
      <c r="J773" s="7" cm="1">
        <f t="array" ref="J773">INDEX('[1]прайс ЗПП'!$A$1:$D$1080,MATCH(1,(укпф1[[#This Row],[артикул]]='[1]прайс ЗПП'!$B$1:$B$1080)*(укпф1[[#This Row],[Source.Name.1]]='[1]прайс ЗПП'!$A$1:$A$1080),0),4)</f>
        <v>881.2573467552927</v>
      </c>
      <c r="K773" s="7">
        <f>укпф1[[#This Row],[цена]]*укпф1[[#This Row],[объем]]</f>
        <v>2604738.157795039</v>
      </c>
      <c r="L773" s="7">
        <f>IFERROR(укпф1[[#This Row],[объем]]*VLOOKUP(укпф1[[#This Row],[артикул]],[1]маринад!$A$2:$D$39,3,FALSE),укпф1[[#This Row],[объем]])</f>
        <v>2955.7066019199065</v>
      </c>
    </row>
    <row r="774" spans="1:12" x14ac:dyDescent="0.35">
      <c r="A774" t="s">
        <v>148</v>
      </c>
      <c r="B774" t="s">
        <v>94</v>
      </c>
      <c r="C774" t="s">
        <v>95</v>
      </c>
      <c r="D774">
        <f>VLOOKUP(укпф1[[#This Row],[Номенклатура]],[1]!Таблица213[[product_name]:[упаковка]],7,FALSE)</f>
        <v>739</v>
      </c>
      <c r="E774" t="s">
        <v>91</v>
      </c>
      <c r="F774" t="str">
        <f>VLOOKUP(укпф1[[#This Row],[Номенклатура]],[1]!Таблица213[[product_name]:[упаковка]],3,FALSE)</f>
        <v>ОХЛ</v>
      </c>
      <c r="G774" t="s">
        <v>15</v>
      </c>
      <c r="H774" t="str">
        <f>VLOOKUP(укпф1[[#This Row],[Номенклатура]],[1]!Таблица213[[product_name]:[упаковка]],4,FALSE)</f>
        <v>головы</v>
      </c>
      <c r="I774" s="7">
        <v>886.71198057597178</v>
      </c>
      <c r="J774" s="7" cm="1">
        <f t="array" ref="J774">INDEX('[1]прайс ЗПП'!$A$1:$D$1080,MATCH(1,(укпф1[[#This Row],[артикул]]='[1]прайс ЗПП'!$B$1:$B$1080)*(укпф1[[#This Row],[Source.Name.1]]='[1]прайс ЗПП'!$A$1:$A$1080),0),4)</f>
        <v>173.11092239521261</v>
      </c>
      <c r="K774" s="7">
        <f>укпф1[[#This Row],[цена]]*укпф1[[#This Row],[объем]]</f>
        <v>153499.52885639231</v>
      </c>
      <c r="L774" s="7">
        <f>IFERROR(укпф1[[#This Row],[объем]]*VLOOKUP(укпф1[[#This Row],[артикул]],[1]маринад!$A$2:$D$39,3,FALSE),укпф1[[#This Row],[объем]])</f>
        <v>886.71198057597178</v>
      </c>
    </row>
    <row r="775" spans="1:12" x14ac:dyDescent="0.35">
      <c r="A775" t="s">
        <v>148</v>
      </c>
      <c r="B775" t="s">
        <v>94</v>
      </c>
      <c r="C775" t="s">
        <v>95</v>
      </c>
      <c r="D775">
        <f>VLOOKUP(укпф1[[#This Row],[Номенклатура]],[1]!Таблица213[[product_name]:[упаковка]],7,FALSE)</f>
        <v>952</v>
      </c>
      <c r="E775" t="s">
        <v>86</v>
      </c>
      <c r="F775" t="str">
        <f>VLOOKUP(укпф1[[#This Row],[Номенклатура]],[1]!Таблица213[[product_name]:[упаковка]],3,FALSE)</f>
        <v>ОХЛ</v>
      </c>
      <c r="G775" t="s">
        <v>15</v>
      </c>
      <c r="H775" t="str">
        <f>VLOOKUP(укпф1[[#This Row],[Номенклатура]],[1]!Таблица213[[product_name]:[упаковка]],4,FALSE)</f>
        <v>голень</v>
      </c>
      <c r="I775" s="7">
        <v>295.57066019199061</v>
      </c>
      <c r="J775" s="7" cm="1">
        <f t="array" ref="J775">INDEX('[1]прайс ЗПП'!$A$1:$D$1080,MATCH(1,(укпф1[[#This Row],[артикул]]='[1]прайс ЗПП'!$B$1:$B$1080)*(укпф1[[#This Row],[Source.Name.1]]='[1]прайс ЗПП'!$A$1:$A$1080),0),4)</f>
        <v>890.1960637083148</v>
      </c>
      <c r="K775" s="7">
        <f>укпф1[[#This Row],[цена]]*укпф1[[#This Row],[объем]]</f>
        <v>263115.83825057792</v>
      </c>
      <c r="L775" s="7">
        <f>IFERROR(укпф1[[#This Row],[объем]]*VLOOKUP(укпф1[[#This Row],[артикул]],[1]маринад!$A$2:$D$39,3,FALSE),укпф1[[#This Row],[объем]])</f>
        <v>252.73250123299752</v>
      </c>
    </row>
    <row r="776" spans="1:12" x14ac:dyDescent="0.35">
      <c r="A776" t="s">
        <v>148</v>
      </c>
      <c r="B776" t="s">
        <v>94</v>
      </c>
      <c r="C776" t="s">
        <v>95</v>
      </c>
      <c r="D776">
        <f>VLOOKUP(укпф1[[#This Row],[Номенклатура]],[1]!Таблица213[[product_name]:[упаковка]],7,FALSE)</f>
        <v>727</v>
      </c>
      <c r="E776" t="s">
        <v>38</v>
      </c>
      <c r="F776" t="str">
        <f>VLOOKUP(укпф1[[#This Row],[Номенклатура]],[1]!Таблица213[[product_name]:[упаковка]],3,FALSE)</f>
        <v>ОХЛ</v>
      </c>
      <c r="G776" t="s">
        <v>15</v>
      </c>
      <c r="H776" t="str">
        <f>VLOOKUP(укпф1[[#This Row],[Номенклатура]],[1]!Таблица213[[product_name]:[упаковка]],4,FALSE)</f>
        <v>грудка</v>
      </c>
      <c r="I776" s="7">
        <v>295.57066019199061</v>
      </c>
      <c r="J776" s="7" cm="1">
        <f t="array" ref="J776">INDEX('[1]прайс ЗПП'!$A$1:$D$1080,MATCH(1,(укпф1[[#This Row],[артикул]]='[1]прайс ЗПП'!$B$1:$B$1080)*(укпф1[[#This Row],[Source.Name.1]]='[1]прайс ЗПП'!$A$1:$A$1080),0),4)</f>
        <v>893.07173356873875</v>
      </c>
      <c r="K776" s="7">
        <f>укпф1[[#This Row],[цена]]*укпф1[[#This Row],[объем]]</f>
        <v>263965.80188971764</v>
      </c>
      <c r="L776" s="7">
        <f>IFERROR(укпф1[[#This Row],[объем]]*VLOOKUP(укпф1[[#This Row],[артикул]],[1]маринад!$A$2:$D$39,3,FALSE),укпф1[[#This Row],[объем]])</f>
        <v>295.57066019199061</v>
      </c>
    </row>
    <row r="777" spans="1:12" x14ac:dyDescent="0.35">
      <c r="A777" t="s">
        <v>148</v>
      </c>
      <c r="B777" t="s">
        <v>94</v>
      </c>
      <c r="C777" t="s">
        <v>95</v>
      </c>
      <c r="D777">
        <f>VLOOKUP(укпф1[[#This Row],[Номенклатура]],[1]!Таблица213[[product_name]:[упаковка]],7,FALSE)</f>
        <v>730</v>
      </c>
      <c r="E777" t="s">
        <v>45</v>
      </c>
      <c r="F777" t="str">
        <f>VLOOKUP(укпф1[[#This Row],[Номенклатура]],[1]!Таблица213[[product_name]:[упаковка]],3,FALSE)</f>
        <v>ОХЛ</v>
      </c>
      <c r="G777" t="s">
        <v>15</v>
      </c>
      <c r="H777" t="str">
        <f>VLOOKUP(укпф1[[#This Row],[Номенклатура]],[1]!Таблица213[[product_name]:[упаковка]],4,FALSE)</f>
        <v>желудки</v>
      </c>
      <c r="I777" s="7">
        <v>1477.8533009599532</v>
      </c>
      <c r="J777" s="7" cm="1">
        <f t="array" ref="J777">INDEX('[1]прайс ЗПП'!$A$1:$D$1080,MATCH(1,(укпф1[[#This Row],[артикул]]='[1]прайс ЗПП'!$B$1:$B$1080)*(укпф1[[#This Row],[Source.Name.1]]='[1]прайс ЗПП'!$A$1:$A$1080),0),4)</f>
        <v>562.00622251238019</v>
      </c>
      <c r="K777" s="7">
        <f>укпф1[[#This Row],[цена]]*укпф1[[#This Row],[объем]]</f>
        <v>830562.75109995506</v>
      </c>
      <c r="L777" s="7">
        <f>IFERROR(укпф1[[#This Row],[объем]]*VLOOKUP(укпф1[[#This Row],[артикул]],[1]маринад!$A$2:$D$39,3,FALSE),укпф1[[#This Row],[объем]])</f>
        <v>1477.8533009599532</v>
      </c>
    </row>
    <row r="778" spans="1:12" x14ac:dyDescent="0.35">
      <c r="A778" t="s">
        <v>148</v>
      </c>
      <c r="B778" t="s">
        <v>94</v>
      </c>
      <c r="C778" t="s">
        <v>95</v>
      </c>
      <c r="D778">
        <f>VLOOKUP(укпф1[[#This Row],[Номенклатура]],[1]!Таблица213[[product_name]:[упаковка]],7,FALSE)</f>
        <v>714</v>
      </c>
      <c r="E778" t="s">
        <v>32</v>
      </c>
      <c r="F778" t="str">
        <f>VLOOKUP(укпф1[[#This Row],[Номенклатура]],[1]!Таблица213[[product_name]:[упаковка]],3,FALSE)</f>
        <v>ОХЛ</v>
      </c>
      <c r="G778" t="s">
        <v>15</v>
      </c>
      <c r="H778" t="str">
        <f>VLOOKUP(укпф1[[#This Row],[Номенклатура]],[1]!Таблица213[[product_name]:[упаковка]],4,FALSE)</f>
        <v>крыло</v>
      </c>
      <c r="I778" s="7">
        <v>1477.8533009599532</v>
      </c>
      <c r="J778" s="7" cm="1">
        <f t="array" ref="J778">INDEX('[1]прайс ЗПП'!$A$1:$D$1080,MATCH(1,(укпф1[[#This Row],[артикул]]='[1]прайс ЗПП'!$B$1:$B$1080)*(укпф1[[#This Row],[Source.Name.1]]='[1]прайс ЗПП'!$A$1:$A$1080),0),4)</f>
        <v>863.97117439677174</v>
      </c>
      <c r="K778" s="7">
        <f>укпф1[[#This Row],[цена]]*укпф1[[#This Row],[объем]]</f>
        <v>1276822.6520165165</v>
      </c>
      <c r="L778" s="7">
        <f>IFERROR(укпф1[[#This Row],[объем]]*VLOOKUP(укпф1[[#This Row],[артикул]],[1]маринад!$A$2:$D$39,3,FALSE),укпф1[[#This Row],[объем]])</f>
        <v>1477.8533009599532</v>
      </c>
    </row>
    <row r="779" spans="1:12" x14ac:dyDescent="0.35">
      <c r="A779" t="s">
        <v>148</v>
      </c>
      <c r="B779" t="s">
        <v>94</v>
      </c>
      <c r="C779" t="s">
        <v>95</v>
      </c>
      <c r="D779">
        <f>VLOOKUP(укпф1[[#This Row],[Номенклатура]],[1]!Таблица213[[product_name]:[упаковка]],7,FALSE)</f>
        <v>737</v>
      </c>
      <c r="E779" t="s">
        <v>90</v>
      </c>
      <c r="F779" t="str">
        <f>VLOOKUP(укпф1[[#This Row],[Номенклатура]],[1]!Таблица213[[product_name]:[упаковка]],3,FALSE)</f>
        <v>ОХЛ</v>
      </c>
      <c r="G779" t="s">
        <v>15</v>
      </c>
      <c r="H779" t="str">
        <f>VLOOKUP(укпф1[[#This Row],[Номенклатура]],[1]!Таблица213[[product_name]:[упаковка]],4,FALSE)</f>
        <v>лапы</v>
      </c>
      <c r="I779" s="7">
        <v>1477.8533009599532</v>
      </c>
      <c r="J779" s="7" cm="1">
        <f t="array" ref="J779">INDEX('[1]прайс ЗПП'!$A$1:$D$1080,MATCH(1,(укпф1[[#This Row],[артикул]]='[1]прайс ЗПП'!$B$1:$B$1080)*(укпф1[[#This Row],[Source.Name.1]]='[1]прайс ЗПП'!$A$1:$A$1080),0),4)</f>
        <v>165.33823088808907</v>
      </c>
      <c r="K779" s="7">
        <f>укпф1[[#This Row],[цена]]*укпф1[[#This Row],[объем]]</f>
        <v>244345.65029284134</v>
      </c>
      <c r="L779" s="7">
        <f>IFERROR(укпф1[[#This Row],[объем]]*VLOOKUP(укпф1[[#This Row],[артикул]],[1]маринад!$A$2:$D$39,3,FALSE),укпф1[[#This Row],[объем]])</f>
        <v>1477.8533009599532</v>
      </c>
    </row>
    <row r="780" spans="1:12" x14ac:dyDescent="0.35">
      <c r="A780" t="s">
        <v>148</v>
      </c>
      <c r="B780" t="s">
        <v>94</v>
      </c>
      <c r="C780" t="s">
        <v>95</v>
      </c>
      <c r="D780">
        <f>VLOOKUP(укпф1[[#This Row],[Номенклатура]],[1]!Таблица213[[product_name]:[упаковка]],7,FALSE)</f>
        <v>732</v>
      </c>
      <c r="E780" t="s">
        <v>47</v>
      </c>
      <c r="F780" t="str">
        <f>VLOOKUP(укпф1[[#This Row],[Номенклатура]],[1]!Таблица213[[product_name]:[упаковка]],3,FALSE)</f>
        <v>ОХЛ</v>
      </c>
      <c r="G780" t="s">
        <v>15</v>
      </c>
      <c r="H780" t="str">
        <f>VLOOKUP(укпф1[[#This Row],[Номенклатура]],[1]!Таблица213[[product_name]:[упаковка]],4,FALSE)</f>
        <v>печень</v>
      </c>
      <c r="I780" s="7">
        <v>1477.8533009599532</v>
      </c>
      <c r="J780" s="7" cm="1">
        <f t="array" ref="J780">INDEX('[1]прайс ЗПП'!$A$1:$D$1080,MATCH(1,(укпф1[[#This Row],[артикул]]='[1]прайс ЗПП'!$B$1:$B$1080)*(укпф1[[#This Row],[Source.Name.1]]='[1]прайс ЗПП'!$A$1:$A$1080),0),4)</f>
        <v>537.88237088649385</v>
      </c>
      <c r="K780" s="7">
        <f>укпф1[[#This Row],[цена]]*укпф1[[#This Row],[объем]]</f>
        <v>794911.23734277079</v>
      </c>
      <c r="L780" s="7">
        <f>IFERROR(укпф1[[#This Row],[объем]]*VLOOKUP(укпф1[[#This Row],[артикул]],[1]маринад!$A$2:$D$39,3,FALSE),укпф1[[#This Row],[объем]])</f>
        <v>1477.8533009599532</v>
      </c>
    </row>
    <row r="781" spans="1:12" x14ac:dyDescent="0.35">
      <c r="A781" t="s">
        <v>148</v>
      </c>
      <c r="B781" t="s">
        <v>94</v>
      </c>
      <c r="C781" t="s">
        <v>95</v>
      </c>
      <c r="D781">
        <f>VLOOKUP(укпф1[[#This Row],[Номенклатура]],[1]!Таблица213[[product_name]:[упаковка]],7,FALSE)</f>
        <v>734</v>
      </c>
      <c r="E781" t="s">
        <v>49</v>
      </c>
      <c r="F781" t="str">
        <f>VLOOKUP(укпф1[[#This Row],[Номенклатура]],[1]!Таблица213[[product_name]:[упаковка]],3,FALSE)</f>
        <v>ОХЛ</v>
      </c>
      <c r="G781" t="s">
        <v>15</v>
      </c>
      <c r="H781" t="str">
        <f>VLOOKUP(укпф1[[#This Row],[Номенклатура]],[1]!Таблица213[[product_name]:[упаковка]],4,FALSE)</f>
        <v>сердце</v>
      </c>
      <c r="I781" s="7">
        <v>1477.8533009599532</v>
      </c>
      <c r="J781" s="7" cm="1">
        <f t="array" ref="J781">INDEX('[1]прайс ЗПП'!$A$1:$D$1080,MATCH(1,(укпф1[[#This Row],[артикул]]='[1]прайс ЗПП'!$B$1:$B$1080)*(укпф1[[#This Row],[Source.Name.1]]='[1]прайс ЗПП'!$A$1:$A$1080),0),4)</f>
        <v>898.31398869857753</v>
      </c>
      <c r="K781" s="7">
        <f>укпф1[[#This Row],[цена]]*укпф1[[#This Row],[объем]]</f>
        <v>1327576.2934966949</v>
      </c>
      <c r="L781" s="7">
        <f>IFERROR(укпф1[[#This Row],[объем]]*VLOOKUP(укпф1[[#This Row],[артикул]],[1]маринад!$A$2:$D$39,3,FALSE),укпф1[[#This Row],[объем]])</f>
        <v>1477.8533009599532</v>
      </c>
    </row>
    <row r="782" spans="1:12" x14ac:dyDescent="0.35">
      <c r="A782" t="s">
        <v>148</v>
      </c>
      <c r="B782" t="s">
        <v>94</v>
      </c>
      <c r="C782" t="s">
        <v>95</v>
      </c>
      <c r="D782">
        <f>VLOOKUP(укпф1[[#This Row],[Номенклатура]],[1]!Таблица213[[product_name]:[упаковка]],7,FALSE)</f>
        <v>718</v>
      </c>
      <c r="E782" t="s">
        <v>36</v>
      </c>
      <c r="F782" t="str">
        <f>VLOOKUP(укпф1[[#This Row],[Номенклатура]],[1]!Таблица213[[product_name]:[упаковка]],3,FALSE)</f>
        <v>ОХЛ</v>
      </c>
      <c r="G782" t="s">
        <v>15</v>
      </c>
      <c r="H782" t="str">
        <f>VLOOKUP(укпф1[[#This Row],[Номенклатура]],[1]!Таблица213[[product_name]:[упаковка]],4,FALSE)</f>
        <v>филе</v>
      </c>
      <c r="I782" s="7">
        <v>5911.4132038398129</v>
      </c>
      <c r="J782" s="7" cm="1">
        <f t="array" ref="J782">INDEX('[1]прайс ЗПП'!$A$1:$D$1080,MATCH(1,(укпф1[[#This Row],[артикул]]='[1]прайс ЗПП'!$B$1:$B$1080)*(укпф1[[#This Row],[Source.Name.1]]='[1]прайс ЗПП'!$A$1:$A$1080),0),4)</f>
        <v>1117.5793608256045</v>
      </c>
      <c r="K782" s="7">
        <f>укпф1[[#This Row],[цена]]*укпф1[[#This Row],[объем]]</f>
        <v>6606473.3899233369</v>
      </c>
      <c r="L782" s="7">
        <f>IFERROR(укпф1[[#This Row],[объем]]*VLOOKUP(укпф1[[#This Row],[артикул]],[1]маринад!$A$2:$D$39,3,FALSE),укпф1[[#This Row],[объем]])</f>
        <v>5911.4132038398129</v>
      </c>
    </row>
    <row r="783" spans="1:12" x14ac:dyDescent="0.35">
      <c r="A783" t="s">
        <v>148</v>
      </c>
      <c r="B783" t="s">
        <v>94</v>
      </c>
      <c r="C783" t="s">
        <v>95</v>
      </c>
      <c r="D783">
        <f>VLOOKUP(укпф1[[#This Row],[Номенклатура]],[1]!Таблица213[[product_name]:[упаковка]],7,FALSE)</f>
        <v>701</v>
      </c>
      <c r="E783" t="s">
        <v>26</v>
      </c>
      <c r="F783" t="str">
        <f>VLOOKUP(укпф1[[#This Row],[Номенклатура]],[1]!Таблица213[[product_name]:[упаковка]],3,FALSE)</f>
        <v>ОХЛ</v>
      </c>
      <c r="G783" t="s">
        <v>15</v>
      </c>
      <c r="H783" t="str">
        <f>VLOOKUP(укпф1[[#This Row],[Номенклатура]],[1]!Таблица213[[product_name]:[упаковка]],4,FALSE)</f>
        <v>тушка</v>
      </c>
      <c r="I783" s="7">
        <v>2955.7066019199065</v>
      </c>
      <c r="J783" s="7" cm="1">
        <f t="array" ref="J783">INDEX('[1]прайс ЗПП'!$A$1:$D$1080,MATCH(1,(укпф1[[#This Row],[артикул]]='[1]прайс ЗПП'!$B$1:$B$1080)*(укпф1[[#This Row],[Source.Name.1]]='[1]прайс ЗПП'!$A$1:$A$1080),0),4)</f>
        <v>831.39358621564099</v>
      </c>
      <c r="K783" s="7">
        <f>укпф1[[#This Row],[цена]]*укпф1[[#This Row],[объем]]</f>
        <v>2457355.5115714371</v>
      </c>
      <c r="L783" s="7">
        <f>IFERROR(укпф1[[#This Row],[объем]]*VLOOKUP(укпф1[[#This Row],[артикул]],[1]маринад!$A$2:$D$39,3,FALSE),укпф1[[#This Row],[объем]])</f>
        <v>2955.7066019199065</v>
      </c>
    </row>
    <row r="784" spans="1:12" x14ac:dyDescent="0.35">
      <c r="A784" t="s">
        <v>148</v>
      </c>
      <c r="B784" t="s">
        <v>94</v>
      </c>
      <c r="C784" t="s">
        <v>95</v>
      </c>
      <c r="D784">
        <f>VLOOKUP(укпф1[[#This Row],[Номенклатура]],[1]!Таблица213[[product_name]:[упаковка]],7,FALSE)</f>
        <v>958</v>
      </c>
      <c r="E784" t="s">
        <v>58</v>
      </c>
      <c r="F784" t="str">
        <f>VLOOKUP(укпф1[[#This Row],[Номенклатура]],[1]!Таблица213[[product_name]:[упаковка]],3,FALSE)</f>
        <v>ОХЛ</v>
      </c>
      <c r="G784" t="s">
        <v>15</v>
      </c>
      <c r="H784" t="str">
        <f>VLOOKUP(укпф1[[#This Row],[Номенклатура]],[1]!Таблица213[[product_name]:[упаковка]],4,FALSE)</f>
        <v>табак</v>
      </c>
      <c r="I784" s="7">
        <v>1477.8533009599532</v>
      </c>
      <c r="J784" s="7" cm="1">
        <f t="array" ref="J784">INDEX('[1]прайс ЗПП'!$A$1:$D$1080,MATCH(1,(укпф1[[#This Row],[артикул]]='[1]прайс ЗПП'!$B$1:$B$1080)*(укпф1[[#This Row],[Source.Name.1]]='[1]прайс ЗПП'!$A$1:$A$1080),0),4)</f>
        <v>781.8398798890131</v>
      </c>
      <c r="K784" s="7">
        <f>укпф1[[#This Row],[цена]]*укпф1[[#This Row],[объем]]</f>
        <v>1155444.6473161115</v>
      </c>
      <c r="L784" s="7">
        <f>IFERROR(укпф1[[#This Row],[объем]]*VLOOKUP(укпф1[[#This Row],[артикул]],[1]маринад!$A$2:$D$39,3,FALSE),укпф1[[#This Row],[объем]])</f>
        <v>1439.0002930476662</v>
      </c>
    </row>
    <row r="785" spans="1:12" x14ac:dyDescent="0.35">
      <c r="A785" t="s">
        <v>148</v>
      </c>
      <c r="B785" t="s">
        <v>94</v>
      </c>
      <c r="C785" t="s">
        <v>95</v>
      </c>
      <c r="D785">
        <f>VLOOKUP(укпф1[[#This Row],[Номенклатура]],[1]!Таблица213[[product_name]:[упаковка]],7,FALSE)</f>
        <v>961</v>
      </c>
      <c r="E785" t="s">
        <v>89</v>
      </c>
      <c r="F785" t="str">
        <f>VLOOKUP(укпф1[[#This Row],[Номенклатура]],[1]!Таблица213[[product_name]:[упаковка]],3,FALSE)</f>
        <v>ОХЛ</v>
      </c>
      <c r="G785" t="s">
        <v>15</v>
      </c>
      <c r="H785" t="str">
        <f>VLOOKUP(укпф1[[#This Row],[Номенклатура]],[1]!Таблица213[[product_name]:[упаковка]],4,FALSE)</f>
        <v>табак</v>
      </c>
      <c r="I785" s="7">
        <v>295.57066019199061</v>
      </c>
      <c r="J785" s="7" cm="1">
        <f t="array" ref="J785">INDEX('[1]прайс ЗПП'!$A$1:$D$1080,MATCH(1,(укпф1[[#This Row],[артикул]]='[1]прайс ЗПП'!$B$1:$B$1080)*(укпф1[[#This Row],[Source.Name.1]]='[1]прайс ЗПП'!$A$1:$A$1080),0),4)</f>
        <v>770.48643202755852</v>
      </c>
      <c r="K785" s="7">
        <f>укпф1[[#This Row],[цена]]*укпф1[[#This Row],[объем]]</f>
        <v>227733.18338335678</v>
      </c>
      <c r="L785" s="7">
        <f>IFERROR(укпф1[[#This Row],[объем]]*VLOOKUP(укпф1[[#This Row],[артикул]],[1]маринад!$A$2:$D$39,3,FALSE),укпф1[[#This Row],[объем]])</f>
        <v>292.64421801187189</v>
      </c>
    </row>
    <row r="786" spans="1:12" x14ac:dyDescent="0.35">
      <c r="A786" t="s">
        <v>148</v>
      </c>
      <c r="B786" t="s">
        <v>94</v>
      </c>
      <c r="C786" t="s">
        <v>95</v>
      </c>
      <c r="D786">
        <f>VLOOKUP(укпф1[[#This Row],[Номенклатура]],[1]!Таблица213[[product_name]:[упаковка]],7,FALSE)</f>
        <v>744</v>
      </c>
      <c r="E786" t="s">
        <v>92</v>
      </c>
      <c r="F786" t="str">
        <f>VLOOKUP(укпф1[[#This Row],[Номенклатура]],[1]!Таблица213[[product_name]:[упаковка]],3,FALSE)</f>
        <v>ОХЛ</v>
      </c>
      <c r="G786" t="s">
        <v>15</v>
      </c>
      <c r="H786" t="str">
        <f>VLOOKUP(укпф1[[#This Row],[Номенклатура]],[1]!Таблица213[[product_name]:[упаковка]],4,FALSE)</f>
        <v>шея</v>
      </c>
      <c r="I786" s="7">
        <v>295.57066019199061</v>
      </c>
      <c r="J786" s="7" cm="1">
        <f t="array" ref="J786">INDEX('[1]прайс ЗПП'!$A$1:$D$1080,MATCH(1,(укпф1[[#This Row],[артикул]]='[1]прайс ЗПП'!$B$1:$B$1080)*(укпф1[[#This Row],[Source.Name.1]]='[1]прайс ЗПП'!$A$1:$A$1080),0),4)</f>
        <v>348.45623560761521</v>
      </c>
      <c r="K786" s="7">
        <f>укпф1[[#This Row],[цена]]*укпф1[[#This Row],[объем]]</f>
        <v>102993.43960655866</v>
      </c>
      <c r="L786" s="7">
        <f>IFERROR(укпф1[[#This Row],[объем]]*VLOOKUP(укпф1[[#This Row],[артикул]],[1]маринад!$A$2:$D$39,3,FALSE),укпф1[[#This Row],[объем]])</f>
        <v>295.57066019199061</v>
      </c>
    </row>
    <row r="787" spans="1:12" x14ac:dyDescent="0.35">
      <c r="A787" t="s">
        <v>148</v>
      </c>
      <c r="B787" t="s">
        <v>96</v>
      </c>
      <c r="C787" t="s">
        <v>97</v>
      </c>
      <c r="D787">
        <f>VLOOKUP(укпф1[[#This Row],[Номенклатура]],[1]!Таблица213[[product_name]:[упаковка]],7,FALSE)</f>
        <v>978</v>
      </c>
      <c r="E787" t="s">
        <v>98</v>
      </c>
      <c r="F787" t="str">
        <f>VLOOKUP(укпф1[[#This Row],[Номенклатура]],[1]!Таблица213[[product_name]:[упаковка]],3,FALSE)</f>
        <v>ОХЛ</v>
      </c>
      <c r="G787" t="s">
        <v>15</v>
      </c>
      <c r="H787" t="str">
        <f>VLOOKUP(укпф1[[#This Row],[Номенклатура]],[1]!Таблица213[[product_name]:[упаковка]],4,FALSE)</f>
        <v>тушка</v>
      </c>
      <c r="I787" s="7">
        <v>6000</v>
      </c>
      <c r="J787" s="7" cm="1">
        <f t="array" ref="J787">INDEX('[1]прайс ЗПП'!$A$1:$D$1080,MATCH(1,(укпф1[[#This Row],[артикул]]='[1]прайс ЗПП'!$B$1:$B$1080)*(укпф1[[#This Row],[Source.Name.1]]='[1]прайс ЗПП'!$A$1:$A$1080),0),4)</f>
        <v>646.39418150639938</v>
      </c>
      <c r="K787" s="7">
        <f>укпф1[[#This Row],[цена]]*укпф1[[#This Row],[объем]]</f>
        <v>3878365.0890383963</v>
      </c>
      <c r="L787" s="7">
        <f>IFERROR(укпф1[[#This Row],[объем]]*VLOOKUP(укпф1[[#This Row],[артикул]],[1]маринад!$A$2:$D$39,3,FALSE),укпф1[[#This Row],[объем]])</f>
        <v>6000</v>
      </c>
    </row>
    <row r="788" spans="1:12" x14ac:dyDescent="0.35">
      <c r="A788" t="s">
        <v>148</v>
      </c>
      <c r="B788" t="s">
        <v>99</v>
      </c>
      <c r="C788" t="s">
        <v>97</v>
      </c>
      <c r="D788">
        <f>VLOOKUP(укпф1[[#This Row],[Номенклатура]],[1]!Таблица213[[product_name]:[упаковка]],7,FALSE)</f>
        <v>982</v>
      </c>
      <c r="E788" t="s">
        <v>100</v>
      </c>
      <c r="F788" t="str">
        <f>VLOOKUP(укпф1[[#This Row],[Номенклатура]],[1]!Таблица213[[product_name]:[упаковка]],3,FALSE)</f>
        <v>ОХЛ</v>
      </c>
      <c r="G788" t="s">
        <v>15</v>
      </c>
      <c r="H788" t="str">
        <f>VLOOKUP(укпф1[[#This Row],[Номенклатура]],[1]!Таблица213[[product_name]:[упаковка]],4,FALSE)</f>
        <v>филе</v>
      </c>
      <c r="I788" s="7">
        <v>7000.0000000000009</v>
      </c>
      <c r="J788" s="7" cm="1">
        <f t="array" ref="J788">INDEX('[1]прайс ЗПП'!$A$1:$D$1080,MATCH(1,(укпф1[[#This Row],[артикул]]='[1]прайс ЗПП'!$B$1:$B$1080)*(укпф1[[#This Row],[Source.Name.1]]='[1]прайс ЗПП'!$A$1:$A$1080),0),4)</f>
        <v>840.55517301709324</v>
      </c>
      <c r="K788" s="7">
        <f>укпф1[[#This Row],[цена]]*укпф1[[#This Row],[объем]]</f>
        <v>5883886.2111196537</v>
      </c>
      <c r="L788" s="7">
        <f>IFERROR(укпф1[[#This Row],[объем]]*VLOOKUP(укпф1[[#This Row],[артикул]],[1]маринад!$A$2:$D$39,3,FALSE),укпф1[[#This Row],[объем]])</f>
        <v>7000.0000000000009</v>
      </c>
    </row>
    <row r="789" spans="1:12" x14ac:dyDescent="0.35">
      <c r="A789" t="s">
        <v>148</v>
      </c>
      <c r="B789" t="s">
        <v>99</v>
      </c>
      <c r="C789" t="s">
        <v>97</v>
      </c>
      <c r="D789">
        <f>VLOOKUP(укпф1[[#This Row],[Номенклатура]],[1]!Таблица213[[product_name]:[упаковка]],7,FALSE)</f>
        <v>984</v>
      </c>
      <c r="E789" t="s">
        <v>101</v>
      </c>
      <c r="F789" t="str">
        <f>VLOOKUP(укпф1[[#This Row],[Номенклатура]],[1]!Таблица213[[product_name]:[упаковка]],3,FALSE)</f>
        <v>ОХЛ</v>
      </c>
      <c r="G789" t="s">
        <v>15</v>
      </c>
      <c r="H789" t="str">
        <f>VLOOKUP(укпф1[[#This Row],[Номенклатура]],[1]!Таблица213[[product_name]:[упаковка]],4,FALSE)</f>
        <v>четвертина</v>
      </c>
      <c r="I789" s="7">
        <v>2000</v>
      </c>
      <c r="J789" s="7" cm="1">
        <f t="array" ref="J789">INDEX('[1]прайс ЗПП'!$A$1:$D$1080,MATCH(1,(укпф1[[#This Row],[артикул]]='[1]прайс ЗПП'!$B$1:$B$1080)*(укпф1[[#This Row],[Source.Name.1]]='[1]прайс ЗПП'!$A$1:$A$1080),0),4)</f>
        <v>733.3570591674918</v>
      </c>
      <c r="K789" s="7">
        <f>укпф1[[#This Row],[цена]]*укпф1[[#This Row],[объем]]</f>
        <v>1466714.1183349837</v>
      </c>
      <c r="L789" s="7">
        <f>IFERROR(укпф1[[#This Row],[объем]]*VLOOKUP(укпф1[[#This Row],[артикул]],[1]маринад!$A$2:$D$39,3,FALSE),укпф1[[#This Row],[объем]])</f>
        <v>2000</v>
      </c>
    </row>
    <row r="790" spans="1:12" x14ac:dyDescent="0.35">
      <c r="A790" t="s">
        <v>148</v>
      </c>
      <c r="B790" t="s">
        <v>102</v>
      </c>
      <c r="C790" t="s">
        <v>102</v>
      </c>
      <c r="D790">
        <f>VLOOKUP(укпф1[[#This Row],[Номенклатура]],[1]!Таблица213[[product_name]:[упаковка]],7,FALSE)</f>
        <v>1088</v>
      </c>
      <c r="E790" t="s">
        <v>103</v>
      </c>
      <c r="F790" t="str">
        <f>VLOOKUP(укпф1[[#This Row],[Номенклатура]],[1]!Таблица213[[product_name]:[упаковка]],3,FALSE)</f>
        <v>ОХЛ</v>
      </c>
      <c r="G790" t="s">
        <v>15</v>
      </c>
      <c r="H790" t="str">
        <f>VLOOKUP(укпф1[[#This Row],[Номенклатура]],[1]!Таблица213[[product_name]:[упаковка]],4,FALSE)</f>
        <v>тушка</v>
      </c>
      <c r="I790" s="7">
        <v>754268</v>
      </c>
      <c r="J790" s="7" cm="1">
        <f t="array" ref="J790">INDEX('[1]прайс ЗПП'!$A$1:$D$1080,MATCH(1,(укпф1[[#This Row],[артикул]]='[1]прайс ЗПП'!$B$1:$B$1080)*(укпф1[[#This Row],[Source.Name.1]]='[1]прайс ЗПП'!$A$1:$A$1080),0),4)</f>
        <v>617.23967382604815</v>
      </c>
      <c r="K790" s="7">
        <f>укпф1[[#This Row],[цена]]*укпф1[[#This Row],[объем]]</f>
        <v>465564134.29742569</v>
      </c>
      <c r="L790" s="7">
        <f>IFERROR(укпф1[[#This Row],[объем]]*VLOOKUP(укпф1[[#This Row],[артикул]],[1]маринад!$A$2:$D$39,3,FALSE),укпф1[[#This Row],[объем]])</f>
        <v>754268</v>
      </c>
    </row>
    <row r="791" spans="1:12" x14ac:dyDescent="0.35">
      <c r="A791" t="s">
        <v>148</v>
      </c>
      <c r="B791" t="s">
        <v>97</v>
      </c>
      <c r="C791" t="s">
        <v>97</v>
      </c>
      <c r="D791">
        <f>VLOOKUP(укпф1[[#This Row],[Номенклатура]],[1]!Таблица213[[product_name]:[упаковка]],7,FALSE)</f>
        <v>22</v>
      </c>
      <c r="E791" t="s">
        <v>104</v>
      </c>
      <c r="F791" t="str">
        <f>VLOOKUP(укпф1[[#This Row],[Номенклатура]],[1]!Таблица213[[product_name]:[упаковка]],3,FALSE)</f>
        <v>ЗАМ</v>
      </c>
      <c r="G791" t="s">
        <v>15</v>
      </c>
      <c r="H791" t="str">
        <f>VLOOKUP(укпф1[[#This Row],[Номенклатура]],[1]!Таблица213[[product_name]:[упаковка]],4,FALSE)</f>
        <v>крыло</v>
      </c>
      <c r="I791" s="7">
        <v>0</v>
      </c>
      <c r="J791" s="7" cm="1">
        <f t="array" ref="J791">INDEX('[1]прайс ЗПП'!$A$1:$D$1080,MATCH(1,(укпф1[[#This Row],[артикул]]='[1]прайс ЗПП'!$B$1:$B$1080)*(укпф1[[#This Row],[Source.Name.1]]='[1]прайс ЗПП'!$A$1:$A$1080),0),4)</f>
        <v>904.60799999999995</v>
      </c>
      <c r="K791" s="7">
        <f>укпф1[[#This Row],[цена]]*укпф1[[#This Row],[объем]]</f>
        <v>0</v>
      </c>
      <c r="L791" s="7">
        <f>IFERROR(укпф1[[#This Row],[объем]]*VLOOKUP(укпф1[[#This Row],[артикул]],[1]маринад!$A$2:$D$39,3,FALSE),укпф1[[#This Row],[объем]])</f>
        <v>0</v>
      </c>
    </row>
    <row r="792" spans="1:12" x14ac:dyDescent="0.35">
      <c r="A792" t="s">
        <v>148</v>
      </c>
      <c r="B792" t="s">
        <v>97</v>
      </c>
      <c r="C792" t="s">
        <v>97</v>
      </c>
      <c r="D792">
        <f>VLOOKUP(укпф1[[#This Row],[Номенклатура]],[1]!Таблица213[[product_name]:[упаковка]],7,FALSE)</f>
        <v>982</v>
      </c>
      <c r="E792" t="s">
        <v>100</v>
      </c>
      <c r="F792" t="str">
        <f>VLOOKUP(укпф1[[#This Row],[Номенклатура]],[1]!Таблица213[[product_name]:[упаковка]],3,FALSE)</f>
        <v>ОХЛ</v>
      </c>
      <c r="G792" t="s">
        <v>15</v>
      </c>
      <c r="H792" t="str">
        <f>VLOOKUP(укпф1[[#This Row],[Номенклатура]],[1]!Таблица213[[product_name]:[упаковка]],4,FALSE)</f>
        <v>филе</v>
      </c>
      <c r="I792" s="7">
        <v>0</v>
      </c>
      <c r="J792" s="7" cm="1">
        <f t="array" ref="J792">INDEX('[1]прайс ЗПП'!$A$1:$D$1080,MATCH(1,(укпф1[[#This Row],[артикул]]='[1]прайс ЗПП'!$B$1:$B$1080)*(укпф1[[#This Row],[Source.Name.1]]='[1]прайс ЗПП'!$A$1:$A$1080),0),4)</f>
        <v>840.55517301709324</v>
      </c>
      <c r="K792" s="7">
        <f>укпф1[[#This Row],[цена]]*укпф1[[#This Row],[объем]]</f>
        <v>0</v>
      </c>
      <c r="L792" s="7">
        <f>IFERROR(укпф1[[#This Row],[объем]]*VLOOKUP(укпф1[[#This Row],[артикул]],[1]маринад!$A$2:$D$39,3,FALSE),укпф1[[#This Row],[объем]])</f>
        <v>0</v>
      </c>
    </row>
    <row r="793" spans="1:12" x14ac:dyDescent="0.35">
      <c r="A793" t="s">
        <v>148</v>
      </c>
      <c r="B793" t="s">
        <v>97</v>
      </c>
      <c r="C793" t="s">
        <v>97</v>
      </c>
      <c r="D793">
        <f>VLOOKUP(укпф1[[#This Row],[Номенклатура]],[1]!Таблица213[[product_name]:[упаковка]],7,FALSE)</f>
        <v>357</v>
      </c>
      <c r="E793" t="s">
        <v>105</v>
      </c>
      <c r="F793" t="str">
        <f>VLOOKUP(укпф1[[#This Row],[Номенклатура]],[1]!Таблица213[[product_name]:[упаковка]],3,FALSE)</f>
        <v>ЗАМ</v>
      </c>
      <c r="G793" t="s">
        <v>15</v>
      </c>
      <c r="H793" t="str">
        <f>VLOOKUP(укпф1[[#This Row],[Номенклатура]],[1]!Таблица213[[product_name]:[упаковка]],4,FALSE)</f>
        <v>филе</v>
      </c>
      <c r="I793" s="7">
        <v>3548.6224156078574</v>
      </c>
      <c r="J793" s="7" cm="1">
        <f t="array" ref="J793">INDEX('[1]прайс ЗПП'!$A$1:$D$1080,MATCH(1,(укпф1[[#This Row],[артикул]]='[1]прайс ЗПП'!$B$1:$B$1080)*(укпф1[[#This Row],[Source.Name.1]]='[1]прайс ЗПП'!$A$1:$A$1080),0),4)</f>
        <v>835.3345964684413</v>
      </c>
      <c r="K793" s="7">
        <f>укпф1[[#This Row],[цена]]*укпф1[[#This Row],[объем]]</f>
        <v>2964287.0735606551</v>
      </c>
      <c r="L793" s="7">
        <f>IFERROR(укпф1[[#This Row],[объем]]*VLOOKUP(укпф1[[#This Row],[артикул]],[1]маринад!$A$2:$D$39,3,FALSE),укпф1[[#This Row],[объем]])</f>
        <v>3548.6224156078574</v>
      </c>
    </row>
    <row r="794" spans="1:12" x14ac:dyDescent="0.35">
      <c r="A794" t="s">
        <v>148</v>
      </c>
      <c r="B794" t="s">
        <v>97</v>
      </c>
      <c r="C794" t="s">
        <v>97</v>
      </c>
      <c r="D794">
        <f>VLOOKUP(укпф1[[#This Row],[Номенклатура]],[1]!Таблица213[[product_name]:[упаковка]],7,FALSE)</f>
        <v>984</v>
      </c>
      <c r="E794" t="s">
        <v>101</v>
      </c>
      <c r="F794" t="str">
        <f>VLOOKUP(укпф1[[#This Row],[Номенклатура]],[1]!Таблица213[[product_name]:[упаковка]],3,FALSE)</f>
        <v>ОХЛ</v>
      </c>
      <c r="G794" t="s">
        <v>15</v>
      </c>
      <c r="H794" t="str">
        <f>VLOOKUP(укпф1[[#This Row],[Номенклатура]],[1]!Таблица213[[product_name]:[упаковка]],4,FALSE)</f>
        <v>четвертина</v>
      </c>
      <c r="I794" s="7">
        <v>0</v>
      </c>
      <c r="J794" s="7" cm="1">
        <f t="array" ref="J794">INDEX('[1]прайс ЗПП'!$A$1:$D$1080,MATCH(1,(укпф1[[#This Row],[артикул]]='[1]прайс ЗПП'!$B$1:$B$1080)*(укпф1[[#This Row],[Source.Name.1]]='[1]прайс ЗПП'!$A$1:$A$1080),0),4)</f>
        <v>733.3570591674918</v>
      </c>
      <c r="K794" s="7">
        <f>укпф1[[#This Row],[цена]]*укпф1[[#This Row],[объем]]</f>
        <v>0</v>
      </c>
      <c r="L794" s="7">
        <f>IFERROR(укпф1[[#This Row],[объем]]*VLOOKUP(укпф1[[#This Row],[артикул]],[1]маринад!$A$2:$D$39,3,FALSE),укпф1[[#This Row],[объем]])</f>
        <v>0</v>
      </c>
    </row>
    <row r="795" spans="1:12" x14ac:dyDescent="0.35">
      <c r="A795" t="s">
        <v>148</v>
      </c>
      <c r="B795" t="s">
        <v>13</v>
      </c>
      <c r="C795" t="s">
        <v>13</v>
      </c>
      <c r="D795">
        <v>201</v>
      </c>
      <c r="E795" t="s">
        <v>143</v>
      </c>
      <c r="F795" t="str">
        <f>VLOOKUP(укпф1[[#This Row],[Номенклатура]],[1]!Таблица213[[product_name]:[упаковка]],3,FALSE)</f>
        <v>ЗАМ</v>
      </c>
      <c r="G795" t="s">
        <v>15</v>
      </c>
      <c r="H795" t="str">
        <f>VLOOKUP(укпф1[[#This Row],[Номенклатура]],[1]!Таблица213[[product_name]:[упаковка]],4,FALSE)</f>
        <v>тушка</v>
      </c>
      <c r="I795" s="7">
        <v>28361.801688000545</v>
      </c>
      <c r="J795" s="7" cm="1">
        <f t="array" ref="J795">INDEX('[1]прайс ЗПП'!$A$1:$D$1080,MATCH(1,(укпф1[[#This Row],[артикул]]='[1]прайс ЗПП'!$B$1:$B$1080)*(укпф1[[#This Row],[Source.Name.1]]='[1]прайс ЗПП'!$A$1:$A$1080),0),4)</f>
        <v>646.51679999999999</v>
      </c>
      <c r="K795" s="7">
        <f>укпф1[[#This Row],[цена]]*укпф1[[#This Row],[объем]]</f>
        <v>18336381.26956071</v>
      </c>
      <c r="L795" s="7">
        <f>IFERROR(укпф1[[#This Row],[объем]]*VLOOKUP(укпф1[[#This Row],[артикул]],[1]маринад!$A$2:$D$39,3,FALSE),укпф1[[#This Row],[объем]])</f>
        <v>28361.801688000545</v>
      </c>
    </row>
    <row r="796" spans="1:12" x14ac:dyDescent="0.35">
      <c r="A796" t="s">
        <v>148</v>
      </c>
      <c r="B796" t="s">
        <v>106</v>
      </c>
      <c r="C796" t="s">
        <v>102</v>
      </c>
      <c r="D796">
        <f>VLOOKUP(укпф1[[#This Row],[Номенклатура]],[1]!Таблица213[[product_name]:[упаковка]],7,FALSE)</f>
        <v>9</v>
      </c>
      <c r="E796" t="s">
        <v>107</v>
      </c>
      <c r="F796" t="str">
        <f>VLOOKUP(укпф1[[#This Row],[Номенклатура]],[1]!Таблица213[[product_name]:[упаковка]],3,FALSE)</f>
        <v>ЗАМ</v>
      </c>
      <c r="G796" t="s">
        <v>15</v>
      </c>
      <c r="H796" t="str">
        <f>VLOOKUP(укпф1[[#This Row],[Номенклатура]],[1]!Таблица213[[product_name]:[упаковка]],4,FALSE)</f>
        <v>тушка</v>
      </c>
      <c r="I796" s="7">
        <v>88715.560390196435</v>
      </c>
      <c r="J796" s="7" cm="1">
        <f t="array" ref="J796">INDEX('[1]прайс ЗПП'!$A$1:$D$1080,MATCH(1,(укпф1[[#This Row],[артикул]]='[1]прайс ЗПП'!$B$1:$B$1080)*(укпф1[[#This Row],[Source.Name.1]]='[1]прайс ЗПП'!$A$1:$A$1080),0),4)</f>
        <v>621.90719999999999</v>
      </c>
      <c r="K796" s="7">
        <f>укпф1[[#This Row],[цена]]*укпф1[[#This Row],[объем]]</f>
        <v>55172845.758697972</v>
      </c>
      <c r="L796" s="7">
        <f>IFERROR(укпф1[[#This Row],[объем]]*VLOOKUP(укпф1[[#This Row],[артикул]],[1]маринад!$A$2:$D$39,3,FALSE),укпф1[[#This Row],[объем]])</f>
        <v>88715.560390196435</v>
      </c>
    </row>
    <row r="797" spans="1:12" x14ac:dyDescent="0.35">
      <c r="A797" t="s">
        <v>148</v>
      </c>
      <c r="B797" t="s">
        <v>106</v>
      </c>
      <c r="C797" t="s">
        <v>102</v>
      </c>
      <c r="D797">
        <f>VLOOKUP(укпф1[[#This Row],[Номенклатура]],[1]!Таблица213[[product_name]:[упаковка]],7,FALSE)</f>
        <v>1088</v>
      </c>
      <c r="E797" t="s">
        <v>103</v>
      </c>
      <c r="F797" t="str">
        <f>VLOOKUP(укпф1[[#This Row],[Номенклатура]],[1]!Таблица213[[product_name]:[упаковка]],3,FALSE)</f>
        <v>ОХЛ</v>
      </c>
      <c r="G797" t="s">
        <v>15</v>
      </c>
      <c r="H797" t="str">
        <f>VLOOKUP(укпф1[[#This Row],[Номенклатура]],[1]!Таблица213[[product_name]:[упаковка]],4,FALSE)</f>
        <v>тушка</v>
      </c>
      <c r="I797" s="7">
        <v>0</v>
      </c>
      <c r="J797" s="7" cm="1">
        <f t="array" ref="J797">INDEX('[1]прайс ЗПП'!$A$1:$D$1080,MATCH(1,(укпф1[[#This Row],[артикул]]='[1]прайс ЗПП'!$B$1:$B$1080)*(укпф1[[#This Row],[Source.Name.1]]='[1]прайс ЗПП'!$A$1:$A$1080),0),4)</f>
        <v>617.23967382604815</v>
      </c>
      <c r="K797" s="7">
        <f>укпф1[[#This Row],[цена]]*укпф1[[#This Row],[объем]]</f>
        <v>0</v>
      </c>
      <c r="L797" s="7">
        <f>IFERROR(укпф1[[#This Row],[объем]]*VLOOKUP(укпф1[[#This Row],[артикул]],[1]маринад!$A$2:$D$39,3,FALSE),укпф1[[#This Row],[объем]])</f>
        <v>0</v>
      </c>
    </row>
    <row r="798" spans="1:12" x14ac:dyDescent="0.35">
      <c r="A798" t="s">
        <v>148</v>
      </c>
      <c r="B798" t="s">
        <v>106</v>
      </c>
      <c r="C798" t="s">
        <v>102</v>
      </c>
      <c r="D798">
        <f>VLOOKUP(укпф1[[#This Row],[Номенклатура]],[1]!Таблица213[[product_name]:[упаковка]],7,FALSE)</f>
        <v>357</v>
      </c>
      <c r="E798" t="s">
        <v>105</v>
      </c>
      <c r="F798" t="str">
        <f>VLOOKUP(укпф1[[#This Row],[Номенклатура]],[1]!Таблица213[[product_name]:[упаковка]],3,FALSE)</f>
        <v>ЗАМ</v>
      </c>
      <c r="G798" t="s">
        <v>15</v>
      </c>
      <c r="H798" t="str">
        <f>VLOOKUP(укпф1[[#This Row],[Номенклатура]],[1]!Таблица213[[product_name]:[упаковка]],4,FALSE)</f>
        <v>филе</v>
      </c>
      <c r="I798" s="7">
        <v>213532.13234585247</v>
      </c>
      <c r="J798" s="7" cm="1">
        <f t="array" ref="J798">INDEX('[1]прайс ЗПП'!$A$1:$D$1080,MATCH(1,(укпф1[[#This Row],[артикул]]='[1]прайс ЗПП'!$B$1:$B$1080)*(укпф1[[#This Row],[Source.Name.1]]='[1]прайс ЗПП'!$A$1:$A$1080),0),4)</f>
        <v>835.3345964684413</v>
      </c>
      <c r="K798" s="7">
        <f>укпф1[[#This Row],[цена]]*укпф1[[#This Row],[объем]]</f>
        <v>178370777.60616848</v>
      </c>
      <c r="L798" s="7">
        <f>IFERROR(укпф1[[#This Row],[объем]]*VLOOKUP(укпф1[[#This Row],[артикул]],[1]маринад!$A$2:$D$39,3,FALSE),укпф1[[#This Row],[объем]])</f>
        <v>213532.13234585247</v>
      </c>
    </row>
    <row r="799" spans="1:12" x14ac:dyDescent="0.35">
      <c r="A799" t="s">
        <v>148</v>
      </c>
      <c r="B799" t="s">
        <v>106</v>
      </c>
      <c r="C799" t="s">
        <v>102</v>
      </c>
      <c r="D799">
        <f>VLOOKUP(укпф1[[#This Row],[Номенклатура]],[1]!Таблица213[[product_name]:[упаковка]],7,FALSE)</f>
        <v>357</v>
      </c>
      <c r="E799" t="s">
        <v>105</v>
      </c>
      <c r="F799" t="str">
        <f>VLOOKUP(укпф1[[#This Row],[Номенклатура]],[1]!Таблица213[[product_name]:[упаковка]],3,FALSE)</f>
        <v>ЗАМ</v>
      </c>
      <c r="G799" t="s">
        <v>15</v>
      </c>
      <c r="H799" t="str">
        <f>VLOOKUP(укпф1[[#This Row],[Номенклатура]],[1]!Таблица213[[product_name]:[упаковка]],4,FALSE)</f>
        <v>филе</v>
      </c>
      <c r="I799" s="7">
        <v>133073.34058529465</v>
      </c>
      <c r="J799" s="7" cm="1">
        <f t="array" ref="J799">INDEX('[1]прайс ЗПП'!$A$1:$D$1080,MATCH(1,(укпф1[[#This Row],[артикул]]='[1]прайс ЗПП'!$B$1:$B$1080)*(укпф1[[#This Row],[Source.Name.1]]='[1]прайс ЗПП'!$A$1:$A$1080),0),4)</f>
        <v>835.3345964684413</v>
      </c>
      <c r="K799" s="7">
        <f>укпф1[[#This Row],[цена]]*укпф1[[#This Row],[объем]]</f>
        <v>111160765.25852455</v>
      </c>
      <c r="L799" s="7">
        <f>IFERROR(укпф1[[#This Row],[объем]]*VLOOKUP(укпф1[[#This Row],[артикул]],[1]маринад!$A$2:$D$39,3,FALSE),укпф1[[#This Row],[объем]])</f>
        <v>133073.34058529465</v>
      </c>
    </row>
    <row r="800" spans="1:12" x14ac:dyDescent="0.35">
      <c r="A800" t="s">
        <v>148</v>
      </c>
      <c r="B800" t="s">
        <v>106</v>
      </c>
      <c r="C800" t="s">
        <v>102</v>
      </c>
      <c r="D800">
        <f>VLOOKUP(укпф1[[#This Row],[Номенклатура]],[1]!Таблица213[[product_name]:[упаковка]],7,FALSE)</f>
        <v>141</v>
      </c>
      <c r="E800" t="s">
        <v>108</v>
      </c>
      <c r="F800" t="str">
        <f>VLOOKUP(укпф1[[#This Row],[Номенклатура]],[1]!Таблица213[[product_name]:[упаковка]],3,FALSE)</f>
        <v>ЗАМ</v>
      </c>
      <c r="G800" t="s">
        <v>15</v>
      </c>
      <c r="H800" t="str">
        <f>VLOOKUP(укпф1[[#This Row],[Номенклатура]],[1]!Таблица213[[product_name]:[упаковка]],4,FALSE)</f>
        <v>голень</v>
      </c>
      <c r="I800" s="7">
        <v>53229.336234117865</v>
      </c>
      <c r="J800" s="7" cm="1">
        <f t="array" ref="J800">INDEX('[1]прайс ЗПП'!$A$1:$D$1080,MATCH(1,(укпф1[[#This Row],[артикул]]='[1]прайс ЗПП'!$B$1:$B$1080)*(укпф1[[#This Row],[Source.Name.1]]='[1]прайс ЗПП'!$A$1:$A$1080),0),4)</f>
        <v>772.04526323830521</v>
      </c>
      <c r="K800" s="7">
        <f>укпф1[[#This Row],[цена]]*укпф1[[#This Row],[объем]]</f>
        <v>41095456.904869787</v>
      </c>
      <c r="L800" s="7">
        <f>IFERROR(укпф1[[#This Row],[объем]]*VLOOKUP(укпф1[[#This Row],[артикул]],[1]маринад!$A$2:$D$39,3,FALSE),укпф1[[#This Row],[объем]])</f>
        <v>53229.336234117865</v>
      </c>
    </row>
    <row r="801" spans="1:12" x14ac:dyDescent="0.35">
      <c r="A801" t="s">
        <v>148</v>
      </c>
      <c r="B801" t="s">
        <v>106</v>
      </c>
      <c r="C801" t="s">
        <v>102</v>
      </c>
      <c r="D801">
        <f>VLOOKUP(укпф1[[#This Row],[Номенклатура]],[1]!Таблица213[[product_name]:[упаковка]],7,FALSE)</f>
        <v>140</v>
      </c>
      <c r="E801" t="s">
        <v>109</v>
      </c>
      <c r="F801" t="str">
        <f>VLOOKUP(укпф1[[#This Row],[Номенклатура]],[1]!Таблица213[[product_name]:[упаковка]],3,FALSE)</f>
        <v>ЗАМ</v>
      </c>
      <c r="G801" t="s">
        <v>15</v>
      </c>
      <c r="H801" t="str">
        <f>VLOOKUP(укпф1[[#This Row],[Номенклатура]],[1]!Таблица213[[product_name]:[упаковка]],4,FALSE)</f>
        <v>бедро</v>
      </c>
      <c r="I801" s="7">
        <v>79844.004351176787</v>
      </c>
      <c r="J801" s="7" cm="1">
        <f t="array" ref="J801">INDEX('[1]прайс ЗПП'!$A$1:$D$1080,MATCH(1,(укпф1[[#This Row],[артикул]]='[1]прайс ЗПП'!$B$1:$B$1080)*(укпф1[[#This Row],[Source.Name.1]]='[1]прайс ЗПП'!$A$1:$A$1080),0),4)</f>
        <v>739.28573805865096</v>
      </c>
      <c r="K801" s="7">
        <f>укпф1[[#This Row],[цена]]*укпф1[[#This Row],[объем]]</f>
        <v>59027533.686317869</v>
      </c>
      <c r="L801" s="7">
        <f>IFERROR(укпф1[[#This Row],[объем]]*VLOOKUP(укпф1[[#This Row],[артикул]],[1]маринад!$A$2:$D$39,3,FALSE),укпф1[[#This Row],[объем]])</f>
        <v>79844.004351176787</v>
      </c>
    </row>
    <row r="802" spans="1:12" x14ac:dyDescent="0.35">
      <c r="A802" t="s">
        <v>148</v>
      </c>
      <c r="B802" t="s">
        <v>106</v>
      </c>
      <c r="C802" t="s">
        <v>102</v>
      </c>
      <c r="D802">
        <f>VLOOKUP(укпф1[[#This Row],[Номенклатура]],[1]!Таблица213[[product_name]:[упаковка]],7,FALSE)</f>
        <v>19</v>
      </c>
      <c r="E802" t="s">
        <v>110</v>
      </c>
      <c r="F802" t="str">
        <f>VLOOKUP(укпф1[[#This Row],[Номенклатура]],[1]!Таблица213[[product_name]:[упаковка]],3,FALSE)</f>
        <v>ЗАМ</v>
      </c>
      <c r="G802" t="s">
        <v>15</v>
      </c>
      <c r="H802" t="str">
        <f>VLOOKUP(укпф1[[#This Row],[Номенклатура]],[1]!Таблица213[[product_name]:[упаковка]],4,FALSE)</f>
        <v>четвертина</v>
      </c>
      <c r="I802" s="7">
        <v>164283.47473056574</v>
      </c>
      <c r="J802" s="7" cm="1">
        <f t="array" ref="J802">INDEX('[1]прайс ЗПП'!$A$1:$D$1080,MATCH(1,(укпф1[[#This Row],[артикул]]='[1]прайс ЗПП'!$B$1:$B$1080)*(укпф1[[#This Row],[Source.Name.1]]='[1]прайс ЗПП'!$A$1:$A$1080),0),4)</f>
        <v>645.22161295845888</v>
      </c>
      <c r="K802" s="7">
        <f>укпф1[[#This Row],[цена]]*укпф1[[#This Row],[объем]]</f>
        <v>105999248.54807584</v>
      </c>
      <c r="L802" s="7">
        <f>IFERROR(укпф1[[#This Row],[объем]]*VLOOKUP(укпф1[[#This Row],[артикул]],[1]маринад!$A$2:$D$39,3,FALSE),укпф1[[#This Row],[объем]])</f>
        <v>164283.47473056574</v>
      </c>
    </row>
    <row r="803" spans="1:12" x14ac:dyDescent="0.35">
      <c r="A803" t="s">
        <v>148</v>
      </c>
      <c r="B803" t="s">
        <v>13</v>
      </c>
      <c r="C803" t="s">
        <v>13</v>
      </c>
      <c r="D803">
        <f>VLOOKUP(укпф1[[#This Row],[Номенклатура]],[1]!Таблица213[[product_name]:[упаковка]],7,FALSE)</f>
        <v>1095</v>
      </c>
      <c r="E803" t="s">
        <v>111</v>
      </c>
      <c r="F803" t="str">
        <f>VLOOKUP(укпф1[[#This Row],[Номенклатура]],[1]!Таблица213[[product_name]:[упаковка]],3,FALSE)</f>
        <v>ЗАМ</v>
      </c>
      <c r="G803" t="s">
        <v>15</v>
      </c>
      <c r="H803" t="str">
        <f>VLOOKUP(укпф1[[#This Row],[Номенклатура]],[1]!Таблица213[[product_name]:[упаковка]],4,FALSE)</f>
        <v>бедро</v>
      </c>
      <c r="I803" s="7">
        <v>0</v>
      </c>
      <c r="J803" s="7" cm="1">
        <f t="array" ref="J803">INDEX('[1]прайс ЗПП'!$A$1:$D$1080,MATCH(1,(укпф1[[#This Row],[артикул]]='[1]прайс ЗПП'!$B$1:$B$1080)*(укпф1[[#This Row],[Source.Name.1]]='[1]прайс ЗПП'!$A$1:$A$1080),0),4)</f>
        <v>800.6400000000001</v>
      </c>
      <c r="K803" s="7">
        <f>укпф1[[#This Row],[цена]]*укпф1[[#This Row],[объем]]</f>
        <v>0</v>
      </c>
      <c r="L803" s="7">
        <f>IFERROR(укпф1[[#This Row],[объем]]*VLOOKUP(укпф1[[#This Row],[артикул]],[1]маринад!$A$2:$D$39,3,FALSE),укпф1[[#This Row],[объем]])</f>
        <v>0</v>
      </c>
    </row>
    <row r="804" spans="1:12" x14ac:dyDescent="0.35">
      <c r="A804" t="s">
        <v>148</v>
      </c>
      <c r="B804" t="s">
        <v>13</v>
      </c>
      <c r="C804" t="s">
        <v>13</v>
      </c>
      <c r="D804">
        <f>VLOOKUP(укпф1[[#This Row],[Номенклатура]],[1]!Таблица213[[product_name]:[упаковка]],7,FALSE)</f>
        <v>140</v>
      </c>
      <c r="E804" t="s">
        <v>109</v>
      </c>
      <c r="F804" t="str">
        <f>VLOOKUP(укпф1[[#This Row],[Номенклатура]],[1]!Таблица213[[product_name]:[упаковка]],3,FALSE)</f>
        <v>ЗАМ</v>
      </c>
      <c r="G804" t="s">
        <v>15</v>
      </c>
      <c r="H804" t="str">
        <f>VLOOKUP(укпф1[[#This Row],[Номенклатура]],[1]!Таблица213[[product_name]:[упаковка]],4,FALSE)</f>
        <v>бедро</v>
      </c>
      <c r="I804" s="7">
        <v>0</v>
      </c>
      <c r="J804" s="7" cm="1">
        <f t="array" ref="J804">INDEX('[1]прайс ЗПП'!$A$1:$D$1080,MATCH(1,(укпф1[[#This Row],[артикул]]='[1]прайс ЗПП'!$B$1:$B$1080)*(укпф1[[#This Row],[Source.Name.1]]='[1]прайс ЗПП'!$A$1:$A$1080),0),4)</f>
        <v>739.28573805865096</v>
      </c>
      <c r="K804" s="7">
        <f>укпф1[[#This Row],[цена]]*укпф1[[#This Row],[объем]]</f>
        <v>0</v>
      </c>
      <c r="L804" s="7">
        <f>IFERROR(укпф1[[#This Row],[объем]]*VLOOKUP(укпф1[[#This Row],[артикул]],[1]маринад!$A$2:$D$39,3,FALSE),укпф1[[#This Row],[объем]])</f>
        <v>0</v>
      </c>
    </row>
    <row r="805" spans="1:12" x14ac:dyDescent="0.35">
      <c r="A805" t="s">
        <v>148</v>
      </c>
      <c r="B805" t="s">
        <v>13</v>
      </c>
      <c r="C805" t="s">
        <v>13</v>
      </c>
      <c r="D805">
        <f>VLOOKUP(укпф1[[#This Row],[Номенклатура]],[1]!Таблица213[[product_name]:[упаковка]],7,FALSE)</f>
        <v>1107</v>
      </c>
      <c r="E805" t="s">
        <v>113</v>
      </c>
      <c r="F805" t="str">
        <f>VLOOKUP(укпф1[[#This Row],[Номенклатура]],[1]!Таблица213[[product_name]:[упаковка]],3,FALSE)</f>
        <v>ЗАМ</v>
      </c>
      <c r="G805" t="s">
        <v>15</v>
      </c>
      <c r="H805" t="str">
        <f>VLOOKUP(укпф1[[#This Row],[Номенклатура]],[1]!Таблица213[[product_name]:[упаковка]],4,FALSE)</f>
        <v>голень</v>
      </c>
      <c r="I805" s="7">
        <v>17743.112078039288</v>
      </c>
      <c r="J805" s="7" cm="1">
        <f t="array" ref="J805">INDEX('[1]прайс ЗПП'!$A$1:$D$1080,MATCH(1,(укпф1[[#This Row],[артикул]]='[1]прайс ЗПП'!$B$1:$B$1080)*(укпф1[[#This Row],[Source.Name.1]]='[1]прайс ЗПП'!$A$1:$A$1080),0),4)</f>
        <v>665.77463649122114</v>
      </c>
      <c r="K805" s="7">
        <f>укпф1[[#This Row],[цена]]*укпф1[[#This Row],[объем]]</f>
        <v>11812913.993979603</v>
      </c>
      <c r="L805" s="7">
        <f>IFERROR(укпф1[[#This Row],[объем]]*VLOOKUP(укпф1[[#This Row],[артикул]],[1]маринад!$A$2:$D$39,3,FALSE),укпф1[[#This Row],[объем]])</f>
        <v>17743.112078039288</v>
      </c>
    </row>
    <row r="806" spans="1:12" x14ac:dyDescent="0.35">
      <c r="A806" t="s">
        <v>148</v>
      </c>
      <c r="B806" t="s">
        <v>13</v>
      </c>
      <c r="C806" t="s">
        <v>13</v>
      </c>
      <c r="D806">
        <f>VLOOKUP(укпф1[[#This Row],[Номенклатура]],[1]!Таблица213[[product_name]:[упаковка]],7,FALSE)</f>
        <v>141</v>
      </c>
      <c r="E806" t="s">
        <v>108</v>
      </c>
      <c r="F806" t="str">
        <f>VLOOKUP(укпф1[[#This Row],[Номенклатура]],[1]!Таблица213[[product_name]:[упаковка]],3,FALSE)</f>
        <v>ЗАМ</v>
      </c>
      <c r="G806" t="s">
        <v>15</v>
      </c>
      <c r="H806" t="str">
        <f>VLOOKUP(укпф1[[#This Row],[Номенклатура]],[1]!Таблица213[[product_name]:[упаковка]],4,FALSE)</f>
        <v>голень</v>
      </c>
      <c r="I806" s="7">
        <v>0</v>
      </c>
      <c r="J806" s="7" cm="1">
        <f t="array" ref="J806">INDEX('[1]прайс ЗПП'!$A$1:$D$1080,MATCH(1,(укпф1[[#This Row],[артикул]]='[1]прайс ЗПП'!$B$1:$B$1080)*(укпф1[[#This Row],[Source.Name.1]]='[1]прайс ЗПП'!$A$1:$A$1080),0),4)</f>
        <v>772.04526323830521</v>
      </c>
      <c r="K806" s="7">
        <f>укпф1[[#This Row],[цена]]*укпф1[[#This Row],[объем]]</f>
        <v>0</v>
      </c>
      <c r="L806" s="7">
        <f>IFERROR(укпф1[[#This Row],[объем]]*VLOOKUP(укпф1[[#This Row],[артикул]],[1]маринад!$A$2:$D$39,3,FALSE),укпф1[[#This Row],[объем]])</f>
        <v>0</v>
      </c>
    </row>
    <row r="807" spans="1:12" x14ac:dyDescent="0.35">
      <c r="A807" t="s">
        <v>148</v>
      </c>
      <c r="B807" t="s">
        <v>13</v>
      </c>
      <c r="C807" t="s">
        <v>13</v>
      </c>
      <c r="D807">
        <f>VLOOKUP(укпф1[[#This Row],[Номенклатура]],[1]!Таблица213[[product_name]:[упаковка]],7,FALSE)</f>
        <v>23</v>
      </c>
      <c r="E807" t="s">
        <v>114</v>
      </c>
      <c r="F807" t="str">
        <f>VLOOKUP(укпф1[[#This Row],[Номенклатура]],[1]!Таблица213[[product_name]:[упаковка]],3,FALSE)</f>
        <v>ЗАМ</v>
      </c>
      <c r="G807" t="s">
        <v>15</v>
      </c>
      <c r="H807" t="str">
        <f>VLOOKUP(укпф1[[#This Row],[Номенклатура]],[1]!Таблица213[[product_name]:[упаковка]],4,FALSE)</f>
        <v>грудка</v>
      </c>
      <c r="I807" s="7">
        <v>0</v>
      </c>
      <c r="J807" s="7" cm="1">
        <f t="array" ref="J807">INDEX('[1]прайс ЗПП'!$A$1:$D$1080,MATCH(1,(укпф1[[#This Row],[артикул]]='[1]прайс ЗПП'!$B$1:$B$1080)*(укпф1[[#This Row],[Source.Name.1]]='[1]прайс ЗПП'!$A$1:$A$1080),0),4)</f>
        <v>889.14694736842102</v>
      </c>
      <c r="K807" s="7">
        <f>укпф1[[#This Row],[цена]]*укпф1[[#This Row],[объем]]</f>
        <v>0</v>
      </c>
      <c r="L807" s="7">
        <f>IFERROR(укпф1[[#This Row],[объем]]*VLOOKUP(укпф1[[#This Row],[артикул]],[1]маринад!$A$2:$D$39,3,FALSE),укпф1[[#This Row],[объем]])</f>
        <v>0</v>
      </c>
    </row>
    <row r="808" spans="1:12" x14ac:dyDescent="0.35">
      <c r="A808" t="s">
        <v>148</v>
      </c>
      <c r="B808" t="s">
        <v>13</v>
      </c>
      <c r="C808" t="s">
        <v>13</v>
      </c>
      <c r="D808">
        <f>VLOOKUP(укпф1[[#This Row],[Номенклатура]],[1]!Таблица213[[product_name]:[упаковка]],7,FALSE)</f>
        <v>352</v>
      </c>
      <c r="E808" t="s">
        <v>115</v>
      </c>
      <c r="F808" t="str">
        <f>VLOOKUP(укпф1[[#This Row],[Номенклатура]],[1]!Таблица213[[product_name]:[упаковка]],3,FALSE)</f>
        <v>ЗАМ</v>
      </c>
      <c r="G808" t="s">
        <v>15</v>
      </c>
      <c r="H808" t="str">
        <f>VLOOKUP(укпф1[[#This Row],[Номенклатура]],[1]!Таблица213[[product_name]:[упаковка]],4,FALSE)</f>
        <v>грудка</v>
      </c>
      <c r="I808" s="7">
        <v>0</v>
      </c>
      <c r="J808" s="7" cm="1">
        <f t="array" ref="J808">INDEX('[1]прайс ЗПП'!$A$1:$D$1080,MATCH(1,(укпф1[[#This Row],[артикул]]='[1]прайс ЗПП'!$B$1:$B$1080)*(укпф1[[#This Row],[Source.Name.1]]='[1]прайс ЗПП'!$A$1:$A$1080),0),4)</f>
        <v>818.62857142857172</v>
      </c>
      <c r="K808" s="7">
        <f>укпф1[[#This Row],[цена]]*укпф1[[#This Row],[объем]]</f>
        <v>0</v>
      </c>
      <c r="L808" s="7">
        <f>IFERROR(укпф1[[#This Row],[объем]]*VLOOKUP(укпф1[[#This Row],[артикул]],[1]маринад!$A$2:$D$39,3,FALSE),укпф1[[#This Row],[объем]])</f>
        <v>0</v>
      </c>
    </row>
    <row r="809" spans="1:12" x14ac:dyDescent="0.35">
      <c r="A809" t="s">
        <v>148</v>
      </c>
      <c r="B809" t="s">
        <v>13</v>
      </c>
      <c r="C809" t="s">
        <v>13</v>
      </c>
      <c r="D809">
        <f>VLOOKUP(укпф1[[#This Row],[Номенклатура]],[1]!Таблица213[[product_name]:[упаковка]],7,FALSE)</f>
        <v>22</v>
      </c>
      <c r="E809" t="s">
        <v>104</v>
      </c>
      <c r="F809" t="str">
        <f>VLOOKUP(укпф1[[#This Row],[Номенклатура]],[1]!Таблица213[[product_name]:[упаковка]],3,FALSE)</f>
        <v>ЗАМ</v>
      </c>
      <c r="G809" t="s">
        <v>15</v>
      </c>
      <c r="H809" t="str">
        <f>VLOOKUP(укпф1[[#This Row],[Номенклатура]],[1]!Таблица213[[product_name]:[упаковка]],4,FALSE)</f>
        <v>крыло</v>
      </c>
      <c r="I809" s="7">
        <v>0</v>
      </c>
      <c r="J809" s="7" cm="1">
        <f t="array" ref="J809">INDEX('[1]прайс ЗПП'!$A$1:$D$1080,MATCH(1,(укпф1[[#This Row],[артикул]]='[1]прайс ЗПП'!$B$1:$B$1080)*(укпф1[[#This Row],[Source.Name.1]]='[1]прайс ЗПП'!$A$1:$A$1080),0),4)</f>
        <v>904.60799999999995</v>
      </c>
      <c r="K809" s="7">
        <f>укпф1[[#This Row],[цена]]*укпф1[[#This Row],[объем]]</f>
        <v>0</v>
      </c>
      <c r="L809" s="7">
        <f>IFERROR(укпф1[[#This Row],[объем]]*VLOOKUP(укпф1[[#This Row],[артикул]],[1]маринад!$A$2:$D$39,3,FALSE),укпф1[[#This Row],[объем]])</f>
        <v>0</v>
      </c>
    </row>
    <row r="810" spans="1:12" x14ac:dyDescent="0.35">
      <c r="A810" t="s">
        <v>148</v>
      </c>
      <c r="B810" t="s">
        <v>13</v>
      </c>
      <c r="C810" t="s">
        <v>13</v>
      </c>
      <c r="D810">
        <f>VLOOKUP(укпф1[[#This Row],[Номенклатура]],[1]!Таблица213[[product_name]:[упаковка]],7,FALSE)</f>
        <v>143</v>
      </c>
      <c r="E810" t="s">
        <v>116</v>
      </c>
      <c r="F810" t="str">
        <f>VLOOKUP(укпф1[[#This Row],[Номенклатура]],[1]!Таблица213[[product_name]:[упаковка]],3,FALSE)</f>
        <v>ЗАМ</v>
      </c>
      <c r="G810" t="s">
        <v>15</v>
      </c>
      <c r="H810" t="str">
        <f>VLOOKUP(укпф1[[#This Row],[Номенклатура]],[1]!Таблица213[[product_name]:[упаковка]],4,FALSE)</f>
        <v>крыло</v>
      </c>
      <c r="I810" s="7">
        <v>37166.142007627335</v>
      </c>
      <c r="J810" s="7" cm="1">
        <f t="array" ref="J810">INDEX('[1]прайс ЗПП'!$A$1:$D$1080,MATCH(1,(укпф1[[#This Row],[артикул]]='[1]прайс ЗПП'!$B$1:$B$1080)*(укпф1[[#This Row],[Source.Name.1]]='[1]прайс ЗПП'!$A$1:$A$1080),0),4)</f>
        <v>806.66679875455395</v>
      </c>
      <c r="K810" s="7">
        <f>укпф1[[#This Row],[цена]]*укпф1[[#This Row],[объем]]</f>
        <v>29980692.795349892</v>
      </c>
      <c r="L810" s="7">
        <f>IFERROR(укпф1[[#This Row],[объем]]*VLOOKUP(укпф1[[#This Row],[артикул]],[1]маринад!$A$2:$D$39,3,FALSE),укпф1[[#This Row],[объем]])</f>
        <v>37166.142007627335</v>
      </c>
    </row>
    <row r="811" spans="1:12" x14ac:dyDescent="0.35">
      <c r="A811" t="s">
        <v>148</v>
      </c>
      <c r="B811" t="s">
        <v>13</v>
      </c>
      <c r="C811" t="s">
        <v>13</v>
      </c>
      <c r="D811">
        <f>VLOOKUP(укпф1[[#This Row],[Номенклатура]],[1]!Таблица213[[product_name]:[упаковка]],7,FALSE)</f>
        <v>27</v>
      </c>
      <c r="E811" t="s">
        <v>117</v>
      </c>
      <c r="F811" t="str">
        <f>VLOOKUP(укпф1[[#This Row],[Номенклатура]],[1]!Таблица213[[product_name]:[упаковка]],3,FALSE)</f>
        <v>ЗАМ</v>
      </c>
      <c r="G811" t="s">
        <v>15</v>
      </c>
      <c r="H811" t="str">
        <f>VLOOKUP(укпф1[[#This Row],[Номенклатура]],[1]!Таблица213[[product_name]:[упаковка]],4,FALSE)</f>
        <v>печень</v>
      </c>
      <c r="I811" s="7">
        <v>0</v>
      </c>
      <c r="J811" s="7" cm="1">
        <f t="array" ref="J811">INDEX('[1]прайс ЗПП'!$A$1:$D$1080,MATCH(1,(укпф1[[#This Row],[артикул]]='[1]прайс ЗПП'!$B$1:$B$1080)*(укпф1[[#This Row],[Source.Name.1]]='[1]прайс ЗПП'!$A$1:$A$1080),0),4)</f>
        <v>646.51679999999999</v>
      </c>
      <c r="K811" s="7">
        <f>укпф1[[#This Row],[цена]]*укпф1[[#This Row],[объем]]</f>
        <v>0</v>
      </c>
      <c r="L811" s="7">
        <f>IFERROR(укпф1[[#This Row],[объем]]*VLOOKUP(укпф1[[#This Row],[артикул]],[1]маринад!$A$2:$D$39,3,FALSE),укпф1[[#This Row],[объем]])</f>
        <v>0</v>
      </c>
    </row>
    <row r="812" spans="1:12" x14ac:dyDescent="0.35">
      <c r="A812" t="s">
        <v>148</v>
      </c>
      <c r="B812" t="s">
        <v>13</v>
      </c>
      <c r="C812" t="s">
        <v>13</v>
      </c>
      <c r="D812">
        <f>VLOOKUP(укпф1[[#This Row],[Номенклатура]],[1]!Таблица213[[product_name]:[упаковка]],7,FALSE)</f>
        <v>27</v>
      </c>
      <c r="E812" t="s">
        <v>117</v>
      </c>
      <c r="F812" t="str">
        <f>VLOOKUP(укпф1[[#This Row],[Номенклатура]],[1]!Таблица213[[product_name]:[упаковка]],3,FALSE)</f>
        <v>ЗАМ</v>
      </c>
      <c r="G812" t="s">
        <v>15</v>
      </c>
      <c r="H812" t="str">
        <f>VLOOKUP(укпф1[[#This Row],[Номенклатура]],[1]!Таблица213[[product_name]:[упаковка]],4,FALSE)</f>
        <v>печень</v>
      </c>
      <c r="I812" s="7">
        <v>0</v>
      </c>
      <c r="J812" s="7" cm="1">
        <f t="array" ref="J812">INDEX('[1]прайс ЗПП'!$A$1:$D$1080,MATCH(1,(укпф1[[#This Row],[артикул]]='[1]прайс ЗПП'!$B$1:$B$1080)*(укпф1[[#This Row],[Source.Name.1]]='[1]прайс ЗПП'!$A$1:$A$1080),0),4)</f>
        <v>646.51679999999999</v>
      </c>
      <c r="K812" s="7">
        <f>укпф1[[#This Row],[цена]]*укпф1[[#This Row],[объем]]</f>
        <v>0</v>
      </c>
      <c r="L812" s="7">
        <f>IFERROR(укпф1[[#This Row],[объем]]*VLOOKUP(укпф1[[#This Row],[артикул]],[1]маринад!$A$2:$D$39,3,FALSE),укпф1[[#This Row],[объем]])</f>
        <v>0</v>
      </c>
    </row>
    <row r="813" spans="1:12" x14ac:dyDescent="0.35">
      <c r="A813" t="s">
        <v>148</v>
      </c>
      <c r="B813" t="s">
        <v>13</v>
      </c>
      <c r="C813" t="s">
        <v>13</v>
      </c>
      <c r="D813">
        <f>VLOOKUP(укпф1[[#This Row],[Номенклатура]],[1]!Таблица213[[product_name]:[упаковка]],7,FALSE)</f>
        <v>962</v>
      </c>
      <c r="E813" t="s">
        <v>118</v>
      </c>
      <c r="F813" t="str">
        <f>VLOOKUP(укпф1[[#This Row],[Номенклатура]],[1]!Таблица213[[product_name]:[упаковка]],3,FALSE)</f>
        <v>ЗАМ</v>
      </c>
      <c r="G813" t="s">
        <v>15</v>
      </c>
      <c r="H813" t="str">
        <f>VLOOKUP(укпф1[[#This Row],[Номенклатура]],[1]!Таблица213[[product_name]:[упаковка]],4,FALSE)</f>
        <v>рагу</v>
      </c>
      <c r="I813" s="7">
        <v>0</v>
      </c>
      <c r="J813" s="7" cm="1">
        <f t="array" ref="J813">INDEX('[1]прайс ЗПП'!$A$1:$D$1080,MATCH(1,(укпф1[[#This Row],[артикул]]='[1]прайс ЗПП'!$B$1:$B$1080)*(укпф1[[#This Row],[Source.Name.1]]='[1]прайс ЗПП'!$A$1:$A$1080),0),4)</f>
        <v>557.142857142857</v>
      </c>
      <c r="K813" s="7">
        <f>укпф1[[#This Row],[цена]]*укпф1[[#This Row],[объем]]</f>
        <v>0</v>
      </c>
      <c r="L813" s="7">
        <f>IFERROR(укпф1[[#This Row],[объем]]*VLOOKUP(укпф1[[#This Row],[артикул]],[1]маринад!$A$2:$D$39,3,FALSE),укпф1[[#This Row],[объем]])</f>
        <v>0</v>
      </c>
    </row>
    <row r="814" spans="1:12" x14ac:dyDescent="0.35">
      <c r="A814" t="s">
        <v>148</v>
      </c>
      <c r="B814" t="s">
        <v>13</v>
      </c>
      <c r="C814" t="s">
        <v>13</v>
      </c>
      <c r="D814">
        <f>VLOOKUP(укпф1[[#This Row],[Номенклатура]],[1]!Таблица213[[product_name]:[упаковка]],7,FALSE)</f>
        <v>357</v>
      </c>
      <c r="E814" t="s">
        <v>105</v>
      </c>
      <c r="F814" t="str">
        <f>VLOOKUP(укпф1[[#This Row],[Номенклатура]],[1]!Таблица213[[product_name]:[упаковка]],3,FALSE)</f>
        <v>ЗАМ</v>
      </c>
      <c r="G814" t="s">
        <v>15</v>
      </c>
      <c r="H814" t="str">
        <f>VLOOKUP(укпф1[[#This Row],[Номенклатура]],[1]!Таблица213[[product_name]:[упаковка]],4,FALSE)</f>
        <v>филе</v>
      </c>
      <c r="I814" s="7">
        <v>35486.224156078577</v>
      </c>
      <c r="J814" s="7" cm="1">
        <f t="array" ref="J814">INDEX('[1]прайс ЗПП'!$A$1:$D$1080,MATCH(1,(укпф1[[#This Row],[артикул]]='[1]прайс ЗПП'!$B$1:$B$1080)*(укпф1[[#This Row],[Source.Name.1]]='[1]прайс ЗПП'!$A$1:$A$1080),0),4)</f>
        <v>835.3345964684413</v>
      </c>
      <c r="K814" s="7">
        <f>укпф1[[#This Row],[цена]]*укпф1[[#This Row],[объем]]</f>
        <v>29642870.735606551</v>
      </c>
      <c r="L814" s="7">
        <f>IFERROR(укпф1[[#This Row],[объем]]*VLOOKUP(укпф1[[#This Row],[артикул]],[1]маринад!$A$2:$D$39,3,FALSE),укпф1[[#This Row],[объем]])</f>
        <v>35486.224156078577</v>
      </c>
    </row>
    <row r="815" spans="1:12" x14ac:dyDescent="0.35">
      <c r="A815" t="s">
        <v>148</v>
      </c>
      <c r="B815" t="s">
        <v>13</v>
      </c>
      <c r="C815" t="s">
        <v>13</v>
      </c>
      <c r="D815">
        <f>VLOOKUP(укпф1[[#This Row],[Номенклатура]],[1]!Таблица213[[product_name]:[упаковка]],7,FALSE)</f>
        <v>1109</v>
      </c>
      <c r="E815" t="s">
        <v>14</v>
      </c>
      <c r="F815" t="str">
        <f>VLOOKUP(укпф1[[#This Row],[Номенклатура]],[1]!Таблица213[[product_name]:[упаковка]],3,FALSE)</f>
        <v>ЗАМ</v>
      </c>
      <c r="G815" t="s">
        <v>15</v>
      </c>
      <c r="H815" t="str">
        <f>VLOOKUP(укпф1[[#This Row],[Номенклатура]],[1]!Таблица213[[product_name]:[упаковка]],4,FALSE)</f>
        <v>филе</v>
      </c>
      <c r="I815" s="7">
        <v>0</v>
      </c>
      <c r="J815" s="7" cm="1">
        <f t="array" ref="J815">INDEX('[1]прайс ЗПП'!$A$1:$D$1080,MATCH(1,(укпф1[[#This Row],[артикул]]='[1]прайс ЗПП'!$B$1:$B$1080)*(укпф1[[#This Row],[Source.Name.1]]='[1]прайс ЗПП'!$A$1:$A$1080),0),4)</f>
        <v>646.51679999999999</v>
      </c>
      <c r="K815" s="7">
        <f>укпф1[[#This Row],[цена]]*укпф1[[#This Row],[объем]]</f>
        <v>0</v>
      </c>
      <c r="L815" s="7">
        <f>IFERROR(укпф1[[#This Row],[объем]]*VLOOKUP(укпф1[[#This Row],[артикул]],[1]маринад!$A$2:$D$39,3,FALSE),укпф1[[#This Row],[объем]])</f>
        <v>0</v>
      </c>
    </row>
    <row r="816" spans="1:12" x14ac:dyDescent="0.35">
      <c r="A816" t="s">
        <v>148</v>
      </c>
      <c r="B816" t="s">
        <v>13</v>
      </c>
      <c r="C816" t="s">
        <v>13</v>
      </c>
      <c r="D816">
        <f>VLOOKUP(укпф1[[#This Row],[Номенклатура]],[1]!Таблица213[[product_name]:[упаковка]],7,FALSE)</f>
        <v>142</v>
      </c>
      <c r="E816" t="s">
        <v>119</v>
      </c>
      <c r="F816" t="str">
        <f>VLOOKUP(укпф1[[#This Row],[Номенклатура]],[1]!Таблица213[[product_name]:[упаковка]],3,FALSE)</f>
        <v>ЗАМ</v>
      </c>
      <c r="G816" t="s">
        <v>15</v>
      </c>
      <c r="H816" t="str">
        <f>VLOOKUP(укпф1[[#This Row],[Номенклатура]],[1]!Таблица213[[product_name]:[упаковка]],4,FALSE)</f>
        <v>филе</v>
      </c>
      <c r="I816" s="7">
        <v>0</v>
      </c>
      <c r="J816" s="7" cm="1">
        <f t="array" ref="J816">INDEX('[1]прайс ЗПП'!$A$1:$D$1080,MATCH(1,(укпф1[[#This Row],[артикул]]='[1]прайс ЗПП'!$B$1:$B$1080)*(укпф1[[#This Row],[Source.Name.1]]='[1]прайс ЗПП'!$A$1:$A$1080),0),4)</f>
        <v>920.72327444545624</v>
      </c>
      <c r="K816" s="7">
        <f>укпф1[[#This Row],[цена]]*укпф1[[#This Row],[объем]]</f>
        <v>0</v>
      </c>
      <c r="L816" s="7">
        <f>IFERROR(укпф1[[#This Row],[объем]]*VLOOKUP(укпф1[[#This Row],[артикул]],[1]маринад!$A$2:$D$39,3,FALSE),укпф1[[#This Row],[объем]])</f>
        <v>0</v>
      </c>
    </row>
    <row r="817" spans="1:12" x14ac:dyDescent="0.35">
      <c r="A817" t="s">
        <v>148</v>
      </c>
      <c r="B817" t="s">
        <v>13</v>
      </c>
      <c r="C817" t="s">
        <v>13</v>
      </c>
      <c r="D817">
        <f>VLOOKUP(укпф1[[#This Row],[Номенклатура]],[1]!Таблица213[[product_name]:[упаковка]],7,FALSE)</f>
        <v>14</v>
      </c>
      <c r="E817" t="s">
        <v>120</v>
      </c>
      <c r="F817" t="str">
        <f>VLOOKUP(укпф1[[#This Row],[Номенклатура]],[1]!Таблица213[[product_name]:[упаковка]],3,FALSE)</f>
        <v>ЗАМ</v>
      </c>
      <c r="G817" t="s">
        <v>15</v>
      </c>
      <c r="H817" t="str">
        <f>VLOOKUP(укпф1[[#This Row],[Номенклатура]],[1]!Таблица213[[product_name]:[упаковка]],4,FALSE)</f>
        <v>табак</v>
      </c>
      <c r="I817" s="7">
        <v>20936.872252086359</v>
      </c>
      <c r="J817" s="7" cm="1">
        <f t="array" ref="J817">INDEX('[1]прайс ЗПП'!$A$1:$D$1080,MATCH(1,(укпф1[[#This Row],[артикул]]='[1]прайс ЗПП'!$B$1:$B$1080)*(укпф1[[#This Row],[Source.Name.1]]='[1]прайс ЗПП'!$A$1:$A$1080),0),4)</f>
        <v>643.20000000000005</v>
      </c>
      <c r="K817" s="7">
        <f>укпф1[[#This Row],[цена]]*укпф1[[#This Row],[объем]]</f>
        <v>13466596.232541947</v>
      </c>
      <c r="L817" s="7">
        <f>IFERROR(укпф1[[#This Row],[объем]]*VLOOKUP(укпф1[[#This Row],[артикул]],[1]маринад!$A$2:$D$39,3,FALSE),укпф1[[#This Row],[объем]])</f>
        <v>20936.872252086359</v>
      </c>
    </row>
    <row r="818" spans="1:12" x14ac:dyDescent="0.35">
      <c r="A818" t="s">
        <v>148</v>
      </c>
      <c r="B818" t="s">
        <v>13</v>
      </c>
      <c r="C818" t="s">
        <v>13</v>
      </c>
      <c r="D818">
        <f>VLOOKUP(укпф1[[#This Row],[Номенклатура]],[1]!Таблица213[[product_name]:[упаковка]],7,FALSE)</f>
        <v>15</v>
      </c>
      <c r="E818" t="s">
        <v>121</v>
      </c>
      <c r="F818" t="str">
        <f>VLOOKUP(укпф1[[#This Row],[Номенклатура]],[1]!Таблица213[[product_name]:[упаковка]],3,FALSE)</f>
        <v>ЗАМ</v>
      </c>
      <c r="G818" t="s">
        <v>15</v>
      </c>
      <c r="H818" t="str">
        <f>VLOOKUP(укпф1[[#This Row],[Номенклатура]],[1]!Таблица213[[product_name]:[упаковка]],4,FALSE)</f>
        <v>табак</v>
      </c>
      <c r="I818" s="7">
        <v>33795.305575041428</v>
      </c>
      <c r="J818" s="7" cm="1">
        <f t="array" ref="J818">INDEX('[1]прайс ЗПП'!$A$1:$D$1080,MATCH(1,(укпф1[[#This Row],[артикул]]='[1]прайс ЗПП'!$B$1:$B$1080)*(укпф1[[#This Row],[Source.Name.1]]='[1]прайс ЗПП'!$A$1:$A$1080),0),4)</f>
        <v>659.62243774895455</v>
      </c>
      <c r="K818" s="7">
        <f>укпф1[[#This Row],[цена]]*укпф1[[#This Row],[объем]]</f>
        <v>22292141.847879659</v>
      </c>
      <c r="L818" s="7">
        <f>IFERROR(укпф1[[#This Row],[объем]]*VLOOKUP(укпф1[[#This Row],[артикул]],[1]маринад!$A$2:$D$39,3,FALSE),укпф1[[#This Row],[объем]])</f>
        <v>33795.305575041428</v>
      </c>
    </row>
    <row r="819" spans="1:12" x14ac:dyDescent="0.35">
      <c r="A819" t="s">
        <v>148</v>
      </c>
      <c r="B819" t="s">
        <v>13</v>
      </c>
      <c r="C819" t="s">
        <v>13</v>
      </c>
      <c r="D819">
        <f>VLOOKUP(укпф1[[#This Row],[Номенклатура]],[1]!Таблица213[[product_name]:[упаковка]],7,FALSE)</f>
        <v>9</v>
      </c>
      <c r="E819" t="s">
        <v>107</v>
      </c>
      <c r="F819" t="str">
        <f>VLOOKUP(укпф1[[#This Row],[Номенклатура]],[1]!Таблица213[[product_name]:[упаковка]],3,FALSE)</f>
        <v>ЗАМ</v>
      </c>
      <c r="G819" t="s">
        <v>15</v>
      </c>
      <c r="H819" t="str">
        <f>VLOOKUP(укпф1[[#This Row],[Номенклатура]],[1]!Таблица213[[product_name]:[упаковка]],4,FALSE)</f>
        <v>тушка</v>
      </c>
      <c r="I819" s="7">
        <v>0</v>
      </c>
      <c r="J819" s="7" cm="1">
        <f t="array" ref="J819">INDEX('[1]прайс ЗПП'!$A$1:$D$1080,MATCH(1,(укпф1[[#This Row],[артикул]]='[1]прайс ЗПП'!$B$1:$B$1080)*(укпф1[[#This Row],[Source.Name.1]]='[1]прайс ЗПП'!$A$1:$A$1080),0),4)</f>
        <v>621.90719999999999</v>
      </c>
      <c r="K819" s="7">
        <f>укпф1[[#This Row],[цена]]*укпф1[[#This Row],[объем]]</f>
        <v>0</v>
      </c>
      <c r="L819" s="7">
        <f>IFERROR(укпф1[[#This Row],[объем]]*VLOOKUP(укпф1[[#This Row],[артикул]],[1]маринад!$A$2:$D$39,3,FALSE),укпф1[[#This Row],[объем]])</f>
        <v>0</v>
      </c>
    </row>
    <row r="820" spans="1:12" x14ac:dyDescent="0.35">
      <c r="A820" t="s">
        <v>148</v>
      </c>
      <c r="B820" t="s">
        <v>13</v>
      </c>
      <c r="C820" t="s">
        <v>13</v>
      </c>
      <c r="D820">
        <f>VLOOKUP(укпф1[[#This Row],[Номенклатура]],[1]!Таблица213[[product_name]:[упаковка]],7,FALSE)</f>
        <v>1055</v>
      </c>
      <c r="E820" t="s">
        <v>125</v>
      </c>
      <c r="F820" t="str">
        <f>VLOOKUP(укпф1[[#This Row],[Номенклатура]],[1]!Таблица213[[product_name]:[упаковка]],3,FALSE)</f>
        <v>ЗАМ</v>
      </c>
      <c r="G820" t="s">
        <v>15</v>
      </c>
      <c r="H820" t="str">
        <f>VLOOKUP(укпф1[[#This Row],[Номенклатура]],[1]!Таблица213[[product_name]:[упаковка]],4,FALSE)</f>
        <v>табак</v>
      </c>
      <c r="I820" s="7">
        <v>18703.430034887035</v>
      </c>
      <c r="J820" s="7" cm="1">
        <f t="array" ref="J820">INDEX('[1]прайс ЗПП'!$A$1:$D$1080,MATCH(1,(укпф1[[#This Row],[артикул]]='[1]прайс ЗПП'!$B$1:$B$1080)*(укпф1[[#This Row],[Source.Name.1]]='[1]прайс ЗПП'!$A$1:$A$1080),0),4)</f>
        <v>613.62002514855476</v>
      </c>
      <c r="K820" s="7">
        <f>укпф1[[#This Row],[цена]]*укпф1[[#This Row],[объем]]</f>
        <v>11476799.208371617</v>
      </c>
      <c r="L820" s="7">
        <f>IFERROR(укпф1[[#This Row],[объем]]*VLOOKUP(укпф1[[#This Row],[артикул]],[1]маринад!$A$2:$D$39,3,FALSE),укпф1[[#This Row],[объем]])</f>
        <v>18703.430034887035</v>
      </c>
    </row>
    <row r="821" spans="1:12" x14ac:dyDescent="0.35">
      <c r="A821" t="s">
        <v>148</v>
      </c>
      <c r="B821" t="s">
        <v>13</v>
      </c>
      <c r="C821" t="s">
        <v>13</v>
      </c>
      <c r="D821">
        <f>VLOOKUP(укпф1[[#This Row],[Номенклатура]],[1]!Таблица213[[product_name]:[упаковка]],7,FALSE)</f>
        <v>1056</v>
      </c>
      <c r="E821" t="s">
        <v>126</v>
      </c>
      <c r="F821" t="str">
        <f>VLOOKUP(укпф1[[#This Row],[Номенклатура]],[1]!Таблица213[[product_name]:[упаковка]],3,FALSE)</f>
        <v>ЗАМ</v>
      </c>
      <c r="G821" t="s">
        <v>15</v>
      </c>
      <c r="H821" t="str">
        <f>VLOOKUP(укпф1[[#This Row],[Номенклатура]],[1]!Таблица213[[product_name]:[упаковка]],4,FALSE)</f>
        <v>табак</v>
      </c>
      <c r="I821" s="7">
        <v>20199.173199873629</v>
      </c>
      <c r="J821" s="7" cm="1">
        <f t="array" ref="J821">INDEX('[1]прайс ЗПП'!$A$1:$D$1080,MATCH(1,(укпф1[[#This Row],[артикул]]='[1]прайс ЗПП'!$B$1:$B$1080)*(укпф1[[#This Row],[Source.Name.1]]='[1]прайс ЗПП'!$A$1:$A$1080),0),4)</f>
        <v>582.85714285714278</v>
      </c>
      <c r="K821" s="7">
        <f>укпф1[[#This Row],[цена]]*укпф1[[#This Row],[объем]]</f>
        <v>11773232.379354913</v>
      </c>
      <c r="L821" s="7">
        <f>IFERROR(укпф1[[#This Row],[объем]]*VLOOKUP(укпф1[[#This Row],[артикул]],[1]маринад!$A$2:$D$39,3,FALSE),укпф1[[#This Row],[объем]])</f>
        <v>20199.173199873629</v>
      </c>
    </row>
    <row r="822" spans="1:12" x14ac:dyDescent="0.35">
      <c r="A822" t="s">
        <v>148</v>
      </c>
      <c r="B822" t="s">
        <v>13</v>
      </c>
      <c r="C822" t="s">
        <v>13</v>
      </c>
      <c r="D822">
        <f>VLOOKUP(укпф1[[#This Row],[Номенклатура]],[1]!Таблица213[[product_name]:[упаковка]],7,FALSE)</f>
        <v>1057</v>
      </c>
      <c r="E822" t="s">
        <v>127</v>
      </c>
      <c r="F822" t="str">
        <f>VLOOKUP(укпф1[[#This Row],[Номенклатура]],[1]!Таблица213[[product_name]:[упаковка]],3,FALSE)</f>
        <v>ЗАМ</v>
      </c>
      <c r="G822" t="s">
        <v>15</v>
      </c>
      <c r="H822" t="str">
        <f>VLOOKUP(укпф1[[#This Row],[Номенклатура]],[1]!Таблица213[[product_name]:[упаковка]],4,FALSE)</f>
        <v>табак</v>
      </c>
      <c r="I822" s="7">
        <v>4419.3261637361284</v>
      </c>
      <c r="J822" s="7" cm="1">
        <f t="array" ref="J822">INDEX('[1]прайс ЗПП'!$A$1:$D$1080,MATCH(1,(укпф1[[#This Row],[артикул]]='[1]прайс ЗПП'!$B$1:$B$1080)*(укпф1[[#This Row],[Source.Name.1]]='[1]прайс ЗПП'!$A$1:$A$1080),0),4)</f>
        <v>599.99999999999989</v>
      </c>
      <c r="K822" s="7">
        <f>укпф1[[#This Row],[цена]]*укпф1[[#This Row],[объем]]</f>
        <v>2651595.6982416767</v>
      </c>
      <c r="L822" s="7">
        <f>IFERROR(укпф1[[#This Row],[объем]]*VLOOKUP(укпф1[[#This Row],[артикул]],[1]маринад!$A$2:$D$39,3,FALSE),укпф1[[#This Row],[объем]])</f>
        <v>4419.3261637361284</v>
      </c>
    </row>
    <row r="823" spans="1:12" x14ac:dyDescent="0.35">
      <c r="A823" t="s">
        <v>148</v>
      </c>
      <c r="B823" t="s">
        <v>13</v>
      </c>
      <c r="C823" t="s">
        <v>13</v>
      </c>
      <c r="D823">
        <f>VLOOKUP(укпф1[[#This Row],[Номенклатура]],[1]!Таблица213[[product_name]:[упаковка]],7,FALSE)</f>
        <v>114</v>
      </c>
      <c r="E823" t="s">
        <v>129</v>
      </c>
      <c r="F823" t="str">
        <f>VLOOKUP(укпф1[[#This Row],[Номенклатура]],[1]!Таблица213[[product_name]:[упаковка]],3,FALSE)</f>
        <v>ЗАМ</v>
      </c>
      <c r="G823" t="s">
        <v>15</v>
      </c>
      <c r="H823" t="str">
        <f>VLOOKUP(укпф1[[#This Row],[Номенклатура]],[1]!Таблица213[[product_name]:[упаковка]],4,FALSE)</f>
        <v>табак</v>
      </c>
      <c r="I823" s="7">
        <v>0</v>
      </c>
      <c r="J823" s="7" cm="1">
        <f t="array" ref="J823">INDEX('[1]прайс ЗПП'!$A$1:$D$1080,MATCH(1,(укпф1[[#This Row],[артикул]]='[1]прайс ЗПП'!$B$1:$B$1080)*(укпф1[[#This Row],[Source.Name.1]]='[1]прайс ЗПП'!$A$1:$A$1080),0),4)</f>
        <v>725.5054234094813</v>
      </c>
      <c r="K823" s="7">
        <f>укпф1[[#This Row],[цена]]*укпф1[[#This Row],[объем]]</f>
        <v>0</v>
      </c>
      <c r="L823" s="7">
        <f>IFERROR(укпф1[[#This Row],[объем]]*VLOOKUP(укпф1[[#This Row],[артикул]],[1]маринад!$A$2:$D$39,3,FALSE),укпф1[[#This Row],[объем]])</f>
        <v>0</v>
      </c>
    </row>
    <row r="824" spans="1:12" x14ac:dyDescent="0.35">
      <c r="A824" t="s">
        <v>148</v>
      </c>
      <c r="B824" t="s">
        <v>13</v>
      </c>
      <c r="C824" t="s">
        <v>13</v>
      </c>
      <c r="D824">
        <f>VLOOKUP(укпф1[[#This Row],[Номенклатура]],[1]!Таблица213[[product_name]:[упаковка]],7,FALSE)</f>
        <v>19</v>
      </c>
      <c r="E824" t="s">
        <v>110</v>
      </c>
      <c r="F824" t="str">
        <f>VLOOKUP(укпф1[[#This Row],[Номенклатура]],[1]!Таблица213[[product_name]:[упаковка]],3,FALSE)</f>
        <v>ЗАМ</v>
      </c>
      <c r="G824" t="s">
        <v>15</v>
      </c>
      <c r="H824" t="str">
        <f>VLOOKUP(укпф1[[#This Row],[Номенклатура]],[1]!Таблица213[[product_name]:[упаковка]],4,FALSE)</f>
        <v>четвертина</v>
      </c>
      <c r="I824" s="7">
        <v>0</v>
      </c>
      <c r="J824" s="7" cm="1">
        <f t="array" ref="J824">INDEX('[1]прайс ЗПП'!$A$1:$D$1080,MATCH(1,(укпф1[[#This Row],[артикул]]='[1]прайс ЗПП'!$B$1:$B$1080)*(укпф1[[#This Row],[Source.Name.1]]='[1]прайс ЗПП'!$A$1:$A$1080),0),4)</f>
        <v>645.22161295845888</v>
      </c>
      <c r="K824" s="7">
        <f>укпф1[[#This Row],[цена]]*укпф1[[#This Row],[объем]]</f>
        <v>0</v>
      </c>
      <c r="L824" s="7">
        <f>IFERROR(укпф1[[#This Row],[объем]]*VLOOKUP(укпф1[[#This Row],[артикул]],[1]маринад!$A$2:$D$39,3,FALSE),укпф1[[#This Row],[объем]])</f>
        <v>0</v>
      </c>
    </row>
    <row r="825" spans="1:12" x14ac:dyDescent="0.35">
      <c r="A825" t="s">
        <v>148</v>
      </c>
      <c r="B825" t="s">
        <v>13</v>
      </c>
      <c r="C825" t="s">
        <v>13</v>
      </c>
      <c r="D825">
        <f>VLOOKUP(укпф1[[#This Row],[Номенклатура]],[1]!Таблица213[[product_name]:[упаковка]],7,FALSE)</f>
        <v>220</v>
      </c>
      <c r="E825" t="s">
        <v>130</v>
      </c>
      <c r="F825" t="str">
        <f>VLOOKUP(укпф1[[#This Row],[Номенклатура]],[1]!Таблица213[[product_name]:[упаковка]],3,FALSE)</f>
        <v>ЗАМ</v>
      </c>
      <c r="G825" t="s">
        <v>15</v>
      </c>
      <c r="H825" t="str">
        <f>VLOOKUP(укпф1[[#This Row],[Номенклатура]],[1]!Таблица213[[product_name]:[упаковка]],4,FALSE)</f>
        <v>четвертина</v>
      </c>
      <c r="I825" s="7">
        <v>0</v>
      </c>
      <c r="J825" s="7" cm="1">
        <f t="array" ref="J825">INDEX('[1]прайс ЗПП'!$A$1:$D$1080,MATCH(1,(укпф1[[#This Row],[артикул]]='[1]прайс ЗПП'!$B$1:$B$1080)*(укпф1[[#This Row],[Source.Name.1]]='[1]прайс ЗПП'!$A$1:$A$1080),0),4)</f>
        <v>716.63097104187091</v>
      </c>
      <c r="K825" s="7">
        <f>укпф1[[#This Row],[цена]]*укпф1[[#This Row],[объем]]</f>
        <v>0</v>
      </c>
      <c r="L825" s="7">
        <f>IFERROR(укпф1[[#This Row],[объем]]*VLOOKUP(укпф1[[#This Row],[артикул]],[1]маринад!$A$2:$D$39,3,FALSE),укпф1[[#This Row],[объем]])</f>
        <v>0</v>
      </c>
    </row>
    <row r="826" spans="1:12" x14ac:dyDescent="0.35">
      <c r="A826" t="s">
        <v>148</v>
      </c>
      <c r="B826" t="s">
        <v>13</v>
      </c>
      <c r="C826" t="s">
        <v>13</v>
      </c>
      <c r="D826">
        <f>VLOOKUP(укпф1[[#This Row],[Номенклатура]],[1]!Таблица213[[product_name]:[упаковка]],7,FALSE)</f>
        <v>126</v>
      </c>
      <c r="E826" t="s">
        <v>131</v>
      </c>
      <c r="F826" t="str">
        <f>VLOOKUP(укпф1[[#This Row],[Номенклатура]],[1]!Таблица213[[product_name]:[упаковка]],3,FALSE)</f>
        <v>ЗАМ</v>
      </c>
      <c r="G826" t="s">
        <v>15</v>
      </c>
      <c r="H826" t="str">
        <f>VLOOKUP(укпф1[[#This Row],[Номенклатура]],[1]!Таблица213[[product_name]:[упаковка]],4,FALSE)</f>
        <v>шкура</v>
      </c>
      <c r="I826" s="7">
        <v>0</v>
      </c>
      <c r="J826" s="7" cm="1">
        <f t="array" ref="J826">INDEX('[1]прайс ЗПП'!$A$1:$D$1080,MATCH(1,(укпф1[[#This Row],[артикул]]='[1]прайс ЗПП'!$B$1:$B$1080)*(укпф1[[#This Row],[Source.Name.1]]='[1]прайс ЗПП'!$A$1:$A$1080),0),4)</f>
        <v>297.06592641203241</v>
      </c>
      <c r="K826" s="7">
        <f>укпф1[[#This Row],[цена]]*укпф1[[#This Row],[объем]]</f>
        <v>0</v>
      </c>
      <c r="L826" s="7">
        <f>IFERROR(укпф1[[#This Row],[объем]]*VLOOKUP(укпф1[[#This Row],[артикул]],[1]маринад!$A$2:$D$39,3,FALSE),укпф1[[#This Row],[объем]])</f>
        <v>0</v>
      </c>
    </row>
    <row r="827" spans="1:12" x14ac:dyDescent="0.35">
      <c r="A827" t="s">
        <v>148</v>
      </c>
      <c r="B827" t="s">
        <v>132</v>
      </c>
      <c r="C827" t="s">
        <v>132</v>
      </c>
      <c r="D827">
        <f>VLOOKUP(укпф1[[#This Row],[Номенклатура]],[1]!Таблица213[[product_name]:[упаковка]],7,FALSE)</f>
        <v>1083</v>
      </c>
      <c r="E827" t="s">
        <v>133</v>
      </c>
      <c r="F827" t="str">
        <f>VLOOKUP(укпф1[[#This Row],[Номенклатура]],[1]!Таблица213[[product_name]:[упаковка]],3,FALSE)</f>
        <v>ЗАМ</v>
      </c>
      <c r="G827" t="s">
        <v>15</v>
      </c>
      <c r="H827" t="str">
        <f>VLOOKUP(укпф1[[#This Row],[Номенклатура]],[1]!Таблица213[[product_name]:[упаковка]],4,FALSE)</f>
        <v>филе</v>
      </c>
      <c r="I827" s="7">
        <v>4152.25</v>
      </c>
      <c r="J827" s="7" cm="1">
        <f t="array" ref="J827">INDEX('[1]прайс ЗПП'!$A$1:$D$1080,MATCH(1,(укпф1[[#This Row],[артикул]]='[1]прайс ЗПП'!$B$1:$B$1080)*(укпф1[[#This Row],[Source.Name.1]]='[1]прайс ЗПП'!$A$1:$A$1080),0),4)</f>
        <v>1167.3599999999999</v>
      </c>
      <c r="K827" s="7">
        <f>укпф1[[#This Row],[цена]]*укпф1[[#This Row],[объем]]</f>
        <v>4847170.5599999996</v>
      </c>
      <c r="L827" s="7">
        <f>IFERROR(укпф1[[#This Row],[объем]]*VLOOKUP(укпф1[[#This Row],[артикул]],[1]маринад!$A$2:$D$39,3,FALSE),укпф1[[#This Row],[объем]])</f>
        <v>3195.0696056190563</v>
      </c>
    </row>
    <row r="828" spans="1:12" x14ac:dyDescent="0.35">
      <c r="A828" t="s">
        <v>148</v>
      </c>
      <c r="B828" t="s">
        <v>132</v>
      </c>
      <c r="C828" t="s">
        <v>132</v>
      </c>
      <c r="D828">
        <f>VLOOKUP(укпф1[[#This Row],[Номенклатура]],[1]!Таблица213[[product_name]:[упаковка]],7,FALSE)</f>
        <v>1085</v>
      </c>
      <c r="E828" t="s">
        <v>134</v>
      </c>
      <c r="F828" t="str">
        <f>VLOOKUP(укпф1[[#This Row],[Номенклатура]],[1]!Таблица213[[product_name]:[упаковка]],3,FALSE)</f>
        <v>ЗАМ</v>
      </c>
      <c r="G828" t="s">
        <v>15</v>
      </c>
      <c r="H828" t="str">
        <f>VLOOKUP(укпф1[[#This Row],[Номенклатура]],[1]!Таблица213[[product_name]:[упаковка]],4,FALSE)</f>
        <v>филе</v>
      </c>
      <c r="I828" s="7">
        <v>4152.25</v>
      </c>
      <c r="J828" s="7" cm="1">
        <f t="array" ref="J828">INDEX('[1]прайс ЗПП'!$A$1:$D$1080,MATCH(1,(укпф1[[#This Row],[артикул]]='[1]прайс ЗПП'!$B$1:$B$1080)*(укпф1[[#This Row],[Source.Name.1]]='[1]прайс ЗПП'!$A$1:$A$1080),0),4)</f>
        <v>864</v>
      </c>
      <c r="K828" s="7">
        <f>укпф1[[#This Row],[цена]]*укпф1[[#This Row],[объем]]</f>
        <v>3587544</v>
      </c>
      <c r="L828" s="7">
        <f>IFERROR(укпф1[[#This Row],[объем]]*VLOOKUP(укпф1[[#This Row],[артикул]],[1]маринад!$A$2:$D$39,3,FALSE),укпф1[[#This Row],[объем]])</f>
        <v>3195.0696056190563</v>
      </c>
    </row>
    <row r="829" spans="1:12" x14ac:dyDescent="0.35">
      <c r="A829" t="s">
        <v>148</v>
      </c>
      <c r="B829" t="s">
        <v>132</v>
      </c>
      <c r="C829" t="s">
        <v>132</v>
      </c>
      <c r="D829">
        <f>VLOOKUP(укпф1[[#This Row],[Номенклатура]],[1]!Таблица213[[product_name]:[упаковка]],7,FALSE)</f>
        <v>1084</v>
      </c>
      <c r="E829" t="s">
        <v>135</v>
      </c>
      <c r="F829" t="str">
        <f>VLOOKUP(укпф1[[#This Row],[Номенклатура]],[1]!Таблица213[[product_name]:[упаковка]],3,FALSE)</f>
        <v>ЗАМ</v>
      </c>
      <c r="G829" t="s">
        <v>15</v>
      </c>
      <c r="H829" t="str">
        <f>VLOOKUP(укпф1[[#This Row],[Номенклатура]],[1]!Таблица213[[product_name]:[упаковка]],4,FALSE)</f>
        <v>крыло</v>
      </c>
      <c r="I829" s="7">
        <v>22471</v>
      </c>
      <c r="J829" s="7" cm="1">
        <f t="array" ref="J829">INDEX('[1]прайс ЗПП'!$A$1:$D$1080,MATCH(1,(укпф1[[#This Row],[артикул]]='[1]прайс ЗПП'!$B$1:$B$1080)*(укпф1[[#This Row],[Source.Name.1]]='[1]прайс ЗПП'!$A$1:$A$1080),0),4)</f>
        <v>1167.3599999999999</v>
      </c>
      <c r="K829" s="7">
        <f>укпф1[[#This Row],[цена]]*укпф1[[#This Row],[объем]]</f>
        <v>26231746.559999999</v>
      </c>
      <c r="L829" s="7">
        <f>IFERROR(укпф1[[#This Row],[объем]]*VLOOKUP(укпф1[[#This Row],[артикул]],[1]маринад!$A$2:$D$39,3,FALSE),укпф1[[#This Row],[объем]])</f>
        <v>19322.719270833331</v>
      </c>
    </row>
    <row r="830" spans="1:12" x14ac:dyDescent="0.35">
      <c r="A830" t="s">
        <v>148</v>
      </c>
      <c r="B830" t="s">
        <v>132</v>
      </c>
      <c r="C830" t="s">
        <v>132</v>
      </c>
      <c r="D830">
        <f>VLOOKUP(укпф1[[#This Row],[Номенклатура]],[1]!Таблица213[[product_name]:[упаковка]],7,FALSE)</f>
        <v>1104</v>
      </c>
      <c r="E830" t="s">
        <v>136</v>
      </c>
      <c r="F830" t="str">
        <f>VLOOKUP(укпф1[[#This Row],[Номенклатура]],[1]!Таблица213[[product_name]:[упаковка]],3,FALSE)</f>
        <v>ЗАМ</v>
      </c>
      <c r="G830" t="s">
        <v>15</v>
      </c>
      <c r="H830" t="str">
        <f>VLOOKUP(укпф1[[#This Row],[Номенклатура]],[1]!Таблица213[[product_name]:[упаковка]],4,FALSE)</f>
        <v>филе</v>
      </c>
      <c r="I830" s="7">
        <v>1954</v>
      </c>
      <c r="J830" s="7" cm="1">
        <f t="array" ref="J830">INDEX('[1]прайс ЗПП'!$A$1:$D$1080,MATCH(1,(укпф1[[#This Row],[артикул]]='[1]прайс ЗПП'!$B$1:$B$1080)*(укпф1[[#This Row],[Source.Name.1]]='[1]прайс ЗПП'!$A$1:$A$1080),0),4)</f>
        <v>1224</v>
      </c>
      <c r="K830" s="7">
        <f>укпф1[[#This Row],[цена]]*укпф1[[#This Row],[объем]]</f>
        <v>2391696</v>
      </c>
      <c r="L830" s="7">
        <f>IFERROR(укпф1[[#This Row],[объем]]*VLOOKUP(укпф1[[#This Row],[артикул]],[1]маринад!$A$2:$D$39,3,FALSE),укпф1[[#This Row],[объем]])</f>
        <v>1575.7924444444443</v>
      </c>
    </row>
    <row r="831" spans="1:12" x14ac:dyDescent="0.35">
      <c r="A831" t="s">
        <v>148</v>
      </c>
      <c r="B831" t="s">
        <v>132</v>
      </c>
      <c r="C831" t="s">
        <v>132</v>
      </c>
      <c r="D831">
        <f>VLOOKUP(укпф1[[#This Row],[Номенклатура]],[1]!Таблица213[[product_name]:[упаковка]],7,FALSE)</f>
        <v>1103</v>
      </c>
      <c r="E831" t="s">
        <v>137</v>
      </c>
      <c r="F831" t="str">
        <f>VLOOKUP(укпф1[[#This Row],[Номенклатура]],[1]!Таблица213[[product_name]:[упаковка]],3,FALSE)</f>
        <v>ЗАМ</v>
      </c>
      <c r="G831" t="s">
        <v>15</v>
      </c>
      <c r="H831" t="str">
        <f>VLOOKUP(укпф1[[#This Row],[Номенклатура]],[1]!Таблица213[[product_name]:[упаковка]],4,FALSE)</f>
        <v>филе</v>
      </c>
      <c r="I831" s="7">
        <v>1954</v>
      </c>
      <c r="J831" s="7" cm="1">
        <f t="array" ref="J831">INDEX('[1]прайс ЗПП'!$A$1:$D$1080,MATCH(1,(укпф1[[#This Row],[артикул]]='[1]прайс ЗПП'!$B$1:$B$1080)*(укпф1[[#This Row],[Source.Name.1]]='[1]прайс ЗПП'!$A$1:$A$1080),0),4)</f>
        <v>1224</v>
      </c>
      <c r="K831" s="7">
        <f>укпф1[[#This Row],[цена]]*укпф1[[#This Row],[объем]]</f>
        <v>2391696</v>
      </c>
      <c r="L831" s="7">
        <f>IFERROR(укпф1[[#This Row],[объем]]*VLOOKUP(укпф1[[#This Row],[артикул]],[1]маринад!$A$2:$D$39,3,FALSE),укпф1[[#This Row],[объем]])</f>
        <v>1575.7924444444443</v>
      </c>
    </row>
    <row r="832" spans="1:12" x14ac:dyDescent="0.35">
      <c r="A832" t="s">
        <v>148</v>
      </c>
      <c r="B832" t="s">
        <v>132</v>
      </c>
      <c r="C832" t="s">
        <v>132</v>
      </c>
      <c r="D832">
        <f>VLOOKUP(укпф1[[#This Row],[Номенклатура]],[1]!Таблица213[[product_name]:[упаковка]],7,FALSE)</f>
        <v>1087</v>
      </c>
      <c r="E832" t="s">
        <v>138</v>
      </c>
      <c r="F832" t="str">
        <f>VLOOKUP(укпф1[[#This Row],[Номенклатура]],[1]!Таблица213[[product_name]:[упаковка]],3,FALSE)</f>
        <v>ЗАМ</v>
      </c>
      <c r="G832" t="s">
        <v>15</v>
      </c>
      <c r="H832" t="str">
        <f>VLOOKUP(укпф1[[#This Row],[Номенклатура]],[1]!Таблица213[[product_name]:[упаковка]],4,FALSE)</f>
        <v>голень</v>
      </c>
      <c r="I832" s="7">
        <v>8793</v>
      </c>
      <c r="J832" s="7" cm="1">
        <f t="array" ref="J832">INDEX('[1]прайс ЗПП'!$A$1:$D$1080,MATCH(1,(укпф1[[#This Row],[артикул]]='[1]прайс ЗПП'!$B$1:$B$1080)*(укпф1[[#This Row],[Source.Name.1]]='[1]прайс ЗПП'!$A$1:$A$1080),0),4)</f>
        <v>1167.3599999999999</v>
      </c>
      <c r="K832" s="7">
        <f>укпф1[[#This Row],[цена]]*укпф1[[#This Row],[объем]]</f>
        <v>10264596.479999999</v>
      </c>
      <c r="L832" s="7">
        <f>IFERROR(укпф1[[#This Row],[объем]]*VLOOKUP(укпф1[[#This Row],[артикул]],[1]маринад!$A$2:$D$39,3,FALSE),укпф1[[#This Row],[объем]])</f>
        <v>8793</v>
      </c>
    </row>
    <row r="833" spans="1:12" x14ac:dyDescent="0.35">
      <c r="A833" t="s">
        <v>148</v>
      </c>
      <c r="B833" t="s">
        <v>132</v>
      </c>
      <c r="C833" t="s">
        <v>132</v>
      </c>
      <c r="D833">
        <f>VLOOKUP(укпф1[[#This Row],[Номенклатура]],[1]!Таблица213[[product_name]:[упаковка]],7,FALSE)</f>
        <v>1091</v>
      </c>
      <c r="E833" t="s">
        <v>139</v>
      </c>
      <c r="F833" t="str">
        <f>VLOOKUP(укпф1[[#This Row],[Номенклатура]],[1]!Таблица213[[product_name]:[упаковка]],3,FALSE)</f>
        <v>ЗАМ</v>
      </c>
      <c r="G833" t="s">
        <v>15</v>
      </c>
      <c r="H833" t="str">
        <f>VLOOKUP(укпф1[[#This Row],[Номенклатура]],[1]!Таблица213[[product_name]:[упаковка]],4,FALSE)</f>
        <v>филе</v>
      </c>
      <c r="I833" s="7">
        <v>1660.8999999999999</v>
      </c>
      <c r="J833" s="7" cm="1">
        <f t="array" ref="J833">INDEX('[1]прайс ЗПП'!$A$1:$D$1080,MATCH(1,(укпф1[[#This Row],[артикул]]='[1]прайс ЗПП'!$B$1:$B$1080)*(укпф1[[#This Row],[Source.Name.1]]='[1]прайс ЗПП'!$A$1:$A$1080),0),4)</f>
        <v>1182.72</v>
      </c>
      <c r="K833" s="7">
        <f>укпф1[[#This Row],[цена]]*укпф1[[#This Row],[объем]]</f>
        <v>1964379.6479999998</v>
      </c>
      <c r="L833" s="7">
        <f>IFERROR(укпф1[[#This Row],[объем]]*VLOOKUP(укпф1[[#This Row],[артикул]],[1]маринад!$A$2:$D$39,3,FALSE),укпф1[[#This Row],[объем]])</f>
        <v>1660.8999999999999</v>
      </c>
    </row>
    <row r="834" spans="1:12" x14ac:dyDescent="0.35">
      <c r="A834" t="s">
        <v>149</v>
      </c>
      <c r="B834" t="s">
        <v>16</v>
      </c>
      <c r="C834" t="s">
        <v>16</v>
      </c>
      <c r="D834">
        <f>VLOOKUP(укпф1[[#This Row],[Номенклатура]],[1]!Таблица213[[product_name]:[упаковка]],7,FALSE)</f>
        <v>1040</v>
      </c>
      <c r="E834" t="s">
        <v>141</v>
      </c>
      <c r="F834" t="str">
        <f>VLOOKUP(укпф1[[#This Row],[Номенклатура]],[1]!Таблица213[[product_name]:[упаковка]],3,FALSE)</f>
        <v>ОХЛ</v>
      </c>
      <c r="G834" t="s">
        <v>15</v>
      </c>
      <c r="H834" t="str">
        <f>VLOOKUP(укпф1[[#This Row],[Номенклатура]],[1]!Таблица213[[product_name]:[упаковка]],4,FALSE)</f>
        <v>тушка</v>
      </c>
      <c r="I834" s="9">
        <v>67269.333333333125</v>
      </c>
      <c r="J834" s="7" cm="1">
        <f t="array" ref="J834">INDEX('[1]прайс ЗПП'!$A$1:$D$1080,MATCH(1,(укпф1[[#This Row],[артикул]]='[1]прайс ЗПП'!$B$1:$B$1080)*(укпф1[[#This Row],[Source.Name.1]]='[1]прайс ЗПП'!$A$1:$A$1080),0),4)</f>
        <v>501.42857142857139</v>
      </c>
      <c r="K834" s="7">
        <f>укпф1[[#This Row],[цена]]*укпф1[[#This Row],[объем]]</f>
        <v>33730765.714285605</v>
      </c>
      <c r="L834" s="7">
        <f>IFERROR(укпф1[[#This Row],[объем]]*VLOOKUP(укпф1[[#This Row],[артикул]],[1]маринад!$A$2:$D$39,3,FALSE),укпф1[[#This Row],[объем]])</f>
        <v>67269.333333333125</v>
      </c>
    </row>
    <row r="835" spans="1:12" x14ac:dyDescent="0.35">
      <c r="A835" t="s">
        <v>150</v>
      </c>
      <c r="B835" t="s">
        <v>13</v>
      </c>
      <c r="C835" t="s">
        <v>13</v>
      </c>
      <c r="D835">
        <f>VLOOKUP(укпф1[[#This Row],[Номенклатура]],[1]!Таблица213[[product_name]:[упаковка]],7,FALSE)</f>
        <v>1109</v>
      </c>
      <c r="E835" t="s">
        <v>14</v>
      </c>
      <c r="F835" t="str">
        <f>VLOOKUP(укпф1[[#This Row],[Номенклатура]],[1]!Таблица213[[product_name]:[упаковка]],3,FALSE)</f>
        <v>ЗАМ</v>
      </c>
      <c r="G835" t="s">
        <v>15</v>
      </c>
      <c r="H835" t="str">
        <f>VLOOKUP(укпф1[[#This Row],[Номенклатура]],[1]!Таблица213[[product_name]:[упаковка]],4,FALSE)</f>
        <v>филе</v>
      </c>
      <c r="I835" s="7">
        <v>10901.402372160906</v>
      </c>
      <c r="J835" s="7" cm="1">
        <f t="array" ref="J835">INDEX('[1]прайс ЗПП'!$A$1:$D$1080,MATCH(1,(укпф1[[#This Row],[артикул]]='[1]прайс ЗПП'!$B$1:$B$1080)*(укпф1[[#This Row],[Source.Name.1]]='[1]прайс ЗПП'!$A$1:$A$1080),0),4)</f>
        <v>646.51679999999999</v>
      </c>
      <c r="K835" s="7">
        <f>укпф1[[#This Row],[цена]]*укпф1[[#This Row],[объем]]</f>
        <v>7047939.7771618785</v>
      </c>
      <c r="L835" s="7">
        <f>IFERROR(укпф1[[#This Row],[объем]]*VLOOKUP(укпф1[[#This Row],[артикул]],[1]маринад!$A$2:$D$39,3,FALSE),укпф1[[#This Row],[объем]])</f>
        <v>10901.402372160906</v>
      </c>
    </row>
    <row r="836" spans="1:12" x14ac:dyDescent="0.35">
      <c r="A836" t="s">
        <v>150</v>
      </c>
      <c r="B836" t="s">
        <v>16</v>
      </c>
      <c r="C836" t="s">
        <v>16</v>
      </c>
      <c r="D836">
        <f>VLOOKUP(укпф1[[#This Row],[Номенклатура]],[1]!Таблица213[[product_name]:[упаковка]],7,FALSE)</f>
        <v>33</v>
      </c>
      <c r="E836" t="s">
        <v>17</v>
      </c>
      <c r="F836" t="str">
        <f>VLOOKUP(укпф1[[#This Row],[Номенклатура]],[1]!Таблица213[[product_name]:[упаковка]],3,FALSE)</f>
        <v>ОХЛ</v>
      </c>
      <c r="G836" t="s">
        <v>15</v>
      </c>
      <c r="H836" t="str">
        <f>VLOOKUP(укпф1[[#This Row],[Номенклатура]],[1]!Таблица213[[product_name]:[упаковка]],4,FALSE)</f>
        <v>каркас</v>
      </c>
      <c r="I836" s="7">
        <v>198584.75845182367</v>
      </c>
      <c r="J836" s="7" cm="1">
        <f t="array" ref="J836">INDEX('[1]прайс ЗПП'!$A$1:$D$1080,MATCH(1,(укпф1[[#This Row],[артикул]]='[1]прайс ЗПП'!$B$1:$B$1080)*(укпф1[[#This Row],[Source.Name.1]]='[1]прайс ЗПП'!$A$1:$A$1080),0),4)</f>
        <v>171.42857142857142</v>
      </c>
      <c r="K836" s="7">
        <f>укпф1[[#This Row],[цена]]*укпф1[[#This Row],[объем]]</f>
        <v>34043101.448884055</v>
      </c>
      <c r="L836" s="7">
        <f>IFERROR(укпф1[[#This Row],[объем]]*VLOOKUP(укпф1[[#This Row],[артикул]],[1]маринад!$A$2:$D$39,3,FALSE),укпф1[[#This Row],[объем]])</f>
        <v>198584.75845182367</v>
      </c>
    </row>
    <row r="837" spans="1:12" x14ac:dyDescent="0.35">
      <c r="A837" t="s">
        <v>150</v>
      </c>
      <c r="B837" t="s">
        <v>16</v>
      </c>
      <c r="C837" t="s">
        <v>16</v>
      </c>
      <c r="D837">
        <f>VLOOKUP(укпф1[[#This Row],[Номенклатура]],[1]!Таблица213[[product_name]:[упаковка]],7,FALSE)</f>
        <v>1041</v>
      </c>
      <c r="E837" t="s">
        <v>18</v>
      </c>
      <c r="F837" t="str">
        <f>VLOOKUP(укпф1[[#This Row],[Номенклатура]],[1]!Таблица213[[product_name]:[упаковка]],3,FALSE)</f>
        <v>ОХЛ</v>
      </c>
      <c r="G837" t="s">
        <v>15</v>
      </c>
      <c r="H837" t="str">
        <f>VLOOKUP(укпф1[[#This Row],[Номенклатура]],[1]!Таблица213[[product_name]:[упаковка]],4,FALSE)</f>
        <v>спинка</v>
      </c>
      <c r="I837" s="7">
        <v>180770.763231313</v>
      </c>
      <c r="J837" s="7" cm="1">
        <f t="array" ref="J837">INDEX('[1]прайс ЗПП'!$A$1:$D$1080,MATCH(1,(укпф1[[#This Row],[артикул]]='[1]прайс ЗПП'!$B$1:$B$1080)*(укпф1[[#This Row],[Source.Name.1]]='[1]прайс ЗПП'!$A$1:$A$1080),0),4)</f>
        <v>214.28571428571425</v>
      </c>
      <c r="K837" s="7">
        <f>укпф1[[#This Row],[цена]]*укпф1[[#This Row],[объем]]</f>
        <v>38736592.120995633</v>
      </c>
      <c r="L837" s="7">
        <f>IFERROR(укпф1[[#This Row],[объем]]*VLOOKUP(укпф1[[#This Row],[артикул]],[1]маринад!$A$2:$D$39,3,FALSE),укпф1[[#This Row],[объем]])</f>
        <v>180770.763231313</v>
      </c>
    </row>
    <row r="838" spans="1:12" x14ac:dyDescent="0.35">
      <c r="A838" t="s">
        <v>150</v>
      </c>
      <c r="B838" t="s">
        <v>16</v>
      </c>
      <c r="C838" t="s">
        <v>16</v>
      </c>
      <c r="D838">
        <f>VLOOKUP(укпф1[[#This Row],[Номенклатура]],[1]!Таблица213[[product_name]:[упаковка]],7,FALSE)</f>
        <v>975</v>
      </c>
      <c r="E838" t="s">
        <v>19</v>
      </c>
      <c r="F838" t="str">
        <f>VLOOKUP(укпф1[[#This Row],[Номенклатура]],[1]!Таблица213[[product_name]:[упаковка]],3,FALSE)</f>
        <v>ОХЛ</v>
      </c>
      <c r="G838" t="s">
        <v>15</v>
      </c>
      <c r="H838" t="str">
        <f>VLOOKUP(укпф1[[#This Row],[Номенклатура]],[1]!Таблица213[[product_name]:[упаковка]],4,FALSE)</f>
        <v>шкура</v>
      </c>
      <c r="I838" s="7">
        <v>103297.57898932174</v>
      </c>
      <c r="J838" s="7" cm="1">
        <f t="array" ref="J838">INDEX('[1]прайс ЗПП'!$A$1:$D$1080,MATCH(1,(укпф1[[#This Row],[артикул]]='[1]прайс ЗПП'!$B$1:$B$1080)*(укпф1[[#This Row],[Source.Name.1]]='[1]прайс ЗПП'!$A$1:$A$1080),0),4)</f>
        <v>257.14285714285711</v>
      </c>
      <c r="K838" s="7">
        <f>укпф1[[#This Row],[цена]]*укпф1[[#This Row],[объем]]</f>
        <v>26562234.597254161</v>
      </c>
      <c r="L838" s="7">
        <f>IFERROR(укпф1[[#This Row],[объем]]*VLOOKUP(укпф1[[#This Row],[артикул]],[1]маринад!$A$2:$D$39,3,FALSE),укпф1[[#This Row],[объем]])</f>
        <v>103297.57898932174</v>
      </c>
    </row>
    <row r="839" spans="1:12" x14ac:dyDescent="0.35">
      <c r="A839" t="s">
        <v>150</v>
      </c>
      <c r="B839" t="s">
        <v>16</v>
      </c>
      <c r="C839" t="s">
        <v>16</v>
      </c>
      <c r="D839">
        <f>VLOOKUP(укпф1[[#This Row],[Номенклатура]],[1]!Таблица213[[product_name]:[упаковка]],7,FALSE)</f>
        <v>1080</v>
      </c>
      <c r="E839" t="s">
        <v>20</v>
      </c>
      <c r="F839" t="str">
        <f>VLOOKUP(укпф1[[#This Row],[Номенклатура]],[1]!Таблица213[[product_name]:[упаковка]],3,FALSE)</f>
        <v>ОХЛ</v>
      </c>
      <c r="G839" t="s">
        <v>15</v>
      </c>
      <c r="H839" t="str">
        <f>VLOOKUP(укпф1[[#This Row],[Номенклатура]],[1]!Таблица213[[product_name]:[упаковка]],4,FALSE)</f>
        <v>пром</v>
      </c>
      <c r="I839" s="7">
        <v>23462.45576819258</v>
      </c>
      <c r="J839" s="7" cm="1">
        <f t="array" ref="J839">INDEX('[1]прайс ЗПП'!$A$1:$D$1080,MATCH(1,(укпф1[[#This Row],[артикул]]='[1]прайс ЗПП'!$B$1:$B$1080)*(укпф1[[#This Row],[Source.Name.1]]='[1]прайс ЗПП'!$A$1:$A$1080),0),4)</f>
        <v>248.57142857142853</v>
      </c>
      <c r="K839" s="7">
        <f>укпф1[[#This Row],[цена]]*укпф1[[#This Row],[объем]]</f>
        <v>5832096.1480935831</v>
      </c>
      <c r="L839" s="7">
        <f>IFERROR(укпф1[[#This Row],[объем]]*VLOOKUP(укпф1[[#This Row],[артикул]],[1]маринад!$A$2:$D$39,3,FALSE),укпф1[[#This Row],[объем]])</f>
        <v>23462.45576819258</v>
      </c>
    </row>
    <row r="840" spans="1:12" x14ac:dyDescent="0.35">
      <c r="A840" t="s">
        <v>150</v>
      </c>
      <c r="B840" t="s">
        <v>16</v>
      </c>
      <c r="C840" t="s">
        <v>16</v>
      </c>
      <c r="D840">
        <f>VLOOKUP(укпф1[[#This Row],[Номенклатура]],[1]!Таблица213[[product_name]:[упаковка]],7,FALSE)</f>
        <v>1077</v>
      </c>
      <c r="E840" t="s">
        <v>21</v>
      </c>
      <c r="F840" t="str">
        <f>VLOOKUP(укпф1[[#This Row],[Номенклатура]],[1]!Таблица213[[product_name]:[упаковка]],3,FALSE)</f>
        <v>ОХЛ</v>
      </c>
      <c r="G840" t="s">
        <v>15</v>
      </c>
      <c r="H840" t="str">
        <f>VLOOKUP(укпф1[[#This Row],[Номенклатура]],[1]!Таблица213[[product_name]:[упаковка]],4,FALSE)</f>
        <v>пром</v>
      </c>
      <c r="I840" s="7">
        <v>4151.9861011170215</v>
      </c>
      <c r="J840" s="7" cm="1">
        <f t="array" ref="J840">INDEX('[1]прайс ЗПП'!$A$1:$D$1080,MATCH(1,(укпф1[[#This Row],[артикул]]='[1]прайс ЗПП'!$B$1:$B$1080)*(укпф1[[#This Row],[Source.Name.1]]='[1]прайс ЗПП'!$A$1:$A$1080),0),4)</f>
        <v>248.57142857142853</v>
      </c>
      <c r="K840" s="7">
        <f>укпф1[[#This Row],[цена]]*укпф1[[#This Row],[объем]]</f>
        <v>1032065.1165633737</v>
      </c>
      <c r="L840" s="7">
        <f>IFERROR(укпф1[[#This Row],[объем]]*VLOOKUP(укпф1[[#This Row],[артикул]],[1]маринад!$A$2:$D$39,3,FALSE),укпф1[[#This Row],[объем]])</f>
        <v>4151.9861011170215</v>
      </c>
    </row>
    <row r="841" spans="1:12" x14ac:dyDescent="0.35">
      <c r="A841" t="s">
        <v>150</v>
      </c>
      <c r="B841" t="s">
        <v>16</v>
      </c>
      <c r="C841" t="s">
        <v>16</v>
      </c>
      <c r="D841">
        <f>VLOOKUP(укпф1[[#This Row],[Номенклатура]],[1]!Таблица213[[product_name]:[упаковка]],7,FALSE)</f>
        <v>1079</v>
      </c>
      <c r="E841" t="s">
        <v>22</v>
      </c>
      <c r="F841" t="str">
        <f>VLOOKUP(укпф1[[#This Row],[Номенклатура]],[1]!Таблица213[[product_name]:[упаковка]],3,FALSE)</f>
        <v>ОХЛ</v>
      </c>
      <c r="G841" t="s">
        <v>15</v>
      </c>
      <c r="H841" t="str">
        <f>VLOOKUP(укпф1[[#This Row],[Номенклатура]],[1]!Таблица213[[product_name]:[упаковка]],4,FALSE)</f>
        <v>пром</v>
      </c>
      <c r="I841" s="7">
        <v>5860.2633591259219</v>
      </c>
      <c r="J841" s="7" cm="1">
        <f t="array" ref="J841">INDEX('[1]прайс ЗПП'!$A$1:$D$1080,MATCH(1,(укпф1[[#This Row],[артикул]]='[1]прайс ЗПП'!$B$1:$B$1080)*(укпф1[[#This Row],[Source.Name.1]]='[1]прайс ЗПП'!$A$1:$A$1080),0),4)</f>
        <v>248.57142857142853</v>
      </c>
      <c r="K841" s="7">
        <f>укпф1[[#This Row],[цена]]*укпф1[[#This Row],[объем]]</f>
        <v>1456694.0349827288</v>
      </c>
      <c r="L841" s="7">
        <f>IFERROR(укпф1[[#This Row],[объем]]*VLOOKUP(укпф1[[#This Row],[артикул]],[1]маринад!$A$2:$D$39,3,FALSE),укпф1[[#This Row],[объем]])</f>
        <v>5860.2633591259219</v>
      </c>
    </row>
    <row r="842" spans="1:12" x14ac:dyDescent="0.35">
      <c r="A842" t="s">
        <v>150</v>
      </c>
      <c r="B842" t="s">
        <v>16</v>
      </c>
      <c r="C842" t="s">
        <v>16</v>
      </c>
      <c r="D842">
        <f>VLOOKUP(укпф1[[#This Row],[Номенклатура]],[1]!Таблица213[[product_name]:[упаковка]],7,FALSE)</f>
        <v>1078</v>
      </c>
      <c r="E842" t="s">
        <v>23</v>
      </c>
      <c r="F842" t="str">
        <f>VLOOKUP(укпф1[[#This Row],[Номенклатура]],[1]!Таблица213[[product_name]:[упаковка]],3,FALSE)</f>
        <v>ОХЛ</v>
      </c>
      <c r="G842" t="s">
        <v>15</v>
      </c>
      <c r="H842" t="str">
        <f>VLOOKUP(укпф1[[#This Row],[Номенклатура]],[1]!Таблица213[[product_name]:[упаковка]],4,FALSE)</f>
        <v>пром</v>
      </c>
      <c r="I842" s="7">
        <v>10161.167053709163</v>
      </c>
      <c r="J842" s="7" cm="1">
        <f t="array" ref="J842">INDEX('[1]прайс ЗПП'!$A$1:$D$1080,MATCH(1,(укпф1[[#This Row],[артикул]]='[1]прайс ЗПП'!$B$1:$B$1080)*(укпф1[[#This Row],[Source.Name.1]]='[1]прайс ЗПП'!$A$1:$A$1080),0),4)</f>
        <v>248.57142857142853</v>
      </c>
      <c r="K842" s="7">
        <f>укпф1[[#This Row],[цена]]*укпф1[[#This Row],[объем]]</f>
        <v>2525775.8104934199</v>
      </c>
      <c r="L842" s="7">
        <f>IFERROR(укпф1[[#This Row],[объем]]*VLOOKUP(укпф1[[#This Row],[артикул]],[1]маринад!$A$2:$D$39,3,FALSE),укпф1[[#This Row],[объем]])</f>
        <v>10161.167053709163</v>
      </c>
    </row>
    <row r="843" spans="1:12" x14ac:dyDescent="0.35">
      <c r="A843" t="s">
        <v>150</v>
      </c>
      <c r="B843" t="s">
        <v>24</v>
      </c>
      <c r="C843" t="s">
        <v>25</v>
      </c>
      <c r="D843">
        <f>VLOOKUP(укпф1[[#This Row],[Номенклатура]],[1]!Таблица213[[product_name]:[упаковка]],7,FALSE)</f>
        <v>701</v>
      </c>
      <c r="E843" t="s">
        <v>26</v>
      </c>
      <c r="F843" t="str">
        <f>VLOOKUP(укпф1[[#This Row],[Номенклатура]],[1]!Таблица213[[product_name]:[упаковка]],3,FALSE)</f>
        <v>ОХЛ</v>
      </c>
      <c r="G843" t="s">
        <v>15</v>
      </c>
      <c r="H843" t="str">
        <f>VLOOKUP(укпф1[[#This Row],[Номенклатура]],[1]!Таблица213[[product_name]:[упаковка]],4,FALSE)</f>
        <v>тушка</v>
      </c>
      <c r="I843" s="7">
        <v>599.26979124720276</v>
      </c>
      <c r="J843" s="7" cm="1">
        <f t="array" ref="J843">INDEX('[1]прайс ЗПП'!$A$1:$D$1080,MATCH(1,(укпф1[[#This Row],[артикул]]='[1]прайс ЗПП'!$B$1:$B$1080)*(укпф1[[#This Row],[Source.Name.1]]='[1]прайс ЗПП'!$A$1:$A$1080),0),4)</f>
        <v>831.78370925650859</v>
      </c>
      <c r="K843" s="7">
        <f>укпф1[[#This Row],[цена]]*укпф1[[#This Row],[объем]]</f>
        <v>498462.84980897192</v>
      </c>
      <c r="L843" s="7">
        <f>IFERROR(укпф1[[#This Row],[объем]]*VLOOKUP(укпф1[[#This Row],[артикул]],[1]маринад!$A$2:$D$39,3,FALSE),укпф1[[#This Row],[объем]])</f>
        <v>599.26979124720276</v>
      </c>
    </row>
    <row r="844" spans="1:12" x14ac:dyDescent="0.35">
      <c r="A844" t="s">
        <v>150</v>
      </c>
      <c r="B844" t="s">
        <v>24</v>
      </c>
      <c r="C844" t="s">
        <v>25</v>
      </c>
      <c r="D844">
        <f>VLOOKUP(укпф1[[#This Row],[Номенклатура]],[1]!Таблица213[[product_name]:[упаковка]],7,FALSE)</f>
        <v>987</v>
      </c>
      <c r="E844" t="s">
        <v>27</v>
      </c>
      <c r="F844" t="str">
        <f>VLOOKUP(укпф1[[#This Row],[Номенклатура]],[1]!Таблица213[[product_name]:[упаковка]],3,FALSE)</f>
        <v>ОХЛ</v>
      </c>
      <c r="G844" t="s">
        <v>15</v>
      </c>
      <c r="H844" t="str">
        <f>VLOOKUP(укпф1[[#This Row],[Номенклатура]],[1]!Таблица213[[product_name]:[упаковка]],4,FALSE)</f>
        <v>тушка</v>
      </c>
      <c r="I844" s="7">
        <v>6872.3599913670023</v>
      </c>
      <c r="J844" s="7" cm="1">
        <f t="array" ref="J844">INDEX('[1]прайс ЗПП'!$A$1:$D$1080,MATCH(1,(укпф1[[#This Row],[артикул]]='[1]прайс ЗПП'!$B$1:$B$1080)*(укпф1[[#This Row],[Source.Name.1]]='[1]прайс ЗПП'!$A$1:$A$1080),0),4)</f>
        <v>800.70817041436408</v>
      </c>
      <c r="K844" s="7">
        <f>укпф1[[#This Row],[цена]]*укпф1[[#This Row],[объем]]</f>
        <v>5502754.7951163473</v>
      </c>
      <c r="L844" s="7">
        <f>IFERROR(укпф1[[#This Row],[объем]]*VLOOKUP(укпф1[[#This Row],[артикул]],[1]маринад!$A$2:$D$39,3,FALSE),укпф1[[#This Row],[объем]])</f>
        <v>6872.3599913670023</v>
      </c>
    </row>
    <row r="845" spans="1:12" x14ac:dyDescent="0.35">
      <c r="A845" t="s">
        <v>150</v>
      </c>
      <c r="B845" t="s">
        <v>24</v>
      </c>
      <c r="C845" t="s">
        <v>25</v>
      </c>
      <c r="D845">
        <f>VLOOKUP(укпф1[[#This Row],[Номенклатура]],[1]!Таблица213[[product_name]:[упаковка]],7,FALSE)</f>
        <v>710</v>
      </c>
      <c r="E845" t="s">
        <v>28</v>
      </c>
      <c r="F845" t="str">
        <f>VLOOKUP(укпф1[[#This Row],[Номенклатура]],[1]!Таблица213[[product_name]:[упаковка]],3,FALSE)</f>
        <v>ОХЛ</v>
      </c>
      <c r="G845" t="s">
        <v>15</v>
      </c>
      <c r="H845" t="str">
        <f>VLOOKUP(укпф1[[#This Row],[Номенклатура]],[1]!Таблица213[[product_name]:[упаковка]],4,FALSE)</f>
        <v>бедро</v>
      </c>
      <c r="I845" s="7">
        <v>7422.1487906763641</v>
      </c>
      <c r="J845" s="7" cm="1">
        <f t="array" ref="J845">INDEX('[1]прайс ЗПП'!$A$1:$D$1080,MATCH(1,(укпф1[[#This Row],[артикул]]='[1]прайс ЗПП'!$B$1:$B$1080)*(укпф1[[#This Row],[Source.Name.1]]='[1]прайс ЗПП'!$A$1:$A$1080),0),4)</f>
        <v>848.1474629904244</v>
      </c>
      <c r="K845" s="7">
        <f>укпф1[[#This Row],[цена]]*укпф1[[#This Row],[объем]]</f>
        <v>6295076.666749605</v>
      </c>
      <c r="L845" s="7">
        <f>IFERROR(укпф1[[#This Row],[объем]]*VLOOKUP(укпф1[[#This Row],[артикул]],[1]маринад!$A$2:$D$39,3,FALSE),укпф1[[#This Row],[объем]])</f>
        <v>7422.1487906763641</v>
      </c>
    </row>
    <row r="846" spans="1:12" x14ac:dyDescent="0.35">
      <c r="A846" t="s">
        <v>150</v>
      </c>
      <c r="B846" t="s">
        <v>24</v>
      </c>
      <c r="C846" t="s">
        <v>25</v>
      </c>
      <c r="D846">
        <f>VLOOKUP(укпф1[[#This Row],[Номенклатура]],[1]!Таблица213[[product_name]:[упаковка]],7,FALSE)</f>
        <v>991</v>
      </c>
      <c r="E846" t="s">
        <v>29</v>
      </c>
      <c r="F846" t="str">
        <f>VLOOKUP(укпф1[[#This Row],[Номенклатура]],[1]!Таблица213[[product_name]:[упаковка]],3,FALSE)</f>
        <v>ОХЛ</v>
      </c>
      <c r="G846" t="s">
        <v>15</v>
      </c>
      <c r="H846" t="str">
        <f>VLOOKUP(укпф1[[#This Row],[Номенклатура]],[1]!Таблица213[[product_name]:[упаковка]],4,FALSE)</f>
        <v>бедро</v>
      </c>
      <c r="I846" s="7">
        <v>35384.407123550423</v>
      </c>
      <c r="J846" s="7" cm="1">
        <f t="array" ref="J846">INDEX('[1]прайс ЗПП'!$A$1:$D$1080,MATCH(1,(укпф1[[#This Row],[артикул]]='[1]прайс ЗПП'!$B$1:$B$1080)*(укпф1[[#This Row],[Source.Name.1]]='[1]прайс ЗПП'!$A$1:$A$1080),0),4)</f>
        <v>818.01229943099077</v>
      </c>
      <c r="K846" s="7">
        <f>укпф1[[#This Row],[цена]]*укпф1[[#This Row],[объем]]</f>
        <v>28944880.235137813</v>
      </c>
      <c r="L846" s="7">
        <f>IFERROR(укпф1[[#This Row],[объем]]*VLOOKUP(укпф1[[#This Row],[артикул]],[1]маринад!$A$2:$D$39,3,FALSE),укпф1[[#This Row],[объем]])</f>
        <v>35384.407123550423</v>
      </c>
    </row>
    <row r="847" spans="1:12" x14ac:dyDescent="0.35">
      <c r="A847" t="s">
        <v>150</v>
      </c>
      <c r="B847" t="s">
        <v>24</v>
      </c>
      <c r="C847" t="s">
        <v>25</v>
      </c>
      <c r="D847">
        <f>VLOOKUP(укпф1[[#This Row],[Номенклатура]],[1]!Таблица213[[product_name]:[упаковка]],7,FALSE)</f>
        <v>712</v>
      </c>
      <c r="E847" t="s">
        <v>30</v>
      </c>
      <c r="F847" t="str">
        <f>VLOOKUP(укпф1[[#This Row],[Номенклатура]],[1]!Таблица213[[product_name]:[упаковка]],3,FALSE)</f>
        <v>ОХЛ</v>
      </c>
      <c r="G847" t="s">
        <v>15</v>
      </c>
      <c r="H847" t="str">
        <f>VLOOKUP(укпф1[[#This Row],[Номенклатура]],[1]!Таблица213[[product_name]:[упаковка]],4,FALSE)</f>
        <v>голень</v>
      </c>
      <c r="I847" s="7">
        <v>1352.4804463010266</v>
      </c>
      <c r="J847" s="7" cm="1">
        <f t="array" ref="J847">INDEX('[1]прайс ЗПП'!$A$1:$D$1080,MATCH(1,(укпф1[[#This Row],[артикул]]='[1]прайс ЗПП'!$B$1:$B$1080)*(укпф1[[#This Row],[Source.Name.1]]='[1]прайс ЗПП'!$A$1:$A$1080),0),4)</f>
        <v>882.08395965504735</v>
      </c>
      <c r="K847" s="7">
        <f>укпф1[[#This Row],[цена]]*укпф1[[#This Row],[объем]]</f>
        <v>1193001.3074292352</v>
      </c>
      <c r="L847" s="7">
        <f>IFERROR(укпф1[[#This Row],[объем]]*VLOOKUP(укпф1[[#This Row],[артикул]],[1]маринад!$A$2:$D$39,3,FALSE),укпф1[[#This Row],[объем]])</f>
        <v>1352.4804463010266</v>
      </c>
    </row>
    <row r="848" spans="1:12" x14ac:dyDescent="0.35">
      <c r="A848" t="s">
        <v>150</v>
      </c>
      <c r="B848" t="s">
        <v>24</v>
      </c>
      <c r="C848" t="s">
        <v>25</v>
      </c>
      <c r="D848">
        <f>VLOOKUP(укпф1[[#This Row],[Номенклатура]],[1]!Таблица213[[product_name]:[упаковка]],7,FALSE)</f>
        <v>992</v>
      </c>
      <c r="E848" t="s">
        <v>31</v>
      </c>
      <c r="F848" t="str">
        <f>VLOOKUP(укпф1[[#This Row],[Номенклатура]],[1]!Таблица213[[product_name]:[упаковка]],3,FALSE)</f>
        <v>ОХЛ</v>
      </c>
      <c r="G848" t="s">
        <v>15</v>
      </c>
      <c r="H848" t="str">
        <f>VLOOKUP(укпф1[[#This Row],[Номенклатура]],[1]!Таблица213[[product_name]:[упаковка]],4,FALSE)</f>
        <v>голень</v>
      </c>
      <c r="I848" s="7">
        <v>8917.5743247978244</v>
      </c>
      <c r="J848" s="7" cm="1">
        <f t="array" ref="J848">INDEX('[1]прайс ЗПП'!$A$1:$D$1080,MATCH(1,(укпф1[[#This Row],[артикул]]='[1]прайс ЗПП'!$B$1:$B$1080)*(укпф1[[#This Row],[Source.Name.1]]='[1]прайс ЗПП'!$A$1:$A$1080),0),4)</f>
        <v>850.02808951728787</v>
      </c>
      <c r="K848" s="7">
        <f>укпф1[[#This Row],[цена]]*укпф1[[#This Row],[объем]]</f>
        <v>7580188.6664363127</v>
      </c>
      <c r="L848" s="7">
        <f>IFERROR(укпф1[[#This Row],[объем]]*VLOOKUP(укпф1[[#This Row],[артикул]],[1]маринад!$A$2:$D$39,3,FALSE),укпф1[[#This Row],[объем]])</f>
        <v>8917.5743247978244</v>
      </c>
    </row>
    <row r="849" spans="1:12" x14ac:dyDescent="0.35">
      <c r="A849" t="s">
        <v>150</v>
      </c>
      <c r="B849" t="s">
        <v>24</v>
      </c>
      <c r="C849" t="s">
        <v>25</v>
      </c>
      <c r="D849">
        <f>VLOOKUP(укпф1[[#This Row],[Номенклатура]],[1]!Таблица213[[product_name]:[упаковка]],7,FALSE)</f>
        <v>714</v>
      </c>
      <c r="E849" t="s">
        <v>32</v>
      </c>
      <c r="F849" t="str">
        <f>VLOOKUP(укпф1[[#This Row],[Номенклатура]],[1]!Таблица213[[product_name]:[упаковка]],3,FALSE)</f>
        <v>ОХЛ</v>
      </c>
      <c r="G849" t="s">
        <v>15</v>
      </c>
      <c r="H849" t="str">
        <f>VLOOKUP(укпф1[[#This Row],[Номенклатура]],[1]!Таблица213[[product_name]:[упаковка]],4,FALSE)</f>
        <v>крыло</v>
      </c>
      <c r="I849" s="7">
        <v>934.64095882591255</v>
      </c>
      <c r="J849" s="7" cm="1">
        <f t="array" ref="J849">INDEX('[1]прайс ЗПП'!$A$1:$D$1080,MATCH(1,(укпф1[[#This Row],[артикул]]='[1]прайс ЗПП'!$B$1:$B$1080)*(укпф1[[#This Row],[Source.Name.1]]='[1]прайс ЗПП'!$A$1:$A$1080),0),4)</f>
        <v>864.8588524341136</v>
      </c>
      <c r="K849" s="7">
        <f>укпф1[[#This Row],[цена]]*укпф1[[#This Row],[объем]]</f>
        <v>808332.50708809833</v>
      </c>
      <c r="L849" s="7">
        <f>IFERROR(укпф1[[#This Row],[объем]]*VLOOKUP(укпф1[[#This Row],[артикул]],[1]маринад!$A$2:$D$39,3,FALSE),укпф1[[#This Row],[объем]])</f>
        <v>934.64095882591255</v>
      </c>
    </row>
    <row r="850" spans="1:12" x14ac:dyDescent="0.35">
      <c r="A850" t="s">
        <v>150</v>
      </c>
      <c r="B850" t="s">
        <v>24</v>
      </c>
      <c r="C850" t="s">
        <v>25</v>
      </c>
      <c r="D850">
        <f>VLOOKUP(укпф1[[#This Row],[Номенклатура]],[1]!Таблица213[[product_name]:[упаковка]],7,FALSE)</f>
        <v>993</v>
      </c>
      <c r="E850" t="s">
        <v>33</v>
      </c>
      <c r="F850" t="str">
        <f>VLOOKUP(укпф1[[#This Row],[Номенклатура]],[1]!Таблица213[[product_name]:[упаковка]],3,FALSE)</f>
        <v>ОХЛ</v>
      </c>
      <c r="G850" t="s">
        <v>15</v>
      </c>
      <c r="H850" t="str">
        <f>VLOOKUP(укпф1[[#This Row],[Номенклатура]],[1]!Таблица213[[product_name]:[упаковка]],4,FALSE)</f>
        <v>крыло</v>
      </c>
      <c r="I850" s="7">
        <v>11930.416945013118</v>
      </c>
      <c r="J850" s="7" cm="1">
        <f t="array" ref="J850">INDEX('[1]прайс ЗПП'!$A$1:$D$1080,MATCH(1,(укпф1[[#This Row],[артикул]]='[1]прайс ЗПП'!$B$1:$B$1080)*(укпф1[[#This Row],[Source.Name.1]]='[1]прайс ЗПП'!$A$1:$A$1080),0),4)</f>
        <v>835.40250381399778</v>
      </c>
      <c r="K850" s="7">
        <f>укпф1[[#This Row],[цена]]*укпф1[[#This Row],[объем]]</f>
        <v>9966700.1874089055</v>
      </c>
      <c r="L850" s="7">
        <f>IFERROR(укпф1[[#This Row],[объем]]*VLOOKUP(укпф1[[#This Row],[артикул]],[1]маринад!$A$2:$D$39,3,FALSE),укпф1[[#This Row],[объем]])</f>
        <v>11930.416945013118</v>
      </c>
    </row>
    <row r="851" spans="1:12" x14ac:dyDescent="0.35">
      <c r="A851" t="s">
        <v>150</v>
      </c>
      <c r="B851" t="s">
        <v>24</v>
      </c>
      <c r="C851" t="s">
        <v>25</v>
      </c>
      <c r="D851">
        <f>VLOOKUP(укпф1[[#This Row],[Номенклатура]],[1]!Таблица213[[product_name]:[упаковка]],7,FALSE)</f>
        <v>716</v>
      </c>
      <c r="E851" t="s">
        <v>34</v>
      </c>
      <c r="F851" t="str">
        <f>VLOOKUP(укпф1[[#This Row],[Номенклатура]],[1]!Таблица213[[product_name]:[упаковка]],3,FALSE)</f>
        <v>ОХЛ</v>
      </c>
      <c r="G851" t="s">
        <v>15</v>
      </c>
      <c r="H851" t="str">
        <f>VLOOKUP(укпф1[[#This Row],[Номенклатура]],[1]!Таблица213[[product_name]:[упаковка]],4,FALSE)</f>
        <v>четвертина</v>
      </c>
      <c r="I851" s="7">
        <v>560.78457529554748</v>
      </c>
      <c r="J851" s="7" cm="1">
        <f t="array" ref="J851">INDEX('[1]прайс ЗПП'!$A$1:$D$1080,MATCH(1,(укпф1[[#This Row],[артикул]]='[1]прайс ЗПП'!$B$1:$B$1080)*(укпф1[[#This Row],[Source.Name.1]]='[1]прайс ЗПП'!$A$1:$A$1080),0),4)</f>
        <v>827.42866446523237</v>
      </c>
      <c r="K851" s="7">
        <f>укпф1[[#This Row],[цена]]*укпф1[[#This Row],[объем]]</f>
        <v>464009.23218949739</v>
      </c>
      <c r="L851" s="7">
        <f>IFERROR(укпф1[[#This Row],[объем]]*VLOOKUP(укпф1[[#This Row],[артикул]],[1]маринад!$A$2:$D$39,3,FALSE),укпф1[[#This Row],[объем]])</f>
        <v>560.78457529554748</v>
      </c>
    </row>
    <row r="852" spans="1:12" x14ac:dyDescent="0.35">
      <c r="A852" t="s">
        <v>150</v>
      </c>
      <c r="B852" t="s">
        <v>24</v>
      </c>
      <c r="C852" t="s">
        <v>25</v>
      </c>
      <c r="D852">
        <f>VLOOKUP(укпф1[[#This Row],[Номенклатура]],[1]!Таблица213[[product_name]:[упаковка]],7,FALSE)</f>
        <v>999</v>
      </c>
      <c r="E852" t="s">
        <v>35</v>
      </c>
      <c r="F852" t="str">
        <f>VLOOKUP(укпф1[[#This Row],[Номенклатура]],[1]!Таблица213[[product_name]:[упаковка]],3,FALSE)</f>
        <v>ОХЛ</v>
      </c>
      <c r="G852" t="s">
        <v>15</v>
      </c>
      <c r="H852" t="str">
        <f>VLOOKUP(укпф1[[#This Row],[Номенклатура]],[1]!Таблица213[[product_name]:[упаковка]],4,FALSE)</f>
        <v>четвертина</v>
      </c>
      <c r="I852" s="7">
        <v>11930.416945013118</v>
      </c>
      <c r="J852" s="7" cm="1">
        <f t="array" ref="J852">INDEX('[1]прайс ЗПП'!$A$1:$D$1080,MATCH(1,(укпф1[[#This Row],[артикул]]='[1]прайс ЗПП'!$B$1:$B$1080)*(укпф1[[#This Row],[Source.Name.1]]='[1]прайс ЗПП'!$A$1:$A$1080),0),4)</f>
        <v>801.43649963977111</v>
      </c>
      <c r="K852" s="7">
        <f>укпф1[[#This Row],[цена]]*укпф1[[#This Row],[объем]]</f>
        <v>9561471.5956543237</v>
      </c>
      <c r="L852" s="7">
        <f>IFERROR(укпф1[[#This Row],[объем]]*VLOOKUP(укпф1[[#This Row],[артикул]],[1]маринад!$A$2:$D$39,3,FALSE),укпф1[[#This Row],[объем]])</f>
        <v>11930.416945013118</v>
      </c>
    </row>
    <row r="853" spans="1:12" x14ac:dyDescent="0.35">
      <c r="A853" t="s">
        <v>150</v>
      </c>
      <c r="B853" t="s">
        <v>24</v>
      </c>
      <c r="C853" t="s">
        <v>25</v>
      </c>
      <c r="D853">
        <f>VLOOKUP(укпф1[[#This Row],[Номенклатура]],[1]!Таблица213[[product_name]:[упаковка]],7,FALSE)</f>
        <v>718</v>
      </c>
      <c r="E853" t="s">
        <v>36</v>
      </c>
      <c r="F853" t="str">
        <f>VLOOKUP(укпф1[[#This Row],[Номенклатура]],[1]!Таблица213[[product_name]:[упаковка]],3,FALSE)</f>
        <v>ОХЛ</v>
      </c>
      <c r="G853" t="s">
        <v>15</v>
      </c>
      <c r="H853" t="str">
        <f>VLOOKUP(укпф1[[#This Row],[Номенклатура]],[1]!Таблица213[[product_name]:[упаковка]],4,FALSE)</f>
        <v>филе</v>
      </c>
      <c r="I853" s="7">
        <v>2880.893308381048</v>
      </c>
      <c r="J853" s="7" cm="1">
        <f t="array" ref="J853">INDEX('[1]прайс ЗПП'!$A$1:$D$1080,MATCH(1,(укпф1[[#This Row],[артикул]]='[1]прайс ЗПП'!$B$1:$B$1080)*(укпф1[[#This Row],[Source.Name.1]]='[1]прайс ЗПП'!$A$1:$A$1080),0),4)</f>
        <v>1118.7325439160911</v>
      </c>
      <c r="K853" s="7">
        <f>укпф1[[#This Row],[цена]]*укпф1[[#This Row],[объем]]</f>
        <v>3222949.0996359736</v>
      </c>
      <c r="L853" s="7">
        <f>IFERROR(укпф1[[#This Row],[объем]]*VLOOKUP(укпф1[[#This Row],[артикул]],[1]маринад!$A$2:$D$39,3,FALSE),укпф1[[#This Row],[объем]])</f>
        <v>2880.893308381048</v>
      </c>
    </row>
    <row r="854" spans="1:12" x14ac:dyDescent="0.35">
      <c r="A854" t="s">
        <v>150</v>
      </c>
      <c r="B854" t="s">
        <v>24</v>
      </c>
      <c r="C854" t="s">
        <v>25</v>
      </c>
      <c r="D854">
        <f>VLOOKUP(укпф1[[#This Row],[Номенклатура]],[1]!Таблица213[[product_name]:[упаковка]],7,FALSE)</f>
        <v>998</v>
      </c>
      <c r="E854" t="s">
        <v>37</v>
      </c>
      <c r="F854" t="str">
        <f>VLOOKUP(укпф1[[#This Row],[Номенклатура]],[1]!Таблица213[[product_name]:[упаковка]],3,FALSE)</f>
        <v>ОХЛ</v>
      </c>
      <c r="G854" t="s">
        <v>15</v>
      </c>
      <c r="H854" t="str">
        <f>VLOOKUP(укпф1[[#This Row],[Номенклатура]],[1]!Таблица213[[product_name]:[упаковка]],4,FALSE)</f>
        <v>филе</v>
      </c>
      <c r="I854" s="7">
        <v>29743.574042636392</v>
      </c>
      <c r="J854" s="7" cm="1">
        <f t="array" ref="J854">INDEX('[1]прайс ЗПП'!$A$1:$D$1080,MATCH(1,(укпф1[[#This Row],[артикул]]='[1]прайс ЗПП'!$B$1:$B$1080)*(укпф1[[#This Row],[Source.Name.1]]='[1]прайс ЗПП'!$A$1:$A$1080),0),4)</f>
        <v>1084.1464415484029</v>
      </c>
      <c r="K854" s="7">
        <f>укпф1[[#This Row],[цена]]*укпф1[[#This Row],[объем]]</f>
        <v>32246389.957255688</v>
      </c>
      <c r="L854" s="7">
        <f>IFERROR(укпф1[[#This Row],[объем]]*VLOOKUP(укпф1[[#This Row],[артикул]],[1]маринад!$A$2:$D$39,3,FALSE),укпф1[[#This Row],[объем]])</f>
        <v>29743.574042636392</v>
      </c>
    </row>
    <row r="855" spans="1:12" x14ac:dyDescent="0.35">
      <c r="A855" t="s">
        <v>150</v>
      </c>
      <c r="B855" t="s">
        <v>24</v>
      </c>
      <c r="C855" t="s">
        <v>25</v>
      </c>
      <c r="D855">
        <f>VLOOKUP(укпф1[[#This Row],[Номенклатура]],[1]!Таблица213[[product_name]:[упаковка]],7,FALSE)</f>
        <v>727</v>
      </c>
      <c r="E855" t="s">
        <v>38</v>
      </c>
      <c r="F855" t="str">
        <f>VLOOKUP(укпф1[[#This Row],[Номенклатура]],[1]!Таблица213[[product_name]:[упаковка]],3,FALSE)</f>
        <v>ОХЛ</v>
      </c>
      <c r="G855" t="s">
        <v>15</v>
      </c>
      <c r="H855" t="str">
        <f>VLOOKUP(укпф1[[#This Row],[Номенклатура]],[1]!Таблица213[[product_name]:[упаковка]],4,FALSE)</f>
        <v>грудка</v>
      </c>
      <c r="I855" s="7">
        <v>170.43452778590168</v>
      </c>
      <c r="J855" s="7" cm="1">
        <f t="array" ref="J855">INDEX('[1]прайс ЗПП'!$A$1:$D$1080,MATCH(1,(укпф1[[#This Row],[артикул]]='[1]прайс ЗПП'!$B$1:$B$1080)*(укпф1[[#This Row],[Source.Name.1]]='[1]прайс ЗПП'!$A$1:$A$1080),0),4)</f>
        <v>894.04466057128036</v>
      </c>
      <c r="K855" s="7">
        <f>укпф1[[#This Row],[цена]]*укпф1[[#This Row],[объем]]</f>
        <v>152376.07954397291</v>
      </c>
      <c r="L855" s="7">
        <f>IFERROR(укпф1[[#This Row],[объем]]*VLOOKUP(укпф1[[#This Row],[артикул]],[1]маринад!$A$2:$D$39,3,FALSE),укпф1[[#This Row],[объем]])</f>
        <v>170.43452778590168</v>
      </c>
    </row>
    <row r="856" spans="1:12" x14ac:dyDescent="0.35">
      <c r="A856" t="s">
        <v>150</v>
      </c>
      <c r="B856" t="s">
        <v>24</v>
      </c>
      <c r="C856" t="s">
        <v>25</v>
      </c>
      <c r="D856">
        <f>VLOOKUP(укпф1[[#This Row],[Номенклатура]],[1]!Таблица213[[product_name]:[упаковка]],7,FALSE)</f>
        <v>994</v>
      </c>
      <c r="E856" t="s">
        <v>39</v>
      </c>
      <c r="F856" t="str">
        <f>VLOOKUP(укпф1[[#This Row],[Номенклатура]],[1]!Таблица213[[product_name]:[упаковка]],3,FALSE)</f>
        <v>ОХЛ</v>
      </c>
      <c r="G856" t="s">
        <v>15</v>
      </c>
      <c r="H856" t="str">
        <f>VLOOKUP(укпф1[[#This Row],[Номенклатура]],[1]!Таблица213[[product_name]:[упаковка]],4,FALSE)</f>
        <v>грудка</v>
      </c>
      <c r="I856" s="7">
        <v>5941.0177653369474</v>
      </c>
      <c r="J856" s="7" cm="1">
        <f t="array" ref="J856">INDEX('[1]прайс ЗПП'!$A$1:$D$1080,MATCH(1,(укпф1[[#This Row],[артикул]]='[1]прайс ЗПП'!$B$1:$B$1080)*(укпф1[[#This Row],[Source.Name.1]]='[1]прайс ЗПП'!$A$1:$A$1080),0),4)</f>
        <v>865.87938716649421</v>
      </c>
      <c r="K856" s="7">
        <f>укпф1[[#This Row],[цена]]*укпф1[[#This Row],[объем]]</f>
        <v>5144204.8217952112</v>
      </c>
      <c r="L856" s="7">
        <f>IFERROR(укпф1[[#This Row],[объем]]*VLOOKUP(укпф1[[#This Row],[артикул]],[1]маринад!$A$2:$D$39,3,FALSE),укпф1[[#This Row],[объем]])</f>
        <v>5941.0177653369474</v>
      </c>
    </row>
    <row r="857" spans="1:12" x14ac:dyDescent="0.35">
      <c r="A857" t="s">
        <v>150</v>
      </c>
      <c r="B857" t="s">
        <v>24</v>
      </c>
      <c r="C857" t="s">
        <v>25</v>
      </c>
      <c r="D857">
        <f>VLOOKUP(укпф1[[#This Row],[Номенклатура]],[1]!Таблица213[[product_name]:[упаковка]],7,FALSE)</f>
        <v>720</v>
      </c>
      <c r="E857" t="s">
        <v>40</v>
      </c>
      <c r="F857" t="str">
        <f>VLOOKUP(укпф1[[#This Row],[Номенклатура]],[1]!Таблица213[[product_name]:[упаковка]],3,FALSE)</f>
        <v>ОХЛ</v>
      </c>
      <c r="G857" t="s">
        <v>15</v>
      </c>
      <c r="H857" t="str">
        <f>VLOOKUP(укпф1[[#This Row],[Номенклатура]],[1]!Таблица213[[product_name]:[упаковка]],4,FALSE)</f>
        <v>половинка</v>
      </c>
      <c r="I857" s="7">
        <v>95.443335560104927</v>
      </c>
      <c r="J857" s="7" cm="1">
        <f t="array" ref="J857">INDEX('[1]прайс ЗПП'!$A$1:$D$1080,MATCH(1,(укпф1[[#This Row],[артикул]]='[1]прайс ЗПП'!$B$1:$B$1080)*(укпф1[[#This Row],[Source.Name.1]]='[1]прайс ЗПП'!$A$1:$A$1080),0),4)</f>
        <v>839.42171032448641</v>
      </c>
      <c r="K857" s="7">
        <f>укпф1[[#This Row],[цена]]*укпф1[[#This Row],[объем]]</f>
        <v>80117.207974937148</v>
      </c>
      <c r="L857" s="7">
        <f>IFERROR(укпф1[[#This Row],[объем]]*VLOOKUP(укпф1[[#This Row],[артикул]],[1]маринад!$A$2:$D$39,3,FALSE),укпф1[[#This Row],[объем]])</f>
        <v>95.443335560104927</v>
      </c>
    </row>
    <row r="858" spans="1:12" x14ac:dyDescent="0.35">
      <c r="A858" t="s">
        <v>150</v>
      </c>
      <c r="B858" t="s">
        <v>24</v>
      </c>
      <c r="C858" t="s">
        <v>25</v>
      </c>
      <c r="D858">
        <f>VLOOKUP(укпф1[[#This Row],[Номенклатура]],[1]!Таблица213[[product_name]:[упаковка]],7,FALSE)</f>
        <v>996</v>
      </c>
      <c r="E858" t="s">
        <v>41</v>
      </c>
      <c r="F858" t="str">
        <f>VLOOKUP(укпф1[[#This Row],[Номенклатура]],[1]!Таблица213[[product_name]:[упаковка]],3,FALSE)</f>
        <v>ОХЛ</v>
      </c>
      <c r="G858" t="s">
        <v>15</v>
      </c>
      <c r="H858" t="str">
        <f>VLOOKUP(укпф1[[#This Row],[Номенклатура]],[1]!Таблица213[[product_name]:[упаковка]],4,FALSE)</f>
        <v>половинка</v>
      </c>
      <c r="I858" s="7">
        <v>894.61633423619116</v>
      </c>
      <c r="J858" s="7" cm="1">
        <f t="array" ref="J858">INDEX('[1]прайс ЗПП'!$A$1:$D$1080,MATCH(1,(укпф1[[#This Row],[артикул]]='[1]прайс ЗПП'!$B$1:$B$1080)*(укпф1[[#This Row],[Source.Name.1]]='[1]прайс ЗПП'!$A$1:$A$1080),0),4)</f>
        <v>815.85670904213237</v>
      </c>
      <c r="K858" s="7">
        <f>укпф1[[#This Row],[цена]]*укпф1[[#This Row],[объем]]</f>
        <v>729878.73830527521</v>
      </c>
      <c r="L858" s="7">
        <f>IFERROR(укпф1[[#This Row],[объем]]*VLOOKUP(укпф1[[#This Row],[артикул]],[1]маринад!$A$2:$D$39,3,FALSE),укпф1[[#This Row],[объем]])</f>
        <v>894.61633423619116</v>
      </c>
    </row>
    <row r="859" spans="1:12" x14ac:dyDescent="0.35">
      <c r="A859" t="s">
        <v>150</v>
      </c>
      <c r="B859" t="s">
        <v>24</v>
      </c>
      <c r="C859" t="s">
        <v>25</v>
      </c>
      <c r="D859">
        <f>VLOOKUP(укпф1[[#This Row],[Номенклатура]],[1]!Таблица213[[product_name]:[упаковка]],7,FALSE)</f>
        <v>156</v>
      </c>
      <c r="E859" t="s">
        <v>42</v>
      </c>
      <c r="F859" t="str">
        <f>VLOOKUP(укпф1[[#This Row],[Номенклатура]],[1]!Таблица213[[product_name]:[упаковка]],3,FALSE)</f>
        <v>ОХЛ</v>
      </c>
      <c r="G859" t="s">
        <v>15</v>
      </c>
      <c r="H859" t="str">
        <f>VLOOKUP(укпф1[[#This Row],[Номенклатура]],[1]!Таблица213[[product_name]:[упаковка]],4,FALSE)</f>
        <v>табак</v>
      </c>
      <c r="I859" s="7">
        <v>220.90513956250098</v>
      </c>
      <c r="J859" s="7" cm="1">
        <f t="array" ref="J859">INDEX('[1]прайс ЗПП'!$A$1:$D$1080,MATCH(1,(укпф1[[#This Row],[артикул]]='[1]прайс ЗПП'!$B$1:$B$1080)*(укпф1[[#This Row],[Source.Name.1]]='[1]прайс ЗПП'!$A$1:$A$1080),0),4)</f>
        <v>763.36991323959523</v>
      </c>
      <c r="K859" s="7">
        <f>укпф1[[#This Row],[цена]]*укпф1[[#This Row],[объем]]</f>
        <v>168632.33722200705</v>
      </c>
      <c r="L859" s="7">
        <f>IFERROR(укпф1[[#This Row],[объем]]*VLOOKUP(укпф1[[#This Row],[артикул]],[1]маринад!$A$2:$D$39,3,FALSE),укпф1[[#This Row],[объем]])</f>
        <v>220.90513956250098</v>
      </c>
    </row>
    <row r="860" spans="1:12" x14ac:dyDescent="0.35">
      <c r="A860" t="s">
        <v>150</v>
      </c>
      <c r="B860" t="s">
        <v>24</v>
      </c>
      <c r="C860" t="s">
        <v>25</v>
      </c>
      <c r="D860">
        <f>VLOOKUP(укпф1[[#This Row],[Номенклатура]],[1]!Таблица213[[product_name]:[упаковка]],7,FALSE)</f>
        <v>997</v>
      </c>
      <c r="E860" t="s">
        <v>43</v>
      </c>
      <c r="F860" t="str">
        <f>VLOOKUP(укпф1[[#This Row],[Номенклатура]],[1]!Таблица213[[product_name]:[упаковка]],3,FALSE)</f>
        <v>ОХЛ</v>
      </c>
      <c r="G860" t="s">
        <v>15</v>
      </c>
      <c r="H860" t="str">
        <f>VLOOKUP(укпф1[[#This Row],[Номенклатура]],[1]!Таблица213[[product_name]:[упаковка]],4,FALSE)</f>
        <v>рагу</v>
      </c>
      <c r="I860" s="7">
        <v>10544.949170753529</v>
      </c>
      <c r="J860" s="7" cm="1">
        <f t="array" ref="J860">INDEX('[1]прайс ЗПП'!$A$1:$D$1080,MATCH(1,(укпф1[[#This Row],[артикул]]='[1]прайс ЗПП'!$B$1:$B$1080)*(укпф1[[#This Row],[Source.Name.1]]='[1]прайс ЗПП'!$A$1:$A$1080),0),4)</f>
        <v>713.59469147243954</v>
      </c>
      <c r="K860" s="7">
        <f>укпф1[[#This Row],[цена]]*укпф1[[#This Row],[объем]]</f>
        <v>7524819.7500964217</v>
      </c>
      <c r="L860" s="7">
        <f>IFERROR(укпф1[[#This Row],[объем]]*VLOOKUP(укпф1[[#This Row],[артикул]],[1]маринад!$A$2:$D$39,3,FALSE),укпф1[[#This Row],[объем]])</f>
        <v>10544.949170753529</v>
      </c>
    </row>
    <row r="861" spans="1:12" x14ac:dyDescent="0.35">
      <c r="A861" t="s">
        <v>150</v>
      </c>
      <c r="B861" t="s">
        <v>24</v>
      </c>
      <c r="C861" t="s">
        <v>25</v>
      </c>
      <c r="D861">
        <f>VLOOKUP(укпф1[[#This Row],[Номенклатура]],[1]!Таблица213[[product_name]:[упаковка]],7,FALSE)</f>
        <v>1007</v>
      </c>
      <c r="E861" t="s">
        <v>44</v>
      </c>
      <c r="F861" t="str">
        <f>VLOOKUP(укпф1[[#This Row],[Номенклатура]],[1]!Таблица213[[product_name]:[упаковка]],3,FALSE)</f>
        <v>ОХЛ</v>
      </c>
      <c r="G861" t="s">
        <v>15</v>
      </c>
      <c r="H861" t="str">
        <f>VLOOKUP(укпф1[[#This Row],[Номенклатура]],[1]!Таблица213[[product_name]:[упаковка]],4,FALSE)</f>
        <v>спинка</v>
      </c>
      <c r="I861" s="7">
        <v>2574.7709049255959</v>
      </c>
      <c r="J861" s="7" cm="1">
        <f t="array" ref="J861">INDEX('[1]прайс ЗПП'!$A$1:$D$1080,MATCH(1,(укпф1[[#This Row],[артикул]]='[1]прайс ЗПП'!$B$1:$B$1080)*(укпф1[[#This Row],[Source.Name.1]]='[1]прайс ЗПП'!$A$1:$A$1080),0),4)</f>
        <v>365.60137229565152</v>
      </c>
      <c r="K861" s="7">
        <f>укпф1[[#This Row],[цена]]*укпф1[[#This Row],[объем]]</f>
        <v>941339.77618771431</v>
      </c>
      <c r="L861" s="7">
        <f>IFERROR(укпф1[[#This Row],[объем]]*VLOOKUP(укпф1[[#This Row],[артикул]],[1]маринад!$A$2:$D$39,3,FALSE),укпф1[[#This Row],[объем]])</f>
        <v>2574.7709049255959</v>
      </c>
    </row>
    <row r="862" spans="1:12" x14ac:dyDescent="0.35">
      <c r="A862" t="s">
        <v>150</v>
      </c>
      <c r="B862" t="s">
        <v>24</v>
      </c>
      <c r="C862" t="s">
        <v>25</v>
      </c>
      <c r="D862">
        <f>VLOOKUP(укпф1[[#This Row],[Номенклатура]],[1]!Таблица213[[product_name]:[упаковка]],7,FALSE)</f>
        <v>730</v>
      </c>
      <c r="E862" t="s">
        <v>45</v>
      </c>
      <c r="F862" t="str">
        <f>VLOOKUP(укпф1[[#This Row],[Номенклатура]],[1]!Таблица213[[product_name]:[упаковка]],3,FALSE)</f>
        <v>ОХЛ</v>
      </c>
      <c r="G862" t="s">
        <v>15</v>
      </c>
      <c r="H862" t="str">
        <f>VLOOKUP(укпф1[[#This Row],[Номенклатура]],[1]!Таблица213[[product_name]:[упаковка]],4,FALSE)</f>
        <v>желудки</v>
      </c>
      <c r="I862" s="7">
        <v>452.25626631187976</v>
      </c>
      <c r="J862" s="7" cm="1">
        <f t="array" ref="J862">INDEX('[1]прайс ЗПП'!$A$1:$D$1080,MATCH(1,(укпф1[[#This Row],[артикул]]='[1]прайс ЗПП'!$B$1:$B$1080)*(укпф1[[#This Row],[Source.Name.1]]='[1]прайс ЗПП'!$A$1:$A$1080),0),4)</f>
        <v>562.95922128110215</v>
      </c>
      <c r="K862" s="7">
        <f>укпф1[[#This Row],[цена]]*укпф1[[#This Row],[объем]]</f>
        <v>254601.83550243458</v>
      </c>
      <c r="L862" s="7">
        <f>IFERROR(укпф1[[#This Row],[объем]]*VLOOKUP(укпф1[[#This Row],[артикул]],[1]маринад!$A$2:$D$39,3,FALSE),укпф1[[#This Row],[объем]])</f>
        <v>452.25626631187976</v>
      </c>
    </row>
    <row r="863" spans="1:12" x14ac:dyDescent="0.35">
      <c r="A863" t="s">
        <v>150</v>
      </c>
      <c r="B863" t="s">
        <v>24</v>
      </c>
      <c r="C863" t="s">
        <v>25</v>
      </c>
      <c r="D863">
        <f>VLOOKUP(укпф1[[#This Row],[Номенклатура]],[1]!Таблица213[[product_name]:[упаковка]],7,FALSE)</f>
        <v>1000</v>
      </c>
      <c r="E863" t="s">
        <v>46</v>
      </c>
      <c r="F863" t="str">
        <f>VLOOKUP(укпф1[[#This Row],[Номенклатура]],[1]!Таблица213[[product_name]:[упаковка]],3,FALSE)</f>
        <v>ОХЛ</v>
      </c>
      <c r="G863" t="s">
        <v>15</v>
      </c>
      <c r="H863" t="str">
        <f>VLOOKUP(укпф1[[#This Row],[Номенклатура]],[1]!Таблица213[[product_name]:[упаковка]],4,FALSE)</f>
        <v>желудки</v>
      </c>
      <c r="I863" s="7">
        <v>7096.4539059654999</v>
      </c>
      <c r="J863" s="7" cm="1">
        <f t="array" ref="J863">INDEX('[1]прайс ЗПП'!$A$1:$D$1080,MATCH(1,(укпф1[[#This Row],[артикул]]='[1]прайс ЗПП'!$B$1:$B$1080)*(укпф1[[#This Row],[Source.Name.1]]='[1]прайс ЗПП'!$A$1:$A$1080),0),4)</f>
        <v>542.74765006790471</v>
      </c>
      <c r="K863" s="7">
        <f>укпф1[[#This Row],[цена]]*укпф1[[#This Row],[объем]]</f>
        <v>3851583.6812779787</v>
      </c>
      <c r="L863" s="7">
        <f>IFERROR(укпф1[[#This Row],[объем]]*VLOOKUP(укпф1[[#This Row],[артикул]],[1]маринад!$A$2:$D$39,3,FALSE),укпф1[[#This Row],[объем]])</f>
        <v>7096.4539059654999</v>
      </c>
    </row>
    <row r="864" spans="1:12" x14ac:dyDescent="0.35">
      <c r="A864" t="s">
        <v>150</v>
      </c>
      <c r="B864" t="s">
        <v>24</v>
      </c>
      <c r="C864" t="s">
        <v>25</v>
      </c>
      <c r="D864">
        <f>VLOOKUP(укпф1[[#This Row],[Номенклатура]],[1]!Таблица213[[product_name]:[упаковка]],7,FALSE)</f>
        <v>732</v>
      </c>
      <c r="E864" t="s">
        <v>47</v>
      </c>
      <c r="F864" t="str">
        <f>VLOOKUP(укпф1[[#This Row],[Номенклатура]],[1]!Таблица213[[product_name]:[упаковка]],3,FALSE)</f>
        <v>ОХЛ</v>
      </c>
      <c r="G864" t="s">
        <v>15</v>
      </c>
      <c r="H864" t="str">
        <f>VLOOKUP(укпф1[[#This Row],[Номенклатура]],[1]!Таблица213[[product_name]:[упаковка]],4,FALSE)</f>
        <v>печень</v>
      </c>
      <c r="I864" s="7">
        <v>799.39291419580979</v>
      </c>
      <c r="J864" s="7" cm="1">
        <f t="array" ref="J864">INDEX('[1]прайс ЗПП'!$A$1:$D$1080,MATCH(1,(укпф1[[#This Row],[артикул]]='[1]прайс ЗПП'!$B$1:$B$1080)*(укпф1[[#This Row],[Source.Name.1]]='[1]прайс ЗПП'!$A$1:$A$1080),0),4)</f>
        <v>538.72957446855617</v>
      </c>
      <c r="K864" s="7">
        <f>укпф1[[#This Row],[цена]]*укпф1[[#This Row],[объем]]</f>
        <v>430656.60449788766</v>
      </c>
      <c r="L864" s="7">
        <f>IFERROR(укпф1[[#This Row],[объем]]*VLOOKUP(укпф1[[#This Row],[артикул]],[1]маринад!$A$2:$D$39,3,FALSE),укпф1[[#This Row],[объем]])</f>
        <v>799.39291419580979</v>
      </c>
    </row>
    <row r="865" spans="1:12" x14ac:dyDescent="0.35">
      <c r="A865" t="s">
        <v>150</v>
      </c>
      <c r="B865" t="s">
        <v>24</v>
      </c>
      <c r="C865" t="s">
        <v>25</v>
      </c>
      <c r="D865">
        <f>VLOOKUP(укпф1[[#This Row],[Номенклатура]],[1]!Таблица213[[product_name]:[упаковка]],7,FALSE)</f>
        <v>1002</v>
      </c>
      <c r="E865" t="s">
        <v>48</v>
      </c>
      <c r="F865" t="str">
        <f>VLOOKUP(укпф1[[#This Row],[Номенклатура]],[1]!Таблица213[[product_name]:[упаковка]],3,FALSE)</f>
        <v>ОХЛ</v>
      </c>
      <c r="G865" t="s">
        <v>15</v>
      </c>
      <c r="H865" t="str">
        <f>VLOOKUP(укпф1[[#This Row],[Номенклатура]],[1]!Таблица213[[product_name]:[упаковка]],4,FALSE)</f>
        <v>печень</v>
      </c>
      <c r="I865" s="7">
        <v>12150.332464736863</v>
      </c>
      <c r="J865" s="7" cm="1">
        <f t="array" ref="J865">INDEX('[1]прайс ЗПП'!$A$1:$D$1080,MATCH(1,(укпф1[[#This Row],[артикул]]='[1]прайс ЗПП'!$B$1:$B$1080)*(укпф1[[#This Row],[Source.Name.1]]='[1]прайс ЗПП'!$A$1:$A$1080),0),4)</f>
        <v>517.0572562553308</v>
      </c>
      <c r="K865" s="7">
        <f>укпф1[[#This Row],[цена]]*укпф1[[#This Row],[объем]]</f>
        <v>6282417.5668069134</v>
      </c>
      <c r="L865" s="7">
        <f>IFERROR(укпф1[[#This Row],[объем]]*VLOOKUP(укпф1[[#This Row],[артикул]],[1]маринад!$A$2:$D$39,3,FALSE),укпф1[[#This Row],[объем]])</f>
        <v>12150.332464736863</v>
      </c>
    </row>
    <row r="866" spans="1:12" x14ac:dyDescent="0.35">
      <c r="A866" t="s">
        <v>150</v>
      </c>
      <c r="B866" t="s">
        <v>24</v>
      </c>
      <c r="C866" t="s">
        <v>25</v>
      </c>
      <c r="D866">
        <f>VLOOKUP(укпф1[[#This Row],[Номенклатура]],[1]!Таблица213[[product_name]:[упаковка]],7,FALSE)</f>
        <v>734</v>
      </c>
      <c r="E866" t="s">
        <v>49</v>
      </c>
      <c r="F866" t="str">
        <f>VLOOKUP(укпф1[[#This Row],[Номенклатура]],[1]!Таблица213[[product_name]:[упаковка]],3,FALSE)</f>
        <v>ОХЛ</v>
      </c>
      <c r="G866" t="s">
        <v>15</v>
      </c>
      <c r="H866" t="str">
        <f>VLOOKUP(укпф1[[#This Row],[Номенклатура]],[1]!Таблица213[[product_name]:[упаковка]],4,FALSE)</f>
        <v>сердце</v>
      </c>
      <c r="I866" s="7">
        <v>604.76767924029639</v>
      </c>
      <c r="J866" s="7" cm="1">
        <f t="array" ref="J866">INDEX('[1]прайс ЗПП'!$A$1:$D$1080,MATCH(1,(укпф1[[#This Row],[артикул]]='[1]прайс ЗПП'!$B$1:$B$1080)*(укпф1[[#This Row],[Source.Name.1]]='[1]прайс ЗПП'!$A$1:$A$1080),0),4)</f>
        <v>899.68261842380946</v>
      </c>
      <c r="K866" s="7">
        <f>укпф1[[#This Row],[цена]]*укпф1[[#This Row],[объем]]</f>
        <v>544098.96919700038</v>
      </c>
      <c r="L866" s="7">
        <f>IFERROR(укпф1[[#This Row],[объем]]*VLOOKUP(укпф1[[#This Row],[артикул]],[1]маринад!$A$2:$D$39,3,FALSE),укпф1[[#This Row],[объем]])</f>
        <v>604.76767924029639</v>
      </c>
    </row>
    <row r="867" spans="1:12" x14ac:dyDescent="0.35">
      <c r="A867" t="s">
        <v>150</v>
      </c>
      <c r="B867" t="s">
        <v>24</v>
      </c>
      <c r="C867" t="s">
        <v>25</v>
      </c>
      <c r="D867">
        <f>VLOOKUP(укпф1[[#This Row],[Номенклатура]],[1]!Таблица213[[product_name]:[упаковка]],7,FALSE)</f>
        <v>1003</v>
      </c>
      <c r="E867" t="s">
        <v>50</v>
      </c>
      <c r="F867" t="str">
        <f>VLOOKUP(укпф1[[#This Row],[Номенклатура]],[1]!Таблица213[[product_name]:[упаковка]],3,FALSE)</f>
        <v>ОХЛ</v>
      </c>
      <c r="G867" t="s">
        <v>15</v>
      </c>
      <c r="H867" t="str">
        <f>VLOOKUP(укпф1[[#This Row],[Номенклатура]],[1]!Таблица213[[product_name]:[упаковка]],4,FALSE)</f>
        <v>сердце</v>
      </c>
      <c r="I867" s="7">
        <v>4970.0907457566173</v>
      </c>
      <c r="J867" s="7" cm="1">
        <f t="array" ref="J867">INDEX('[1]прайс ЗПП'!$A$1:$D$1080,MATCH(1,(укпф1[[#This Row],[артикул]]='[1]прайс ЗПП'!$B$1:$B$1080)*(укпф1[[#This Row],[Source.Name.1]]='[1]прайс ЗПП'!$A$1:$A$1080),0),4)</f>
        <v>877.5163786049493</v>
      </c>
      <c r="K867" s="7">
        <f>укпф1[[#This Row],[цена]]*укпф1[[#This Row],[объем]]</f>
        <v>4361336.0325543182</v>
      </c>
      <c r="L867" s="7">
        <f>IFERROR(укпф1[[#This Row],[объем]]*VLOOKUP(укпф1[[#This Row],[артикул]],[1]маринад!$A$2:$D$39,3,FALSE),укпф1[[#This Row],[объем]])</f>
        <v>4970.0907457566173</v>
      </c>
    </row>
    <row r="868" spans="1:12" x14ac:dyDescent="0.35">
      <c r="A868" t="s">
        <v>150</v>
      </c>
      <c r="B868" t="s">
        <v>24</v>
      </c>
      <c r="C868" t="s">
        <v>25</v>
      </c>
      <c r="D868">
        <f>VLOOKUP(укпф1[[#This Row],[Номенклатура]],[1]!Таблица213[[product_name]:[упаковка]],7,FALSE)</f>
        <v>941</v>
      </c>
      <c r="E868" t="s">
        <v>51</v>
      </c>
      <c r="F868" t="str">
        <f>VLOOKUP(укпф1[[#This Row],[Номенклатура]],[1]!Таблица213[[product_name]:[упаковка]],3,FALSE)</f>
        <v>ОХЛ</v>
      </c>
      <c r="G868" t="s">
        <v>15</v>
      </c>
      <c r="H868" t="str">
        <f>VLOOKUP(укпф1[[#This Row],[Номенклатура]],[1]!Таблица213[[product_name]:[упаковка]],4,FALSE)</f>
        <v>бедро</v>
      </c>
      <c r="I868" s="7">
        <v>2913.8806363396097</v>
      </c>
      <c r="J868" s="7" cm="1">
        <f t="array" ref="J868">INDEX('[1]прайс ЗПП'!$A$1:$D$1080,MATCH(1,(укпф1[[#This Row],[артикул]]='[1]прайс ЗПП'!$B$1:$B$1080)*(укпф1[[#This Row],[Source.Name.1]]='[1]прайс ЗПП'!$A$1:$A$1080),0),4)</f>
        <v>923.07868711786659</v>
      </c>
      <c r="K868" s="7">
        <f>укпф1[[#This Row],[цена]]*укпф1[[#This Row],[объем]]</f>
        <v>2689741.1122105406</v>
      </c>
      <c r="L868" s="7">
        <f>IFERROR(укпф1[[#This Row],[объем]]*VLOOKUP(укпф1[[#This Row],[артикул]],[1]маринад!$A$2:$D$39,3,FALSE),укпф1[[#This Row],[объем]])</f>
        <v>2458.9710011304724</v>
      </c>
    </row>
    <row r="869" spans="1:12" x14ac:dyDescent="0.35">
      <c r="A869" t="s">
        <v>150</v>
      </c>
      <c r="B869" t="s">
        <v>24</v>
      </c>
      <c r="C869" t="s">
        <v>25</v>
      </c>
      <c r="D869">
        <f>VLOOKUP(укпф1[[#This Row],[Номенклатура]],[1]!Таблица213[[product_name]:[упаковка]],7,FALSE)</f>
        <v>942</v>
      </c>
      <c r="E869" t="s">
        <v>52</v>
      </c>
      <c r="F869" t="str">
        <f>VLOOKUP(укпф1[[#This Row],[Номенклатура]],[1]!Таблица213[[product_name]:[упаковка]],3,FALSE)</f>
        <v>ОХЛ</v>
      </c>
      <c r="G869" t="s">
        <v>15</v>
      </c>
      <c r="H869" t="str">
        <f>VLOOKUP(укпф1[[#This Row],[Номенклатура]],[1]!Таблица213[[product_name]:[упаковка]],4,FALSE)</f>
        <v>крыло</v>
      </c>
      <c r="I869" s="7">
        <v>764.53630431959618</v>
      </c>
      <c r="J869" s="7" cm="1">
        <f t="array" ref="J869">INDEX('[1]прайс ЗПП'!$A$1:$D$1080,MATCH(1,(укпф1[[#This Row],[артикул]]='[1]прайс ЗПП'!$B$1:$B$1080)*(укпф1[[#This Row],[Source.Name.1]]='[1]прайс ЗПП'!$A$1:$A$1080),0),4)</f>
        <v>906.91768023732755</v>
      </c>
      <c r="K869" s="7">
        <f>укпф1[[#This Row],[цена]]*укпф1[[#This Row],[объем]]</f>
        <v>693371.49157074769</v>
      </c>
      <c r="L869" s="7">
        <f>IFERROR(укпф1[[#This Row],[объем]]*VLOOKUP(укпф1[[#This Row],[артикул]],[1]маринад!$A$2:$D$39,3,FALSE),укпф1[[#This Row],[объем]])</f>
        <v>645.06944340161681</v>
      </c>
    </row>
    <row r="870" spans="1:12" x14ac:dyDescent="0.35">
      <c r="A870" t="s">
        <v>150</v>
      </c>
      <c r="B870" t="s">
        <v>24</v>
      </c>
      <c r="C870" t="s">
        <v>25</v>
      </c>
      <c r="D870">
        <f>VLOOKUP(укпф1[[#This Row],[Номенклатура]],[1]!Таблица213[[product_name]:[упаковка]],7,FALSE)</f>
        <v>1014</v>
      </c>
      <c r="E870" t="s">
        <v>53</v>
      </c>
      <c r="F870" t="str">
        <f>VLOOKUP(укпф1[[#This Row],[Номенклатура]],[1]!Таблица213[[product_name]:[упаковка]],3,FALSE)</f>
        <v>ОХЛ</v>
      </c>
      <c r="G870" t="s">
        <v>15</v>
      </c>
      <c r="H870" t="str">
        <f>VLOOKUP(укпф1[[#This Row],[Номенклатура]],[1]!Таблица213[[product_name]:[упаковка]],4,FALSE)</f>
        <v>крыло</v>
      </c>
      <c r="I870" s="7">
        <v>9808.2321796789874</v>
      </c>
      <c r="J870" s="7" cm="1">
        <f t="array" ref="J870">INDEX('[1]прайс ЗПП'!$A$1:$D$1080,MATCH(1,(укпф1[[#This Row],[артикул]]='[1]прайс ЗПП'!$B$1:$B$1080)*(укпф1[[#This Row],[Source.Name.1]]='[1]прайс ЗПП'!$A$1:$A$1080),0),4)</f>
        <v>852.3926981301546</v>
      </c>
      <c r="K870" s="7">
        <f>укпф1[[#This Row],[цена]]*укпф1[[#This Row],[объем]]</f>
        <v>8360465.4915235797</v>
      </c>
      <c r="L870" s="7">
        <f>IFERROR(укпф1[[#This Row],[объем]]*VLOOKUP(укпф1[[#This Row],[артикул]],[1]маринад!$A$2:$D$39,3,FALSE),укпф1[[#This Row],[объем]])</f>
        <v>8408.25733362965</v>
      </c>
    </row>
    <row r="871" spans="1:12" x14ac:dyDescent="0.35">
      <c r="A871" t="s">
        <v>150</v>
      </c>
      <c r="B871" t="s">
        <v>24</v>
      </c>
      <c r="C871" t="s">
        <v>25</v>
      </c>
      <c r="D871">
        <f>VLOOKUP(укпф1[[#This Row],[Номенклатура]],[1]!Таблица213[[product_name]:[упаковка]],7,FALSE)</f>
        <v>1010</v>
      </c>
      <c r="E871" t="s">
        <v>54</v>
      </c>
      <c r="F871" t="str">
        <f>VLOOKUP(укпф1[[#This Row],[Номенклатура]],[1]!Таблица213[[product_name]:[упаковка]],3,FALSE)</f>
        <v>ОХЛ</v>
      </c>
      <c r="G871" t="s">
        <v>15</v>
      </c>
      <c r="H871" t="str">
        <f>VLOOKUP(укпф1[[#This Row],[Номенклатура]],[1]!Таблица213[[product_name]:[упаковка]],4,FALSE)</f>
        <v>табак</v>
      </c>
      <c r="I871" s="7">
        <v>2215.2090301772746</v>
      </c>
      <c r="J871" s="7" cm="1">
        <f t="array" ref="J871">INDEX('[1]прайс ЗПП'!$A$1:$D$1080,MATCH(1,(укпф1[[#This Row],[артикул]]='[1]прайс ЗПП'!$B$1:$B$1080)*(укпф1[[#This Row],[Source.Name.1]]='[1]прайс ЗПП'!$A$1:$A$1080),0),4)</f>
        <v>685.86159282661879</v>
      </c>
      <c r="K871" s="7">
        <f>укпф1[[#This Row],[цена]]*укпф1[[#This Row],[объем]]</f>
        <v>1519326.793881295</v>
      </c>
      <c r="L871" s="7">
        <f>IFERROR(укпф1[[#This Row],[объем]]*VLOOKUP(укпф1[[#This Row],[артикул]],[1]маринад!$A$2:$D$39,3,FALSE),укпф1[[#This Row],[объем]])</f>
        <v>1956.0344637326928</v>
      </c>
    </row>
    <row r="872" spans="1:12" x14ac:dyDescent="0.35">
      <c r="A872" t="s">
        <v>150</v>
      </c>
      <c r="B872" t="s">
        <v>24</v>
      </c>
      <c r="C872" t="s">
        <v>25</v>
      </c>
      <c r="D872">
        <f>VLOOKUP(укпф1[[#This Row],[Номенклатура]],[1]!Таблица213[[product_name]:[упаковка]],7,FALSE)</f>
        <v>1017</v>
      </c>
      <c r="E872" t="s">
        <v>55</v>
      </c>
      <c r="F872" t="str">
        <f>VLOOKUP(укпф1[[#This Row],[Номенклатура]],[1]!Таблица213[[product_name]:[упаковка]],3,FALSE)</f>
        <v>ОХЛ</v>
      </c>
      <c r="G872" t="s">
        <v>15</v>
      </c>
      <c r="H872" t="str">
        <f>VLOOKUP(укпф1[[#This Row],[Номенклатура]],[1]!Таблица213[[product_name]:[упаковка]],4,FALSE)</f>
        <v>голень</v>
      </c>
      <c r="I872" s="7">
        <v>2803.9228764777376</v>
      </c>
      <c r="J872" s="7" cm="1">
        <f t="array" ref="J872">INDEX('[1]прайс ЗПП'!$A$1:$D$1080,MATCH(1,(укпф1[[#This Row],[артикул]]='[1]прайс ЗПП'!$B$1:$B$1080)*(укпф1[[#This Row],[Source.Name.1]]='[1]прайс ЗПП'!$A$1:$A$1080),0),4)</f>
        <v>895.63829931397129</v>
      </c>
      <c r="K872" s="7">
        <f>укпф1[[#This Row],[цена]]*укпф1[[#This Row],[объем]]</f>
        <v>2511300.7164960592</v>
      </c>
      <c r="L872" s="7">
        <f>IFERROR(укпф1[[#This Row],[объем]]*VLOOKUP(укпф1[[#This Row],[артикул]],[1]маринад!$A$2:$D$39,3,FALSE),укпф1[[#This Row],[объем]])</f>
        <v>2397.5398687282923</v>
      </c>
    </row>
    <row r="873" spans="1:12" x14ac:dyDescent="0.35">
      <c r="A873" t="s">
        <v>150</v>
      </c>
      <c r="B873" t="s">
        <v>24</v>
      </c>
      <c r="C873" t="s">
        <v>25</v>
      </c>
      <c r="D873">
        <f>VLOOKUP(укпф1[[#This Row],[Номенклатура]],[1]!Таблица213[[product_name]:[упаковка]],7,FALSE)</f>
        <v>1018</v>
      </c>
      <c r="E873" t="s">
        <v>56</v>
      </c>
      <c r="F873" t="str">
        <f>VLOOKUP(укпф1[[#This Row],[Номенклатура]],[1]!Таблица213[[product_name]:[упаковка]],3,FALSE)</f>
        <v>ОХЛ</v>
      </c>
      <c r="G873" t="s">
        <v>15</v>
      </c>
      <c r="H873" t="str">
        <f>VLOOKUP(укпф1[[#This Row],[Номенклатура]],[1]!Таблица213[[product_name]:[упаковка]],4,FALSE)</f>
        <v>бедро</v>
      </c>
      <c r="I873" s="7">
        <v>5393.4281212248243</v>
      </c>
      <c r="J873" s="7" cm="1">
        <f t="array" ref="J873">INDEX('[1]прайс ЗПП'!$A$1:$D$1080,MATCH(1,(укпф1[[#This Row],[артикул]]='[1]прайс ЗПП'!$B$1:$B$1080)*(укпф1[[#This Row],[Source.Name.1]]='[1]прайс ЗПП'!$A$1:$A$1080),0),4)</f>
        <v>910.73036322190592</v>
      </c>
      <c r="K873" s="7">
        <f>укпф1[[#This Row],[цена]]*укпф1[[#This Row],[объем]]</f>
        <v>4911958.7518543256</v>
      </c>
      <c r="L873" s="7">
        <f>IFERROR(укпф1[[#This Row],[объем]]*VLOOKUP(укпф1[[#This Row],[артикул]],[1]маринад!$A$2:$D$39,3,FALSE),укпф1[[#This Row],[объем]])</f>
        <v>4651.5119631089474</v>
      </c>
    </row>
    <row r="874" spans="1:12" x14ac:dyDescent="0.35">
      <c r="A874" t="s">
        <v>150</v>
      </c>
      <c r="B874" t="s">
        <v>24</v>
      </c>
      <c r="C874" t="s">
        <v>25</v>
      </c>
      <c r="D874">
        <f>VLOOKUP(укпф1[[#This Row],[Номенклатура]],[1]!Таблица213[[product_name]:[упаковка]],7,FALSE)</f>
        <v>1019</v>
      </c>
      <c r="E874" t="s">
        <v>57</v>
      </c>
      <c r="F874" t="str">
        <f>VLOOKUP(укпф1[[#This Row],[Номенклатура]],[1]!Таблица213[[product_name]:[упаковка]],3,FALSE)</f>
        <v>ОХЛ</v>
      </c>
      <c r="G874" t="s">
        <v>15</v>
      </c>
      <c r="H874" t="str">
        <f>VLOOKUP(укпф1[[#This Row],[Номенклатура]],[1]!Таблица213[[product_name]:[упаковка]],4,FALSE)</f>
        <v>филе</v>
      </c>
      <c r="I874" s="7">
        <v>219.36573092443476</v>
      </c>
      <c r="J874" s="7" cm="1">
        <f t="array" ref="J874">INDEX('[1]прайс ЗПП'!$A$1:$D$1080,MATCH(1,(укпф1[[#This Row],[артикул]]='[1]прайс ЗПП'!$B$1:$B$1080)*(укпф1[[#This Row],[Source.Name.1]]='[1]прайс ЗПП'!$A$1:$A$1080),0),4)</f>
        <v>1096.9242571901711</v>
      </c>
      <c r="K874" s="7">
        <f>укпф1[[#This Row],[цена]]*укпф1[[#This Row],[объем]]</f>
        <v>240627.59144726454</v>
      </c>
      <c r="L874" s="7">
        <f>IFERROR(укпф1[[#This Row],[объем]]*VLOOKUP(укпф1[[#This Row],[артикул]],[1]маринад!$A$2:$D$39,3,FALSE),укпф1[[#This Row],[объем]])</f>
        <v>190.75280949950849</v>
      </c>
    </row>
    <row r="875" spans="1:12" x14ac:dyDescent="0.35">
      <c r="A875" t="s">
        <v>150</v>
      </c>
      <c r="B875" t="s">
        <v>24</v>
      </c>
      <c r="C875" t="s">
        <v>25</v>
      </c>
      <c r="D875">
        <f>VLOOKUP(укпф1[[#This Row],[Номенклатура]],[1]!Таблица213[[product_name]:[упаковка]],7,FALSE)</f>
        <v>958</v>
      </c>
      <c r="E875" t="s">
        <v>58</v>
      </c>
      <c r="F875" t="str">
        <f>VLOOKUP(укпф1[[#This Row],[Номенклатура]],[1]!Таблица213[[product_name]:[упаковка]],3,FALSE)</f>
        <v>ОХЛ</v>
      </c>
      <c r="G875" t="s">
        <v>15</v>
      </c>
      <c r="H875" t="str">
        <f>VLOOKUP(укпф1[[#This Row],[Номенклатура]],[1]!Таблица213[[product_name]:[упаковка]],4,FALSE)</f>
        <v>табак</v>
      </c>
      <c r="I875" s="7">
        <v>649.30057198435452</v>
      </c>
      <c r="J875" s="7" cm="1">
        <f t="array" ref="J875">INDEX('[1]прайс ЗПП'!$A$1:$D$1080,MATCH(1,(укпф1[[#This Row],[артикул]]='[1]прайс ЗПП'!$B$1:$B$1080)*(укпф1[[#This Row],[Source.Name.1]]='[1]прайс ЗПП'!$A$1:$A$1080),0),4)</f>
        <v>782.08453576687157</v>
      </c>
      <c r="K875" s="7">
        <f>укпф1[[#This Row],[цена]]*укпф1[[#This Row],[объем]]</f>
        <v>507807.93641354807</v>
      </c>
      <c r="L875" s="7">
        <f>IFERROR(укпф1[[#This Row],[объем]]*VLOOKUP(укпф1[[#This Row],[артикул]],[1]маринад!$A$2:$D$39,3,FALSE),укпф1[[#This Row],[объем]])</f>
        <v>632.23035246772588</v>
      </c>
    </row>
    <row r="876" spans="1:12" x14ac:dyDescent="0.35">
      <c r="A876" t="s">
        <v>150</v>
      </c>
      <c r="B876" t="s">
        <v>24</v>
      </c>
      <c r="C876" t="s">
        <v>25</v>
      </c>
      <c r="D876">
        <f>VLOOKUP(укпф1[[#This Row],[Номенклатура]],[1]!Таблица213[[product_name]:[упаковка]],7,FALSE)</f>
        <v>1020</v>
      </c>
      <c r="E876" t="s">
        <v>59</v>
      </c>
      <c r="F876" t="str">
        <f>VLOOKUP(укпф1[[#This Row],[Номенклатура]],[1]!Таблица213[[product_name]:[упаковка]],3,FALSE)</f>
        <v>ОХЛ</v>
      </c>
      <c r="G876" t="s">
        <v>15</v>
      </c>
      <c r="H876" t="str">
        <f>VLOOKUP(укпф1[[#This Row],[Номенклатура]],[1]!Таблица213[[product_name]:[упаковка]],4,FALSE)</f>
        <v>рагу</v>
      </c>
      <c r="I876" s="7">
        <v>7776.2127774315923</v>
      </c>
      <c r="J876" s="7" cm="1">
        <f t="array" ref="J876">INDEX('[1]прайс ЗПП'!$A$1:$D$1080,MATCH(1,(укпф1[[#This Row],[артикул]]='[1]прайс ЗПП'!$B$1:$B$1080)*(укпф1[[#This Row],[Source.Name.1]]='[1]прайс ЗПП'!$A$1:$A$1080),0),4)</f>
        <v>606.31621433727912</v>
      </c>
      <c r="K876" s="7">
        <f>укпф1[[#This Row],[цена]]*укпф1[[#This Row],[объем]]</f>
        <v>4714843.8930935021</v>
      </c>
      <c r="L876" s="7">
        <f>IFERROR(укпф1[[#This Row],[объем]]*VLOOKUP(укпф1[[#This Row],[артикул]],[1]маринад!$A$2:$D$39,3,FALSE),укпф1[[#This Row],[объем]])</f>
        <v>5769.987962774796</v>
      </c>
    </row>
    <row r="877" spans="1:12" x14ac:dyDescent="0.35">
      <c r="A877" t="s">
        <v>150</v>
      </c>
      <c r="B877" t="s">
        <v>24</v>
      </c>
      <c r="C877" t="s">
        <v>25</v>
      </c>
      <c r="D877">
        <f>VLOOKUP(укпф1[[#This Row],[Номенклатура]],[1]!Таблица213[[product_name]:[упаковка]],7,FALSE)</f>
        <v>1038</v>
      </c>
      <c r="E877" t="s">
        <v>60</v>
      </c>
      <c r="F877" t="str">
        <f>VLOOKUP(укпф1[[#This Row],[Номенклатура]],[1]!Таблица213[[product_name]:[упаковка]],3,FALSE)</f>
        <v>ОХЛ</v>
      </c>
      <c r="G877" t="s">
        <v>15</v>
      </c>
      <c r="H877" t="str">
        <f>VLOOKUP(укпф1[[#This Row],[Номенклатура]],[1]!Таблица213[[product_name]:[упаковка]],4,FALSE)</f>
        <v>табак</v>
      </c>
      <c r="I877" s="7">
        <v>746.063400662802</v>
      </c>
      <c r="J877" s="7" cm="1">
        <f t="array" ref="J877">INDEX('[1]прайс ЗПП'!$A$1:$D$1080,MATCH(1,(укпф1[[#This Row],[артикул]]='[1]прайс ЗПП'!$B$1:$B$1080)*(укпф1[[#This Row],[Source.Name.1]]='[1]прайс ЗПП'!$A$1:$A$1080),0),4)</f>
        <v>764.1833242743329</v>
      </c>
      <c r="K877" s="7">
        <f>укпф1[[#This Row],[цена]]*укпф1[[#This Row],[объем]]</f>
        <v>570129.20963791362</v>
      </c>
      <c r="L877" s="7">
        <f>IFERROR(укпф1[[#This Row],[объем]]*VLOOKUP(укпф1[[#This Row],[артикул]],[1]маринад!$A$2:$D$39,3,FALSE),укпф1[[#This Row],[объем]])</f>
        <v>738.67663431960591</v>
      </c>
    </row>
    <row r="878" spans="1:12" x14ac:dyDescent="0.35">
      <c r="A878" t="s">
        <v>150</v>
      </c>
      <c r="B878" t="s">
        <v>24</v>
      </c>
      <c r="C878" t="s">
        <v>25</v>
      </c>
      <c r="D878">
        <f>VLOOKUP(укпф1[[#This Row],[Номенклатура]],[1]!Таблица213[[product_name]:[упаковка]],7,FALSE)</f>
        <v>1011</v>
      </c>
      <c r="E878" t="s">
        <v>61</v>
      </c>
      <c r="F878" t="str">
        <f>VLOOKUP(укпф1[[#This Row],[Номенклатура]],[1]!Таблица213[[product_name]:[упаковка]],3,FALSE)</f>
        <v>ОХЛ</v>
      </c>
      <c r="G878" t="s">
        <v>15</v>
      </c>
      <c r="H878" t="str">
        <f>VLOOKUP(укпф1[[#This Row],[Номенклатура]],[1]!Таблица213[[product_name]:[упаковка]],4,FALSE)</f>
        <v>крыло</v>
      </c>
      <c r="I878" s="7">
        <v>28.731962651907168</v>
      </c>
      <c r="J878" s="7" cm="1">
        <f t="array" ref="J878">INDEX('[1]прайс ЗПП'!$A$1:$D$1080,MATCH(1,(укпф1[[#This Row],[артикул]]='[1]прайс ЗПП'!$B$1:$B$1080)*(укпф1[[#This Row],[Source.Name.1]]='[1]прайс ЗПП'!$A$1:$A$1080),0),4)</f>
        <v>853.66647447620767</v>
      </c>
      <c r="K878" s="7">
        <f>укпф1[[#This Row],[цена]]*укпф1[[#This Row],[объем]]</f>
        <v>24527.513261835662</v>
      </c>
      <c r="L878" s="7">
        <f>IFERROR(укпф1[[#This Row],[объем]]*VLOOKUP(укпф1[[#This Row],[артикул]],[1]маринад!$A$2:$D$39,3,FALSE),укпф1[[#This Row],[объем]])</f>
        <v>28.731962651907168</v>
      </c>
    </row>
    <row r="879" spans="1:12" x14ac:dyDescent="0.35">
      <c r="A879" t="s">
        <v>150</v>
      </c>
      <c r="B879" t="s">
        <v>24</v>
      </c>
      <c r="C879" t="s">
        <v>25</v>
      </c>
      <c r="D879">
        <f>VLOOKUP(укпф1[[#This Row],[Номенклатура]],[1]!Таблица213[[product_name]:[упаковка]],7,FALSE)</f>
        <v>1064</v>
      </c>
      <c r="E879" t="s">
        <v>62</v>
      </c>
      <c r="F879" t="str">
        <f>VLOOKUP(укпф1[[#This Row],[Номенклатура]],[1]!Таблица213[[product_name]:[упаковка]],3,FALSE)</f>
        <v>ОХЛ</v>
      </c>
      <c r="G879" t="s">
        <v>15</v>
      </c>
      <c r="H879" t="str">
        <f>VLOOKUP(укпф1[[#This Row],[Номенклатура]],[1]!Таблица213[[product_name]:[упаковка]],4,FALSE)</f>
        <v>бедро</v>
      </c>
      <c r="I879" s="7">
        <v>4673.2047941295623</v>
      </c>
      <c r="J879" s="7" cm="1">
        <f t="array" ref="J879">INDEX('[1]прайс ЗПП'!$A$1:$D$1080,MATCH(1,(укпф1[[#This Row],[артикул]]='[1]прайс ЗПП'!$B$1:$B$1080)*(укпф1[[#This Row],[Source.Name.1]]='[1]прайс ЗПП'!$A$1:$A$1080),0),4)</f>
        <v>876.64068777890282</v>
      </c>
      <c r="K879" s="7">
        <f>укпф1[[#This Row],[цена]]*укпф1[[#This Row],[объем]]</f>
        <v>4096721.4648574055</v>
      </c>
      <c r="L879" s="7">
        <f>IFERROR(укпф1[[#This Row],[объем]]*VLOOKUP(укпф1[[#This Row],[артикул]],[1]маринад!$A$2:$D$39,3,FALSE),укпф1[[#This Row],[объем]])</f>
        <v>3967.0668880556555</v>
      </c>
    </row>
    <row r="880" spans="1:12" x14ac:dyDescent="0.35">
      <c r="A880" t="s">
        <v>150</v>
      </c>
      <c r="B880" t="s">
        <v>24</v>
      </c>
      <c r="C880" t="s">
        <v>25</v>
      </c>
      <c r="D880">
        <f>VLOOKUP(укпф1[[#This Row],[Номенклатура]],[1]!Таблица213[[product_name]:[упаковка]],7,FALSE)</f>
        <v>1066</v>
      </c>
      <c r="E880" t="s">
        <v>63</v>
      </c>
      <c r="F880" t="str">
        <f>VLOOKUP(укпф1[[#This Row],[Номенклатура]],[1]!Таблица213[[product_name]:[упаковка]],3,FALSE)</f>
        <v>ОХЛ</v>
      </c>
      <c r="G880" t="s">
        <v>15</v>
      </c>
      <c r="H880" t="str">
        <f>VLOOKUP(укпф1[[#This Row],[Номенклатура]],[1]!Таблица213[[product_name]:[упаковка]],4,FALSE)</f>
        <v>бедро</v>
      </c>
      <c r="I880" s="7">
        <v>120.95353584805926</v>
      </c>
      <c r="J880" s="7" cm="1">
        <f t="array" ref="J880">INDEX('[1]прайс ЗПП'!$A$1:$D$1080,MATCH(1,(укпф1[[#This Row],[артикул]]='[1]прайс ЗПП'!$B$1:$B$1080)*(укпф1[[#This Row],[Source.Name.1]]='[1]прайс ЗПП'!$A$1:$A$1080),0),4)</f>
        <v>882.13253533407737</v>
      </c>
      <c r="K880" s="7">
        <f>укпф1[[#This Row],[цена]]*укпф1[[#This Row],[объем]]</f>
        <v>106697.04923526973</v>
      </c>
      <c r="L880" s="7">
        <f>IFERROR(укпф1[[#This Row],[объем]]*VLOOKUP(укпф1[[#This Row],[артикул]],[1]маринад!$A$2:$D$39,3,FALSE),укпф1[[#This Row],[объем]])</f>
        <v>102.67702533791109</v>
      </c>
    </row>
    <row r="881" spans="1:12" x14ac:dyDescent="0.35">
      <c r="A881" t="s">
        <v>150</v>
      </c>
      <c r="B881" t="s">
        <v>24</v>
      </c>
      <c r="C881" t="s">
        <v>25</v>
      </c>
      <c r="D881">
        <f>VLOOKUP(укпф1[[#This Row],[Номенклатура]],[1]!Таблица213[[product_name]:[упаковка]],7,FALSE)</f>
        <v>1065</v>
      </c>
      <c r="E881" t="s">
        <v>64</v>
      </c>
      <c r="F881" t="str">
        <f>VLOOKUP(укпф1[[#This Row],[Номенклатура]],[1]!Таблица213[[product_name]:[упаковка]],3,FALSE)</f>
        <v>ОХЛ</v>
      </c>
      <c r="G881" t="s">
        <v>15</v>
      </c>
      <c r="H881" t="str">
        <f>VLOOKUP(укпф1[[#This Row],[Номенклатура]],[1]!Таблица213[[product_name]:[упаковка]],4,FALSE)</f>
        <v>филе</v>
      </c>
      <c r="I881" s="7">
        <v>263.89862366849292</v>
      </c>
      <c r="J881" s="7" cm="1">
        <f t="array" ref="J881">INDEX('[1]прайс ЗПП'!$A$1:$D$1080,MATCH(1,(укпф1[[#This Row],[артикул]]='[1]прайс ЗПП'!$B$1:$B$1080)*(укпф1[[#This Row],[Source.Name.1]]='[1]прайс ЗПП'!$A$1:$A$1080),0),4)</f>
        <v>1039.0149704468993</v>
      </c>
      <c r="K881" s="7">
        <f>укпф1[[#This Row],[цена]]*укпф1[[#This Row],[объем]]</f>
        <v>274194.62067189655</v>
      </c>
      <c r="L881" s="7">
        <f>IFERROR(укпф1[[#This Row],[объем]]*VLOOKUP(укпф1[[#This Row],[артикул]],[1]маринад!$A$2:$D$39,3,FALSE),укпф1[[#This Row],[объем]])</f>
        <v>224.02260073726055</v>
      </c>
    </row>
    <row r="882" spans="1:12" x14ac:dyDescent="0.35">
      <c r="A882" t="s">
        <v>150</v>
      </c>
      <c r="B882" t="s">
        <v>24</v>
      </c>
      <c r="C882" t="s">
        <v>25</v>
      </c>
      <c r="D882">
        <f>VLOOKUP(укпф1[[#This Row],[Номенклатура]],[1]!Таблица213[[product_name]:[упаковка]],7,FALSE)</f>
        <v>1009</v>
      </c>
      <c r="E882" t="s">
        <v>65</v>
      </c>
      <c r="F882" t="str">
        <f>VLOOKUP(укпф1[[#This Row],[Номенклатура]],[1]!Таблица213[[product_name]:[упаковка]],3,FALSE)</f>
        <v>ОХЛ</v>
      </c>
      <c r="G882" t="s">
        <v>15</v>
      </c>
      <c r="H882" t="str">
        <f>VLOOKUP(укпф1[[#This Row],[Номенклатура]],[1]!Таблица213[[product_name]:[упаковка]],4,FALSE)</f>
        <v>лапы</v>
      </c>
      <c r="I882" s="7">
        <v>18703.814952504439</v>
      </c>
      <c r="J882" s="7" cm="1">
        <f t="array" ref="J882">INDEX('[1]прайс ЗПП'!$A$1:$D$1080,MATCH(1,(укпф1[[#This Row],[артикул]]='[1]прайс ЗПП'!$B$1:$B$1080)*(укпф1[[#This Row],[Source.Name.1]]='[1]прайс ЗПП'!$A$1:$A$1080),0),4)</f>
        <v>166.69878948019337</v>
      </c>
      <c r="K882" s="7">
        <f>укпф1[[#This Row],[цена]]*укпф1[[#This Row],[объем]]</f>
        <v>3117903.3112440305</v>
      </c>
      <c r="L882" s="7">
        <f>IFERROR(укпф1[[#This Row],[объем]]*VLOOKUP(укпф1[[#This Row],[артикул]],[1]маринад!$A$2:$D$39,3,FALSE),укпф1[[#This Row],[объем]])</f>
        <v>18703.814952504439</v>
      </c>
    </row>
    <row r="883" spans="1:12" x14ac:dyDescent="0.35">
      <c r="A883" t="s">
        <v>150</v>
      </c>
      <c r="B883" t="s">
        <v>24</v>
      </c>
      <c r="C883" t="s">
        <v>25</v>
      </c>
      <c r="D883">
        <f>VLOOKUP(укпф1[[#This Row],[Номенклатура]],[1]!Таблица213[[product_name]:[упаковка]],7,FALSE)</f>
        <v>1008</v>
      </c>
      <c r="E883" t="s">
        <v>66</v>
      </c>
      <c r="F883" t="str">
        <f>VLOOKUP(укпф1[[#This Row],[Номенклатура]],[1]!Таблица213[[product_name]:[упаковка]],3,FALSE)</f>
        <v>ОХЛ</v>
      </c>
      <c r="G883" t="s">
        <v>15</v>
      </c>
      <c r="H883" t="str">
        <f>VLOOKUP(укпф1[[#This Row],[Номенклатура]],[1]!Таблица213[[product_name]:[упаковка]],4,FALSE)</f>
        <v>головы</v>
      </c>
      <c r="I883" s="7">
        <v>28484.287196128695</v>
      </c>
      <c r="J883" s="7" cm="1">
        <f t="array" ref="J883">INDEX('[1]прайс ЗПП'!$A$1:$D$1080,MATCH(1,(укпф1[[#This Row],[артикул]]='[1]прайс ЗПП'!$B$1:$B$1080)*(укпф1[[#This Row],[Source.Name.1]]='[1]прайс ЗПП'!$A$1:$A$1080),0),4)</f>
        <v>175.32198418654332</v>
      </c>
      <c r="K883" s="7">
        <f>укпф1[[#This Row],[цена]]*укпф1[[#This Row],[объем]]</f>
        <v>4993921.7493646331</v>
      </c>
      <c r="L883" s="7">
        <f>IFERROR(укпф1[[#This Row],[объем]]*VLOOKUP(укпф1[[#This Row],[артикул]],[1]маринад!$A$2:$D$39,3,FALSE),укпф1[[#This Row],[объем]])</f>
        <v>28484.287196128695</v>
      </c>
    </row>
    <row r="884" spans="1:12" x14ac:dyDescent="0.35">
      <c r="A884" t="s">
        <v>150</v>
      </c>
      <c r="B884" t="s">
        <v>24</v>
      </c>
      <c r="C884" t="s">
        <v>25</v>
      </c>
      <c r="D884">
        <f>VLOOKUP(укпф1[[#This Row],[Номенклатура]],[1]!Таблица213[[product_name]:[упаковка]],7,FALSE)</f>
        <v>1004</v>
      </c>
      <c r="E884" t="s">
        <v>67</v>
      </c>
      <c r="F884" t="str">
        <f>VLOOKUP(укпф1[[#This Row],[Номенклатура]],[1]!Таблица213[[product_name]:[упаковка]],3,FALSE)</f>
        <v>ОХЛ</v>
      </c>
      <c r="G884" t="s">
        <v>15</v>
      </c>
      <c r="H884" t="str">
        <f>VLOOKUP(укпф1[[#This Row],[Номенклатура]],[1]!Таблица213[[product_name]:[упаковка]],4,FALSE)</f>
        <v>шея</v>
      </c>
      <c r="I884" s="7">
        <v>18786.28327240084</v>
      </c>
      <c r="J884" s="7" cm="1">
        <f t="array" ref="J884">INDEX('[1]прайс ЗПП'!$A$1:$D$1080,MATCH(1,(укпф1[[#This Row],[артикул]]='[1]прайс ЗПП'!$B$1:$B$1080)*(укпф1[[#This Row],[Source.Name.1]]='[1]прайс ЗПП'!$A$1:$A$1080),0),4)</f>
        <v>266.9224362810956</v>
      </c>
      <c r="K884" s="7">
        <f>укпф1[[#This Row],[цена]]*укпф1[[#This Row],[объем]]</f>
        <v>5014480.499736025</v>
      </c>
      <c r="L884" s="7">
        <f>IFERROR(укпф1[[#This Row],[объем]]*VLOOKUP(укпф1[[#This Row],[артикул]],[1]маринад!$A$2:$D$39,3,FALSE),укпф1[[#This Row],[объем]])</f>
        <v>18786.28327240084</v>
      </c>
    </row>
    <row r="885" spans="1:12" x14ac:dyDescent="0.35">
      <c r="A885" t="s">
        <v>150</v>
      </c>
      <c r="B885" t="s">
        <v>68</v>
      </c>
      <c r="C885" t="s">
        <v>69</v>
      </c>
      <c r="D885">
        <f>VLOOKUP(укпф1[[#This Row],[Номенклатура]],[1]!Таблица213[[product_name]:[упаковка]],7,FALSE)</f>
        <v>987</v>
      </c>
      <c r="E885" t="s">
        <v>27</v>
      </c>
      <c r="F885" t="str">
        <f>VLOOKUP(укпф1[[#This Row],[Номенклатура]],[1]!Таблица213[[product_name]:[упаковка]],3,FALSE)</f>
        <v>ОХЛ</v>
      </c>
      <c r="G885" t="s">
        <v>15</v>
      </c>
      <c r="H885" t="str">
        <f>VLOOKUP(укпф1[[#This Row],[Номенклатура]],[1]!Таблица213[[product_name]:[упаковка]],4,FALSE)</f>
        <v>тушка</v>
      </c>
      <c r="I885" s="7">
        <v>2569.1227536564861</v>
      </c>
      <c r="J885" s="7" cm="1">
        <f t="array" ref="J885">INDEX('[1]прайс ЗПП'!$A$1:$D$1080,MATCH(1,(укпф1[[#This Row],[артикул]]='[1]прайс ЗПП'!$B$1:$B$1080)*(укпф1[[#This Row],[Source.Name.1]]='[1]прайс ЗПП'!$A$1:$A$1080),0),4)</f>
        <v>800.70817041436408</v>
      </c>
      <c r="K885" s="7">
        <f>укпф1[[#This Row],[цена]]*укпф1[[#This Row],[объем]]</f>
        <v>2057117.5796501979</v>
      </c>
      <c r="L885" s="7">
        <f>IFERROR(укпф1[[#This Row],[объем]]*VLOOKUP(укпф1[[#This Row],[артикул]],[1]маринад!$A$2:$D$39,3,FALSE),укпф1[[#This Row],[объем]])</f>
        <v>2569.1227536564861</v>
      </c>
    </row>
    <row r="886" spans="1:12" x14ac:dyDescent="0.35">
      <c r="A886" t="s">
        <v>150</v>
      </c>
      <c r="B886" t="s">
        <v>68</v>
      </c>
      <c r="C886" t="s">
        <v>69</v>
      </c>
      <c r="D886">
        <f>VLOOKUP(укпф1[[#This Row],[Номенклатура]],[1]!Таблица213[[product_name]:[упаковка]],7,FALSE)</f>
        <v>991</v>
      </c>
      <c r="E886" t="s">
        <v>29</v>
      </c>
      <c r="F886" t="str">
        <f>VLOOKUP(укпф1[[#This Row],[Номенклатура]],[1]!Таблица213[[product_name]:[упаковка]],3,FALSE)</f>
        <v>ОХЛ</v>
      </c>
      <c r="G886" t="s">
        <v>15</v>
      </c>
      <c r="H886" t="str">
        <f>VLOOKUP(укпф1[[#This Row],[Номенклатура]],[1]!Таблица213[[product_name]:[упаковка]],4,FALSE)</f>
        <v>бедро</v>
      </c>
      <c r="I886" s="7">
        <v>12113.12149368409</v>
      </c>
      <c r="J886" s="7" cm="1">
        <f t="array" ref="J886">INDEX('[1]прайс ЗПП'!$A$1:$D$1080,MATCH(1,(укпф1[[#This Row],[артикул]]='[1]прайс ЗПП'!$B$1:$B$1080)*(укпф1[[#This Row],[Source.Name.1]]='[1]прайс ЗПП'!$A$1:$A$1080),0),4)</f>
        <v>818.01229943099077</v>
      </c>
      <c r="K886" s="7">
        <f>укпф1[[#This Row],[цена]]*укпф1[[#This Row],[объем]]</f>
        <v>9908682.3663354795</v>
      </c>
      <c r="L886" s="7">
        <f>IFERROR(укпф1[[#This Row],[объем]]*VLOOKUP(укпф1[[#This Row],[артикул]],[1]маринад!$A$2:$D$39,3,FALSE),укпф1[[#This Row],[объем]])</f>
        <v>12113.12149368409</v>
      </c>
    </row>
    <row r="887" spans="1:12" x14ac:dyDescent="0.35">
      <c r="A887" t="s">
        <v>150</v>
      </c>
      <c r="B887" t="s">
        <v>68</v>
      </c>
      <c r="C887" t="s">
        <v>69</v>
      </c>
      <c r="D887">
        <f>VLOOKUP(укпф1[[#This Row],[Номенклатура]],[1]!Таблица213[[product_name]:[упаковка]],7,FALSE)</f>
        <v>992</v>
      </c>
      <c r="E887" t="s">
        <v>31</v>
      </c>
      <c r="F887" t="str">
        <f>VLOOKUP(укпф1[[#This Row],[Номенклатура]],[1]!Таблица213[[product_name]:[упаковка]],3,FALSE)</f>
        <v>ОХЛ</v>
      </c>
      <c r="G887" t="s">
        <v>15</v>
      </c>
      <c r="H887" t="str">
        <f>VLOOKUP(укпф1[[#This Row],[Номенклатура]],[1]!Таблица213[[product_name]:[упаковка]],4,FALSE)</f>
        <v>голень</v>
      </c>
      <c r="I887" s="7">
        <v>4134.8949644039894</v>
      </c>
      <c r="J887" s="7" cm="1">
        <f t="array" ref="J887">INDEX('[1]прайс ЗПП'!$A$1:$D$1080,MATCH(1,(укпф1[[#This Row],[артикул]]='[1]прайс ЗПП'!$B$1:$B$1080)*(укпф1[[#This Row],[Source.Name.1]]='[1]прайс ЗПП'!$A$1:$A$1080),0),4)</f>
        <v>850.02808951728787</v>
      </c>
      <c r="K887" s="7">
        <f>укпф1[[#This Row],[цена]]*укпф1[[#This Row],[объем]]</f>
        <v>3514776.8669469771</v>
      </c>
      <c r="L887" s="7">
        <f>IFERROR(укпф1[[#This Row],[объем]]*VLOOKUP(укпф1[[#This Row],[артикул]],[1]маринад!$A$2:$D$39,3,FALSE),укпф1[[#This Row],[объем]])</f>
        <v>4134.8949644039894</v>
      </c>
    </row>
    <row r="888" spans="1:12" x14ac:dyDescent="0.35">
      <c r="A888" t="s">
        <v>150</v>
      </c>
      <c r="B888" t="s">
        <v>68</v>
      </c>
      <c r="C888" t="s">
        <v>69</v>
      </c>
      <c r="D888">
        <f>VLOOKUP(укпф1[[#This Row],[Номенклатура]],[1]!Таблица213[[product_name]:[упаковка]],7,FALSE)</f>
        <v>993</v>
      </c>
      <c r="E888" t="s">
        <v>33</v>
      </c>
      <c r="F888" t="str">
        <f>VLOOKUP(укпф1[[#This Row],[Номенклатура]],[1]!Таблица213[[product_name]:[упаковка]],3,FALSE)</f>
        <v>ОХЛ</v>
      </c>
      <c r="G888" t="s">
        <v>15</v>
      </c>
      <c r="H888" t="str">
        <f>VLOOKUP(укпф1[[#This Row],[Номенклатура]],[1]!Таблица213[[product_name]:[упаковка]],4,FALSE)</f>
        <v>крыло</v>
      </c>
      <c r="I888" s="7">
        <v>3637.133653597898</v>
      </c>
      <c r="J888" s="7" cm="1">
        <f t="array" ref="J888">INDEX('[1]прайс ЗПП'!$A$1:$D$1080,MATCH(1,(укпф1[[#This Row],[артикул]]='[1]прайс ЗПП'!$B$1:$B$1080)*(укпф1[[#This Row],[Source.Name.1]]='[1]прайс ЗПП'!$A$1:$A$1080),0),4)</f>
        <v>835.40250381399778</v>
      </c>
      <c r="K888" s="7">
        <f>укпф1[[#This Row],[цена]]*укпф1[[#This Row],[объем]]</f>
        <v>3038470.5609218376</v>
      </c>
      <c r="L888" s="7">
        <f>IFERROR(укпф1[[#This Row],[объем]]*VLOOKUP(укпф1[[#This Row],[артикул]],[1]маринад!$A$2:$D$39,3,FALSE),укпф1[[#This Row],[объем]])</f>
        <v>3637.133653597898</v>
      </c>
    </row>
    <row r="889" spans="1:12" x14ac:dyDescent="0.35">
      <c r="A889" t="s">
        <v>150</v>
      </c>
      <c r="B889" t="s">
        <v>68</v>
      </c>
      <c r="C889" t="s">
        <v>69</v>
      </c>
      <c r="D889">
        <f>VLOOKUP(укпф1[[#This Row],[Номенклатура]],[1]!Таблица213[[product_name]:[упаковка]],7,FALSE)</f>
        <v>999</v>
      </c>
      <c r="E889" t="s">
        <v>35</v>
      </c>
      <c r="F889" t="str">
        <f>VLOOKUP(укпф1[[#This Row],[Номенклатура]],[1]!Таблица213[[product_name]:[упаковка]],3,FALSE)</f>
        <v>ОХЛ</v>
      </c>
      <c r="G889" t="s">
        <v>15</v>
      </c>
      <c r="H889" t="str">
        <f>VLOOKUP(укпф1[[#This Row],[Номенклатура]],[1]!Таблица213[[product_name]:[упаковка]],4,FALSE)</f>
        <v>четвертина</v>
      </c>
      <c r="I889" s="7">
        <v>3522.9506458694864</v>
      </c>
      <c r="J889" s="7" cm="1">
        <f t="array" ref="J889">INDEX('[1]прайс ЗПП'!$A$1:$D$1080,MATCH(1,(укпф1[[#This Row],[артикул]]='[1]прайс ЗПП'!$B$1:$B$1080)*(укпф1[[#This Row],[Source.Name.1]]='[1]прайс ЗПП'!$A$1:$A$1080),0),4)</f>
        <v>801.43649963977111</v>
      </c>
      <c r="K889" s="7">
        <f>укпф1[[#This Row],[цена]]*укпф1[[#This Row],[объем]]</f>
        <v>2823421.2340293122</v>
      </c>
      <c r="L889" s="7">
        <f>IFERROR(укпф1[[#This Row],[объем]]*VLOOKUP(укпф1[[#This Row],[артикул]],[1]маринад!$A$2:$D$39,3,FALSE),укпф1[[#This Row],[объем]])</f>
        <v>3522.9506458694864</v>
      </c>
    </row>
    <row r="890" spans="1:12" x14ac:dyDescent="0.35">
      <c r="A890" t="s">
        <v>150</v>
      </c>
      <c r="B890" t="s">
        <v>68</v>
      </c>
      <c r="C890" t="s">
        <v>69</v>
      </c>
      <c r="D890">
        <f>VLOOKUP(укпф1[[#This Row],[Номенклатура]],[1]!Таблица213[[product_name]:[упаковка]],7,FALSE)</f>
        <v>998</v>
      </c>
      <c r="E890" t="s">
        <v>37</v>
      </c>
      <c r="F890" t="str">
        <f>VLOOKUP(укпф1[[#This Row],[Номенклатура]],[1]!Таблица213[[product_name]:[упаковка]],3,FALSE)</f>
        <v>ОХЛ</v>
      </c>
      <c r="G890" t="s">
        <v>15</v>
      </c>
      <c r="H890" t="str">
        <f>VLOOKUP(укпф1[[#This Row],[Номенклатура]],[1]!Таблица213[[product_name]:[упаковка]],4,FALSE)</f>
        <v>филе</v>
      </c>
      <c r="I890" s="7">
        <v>11539.382104463823</v>
      </c>
      <c r="J890" s="7" cm="1">
        <f t="array" ref="J890">INDEX('[1]прайс ЗПП'!$A$1:$D$1080,MATCH(1,(укпф1[[#This Row],[артикул]]='[1]прайс ЗПП'!$B$1:$B$1080)*(укпф1[[#This Row],[Source.Name.1]]='[1]прайс ЗПП'!$A$1:$A$1080),0),4)</f>
        <v>1084.1464415484029</v>
      </c>
      <c r="K890" s="7">
        <f>укпф1[[#This Row],[цена]]*укпф1[[#This Row],[объем]]</f>
        <v>12510380.046221774</v>
      </c>
      <c r="L890" s="7">
        <f>IFERROR(укпф1[[#This Row],[объем]]*VLOOKUP(укпф1[[#This Row],[артикул]],[1]маринад!$A$2:$D$39,3,FALSE),укпф1[[#This Row],[объем]])</f>
        <v>11539.382104463823</v>
      </c>
    </row>
    <row r="891" spans="1:12" x14ac:dyDescent="0.35">
      <c r="A891" t="s">
        <v>150</v>
      </c>
      <c r="B891" t="s">
        <v>68</v>
      </c>
      <c r="C891" t="s">
        <v>69</v>
      </c>
      <c r="D891">
        <f>VLOOKUP(укпф1[[#This Row],[Номенклатура]],[1]!Таблица213[[product_name]:[упаковка]],7,FALSE)</f>
        <v>994</v>
      </c>
      <c r="E891" t="s">
        <v>39</v>
      </c>
      <c r="F891" t="str">
        <f>VLOOKUP(укпф1[[#This Row],[Номенклатура]],[1]!Таблица213[[product_name]:[упаковка]],3,FALSE)</f>
        <v>ОХЛ</v>
      </c>
      <c r="G891" t="s">
        <v>15</v>
      </c>
      <c r="H891" t="str">
        <f>VLOOKUP(укпф1[[#This Row],[Номенклатура]],[1]!Таблица213[[product_name]:[упаковка]],4,FALSE)</f>
        <v>грудка</v>
      </c>
      <c r="I891" s="7">
        <v>3657.5187594798322</v>
      </c>
      <c r="J891" s="7" cm="1">
        <f t="array" ref="J891">INDEX('[1]прайс ЗПП'!$A$1:$D$1080,MATCH(1,(укпф1[[#This Row],[артикул]]='[1]прайс ЗПП'!$B$1:$B$1080)*(укпф1[[#This Row],[Source.Name.1]]='[1]прайс ЗПП'!$A$1:$A$1080),0),4)</f>
        <v>865.87938716649421</v>
      </c>
      <c r="K891" s="7">
        <f>укпф1[[#This Row],[цена]]*укпф1[[#This Row],[объем]]</f>
        <v>3166970.1020083535</v>
      </c>
      <c r="L891" s="7">
        <f>IFERROR(укпф1[[#This Row],[объем]]*VLOOKUP(укпф1[[#This Row],[артикул]],[1]маринад!$A$2:$D$39,3,FALSE),укпф1[[#This Row],[объем]])</f>
        <v>3657.5187594798322</v>
      </c>
    </row>
    <row r="892" spans="1:12" x14ac:dyDescent="0.35">
      <c r="A892" t="s">
        <v>150</v>
      </c>
      <c r="B892" t="s">
        <v>68</v>
      </c>
      <c r="C892" t="s">
        <v>69</v>
      </c>
      <c r="D892">
        <f>VLOOKUP(укпф1[[#This Row],[Номенклатура]],[1]!Таблица213[[product_name]:[упаковка]],7,FALSE)</f>
        <v>996</v>
      </c>
      <c r="E892" t="s">
        <v>41</v>
      </c>
      <c r="F892" t="str">
        <f>VLOOKUP(укпф1[[#This Row],[Номенклатура]],[1]!Таблица213[[product_name]:[упаковка]],3,FALSE)</f>
        <v>ОХЛ</v>
      </c>
      <c r="G892" t="s">
        <v>15</v>
      </c>
      <c r="H892" t="str">
        <f>VLOOKUP(укпф1[[#This Row],[Номенклатура]],[1]!Таблица213[[product_name]:[упаковка]],4,FALSE)</f>
        <v>половинка</v>
      </c>
      <c r="I892" s="7">
        <v>555.18299954005158</v>
      </c>
      <c r="J892" s="7" cm="1">
        <f t="array" ref="J892">INDEX('[1]прайс ЗПП'!$A$1:$D$1080,MATCH(1,(укпф1[[#This Row],[артикул]]='[1]прайс ЗПП'!$B$1:$B$1080)*(укпф1[[#This Row],[Source.Name.1]]='[1]прайс ЗПП'!$A$1:$A$1080),0),4)</f>
        <v>815.85670904213237</v>
      </c>
      <c r="K892" s="7">
        <f>укпф1[[#This Row],[цена]]*укпф1[[#This Row],[объем]]</f>
        <v>452949.77492088615</v>
      </c>
      <c r="L892" s="7">
        <f>IFERROR(укпф1[[#This Row],[объем]]*VLOOKUP(укпф1[[#This Row],[артикул]],[1]маринад!$A$2:$D$39,3,FALSE),укпф1[[#This Row],[объем]])</f>
        <v>555.18299954005158</v>
      </c>
    </row>
    <row r="893" spans="1:12" x14ac:dyDescent="0.35">
      <c r="A893" t="s">
        <v>150</v>
      </c>
      <c r="B893" t="s">
        <v>68</v>
      </c>
      <c r="C893" t="s">
        <v>69</v>
      </c>
      <c r="D893">
        <f>VLOOKUP(укпф1[[#This Row],[Номенклатура]],[1]!Таблица213[[product_name]:[упаковка]],7,FALSE)</f>
        <v>156</v>
      </c>
      <c r="E893" t="s">
        <v>42</v>
      </c>
      <c r="F893" t="str">
        <f>VLOOKUP(укпф1[[#This Row],[Номенклатура]],[1]!Таблица213[[product_name]:[упаковка]],3,FALSE)</f>
        <v>ОХЛ</v>
      </c>
      <c r="G893" t="s">
        <v>15</v>
      </c>
      <c r="H893" t="str">
        <f>VLOOKUP(укпф1[[#This Row],[Номенклатура]],[1]!Таблица213[[product_name]:[упаковка]],4,FALSE)</f>
        <v>табак</v>
      </c>
      <c r="I893" s="7">
        <v>0</v>
      </c>
      <c r="J893" s="7" cm="1">
        <f t="array" ref="J893">INDEX('[1]прайс ЗПП'!$A$1:$D$1080,MATCH(1,(укпф1[[#This Row],[артикул]]='[1]прайс ЗПП'!$B$1:$B$1080)*(укпф1[[#This Row],[Source.Name.1]]='[1]прайс ЗПП'!$A$1:$A$1080),0),4)</f>
        <v>763.36991323959523</v>
      </c>
      <c r="K893" s="7">
        <f>укпф1[[#This Row],[цена]]*укпф1[[#This Row],[объем]]</f>
        <v>0</v>
      </c>
      <c r="L893" s="7">
        <f>IFERROR(укпф1[[#This Row],[объем]]*VLOOKUP(укпф1[[#This Row],[артикул]],[1]маринад!$A$2:$D$39,3,FALSE),укпф1[[#This Row],[объем]])</f>
        <v>0</v>
      </c>
    </row>
    <row r="894" spans="1:12" x14ac:dyDescent="0.35">
      <c r="A894" t="s">
        <v>150</v>
      </c>
      <c r="B894" t="s">
        <v>68</v>
      </c>
      <c r="C894" t="s">
        <v>69</v>
      </c>
      <c r="D894">
        <f>VLOOKUP(укпф1[[#This Row],[Номенклатура]],[1]!Таблица213[[product_name]:[упаковка]],7,FALSE)</f>
        <v>997</v>
      </c>
      <c r="E894" t="s">
        <v>43</v>
      </c>
      <c r="F894" t="str">
        <f>VLOOKUP(укпф1[[#This Row],[Номенклатура]],[1]!Таблица213[[product_name]:[упаковка]],3,FALSE)</f>
        <v>ОХЛ</v>
      </c>
      <c r="G894" t="s">
        <v>15</v>
      </c>
      <c r="H894" t="str">
        <f>VLOOKUP(укпф1[[#This Row],[Номенклатура]],[1]!Таблица213[[product_name]:[упаковка]],4,FALSE)</f>
        <v>рагу</v>
      </c>
      <c r="I894" s="7">
        <v>12250.534276941553</v>
      </c>
      <c r="J894" s="7" cm="1">
        <f t="array" ref="J894">INDEX('[1]прайс ЗПП'!$A$1:$D$1080,MATCH(1,(укпф1[[#This Row],[артикул]]='[1]прайс ЗПП'!$B$1:$B$1080)*(укпф1[[#This Row],[Source.Name.1]]='[1]прайс ЗПП'!$A$1:$A$1080),0),4)</f>
        <v>713.59469147243954</v>
      </c>
      <c r="K894" s="7">
        <f>укпф1[[#This Row],[цена]]*укпф1[[#This Row],[объем]]</f>
        <v>8741916.2277266532</v>
      </c>
      <c r="L894" s="7">
        <f>IFERROR(укпф1[[#This Row],[объем]]*VLOOKUP(укпф1[[#This Row],[артикул]],[1]маринад!$A$2:$D$39,3,FALSE),укпф1[[#This Row],[объем]])</f>
        <v>12250.534276941553</v>
      </c>
    </row>
    <row r="895" spans="1:12" x14ac:dyDescent="0.35">
      <c r="A895" t="s">
        <v>150</v>
      </c>
      <c r="B895" t="s">
        <v>68</v>
      </c>
      <c r="C895" t="s">
        <v>69</v>
      </c>
      <c r="D895">
        <f>VLOOKUP(укпф1[[#This Row],[Номенклатура]],[1]!Таблица213[[product_name]:[упаковка]],7,FALSE)</f>
        <v>1007</v>
      </c>
      <c r="E895" t="s">
        <v>44</v>
      </c>
      <c r="F895" t="str">
        <f>VLOOKUP(укпф1[[#This Row],[Номенклатура]],[1]!Таблица213[[product_name]:[упаковка]],3,FALSE)</f>
        <v>ОХЛ</v>
      </c>
      <c r="G895" t="s">
        <v>15</v>
      </c>
      <c r="H895" t="str">
        <f>VLOOKUP(укпф1[[#This Row],[Номенклатура]],[1]!Таблица213[[product_name]:[упаковка]],4,FALSE)</f>
        <v>спинка</v>
      </c>
      <c r="I895" s="7">
        <v>1941.7562618208242</v>
      </c>
      <c r="J895" s="7" cm="1">
        <f t="array" ref="J895">INDEX('[1]прайс ЗПП'!$A$1:$D$1080,MATCH(1,(укпф1[[#This Row],[артикул]]='[1]прайс ЗПП'!$B$1:$B$1080)*(укпф1[[#This Row],[Source.Name.1]]='[1]прайс ЗПП'!$A$1:$A$1080),0),4)</f>
        <v>365.60137229565152</v>
      </c>
      <c r="K895" s="7">
        <f>укпф1[[#This Row],[цена]]*укпф1[[#This Row],[объем]]</f>
        <v>709908.75398536772</v>
      </c>
      <c r="L895" s="7">
        <f>IFERROR(укпф1[[#This Row],[объем]]*VLOOKUP(укпф1[[#This Row],[артикул]],[1]маринад!$A$2:$D$39,3,FALSE),укпф1[[#This Row],[объем]])</f>
        <v>1941.7562618208242</v>
      </c>
    </row>
    <row r="896" spans="1:12" x14ac:dyDescent="0.35">
      <c r="A896" t="s">
        <v>150</v>
      </c>
      <c r="B896" t="s">
        <v>68</v>
      </c>
      <c r="C896" t="s">
        <v>69</v>
      </c>
      <c r="D896">
        <f>VLOOKUP(укпф1[[#This Row],[Номенклатура]],[1]!Таблица213[[product_name]:[упаковка]],7,FALSE)</f>
        <v>1000</v>
      </c>
      <c r="E896" t="s">
        <v>46</v>
      </c>
      <c r="F896" t="str">
        <f>VLOOKUP(укпф1[[#This Row],[Номенклатура]],[1]!Таблица213[[product_name]:[упаковка]],3,FALSE)</f>
        <v>ОХЛ</v>
      </c>
      <c r="G896" t="s">
        <v>15</v>
      </c>
      <c r="H896" t="str">
        <f>VLOOKUP(укпф1[[#This Row],[Номенклатура]],[1]!Таблица213[[product_name]:[упаковка]],4,FALSE)</f>
        <v>желудки</v>
      </c>
      <c r="I896" s="7">
        <v>2512.4528704721206</v>
      </c>
      <c r="J896" s="7" cm="1">
        <f t="array" ref="J896">INDEX('[1]прайс ЗПП'!$A$1:$D$1080,MATCH(1,(укпф1[[#This Row],[артикул]]='[1]прайс ЗПП'!$B$1:$B$1080)*(укпф1[[#This Row],[Source.Name.1]]='[1]прайс ЗПП'!$A$1:$A$1080),0),4)</f>
        <v>542.74765006790471</v>
      </c>
      <c r="K896" s="7">
        <f>укпф1[[#This Row],[цена]]*укпф1[[#This Row],[объем]]</f>
        <v>1363627.8913551052</v>
      </c>
      <c r="L896" s="7">
        <f>IFERROR(укпф1[[#This Row],[объем]]*VLOOKUP(укпф1[[#This Row],[артикул]],[1]маринад!$A$2:$D$39,3,FALSE),укпф1[[#This Row],[объем]])</f>
        <v>2512.4528704721206</v>
      </c>
    </row>
    <row r="897" spans="1:12" x14ac:dyDescent="0.35">
      <c r="A897" t="s">
        <v>150</v>
      </c>
      <c r="B897" t="s">
        <v>68</v>
      </c>
      <c r="C897" t="s">
        <v>69</v>
      </c>
      <c r="D897">
        <f>VLOOKUP(укпф1[[#This Row],[Номенклатура]],[1]!Таблица213[[product_name]:[упаковка]],7,FALSE)</f>
        <v>1002</v>
      </c>
      <c r="E897" t="s">
        <v>48</v>
      </c>
      <c r="F897" t="str">
        <f>VLOOKUP(укпф1[[#This Row],[Номенклатура]],[1]!Таблица213[[product_name]:[упаковка]],3,FALSE)</f>
        <v>ОХЛ</v>
      </c>
      <c r="G897" t="s">
        <v>15</v>
      </c>
      <c r="H897" t="str">
        <f>VLOOKUP(укпф1[[#This Row],[Номенклатура]],[1]!Таблица213[[product_name]:[упаковка]],4,FALSE)</f>
        <v>печень</v>
      </c>
      <c r="I897" s="7">
        <v>4644.1314693758641</v>
      </c>
      <c r="J897" s="7" cm="1">
        <f t="array" ref="J897">INDEX('[1]прайс ЗПП'!$A$1:$D$1080,MATCH(1,(укпф1[[#This Row],[артикул]]='[1]прайс ЗПП'!$B$1:$B$1080)*(укпф1[[#This Row],[Source.Name.1]]='[1]прайс ЗПП'!$A$1:$A$1080),0),4)</f>
        <v>517.0572562553308</v>
      </c>
      <c r="K897" s="7">
        <f>укпф1[[#This Row],[цена]]*укпф1[[#This Row],[объем]]</f>
        <v>2401281.875244522</v>
      </c>
      <c r="L897" s="7">
        <f>IFERROR(укпф1[[#This Row],[объем]]*VLOOKUP(укпф1[[#This Row],[артикул]],[1]маринад!$A$2:$D$39,3,FALSE),укпф1[[#This Row],[объем]])</f>
        <v>4644.1314693758641</v>
      </c>
    </row>
    <row r="898" spans="1:12" x14ac:dyDescent="0.35">
      <c r="A898" t="s">
        <v>150</v>
      </c>
      <c r="B898" t="s">
        <v>68</v>
      </c>
      <c r="C898" t="s">
        <v>69</v>
      </c>
      <c r="D898">
        <f>VLOOKUP(укпф1[[#This Row],[Номенклатура]],[1]!Таблица213[[product_name]:[упаковка]],7,FALSE)</f>
        <v>1003</v>
      </c>
      <c r="E898" t="s">
        <v>50</v>
      </c>
      <c r="F898" t="str">
        <f>VLOOKUP(укпф1[[#This Row],[Номенклатура]],[1]!Таблица213[[product_name]:[упаковка]],3,FALSE)</f>
        <v>ОХЛ</v>
      </c>
      <c r="G898" t="s">
        <v>15</v>
      </c>
      <c r="H898" t="str">
        <f>VLOOKUP(укпф1[[#This Row],[Номенклатура]],[1]!Таблица213[[product_name]:[упаковка]],4,FALSE)</f>
        <v>сердце</v>
      </c>
      <c r="I898" s="7">
        <v>1295.340642883928</v>
      </c>
      <c r="J898" s="7" cm="1">
        <f t="array" ref="J898">INDEX('[1]прайс ЗПП'!$A$1:$D$1080,MATCH(1,(укпф1[[#This Row],[артикул]]='[1]прайс ЗПП'!$B$1:$B$1080)*(укпф1[[#This Row],[Source.Name.1]]='[1]прайс ЗПП'!$A$1:$A$1080),0),4)</f>
        <v>877.5163786049493</v>
      </c>
      <c r="K898" s="7">
        <f>укпф1[[#This Row],[цена]]*укпф1[[#This Row],[объем]]</f>
        <v>1136682.6300033114</v>
      </c>
      <c r="L898" s="7">
        <f>IFERROR(укпф1[[#This Row],[объем]]*VLOOKUP(укпф1[[#This Row],[артикул]],[1]маринад!$A$2:$D$39,3,FALSE),укпф1[[#This Row],[объем]])</f>
        <v>1295.340642883928</v>
      </c>
    </row>
    <row r="899" spans="1:12" x14ac:dyDescent="0.35">
      <c r="A899" t="s">
        <v>150</v>
      </c>
      <c r="B899" t="s">
        <v>68</v>
      </c>
      <c r="C899" t="s">
        <v>69</v>
      </c>
      <c r="D899">
        <f>VLOOKUP(укпф1[[#This Row],[Номенклатура]],[1]!Таблица213[[product_name]:[упаковка]],7,FALSE)</f>
        <v>1014</v>
      </c>
      <c r="E899" t="s">
        <v>53</v>
      </c>
      <c r="F899" t="str">
        <f>VLOOKUP(укпф1[[#This Row],[Номенклатура]],[1]!Таблица213[[product_name]:[упаковка]],3,FALSE)</f>
        <v>ОХЛ</v>
      </c>
      <c r="G899" t="s">
        <v>15</v>
      </c>
      <c r="H899" t="str">
        <f>VLOOKUP(укпф1[[#This Row],[Номенклатура]],[1]!Таблица213[[product_name]:[упаковка]],4,FALSE)</f>
        <v>крыло</v>
      </c>
      <c r="I899" s="7">
        <v>5130.5648992657534</v>
      </c>
      <c r="J899" s="7" cm="1">
        <f t="array" ref="J899">INDEX('[1]прайс ЗПП'!$A$1:$D$1080,MATCH(1,(укпф1[[#This Row],[артикул]]='[1]прайс ЗПП'!$B$1:$B$1080)*(укпф1[[#This Row],[Source.Name.1]]='[1]прайс ЗПП'!$A$1:$A$1080),0),4)</f>
        <v>852.3926981301546</v>
      </c>
      <c r="K899" s="7">
        <f>укпф1[[#This Row],[цена]]*укпф1[[#This Row],[объем]]</f>
        <v>4373256.0574170006</v>
      </c>
      <c r="L899" s="7">
        <f>IFERROR(укпф1[[#This Row],[объем]]*VLOOKUP(укпф1[[#This Row],[артикул]],[1]маринад!$A$2:$D$39,3,FALSE),укпф1[[#This Row],[объем]])</f>
        <v>4398.2553787104616</v>
      </c>
    </row>
    <row r="900" spans="1:12" x14ac:dyDescent="0.35">
      <c r="A900" t="s">
        <v>150</v>
      </c>
      <c r="B900" t="s">
        <v>68</v>
      </c>
      <c r="C900" t="s">
        <v>69</v>
      </c>
      <c r="D900">
        <f>VLOOKUP(укпф1[[#This Row],[Номенклатура]],[1]!Таблица213[[product_name]:[упаковка]],7,FALSE)</f>
        <v>1010</v>
      </c>
      <c r="E900" t="s">
        <v>54</v>
      </c>
      <c r="F900" t="str">
        <f>VLOOKUP(укпф1[[#This Row],[Номенклатура]],[1]!Таблица213[[product_name]:[упаковка]],3,FALSE)</f>
        <v>ОХЛ</v>
      </c>
      <c r="G900" t="s">
        <v>15</v>
      </c>
      <c r="H900" t="str">
        <f>VLOOKUP(укпф1[[#This Row],[Номенклатура]],[1]!Таблица213[[product_name]:[упаковка]],4,FALSE)</f>
        <v>табак</v>
      </c>
      <c r="I900" s="7">
        <v>690.84834287142826</v>
      </c>
      <c r="J900" s="7" cm="1">
        <f t="array" ref="J900">INDEX('[1]прайс ЗПП'!$A$1:$D$1080,MATCH(1,(укпф1[[#This Row],[артикул]]='[1]прайс ЗПП'!$B$1:$B$1080)*(укпф1[[#This Row],[Source.Name.1]]='[1]прайс ЗПП'!$A$1:$A$1080),0),4)</f>
        <v>685.86159282661879</v>
      </c>
      <c r="K900" s="7">
        <f>укпф1[[#This Row],[цена]]*укпф1[[#This Row],[объем]]</f>
        <v>473826.34484342788</v>
      </c>
      <c r="L900" s="7">
        <f>IFERROR(укпф1[[#This Row],[объем]]*VLOOKUP(укпф1[[#This Row],[артикул]],[1]маринад!$A$2:$D$39,3,FALSE),укпф1[[#This Row],[объем]])</f>
        <v>610.02061180700059</v>
      </c>
    </row>
    <row r="901" spans="1:12" x14ac:dyDescent="0.35">
      <c r="A901" t="s">
        <v>150</v>
      </c>
      <c r="B901" t="s">
        <v>68</v>
      </c>
      <c r="C901" t="s">
        <v>69</v>
      </c>
      <c r="D901">
        <f>VLOOKUP(укпф1[[#This Row],[Номенклатура]],[1]!Таблица213[[product_name]:[упаковка]],7,FALSE)</f>
        <v>1017</v>
      </c>
      <c r="E901" t="s">
        <v>55</v>
      </c>
      <c r="F901" t="str">
        <f>VLOOKUP(укпф1[[#This Row],[Номенклатура]],[1]!Таблица213[[product_name]:[упаковка]],3,FALSE)</f>
        <v>ОХЛ</v>
      </c>
      <c r="G901" t="s">
        <v>15</v>
      </c>
      <c r="H901" t="str">
        <f>VLOOKUP(укпф1[[#This Row],[Номенклатура]],[1]!Таблица213[[product_name]:[упаковка]],4,FALSE)</f>
        <v>голень</v>
      </c>
      <c r="I901" s="7">
        <v>589.25299833151234</v>
      </c>
      <c r="J901" s="7" cm="1">
        <f t="array" ref="J901">INDEX('[1]прайс ЗПП'!$A$1:$D$1080,MATCH(1,(укпф1[[#This Row],[артикул]]='[1]прайс ЗПП'!$B$1:$B$1080)*(укпф1[[#This Row],[Source.Name.1]]='[1]прайс ЗПП'!$A$1:$A$1080),0),4)</f>
        <v>895.63829931397129</v>
      </c>
      <c r="K901" s="7">
        <f>укпф1[[#This Row],[цена]]*укпф1[[#This Row],[объем]]</f>
        <v>527757.55329129403</v>
      </c>
      <c r="L901" s="7">
        <f>IFERROR(укпф1[[#This Row],[объем]]*VLOOKUP(укпф1[[#This Row],[артикул]],[1]маринад!$A$2:$D$39,3,FALSE),укпф1[[#This Row],[объем]])</f>
        <v>503.85036197649623</v>
      </c>
    </row>
    <row r="902" spans="1:12" x14ac:dyDescent="0.35">
      <c r="A902" t="s">
        <v>150</v>
      </c>
      <c r="B902" t="s">
        <v>68</v>
      </c>
      <c r="C902" t="s">
        <v>69</v>
      </c>
      <c r="D902">
        <f>VLOOKUP(укпф1[[#This Row],[Номенклатура]],[1]!Таблица213[[product_name]:[упаковка]],7,FALSE)</f>
        <v>1018</v>
      </c>
      <c r="E902" t="s">
        <v>56</v>
      </c>
      <c r="F902" t="str">
        <f>VLOOKUP(укпф1[[#This Row],[Номенклатура]],[1]!Таблица213[[product_name]:[упаковка]],3,FALSE)</f>
        <v>ОХЛ</v>
      </c>
      <c r="G902" t="s">
        <v>15</v>
      </c>
      <c r="H902" t="str">
        <f>VLOOKUP(укпф1[[#This Row],[Номенклатура]],[1]!Таблица213[[product_name]:[упаковка]],4,FALSE)</f>
        <v>бедро</v>
      </c>
      <c r="I902" s="7">
        <v>965.15577312920129</v>
      </c>
      <c r="J902" s="7" cm="1">
        <f t="array" ref="J902">INDEX('[1]прайс ЗПП'!$A$1:$D$1080,MATCH(1,(укпф1[[#This Row],[артикул]]='[1]прайс ЗПП'!$B$1:$B$1080)*(укпф1[[#This Row],[Source.Name.1]]='[1]прайс ЗПП'!$A$1:$A$1080),0),4)</f>
        <v>910.73036322190592</v>
      </c>
      <c r="K902" s="7">
        <f>укпф1[[#This Row],[цена]]*укпф1[[#This Row],[объем]]</f>
        <v>878996.66782767687</v>
      </c>
      <c r="L902" s="7">
        <f>IFERROR(укпф1[[#This Row],[объем]]*VLOOKUP(укпф1[[#This Row],[артикул]],[1]маринад!$A$2:$D$39,3,FALSE),укпф1[[#This Row],[объем]])</f>
        <v>832.38962753704288</v>
      </c>
    </row>
    <row r="903" spans="1:12" x14ac:dyDescent="0.35">
      <c r="A903" t="s">
        <v>150</v>
      </c>
      <c r="B903" t="s">
        <v>68</v>
      </c>
      <c r="C903" t="s">
        <v>69</v>
      </c>
      <c r="D903">
        <f>VLOOKUP(укпф1[[#This Row],[Номенклатура]],[1]!Таблица213[[product_name]:[упаковка]],7,FALSE)</f>
        <v>1019</v>
      </c>
      <c r="E903" t="s">
        <v>57</v>
      </c>
      <c r="F903" t="str">
        <f>VLOOKUP(укпф1[[#This Row],[Номенклатура]],[1]!Таблица213[[product_name]:[упаковка]],3,FALSE)</f>
        <v>ОХЛ</v>
      </c>
      <c r="G903" t="s">
        <v>15</v>
      </c>
      <c r="H903" t="str">
        <f>VLOOKUP(укпф1[[#This Row],[Номенклатура]],[1]!Таблица213[[product_name]:[упаковка]],4,FALSE)</f>
        <v>филе</v>
      </c>
      <c r="I903" s="7">
        <v>191.54278282833047</v>
      </c>
      <c r="J903" s="7" cm="1">
        <f t="array" ref="J903">INDEX('[1]прайс ЗПП'!$A$1:$D$1080,MATCH(1,(укпф1[[#This Row],[артикул]]='[1]прайс ЗПП'!$B$1:$B$1080)*(укпф1[[#This Row],[Source.Name.1]]='[1]прайс ЗПП'!$A$1:$A$1080),0),4)</f>
        <v>1096.9242571901711</v>
      </c>
      <c r="K903" s="7">
        <f>укпф1[[#This Row],[цена]]*укпф1[[#This Row],[объем]]</f>
        <v>210107.92477410467</v>
      </c>
      <c r="L903" s="7">
        <f>IFERROR(укпф1[[#This Row],[объем]]*VLOOKUP(укпф1[[#This Row],[артикул]],[1]маринад!$A$2:$D$39,3,FALSE),укпф1[[#This Row],[объем]])</f>
        <v>166.55894158985259</v>
      </c>
    </row>
    <row r="904" spans="1:12" x14ac:dyDescent="0.35">
      <c r="A904" t="s">
        <v>150</v>
      </c>
      <c r="B904" t="s">
        <v>68</v>
      </c>
      <c r="C904" t="s">
        <v>69</v>
      </c>
      <c r="D904">
        <f>VLOOKUP(укпф1[[#This Row],[Номенклатура]],[1]!Таблица213[[product_name]:[упаковка]],7,FALSE)</f>
        <v>1016</v>
      </c>
      <c r="E904" t="s">
        <v>70</v>
      </c>
      <c r="F904" t="str">
        <f>VLOOKUP(укпф1[[#This Row],[Номенклатура]],[1]!Таблица213[[product_name]:[упаковка]],3,FALSE)</f>
        <v>ОХЛ</v>
      </c>
      <c r="G904" t="s">
        <v>15</v>
      </c>
      <c r="H904" t="str">
        <f>VLOOKUP(укпф1[[#This Row],[Номенклатура]],[1]!Таблица213[[product_name]:[упаковка]],4,FALSE)</f>
        <v>табак</v>
      </c>
      <c r="I904" s="7">
        <v>123.45866268490582</v>
      </c>
      <c r="J904" s="7" cm="1">
        <f t="array" ref="J904">INDEX('[1]прайс ЗПП'!$A$1:$D$1080,MATCH(1,(укпф1[[#This Row],[артикул]]='[1]прайс ЗПП'!$B$1:$B$1080)*(укпф1[[#This Row],[Source.Name.1]]='[1]прайс ЗПП'!$A$1:$A$1080),0),4)</f>
        <v>746.79444618545267</v>
      </c>
      <c r="K904" s="7">
        <f>укпф1[[#This Row],[цена]]*укпф1[[#This Row],[объем]]</f>
        <v>92198.243626570853</v>
      </c>
      <c r="L904" s="7">
        <f>IFERROR(укпф1[[#This Row],[объем]]*VLOOKUP(укпф1[[#This Row],[артикул]],[1]маринад!$A$2:$D$39,3,FALSE),укпф1[[#This Row],[объем]])</f>
        <v>120.21291400672426</v>
      </c>
    </row>
    <row r="905" spans="1:12" x14ac:dyDescent="0.35">
      <c r="A905" t="s">
        <v>150</v>
      </c>
      <c r="B905" t="s">
        <v>68</v>
      </c>
      <c r="C905" t="s">
        <v>69</v>
      </c>
      <c r="D905">
        <f>VLOOKUP(укпф1[[#This Row],[Номенклатура]],[1]!Таблица213[[product_name]:[упаковка]],7,FALSE)</f>
        <v>1020</v>
      </c>
      <c r="E905" t="s">
        <v>59</v>
      </c>
      <c r="F905" t="str">
        <f>VLOOKUP(укпф1[[#This Row],[Номенклатура]],[1]!Таблица213[[product_name]:[упаковка]],3,FALSE)</f>
        <v>ОХЛ</v>
      </c>
      <c r="G905" t="s">
        <v>15</v>
      </c>
      <c r="H905" t="str">
        <f>VLOOKUP(укпф1[[#This Row],[Номенклатура]],[1]!Таблица213[[product_name]:[упаковка]],4,FALSE)</f>
        <v>рагу</v>
      </c>
      <c r="I905" s="7">
        <v>3655.3750977100394</v>
      </c>
      <c r="J905" s="7" cm="1">
        <f t="array" ref="J905">INDEX('[1]прайс ЗПП'!$A$1:$D$1080,MATCH(1,(укпф1[[#This Row],[артикул]]='[1]прайс ЗПП'!$B$1:$B$1080)*(укпф1[[#This Row],[Source.Name.1]]='[1]прайс ЗПП'!$A$1:$A$1080),0),4)</f>
        <v>606.31621433727912</v>
      </c>
      <c r="K905" s="7">
        <f>укпф1[[#This Row],[цена]]*укпф1[[#This Row],[объем]]</f>
        <v>2216313.1912263129</v>
      </c>
      <c r="L905" s="7">
        <f>IFERROR(укпф1[[#This Row],[объем]]*VLOOKUP(укпф1[[#This Row],[артикул]],[1]маринад!$A$2:$D$39,3,FALSE),укпф1[[#This Row],[объем]])</f>
        <v>2712.306223721926</v>
      </c>
    </row>
    <row r="906" spans="1:12" x14ac:dyDescent="0.35">
      <c r="A906" t="s">
        <v>150</v>
      </c>
      <c r="B906" t="s">
        <v>68</v>
      </c>
      <c r="C906" t="s">
        <v>69</v>
      </c>
      <c r="D906">
        <f>VLOOKUP(укпф1[[#This Row],[Номенклатура]],[1]!Таблица213[[product_name]:[упаковка]],7,FALSE)</f>
        <v>1038</v>
      </c>
      <c r="E906" t="s">
        <v>60</v>
      </c>
      <c r="F906" t="str">
        <f>VLOOKUP(укпф1[[#This Row],[Номенклатура]],[1]!Таблица213[[product_name]:[упаковка]],3,FALSE)</f>
        <v>ОХЛ</v>
      </c>
      <c r="G906" t="s">
        <v>15</v>
      </c>
      <c r="H906" t="str">
        <f>VLOOKUP(укпф1[[#This Row],[Номенклатура]],[1]!Таблица213[[product_name]:[упаковка]],4,FALSE)</f>
        <v>табак</v>
      </c>
      <c r="I906" s="7">
        <v>438.43470936200714</v>
      </c>
      <c r="J906" s="7" cm="1">
        <f t="array" ref="J906">INDEX('[1]прайс ЗПП'!$A$1:$D$1080,MATCH(1,(укпф1[[#This Row],[артикул]]='[1]прайс ЗПП'!$B$1:$B$1080)*(укпф1[[#This Row],[Source.Name.1]]='[1]прайс ЗПП'!$A$1:$A$1080),0),4)</f>
        <v>764.1833242743329</v>
      </c>
      <c r="K906" s="7">
        <f>укпф1[[#This Row],[цена]]*укпф1[[#This Row],[объем]]</f>
        <v>335044.4936775096</v>
      </c>
      <c r="L906" s="7">
        <f>IFERROR(укпф1[[#This Row],[объем]]*VLOOKUP(укпф1[[#This Row],[артикул]],[1]маринад!$A$2:$D$39,3,FALSE),укпф1[[#This Row],[объем]])</f>
        <v>434.09377164555161</v>
      </c>
    </row>
    <row r="907" spans="1:12" x14ac:dyDescent="0.35">
      <c r="A907" t="s">
        <v>150</v>
      </c>
      <c r="B907" t="s">
        <v>68</v>
      </c>
      <c r="C907" t="s">
        <v>69</v>
      </c>
      <c r="D907">
        <f>VLOOKUP(укпф1[[#This Row],[Номенклатура]],[1]!Таблица213[[product_name]:[упаковка]],7,FALSE)</f>
        <v>1011</v>
      </c>
      <c r="E907" t="s">
        <v>61</v>
      </c>
      <c r="F907" t="str">
        <f>VLOOKUP(укпф1[[#This Row],[Номенклатура]],[1]!Таблица213[[product_name]:[упаковка]],3,FALSE)</f>
        <v>ОХЛ</v>
      </c>
      <c r="G907" t="s">
        <v>15</v>
      </c>
      <c r="H907" t="str">
        <f>VLOOKUP(укпф1[[#This Row],[Номенклатура]],[1]!Таблица213[[product_name]:[упаковка]],4,FALSE)</f>
        <v>крыло</v>
      </c>
      <c r="I907" s="7">
        <v>10.68275047837216</v>
      </c>
      <c r="J907" s="7" cm="1">
        <f t="array" ref="J907">INDEX('[1]прайс ЗПП'!$A$1:$D$1080,MATCH(1,(укпф1[[#This Row],[артикул]]='[1]прайс ЗПП'!$B$1:$B$1080)*(укпф1[[#This Row],[Source.Name.1]]='[1]прайс ЗПП'!$A$1:$A$1080),0),4)</f>
        <v>853.66647447620767</v>
      </c>
      <c r="K907" s="7">
        <f>укпф1[[#This Row],[цена]]*укпф1[[#This Row],[объем]]</f>
        <v>9119.5059385809836</v>
      </c>
      <c r="L907" s="7">
        <f>IFERROR(укпф1[[#This Row],[объем]]*VLOOKUP(укпф1[[#This Row],[артикул]],[1]маринад!$A$2:$D$39,3,FALSE),укпф1[[#This Row],[объем]])</f>
        <v>10.68275047837216</v>
      </c>
    </row>
    <row r="908" spans="1:12" x14ac:dyDescent="0.35">
      <c r="A908" t="s">
        <v>150</v>
      </c>
      <c r="B908" t="s">
        <v>68</v>
      </c>
      <c r="C908" t="s">
        <v>69</v>
      </c>
      <c r="D908">
        <f>VLOOKUP(укпф1[[#This Row],[Номенклатура]],[1]!Таблица213[[product_name]:[упаковка]],7,FALSE)</f>
        <v>1066</v>
      </c>
      <c r="E908" t="s">
        <v>63</v>
      </c>
      <c r="F908" t="str">
        <f>VLOOKUP(укпф1[[#This Row],[Номенклатура]],[1]!Таблица213[[product_name]:[упаковка]],3,FALSE)</f>
        <v>ОХЛ</v>
      </c>
      <c r="G908" t="s">
        <v>15</v>
      </c>
      <c r="H908" t="str">
        <f>VLOOKUP(укпф1[[#This Row],[Номенклатура]],[1]!Таблица213[[product_name]:[упаковка]],4,FALSE)</f>
        <v>бедро</v>
      </c>
      <c r="I908" s="7">
        <v>27.862523240071944</v>
      </c>
      <c r="J908" s="7" cm="1">
        <f t="array" ref="J908">INDEX('[1]прайс ЗПП'!$A$1:$D$1080,MATCH(1,(укпф1[[#This Row],[артикул]]='[1]прайс ЗПП'!$B$1:$B$1080)*(укпф1[[#This Row],[Source.Name.1]]='[1]прайс ЗПП'!$A$1:$A$1080),0),4)</f>
        <v>882.13253533407737</v>
      </c>
      <c r="K908" s="7">
        <f>укпф1[[#This Row],[цена]]*укпф1[[#This Row],[объем]]</f>
        <v>24578.438266569316</v>
      </c>
      <c r="L908" s="7">
        <f>IFERROR(укпф1[[#This Row],[объем]]*VLOOKUP(укпф1[[#This Row],[артикул]],[1]маринад!$A$2:$D$39,3,FALSE),укпф1[[#This Row],[объем]])</f>
        <v>23.652396638431192</v>
      </c>
    </row>
    <row r="909" spans="1:12" x14ac:dyDescent="0.35">
      <c r="A909" t="s">
        <v>150</v>
      </c>
      <c r="B909" t="s">
        <v>68</v>
      </c>
      <c r="C909" t="s">
        <v>69</v>
      </c>
      <c r="D909">
        <f>VLOOKUP(укпф1[[#This Row],[Номенклатура]],[1]!Таблица213[[product_name]:[упаковка]],7,FALSE)</f>
        <v>1009</v>
      </c>
      <c r="E909" t="s">
        <v>65</v>
      </c>
      <c r="F909" t="str">
        <f>VLOOKUP(укпф1[[#This Row],[Номенклатура]],[1]!Таблица213[[product_name]:[упаковка]],3,FALSE)</f>
        <v>ОХЛ</v>
      </c>
      <c r="G909" t="s">
        <v>15</v>
      </c>
      <c r="H909" t="str">
        <f>VLOOKUP(укпф1[[#This Row],[Номенклатура]],[1]!Таблица213[[product_name]:[упаковка]],4,FALSE)</f>
        <v>лапы</v>
      </c>
      <c r="I909" s="7">
        <v>4089.2126177316159</v>
      </c>
      <c r="J909" s="7" cm="1">
        <f t="array" ref="J909">INDEX('[1]прайс ЗПП'!$A$1:$D$1080,MATCH(1,(укпф1[[#This Row],[артикул]]='[1]прайс ЗПП'!$B$1:$B$1080)*(укпф1[[#This Row],[Source.Name.1]]='[1]прайс ЗПП'!$A$1:$A$1080),0),4)</f>
        <v>166.69878948019337</v>
      </c>
      <c r="K909" s="7">
        <f>укпф1[[#This Row],[цена]]*укпф1[[#This Row],[объем]]</f>
        <v>681666.79330299306</v>
      </c>
      <c r="L909" s="7">
        <f>IFERROR(укпф1[[#This Row],[объем]]*VLOOKUP(укпф1[[#This Row],[артикул]],[1]маринад!$A$2:$D$39,3,FALSE),укпф1[[#This Row],[объем]])</f>
        <v>4089.2126177316159</v>
      </c>
    </row>
    <row r="910" spans="1:12" x14ac:dyDescent="0.35">
      <c r="A910" t="s">
        <v>150</v>
      </c>
      <c r="B910" t="s">
        <v>68</v>
      </c>
      <c r="C910" t="s">
        <v>69</v>
      </c>
      <c r="D910">
        <f>VLOOKUP(укпф1[[#This Row],[Номенклатура]],[1]!Таблица213[[product_name]:[упаковка]],7,FALSE)</f>
        <v>1008</v>
      </c>
      <c r="E910" t="s">
        <v>66</v>
      </c>
      <c r="F910" t="str">
        <f>VLOOKUP(укпф1[[#This Row],[Номенклатура]],[1]!Таблица213[[product_name]:[упаковка]],3,FALSE)</f>
        <v>ОХЛ</v>
      </c>
      <c r="G910" t="s">
        <v>15</v>
      </c>
      <c r="H910" t="str">
        <f>VLOOKUP(укпф1[[#This Row],[Номенклатура]],[1]!Таблица213[[product_name]:[упаковка]],4,FALSE)</f>
        <v>головы</v>
      </c>
      <c r="I910" s="7">
        <v>5105.166063130775</v>
      </c>
      <c r="J910" s="7" cm="1">
        <f t="array" ref="J910">INDEX('[1]прайс ЗПП'!$A$1:$D$1080,MATCH(1,(укпф1[[#This Row],[артикул]]='[1]прайс ЗПП'!$B$1:$B$1080)*(укпф1[[#This Row],[Source.Name.1]]='[1]прайс ЗПП'!$A$1:$A$1080),0),4)</f>
        <v>175.32198418654332</v>
      </c>
      <c r="K910" s="7">
        <f>укпф1[[#This Row],[цена]]*укпф1[[#This Row],[объем]]</f>
        <v>895047.84378989134</v>
      </c>
      <c r="L910" s="7">
        <f>IFERROR(укпф1[[#This Row],[объем]]*VLOOKUP(укпф1[[#This Row],[артикул]],[1]маринад!$A$2:$D$39,3,FALSE),укпф1[[#This Row],[объем]])</f>
        <v>5105.166063130775</v>
      </c>
    </row>
    <row r="911" spans="1:12" x14ac:dyDescent="0.35">
      <c r="A911" t="s">
        <v>150</v>
      </c>
      <c r="B911" t="s">
        <v>68</v>
      </c>
      <c r="C911" t="s">
        <v>69</v>
      </c>
      <c r="D911">
        <f>VLOOKUP(укпф1[[#This Row],[Номенклатура]],[1]!Таблица213[[product_name]:[упаковка]],7,FALSE)</f>
        <v>1004</v>
      </c>
      <c r="E911" t="s">
        <v>67</v>
      </c>
      <c r="F911" t="str">
        <f>VLOOKUP(укпф1[[#This Row],[Номенклатура]],[1]!Таблица213[[product_name]:[упаковка]],3,FALSE)</f>
        <v>ОХЛ</v>
      </c>
      <c r="G911" t="s">
        <v>15</v>
      </c>
      <c r="H911" t="str">
        <f>VLOOKUP(укпф1[[#This Row],[Номенклатура]],[1]!Таблица213[[product_name]:[упаковка]],4,FALSE)</f>
        <v>шея</v>
      </c>
      <c r="I911" s="7">
        <v>5028.969554725838</v>
      </c>
      <c r="J911" s="7" cm="1">
        <f t="array" ref="J911">INDEX('[1]прайс ЗПП'!$A$1:$D$1080,MATCH(1,(укпф1[[#This Row],[артикул]]='[1]прайс ЗПП'!$B$1:$B$1080)*(укпф1[[#This Row],[Source.Name.1]]='[1]прайс ЗПП'!$A$1:$A$1080),0),4)</f>
        <v>266.9224362810956</v>
      </c>
      <c r="K911" s="7">
        <f>укпф1[[#This Row],[цена]]*укпф1[[#This Row],[объем]]</f>
        <v>1342344.8055308771</v>
      </c>
      <c r="L911" s="7">
        <f>IFERROR(укпф1[[#This Row],[объем]]*VLOOKUP(укпф1[[#This Row],[артикул]],[1]маринад!$A$2:$D$39,3,FALSE),укпф1[[#This Row],[объем]])</f>
        <v>5028.969554725838</v>
      </c>
    </row>
    <row r="912" spans="1:12" x14ac:dyDescent="0.35">
      <c r="A912" t="s">
        <v>150</v>
      </c>
      <c r="B912" t="s">
        <v>71</v>
      </c>
      <c r="C912" t="s">
        <v>69</v>
      </c>
      <c r="D912">
        <f>VLOOKUP(укпф1[[#This Row],[Номенклатура]],[1]!Таблица213[[product_name]:[упаковка]],7,FALSE)</f>
        <v>701</v>
      </c>
      <c r="E912" t="s">
        <v>26</v>
      </c>
      <c r="F912" t="str">
        <f>VLOOKUP(укпф1[[#This Row],[Номенклатура]],[1]!Таблица213[[product_name]:[упаковка]],3,FALSE)</f>
        <v>ОХЛ</v>
      </c>
      <c r="G912" t="s">
        <v>15</v>
      </c>
      <c r="H912" t="str">
        <f>VLOOKUP(укпф1[[#This Row],[Номенклатура]],[1]!Таблица213[[product_name]:[упаковка]],4,FALSE)</f>
        <v>тушка</v>
      </c>
      <c r="I912" s="7">
        <v>259.06812857678557</v>
      </c>
      <c r="J912" s="7" cm="1">
        <f t="array" ref="J912">INDEX('[1]прайс ЗПП'!$A$1:$D$1080,MATCH(1,(укпф1[[#This Row],[артикул]]='[1]прайс ЗПП'!$B$1:$B$1080)*(укпф1[[#This Row],[Source.Name.1]]='[1]прайс ЗПП'!$A$1:$A$1080),0),4)</f>
        <v>831.78370925650859</v>
      </c>
      <c r="K912" s="7">
        <f>укпф1[[#This Row],[цена]]*укпф1[[#This Row],[объем]]</f>
        <v>215488.6489377408</v>
      </c>
      <c r="L912" s="7">
        <f>IFERROR(укпф1[[#This Row],[объем]]*VLOOKUP(укпф1[[#This Row],[артикул]],[1]маринад!$A$2:$D$39,3,FALSE),укпф1[[#This Row],[объем]])</f>
        <v>259.06812857678557</v>
      </c>
    </row>
    <row r="913" spans="1:12" x14ac:dyDescent="0.35">
      <c r="A913" t="s">
        <v>150</v>
      </c>
      <c r="B913" t="s">
        <v>71</v>
      </c>
      <c r="C913" t="s">
        <v>69</v>
      </c>
      <c r="D913">
        <f>VLOOKUP(укпф1[[#This Row],[Номенклатура]],[1]!Таблица213[[product_name]:[упаковка]],7,FALSE)</f>
        <v>702</v>
      </c>
      <c r="E913" t="s">
        <v>72</v>
      </c>
      <c r="F913" t="str">
        <f>VLOOKUP(укпф1[[#This Row],[Номенклатура]],[1]!Таблица213[[product_name]:[упаковка]],3,FALSE)</f>
        <v>ОХЛ</v>
      </c>
      <c r="G913" t="s">
        <v>15</v>
      </c>
      <c r="H913" t="str">
        <f>VLOOKUP(укпф1[[#This Row],[Номенклатура]],[1]!Таблица213[[product_name]:[упаковка]],4,FALSE)</f>
        <v>тушка</v>
      </c>
      <c r="I913" s="7">
        <v>457.17905042962161</v>
      </c>
      <c r="J913" s="7" cm="1">
        <f t="array" ref="J913">INDEX('[1]прайс ЗПП'!$A$1:$D$1080,MATCH(1,(укпф1[[#This Row],[артикул]]='[1]прайс ЗПП'!$B$1:$B$1080)*(укпф1[[#This Row],[Source.Name.1]]='[1]прайс ЗПП'!$A$1:$A$1080),0),4)</f>
        <v>800.32562404772534</v>
      </c>
      <c r="K913" s="7">
        <f>укпф1[[#This Row],[цена]]*укпф1[[#This Row],[объем]]</f>
        <v>365892.10883663339</v>
      </c>
      <c r="L913" s="7">
        <f>IFERROR(укпф1[[#This Row],[объем]]*VLOOKUP(укпф1[[#This Row],[артикул]],[1]маринад!$A$2:$D$39,3,FALSE),укпф1[[#This Row],[объем]])</f>
        <v>457.17905042962161</v>
      </c>
    </row>
    <row r="914" spans="1:12" x14ac:dyDescent="0.35">
      <c r="A914" t="s">
        <v>150</v>
      </c>
      <c r="B914" t="s">
        <v>71</v>
      </c>
      <c r="C914" t="s">
        <v>69</v>
      </c>
      <c r="D914">
        <f>VLOOKUP(укпф1[[#This Row],[Номенклатура]],[1]!Таблица213[[product_name]:[упаковка]],7,FALSE)</f>
        <v>710</v>
      </c>
      <c r="E914" t="s">
        <v>28</v>
      </c>
      <c r="F914" t="str">
        <f>VLOOKUP(укпф1[[#This Row],[Номенклатура]],[1]!Таблица213[[product_name]:[упаковка]],3,FALSE)</f>
        <v>ОХЛ</v>
      </c>
      <c r="G914" t="s">
        <v>15</v>
      </c>
      <c r="H914" t="str">
        <f>VLOOKUP(укпф1[[#This Row],[Номенклатура]],[1]!Таблица213[[product_name]:[упаковка]],4,FALSE)</f>
        <v>бедро</v>
      </c>
      <c r="I914" s="7">
        <v>934.67716976722647</v>
      </c>
      <c r="J914" s="7" cm="1">
        <f t="array" ref="J914">INDEX('[1]прайс ЗПП'!$A$1:$D$1080,MATCH(1,(укпф1[[#This Row],[артикул]]='[1]прайс ЗПП'!$B$1:$B$1080)*(укпф1[[#This Row],[Source.Name.1]]='[1]прайс ЗПП'!$A$1:$A$1080),0),4)</f>
        <v>848.1474629904244</v>
      </c>
      <c r="K914" s="7">
        <f>укпф1[[#This Row],[цена]]*укпф1[[#This Row],[объем]]</f>
        <v>792744.07025314332</v>
      </c>
      <c r="L914" s="7">
        <f>IFERROR(укпф1[[#This Row],[объем]]*VLOOKUP(укпф1[[#This Row],[артикул]],[1]маринад!$A$2:$D$39,3,FALSE),укпф1[[#This Row],[объем]])</f>
        <v>934.67716976722647</v>
      </c>
    </row>
    <row r="915" spans="1:12" x14ac:dyDescent="0.35">
      <c r="A915" t="s">
        <v>150</v>
      </c>
      <c r="B915" t="s">
        <v>71</v>
      </c>
      <c r="C915" t="s">
        <v>69</v>
      </c>
      <c r="D915">
        <f>VLOOKUP(укпф1[[#This Row],[Номенклатура]],[1]!Таблица213[[product_name]:[упаковка]],7,FALSE)</f>
        <v>711</v>
      </c>
      <c r="E915" t="s">
        <v>73</v>
      </c>
      <c r="F915" t="str">
        <f>VLOOKUP(укпф1[[#This Row],[Номенклатура]],[1]!Таблица213[[product_name]:[упаковка]],3,FALSE)</f>
        <v>ОХЛ</v>
      </c>
      <c r="G915" t="s">
        <v>15</v>
      </c>
      <c r="H915" t="str">
        <f>VLOOKUP(укпф1[[#This Row],[Номенклатура]],[1]!Таблица213[[product_name]:[упаковка]],4,FALSE)</f>
        <v>бедро</v>
      </c>
      <c r="I915" s="7">
        <v>10007.141437181717</v>
      </c>
      <c r="J915" s="7" cm="1">
        <f t="array" ref="J915">INDEX('[1]прайс ЗПП'!$A$1:$D$1080,MATCH(1,(укпф1[[#This Row],[артикул]]='[1]прайс ЗПП'!$B$1:$B$1080)*(укпф1[[#This Row],[Source.Name.1]]='[1]прайс ЗПП'!$A$1:$A$1080),0),4)</f>
        <v>817.44923356040113</v>
      </c>
      <c r="K915" s="7">
        <f>укпф1[[#This Row],[цена]]*укпф1[[#This Row],[объем]]</f>
        <v>8180330.0979547258</v>
      </c>
      <c r="L915" s="7">
        <f>IFERROR(укпф1[[#This Row],[объем]]*VLOOKUP(укпф1[[#This Row],[артикул]],[1]маринад!$A$2:$D$39,3,FALSE),укпф1[[#This Row],[объем]])</f>
        <v>10007.141437181717</v>
      </c>
    </row>
    <row r="916" spans="1:12" x14ac:dyDescent="0.35">
      <c r="A916" t="s">
        <v>150</v>
      </c>
      <c r="B916" t="s">
        <v>71</v>
      </c>
      <c r="C916" t="s">
        <v>69</v>
      </c>
      <c r="D916">
        <f>VLOOKUP(укпф1[[#This Row],[Номенклатура]],[1]!Таблица213[[product_name]:[упаковка]],7,FALSE)</f>
        <v>712</v>
      </c>
      <c r="E916" t="s">
        <v>30</v>
      </c>
      <c r="F916" t="str">
        <f>VLOOKUP(укпф1[[#This Row],[Номенклатура]],[1]!Таблица213[[product_name]:[упаковка]],3,FALSE)</f>
        <v>ОХЛ</v>
      </c>
      <c r="G916" t="s">
        <v>15</v>
      </c>
      <c r="H916" t="str">
        <f>VLOOKUP(укпф1[[#This Row],[Номенклатура]],[1]!Таблица213[[product_name]:[упаковка]],4,FALSE)</f>
        <v>голень</v>
      </c>
      <c r="I916" s="7">
        <v>660.36973950945355</v>
      </c>
      <c r="J916" s="7" cm="1">
        <f t="array" ref="J916">INDEX('[1]прайс ЗПП'!$A$1:$D$1080,MATCH(1,(укпф1[[#This Row],[артикул]]='[1]прайс ЗПП'!$B$1:$B$1080)*(укпф1[[#This Row],[Source.Name.1]]='[1]прайс ЗПП'!$A$1:$A$1080),0),4)</f>
        <v>882.08395965504735</v>
      </c>
      <c r="K916" s="7">
        <f>укпф1[[#This Row],[цена]]*укпф1[[#This Row],[объем]]</f>
        <v>582501.55466287094</v>
      </c>
      <c r="L916" s="7">
        <f>IFERROR(укпф1[[#This Row],[объем]]*VLOOKUP(укпф1[[#This Row],[артикул]],[1]маринад!$A$2:$D$39,3,FALSE),укпф1[[#This Row],[объем]])</f>
        <v>660.36973950945355</v>
      </c>
    </row>
    <row r="917" spans="1:12" x14ac:dyDescent="0.35">
      <c r="A917" t="s">
        <v>150</v>
      </c>
      <c r="B917" t="s">
        <v>71</v>
      </c>
      <c r="C917" t="s">
        <v>69</v>
      </c>
      <c r="D917">
        <f>VLOOKUP(укпф1[[#This Row],[Номенклатура]],[1]!Таблица213[[product_name]:[упаковка]],7,FALSE)</f>
        <v>713</v>
      </c>
      <c r="E917" t="s">
        <v>74</v>
      </c>
      <c r="F917" t="str">
        <f>VLOOKUP(укпф1[[#This Row],[Номенклатура]],[1]!Таблица213[[product_name]:[упаковка]],3,FALSE)</f>
        <v>ОХЛ</v>
      </c>
      <c r="G917" t="s">
        <v>15</v>
      </c>
      <c r="H917" t="str">
        <f>VLOOKUP(укпф1[[#This Row],[Номенклатура]],[1]!Таблица213[[product_name]:[упаковка]],4,FALSE)</f>
        <v>голень</v>
      </c>
      <c r="I917" s="7">
        <v>965.15577312920129</v>
      </c>
      <c r="J917" s="7" cm="1">
        <f t="array" ref="J917">INDEX('[1]прайс ЗПП'!$A$1:$D$1080,MATCH(1,(укпф1[[#This Row],[артикул]]='[1]прайс ЗПП'!$B$1:$B$1080)*(укпф1[[#This Row],[Source.Name.1]]='[1]прайс ЗПП'!$A$1:$A$1080),0),4)</f>
        <v>849.71775061519179</v>
      </c>
      <c r="K917" s="7">
        <f>укпф1[[#This Row],[цена]]*укпф1[[#This Row],[объем]]</f>
        <v>820109.99253661127</v>
      </c>
      <c r="L917" s="7">
        <f>IFERROR(укпф1[[#This Row],[объем]]*VLOOKUP(укпф1[[#This Row],[артикул]],[1]маринад!$A$2:$D$39,3,FALSE),укпф1[[#This Row],[объем]])</f>
        <v>965.15577312920129</v>
      </c>
    </row>
    <row r="918" spans="1:12" x14ac:dyDescent="0.35">
      <c r="A918" t="s">
        <v>150</v>
      </c>
      <c r="B918" t="s">
        <v>71</v>
      </c>
      <c r="C918" t="s">
        <v>69</v>
      </c>
      <c r="D918">
        <f>VLOOKUP(укпф1[[#This Row],[Номенклатура]],[1]!Таблица213[[product_name]:[упаковка]],7,FALSE)</f>
        <v>714</v>
      </c>
      <c r="E918" t="s">
        <v>32</v>
      </c>
      <c r="F918" t="str">
        <f>VLOOKUP(укпф1[[#This Row],[Номенклатура]],[1]!Таблица213[[product_name]:[упаковка]],3,FALSE)</f>
        <v>ОХЛ</v>
      </c>
      <c r="G918" t="s">
        <v>15</v>
      </c>
      <c r="H918" t="str">
        <f>VLOOKUP(укпф1[[#This Row],[Номенклатура]],[1]!Таблица213[[product_name]:[упаковка]],4,FALSE)</f>
        <v>крыло</v>
      </c>
      <c r="I918" s="7">
        <v>980.39507481018859</v>
      </c>
      <c r="J918" s="7" cm="1">
        <f t="array" ref="J918">INDEX('[1]прайс ЗПП'!$A$1:$D$1080,MATCH(1,(укпф1[[#This Row],[артикул]]='[1]прайс ЗПП'!$B$1:$B$1080)*(укпф1[[#This Row],[Source.Name.1]]='[1]прайс ЗПП'!$A$1:$A$1080),0),4)</f>
        <v>864.8588524341136</v>
      </c>
      <c r="K918" s="7">
        <f>укпф1[[#This Row],[цена]]*укпф1[[#This Row],[объем]]</f>
        <v>847903.35933239665</v>
      </c>
      <c r="L918" s="7">
        <f>IFERROR(укпф1[[#This Row],[объем]]*VLOOKUP(укпф1[[#This Row],[артикул]],[1]маринад!$A$2:$D$39,3,FALSE),укпф1[[#This Row],[объем]])</f>
        <v>980.39507481018859</v>
      </c>
    </row>
    <row r="919" spans="1:12" x14ac:dyDescent="0.35">
      <c r="A919" t="s">
        <v>150</v>
      </c>
      <c r="B919" t="s">
        <v>71</v>
      </c>
      <c r="C919" t="s">
        <v>69</v>
      </c>
      <c r="D919">
        <f>VLOOKUP(укпф1[[#This Row],[Номенклатура]],[1]!Таблица213[[product_name]:[упаковка]],7,FALSE)</f>
        <v>715</v>
      </c>
      <c r="E919" t="s">
        <v>75</v>
      </c>
      <c r="F919" t="str">
        <f>VLOOKUP(укпф1[[#This Row],[Номенклатура]],[1]!Таблица213[[product_name]:[упаковка]],3,FALSE)</f>
        <v>ОХЛ</v>
      </c>
      <c r="G919" t="s">
        <v>15</v>
      </c>
      <c r="H919" t="str">
        <f>VLOOKUP(укпф1[[#This Row],[Номенклатура]],[1]!Таблица213[[product_name]:[упаковка]],4,FALSE)</f>
        <v>крыло</v>
      </c>
      <c r="I919" s="7">
        <v>1894.7531756694318</v>
      </c>
      <c r="J919" s="7" cm="1">
        <f t="array" ref="J919">INDEX('[1]прайс ЗПП'!$A$1:$D$1080,MATCH(1,(укпф1[[#This Row],[артикул]]='[1]прайс ЗПП'!$B$1:$B$1080)*(укпф1[[#This Row],[Source.Name.1]]='[1]прайс ЗПП'!$A$1:$A$1080),0),4)</f>
        <v>834.71154717248544</v>
      </c>
      <c r="K919" s="7">
        <f>укпф1[[#This Row],[цена]]*укпф1[[#This Row],[объем]]</f>
        <v>1581572.3547730115</v>
      </c>
      <c r="L919" s="7">
        <f>IFERROR(укпф1[[#This Row],[объем]]*VLOOKUP(укпф1[[#This Row],[артикул]],[1]маринад!$A$2:$D$39,3,FALSE),укпф1[[#This Row],[объем]])</f>
        <v>1894.7531756694318</v>
      </c>
    </row>
    <row r="920" spans="1:12" x14ac:dyDescent="0.35">
      <c r="A920" t="s">
        <v>150</v>
      </c>
      <c r="B920" t="s">
        <v>71</v>
      </c>
      <c r="C920" t="s">
        <v>69</v>
      </c>
      <c r="D920">
        <f>VLOOKUP(укпф1[[#This Row],[Номенклатура]],[1]!Таблица213[[product_name]:[упаковка]],7,FALSE)</f>
        <v>716</v>
      </c>
      <c r="E920" t="s">
        <v>34</v>
      </c>
      <c r="F920" t="str">
        <f>VLOOKUP(укпф1[[#This Row],[Номенклатура]],[1]!Таблица213[[product_name]:[упаковка]],3,FALSE)</f>
        <v>ОХЛ</v>
      </c>
      <c r="G920" t="s">
        <v>15</v>
      </c>
      <c r="H920" t="str">
        <f>VLOOKUP(укпф1[[#This Row],[Номенклатура]],[1]!Таблица213[[product_name]:[упаковка]],4,FALSE)</f>
        <v>четвертина</v>
      </c>
      <c r="I920" s="7">
        <v>462.25881765661745</v>
      </c>
      <c r="J920" s="7" cm="1">
        <f t="array" ref="J920">INDEX('[1]прайс ЗПП'!$A$1:$D$1080,MATCH(1,(укпф1[[#This Row],[артикул]]='[1]прайс ЗПП'!$B$1:$B$1080)*(укпф1[[#This Row],[Source.Name.1]]='[1]прайс ЗПП'!$A$1:$A$1080),0),4)</f>
        <v>827.42866446523237</v>
      </c>
      <c r="K920" s="7">
        <f>укпф1[[#This Row],[цена]]*укпф1[[#This Row],[объем]]</f>
        <v>382486.19613089238</v>
      </c>
      <c r="L920" s="7">
        <f>IFERROR(укпф1[[#This Row],[объем]]*VLOOKUP(укпф1[[#This Row],[артикул]],[1]маринад!$A$2:$D$39,3,FALSE),укпф1[[#This Row],[объем]])</f>
        <v>462.25881765661745</v>
      </c>
    </row>
    <row r="921" spans="1:12" x14ac:dyDescent="0.35">
      <c r="A921" t="s">
        <v>150</v>
      </c>
      <c r="B921" t="s">
        <v>71</v>
      </c>
      <c r="C921" t="s">
        <v>69</v>
      </c>
      <c r="D921">
        <f>VLOOKUP(укпф1[[#This Row],[Номенклатура]],[1]!Таблица213[[product_name]:[упаковка]],7,FALSE)</f>
        <v>717</v>
      </c>
      <c r="E921" t="s">
        <v>76</v>
      </c>
      <c r="F921" t="str">
        <f>VLOOKUP(укпф1[[#This Row],[Номенклатура]],[1]!Таблица213[[product_name]:[упаковка]],3,FALSE)</f>
        <v>ОХЛ</v>
      </c>
      <c r="G921" t="s">
        <v>15</v>
      </c>
      <c r="H921" t="str">
        <f>VLOOKUP(укпф1[[#This Row],[Номенклатура]],[1]!Таблица213[[product_name]:[упаковка]],4,FALSE)</f>
        <v>четвертина</v>
      </c>
      <c r="I921" s="7">
        <v>1371.5371512888648</v>
      </c>
      <c r="J921" s="7" cm="1">
        <f t="array" ref="J921">INDEX('[1]прайс ЗПП'!$A$1:$D$1080,MATCH(1,(укпф1[[#This Row],[артикул]]='[1]прайс ЗПП'!$B$1:$B$1080)*(укпф1[[#This Row],[Source.Name.1]]='[1]прайс ЗПП'!$A$1:$A$1080),0),4)</f>
        <v>800.31531983526656</v>
      </c>
      <c r="K921" s="7">
        <f>укпф1[[#This Row],[цена]]*укпф1[[#This Row],[объем]]</f>
        <v>1097662.1938996983</v>
      </c>
      <c r="L921" s="7">
        <f>IFERROR(укпф1[[#This Row],[объем]]*VLOOKUP(укпф1[[#This Row],[артикул]],[1]маринад!$A$2:$D$39,3,FALSE),укпф1[[#This Row],[объем]])</f>
        <v>1371.5371512888648</v>
      </c>
    </row>
    <row r="922" spans="1:12" x14ac:dyDescent="0.35">
      <c r="A922" t="s">
        <v>150</v>
      </c>
      <c r="B922" t="s">
        <v>71</v>
      </c>
      <c r="C922" t="s">
        <v>69</v>
      </c>
      <c r="D922">
        <f>VLOOKUP(укпф1[[#This Row],[Номенклатура]],[1]!Таблица213[[product_name]:[упаковка]],7,FALSE)</f>
        <v>718</v>
      </c>
      <c r="E922" t="s">
        <v>36</v>
      </c>
      <c r="F922" t="str">
        <f>VLOOKUP(укпф1[[#This Row],[Номенклатура]],[1]!Таблица213[[product_name]:[упаковка]],3,FALSE)</f>
        <v>ОХЛ</v>
      </c>
      <c r="G922" t="s">
        <v>15</v>
      </c>
      <c r="H922" t="str">
        <f>VLOOKUP(укпф1[[#This Row],[Номенклатура]],[1]!Таблица213[[product_name]:[упаковка]],4,FALSE)</f>
        <v>филе</v>
      </c>
      <c r="I922" s="7">
        <v>1168.3464622090332</v>
      </c>
      <c r="J922" s="7" cm="1">
        <f t="array" ref="J922">INDEX('[1]прайс ЗПП'!$A$1:$D$1080,MATCH(1,(укпф1[[#This Row],[артикул]]='[1]прайс ЗПП'!$B$1:$B$1080)*(укпф1[[#This Row],[Source.Name.1]]='[1]прайс ЗПП'!$A$1:$A$1080),0),4)</f>
        <v>1118.7325439160911</v>
      </c>
      <c r="K922" s="7">
        <f>укпф1[[#This Row],[цена]]*укпф1[[#This Row],[объем]]</f>
        <v>1307067.209842477</v>
      </c>
      <c r="L922" s="7">
        <f>IFERROR(укпф1[[#This Row],[объем]]*VLOOKUP(укпф1[[#This Row],[артикул]],[1]маринад!$A$2:$D$39,3,FALSE),укпф1[[#This Row],[объем]])</f>
        <v>1168.3464622090332</v>
      </c>
    </row>
    <row r="923" spans="1:12" x14ac:dyDescent="0.35">
      <c r="A923" t="s">
        <v>150</v>
      </c>
      <c r="B923" t="s">
        <v>71</v>
      </c>
      <c r="C923" t="s">
        <v>69</v>
      </c>
      <c r="D923">
        <f>VLOOKUP(укпф1[[#This Row],[Номенклатура]],[1]!Таблица213[[product_name]:[упаковка]],7,FALSE)</f>
        <v>719</v>
      </c>
      <c r="E923" t="s">
        <v>77</v>
      </c>
      <c r="F923" t="str">
        <f>VLOOKUP(укпф1[[#This Row],[Номенклатура]],[1]!Таблица213[[product_name]:[упаковка]],3,FALSE)</f>
        <v>ОХЛ</v>
      </c>
      <c r="G923" t="s">
        <v>15</v>
      </c>
      <c r="H923" t="str">
        <f>VLOOKUP(укпф1[[#This Row],[Номенклатура]],[1]!Таблица213[[product_name]:[упаковка]],4,FALSE)</f>
        <v>филе</v>
      </c>
      <c r="I923" s="7">
        <v>2285.8952521481083</v>
      </c>
      <c r="J923" s="7" cm="1">
        <f t="array" ref="J923">INDEX('[1]прайс ЗПП'!$A$1:$D$1080,MATCH(1,(укпф1[[#This Row],[артикул]]='[1]прайс ЗПП'!$B$1:$B$1080)*(укпф1[[#This Row],[Source.Name.1]]='[1]прайс ЗПП'!$A$1:$A$1080),0),4)</f>
        <v>1084.8559479232117</v>
      </c>
      <c r="K923" s="7">
        <f>укпф1[[#This Row],[цена]]*укпф1[[#This Row],[объем]]</f>
        <v>2479867.0606223051</v>
      </c>
      <c r="L923" s="7">
        <f>IFERROR(укпф1[[#This Row],[объем]]*VLOOKUP(укпф1[[#This Row],[артикул]],[1]маринад!$A$2:$D$39,3,FALSE),укпф1[[#This Row],[объем]])</f>
        <v>2285.8952521481083</v>
      </c>
    </row>
    <row r="924" spans="1:12" x14ac:dyDescent="0.35">
      <c r="A924" t="s">
        <v>150</v>
      </c>
      <c r="B924" t="s">
        <v>71</v>
      </c>
      <c r="C924" t="s">
        <v>69</v>
      </c>
      <c r="D924">
        <f>VLOOKUP(укпф1[[#This Row],[Номенклатура]],[1]!Таблица213[[product_name]:[упаковка]],7,FALSE)</f>
        <v>727</v>
      </c>
      <c r="E924" t="s">
        <v>38</v>
      </c>
      <c r="F924" t="str">
        <f>VLOOKUP(укпф1[[#This Row],[Номенклатура]],[1]!Таблица213[[product_name]:[упаковка]],3,FALSE)</f>
        <v>ОХЛ</v>
      </c>
      <c r="G924" t="s">
        <v>15</v>
      </c>
      <c r="H924" t="str">
        <f>VLOOKUP(укпф1[[#This Row],[Номенклатура]],[1]!Таблица213[[product_name]:[упаковка]],4,FALSE)</f>
        <v>грудка</v>
      </c>
      <c r="I924" s="7">
        <v>253.98836134978984</v>
      </c>
      <c r="J924" s="7" cm="1">
        <f t="array" ref="J924">INDEX('[1]прайс ЗПП'!$A$1:$D$1080,MATCH(1,(укпф1[[#This Row],[артикул]]='[1]прайс ЗПП'!$B$1:$B$1080)*(укпф1[[#This Row],[Source.Name.1]]='[1]прайс ЗПП'!$A$1:$A$1080),0),4)</f>
        <v>894.04466057128036</v>
      </c>
      <c r="K924" s="7">
        <f>укпф1[[#This Row],[цена]]*укпф1[[#This Row],[объем]]</f>
        <v>227076.93831202856</v>
      </c>
      <c r="L924" s="7">
        <f>IFERROR(укпф1[[#This Row],[объем]]*VLOOKUP(укпф1[[#This Row],[артикул]],[1]маринад!$A$2:$D$39,3,FALSE),укпф1[[#This Row],[объем]])</f>
        <v>253.98836134978984</v>
      </c>
    </row>
    <row r="925" spans="1:12" x14ac:dyDescent="0.35">
      <c r="A925" t="s">
        <v>150</v>
      </c>
      <c r="B925" t="s">
        <v>71</v>
      </c>
      <c r="C925" t="s">
        <v>69</v>
      </c>
      <c r="D925">
        <f>VLOOKUP(укпф1[[#This Row],[Номенклатура]],[1]!Таблица213[[product_name]:[упаковка]],7,FALSE)</f>
        <v>725</v>
      </c>
      <c r="E925" t="s">
        <v>78</v>
      </c>
      <c r="F925" t="str">
        <f>VLOOKUP(укпф1[[#This Row],[Номенклатура]],[1]!Таблица213[[product_name]:[упаковка]],3,FALSE)</f>
        <v>ОХЛ</v>
      </c>
      <c r="G925" t="s">
        <v>15</v>
      </c>
      <c r="H925" t="str">
        <f>VLOOKUP(укпф1[[#This Row],[Номенклатура]],[1]!Таблица213[[product_name]:[упаковка]],4,FALSE)</f>
        <v>грудка</v>
      </c>
      <c r="I925" s="7">
        <v>965.15577312920118</v>
      </c>
      <c r="J925" s="7" cm="1">
        <f t="array" ref="J925">INDEX('[1]прайс ЗПП'!$A$1:$D$1080,MATCH(1,(укпф1[[#This Row],[артикул]]='[1]прайс ЗПП'!$B$1:$B$1080)*(укпф1[[#This Row],[Source.Name.1]]='[1]прайс ЗПП'!$A$1:$A$1080),0),4)</f>
        <v>866.56192521659898</v>
      </c>
      <c r="K925" s="7">
        <f>укпф1[[#This Row],[цена]]*укпф1[[#This Row],[объем]]</f>
        <v>836367.24489675555</v>
      </c>
      <c r="L925" s="7">
        <f>IFERROR(укпф1[[#This Row],[объем]]*VLOOKUP(укпф1[[#This Row],[артикул]],[1]маринад!$A$2:$D$39,3,FALSE),укпф1[[#This Row],[объем]])</f>
        <v>965.15577312920118</v>
      </c>
    </row>
    <row r="926" spans="1:12" x14ac:dyDescent="0.35">
      <c r="A926" t="s">
        <v>150</v>
      </c>
      <c r="B926" t="s">
        <v>71</v>
      </c>
      <c r="C926" t="s">
        <v>69</v>
      </c>
      <c r="D926">
        <f>VLOOKUP(укпф1[[#This Row],[Номенклатура]],[1]!Таблица213[[product_name]:[упаковка]],7,FALSE)</f>
        <v>29</v>
      </c>
      <c r="E926" t="s">
        <v>79</v>
      </c>
      <c r="F926" t="str">
        <f>VLOOKUP(укпф1[[#This Row],[Номенклатура]],[1]!Таблица213[[product_name]:[упаковка]],3,FALSE)</f>
        <v>ОХЛ</v>
      </c>
      <c r="G926" t="s">
        <v>15</v>
      </c>
      <c r="H926" t="str">
        <f>VLOOKUP(укпф1[[#This Row],[Номенклатура]],[1]!Таблица213[[product_name]:[упаковка]],4,FALSE)</f>
        <v>табак</v>
      </c>
      <c r="I926" s="7">
        <v>152.3930168098739</v>
      </c>
      <c r="J926" s="7" cm="1">
        <f t="array" ref="J926">INDEX('[1]прайс ЗПП'!$A$1:$D$1080,MATCH(1,(укпф1[[#This Row],[артикул]]='[1]прайс ЗПП'!$B$1:$B$1080)*(укпф1[[#This Row],[Source.Name.1]]='[1]прайс ЗПП'!$A$1:$A$1080),0),4)</f>
        <v>758.58697868946456</v>
      </c>
      <c r="K926" s="7">
        <f>укпф1[[#This Row],[цена]]*укпф1[[#This Row],[объем]]</f>
        <v>115603.35819517502</v>
      </c>
      <c r="L926" s="7">
        <f>IFERROR(укпф1[[#This Row],[объем]]*VLOOKUP(укпф1[[#This Row],[артикул]],[1]маринад!$A$2:$D$39,3,FALSE),укпф1[[#This Row],[объем]])</f>
        <v>152.3930168098739</v>
      </c>
    </row>
    <row r="927" spans="1:12" x14ac:dyDescent="0.35">
      <c r="A927" t="s">
        <v>150</v>
      </c>
      <c r="B927" t="s">
        <v>71</v>
      </c>
      <c r="C927" t="s">
        <v>69</v>
      </c>
      <c r="D927">
        <f>VLOOKUP(укпф1[[#This Row],[Номенклатура]],[1]!Таблица213[[product_name]:[упаковка]],7,FALSE)</f>
        <v>30</v>
      </c>
      <c r="E927" t="s">
        <v>80</v>
      </c>
      <c r="F927" t="str">
        <f>VLOOKUP(укпф1[[#This Row],[Номенклатура]],[1]!Таблица213[[product_name]:[упаковка]],3,FALSE)</f>
        <v>ОХЛ</v>
      </c>
      <c r="G927" t="s">
        <v>15</v>
      </c>
      <c r="H927" t="str">
        <f>VLOOKUP(укпф1[[#This Row],[Номенклатура]],[1]!Таблица213[[product_name]:[упаковка]],4,FALSE)</f>
        <v>рагу</v>
      </c>
      <c r="I927" s="7">
        <v>2184.2999076081924</v>
      </c>
      <c r="J927" s="7" cm="1">
        <f t="array" ref="J927">INDEX('[1]прайс ЗПП'!$A$1:$D$1080,MATCH(1,(укпф1[[#This Row],[артикул]]='[1]прайс ЗПП'!$B$1:$B$1080)*(укпф1[[#This Row],[Source.Name.1]]='[1]прайс ЗПП'!$A$1:$A$1080),0),4)</f>
        <v>714.1095664446724</v>
      </c>
      <c r="K927" s="7">
        <f>укпф1[[#This Row],[цена]]*укпф1[[#This Row],[объем]]</f>
        <v>1559829.4600072242</v>
      </c>
      <c r="L927" s="7">
        <f>IFERROR(укпф1[[#This Row],[объем]]*VLOOKUP(укпф1[[#This Row],[артикул]],[1]маринад!$A$2:$D$39,3,FALSE),укпф1[[#This Row],[объем]])</f>
        <v>2184.2999076081924</v>
      </c>
    </row>
    <row r="928" spans="1:12" x14ac:dyDescent="0.35">
      <c r="A928" t="s">
        <v>150</v>
      </c>
      <c r="B928" t="s">
        <v>71</v>
      </c>
      <c r="C928" t="s">
        <v>69</v>
      </c>
      <c r="D928">
        <f>VLOOKUP(укпф1[[#This Row],[Номенклатура]],[1]!Таблица213[[product_name]:[упаковка]],7,FALSE)</f>
        <v>730</v>
      </c>
      <c r="E928" t="s">
        <v>45</v>
      </c>
      <c r="F928" t="str">
        <f>VLOOKUP(укпф1[[#This Row],[Номенклатура]],[1]!Таблица213[[product_name]:[упаковка]],3,FALSE)</f>
        <v>ОХЛ</v>
      </c>
      <c r="G928" t="s">
        <v>15</v>
      </c>
      <c r="H928" t="str">
        <f>VLOOKUP(укпф1[[#This Row],[Номенклатура]],[1]!Таблица213[[product_name]:[упаковка]],4,FALSE)</f>
        <v>желудки</v>
      </c>
      <c r="I928" s="7">
        <v>558.77439496953752</v>
      </c>
      <c r="J928" s="7" cm="1">
        <f t="array" ref="J928">INDEX('[1]прайс ЗПП'!$A$1:$D$1080,MATCH(1,(укпф1[[#This Row],[артикул]]='[1]прайс ЗПП'!$B$1:$B$1080)*(укпф1[[#This Row],[Source.Name.1]]='[1]прайс ЗПП'!$A$1:$A$1080),0),4)</f>
        <v>562.95922128110215</v>
      </c>
      <c r="K928" s="7">
        <f>укпф1[[#This Row],[цена]]*укпф1[[#This Row],[объем]]</f>
        <v>314567.19826386985</v>
      </c>
      <c r="L928" s="7">
        <f>IFERROR(укпф1[[#This Row],[объем]]*VLOOKUP(укпф1[[#This Row],[артикул]],[1]маринад!$A$2:$D$39,3,FALSE),укпф1[[#This Row],[объем]])</f>
        <v>558.77439496953752</v>
      </c>
    </row>
    <row r="929" spans="1:12" x14ac:dyDescent="0.35">
      <c r="A929" t="s">
        <v>150</v>
      </c>
      <c r="B929" t="s">
        <v>71</v>
      </c>
      <c r="C929" t="s">
        <v>69</v>
      </c>
      <c r="D929">
        <f>VLOOKUP(укпф1[[#This Row],[Номенклатура]],[1]!Таблица213[[product_name]:[упаковка]],7,FALSE)</f>
        <v>731</v>
      </c>
      <c r="E929" t="s">
        <v>81</v>
      </c>
      <c r="F929" t="str">
        <f>VLOOKUP(укпф1[[#This Row],[Номенклатура]],[1]!Таблица213[[product_name]:[упаковка]],3,FALSE)</f>
        <v>ОХЛ</v>
      </c>
      <c r="G929" t="s">
        <v>15</v>
      </c>
      <c r="H929" t="str">
        <f>VLOOKUP(укпф1[[#This Row],[Номенклатура]],[1]!Таблица213[[product_name]:[упаковка]],4,FALSE)</f>
        <v>желудки</v>
      </c>
      <c r="I929" s="7">
        <v>152.3930168098739</v>
      </c>
      <c r="J929" s="7" cm="1">
        <f t="array" ref="J929">INDEX('[1]прайс ЗПП'!$A$1:$D$1080,MATCH(1,(укпф1[[#This Row],[артикул]]='[1]прайс ЗПП'!$B$1:$B$1080)*(укпф1[[#This Row],[Source.Name.1]]='[1]прайс ЗПП'!$A$1:$A$1080),0),4)</f>
        <v>542.06451977289544</v>
      </c>
      <c r="K929" s="7">
        <f>укпф1[[#This Row],[цена]]*укпф1[[#This Row],[объем]]</f>
        <v>82606.847473787071</v>
      </c>
      <c r="L929" s="7">
        <f>IFERROR(укпф1[[#This Row],[объем]]*VLOOKUP(укпф1[[#This Row],[артикул]],[1]маринад!$A$2:$D$39,3,FALSE),укпф1[[#This Row],[объем]])</f>
        <v>152.3930168098739</v>
      </c>
    </row>
    <row r="930" spans="1:12" x14ac:dyDescent="0.35">
      <c r="A930" t="s">
        <v>150</v>
      </c>
      <c r="B930" t="s">
        <v>71</v>
      </c>
      <c r="C930" t="s">
        <v>69</v>
      </c>
      <c r="D930">
        <f>VLOOKUP(укпф1[[#This Row],[Номенклатура]],[1]!Таблица213[[product_name]:[упаковка]],7,FALSE)</f>
        <v>732</v>
      </c>
      <c r="E930" t="s">
        <v>47</v>
      </c>
      <c r="F930" t="str">
        <f>VLOOKUP(укпф1[[#This Row],[Номенклатура]],[1]!Таблица213[[product_name]:[упаковка]],3,FALSE)</f>
        <v>ОХЛ</v>
      </c>
      <c r="G930" t="s">
        <v>15</v>
      </c>
      <c r="H930" t="str">
        <f>VLOOKUP(укпф1[[#This Row],[Номенклатура]],[1]!Таблица213[[product_name]:[упаковка]],4,FALSE)</f>
        <v>печень</v>
      </c>
      <c r="I930" s="7">
        <v>629.89113614747873</v>
      </c>
      <c r="J930" s="7" cm="1">
        <f t="array" ref="J930">INDEX('[1]прайс ЗПП'!$A$1:$D$1080,MATCH(1,(укпф1[[#This Row],[артикул]]='[1]прайс ЗПП'!$B$1:$B$1080)*(укпф1[[#This Row],[Source.Name.1]]='[1]прайс ЗПП'!$A$1:$A$1080),0),4)</f>
        <v>538.72957446855617</v>
      </c>
      <c r="K930" s="7">
        <f>укпф1[[#This Row],[цена]]*укпф1[[#This Row],[объем]]</f>
        <v>339340.98373824661</v>
      </c>
      <c r="L930" s="7">
        <f>IFERROR(укпф1[[#This Row],[объем]]*VLOOKUP(укпф1[[#This Row],[артикул]],[1]маринад!$A$2:$D$39,3,FALSE),укпф1[[#This Row],[объем]])</f>
        <v>629.89113614747873</v>
      </c>
    </row>
    <row r="931" spans="1:12" x14ac:dyDescent="0.35">
      <c r="A931" t="s">
        <v>150</v>
      </c>
      <c r="B931" t="s">
        <v>71</v>
      </c>
      <c r="C931" t="s">
        <v>69</v>
      </c>
      <c r="D931">
        <f>VLOOKUP(укпф1[[#This Row],[Номенклатура]],[1]!Таблица213[[product_name]:[упаковка]],7,FALSE)</f>
        <v>733</v>
      </c>
      <c r="E931" t="s">
        <v>82</v>
      </c>
      <c r="F931" t="str">
        <f>VLOOKUP(укпф1[[#This Row],[Номенклатура]],[1]!Таблица213[[product_name]:[упаковка]],3,FALSE)</f>
        <v>ОХЛ</v>
      </c>
      <c r="G931" t="s">
        <v>15</v>
      </c>
      <c r="H931" t="str">
        <f>VLOOKUP(укпф1[[#This Row],[Номенклатура]],[1]!Таблица213[[product_name]:[упаковка]],4,FALSE)</f>
        <v>печень</v>
      </c>
      <c r="I931" s="7">
        <v>253.98836134978981</v>
      </c>
      <c r="J931" s="7" cm="1">
        <f t="array" ref="J931">INDEX('[1]прайс ЗПП'!$A$1:$D$1080,MATCH(1,(укпф1[[#This Row],[артикул]]='[1]прайс ЗПП'!$B$1:$B$1080)*(укпф1[[#This Row],[Source.Name.1]]='[1]прайс ЗПП'!$A$1:$A$1080),0),4)</f>
        <v>516.16428154580342</v>
      </c>
      <c r="K931" s="7">
        <f>укпф1[[#This Row],[цена]]*укпф1[[#This Row],[объем]]</f>
        <v>131099.72005711016</v>
      </c>
      <c r="L931" s="7">
        <f>IFERROR(укпф1[[#This Row],[объем]]*VLOOKUP(укпф1[[#This Row],[артикул]],[1]маринад!$A$2:$D$39,3,FALSE),укпф1[[#This Row],[объем]])</f>
        <v>253.98836134978981</v>
      </c>
    </row>
    <row r="932" spans="1:12" x14ac:dyDescent="0.35">
      <c r="A932" t="s">
        <v>150</v>
      </c>
      <c r="B932" t="s">
        <v>71</v>
      </c>
      <c r="C932" t="s">
        <v>69</v>
      </c>
      <c r="D932">
        <f>VLOOKUP(укпф1[[#This Row],[Номенклатура]],[1]!Таблица213[[product_name]:[упаковка]],7,FALSE)</f>
        <v>734</v>
      </c>
      <c r="E932" t="s">
        <v>49</v>
      </c>
      <c r="F932" t="str">
        <f>VLOOKUP(укпф1[[#This Row],[Номенклатура]],[1]!Таблица213[[product_name]:[упаковка]],3,FALSE)</f>
        <v>ОХЛ</v>
      </c>
      <c r="G932" t="s">
        <v>15</v>
      </c>
      <c r="H932" t="str">
        <f>VLOOKUP(укпф1[[#This Row],[Номенклатура]],[1]!Таблица213[[product_name]:[упаковка]],4,FALSE)</f>
        <v>сердце</v>
      </c>
      <c r="I932" s="7">
        <v>558.77439496953752</v>
      </c>
      <c r="J932" s="7" cm="1">
        <f t="array" ref="J932">INDEX('[1]прайс ЗПП'!$A$1:$D$1080,MATCH(1,(укпф1[[#This Row],[артикул]]='[1]прайс ЗПП'!$B$1:$B$1080)*(укпф1[[#This Row],[Source.Name.1]]='[1]прайс ЗПП'!$A$1:$A$1080),0),4)</f>
        <v>899.68261842380946</v>
      </c>
      <c r="K932" s="7">
        <f>укпф1[[#This Row],[цена]]*укпф1[[#This Row],[объем]]</f>
        <v>502719.6107743734</v>
      </c>
      <c r="L932" s="7">
        <f>IFERROR(укпф1[[#This Row],[объем]]*VLOOKUP(укпф1[[#This Row],[артикул]],[1]маринад!$A$2:$D$39,3,FALSE),укпф1[[#This Row],[объем]])</f>
        <v>558.77439496953752</v>
      </c>
    </row>
    <row r="933" spans="1:12" x14ac:dyDescent="0.35">
      <c r="A933" t="s">
        <v>150</v>
      </c>
      <c r="B933" t="s">
        <v>71</v>
      </c>
      <c r="C933" t="s">
        <v>69</v>
      </c>
      <c r="D933">
        <f>VLOOKUP(укпф1[[#This Row],[Номенклатура]],[1]!Таблица213[[product_name]:[упаковка]],7,FALSE)</f>
        <v>735</v>
      </c>
      <c r="E933" t="s">
        <v>83</v>
      </c>
      <c r="F933" t="str">
        <f>VLOOKUP(укпф1[[#This Row],[Номенклатура]],[1]!Таблица213[[product_name]:[упаковка]],3,FALSE)</f>
        <v>ОХЛ</v>
      </c>
      <c r="G933" t="s">
        <v>15</v>
      </c>
      <c r="H933" t="str">
        <f>VLOOKUP(укпф1[[#This Row],[Номенклатура]],[1]!Таблица213[[product_name]:[упаковка]],4,FALSE)</f>
        <v>сердце</v>
      </c>
      <c r="I933" s="7">
        <v>152.3930168098739</v>
      </c>
      <c r="J933" s="7" cm="1">
        <f t="array" ref="J933">INDEX('[1]прайс ЗПП'!$A$1:$D$1080,MATCH(1,(укпф1[[#This Row],[артикул]]='[1]прайс ЗПП'!$B$1:$B$1080)*(укпф1[[#This Row],[Source.Name.1]]='[1]прайс ЗПП'!$A$1:$A$1080),0),4)</f>
        <v>873.81208061056566</v>
      </c>
      <c r="K933" s="7">
        <f>укпф1[[#This Row],[цена]]*укпф1[[#This Row],[объем]]</f>
        <v>133162.85908915682</v>
      </c>
      <c r="L933" s="7">
        <f>IFERROR(укпф1[[#This Row],[объем]]*VLOOKUP(укпф1[[#This Row],[артикул]],[1]маринад!$A$2:$D$39,3,FALSE),укпф1[[#This Row],[объем]])</f>
        <v>152.3930168098739</v>
      </c>
    </row>
    <row r="934" spans="1:12" x14ac:dyDescent="0.35">
      <c r="A934" t="s">
        <v>150</v>
      </c>
      <c r="B934" t="s">
        <v>71</v>
      </c>
      <c r="C934" t="s">
        <v>69</v>
      </c>
      <c r="D934">
        <f>VLOOKUP(укпф1[[#This Row],[Номенклатура]],[1]!Таблица213[[product_name]:[упаковка]],7,FALSE)</f>
        <v>204</v>
      </c>
      <c r="E934" t="s">
        <v>84</v>
      </c>
      <c r="F934" t="str">
        <f>VLOOKUP(укпф1[[#This Row],[Номенклатура]],[1]!Таблица213[[product_name]:[упаковка]],3,FALSE)</f>
        <v>ОХЛ</v>
      </c>
      <c r="G934" t="s">
        <v>15</v>
      </c>
      <c r="H934" t="str">
        <f>VLOOKUP(укпф1[[#This Row],[Номенклатура]],[1]!Таблица213[[product_name]:[упаковка]],4,FALSE)</f>
        <v>крыло</v>
      </c>
      <c r="I934" s="7">
        <v>665.44950673644917</v>
      </c>
      <c r="J934" s="7" cm="1">
        <f t="array" ref="J934">INDEX('[1]прайс ЗПП'!$A$1:$D$1080,MATCH(1,(укпф1[[#This Row],[артикул]]='[1]прайс ЗПП'!$B$1:$B$1080)*(укпф1[[#This Row],[Source.Name.1]]='[1]прайс ЗПП'!$A$1:$A$1080),0),4)</f>
        <v>851.15617554517746</v>
      </c>
      <c r="K934" s="7">
        <f>укпф1[[#This Row],[цена]]*укпф1[[#This Row],[объем]]</f>
        <v>566401.45717222092</v>
      </c>
      <c r="L934" s="7">
        <f>IFERROR(укпф1[[#This Row],[объем]]*VLOOKUP(укпф1[[#This Row],[артикул]],[1]маринад!$A$2:$D$39,3,FALSE),укпф1[[#This Row],[объем]])</f>
        <v>570.46678674363409</v>
      </c>
    </row>
    <row r="935" spans="1:12" x14ac:dyDescent="0.35">
      <c r="A935" t="s">
        <v>150</v>
      </c>
      <c r="B935" t="s">
        <v>71</v>
      </c>
      <c r="C935" t="s">
        <v>69</v>
      </c>
      <c r="D935">
        <f>VLOOKUP(укпф1[[#This Row],[Номенклатура]],[1]!Таблица213[[product_name]:[упаковка]],7,FALSE)</f>
        <v>959</v>
      </c>
      <c r="E935" t="s">
        <v>85</v>
      </c>
      <c r="F935" t="str">
        <f>VLOOKUP(укпф1[[#This Row],[Номенклатура]],[1]!Таблица213[[product_name]:[упаковка]],3,FALSE)</f>
        <v>ОХЛ</v>
      </c>
      <c r="G935" t="s">
        <v>15</v>
      </c>
      <c r="H935" t="str">
        <f>VLOOKUP(укпф1[[#This Row],[Номенклатура]],[1]!Таблица213[[product_name]:[упаковка]],4,FALSE)</f>
        <v>табак</v>
      </c>
      <c r="I935" s="7">
        <v>182.87162017184863</v>
      </c>
      <c r="J935" s="7" cm="1">
        <f t="array" ref="J935">INDEX('[1]прайс ЗПП'!$A$1:$D$1080,MATCH(1,(укпф1[[#This Row],[артикул]]='[1]прайс ЗПП'!$B$1:$B$1080)*(укпф1[[#This Row],[Source.Name.1]]='[1]прайс ЗПП'!$A$1:$A$1080),0),4)</f>
        <v>682.68979292965514</v>
      </c>
      <c r="K935" s="7">
        <f>укпф1[[#This Row],[цена]]*укпф1[[#This Row],[объем]]</f>
        <v>124844.58850782989</v>
      </c>
      <c r="L935" s="7">
        <f>IFERROR(укпф1[[#This Row],[объем]]*VLOOKUP(укпф1[[#This Row],[артикул]],[1]маринад!$A$2:$D$39,3,FALSE),укпф1[[#This Row],[объем]])</f>
        <v>161.47604430185308</v>
      </c>
    </row>
    <row r="936" spans="1:12" x14ac:dyDescent="0.35">
      <c r="A936" t="s">
        <v>150</v>
      </c>
      <c r="B936" t="s">
        <v>71</v>
      </c>
      <c r="C936" t="s">
        <v>69</v>
      </c>
      <c r="D936">
        <f>VLOOKUP(укпф1[[#This Row],[Номенклатура]],[1]!Таблица213[[product_name]:[упаковка]],7,FALSE)</f>
        <v>952</v>
      </c>
      <c r="E936" t="s">
        <v>86</v>
      </c>
      <c r="F936" t="str">
        <f>VLOOKUP(укпф1[[#This Row],[Номенклатура]],[1]!Таблица213[[product_name]:[упаковка]],3,FALSE)</f>
        <v>ОХЛ</v>
      </c>
      <c r="G936" t="s">
        <v>15</v>
      </c>
      <c r="H936" t="str">
        <f>VLOOKUP(укпф1[[#This Row],[Номенклатура]],[1]!Таблица213[[product_name]:[упаковка]],4,FALSE)</f>
        <v>голень</v>
      </c>
      <c r="I936" s="7">
        <v>426.70044706764679</v>
      </c>
      <c r="J936" s="7" cm="1">
        <f t="array" ref="J936">INDEX('[1]прайс ЗПП'!$A$1:$D$1080,MATCH(1,(укпф1[[#This Row],[артикул]]='[1]прайс ЗПП'!$B$1:$B$1080)*(укпф1[[#This Row],[Source.Name.1]]='[1]прайс ЗПП'!$A$1:$A$1080),0),4)</f>
        <v>893.17981197351094</v>
      </c>
      <c r="K936" s="7">
        <f>укпф1[[#This Row],[цена]]*укпф1[[#This Row],[объем]]</f>
        <v>381120.22508089384</v>
      </c>
      <c r="L936" s="7">
        <f>IFERROR(укпф1[[#This Row],[объем]]*VLOOKUP(укпф1[[#This Row],[артикул]],[1]маринад!$A$2:$D$39,3,FALSE),укпф1[[#This Row],[объем]])</f>
        <v>364.85715867263514</v>
      </c>
    </row>
    <row r="937" spans="1:12" x14ac:dyDescent="0.35">
      <c r="A937" t="s">
        <v>150</v>
      </c>
      <c r="B937" t="s">
        <v>71</v>
      </c>
      <c r="C937" t="s">
        <v>69</v>
      </c>
      <c r="D937">
        <f>VLOOKUP(укпф1[[#This Row],[Номенклатура]],[1]!Таблица213[[product_name]:[упаковка]],7,FALSE)</f>
        <v>953</v>
      </c>
      <c r="E937" t="s">
        <v>87</v>
      </c>
      <c r="F937" t="str">
        <f>VLOOKUP(укпф1[[#This Row],[Номенклатура]],[1]!Таблица213[[product_name]:[упаковка]],3,FALSE)</f>
        <v>ОХЛ</v>
      </c>
      <c r="G937" t="s">
        <v>15</v>
      </c>
      <c r="H937" t="str">
        <f>VLOOKUP(укпф1[[#This Row],[Номенклатура]],[1]!Таблица213[[product_name]:[упаковка]],4,FALSE)</f>
        <v>бедро</v>
      </c>
      <c r="I937" s="7">
        <v>426.70044706764691</v>
      </c>
      <c r="J937" s="7" cm="1">
        <f t="array" ref="J937">INDEX('[1]прайс ЗПП'!$A$1:$D$1080,MATCH(1,(укпф1[[#This Row],[артикул]]='[1]прайс ЗПП'!$B$1:$B$1080)*(укпф1[[#This Row],[Source.Name.1]]='[1]прайс ЗПП'!$A$1:$A$1080),0),4)</f>
        <v>907.72145367885093</v>
      </c>
      <c r="K937" s="7">
        <f>укпф1[[#This Row],[цена]]*укпф1[[#This Row],[объем]]</f>
        <v>387325.15009766002</v>
      </c>
      <c r="L937" s="7">
        <f>IFERROR(укпф1[[#This Row],[объем]]*VLOOKUP(укпф1[[#This Row],[артикул]],[1]маринад!$A$2:$D$39,3,FALSE),укпф1[[#This Row],[объем]])</f>
        <v>368.00383533216637</v>
      </c>
    </row>
    <row r="938" spans="1:12" x14ac:dyDescent="0.35">
      <c r="A938" t="s">
        <v>150</v>
      </c>
      <c r="B938" t="s">
        <v>71</v>
      </c>
      <c r="C938" t="s">
        <v>69</v>
      </c>
      <c r="D938">
        <f>VLOOKUP(укпф1[[#This Row],[Номенклатура]],[1]!Таблица213[[product_name]:[упаковка]],7,FALSE)</f>
        <v>958</v>
      </c>
      <c r="E938" t="s">
        <v>58</v>
      </c>
      <c r="F938" t="str">
        <f>VLOOKUP(укпф1[[#This Row],[Номенклатура]],[1]!Таблица213[[product_name]:[упаковка]],3,FALSE)</f>
        <v>ОХЛ</v>
      </c>
      <c r="G938" t="s">
        <v>15</v>
      </c>
      <c r="H938" t="str">
        <f>VLOOKUP(укпф1[[#This Row],[Номенклатура]],[1]!Таблица213[[product_name]:[упаковка]],4,FALSE)</f>
        <v>табак</v>
      </c>
      <c r="I938" s="7">
        <v>259.06812857678557</v>
      </c>
      <c r="J938" s="7" cm="1">
        <f t="array" ref="J938">INDEX('[1]прайс ЗПП'!$A$1:$D$1080,MATCH(1,(укпф1[[#This Row],[артикул]]='[1]прайс ЗПП'!$B$1:$B$1080)*(укпф1[[#This Row],[Source.Name.1]]='[1]прайс ЗПП'!$A$1:$A$1080),0),4)</f>
        <v>782.08453576687157</v>
      </c>
      <c r="K938" s="7">
        <f>укпф1[[#This Row],[цена]]*укпф1[[#This Row],[объем]]</f>
        <v>202613.17706996753</v>
      </c>
      <c r="L938" s="7">
        <f>IFERROR(укпф1[[#This Row],[объем]]*VLOOKUP(укпф1[[#This Row],[артикул]],[1]маринад!$A$2:$D$39,3,FALSE),укпф1[[#This Row],[объем]])</f>
        <v>252.2571845927805</v>
      </c>
    </row>
    <row r="939" spans="1:12" x14ac:dyDescent="0.35">
      <c r="A939" t="s">
        <v>150</v>
      </c>
      <c r="B939" t="s">
        <v>71</v>
      </c>
      <c r="C939" t="s">
        <v>69</v>
      </c>
      <c r="D939">
        <f>VLOOKUP(укпф1[[#This Row],[Номенклатура]],[1]!Таблица213[[product_name]:[упаковка]],7,FALSE)</f>
        <v>205</v>
      </c>
      <c r="E939" t="s">
        <v>88</v>
      </c>
      <c r="F939" t="str">
        <f>VLOOKUP(укпф1[[#This Row],[Номенклатура]],[1]!Таблица213[[product_name]:[упаковка]],3,FALSE)</f>
        <v>ОХЛ</v>
      </c>
      <c r="G939" t="s">
        <v>15</v>
      </c>
      <c r="H939" t="str">
        <f>VLOOKUP(укпф1[[#This Row],[Номенклатура]],[1]!Таблица213[[product_name]:[упаковка]],4,FALSE)</f>
        <v>рагу</v>
      </c>
      <c r="I939" s="7">
        <v>792.44368741134417</v>
      </c>
      <c r="J939" s="7" cm="1">
        <f t="array" ref="J939">INDEX('[1]прайс ЗПП'!$A$1:$D$1080,MATCH(1,(укпф1[[#This Row],[артикул]]='[1]прайс ЗПП'!$B$1:$B$1080)*(укпф1[[#This Row],[Source.Name.1]]='[1]прайс ЗПП'!$A$1:$A$1080),0),4)</f>
        <v>603.19488870785608</v>
      </c>
      <c r="K939" s="7">
        <f>укпф1[[#This Row],[цена]]*укпф1[[#This Row],[объем]]</f>
        <v>477997.98183532886</v>
      </c>
      <c r="L939" s="7">
        <f>IFERROR(укпф1[[#This Row],[объем]]*VLOOKUP(укпф1[[#This Row],[артикул]],[1]маринад!$A$2:$D$39,3,FALSE),укпф1[[#This Row],[объем]])</f>
        <v>587.99709684005654</v>
      </c>
    </row>
    <row r="940" spans="1:12" x14ac:dyDescent="0.35">
      <c r="A940" t="s">
        <v>150</v>
      </c>
      <c r="B940" t="s">
        <v>71</v>
      </c>
      <c r="C940" t="s">
        <v>69</v>
      </c>
      <c r="D940">
        <f>VLOOKUP(укпф1[[#This Row],[Номенклатура]],[1]!Таблица213[[product_name]:[упаковка]],7,FALSE)</f>
        <v>961</v>
      </c>
      <c r="E940" t="s">
        <v>89</v>
      </c>
      <c r="F940" t="str">
        <f>VLOOKUP(укпф1[[#This Row],[Номенклатура]],[1]!Таблица213[[product_name]:[упаковка]],3,FALSE)</f>
        <v>ОХЛ</v>
      </c>
      <c r="G940" t="s">
        <v>15</v>
      </c>
      <c r="H940" t="str">
        <f>VLOOKUP(укпф1[[#This Row],[Номенклатура]],[1]!Таблица213[[product_name]:[упаковка]],4,FALSE)</f>
        <v>табак</v>
      </c>
      <c r="I940" s="7">
        <v>213.35022353382342</v>
      </c>
      <c r="J940" s="7" cm="1">
        <f t="array" ref="J940">INDEX('[1]прайс ЗПП'!$A$1:$D$1080,MATCH(1,(укпф1[[#This Row],[артикул]]='[1]прайс ЗПП'!$B$1:$B$1080)*(укпф1[[#This Row],[Source.Name.1]]='[1]прайс ЗПП'!$A$1:$A$1080),0),4)</f>
        <v>771.34790253845608</v>
      </c>
      <c r="K940" s="7">
        <f>укпф1[[#This Row],[цена]]*укпф1[[#This Row],[объем]]</f>
        <v>164567.24742892545</v>
      </c>
      <c r="L940" s="7">
        <f>IFERROR(укпф1[[#This Row],[объем]]*VLOOKUP(укпф1[[#This Row],[артикул]],[1]маринад!$A$2:$D$39,3,FALSE),укпф1[[#This Row],[объем]])</f>
        <v>211.23784508299349</v>
      </c>
    </row>
    <row r="941" spans="1:12" x14ac:dyDescent="0.35">
      <c r="A941" t="s">
        <v>150</v>
      </c>
      <c r="B941" t="s">
        <v>71</v>
      </c>
      <c r="C941" t="s">
        <v>69</v>
      </c>
      <c r="D941">
        <f>VLOOKUP(укпф1[[#This Row],[Номенклатура]],[1]!Таблица213[[product_name]:[упаковка]],7,FALSE)</f>
        <v>1064</v>
      </c>
      <c r="E941" t="s">
        <v>62</v>
      </c>
      <c r="F941" t="str">
        <f>VLOOKUP(укпф1[[#This Row],[Номенклатура]],[1]!Таблица213[[product_name]:[упаковка]],3,FALSE)</f>
        <v>ОХЛ</v>
      </c>
      <c r="G941" t="s">
        <v>15</v>
      </c>
      <c r="H941" t="str">
        <f>VLOOKUP(укпф1[[#This Row],[Номенклатура]],[1]!Таблица213[[product_name]:[упаковка]],4,FALSE)</f>
        <v>бедро</v>
      </c>
      <c r="I941" s="7">
        <v>629.89113614747873</v>
      </c>
      <c r="J941" s="7" cm="1">
        <f t="array" ref="J941">INDEX('[1]прайс ЗПП'!$A$1:$D$1080,MATCH(1,(укпф1[[#This Row],[артикул]]='[1]прайс ЗПП'!$B$1:$B$1080)*(укпф1[[#This Row],[Source.Name.1]]='[1]прайс ЗПП'!$A$1:$A$1080),0),4)</f>
        <v>876.64068777890282</v>
      </c>
      <c r="K941" s="7">
        <f>укпф1[[#This Row],[цена]]*укпф1[[#This Row],[объем]]</f>
        <v>552188.19881816022</v>
      </c>
      <c r="L941" s="7">
        <f>IFERROR(укпф1[[#This Row],[объем]]*VLOOKUP(укпф1[[#This Row],[артикул]],[1]маринад!$A$2:$D$39,3,FALSE),укпф1[[#This Row],[объем]])</f>
        <v>534.71233968376805</v>
      </c>
    </row>
    <row r="942" spans="1:12" x14ac:dyDescent="0.35">
      <c r="A942" t="s">
        <v>150</v>
      </c>
      <c r="B942" t="s">
        <v>71</v>
      </c>
      <c r="C942" t="s">
        <v>69</v>
      </c>
      <c r="D942">
        <f>VLOOKUP(укпф1[[#This Row],[Номенклатура]],[1]!Таблица213[[product_name]:[упаковка]],7,FALSE)</f>
        <v>737</v>
      </c>
      <c r="E942" t="s">
        <v>90</v>
      </c>
      <c r="F942" t="str">
        <f>VLOOKUP(укпф1[[#This Row],[Номенклатура]],[1]!Таблица213[[product_name]:[упаковка]],3,FALSE)</f>
        <v>ОХЛ</v>
      </c>
      <c r="G942" t="s">
        <v>15</v>
      </c>
      <c r="H942" t="str">
        <f>VLOOKUP(укпф1[[#This Row],[Номенклатура]],[1]!Таблица213[[product_name]:[упаковка]],4,FALSE)</f>
        <v>лапы</v>
      </c>
      <c r="I942" s="7">
        <v>965.15577312920118</v>
      </c>
      <c r="J942" s="7" cm="1">
        <f t="array" ref="J942">INDEX('[1]прайс ЗПП'!$A$1:$D$1080,MATCH(1,(укпф1[[#This Row],[артикул]]='[1]прайс ЗПП'!$B$1:$B$1080)*(укпф1[[#This Row],[Source.Name.1]]='[1]прайс ЗПП'!$A$1:$A$1080),0),4)</f>
        <v>165.85787141818798</v>
      </c>
      <c r="K942" s="7">
        <f>укпф1[[#This Row],[цена]]*укпф1[[#This Row],[объем]]</f>
        <v>160078.68211818486</v>
      </c>
      <c r="L942" s="7">
        <f>IFERROR(укпф1[[#This Row],[объем]]*VLOOKUP(укпф1[[#This Row],[артикул]],[1]маринад!$A$2:$D$39,3,FALSE),укпф1[[#This Row],[объем]])</f>
        <v>965.15577312920118</v>
      </c>
    </row>
    <row r="943" spans="1:12" x14ac:dyDescent="0.35">
      <c r="A943" t="s">
        <v>150</v>
      </c>
      <c r="B943" t="s">
        <v>71</v>
      </c>
      <c r="C943" t="s">
        <v>69</v>
      </c>
      <c r="D943">
        <f>VLOOKUP(укпф1[[#This Row],[Номенклатура]],[1]!Таблица213[[product_name]:[упаковка]],7,FALSE)</f>
        <v>739</v>
      </c>
      <c r="E943" t="s">
        <v>91</v>
      </c>
      <c r="F943" t="str">
        <f>VLOOKUP(укпф1[[#This Row],[Номенклатура]],[1]!Таблица213[[product_name]:[упаковка]],3,FALSE)</f>
        <v>ОХЛ</v>
      </c>
      <c r="G943" t="s">
        <v>15</v>
      </c>
      <c r="H943" t="str">
        <f>VLOOKUP(укпф1[[#This Row],[Номенклатура]],[1]!Таблица213[[product_name]:[упаковка]],4,FALSE)</f>
        <v>головы</v>
      </c>
      <c r="I943" s="7">
        <v>914.35810085924322</v>
      </c>
      <c r="J943" s="7" cm="1">
        <f t="array" ref="J943">INDEX('[1]прайс ЗПП'!$A$1:$D$1080,MATCH(1,(укпф1[[#This Row],[артикул]]='[1]прайс ЗПП'!$B$1:$B$1080)*(укпф1[[#This Row],[Source.Name.1]]='[1]прайс ЗПП'!$A$1:$A$1080),0),4)</f>
        <v>173.74053138578151</v>
      </c>
      <c r="K943" s="7">
        <f>укпф1[[#This Row],[цена]]*укпф1[[#This Row],[объем]]</f>
        <v>158861.06232017893</v>
      </c>
      <c r="L943" s="7">
        <f>IFERROR(укпф1[[#This Row],[объем]]*VLOOKUP(укпф1[[#This Row],[артикул]],[1]маринад!$A$2:$D$39,3,FALSE),укпф1[[#This Row],[объем]])</f>
        <v>914.35810085924322</v>
      </c>
    </row>
    <row r="944" spans="1:12" x14ac:dyDescent="0.35">
      <c r="A944" t="s">
        <v>150</v>
      </c>
      <c r="B944" t="s">
        <v>71</v>
      </c>
      <c r="C944" t="s">
        <v>69</v>
      </c>
      <c r="D944">
        <f>VLOOKUP(укпф1[[#This Row],[Номенклатура]],[1]!Таблица213[[product_name]:[упаковка]],7,FALSE)</f>
        <v>744</v>
      </c>
      <c r="E944" t="s">
        <v>92</v>
      </c>
      <c r="F944" t="str">
        <f>VLOOKUP(укпф1[[#This Row],[Номенклатура]],[1]!Таблица213[[product_name]:[упаковка]],3,FALSE)</f>
        <v>ОХЛ</v>
      </c>
      <c r="G944" t="s">
        <v>15</v>
      </c>
      <c r="H944" t="str">
        <f>VLOOKUP(укпф1[[#This Row],[Номенклатура]],[1]!Таблица213[[product_name]:[упаковка]],4,FALSE)</f>
        <v>шея</v>
      </c>
      <c r="I944" s="7">
        <v>741.64601514138621</v>
      </c>
      <c r="J944" s="7" cm="1">
        <f t="array" ref="J944">INDEX('[1]прайс ЗПП'!$A$1:$D$1080,MATCH(1,(укпф1[[#This Row],[артикул]]='[1]прайс ЗПП'!$B$1:$B$1080)*(укпф1[[#This Row],[Source.Name.1]]='[1]прайс ЗПП'!$A$1:$A$1080),0),4)</f>
        <v>350.33238811717894</v>
      </c>
      <c r="K944" s="7">
        <f>укпф1[[#This Row],[цена]]*укпф1[[#This Row],[объем]]</f>
        <v>259822.61962207127</v>
      </c>
      <c r="L944" s="7">
        <f>IFERROR(укпф1[[#This Row],[объем]]*VLOOKUP(укпф1[[#This Row],[артикул]],[1]маринад!$A$2:$D$39,3,FALSE),укпф1[[#This Row],[объем]])</f>
        <v>741.64601514138621</v>
      </c>
    </row>
    <row r="945" spans="1:12" x14ac:dyDescent="0.35">
      <c r="A945" t="s">
        <v>150</v>
      </c>
      <c r="B945" t="s">
        <v>93</v>
      </c>
      <c r="C945" t="s">
        <v>69</v>
      </c>
      <c r="D945">
        <f>VLOOKUP(укпф1[[#This Row],[Номенклатура]],[1]!Таблица213[[product_name]:[упаковка]],7,FALSE)</f>
        <v>701</v>
      </c>
      <c r="E945" t="s">
        <v>26</v>
      </c>
      <c r="F945" t="str">
        <f>VLOOKUP(укпф1[[#This Row],[Номенклатура]],[1]!Таблица213[[product_name]:[упаковка]],3,FALSE)</f>
        <v>ОХЛ</v>
      </c>
      <c r="G945" t="s">
        <v>15</v>
      </c>
      <c r="H945" t="str">
        <f>VLOOKUP(укпф1[[#This Row],[Номенклатура]],[1]!Таблица213[[product_name]:[упаковка]],4,FALSE)</f>
        <v>тушка</v>
      </c>
      <c r="I945" s="7">
        <v>60.957206723949547</v>
      </c>
      <c r="J945" s="7" cm="1">
        <f t="array" ref="J945">INDEX('[1]прайс ЗПП'!$A$1:$D$1080,MATCH(1,(укпф1[[#This Row],[артикул]]='[1]прайс ЗПП'!$B$1:$B$1080)*(укпф1[[#This Row],[Source.Name.1]]='[1]прайс ЗПП'!$A$1:$A$1080),0),4)</f>
        <v>831.78370925650859</v>
      </c>
      <c r="K945" s="7">
        <f>укпф1[[#This Row],[цена]]*укпф1[[#This Row],[объем]]</f>
        <v>50703.211514762537</v>
      </c>
      <c r="L945" s="7">
        <f>IFERROR(укпф1[[#This Row],[объем]]*VLOOKUP(укпф1[[#This Row],[артикул]],[1]маринад!$A$2:$D$39,3,FALSE),укпф1[[#This Row],[объем]])</f>
        <v>60.957206723949547</v>
      </c>
    </row>
    <row r="946" spans="1:12" x14ac:dyDescent="0.35">
      <c r="A946" t="s">
        <v>150</v>
      </c>
      <c r="B946" t="s">
        <v>93</v>
      </c>
      <c r="C946" t="s">
        <v>69</v>
      </c>
      <c r="D946">
        <f>VLOOKUP(укпф1[[#This Row],[Номенклатура]],[1]!Таблица213[[product_name]:[упаковка]],7,FALSE)</f>
        <v>702</v>
      </c>
      <c r="E946" t="s">
        <v>72</v>
      </c>
      <c r="F946" t="str">
        <f>VLOOKUP(укпф1[[#This Row],[Номенклатура]],[1]!Таблица213[[product_name]:[упаковка]],3,FALSE)</f>
        <v>ОХЛ</v>
      </c>
      <c r="G946" t="s">
        <v>15</v>
      </c>
      <c r="H946" t="str">
        <f>VLOOKUP(укпф1[[#This Row],[Номенклатура]],[1]!Таблица213[[product_name]:[упаковка]],4,FALSE)</f>
        <v>тушка</v>
      </c>
      <c r="I946" s="7">
        <v>253.98836134978981</v>
      </c>
      <c r="J946" s="7" cm="1">
        <f t="array" ref="J946">INDEX('[1]прайс ЗПП'!$A$1:$D$1080,MATCH(1,(укпф1[[#This Row],[артикул]]='[1]прайс ЗПП'!$B$1:$B$1080)*(укпф1[[#This Row],[Source.Name.1]]='[1]прайс ЗПП'!$A$1:$A$1080),0),4)</f>
        <v>800.32562404772534</v>
      </c>
      <c r="K946" s="7">
        <f>укпф1[[#This Row],[цена]]*укпф1[[#This Row],[объем]]</f>
        <v>203273.39379812969</v>
      </c>
      <c r="L946" s="7">
        <f>IFERROR(укпф1[[#This Row],[объем]]*VLOOKUP(укпф1[[#This Row],[артикул]],[1]маринад!$A$2:$D$39,3,FALSE),укпф1[[#This Row],[объем]])</f>
        <v>253.98836134978981</v>
      </c>
    </row>
    <row r="947" spans="1:12" x14ac:dyDescent="0.35">
      <c r="A947" t="s">
        <v>150</v>
      </c>
      <c r="B947" t="s">
        <v>93</v>
      </c>
      <c r="C947" t="s">
        <v>69</v>
      </c>
      <c r="D947">
        <f>VLOOKUP(укпф1[[#This Row],[Номенклатура]],[1]!Таблица213[[product_name]:[упаковка]],7,FALSE)</f>
        <v>710</v>
      </c>
      <c r="E947" t="s">
        <v>28</v>
      </c>
      <c r="F947" t="str">
        <f>VLOOKUP(укпф1[[#This Row],[Номенклатура]],[1]!Таблица213[[product_name]:[упаковка]],3,FALSE)</f>
        <v>ОХЛ</v>
      </c>
      <c r="G947" t="s">
        <v>15</v>
      </c>
      <c r="H947" t="str">
        <f>VLOOKUP(укпф1[[#This Row],[Номенклатура]],[1]!Таблица213[[product_name]:[упаковка]],4,FALSE)</f>
        <v>бедро</v>
      </c>
      <c r="I947" s="7">
        <v>253.98836134978981</v>
      </c>
      <c r="J947" s="7" cm="1">
        <f t="array" ref="J947">INDEX('[1]прайс ЗПП'!$A$1:$D$1080,MATCH(1,(укпф1[[#This Row],[артикул]]='[1]прайс ЗПП'!$B$1:$B$1080)*(укпф1[[#This Row],[Source.Name.1]]='[1]прайс ЗПП'!$A$1:$A$1080),0),4)</f>
        <v>848.1474629904244</v>
      </c>
      <c r="K947" s="7">
        <f>укпф1[[#This Row],[цена]]*укпф1[[#This Row],[объем]]</f>
        <v>215419.5843079194</v>
      </c>
      <c r="L947" s="7">
        <f>IFERROR(укпф1[[#This Row],[объем]]*VLOOKUP(укпф1[[#This Row],[артикул]],[1]маринад!$A$2:$D$39,3,FALSE),укпф1[[#This Row],[объем]])</f>
        <v>253.98836134978981</v>
      </c>
    </row>
    <row r="948" spans="1:12" x14ac:dyDescent="0.35">
      <c r="A948" t="s">
        <v>150</v>
      </c>
      <c r="B948" t="s">
        <v>93</v>
      </c>
      <c r="C948" t="s">
        <v>69</v>
      </c>
      <c r="D948">
        <f>VLOOKUP(укпф1[[#This Row],[Номенклатура]],[1]!Таблица213[[product_name]:[упаковка]],7,FALSE)</f>
        <v>711</v>
      </c>
      <c r="E948" t="s">
        <v>73</v>
      </c>
      <c r="F948" t="str">
        <f>VLOOKUP(укпф1[[#This Row],[Номенклатура]],[1]!Таблица213[[product_name]:[упаковка]],3,FALSE)</f>
        <v>ОХЛ</v>
      </c>
      <c r="G948" t="s">
        <v>15</v>
      </c>
      <c r="H948" t="str">
        <f>VLOOKUP(укпф1[[#This Row],[Номенклатура]],[1]!Таблица213[[product_name]:[упаковка]],4,FALSE)</f>
        <v>бедро</v>
      </c>
      <c r="I948" s="7">
        <v>5130.5648992657534</v>
      </c>
      <c r="J948" s="7" cm="1">
        <f t="array" ref="J948">INDEX('[1]прайс ЗПП'!$A$1:$D$1080,MATCH(1,(укпф1[[#This Row],[артикул]]='[1]прайс ЗПП'!$B$1:$B$1080)*(укпф1[[#This Row],[Source.Name.1]]='[1]прайс ЗПП'!$A$1:$A$1080),0),4)</f>
        <v>817.44923356040113</v>
      </c>
      <c r="K948" s="7">
        <f>укпф1[[#This Row],[цена]]*укпф1[[#This Row],[объем]]</f>
        <v>4193976.3446366866</v>
      </c>
      <c r="L948" s="7">
        <f>IFERROR(укпф1[[#This Row],[объем]]*VLOOKUP(укпф1[[#This Row],[артикул]],[1]маринад!$A$2:$D$39,3,FALSE),укпф1[[#This Row],[объем]])</f>
        <v>5130.5648992657534</v>
      </c>
    </row>
    <row r="949" spans="1:12" x14ac:dyDescent="0.35">
      <c r="A949" t="s">
        <v>150</v>
      </c>
      <c r="B949" t="s">
        <v>93</v>
      </c>
      <c r="C949" t="s">
        <v>69</v>
      </c>
      <c r="D949">
        <f>VLOOKUP(укпф1[[#This Row],[Номенклатура]],[1]!Таблица213[[product_name]:[упаковка]],7,FALSE)</f>
        <v>712</v>
      </c>
      <c r="E949" t="s">
        <v>30</v>
      </c>
      <c r="F949" t="str">
        <f>VLOOKUP(укпф1[[#This Row],[Номенклатура]],[1]!Таблица213[[product_name]:[упаковка]],3,FALSE)</f>
        <v>ОХЛ</v>
      </c>
      <c r="G949" t="s">
        <v>15</v>
      </c>
      <c r="H949" t="str">
        <f>VLOOKUP(укпф1[[#This Row],[Номенклатура]],[1]!Таблица213[[product_name]:[упаковка]],4,FALSE)</f>
        <v>голень</v>
      </c>
      <c r="I949" s="7">
        <v>208.27045630682764</v>
      </c>
      <c r="J949" s="7" cm="1">
        <f t="array" ref="J949">INDEX('[1]прайс ЗПП'!$A$1:$D$1080,MATCH(1,(укпф1[[#This Row],[артикул]]='[1]прайс ЗПП'!$B$1:$B$1080)*(укпф1[[#This Row],[Source.Name.1]]='[1]прайс ЗПП'!$A$1:$A$1080),0),4)</f>
        <v>882.08395965504735</v>
      </c>
      <c r="K949" s="7">
        <f>укпф1[[#This Row],[цена]]*укпф1[[#This Row],[объем]]</f>
        <v>183712.02877829006</v>
      </c>
      <c r="L949" s="7">
        <f>IFERROR(укпф1[[#This Row],[объем]]*VLOOKUP(укпф1[[#This Row],[артикул]],[1]маринад!$A$2:$D$39,3,FALSE),укпф1[[#This Row],[объем]])</f>
        <v>208.27045630682764</v>
      </c>
    </row>
    <row r="950" spans="1:12" x14ac:dyDescent="0.35">
      <c r="A950" t="s">
        <v>150</v>
      </c>
      <c r="B950" t="s">
        <v>93</v>
      </c>
      <c r="C950" t="s">
        <v>69</v>
      </c>
      <c r="D950">
        <f>VLOOKUP(укпф1[[#This Row],[Номенклатура]],[1]!Таблица213[[product_name]:[упаковка]],7,FALSE)</f>
        <v>713</v>
      </c>
      <c r="E950" t="s">
        <v>74</v>
      </c>
      <c r="F950" t="str">
        <f>VLOOKUP(укпф1[[#This Row],[Номенклатура]],[1]!Таблица213[[product_name]:[упаковка]],3,FALSE)</f>
        <v>ОХЛ</v>
      </c>
      <c r="G950" t="s">
        <v>15</v>
      </c>
      <c r="H950" t="str">
        <f>VLOOKUP(укпф1[[#This Row],[Номенклатура]],[1]!Таблица213[[product_name]:[упаковка]],4,FALSE)</f>
        <v>голень</v>
      </c>
      <c r="I950" s="7">
        <v>360.66347311670154</v>
      </c>
      <c r="J950" s="7" cm="1">
        <f t="array" ref="J950">INDEX('[1]прайс ЗПП'!$A$1:$D$1080,MATCH(1,(укпф1[[#This Row],[артикул]]='[1]прайс ЗПП'!$B$1:$B$1080)*(укпф1[[#This Row],[Source.Name.1]]='[1]прайс ЗПП'!$A$1:$A$1080),0),4)</f>
        <v>849.71775061519179</v>
      </c>
      <c r="K950" s="7">
        <f>укпф1[[#This Row],[цена]]*укпф1[[#This Row],[объем]]</f>
        <v>306462.15510578634</v>
      </c>
      <c r="L950" s="7">
        <f>IFERROR(укпф1[[#This Row],[объем]]*VLOOKUP(укпф1[[#This Row],[артикул]],[1]маринад!$A$2:$D$39,3,FALSE),укпф1[[#This Row],[объем]])</f>
        <v>360.66347311670154</v>
      </c>
    </row>
    <row r="951" spans="1:12" x14ac:dyDescent="0.35">
      <c r="A951" t="s">
        <v>150</v>
      </c>
      <c r="B951" t="s">
        <v>93</v>
      </c>
      <c r="C951" t="s">
        <v>69</v>
      </c>
      <c r="D951">
        <f>VLOOKUP(укпф1[[#This Row],[Номенклатура]],[1]!Таблица213[[product_name]:[упаковка]],7,FALSE)</f>
        <v>714</v>
      </c>
      <c r="E951" t="s">
        <v>32</v>
      </c>
      <c r="F951" t="str">
        <f>VLOOKUP(укпф1[[#This Row],[Номенклатура]],[1]!Таблица213[[product_name]:[упаковка]],3,FALSE)</f>
        <v>ОХЛ</v>
      </c>
      <c r="G951" t="s">
        <v>15</v>
      </c>
      <c r="H951" t="str">
        <f>VLOOKUP(укпф1[[#This Row],[Номенклатура]],[1]!Таблица213[[product_name]:[упаковка]],4,FALSE)</f>
        <v>крыло</v>
      </c>
      <c r="I951" s="7">
        <v>259.06812857678557</v>
      </c>
      <c r="J951" s="7" cm="1">
        <f t="array" ref="J951">INDEX('[1]прайс ЗПП'!$A$1:$D$1080,MATCH(1,(укпф1[[#This Row],[артикул]]='[1]прайс ЗПП'!$B$1:$B$1080)*(укпф1[[#This Row],[Source.Name.1]]='[1]прайс ЗПП'!$A$1:$A$1080),0),4)</f>
        <v>864.8588524341136</v>
      </c>
      <c r="K951" s="7">
        <f>укпф1[[#This Row],[цена]]*укпф1[[#This Row],[объем]]</f>
        <v>224057.36438317216</v>
      </c>
      <c r="L951" s="7">
        <f>IFERROR(укпф1[[#This Row],[объем]]*VLOOKUP(укпф1[[#This Row],[артикул]],[1]маринад!$A$2:$D$39,3,FALSE),укпф1[[#This Row],[объем]])</f>
        <v>259.06812857678557</v>
      </c>
    </row>
    <row r="952" spans="1:12" x14ac:dyDescent="0.35">
      <c r="A952" t="s">
        <v>150</v>
      </c>
      <c r="B952" t="s">
        <v>93</v>
      </c>
      <c r="C952" t="s">
        <v>69</v>
      </c>
      <c r="D952">
        <f>VLOOKUP(укпф1[[#This Row],[Номенклатура]],[1]!Таблица213[[product_name]:[упаковка]],7,FALSE)</f>
        <v>715</v>
      </c>
      <c r="E952" t="s">
        <v>75</v>
      </c>
      <c r="F952" t="str">
        <f>VLOOKUP(укпф1[[#This Row],[Номенклатура]],[1]!Таблица213[[product_name]:[упаковка]],3,FALSE)</f>
        <v>ОХЛ</v>
      </c>
      <c r="G952" t="s">
        <v>15</v>
      </c>
      <c r="H952" t="str">
        <f>VLOOKUP(укпф1[[#This Row],[Номенклатура]],[1]!Таблица213[[product_name]:[упаковка]],4,FALSE)</f>
        <v>крыло</v>
      </c>
      <c r="I952" s="7">
        <v>863.56042858928527</v>
      </c>
      <c r="J952" s="7" cm="1">
        <f t="array" ref="J952">INDEX('[1]прайс ЗПП'!$A$1:$D$1080,MATCH(1,(укпф1[[#This Row],[артикул]]='[1]прайс ЗПП'!$B$1:$B$1080)*(укпф1[[#This Row],[Source.Name.1]]='[1]прайс ЗПП'!$A$1:$A$1080),0),4)</f>
        <v>834.71154717248544</v>
      </c>
      <c r="K952" s="7">
        <f>укпф1[[#This Row],[цена]]*укпф1[[#This Row],[объем]]</f>
        <v>720823.86142469698</v>
      </c>
      <c r="L952" s="7">
        <f>IFERROR(укпф1[[#This Row],[объем]]*VLOOKUP(укпф1[[#This Row],[артикул]],[1]маринад!$A$2:$D$39,3,FALSE),укпф1[[#This Row],[объем]])</f>
        <v>863.56042858928527</v>
      </c>
    </row>
    <row r="953" spans="1:12" x14ac:dyDescent="0.35">
      <c r="A953" t="s">
        <v>150</v>
      </c>
      <c r="B953" t="s">
        <v>93</v>
      </c>
      <c r="C953" t="s">
        <v>69</v>
      </c>
      <c r="D953">
        <f>VLOOKUP(укпф1[[#This Row],[Номенклатура]],[1]!Таблица213[[product_name]:[упаковка]],7,FALSE)</f>
        <v>716</v>
      </c>
      <c r="E953" t="s">
        <v>34</v>
      </c>
      <c r="F953" t="str">
        <f>VLOOKUP(укпф1[[#This Row],[Номенклатура]],[1]!Таблица213[[product_name]:[упаковка]],3,FALSE)</f>
        <v>ОХЛ</v>
      </c>
      <c r="G953" t="s">
        <v>15</v>
      </c>
      <c r="H953" t="str">
        <f>VLOOKUP(укпф1[[#This Row],[Номенклатура]],[1]!Таблица213[[product_name]:[упаковка]],4,FALSE)</f>
        <v>четвертина</v>
      </c>
      <c r="I953" s="7">
        <v>213.35022353382342</v>
      </c>
      <c r="J953" s="7" cm="1">
        <f t="array" ref="J953">INDEX('[1]прайс ЗПП'!$A$1:$D$1080,MATCH(1,(укпф1[[#This Row],[артикул]]='[1]прайс ЗПП'!$B$1:$B$1080)*(укпф1[[#This Row],[Source.Name.1]]='[1]прайс ЗПП'!$A$1:$A$1080),0),4)</f>
        <v>827.42866446523237</v>
      </c>
      <c r="K953" s="7">
        <f>укпф1[[#This Row],[цена]]*укпф1[[#This Row],[объем]]</f>
        <v>176532.0905219503</v>
      </c>
      <c r="L953" s="7">
        <f>IFERROR(укпф1[[#This Row],[объем]]*VLOOKUP(укпф1[[#This Row],[артикул]],[1]маринад!$A$2:$D$39,3,FALSE),укпф1[[#This Row],[объем]])</f>
        <v>213.35022353382342</v>
      </c>
    </row>
    <row r="954" spans="1:12" x14ac:dyDescent="0.35">
      <c r="A954" t="s">
        <v>150</v>
      </c>
      <c r="B954" t="s">
        <v>93</v>
      </c>
      <c r="C954" t="s">
        <v>69</v>
      </c>
      <c r="D954">
        <f>VLOOKUP(укпф1[[#This Row],[Номенклатура]],[1]!Таблица213[[product_name]:[упаковка]],7,FALSE)</f>
        <v>717</v>
      </c>
      <c r="E954" t="s">
        <v>76</v>
      </c>
      <c r="F954" t="str">
        <f>VLOOKUP(укпф1[[#This Row],[Номенклатура]],[1]!Таблица213[[product_name]:[упаковка]],3,FALSE)</f>
        <v>ОХЛ</v>
      </c>
      <c r="G954" t="s">
        <v>15</v>
      </c>
      <c r="H954" t="str">
        <f>VLOOKUP(укпф1[[#This Row],[Номенклатура]],[1]!Таблица213[[product_name]:[упаковка]],4,FALSE)</f>
        <v>четвертина</v>
      </c>
      <c r="I954" s="7">
        <v>558.77439496953752</v>
      </c>
      <c r="J954" s="7" cm="1">
        <f t="array" ref="J954">INDEX('[1]прайс ЗПП'!$A$1:$D$1080,MATCH(1,(укпф1[[#This Row],[артикул]]='[1]прайс ЗПП'!$B$1:$B$1080)*(укпф1[[#This Row],[Source.Name.1]]='[1]прайс ЗПП'!$A$1:$A$1080),0),4)</f>
        <v>800.31531983526656</v>
      </c>
      <c r="K954" s="7">
        <f>укпф1[[#This Row],[цена]]*укпф1[[#This Row],[объем]]</f>
        <v>447195.708625803</v>
      </c>
      <c r="L954" s="7">
        <f>IFERROR(укпф1[[#This Row],[объем]]*VLOOKUP(укпф1[[#This Row],[артикул]],[1]маринад!$A$2:$D$39,3,FALSE),укпф1[[#This Row],[объем]])</f>
        <v>558.77439496953752</v>
      </c>
    </row>
    <row r="955" spans="1:12" x14ac:dyDescent="0.35">
      <c r="A955" t="s">
        <v>150</v>
      </c>
      <c r="B955" t="s">
        <v>93</v>
      </c>
      <c r="C955" t="s">
        <v>69</v>
      </c>
      <c r="D955">
        <f>VLOOKUP(укпф1[[#This Row],[Номенклатура]],[1]!Таблица213[[product_name]:[упаковка]],7,FALSE)</f>
        <v>718</v>
      </c>
      <c r="E955" t="s">
        <v>36</v>
      </c>
      <c r="F955" t="str">
        <f>VLOOKUP(укпф1[[#This Row],[Номенклатура]],[1]!Таблица213[[product_name]:[упаковка]],3,FALSE)</f>
        <v>ОХЛ</v>
      </c>
      <c r="G955" t="s">
        <v>15</v>
      </c>
      <c r="H955" t="str">
        <f>VLOOKUP(укпф1[[#This Row],[Номенклатура]],[1]!Таблица213[[product_name]:[упаковка]],4,FALSE)</f>
        <v>филе</v>
      </c>
      <c r="I955" s="7">
        <v>411.4611453866595</v>
      </c>
      <c r="J955" s="7" cm="1">
        <f t="array" ref="J955">INDEX('[1]прайс ЗПП'!$A$1:$D$1080,MATCH(1,(укпф1[[#This Row],[артикул]]='[1]прайс ЗПП'!$B$1:$B$1080)*(укпф1[[#This Row],[Source.Name.1]]='[1]прайс ЗПП'!$A$1:$A$1080),0),4)</f>
        <v>1118.7325439160911</v>
      </c>
      <c r="K955" s="7">
        <f>укпф1[[#This Row],[цена]]*укпф1[[#This Row],[объем]]</f>
        <v>460314.97390104621</v>
      </c>
      <c r="L955" s="7">
        <f>IFERROR(укпф1[[#This Row],[объем]]*VLOOKUP(укпф1[[#This Row],[артикул]],[1]маринад!$A$2:$D$39,3,FALSE),укпф1[[#This Row],[объем]])</f>
        <v>411.4611453866595</v>
      </c>
    </row>
    <row r="956" spans="1:12" x14ac:dyDescent="0.35">
      <c r="A956" t="s">
        <v>150</v>
      </c>
      <c r="B956" t="s">
        <v>93</v>
      </c>
      <c r="C956" t="s">
        <v>69</v>
      </c>
      <c r="D956">
        <f>VLOOKUP(укпф1[[#This Row],[Номенклатура]],[1]!Таблица213[[product_name]:[упаковка]],7,FALSE)</f>
        <v>719</v>
      </c>
      <c r="E956" t="s">
        <v>77</v>
      </c>
      <c r="F956" t="str">
        <f>VLOOKUP(укпф1[[#This Row],[Номенклатура]],[1]!Таблица213[[product_name]:[упаковка]],3,FALSE)</f>
        <v>ОХЛ</v>
      </c>
      <c r="G956" t="s">
        <v>15</v>
      </c>
      <c r="H956" t="str">
        <f>VLOOKUP(укпф1[[#This Row],[Номенклатура]],[1]!Таблица213[[product_name]:[упаковка]],4,FALSE)</f>
        <v>филе</v>
      </c>
      <c r="I956" s="7">
        <v>853.4008941352937</v>
      </c>
      <c r="J956" s="7" cm="1">
        <f t="array" ref="J956">INDEX('[1]прайс ЗПП'!$A$1:$D$1080,MATCH(1,(укпф1[[#This Row],[артикул]]='[1]прайс ЗПП'!$B$1:$B$1080)*(укпф1[[#This Row],[Source.Name.1]]='[1]прайс ЗПП'!$A$1:$A$1080),0),4)</f>
        <v>1084.8559479232117</v>
      </c>
      <c r="K956" s="7">
        <f>укпф1[[#This Row],[цена]]*укпф1[[#This Row],[объем]]</f>
        <v>925817.03596566047</v>
      </c>
      <c r="L956" s="7">
        <f>IFERROR(укпф1[[#This Row],[объем]]*VLOOKUP(укпф1[[#This Row],[артикул]],[1]маринад!$A$2:$D$39,3,FALSE),укпф1[[#This Row],[объем]])</f>
        <v>853.4008941352937</v>
      </c>
    </row>
    <row r="957" spans="1:12" x14ac:dyDescent="0.35">
      <c r="A957" t="s">
        <v>150</v>
      </c>
      <c r="B957" t="s">
        <v>93</v>
      </c>
      <c r="C957" t="s">
        <v>69</v>
      </c>
      <c r="D957">
        <f>VLOOKUP(укпф1[[#This Row],[Номенклатура]],[1]!Таблица213[[product_name]:[упаковка]],7,FALSE)</f>
        <v>727</v>
      </c>
      <c r="E957" t="s">
        <v>38</v>
      </c>
      <c r="F957" t="str">
        <f>VLOOKUP(укпф1[[#This Row],[Номенклатура]],[1]!Таблица213[[product_name]:[упаковка]],3,FALSE)</f>
        <v>ОХЛ</v>
      </c>
      <c r="G957" t="s">
        <v>15</v>
      </c>
      <c r="H957" t="str">
        <f>VLOOKUP(укпф1[[#This Row],[Номенклатура]],[1]!Таблица213[[product_name]:[упаковка]],4,FALSE)</f>
        <v>грудка</v>
      </c>
      <c r="I957" s="7">
        <v>152.3930168098739</v>
      </c>
      <c r="J957" s="7" cm="1">
        <f t="array" ref="J957">INDEX('[1]прайс ЗПП'!$A$1:$D$1080,MATCH(1,(укпф1[[#This Row],[артикул]]='[1]прайс ЗПП'!$B$1:$B$1080)*(укпф1[[#This Row],[Source.Name.1]]='[1]прайс ЗПП'!$A$1:$A$1080),0),4)</f>
        <v>894.04466057128036</v>
      </c>
      <c r="K957" s="7">
        <f>укпф1[[#This Row],[цена]]*укпф1[[#This Row],[объем]]</f>
        <v>136246.16298721713</v>
      </c>
      <c r="L957" s="7">
        <f>IFERROR(укпф1[[#This Row],[объем]]*VLOOKUP(укпф1[[#This Row],[артикул]],[1]маринад!$A$2:$D$39,3,FALSE),укпф1[[#This Row],[объем]])</f>
        <v>152.3930168098739</v>
      </c>
    </row>
    <row r="958" spans="1:12" x14ac:dyDescent="0.35">
      <c r="A958" t="s">
        <v>150</v>
      </c>
      <c r="B958" t="s">
        <v>93</v>
      </c>
      <c r="C958" t="s">
        <v>69</v>
      </c>
      <c r="D958">
        <f>VLOOKUP(укпф1[[#This Row],[Номенклатура]],[1]!Таблица213[[product_name]:[упаковка]],7,FALSE)</f>
        <v>725</v>
      </c>
      <c r="E958" t="s">
        <v>78</v>
      </c>
      <c r="F958" t="str">
        <f>VLOOKUP(укпф1[[#This Row],[Номенклатура]],[1]!Таблица213[[product_name]:[упаковка]],3,FALSE)</f>
        <v>ОХЛ</v>
      </c>
      <c r="G958" t="s">
        <v>15</v>
      </c>
      <c r="H958" t="str">
        <f>VLOOKUP(укпф1[[#This Row],[Номенклатура]],[1]!Таблица213[[product_name]:[упаковка]],4,FALSE)</f>
        <v>грудка</v>
      </c>
      <c r="I958" s="7">
        <v>665.44950673644928</v>
      </c>
      <c r="J958" s="7" cm="1">
        <f t="array" ref="J958">INDEX('[1]прайс ЗПП'!$A$1:$D$1080,MATCH(1,(укпф1[[#This Row],[артикул]]='[1]прайс ЗПП'!$B$1:$B$1080)*(укпф1[[#This Row],[Source.Name.1]]='[1]прайс ЗПП'!$A$1:$A$1080),0),4)</f>
        <v>866.56192521659898</v>
      </c>
      <c r="K958" s="7">
        <f>укпф1[[#This Row],[цена]]*укпф1[[#This Row],[объем]]</f>
        <v>576653.20569197368</v>
      </c>
      <c r="L958" s="7">
        <f>IFERROR(укпф1[[#This Row],[объем]]*VLOOKUP(укпф1[[#This Row],[артикул]],[1]маринад!$A$2:$D$39,3,FALSE),укпф1[[#This Row],[объем]])</f>
        <v>665.44950673644928</v>
      </c>
    </row>
    <row r="959" spans="1:12" x14ac:dyDescent="0.35">
      <c r="A959" t="s">
        <v>150</v>
      </c>
      <c r="B959" t="s">
        <v>93</v>
      </c>
      <c r="C959" t="s">
        <v>69</v>
      </c>
      <c r="D959">
        <f>VLOOKUP(укпф1[[#This Row],[Номенклатура]],[1]!Таблица213[[product_name]:[упаковка]],7,FALSE)</f>
        <v>29</v>
      </c>
      <c r="E959" t="s">
        <v>79</v>
      </c>
      <c r="F959" t="str">
        <f>VLOOKUP(укпф1[[#This Row],[Номенклатура]],[1]!Таблица213[[product_name]:[упаковка]],3,FALSE)</f>
        <v>ОХЛ</v>
      </c>
      <c r="G959" t="s">
        <v>15</v>
      </c>
      <c r="H959" t="str">
        <f>VLOOKUP(укпф1[[#This Row],[Номенклатура]],[1]!Таблица213[[product_name]:[упаковка]],4,FALSE)</f>
        <v>табак</v>
      </c>
      <c r="I959" s="7">
        <v>152.3930168098739</v>
      </c>
      <c r="J959" s="7" cm="1">
        <f t="array" ref="J959">INDEX('[1]прайс ЗПП'!$A$1:$D$1080,MATCH(1,(укпф1[[#This Row],[артикул]]='[1]прайс ЗПП'!$B$1:$B$1080)*(укпф1[[#This Row],[Source.Name.1]]='[1]прайс ЗПП'!$A$1:$A$1080),0),4)</f>
        <v>758.58697868946456</v>
      </c>
      <c r="K959" s="7">
        <f>укпф1[[#This Row],[цена]]*укпф1[[#This Row],[объем]]</f>
        <v>115603.35819517502</v>
      </c>
      <c r="L959" s="7">
        <f>IFERROR(укпф1[[#This Row],[объем]]*VLOOKUP(укпф1[[#This Row],[артикул]],[1]маринад!$A$2:$D$39,3,FALSE),укпф1[[#This Row],[объем]])</f>
        <v>152.3930168098739</v>
      </c>
    </row>
    <row r="960" spans="1:12" x14ac:dyDescent="0.35">
      <c r="A960" t="s">
        <v>150</v>
      </c>
      <c r="B960" t="s">
        <v>93</v>
      </c>
      <c r="C960" t="s">
        <v>69</v>
      </c>
      <c r="D960">
        <f>VLOOKUP(укпф1[[#This Row],[Номенклатура]],[1]!Таблица213[[product_name]:[упаковка]],7,FALSE)</f>
        <v>30</v>
      </c>
      <c r="E960" t="s">
        <v>80</v>
      </c>
      <c r="F960" t="str">
        <f>VLOOKUP(укпф1[[#This Row],[Номенклатура]],[1]!Таблица213[[product_name]:[упаковка]],3,FALSE)</f>
        <v>ОХЛ</v>
      </c>
      <c r="G960" t="s">
        <v>15</v>
      </c>
      <c r="H960" t="str">
        <f>VLOOKUP(укпф1[[#This Row],[Номенклатура]],[1]!Таблица213[[product_name]:[упаковка]],4,FALSE)</f>
        <v>рагу</v>
      </c>
      <c r="I960" s="7">
        <v>863.56042858928549</v>
      </c>
      <c r="J960" s="7" cm="1">
        <f t="array" ref="J960">INDEX('[1]прайс ЗПП'!$A$1:$D$1080,MATCH(1,(укпф1[[#This Row],[артикул]]='[1]прайс ЗПП'!$B$1:$B$1080)*(укпф1[[#This Row],[Source.Name.1]]='[1]прайс ЗПП'!$A$1:$A$1080),0),4)</f>
        <v>714.1095664446724</v>
      </c>
      <c r="K960" s="7">
        <f>укпф1[[#This Row],[цена]]*укпф1[[#This Row],[объем]]</f>
        <v>616676.76325867011</v>
      </c>
      <c r="L960" s="7">
        <f>IFERROR(укпф1[[#This Row],[объем]]*VLOOKUP(укпф1[[#This Row],[артикул]],[1]маринад!$A$2:$D$39,3,FALSE),укпф1[[#This Row],[объем]])</f>
        <v>863.56042858928549</v>
      </c>
    </row>
    <row r="961" spans="1:12" x14ac:dyDescent="0.35">
      <c r="A961" t="s">
        <v>150</v>
      </c>
      <c r="B961" t="s">
        <v>93</v>
      </c>
      <c r="C961" t="s">
        <v>69</v>
      </c>
      <c r="D961">
        <f>VLOOKUP(укпф1[[#This Row],[Номенклатура]],[1]!Таблица213[[product_name]:[упаковка]],7,FALSE)</f>
        <v>730</v>
      </c>
      <c r="E961" t="s">
        <v>45</v>
      </c>
      <c r="F961" t="str">
        <f>VLOOKUP(укпф1[[#This Row],[Номенклатура]],[1]!Таблица213[[product_name]:[упаковка]],3,FALSE)</f>
        <v>ОХЛ</v>
      </c>
      <c r="G961" t="s">
        <v>15</v>
      </c>
      <c r="H961" t="str">
        <f>VLOOKUP(укпф1[[#This Row],[Номенклатура]],[1]!Таблица213[[product_name]:[упаковка]],4,FALSE)</f>
        <v>желудки</v>
      </c>
      <c r="I961" s="7">
        <v>182.87162017184863</v>
      </c>
      <c r="J961" s="7" cm="1">
        <f t="array" ref="J961">INDEX('[1]прайс ЗПП'!$A$1:$D$1080,MATCH(1,(укпф1[[#This Row],[артикул]]='[1]прайс ЗПП'!$B$1:$B$1080)*(укпф1[[#This Row],[Source.Name.1]]='[1]прайс ЗПП'!$A$1:$A$1080),0),4)</f>
        <v>562.95922128110215</v>
      </c>
      <c r="K961" s="7">
        <f>укпф1[[#This Row],[цена]]*укпф1[[#This Row],[объем]]</f>
        <v>102949.2648863574</v>
      </c>
      <c r="L961" s="7">
        <f>IFERROR(укпф1[[#This Row],[объем]]*VLOOKUP(укпф1[[#This Row],[артикул]],[1]маринад!$A$2:$D$39,3,FALSE),укпф1[[#This Row],[объем]])</f>
        <v>182.87162017184863</v>
      </c>
    </row>
    <row r="962" spans="1:12" x14ac:dyDescent="0.35">
      <c r="A962" t="s">
        <v>150</v>
      </c>
      <c r="B962" t="s">
        <v>93</v>
      </c>
      <c r="C962" t="s">
        <v>69</v>
      </c>
      <c r="D962">
        <f>VLOOKUP(укпф1[[#This Row],[Номенклатура]],[1]!Таблица213[[product_name]:[упаковка]],7,FALSE)</f>
        <v>731</v>
      </c>
      <c r="E962" t="s">
        <v>81</v>
      </c>
      <c r="F962" t="str">
        <f>VLOOKUP(укпф1[[#This Row],[Номенклатура]],[1]!Таблица213[[product_name]:[упаковка]],3,FALSE)</f>
        <v>ОХЛ</v>
      </c>
      <c r="G962" t="s">
        <v>15</v>
      </c>
      <c r="H962" t="str">
        <f>VLOOKUP(укпф1[[#This Row],[Номенклатура]],[1]!Таблица213[[product_name]:[упаковка]],4,FALSE)</f>
        <v>желудки</v>
      </c>
      <c r="I962" s="7">
        <v>121.91441344789911</v>
      </c>
      <c r="J962" s="7" cm="1">
        <f t="array" ref="J962">INDEX('[1]прайс ЗПП'!$A$1:$D$1080,MATCH(1,(укпф1[[#This Row],[артикул]]='[1]прайс ЗПП'!$B$1:$B$1080)*(укпф1[[#This Row],[Source.Name.1]]='[1]прайс ЗПП'!$A$1:$A$1080),0),4)</f>
        <v>542.06451977289544</v>
      </c>
      <c r="K962" s="7">
        <f>укпф1[[#This Row],[цена]]*укпф1[[#This Row],[объем]]</f>
        <v>66085.47797902966</v>
      </c>
      <c r="L962" s="7">
        <f>IFERROR(укпф1[[#This Row],[объем]]*VLOOKUP(укпф1[[#This Row],[артикул]],[1]маринад!$A$2:$D$39,3,FALSE),укпф1[[#This Row],[объем]])</f>
        <v>121.91441344789911</v>
      </c>
    </row>
    <row r="963" spans="1:12" x14ac:dyDescent="0.35">
      <c r="A963" t="s">
        <v>150</v>
      </c>
      <c r="B963" t="s">
        <v>93</v>
      </c>
      <c r="C963" t="s">
        <v>69</v>
      </c>
      <c r="D963">
        <f>VLOOKUP(укпф1[[#This Row],[Номенклатура]],[1]!Таблица213[[product_name]:[упаковка]],7,FALSE)</f>
        <v>732</v>
      </c>
      <c r="E963" t="s">
        <v>47</v>
      </c>
      <c r="F963" t="str">
        <f>VLOOKUP(укпф1[[#This Row],[Номенклатура]],[1]!Таблица213[[product_name]:[упаковка]],3,FALSE)</f>
        <v>ОХЛ</v>
      </c>
      <c r="G963" t="s">
        <v>15</v>
      </c>
      <c r="H963" t="str">
        <f>VLOOKUP(укпф1[[#This Row],[Номенклатура]],[1]!Таблица213[[product_name]:[упаковка]],4,FALSE)</f>
        <v>печень</v>
      </c>
      <c r="I963" s="7">
        <v>193.03115462584023</v>
      </c>
      <c r="J963" s="7" cm="1">
        <f t="array" ref="J963">INDEX('[1]прайс ЗПП'!$A$1:$D$1080,MATCH(1,(укпф1[[#This Row],[артикул]]='[1]прайс ЗПП'!$B$1:$B$1080)*(укпф1[[#This Row],[Source.Name.1]]='[1]прайс ЗПП'!$A$1:$A$1080),0),4)</f>
        <v>538.72957446855617</v>
      </c>
      <c r="K963" s="7">
        <f>укпф1[[#This Row],[цена]]*укпф1[[#This Row],[объем]]</f>
        <v>103991.59179075298</v>
      </c>
      <c r="L963" s="7">
        <f>IFERROR(укпф1[[#This Row],[объем]]*VLOOKUP(укпф1[[#This Row],[артикул]],[1]маринад!$A$2:$D$39,3,FALSE),укпф1[[#This Row],[объем]])</f>
        <v>193.03115462584023</v>
      </c>
    </row>
    <row r="964" spans="1:12" x14ac:dyDescent="0.35">
      <c r="A964" t="s">
        <v>150</v>
      </c>
      <c r="B964" t="s">
        <v>93</v>
      </c>
      <c r="C964" t="s">
        <v>69</v>
      </c>
      <c r="D964">
        <f>VLOOKUP(укпф1[[#This Row],[Номенклатура]],[1]!Таблица213[[product_name]:[упаковка]],7,FALSE)</f>
        <v>733</v>
      </c>
      <c r="E964" t="s">
        <v>82</v>
      </c>
      <c r="F964" t="str">
        <f>VLOOKUP(укпф1[[#This Row],[Номенклатура]],[1]!Таблица213[[product_name]:[упаковка]],3,FALSE)</f>
        <v>ОХЛ</v>
      </c>
      <c r="G964" t="s">
        <v>15</v>
      </c>
      <c r="H964" t="str">
        <f>VLOOKUP(укпф1[[#This Row],[Номенклатура]],[1]!Таблица213[[product_name]:[упаковка]],4,FALSE)</f>
        <v>печень</v>
      </c>
      <c r="I964" s="7">
        <v>152.3930168098739</v>
      </c>
      <c r="J964" s="7" cm="1">
        <f t="array" ref="J964">INDEX('[1]прайс ЗПП'!$A$1:$D$1080,MATCH(1,(укпф1[[#This Row],[артикул]]='[1]прайс ЗПП'!$B$1:$B$1080)*(укпф1[[#This Row],[Source.Name.1]]='[1]прайс ЗПП'!$A$1:$A$1080),0),4)</f>
        <v>516.16428154580342</v>
      </c>
      <c r="K964" s="7">
        <f>укпф1[[#This Row],[цена]]*укпф1[[#This Row],[объем]]</f>
        <v>78659.832034266103</v>
      </c>
      <c r="L964" s="7">
        <f>IFERROR(укпф1[[#This Row],[объем]]*VLOOKUP(укпф1[[#This Row],[артикул]],[1]маринад!$A$2:$D$39,3,FALSE),укпф1[[#This Row],[объем]])</f>
        <v>152.3930168098739</v>
      </c>
    </row>
    <row r="965" spans="1:12" x14ac:dyDescent="0.35">
      <c r="A965" t="s">
        <v>150</v>
      </c>
      <c r="B965" t="s">
        <v>93</v>
      </c>
      <c r="C965" t="s">
        <v>69</v>
      </c>
      <c r="D965">
        <f>VLOOKUP(укпф1[[#This Row],[Номенклатура]],[1]!Таблица213[[product_name]:[упаковка]],7,FALSE)</f>
        <v>734</v>
      </c>
      <c r="E965" t="s">
        <v>49</v>
      </c>
      <c r="F965" t="str">
        <f>VLOOKUP(укпф1[[#This Row],[Номенклатура]],[1]!Таблица213[[product_name]:[упаковка]],3,FALSE)</f>
        <v>ОХЛ</v>
      </c>
      <c r="G965" t="s">
        <v>15</v>
      </c>
      <c r="H965" t="str">
        <f>VLOOKUP(укпф1[[#This Row],[Номенклатура]],[1]!Таблица213[[product_name]:[упаковка]],4,FALSE)</f>
        <v>сердце</v>
      </c>
      <c r="I965" s="7">
        <v>253.98836134978981</v>
      </c>
      <c r="J965" s="7" cm="1">
        <f t="array" ref="J965">INDEX('[1]прайс ЗПП'!$A$1:$D$1080,MATCH(1,(укпф1[[#This Row],[артикул]]='[1]прайс ЗПП'!$B$1:$B$1080)*(укпф1[[#This Row],[Source.Name.1]]='[1]прайс ЗПП'!$A$1:$A$1080),0),4)</f>
        <v>899.68261842380946</v>
      </c>
      <c r="K965" s="7">
        <f>укпф1[[#This Row],[цена]]*укпф1[[#This Row],[объем]]</f>
        <v>228508.91398835159</v>
      </c>
      <c r="L965" s="7">
        <f>IFERROR(укпф1[[#This Row],[объем]]*VLOOKUP(укпф1[[#This Row],[артикул]],[1]маринад!$A$2:$D$39,3,FALSE),укпф1[[#This Row],[объем]])</f>
        <v>253.98836134978981</v>
      </c>
    </row>
    <row r="966" spans="1:12" x14ac:dyDescent="0.35">
      <c r="A966" t="s">
        <v>150</v>
      </c>
      <c r="B966" t="s">
        <v>93</v>
      </c>
      <c r="C966" t="s">
        <v>69</v>
      </c>
      <c r="D966">
        <f>VLOOKUP(укпф1[[#This Row],[Номенклатура]],[1]!Таблица213[[product_name]:[упаковка]],7,FALSE)</f>
        <v>735</v>
      </c>
      <c r="E966" t="s">
        <v>83</v>
      </c>
      <c r="F966" t="str">
        <f>VLOOKUP(укпф1[[#This Row],[Номенклатура]],[1]!Таблица213[[product_name]:[упаковка]],3,FALSE)</f>
        <v>ОХЛ</v>
      </c>
      <c r="G966" t="s">
        <v>15</v>
      </c>
      <c r="H966" t="str">
        <f>VLOOKUP(укпф1[[#This Row],[Номенклатура]],[1]!Таблица213[[product_name]:[упаковка]],4,FALSE)</f>
        <v>сердце</v>
      </c>
      <c r="I966" s="7">
        <v>152.3930168098739</v>
      </c>
      <c r="J966" s="7" cm="1">
        <f t="array" ref="J966">INDEX('[1]прайс ЗПП'!$A$1:$D$1080,MATCH(1,(укпф1[[#This Row],[артикул]]='[1]прайс ЗПП'!$B$1:$B$1080)*(укпф1[[#This Row],[Source.Name.1]]='[1]прайс ЗПП'!$A$1:$A$1080),0),4)</f>
        <v>873.81208061056566</v>
      </c>
      <c r="K966" s="7">
        <f>укпф1[[#This Row],[цена]]*укпф1[[#This Row],[объем]]</f>
        <v>133162.85908915682</v>
      </c>
      <c r="L966" s="7">
        <f>IFERROR(укпф1[[#This Row],[объем]]*VLOOKUP(укпф1[[#This Row],[артикул]],[1]маринад!$A$2:$D$39,3,FALSE),укпф1[[#This Row],[объем]])</f>
        <v>152.3930168098739</v>
      </c>
    </row>
    <row r="967" spans="1:12" x14ac:dyDescent="0.35">
      <c r="A967" t="s">
        <v>150</v>
      </c>
      <c r="B967" t="s">
        <v>93</v>
      </c>
      <c r="C967" t="s">
        <v>69</v>
      </c>
      <c r="D967">
        <f>VLOOKUP(укпф1[[#This Row],[Номенклатура]],[1]!Таблица213[[product_name]:[упаковка]],7,FALSE)</f>
        <v>204</v>
      </c>
      <c r="E967" t="s">
        <v>84</v>
      </c>
      <c r="F967" t="str">
        <f>VLOOKUP(укпф1[[#This Row],[Номенклатура]],[1]!Таблица213[[product_name]:[упаковка]],3,FALSE)</f>
        <v>ОХЛ</v>
      </c>
      <c r="G967" t="s">
        <v>15</v>
      </c>
      <c r="H967" t="str">
        <f>VLOOKUP(укпф1[[#This Row],[Номенклатура]],[1]!Таблица213[[product_name]:[упаковка]],4,FALSE)</f>
        <v>крыло</v>
      </c>
      <c r="I967" s="7">
        <v>111.7548789939075</v>
      </c>
      <c r="J967" s="7" cm="1">
        <f t="array" ref="J967">INDEX('[1]прайс ЗПП'!$A$1:$D$1080,MATCH(1,(укпф1[[#This Row],[артикул]]='[1]прайс ЗПП'!$B$1:$B$1080)*(укпф1[[#This Row],[Source.Name.1]]='[1]прайс ЗПП'!$A$1:$A$1080),0),4)</f>
        <v>851.15617554517746</v>
      </c>
      <c r="K967" s="7">
        <f>укпф1[[#This Row],[цена]]*укпф1[[#This Row],[объем]]</f>
        <v>95120.855402968387</v>
      </c>
      <c r="L967" s="7">
        <f>IFERROR(укпф1[[#This Row],[объем]]*VLOOKUP(укпф1[[#This Row],[артикул]],[1]маринад!$A$2:$D$39,3,FALSE),укпф1[[#This Row],[объем]])</f>
        <v>95.803582506564496</v>
      </c>
    </row>
    <row r="968" spans="1:12" x14ac:dyDescent="0.35">
      <c r="A968" t="s">
        <v>150</v>
      </c>
      <c r="B968" t="s">
        <v>93</v>
      </c>
      <c r="C968" t="s">
        <v>69</v>
      </c>
      <c r="D968">
        <f>VLOOKUP(укпф1[[#This Row],[Номенклатура]],[1]!Таблица213[[product_name]:[упаковка]],7,FALSE)</f>
        <v>959</v>
      </c>
      <c r="E968" t="s">
        <v>85</v>
      </c>
      <c r="F968" t="str">
        <f>VLOOKUP(укпф1[[#This Row],[Номенклатура]],[1]!Таблица213[[product_name]:[упаковка]],3,FALSE)</f>
        <v>ОХЛ</v>
      </c>
      <c r="G968" t="s">
        <v>15</v>
      </c>
      <c r="H968" t="str">
        <f>VLOOKUP(укпф1[[#This Row],[Номенклатура]],[1]!Таблица213[[product_name]:[упаковка]],4,FALSE)</f>
        <v>табак</v>
      </c>
      <c r="I968" s="7">
        <v>106.67511176691171</v>
      </c>
      <c r="J968" s="7" cm="1">
        <f t="array" ref="J968">INDEX('[1]прайс ЗПП'!$A$1:$D$1080,MATCH(1,(укпф1[[#This Row],[артикул]]='[1]прайс ЗПП'!$B$1:$B$1080)*(укпф1[[#This Row],[Source.Name.1]]='[1]прайс ЗПП'!$A$1:$A$1080),0),4)</f>
        <v>682.68979292965514</v>
      </c>
      <c r="K968" s="7">
        <f>укпф1[[#This Row],[цена]]*укпф1[[#This Row],[объем]]</f>
        <v>72826.009962900775</v>
      </c>
      <c r="L968" s="7">
        <f>IFERROR(укпф1[[#This Row],[объем]]*VLOOKUP(укпф1[[#This Row],[артикул]],[1]маринад!$A$2:$D$39,3,FALSE),укпф1[[#This Row],[объем]])</f>
        <v>94.19435917608098</v>
      </c>
    </row>
    <row r="969" spans="1:12" x14ac:dyDescent="0.35">
      <c r="A969" t="s">
        <v>150</v>
      </c>
      <c r="B969" t="s">
        <v>93</v>
      </c>
      <c r="C969" t="s">
        <v>69</v>
      </c>
      <c r="D969">
        <f>VLOOKUP(укпф1[[#This Row],[Номенклатура]],[1]!Таблица213[[product_name]:[упаковка]],7,FALSE)</f>
        <v>953</v>
      </c>
      <c r="E969" t="s">
        <v>87</v>
      </c>
      <c r="F969" t="str">
        <f>VLOOKUP(укпф1[[#This Row],[Номенклатура]],[1]!Таблица213[[product_name]:[упаковка]],3,FALSE)</f>
        <v>ОХЛ</v>
      </c>
      <c r="G969" t="s">
        <v>15</v>
      </c>
      <c r="H969" t="str">
        <f>VLOOKUP(укпф1[[#This Row],[Номенклатура]],[1]!Таблица213[[product_name]:[упаковка]],4,FALSE)</f>
        <v>бедро</v>
      </c>
      <c r="I969" s="7">
        <v>106.67511176691173</v>
      </c>
      <c r="J969" s="7" cm="1">
        <f t="array" ref="J969">INDEX('[1]прайс ЗПП'!$A$1:$D$1080,MATCH(1,(укпф1[[#This Row],[артикул]]='[1]прайс ЗПП'!$B$1:$B$1080)*(укпф1[[#This Row],[Source.Name.1]]='[1]прайс ЗПП'!$A$1:$A$1080),0),4)</f>
        <v>907.72145367885093</v>
      </c>
      <c r="K969" s="7">
        <f>укпф1[[#This Row],[цена]]*укпф1[[#This Row],[объем]]</f>
        <v>96831.287524415005</v>
      </c>
      <c r="L969" s="7">
        <f>IFERROR(укпф1[[#This Row],[объем]]*VLOOKUP(укпф1[[#This Row],[артикул]],[1]маринад!$A$2:$D$39,3,FALSE),укпф1[[#This Row],[объем]])</f>
        <v>92.000958833041594</v>
      </c>
    </row>
    <row r="970" spans="1:12" x14ac:dyDescent="0.35">
      <c r="A970" t="s">
        <v>150</v>
      </c>
      <c r="B970" t="s">
        <v>93</v>
      </c>
      <c r="C970" t="s">
        <v>69</v>
      </c>
      <c r="D970">
        <f>VLOOKUP(укпф1[[#This Row],[Номенклатура]],[1]!Таблица213[[product_name]:[упаковка]],7,FALSE)</f>
        <v>958</v>
      </c>
      <c r="E970" t="s">
        <v>58</v>
      </c>
      <c r="F970" t="str">
        <f>VLOOKUP(укпф1[[#This Row],[Номенклатура]],[1]!Таблица213[[product_name]:[упаковка]],3,FALSE)</f>
        <v>ОХЛ</v>
      </c>
      <c r="G970" t="s">
        <v>15</v>
      </c>
      <c r="H970" t="str">
        <f>VLOOKUP(укпф1[[#This Row],[Номенклатура]],[1]!Таблица213[[product_name]:[упаковка]],4,FALSE)</f>
        <v>табак</v>
      </c>
      <c r="I970" s="7">
        <v>101.59534453991591</v>
      </c>
      <c r="J970" s="7" cm="1">
        <f t="array" ref="J970">INDEX('[1]прайс ЗПП'!$A$1:$D$1080,MATCH(1,(укпф1[[#This Row],[артикул]]='[1]прайс ЗПП'!$B$1:$B$1080)*(укпф1[[#This Row],[Source.Name.1]]='[1]прайс ЗПП'!$A$1:$A$1080),0),4)</f>
        <v>782.08453576687157</v>
      </c>
      <c r="K970" s="7">
        <f>укпф1[[#This Row],[цена]]*укпф1[[#This Row],[объем]]</f>
        <v>79456.147870575514</v>
      </c>
      <c r="L970" s="7">
        <f>IFERROR(укпф1[[#This Row],[объем]]*VLOOKUP(укпф1[[#This Row],[артикул]],[1]маринад!$A$2:$D$39,3,FALSE),укпф1[[#This Row],[объем]])</f>
        <v>98.924386114815889</v>
      </c>
    </row>
    <row r="971" spans="1:12" x14ac:dyDescent="0.35">
      <c r="A971" t="s">
        <v>150</v>
      </c>
      <c r="B971" t="s">
        <v>93</v>
      </c>
      <c r="C971" t="s">
        <v>69</v>
      </c>
      <c r="D971">
        <f>VLOOKUP(укпф1[[#This Row],[Номенклатура]],[1]!Таблица213[[product_name]:[упаковка]],7,FALSE)</f>
        <v>205</v>
      </c>
      <c r="E971" t="s">
        <v>88</v>
      </c>
      <c r="F971" t="str">
        <f>VLOOKUP(укпф1[[#This Row],[Номенклатура]],[1]!Таблица213[[product_name]:[упаковка]],3,FALSE)</f>
        <v>ОХЛ</v>
      </c>
      <c r="G971" t="s">
        <v>15</v>
      </c>
      <c r="H971" t="str">
        <f>VLOOKUP(укпф1[[#This Row],[Номенклатура]],[1]!Таблица213[[product_name]:[упаковка]],4,FALSE)</f>
        <v>рагу</v>
      </c>
      <c r="I971" s="7">
        <v>152.3930168098739</v>
      </c>
      <c r="J971" s="7" cm="1">
        <f t="array" ref="J971">INDEX('[1]прайс ЗПП'!$A$1:$D$1080,MATCH(1,(укпф1[[#This Row],[артикул]]='[1]прайс ЗПП'!$B$1:$B$1080)*(укпф1[[#This Row],[Source.Name.1]]='[1]прайс ЗПП'!$A$1:$A$1080),0),4)</f>
        <v>603.19488870785608</v>
      </c>
      <c r="K971" s="7">
        <f>укпф1[[#This Row],[цена]]*укпф1[[#This Row],[объем]]</f>
        <v>91922.688814486333</v>
      </c>
      <c r="L971" s="7">
        <f>IFERROR(укпф1[[#This Row],[объем]]*VLOOKUP(укпф1[[#This Row],[артикул]],[1]маринад!$A$2:$D$39,3,FALSE),укпф1[[#This Row],[объем]])</f>
        <v>113.07636477693397</v>
      </c>
    </row>
    <row r="972" spans="1:12" x14ac:dyDescent="0.35">
      <c r="A972" t="s">
        <v>150</v>
      </c>
      <c r="B972" t="s">
        <v>93</v>
      </c>
      <c r="C972" t="s">
        <v>69</v>
      </c>
      <c r="D972">
        <f>VLOOKUP(укпф1[[#This Row],[Номенклатура]],[1]!Таблица213[[product_name]:[упаковка]],7,FALSE)</f>
        <v>961</v>
      </c>
      <c r="E972" t="s">
        <v>89</v>
      </c>
      <c r="F972" t="str">
        <f>VLOOKUP(укпф1[[#This Row],[Номенклатура]],[1]!Таблица213[[product_name]:[упаковка]],3,FALSE)</f>
        <v>ОХЛ</v>
      </c>
      <c r="G972" t="s">
        <v>15</v>
      </c>
      <c r="H972" t="str">
        <f>VLOOKUP(укпф1[[#This Row],[Номенклатура]],[1]!Таблица213[[product_name]:[упаковка]],4,FALSE)</f>
        <v>табак</v>
      </c>
      <c r="I972" s="7">
        <v>152.3930168098739</v>
      </c>
      <c r="J972" s="7" cm="1">
        <f t="array" ref="J972">INDEX('[1]прайс ЗПП'!$A$1:$D$1080,MATCH(1,(укпф1[[#This Row],[артикул]]='[1]прайс ЗПП'!$B$1:$B$1080)*(укпф1[[#This Row],[Source.Name.1]]='[1]прайс ЗПП'!$A$1:$A$1080),0),4)</f>
        <v>771.34790253845608</v>
      </c>
      <c r="K972" s="7">
        <f>укпф1[[#This Row],[цена]]*укпф1[[#This Row],[объем]]</f>
        <v>117548.03387780391</v>
      </c>
      <c r="L972" s="7">
        <f>IFERROR(укпф1[[#This Row],[объем]]*VLOOKUP(укпф1[[#This Row],[артикул]],[1]маринад!$A$2:$D$39,3,FALSE),укпф1[[#This Row],[объем]])</f>
        <v>150.88417505928109</v>
      </c>
    </row>
    <row r="973" spans="1:12" x14ac:dyDescent="0.35">
      <c r="A973" t="s">
        <v>150</v>
      </c>
      <c r="B973" t="s">
        <v>93</v>
      </c>
      <c r="C973" t="s">
        <v>69</v>
      </c>
      <c r="D973">
        <f>VLOOKUP(укпф1[[#This Row],[Номенклатура]],[1]!Таблица213[[product_name]:[упаковка]],7,FALSE)</f>
        <v>1064</v>
      </c>
      <c r="E973" t="s">
        <v>62</v>
      </c>
      <c r="F973" t="str">
        <f>VLOOKUP(укпф1[[#This Row],[Номенклатура]],[1]!Таблица213[[product_name]:[упаковка]],3,FALSE)</f>
        <v>ОХЛ</v>
      </c>
      <c r="G973" t="s">
        <v>15</v>
      </c>
      <c r="H973" t="str">
        <f>VLOOKUP(укпф1[[#This Row],[Номенклатура]],[1]!Таблица213[[product_name]:[упаковка]],4,FALSE)</f>
        <v>бедро</v>
      </c>
      <c r="I973" s="7">
        <v>157.47278403686968</v>
      </c>
      <c r="J973" s="7" cm="1">
        <f t="array" ref="J973">INDEX('[1]прайс ЗПП'!$A$1:$D$1080,MATCH(1,(укпф1[[#This Row],[артикул]]='[1]прайс ЗПП'!$B$1:$B$1080)*(укпф1[[#This Row],[Source.Name.1]]='[1]прайс ЗПП'!$A$1:$A$1080),0),4)</f>
        <v>876.64068777890282</v>
      </c>
      <c r="K973" s="7">
        <f>укпф1[[#This Row],[цена]]*укпф1[[#This Row],[объем]]</f>
        <v>138047.04970454006</v>
      </c>
      <c r="L973" s="7">
        <f>IFERROR(укпф1[[#This Row],[объем]]*VLOOKUP(укпф1[[#This Row],[артикул]],[1]маринад!$A$2:$D$39,3,FALSE),укпф1[[#This Row],[объем]])</f>
        <v>133.67808492094201</v>
      </c>
    </row>
    <row r="974" spans="1:12" x14ac:dyDescent="0.35">
      <c r="A974" t="s">
        <v>150</v>
      </c>
      <c r="B974" t="s">
        <v>93</v>
      </c>
      <c r="C974" t="s">
        <v>69</v>
      </c>
      <c r="D974">
        <f>VLOOKUP(укпф1[[#This Row],[Номенклатура]],[1]!Таблица213[[product_name]:[упаковка]],7,FALSE)</f>
        <v>737</v>
      </c>
      <c r="E974" t="s">
        <v>90</v>
      </c>
      <c r="F974" t="str">
        <f>VLOOKUP(укпф1[[#This Row],[Номенклатура]],[1]!Таблица213[[product_name]:[упаковка]],3,FALSE)</f>
        <v>ОХЛ</v>
      </c>
      <c r="G974" t="s">
        <v>15</v>
      </c>
      <c r="H974" t="str">
        <f>VLOOKUP(укпф1[[#This Row],[Номенклатура]],[1]!Таблица213[[product_name]:[упаковка]],4,FALSE)</f>
        <v>лапы</v>
      </c>
      <c r="I974" s="7">
        <v>507.97672269957957</v>
      </c>
      <c r="J974" s="7" cm="1">
        <f t="array" ref="J974">INDEX('[1]прайс ЗПП'!$A$1:$D$1080,MATCH(1,(укпф1[[#This Row],[артикул]]='[1]прайс ЗПП'!$B$1:$B$1080)*(укпф1[[#This Row],[Source.Name.1]]='[1]прайс ЗПП'!$A$1:$A$1080),0),4)</f>
        <v>165.85787141818798</v>
      </c>
      <c r="K974" s="7">
        <f>укпф1[[#This Row],[цена]]*укпф1[[#This Row],[объем]]</f>
        <v>84251.937956939408</v>
      </c>
      <c r="L974" s="7">
        <f>IFERROR(укпф1[[#This Row],[объем]]*VLOOKUP(укпф1[[#This Row],[артикул]],[1]маринад!$A$2:$D$39,3,FALSE),укпф1[[#This Row],[объем]])</f>
        <v>507.97672269957957</v>
      </c>
    </row>
    <row r="975" spans="1:12" x14ac:dyDescent="0.35">
      <c r="A975" t="s">
        <v>150</v>
      </c>
      <c r="B975" t="s">
        <v>93</v>
      </c>
      <c r="C975" t="s">
        <v>69</v>
      </c>
      <c r="D975">
        <f>VLOOKUP(укпф1[[#This Row],[Номенклатура]],[1]!Таблица213[[product_name]:[упаковка]],7,FALSE)</f>
        <v>739</v>
      </c>
      <c r="E975" t="s">
        <v>91</v>
      </c>
      <c r="F975" t="str">
        <f>VLOOKUP(укпф1[[#This Row],[Номенклатура]],[1]!Таблица213[[product_name]:[упаковка]],3,FALSE)</f>
        <v>ОХЛ</v>
      </c>
      <c r="G975" t="s">
        <v>15</v>
      </c>
      <c r="H975" t="str">
        <f>VLOOKUP(укпф1[[#This Row],[Номенклатура]],[1]!Таблица213[[product_name]:[упаковка]],4,FALSE)</f>
        <v>головы</v>
      </c>
      <c r="I975" s="7">
        <v>660.36973950945344</v>
      </c>
      <c r="J975" s="7" cm="1">
        <f t="array" ref="J975">INDEX('[1]прайс ЗПП'!$A$1:$D$1080,MATCH(1,(укпф1[[#This Row],[артикул]]='[1]прайс ЗПП'!$B$1:$B$1080)*(укпф1[[#This Row],[Source.Name.1]]='[1]прайс ЗПП'!$A$1:$A$1080),0),4)</f>
        <v>173.74053138578151</v>
      </c>
      <c r="K975" s="7">
        <f>укпф1[[#This Row],[цена]]*укпф1[[#This Row],[объем]]</f>
        <v>114732.98945346255</v>
      </c>
      <c r="L975" s="7">
        <f>IFERROR(укпф1[[#This Row],[объем]]*VLOOKUP(укпф1[[#This Row],[артикул]],[1]маринад!$A$2:$D$39,3,FALSE),укпф1[[#This Row],[объем]])</f>
        <v>660.36973950945344</v>
      </c>
    </row>
    <row r="976" spans="1:12" x14ac:dyDescent="0.35">
      <c r="A976" t="s">
        <v>150</v>
      </c>
      <c r="B976" t="s">
        <v>93</v>
      </c>
      <c r="C976" t="s">
        <v>69</v>
      </c>
      <c r="D976">
        <f>VLOOKUP(укпф1[[#This Row],[Номенклатура]],[1]!Таблица213[[product_name]:[упаковка]],7,FALSE)</f>
        <v>744</v>
      </c>
      <c r="E976" t="s">
        <v>92</v>
      </c>
      <c r="F976" t="str">
        <f>VLOOKUP(укпф1[[#This Row],[Номенклатура]],[1]!Таблица213[[product_name]:[упаковка]],3,FALSE)</f>
        <v>ОХЛ</v>
      </c>
      <c r="G976" t="s">
        <v>15</v>
      </c>
      <c r="H976" t="str">
        <f>VLOOKUP(укпф1[[#This Row],[Номенклатура]],[1]!Таблица213[[product_name]:[упаковка]],4,FALSE)</f>
        <v>шея</v>
      </c>
      <c r="I976" s="7">
        <v>863.56042858928549</v>
      </c>
      <c r="J976" s="7" cm="1">
        <f t="array" ref="J976">INDEX('[1]прайс ЗПП'!$A$1:$D$1080,MATCH(1,(укпф1[[#This Row],[артикул]]='[1]прайс ЗПП'!$B$1:$B$1080)*(укпф1[[#This Row],[Source.Name.1]]='[1]прайс ЗПП'!$A$1:$A$1080),0),4)</f>
        <v>350.33238811717894</v>
      </c>
      <c r="K976" s="7">
        <f>укпф1[[#This Row],[цена]]*укпф1[[#This Row],[объем]]</f>
        <v>302533.18723117898</v>
      </c>
      <c r="L976" s="7">
        <f>IFERROR(укпф1[[#This Row],[объем]]*VLOOKUP(укпф1[[#This Row],[артикул]],[1]маринад!$A$2:$D$39,3,FALSE),укпф1[[#This Row],[объем]])</f>
        <v>863.56042858928549</v>
      </c>
    </row>
    <row r="977" spans="1:12" x14ac:dyDescent="0.35">
      <c r="A977" t="s">
        <v>150</v>
      </c>
      <c r="B977" t="s">
        <v>94</v>
      </c>
      <c r="C977" t="s">
        <v>95</v>
      </c>
      <c r="D977">
        <f>VLOOKUP(укпф1[[#This Row],[Номенклатура]],[1]!Таблица213[[product_name]:[упаковка]],7,FALSE)</f>
        <v>710</v>
      </c>
      <c r="E977" t="s">
        <v>28</v>
      </c>
      <c r="F977" t="str">
        <f>VLOOKUP(укпф1[[#This Row],[Номенклатура]],[1]!Таблица213[[product_name]:[упаковка]],3,FALSE)</f>
        <v>ОХЛ</v>
      </c>
      <c r="G977" t="s">
        <v>15</v>
      </c>
      <c r="H977" t="str">
        <f>VLOOKUP(укпф1[[#This Row],[Номенклатура]],[1]!Таблица213[[product_name]:[упаковка]],4,FALSE)</f>
        <v>бедро</v>
      </c>
      <c r="I977" s="7">
        <v>4433.5599028798579</v>
      </c>
      <c r="J977" s="7" cm="1">
        <f t="array" ref="J977">INDEX('[1]прайс ЗПП'!$A$1:$D$1080,MATCH(1,(укпф1[[#This Row],[артикул]]='[1]прайс ЗПП'!$B$1:$B$1080)*(укпф1[[#This Row],[Source.Name.1]]='[1]прайс ЗПП'!$A$1:$A$1080),0),4)</f>
        <v>848.1474629904244</v>
      </c>
      <c r="K977" s="7">
        <f>укпф1[[#This Row],[цена]]*укпф1[[#This Row],[объем]]</f>
        <v>3760312.5836436236</v>
      </c>
      <c r="L977" s="7">
        <f>IFERROR(укпф1[[#This Row],[объем]]*VLOOKUP(укпф1[[#This Row],[артикул]],[1]маринад!$A$2:$D$39,3,FALSE),укпф1[[#This Row],[объем]])</f>
        <v>4433.5599028798579</v>
      </c>
    </row>
    <row r="978" spans="1:12" x14ac:dyDescent="0.35">
      <c r="A978" t="s">
        <v>150</v>
      </c>
      <c r="B978" t="s">
        <v>94</v>
      </c>
      <c r="C978" t="s">
        <v>95</v>
      </c>
      <c r="D978">
        <f>VLOOKUP(укпф1[[#This Row],[Номенклатура]],[1]!Таблица213[[product_name]:[упаковка]],7,FALSE)</f>
        <v>953</v>
      </c>
      <c r="E978" t="s">
        <v>87</v>
      </c>
      <c r="F978" t="str">
        <f>VLOOKUP(укпф1[[#This Row],[Номенклатура]],[1]!Таблица213[[product_name]:[упаковка]],3,FALSE)</f>
        <v>ОХЛ</v>
      </c>
      <c r="G978" t="s">
        <v>15</v>
      </c>
      <c r="H978" t="str">
        <f>VLOOKUP(укпф1[[#This Row],[Номенклатура]],[1]!Таблица213[[product_name]:[упаковка]],4,FALSE)</f>
        <v>бедро</v>
      </c>
      <c r="I978" s="7">
        <v>295.57066019199056</v>
      </c>
      <c r="J978" s="7" cm="1">
        <f t="array" ref="J978">INDEX('[1]прайс ЗПП'!$A$1:$D$1080,MATCH(1,(укпф1[[#This Row],[артикул]]='[1]прайс ЗПП'!$B$1:$B$1080)*(укпф1[[#This Row],[Source.Name.1]]='[1]прайс ЗПП'!$A$1:$A$1080),0),4)</f>
        <v>907.72145367885093</v>
      </c>
      <c r="K978" s="7">
        <f>укпф1[[#This Row],[цена]]*укпф1[[#This Row],[объем]]</f>
        <v>268295.82933429134</v>
      </c>
      <c r="L978" s="7">
        <f>IFERROR(укпф1[[#This Row],[объем]]*VLOOKUP(укпф1[[#This Row],[артикул]],[1]маринад!$A$2:$D$39,3,FALSE),укпф1[[#This Row],[объем]])</f>
        <v>254.91216920395908</v>
      </c>
    </row>
    <row r="979" spans="1:12" x14ac:dyDescent="0.35">
      <c r="A979" t="s">
        <v>150</v>
      </c>
      <c r="B979" t="s">
        <v>94</v>
      </c>
      <c r="C979" t="s">
        <v>95</v>
      </c>
      <c r="D979">
        <f>VLOOKUP(укпф1[[#This Row],[Номенклатура]],[1]!Таблица213[[product_name]:[упаковка]],7,FALSE)</f>
        <v>712</v>
      </c>
      <c r="E979" t="s">
        <v>30</v>
      </c>
      <c r="F979" t="str">
        <f>VLOOKUP(укпф1[[#This Row],[Номенклатура]],[1]!Таблица213[[product_name]:[упаковка]],3,FALSE)</f>
        <v>ОХЛ</v>
      </c>
      <c r="G979" t="s">
        <v>15</v>
      </c>
      <c r="H979" t="str">
        <f>VLOOKUP(укпф1[[#This Row],[Номенклатура]],[1]!Таблица213[[product_name]:[упаковка]],4,FALSE)</f>
        <v>голень</v>
      </c>
      <c r="I979" s="7">
        <v>2955.706601919906</v>
      </c>
      <c r="J979" s="7" cm="1">
        <f t="array" ref="J979">INDEX('[1]прайс ЗПП'!$A$1:$D$1080,MATCH(1,(укпф1[[#This Row],[артикул]]='[1]прайс ЗПП'!$B$1:$B$1080)*(укпф1[[#This Row],[Source.Name.1]]='[1]прайс ЗПП'!$A$1:$A$1080),0),4)</f>
        <v>882.08395965504735</v>
      </c>
      <c r="K979" s="7">
        <f>укпф1[[#This Row],[цена]]*укпф1[[#This Row],[объем]]</f>
        <v>2607181.3830000754</v>
      </c>
      <c r="L979" s="7">
        <f>IFERROR(укпф1[[#This Row],[объем]]*VLOOKUP(укпф1[[#This Row],[артикул]],[1]маринад!$A$2:$D$39,3,FALSE),укпф1[[#This Row],[объем]])</f>
        <v>2955.706601919906</v>
      </c>
    </row>
    <row r="980" spans="1:12" x14ac:dyDescent="0.35">
      <c r="A980" t="s">
        <v>150</v>
      </c>
      <c r="B980" t="s">
        <v>94</v>
      </c>
      <c r="C980" t="s">
        <v>95</v>
      </c>
      <c r="D980">
        <f>VLOOKUP(укпф1[[#This Row],[Номенклатура]],[1]!Таблица213[[product_name]:[упаковка]],7,FALSE)</f>
        <v>739</v>
      </c>
      <c r="E980" t="s">
        <v>91</v>
      </c>
      <c r="F980" t="str">
        <f>VLOOKUP(укпф1[[#This Row],[Номенклатура]],[1]!Таблица213[[product_name]:[упаковка]],3,FALSE)</f>
        <v>ОХЛ</v>
      </c>
      <c r="G980" t="s">
        <v>15</v>
      </c>
      <c r="H980" t="str">
        <f>VLOOKUP(укпф1[[#This Row],[Номенклатура]],[1]!Таблица213[[product_name]:[упаковка]],4,FALSE)</f>
        <v>головы</v>
      </c>
      <c r="I980" s="7">
        <v>886.71198057597167</v>
      </c>
      <c r="J980" s="7" cm="1">
        <f t="array" ref="J980">INDEX('[1]прайс ЗПП'!$A$1:$D$1080,MATCH(1,(укпф1[[#This Row],[артикул]]='[1]прайс ЗПП'!$B$1:$B$1080)*(укпф1[[#This Row],[Source.Name.1]]='[1]прайс ЗПП'!$A$1:$A$1080),0),4)</f>
        <v>173.74053138578151</v>
      </c>
      <c r="K980" s="7">
        <f>укпф1[[#This Row],[цена]]*укпф1[[#This Row],[объем]]</f>
        <v>154057.81069140809</v>
      </c>
      <c r="L980" s="7">
        <f>IFERROR(укпф1[[#This Row],[объем]]*VLOOKUP(укпф1[[#This Row],[артикул]],[1]маринад!$A$2:$D$39,3,FALSE),укпф1[[#This Row],[объем]])</f>
        <v>886.71198057597167</v>
      </c>
    </row>
    <row r="981" spans="1:12" x14ac:dyDescent="0.35">
      <c r="A981" t="s">
        <v>150</v>
      </c>
      <c r="B981" t="s">
        <v>94</v>
      </c>
      <c r="C981" t="s">
        <v>95</v>
      </c>
      <c r="D981">
        <f>VLOOKUP(укпф1[[#This Row],[Номенклатура]],[1]!Таблица213[[product_name]:[упаковка]],7,FALSE)</f>
        <v>952</v>
      </c>
      <c r="E981" t="s">
        <v>86</v>
      </c>
      <c r="F981" t="str">
        <f>VLOOKUP(укпф1[[#This Row],[Номенклатура]],[1]!Таблица213[[product_name]:[упаковка]],3,FALSE)</f>
        <v>ОХЛ</v>
      </c>
      <c r="G981" t="s">
        <v>15</v>
      </c>
      <c r="H981" t="str">
        <f>VLOOKUP(укпф1[[#This Row],[Номенклатура]],[1]!Таблица213[[product_name]:[упаковка]],4,FALSE)</f>
        <v>голень</v>
      </c>
      <c r="I981" s="7">
        <v>295.57066019199056</v>
      </c>
      <c r="J981" s="7" cm="1">
        <f t="array" ref="J981">INDEX('[1]прайс ЗПП'!$A$1:$D$1080,MATCH(1,(укпф1[[#This Row],[артикул]]='[1]прайс ЗПП'!$B$1:$B$1080)*(укпф1[[#This Row],[Source.Name.1]]='[1]прайс ЗПП'!$A$1:$A$1080),0),4)</f>
        <v>893.17981197351094</v>
      </c>
      <c r="K981" s="7">
        <f>укпф1[[#This Row],[цена]]*укпф1[[#This Row],[объем]]</f>
        <v>263997.74669516861</v>
      </c>
      <c r="L981" s="7">
        <f>IFERROR(укпф1[[#This Row],[объем]]*VLOOKUP(укпф1[[#This Row],[артикул]],[1]маринад!$A$2:$D$39,3,FALSE),укпф1[[#This Row],[объем]])</f>
        <v>252.73250123299749</v>
      </c>
    </row>
    <row r="982" spans="1:12" x14ac:dyDescent="0.35">
      <c r="A982" t="s">
        <v>150</v>
      </c>
      <c r="B982" t="s">
        <v>94</v>
      </c>
      <c r="C982" t="s">
        <v>95</v>
      </c>
      <c r="D982">
        <f>VLOOKUP(укпф1[[#This Row],[Номенклатура]],[1]!Таблица213[[product_name]:[упаковка]],7,FALSE)</f>
        <v>727</v>
      </c>
      <c r="E982" t="s">
        <v>38</v>
      </c>
      <c r="F982" t="str">
        <f>VLOOKUP(укпф1[[#This Row],[Номенклатура]],[1]!Таблица213[[product_name]:[упаковка]],3,FALSE)</f>
        <v>ОХЛ</v>
      </c>
      <c r="G982" t="s">
        <v>15</v>
      </c>
      <c r="H982" t="str">
        <f>VLOOKUP(укпф1[[#This Row],[Номенклатура]],[1]!Таблица213[[product_name]:[упаковка]],4,FALSE)</f>
        <v>грудка</v>
      </c>
      <c r="I982" s="7">
        <v>295.57066019199056</v>
      </c>
      <c r="J982" s="7" cm="1">
        <f t="array" ref="J982">INDEX('[1]прайс ЗПП'!$A$1:$D$1080,MATCH(1,(укпф1[[#This Row],[артикул]]='[1]прайс ЗПП'!$B$1:$B$1080)*(укпф1[[#This Row],[Source.Name.1]]='[1]прайс ЗПП'!$A$1:$A$1080),0),4)</f>
        <v>894.04466057128036</v>
      </c>
      <c r="K982" s="7">
        <f>укпф1[[#This Row],[цена]]*укпф1[[#This Row],[объем]]</f>
        <v>264253.37056617747</v>
      </c>
      <c r="L982" s="7">
        <f>IFERROR(укпф1[[#This Row],[объем]]*VLOOKUP(укпф1[[#This Row],[артикул]],[1]маринад!$A$2:$D$39,3,FALSE),укпф1[[#This Row],[объем]])</f>
        <v>295.57066019199056</v>
      </c>
    </row>
    <row r="983" spans="1:12" x14ac:dyDescent="0.35">
      <c r="A983" t="s">
        <v>150</v>
      </c>
      <c r="B983" t="s">
        <v>94</v>
      </c>
      <c r="C983" t="s">
        <v>95</v>
      </c>
      <c r="D983">
        <f>VLOOKUP(укпф1[[#This Row],[Номенклатура]],[1]!Таблица213[[product_name]:[упаковка]],7,FALSE)</f>
        <v>730</v>
      </c>
      <c r="E983" t="s">
        <v>45</v>
      </c>
      <c r="F983" t="str">
        <f>VLOOKUP(укпф1[[#This Row],[Номенклатура]],[1]!Таблица213[[product_name]:[упаковка]],3,FALSE)</f>
        <v>ОХЛ</v>
      </c>
      <c r="G983" t="s">
        <v>15</v>
      </c>
      <c r="H983" t="str">
        <f>VLOOKUP(укпф1[[#This Row],[Номенклатура]],[1]!Таблица213[[product_name]:[упаковка]],4,FALSE)</f>
        <v>желудки</v>
      </c>
      <c r="I983" s="7">
        <v>1477.853300959953</v>
      </c>
      <c r="J983" s="7" cm="1">
        <f t="array" ref="J983">INDEX('[1]прайс ЗПП'!$A$1:$D$1080,MATCH(1,(укпф1[[#This Row],[артикул]]='[1]прайс ЗПП'!$B$1:$B$1080)*(укпф1[[#This Row],[Source.Name.1]]='[1]прайс ЗПП'!$A$1:$A$1080),0),4)</f>
        <v>562.95922128110215</v>
      </c>
      <c r="K983" s="7">
        <f>укпф1[[#This Row],[цена]]*укпф1[[#This Row],[объем]]</f>
        <v>831971.14347612148</v>
      </c>
      <c r="L983" s="7">
        <f>IFERROR(укпф1[[#This Row],[объем]]*VLOOKUP(укпф1[[#This Row],[артикул]],[1]маринад!$A$2:$D$39,3,FALSE),укпф1[[#This Row],[объем]])</f>
        <v>1477.853300959953</v>
      </c>
    </row>
    <row r="984" spans="1:12" x14ac:dyDescent="0.35">
      <c r="A984" t="s">
        <v>150</v>
      </c>
      <c r="B984" t="s">
        <v>94</v>
      </c>
      <c r="C984" t="s">
        <v>95</v>
      </c>
      <c r="D984">
        <f>VLOOKUP(укпф1[[#This Row],[Номенклатура]],[1]!Таблица213[[product_name]:[упаковка]],7,FALSE)</f>
        <v>714</v>
      </c>
      <c r="E984" t="s">
        <v>32</v>
      </c>
      <c r="F984" t="str">
        <f>VLOOKUP(укпф1[[#This Row],[Номенклатура]],[1]!Таблица213[[product_name]:[упаковка]],3,FALSE)</f>
        <v>ОХЛ</v>
      </c>
      <c r="G984" t="s">
        <v>15</v>
      </c>
      <c r="H984" t="str">
        <f>VLOOKUP(укпф1[[#This Row],[Номенклатура]],[1]!Таблица213[[product_name]:[упаковка]],4,FALSE)</f>
        <v>крыло</v>
      </c>
      <c r="I984" s="7">
        <v>1477.853300959953</v>
      </c>
      <c r="J984" s="7" cm="1">
        <f t="array" ref="J984">INDEX('[1]прайс ЗПП'!$A$1:$D$1080,MATCH(1,(укпф1[[#This Row],[артикул]]='[1]прайс ЗПП'!$B$1:$B$1080)*(укпф1[[#This Row],[Source.Name.1]]='[1]прайс ЗПП'!$A$1:$A$1080),0),4)</f>
        <v>864.8588524341136</v>
      </c>
      <c r="K984" s="7">
        <f>укпф1[[#This Row],[цена]]*укпф1[[#This Row],[объем]]</f>
        <v>1278134.5099341916</v>
      </c>
      <c r="L984" s="7">
        <f>IFERROR(укпф1[[#This Row],[объем]]*VLOOKUP(укпф1[[#This Row],[артикул]],[1]маринад!$A$2:$D$39,3,FALSE),укпф1[[#This Row],[объем]])</f>
        <v>1477.853300959953</v>
      </c>
    </row>
    <row r="985" spans="1:12" x14ac:dyDescent="0.35">
      <c r="A985" t="s">
        <v>150</v>
      </c>
      <c r="B985" t="s">
        <v>94</v>
      </c>
      <c r="C985" t="s">
        <v>95</v>
      </c>
      <c r="D985">
        <f>VLOOKUP(укпф1[[#This Row],[Номенклатура]],[1]!Таблица213[[product_name]:[упаковка]],7,FALSE)</f>
        <v>737</v>
      </c>
      <c r="E985" t="s">
        <v>90</v>
      </c>
      <c r="F985" t="str">
        <f>VLOOKUP(укпф1[[#This Row],[Номенклатура]],[1]!Таблица213[[product_name]:[упаковка]],3,FALSE)</f>
        <v>ОХЛ</v>
      </c>
      <c r="G985" t="s">
        <v>15</v>
      </c>
      <c r="H985" t="str">
        <f>VLOOKUP(укпф1[[#This Row],[Номенклатура]],[1]!Таблица213[[product_name]:[упаковка]],4,FALSE)</f>
        <v>лапы</v>
      </c>
      <c r="I985" s="7">
        <v>1477.853300959953</v>
      </c>
      <c r="J985" s="7" cm="1">
        <f t="array" ref="J985">INDEX('[1]прайс ЗПП'!$A$1:$D$1080,MATCH(1,(укпф1[[#This Row],[артикул]]='[1]прайс ЗПП'!$B$1:$B$1080)*(укпф1[[#This Row],[Source.Name.1]]='[1]прайс ЗПП'!$A$1:$A$1080),0),4)</f>
        <v>165.85787141818798</v>
      </c>
      <c r="K985" s="7">
        <f>укпф1[[#This Row],[цена]]*укпф1[[#This Row],[объем]]</f>
        <v>245113.60276556056</v>
      </c>
      <c r="L985" s="7">
        <f>IFERROR(укпф1[[#This Row],[объем]]*VLOOKUP(укпф1[[#This Row],[артикул]],[1]маринад!$A$2:$D$39,3,FALSE),укпф1[[#This Row],[объем]])</f>
        <v>1477.853300959953</v>
      </c>
    </row>
    <row r="986" spans="1:12" x14ac:dyDescent="0.35">
      <c r="A986" t="s">
        <v>150</v>
      </c>
      <c r="B986" t="s">
        <v>94</v>
      </c>
      <c r="C986" t="s">
        <v>95</v>
      </c>
      <c r="D986">
        <f>VLOOKUP(укпф1[[#This Row],[Номенклатура]],[1]!Таблица213[[product_name]:[упаковка]],7,FALSE)</f>
        <v>732</v>
      </c>
      <c r="E986" t="s">
        <v>47</v>
      </c>
      <c r="F986" t="str">
        <f>VLOOKUP(укпф1[[#This Row],[Номенклатура]],[1]!Таблица213[[product_name]:[упаковка]],3,FALSE)</f>
        <v>ОХЛ</v>
      </c>
      <c r="G986" t="s">
        <v>15</v>
      </c>
      <c r="H986" t="str">
        <f>VLOOKUP(укпф1[[#This Row],[Номенклатура]],[1]!Таблица213[[product_name]:[упаковка]],4,FALSE)</f>
        <v>печень</v>
      </c>
      <c r="I986" s="7">
        <v>1477.853300959953</v>
      </c>
      <c r="J986" s="7" cm="1">
        <f t="array" ref="J986">INDEX('[1]прайс ЗПП'!$A$1:$D$1080,MATCH(1,(укпф1[[#This Row],[артикул]]='[1]прайс ЗПП'!$B$1:$B$1080)*(укпф1[[#This Row],[Source.Name.1]]='[1]прайс ЗПП'!$A$1:$A$1080),0),4)</f>
        <v>538.72957446855617</v>
      </c>
      <c r="K986" s="7">
        <f>укпф1[[#This Row],[цена]]*укпф1[[#This Row],[объем]]</f>
        <v>796163.27995310654</v>
      </c>
      <c r="L986" s="7">
        <f>IFERROR(укпф1[[#This Row],[объем]]*VLOOKUP(укпф1[[#This Row],[артикул]],[1]маринад!$A$2:$D$39,3,FALSE),укпф1[[#This Row],[объем]])</f>
        <v>1477.853300959953</v>
      </c>
    </row>
    <row r="987" spans="1:12" x14ac:dyDescent="0.35">
      <c r="A987" t="s">
        <v>150</v>
      </c>
      <c r="B987" t="s">
        <v>94</v>
      </c>
      <c r="C987" t="s">
        <v>95</v>
      </c>
      <c r="D987">
        <f>VLOOKUP(укпф1[[#This Row],[Номенклатура]],[1]!Таблица213[[product_name]:[упаковка]],7,FALSE)</f>
        <v>734</v>
      </c>
      <c r="E987" t="s">
        <v>49</v>
      </c>
      <c r="F987" t="str">
        <f>VLOOKUP(укпф1[[#This Row],[Номенклатура]],[1]!Таблица213[[product_name]:[упаковка]],3,FALSE)</f>
        <v>ОХЛ</v>
      </c>
      <c r="G987" t="s">
        <v>15</v>
      </c>
      <c r="H987" t="str">
        <f>VLOOKUP(укпф1[[#This Row],[Номенклатура]],[1]!Таблица213[[product_name]:[упаковка]],4,FALSE)</f>
        <v>сердце</v>
      </c>
      <c r="I987" s="7">
        <v>1477.853300959953</v>
      </c>
      <c r="J987" s="7" cm="1">
        <f t="array" ref="J987">INDEX('[1]прайс ЗПП'!$A$1:$D$1080,MATCH(1,(укпф1[[#This Row],[артикул]]='[1]прайс ЗПП'!$B$1:$B$1080)*(укпф1[[#This Row],[Source.Name.1]]='[1]прайс ЗПП'!$A$1:$A$1080),0),4)</f>
        <v>899.68261842380946</v>
      </c>
      <c r="K987" s="7">
        <f>укпф1[[#This Row],[цена]]*укпф1[[#This Row],[объем]]</f>
        <v>1329598.9274539207</v>
      </c>
      <c r="L987" s="7">
        <f>IFERROR(укпф1[[#This Row],[объем]]*VLOOKUP(укпф1[[#This Row],[артикул]],[1]маринад!$A$2:$D$39,3,FALSE),укпф1[[#This Row],[объем]])</f>
        <v>1477.853300959953</v>
      </c>
    </row>
    <row r="988" spans="1:12" x14ac:dyDescent="0.35">
      <c r="A988" t="s">
        <v>150</v>
      </c>
      <c r="B988" t="s">
        <v>94</v>
      </c>
      <c r="C988" t="s">
        <v>95</v>
      </c>
      <c r="D988">
        <f>VLOOKUP(укпф1[[#This Row],[Номенклатура]],[1]!Таблица213[[product_name]:[упаковка]],7,FALSE)</f>
        <v>718</v>
      </c>
      <c r="E988" t="s">
        <v>36</v>
      </c>
      <c r="F988" t="str">
        <f>VLOOKUP(укпф1[[#This Row],[Номенклатура]],[1]!Таблица213[[product_name]:[упаковка]],3,FALSE)</f>
        <v>ОХЛ</v>
      </c>
      <c r="G988" t="s">
        <v>15</v>
      </c>
      <c r="H988" t="str">
        <f>VLOOKUP(укпф1[[#This Row],[Номенклатура]],[1]!Таблица213[[product_name]:[упаковка]],4,FALSE)</f>
        <v>филе</v>
      </c>
      <c r="I988" s="7">
        <v>5911.413203839812</v>
      </c>
      <c r="J988" s="7" cm="1">
        <f t="array" ref="J988">INDEX('[1]прайс ЗПП'!$A$1:$D$1080,MATCH(1,(укпф1[[#This Row],[артикул]]='[1]прайс ЗПП'!$B$1:$B$1080)*(укпф1[[#This Row],[Source.Name.1]]='[1]прайс ЗПП'!$A$1:$A$1080),0),4)</f>
        <v>1118.7325439160911</v>
      </c>
      <c r="K988" s="7">
        <f>укпф1[[#This Row],[цена]]*укпф1[[#This Row],[объем]]</f>
        <v>6613290.3316708831</v>
      </c>
      <c r="L988" s="7">
        <f>IFERROR(укпф1[[#This Row],[объем]]*VLOOKUP(укпф1[[#This Row],[артикул]],[1]маринад!$A$2:$D$39,3,FALSE),укпф1[[#This Row],[объем]])</f>
        <v>5911.413203839812</v>
      </c>
    </row>
    <row r="989" spans="1:12" x14ac:dyDescent="0.35">
      <c r="A989" t="s">
        <v>150</v>
      </c>
      <c r="B989" t="s">
        <v>94</v>
      </c>
      <c r="C989" t="s">
        <v>95</v>
      </c>
      <c r="D989">
        <f>VLOOKUP(укпф1[[#This Row],[Номенклатура]],[1]!Таблица213[[product_name]:[упаковка]],7,FALSE)</f>
        <v>701</v>
      </c>
      <c r="E989" t="s">
        <v>26</v>
      </c>
      <c r="F989" t="str">
        <f>VLOOKUP(укпф1[[#This Row],[Номенклатура]],[1]!Таблица213[[product_name]:[упаковка]],3,FALSE)</f>
        <v>ОХЛ</v>
      </c>
      <c r="G989" t="s">
        <v>15</v>
      </c>
      <c r="H989" t="str">
        <f>VLOOKUP(укпф1[[#This Row],[Номенклатура]],[1]!Таблица213[[product_name]:[упаковка]],4,FALSE)</f>
        <v>тушка</v>
      </c>
      <c r="I989" s="7">
        <v>2955.706601919906</v>
      </c>
      <c r="J989" s="7" cm="1">
        <f t="array" ref="J989">INDEX('[1]прайс ЗПП'!$A$1:$D$1080,MATCH(1,(укпф1[[#This Row],[артикул]]='[1]прайс ЗПП'!$B$1:$B$1080)*(укпф1[[#This Row],[Source.Name.1]]='[1]прайс ЗПП'!$A$1:$A$1080),0),4)</f>
        <v>831.78370925650859</v>
      </c>
      <c r="K989" s="7">
        <f>укпф1[[#This Row],[цена]]*укпф1[[#This Row],[объем]]</f>
        <v>2458508.6008188901</v>
      </c>
      <c r="L989" s="7">
        <f>IFERROR(укпф1[[#This Row],[объем]]*VLOOKUP(укпф1[[#This Row],[артикул]],[1]маринад!$A$2:$D$39,3,FALSE),укпф1[[#This Row],[объем]])</f>
        <v>2955.706601919906</v>
      </c>
    </row>
    <row r="990" spans="1:12" x14ac:dyDescent="0.35">
      <c r="A990" t="s">
        <v>150</v>
      </c>
      <c r="B990" t="s">
        <v>94</v>
      </c>
      <c r="C990" t="s">
        <v>95</v>
      </c>
      <c r="D990">
        <f>VLOOKUP(укпф1[[#This Row],[Номенклатура]],[1]!Таблица213[[product_name]:[упаковка]],7,FALSE)</f>
        <v>958</v>
      </c>
      <c r="E990" t="s">
        <v>58</v>
      </c>
      <c r="F990" t="str">
        <f>VLOOKUP(укпф1[[#This Row],[Номенклатура]],[1]!Таблица213[[product_name]:[упаковка]],3,FALSE)</f>
        <v>ОХЛ</v>
      </c>
      <c r="G990" t="s">
        <v>15</v>
      </c>
      <c r="H990" t="str">
        <f>VLOOKUP(укпф1[[#This Row],[Номенклатура]],[1]!Таблица213[[product_name]:[упаковка]],4,FALSE)</f>
        <v>табак</v>
      </c>
      <c r="I990" s="7">
        <v>1477.853300959953</v>
      </c>
      <c r="J990" s="7" cm="1">
        <f t="array" ref="J990">INDEX('[1]прайс ЗПП'!$A$1:$D$1080,MATCH(1,(укпф1[[#This Row],[артикул]]='[1]прайс ЗПП'!$B$1:$B$1080)*(укпф1[[#This Row],[Source.Name.1]]='[1]прайс ЗПП'!$A$1:$A$1080),0),4)</f>
        <v>782.08453576687157</v>
      </c>
      <c r="K990" s="7">
        <f>укпф1[[#This Row],[цена]]*укпф1[[#This Row],[объем]]</f>
        <v>1155806.2128128037</v>
      </c>
      <c r="L990" s="7">
        <f>IFERROR(укпф1[[#This Row],[объем]]*VLOOKUP(укпф1[[#This Row],[артикул]],[1]маринад!$A$2:$D$39,3,FALSE),укпф1[[#This Row],[объем]])</f>
        <v>1439.000293047666</v>
      </c>
    </row>
    <row r="991" spans="1:12" x14ac:dyDescent="0.35">
      <c r="A991" t="s">
        <v>150</v>
      </c>
      <c r="B991" t="s">
        <v>94</v>
      </c>
      <c r="C991" t="s">
        <v>95</v>
      </c>
      <c r="D991">
        <f>VLOOKUP(укпф1[[#This Row],[Номенклатура]],[1]!Таблица213[[product_name]:[упаковка]],7,FALSE)</f>
        <v>961</v>
      </c>
      <c r="E991" t="s">
        <v>89</v>
      </c>
      <c r="F991" t="str">
        <f>VLOOKUP(укпф1[[#This Row],[Номенклатура]],[1]!Таблица213[[product_name]:[упаковка]],3,FALSE)</f>
        <v>ОХЛ</v>
      </c>
      <c r="G991" t="s">
        <v>15</v>
      </c>
      <c r="H991" t="str">
        <f>VLOOKUP(укпф1[[#This Row],[Номенклатура]],[1]!Таблица213[[product_name]:[упаковка]],4,FALSE)</f>
        <v>табак</v>
      </c>
      <c r="I991" s="7">
        <v>295.57066019199056</v>
      </c>
      <c r="J991" s="7" cm="1">
        <f t="array" ref="J991">INDEX('[1]прайс ЗПП'!$A$1:$D$1080,MATCH(1,(укпф1[[#This Row],[артикул]]='[1]прайс ЗПП'!$B$1:$B$1080)*(укпф1[[#This Row],[Source.Name.1]]='[1]прайс ЗПП'!$A$1:$A$1080),0),4)</f>
        <v>771.34790253845608</v>
      </c>
      <c r="K991" s="7">
        <f>укпф1[[#This Row],[цена]]*укпф1[[#This Row],[объем]]</f>
        <v>227987.80879099865</v>
      </c>
      <c r="L991" s="7">
        <f>IFERROR(укпф1[[#This Row],[объем]]*VLOOKUP(укпф1[[#This Row],[артикул]],[1]маринад!$A$2:$D$39,3,FALSE),укпф1[[#This Row],[объем]])</f>
        <v>292.64421801187183</v>
      </c>
    </row>
    <row r="992" spans="1:12" x14ac:dyDescent="0.35">
      <c r="A992" t="s">
        <v>150</v>
      </c>
      <c r="B992" t="s">
        <v>94</v>
      </c>
      <c r="C992" t="s">
        <v>95</v>
      </c>
      <c r="D992">
        <f>VLOOKUP(укпф1[[#This Row],[Номенклатура]],[1]!Таблица213[[product_name]:[упаковка]],7,FALSE)</f>
        <v>744</v>
      </c>
      <c r="E992" t="s">
        <v>92</v>
      </c>
      <c r="F992" t="str">
        <f>VLOOKUP(укпф1[[#This Row],[Номенклатура]],[1]!Таблица213[[product_name]:[упаковка]],3,FALSE)</f>
        <v>ОХЛ</v>
      </c>
      <c r="G992" t="s">
        <v>15</v>
      </c>
      <c r="H992" t="str">
        <f>VLOOKUP(укпф1[[#This Row],[Номенклатура]],[1]!Таблица213[[product_name]:[упаковка]],4,FALSE)</f>
        <v>шея</v>
      </c>
      <c r="I992" s="7">
        <v>295.57066019199056</v>
      </c>
      <c r="J992" s="7" cm="1">
        <f t="array" ref="J992">INDEX('[1]прайс ЗПП'!$A$1:$D$1080,MATCH(1,(укпф1[[#This Row],[артикул]]='[1]прайс ЗПП'!$B$1:$B$1080)*(укпф1[[#This Row],[Source.Name.1]]='[1]прайс ЗПП'!$A$1:$A$1080),0),4)</f>
        <v>350.33238811717894</v>
      </c>
      <c r="K992" s="7">
        <f>укпф1[[#This Row],[цена]]*укпф1[[#This Row],[объем]]</f>
        <v>103547.97524243125</v>
      </c>
      <c r="L992" s="7">
        <f>IFERROR(укпф1[[#This Row],[объем]]*VLOOKUP(укпф1[[#This Row],[артикул]],[1]маринад!$A$2:$D$39,3,FALSE),укпф1[[#This Row],[объем]])</f>
        <v>295.57066019199056</v>
      </c>
    </row>
    <row r="993" spans="1:12" x14ac:dyDescent="0.35">
      <c r="A993" t="s">
        <v>150</v>
      </c>
      <c r="B993" t="s">
        <v>96</v>
      </c>
      <c r="C993" t="s">
        <v>97</v>
      </c>
      <c r="D993">
        <f>VLOOKUP(укпф1[[#This Row],[Номенклатура]],[1]!Таблица213[[product_name]:[упаковка]],7,FALSE)</f>
        <v>978</v>
      </c>
      <c r="E993" t="s">
        <v>98</v>
      </c>
      <c r="F993" t="str">
        <f>VLOOKUP(укпф1[[#This Row],[Номенклатура]],[1]!Таблица213[[product_name]:[упаковка]],3,FALSE)</f>
        <v>ОХЛ</v>
      </c>
      <c r="G993" t="s">
        <v>15</v>
      </c>
      <c r="H993" t="str">
        <f>VLOOKUP(укпф1[[#This Row],[Номенклатура]],[1]!Таблица213[[product_name]:[упаковка]],4,FALSE)</f>
        <v>тушка</v>
      </c>
      <c r="I993" s="7">
        <v>6000</v>
      </c>
      <c r="J993" s="7" cm="1">
        <f t="array" ref="J993">INDEX('[1]прайс ЗПП'!$A$1:$D$1080,MATCH(1,(укпф1[[#This Row],[артикул]]='[1]прайс ЗПП'!$B$1:$B$1080)*(укпф1[[#This Row],[Source.Name.1]]='[1]прайс ЗПП'!$A$1:$A$1080),0),4)</f>
        <v>646.39442393828836</v>
      </c>
      <c r="K993" s="7">
        <f>укпф1[[#This Row],[цена]]*укпф1[[#This Row],[объем]]</f>
        <v>3878366.5436297301</v>
      </c>
      <c r="L993" s="7">
        <f>IFERROR(укпф1[[#This Row],[объем]]*VLOOKUP(укпф1[[#This Row],[артикул]],[1]маринад!$A$2:$D$39,3,FALSE),укпф1[[#This Row],[объем]])</f>
        <v>6000</v>
      </c>
    </row>
    <row r="994" spans="1:12" x14ac:dyDescent="0.35">
      <c r="A994" t="s">
        <v>150</v>
      </c>
      <c r="B994" t="s">
        <v>99</v>
      </c>
      <c r="C994" t="s">
        <v>97</v>
      </c>
      <c r="D994">
        <f>VLOOKUP(укпф1[[#This Row],[Номенклатура]],[1]!Таблица213[[product_name]:[упаковка]],7,FALSE)</f>
        <v>982</v>
      </c>
      <c r="E994" t="s">
        <v>100</v>
      </c>
      <c r="F994" t="str">
        <f>VLOOKUP(укпф1[[#This Row],[Номенклатура]],[1]!Таблица213[[product_name]:[упаковка]],3,FALSE)</f>
        <v>ОХЛ</v>
      </c>
      <c r="G994" t="s">
        <v>15</v>
      </c>
      <c r="H994" t="str">
        <f>VLOOKUP(укпф1[[#This Row],[Номенклатура]],[1]!Таблица213[[product_name]:[упаковка]],4,FALSE)</f>
        <v>филе</v>
      </c>
      <c r="I994" s="7">
        <v>6000</v>
      </c>
      <c r="J994" s="7" cm="1">
        <f t="array" ref="J994">INDEX('[1]прайс ЗПП'!$A$1:$D$1080,MATCH(1,(укпф1[[#This Row],[артикул]]='[1]прайс ЗПП'!$B$1:$B$1080)*(укпф1[[#This Row],[Source.Name.1]]='[1]прайс ЗПП'!$A$1:$A$1080),0),4)</f>
        <v>842.25403061632699</v>
      </c>
      <c r="K994" s="7">
        <f>укпф1[[#This Row],[цена]]*укпф1[[#This Row],[объем]]</f>
        <v>5053524.1836979622</v>
      </c>
      <c r="L994" s="7">
        <f>IFERROR(укпф1[[#This Row],[объем]]*VLOOKUP(укпф1[[#This Row],[артикул]],[1]маринад!$A$2:$D$39,3,FALSE),укпф1[[#This Row],[объем]])</f>
        <v>6000</v>
      </c>
    </row>
    <row r="995" spans="1:12" x14ac:dyDescent="0.35">
      <c r="A995" t="s">
        <v>150</v>
      </c>
      <c r="B995" t="s">
        <v>99</v>
      </c>
      <c r="C995" t="s">
        <v>97</v>
      </c>
      <c r="D995">
        <f>VLOOKUP(укпф1[[#This Row],[Номенклатура]],[1]!Таблица213[[product_name]:[упаковка]],7,FALSE)</f>
        <v>984</v>
      </c>
      <c r="E995" t="s">
        <v>101</v>
      </c>
      <c r="F995" t="str">
        <f>VLOOKUP(укпф1[[#This Row],[Номенклатура]],[1]!Таблица213[[product_name]:[упаковка]],3,FALSE)</f>
        <v>ОХЛ</v>
      </c>
      <c r="G995" t="s">
        <v>15</v>
      </c>
      <c r="H995" t="str">
        <f>VLOOKUP(укпф1[[#This Row],[Номенклатура]],[1]!Таблица213[[product_name]:[упаковка]],4,FALSE)</f>
        <v>четвертина</v>
      </c>
      <c r="I995" s="7">
        <v>2000</v>
      </c>
      <c r="J995" s="7" cm="1">
        <f t="array" ref="J995">INDEX('[1]прайс ЗПП'!$A$1:$D$1080,MATCH(1,(укпф1[[#This Row],[артикул]]='[1]прайс ЗПП'!$B$1:$B$1080)*(укпф1[[#This Row],[Source.Name.1]]='[1]прайс ЗПП'!$A$1:$A$1080),0),4)</f>
        <v>732.85958891895325</v>
      </c>
      <c r="K995" s="7">
        <f>укпф1[[#This Row],[цена]]*укпф1[[#This Row],[объем]]</f>
        <v>1465719.1778379064</v>
      </c>
      <c r="L995" s="7">
        <f>IFERROR(укпф1[[#This Row],[объем]]*VLOOKUP(укпф1[[#This Row],[артикул]],[1]маринад!$A$2:$D$39,3,FALSE),укпф1[[#This Row],[объем]])</f>
        <v>2000</v>
      </c>
    </row>
    <row r="996" spans="1:12" x14ac:dyDescent="0.35">
      <c r="A996" t="s">
        <v>150</v>
      </c>
      <c r="B996" t="s">
        <v>102</v>
      </c>
      <c r="C996" t="s">
        <v>102</v>
      </c>
      <c r="D996">
        <f>VLOOKUP(укпф1[[#This Row],[Номенклатура]],[1]!Таблица213[[product_name]:[упаковка]],7,FALSE)</f>
        <v>1088</v>
      </c>
      <c r="E996" t="s">
        <v>103</v>
      </c>
      <c r="F996" t="str">
        <f>VLOOKUP(укпф1[[#This Row],[Номенклатура]],[1]!Таблица213[[product_name]:[упаковка]],3,FALSE)</f>
        <v>ОХЛ</v>
      </c>
      <c r="G996" t="s">
        <v>15</v>
      </c>
      <c r="H996" t="str">
        <f>VLOOKUP(укпф1[[#This Row],[Номенклатура]],[1]!Таблица213[[product_name]:[упаковка]],4,FALSE)</f>
        <v>тушка</v>
      </c>
      <c r="I996" s="7">
        <v>709586</v>
      </c>
      <c r="J996" s="7" cm="1">
        <f t="array" ref="J996">INDEX('[1]прайс ЗПП'!$A$1:$D$1080,MATCH(1,(укпф1[[#This Row],[артикул]]='[1]прайс ЗПП'!$B$1:$B$1080)*(укпф1[[#This Row],[Source.Name.1]]='[1]прайс ЗПП'!$A$1:$A$1080),0),4)</f>
        <v>661.77384491353359</v>
      </c>
      <c r="K996" s="7">
        <f>укпф1[[#This Row],[цена]]*укпф1[[#This Row],[объем]]</f>
        <v>469585455.51681465</v>
      </c>
      <c r="L996" s="7">
        <f>IFERROR(укпф1[[#This Row],[объем]]*VLOOKUP(укпф1[[#This Row],[артикул]],[1]маринад!$A$2:$D$39,3,FALSE),укпф1[[#This Row],[объем]])</f>
        <v>709586</v>
      </c>
    </row>
    <row r="997" spans="1:12" x14ac:dyDescent="0.35">
      <c r="A997" t="s">
        <v>150</v>
      </c>
      <c r="C997" t="s">
        <v>97</v>
      </c>
      <c r="D997">
        <f>VLOOKUP(укпф1[[#This Row],[Номенклатура]],[1]!Таблица213[[product_name]:[упаковка]],7,FALSE)</f>
        <v>357</v>
      </c>
      <c r="E997" t="s">
        <v>105</v>
      </c>
      <c r="F997" t="str">
        <f>VLOOKUP(укпф1[[#This Row],[Номенклатура]],[1]!Таблица213[[product_name]:[упаковка]],3,FALSE)</f>
        <v>ЗАМ</v>
      </c>
      <c r="G997" t="s">
        <v>15</v>
      </c>
      <c r="H997" t="str">
        <f>VLOOKUP(укпф1[[#This Row],[Номенклатура]],[1]!Таблица213[[product_name]:[упаковка]],4,FALSE)</f>
        <v>филе</v>
      </c>
      <c r="I997" s="7">
        <v>17913.912998263022</v>
      </c>
      <c r="J997" s="7" cm="1">
        <f t="array" ref="J997">INDEX('[1]прайс ЗПП'!$A$1:$D$1080,MATCH(1,(укпф1[[#This Row],[артикул]]='[1]прайс ЗПП'!$B$1:$B$1080)*(укпф1[[#This Row],[Source.Name.1]]='[1]прайс ЗПП'!$A$1:$A$1080),0),4)</f>
        <v>849.18649488781659</v>
      </c>
      <c r="K997" s="7">
        <f>укпф1[[#This Row],[цена]]*укпф1[[#This Row],[объем]]</f>
        <v>15212252.988720274</v>
      </c>
      <c r="L997" s="7">
        <f>IFERROR(укпф1[[#This Row],[объем]]*VLOOKUP(укпф1[[#This Row],[артикул]],[1]маринад!$A$2:$D$39,3,FALSE),укпф1[[#This Row],[объем]])</f>
        <v>17913.912998263022</v>
      </c>
    </row>
    <row r="998" spans="1:12" x14ac:dyDescent="0.35">
      <c r="A998" t="s">
        <v>150</v>
      </c>
      <c r="B998" t="s">
        <v>97</v>
      </c>
      <c r="C998" t="s">
        <v>97</v>
      </c>
      <c r="D998">
        <f>VLOOKUP(укпф1[[#This Row],[Номенклатура]],[1]!Таблица213[[product_name]:[упаковка]],7,FALSE)</f>
        <v>22</v>
      </c>
      <c r="E998" t="s">
        <v>104</v>
      </c>
      <c r="F998" t="str">
        <f>VLOOKUP(укпф1[[#This Row],[Номенклатура]],[1]!Таблица213[[product_name]:[упаковка]],3,FALSE)</f>
        <v>ЗАМ</v>
      </c>
      <c r="G998" t="s">
        <v>15</v>
      </c>
      <c r="H998" t="str">
        <f>VLOOKUP(укпф1[[#This Row],[Номенклатура]],[1]!Таблица213[[product_name]:[упаковка]],4,FALSE)</f>
        <v>крыло</v>
      </c>
      <c r="I998" s="7">
        <v>6514.1501811865537</v>
      </c>
      <c r="J998" s="7" cm="1">
        <f t="array" ref="J998">INDEX('[1]прайс ЗПП'!$A$1:$D$1080,MATCH(1,(укпф1[[#This Row],[артикул]]='[1]прайс ЗПП'!$B$1:$B$1080)*(укпф1[[#This Row],[Source.Name.1]]='[1]прайс ЗПП'!$A$1:$A$1080),0),4)</f>
        <v>854.2136027076923</v>
      </c>
      <c r="K998" s="7">
        <f>укпф1[[#This Row],[цена]]*укпф1[[#This Row],[объем]]</f>
        <v>5564475.694850333</v>
      </c>
      <c r="L998" s="7">
        <f>IFERROR(укпф1[[#This Row],[объем]]*VLOOKUP(укпф1[[#This Row],[артикул]],[1]маринад!$A$2:$D$39,3,FALSE),укпф1[[#This Row],[объем]])</f>
        <v>6514.1501811865537</v>
      </c>
    </row>
    <row r="999" spans="1:12" x14ac:dyDescent="0.35">
      <c r="A999" t="s">
        <v>150</v>
      </c>
      <c r="B999" t="s">
        <v>97</v>
      </c>
      <c r="C999" t="s">
        <v>97</v>
      </c>
      <c r="D999">
        <f>VLOOKUP(укпф1[[#This Row],[Номенклатура]],[1]!Таблица213[[product_name]:[упаковка]],7,FALSE)</f>
        <v>982</v>
      </c>
      <c r="E999" t="s">
        <v>100</v>
      </c>
      <c r="F999" t="str">
        <f>VLOOKUP(укпф1[[#This Row],[Номенклатура]],[1]!Таблица213[[product_name]:[упаковка]],3,FALSE)</f>
        <v>ОХЛ</v>
      </c>
      <c r="G999" t="s">
        <v>15</v>
      </c>
      <c r="H999" t="str">
        <f>VLOOKUP(укпф1[[#This Row],[Номенклатура]],[1]!Таблица213[[product_name]:[упаковка]],4,FALSE)</f>
        <v>филе</v>
      </c>
      <c r="I999" s="7">
        <v>0</v>
      </c>
      <c r="J999" s="7" cm="1">
        <f t="array" ref="J999">INDEX('[1]прайс ЗПП'!$A$1:$D$1080,MATCH(1,(укпф1[[#This Row],[артикул]]='[1]прайс ЗПП'!$B$1:$B$1080)*(укпф1[[#This Row],[Source.Name.1]]='[1]прайс ЗПП'!$A$1:$A$1080),0),4)</f>
        <v>842.25403061632699</v>
      </c>
      <c r="K999" s="7">
        <f>укпф1[[#This Row],[цена]]*укпф1[[#This Row],[объем]]</f>
        <v>0</v>
      </c>
      <c r="L999" s="7">
        <f>IFERROR(укпф1[[#This Row],[объем]]*VLOOKUP(укпф1[[#This Row],[артикул]],[1]маринад!$A$2:$D$39,3,FALSE),укпф1[[#This Row],[объем]])</f>
        <v>0</v>
      </c>
    </row>
    <row r="1000" spans="1:12" x14ac:dyDescent="0.35">
      <c r="A1000" t="s">
        <v>150</v>
      </c>
      <c r="B1000" t="s">
        <v>97</v>
      </c>
      <c r="C1000" t="s">
        <v>97</v>
      </c>
      <c r="D1000">
        <f>VLOOKUP(укпф1[[#This Row],[Номенклатура]],[1]!Таблица213[[product_name]:[упаковка]],7,FALSE)</f>
        <v>357</v>
      </c>
      <c r="E1000" t="s">
        <v>105</v>
      </c>
      <c r="F1000" t="str">
        <f>VLOOKUP(укпф1[[#This Row],[Номенклатура]],[1]!Таблица213[[product_name]:[упаковка]],3,FALSE)</f>
        <v>ЗАМ</v>
      </c>
      <c r="G1000" t="s">
        <v>15</v>
      </c>
      <c r="H1000" t="str">
        <f>VLOOKUP(укпф1[[#This Row],[Номенклатура]],[1]!Таблица213[[product_name]:[упаковка]],4,FALSE)</f>
        <v>филе</v>
      </c>
      <c r="I1000" s="7">
        <v>2171.3833937288514</v>
      </c>
      <c r="J1000" s="7" cm="1">
        <f t="array" ref="J1000">INDEX('[1]прайс ЗПП'!$A$1:$D$1080,MATCH(1,(укпф1[[#This Row],[артикул]]='[1]прайс ЗПП'!$B$1:$B$1080)*(укпф1[[#This Row],[Source.Name.1]]='[1]прайс ЗПП'!$A$1:$A$1080),0),4)</f>
        <v>849.18649488781659</v>
      </c>
      <c r="K1000" s="7">
        <f>укпф1[[#This Row],[цена]]*укпф1[[#This Row],[объем]]</f>
        <v>1843909.4531782151</v>
      </c>
      <c r="L1000" s="7">
        <f>IFERROR(укпф1[[#This Row],[объем]]*VLOOKUP(укпф1[[#This Row],[артикул]],[1]маринад!$A$2:$D$39,3,FALSE),укпф1[[#This Row],[объем]])</f>
        <v>2171.3833937288514</v>
      </c>
    </row>
    <row r="1001" spans="1:12" x14ac:dyDescent="0.35">
      <c r="A1001" t="s">
        <v>150</v>
      </c>
      <c r="B1001" t="s">
        <v>97</v>
      </c>
      <c r="C1001" t="s">
        <v>97</v>
      </c>
      <c r="D1001">
        <f>VLOOKUP(укпф1[[#This Row],[Номенклатура]],[1]!Таблица213[[product_name]:[упаковка]],7,FALSE)</f>
        <v>984</v>
      </c>
      <c r="E1001" t="s">
        <v>101</v>
      </c>
      <c r="F1001" t="str">
        <f>VLOOKUP(укпф1[[#This Row],[Номенклатура]],[1]!Таблица213[[product_name]:[упаковка]],3,FALSE)</f>
        <v>ОХЛ</v>
      </c>
      <c r="G1001" t="s">
        <v>15</v>
      </c>
      <c r="H1001" t="str">
        <f>VLOOKUP(укпф1[[#This Row],[Номенклатура]],[1]!Таблица213[[product_name]:[упаковка]],4,FALSE)</f>
        <v>четвертина</v>
      </c>
      <c r="I1001" s="7">
        <v>0</v>
      </c>
      <c r="J1001" s="7" cm="1">
        <f t="array" ref="J1001">INDEX('[1]прайс ЗПП'!$A$1:$D$1080,MATCH(1,(укпф1[[#This Row],[артикул]]='[1]прайс ЗПП'!$B$1:$B$1080)*(укпф1[[#This Row],[Source.Name.1]]='[1]прайс ЗПП'!$A$1:$A$1080),0),4)</f>
        <v>732.85958891895325</v>
      </c>
      <c r="K1001" s="7">
        <f>укпф1[[#This Row],[цена]]*укпф1[[#This Row],[объем]]</f>
        <v>0</v>
      </c>
      <c r="L1001" s="7">
        <f>IFERROR(укпф1[[#This Row],[объем]]*VLOOKUP(укпф1[[#This Row],[артикул]],[1]маринад!$A$2:$D$39,3,FALSE),укпф1[[#This Row],[объем]])</f>
        <v>0</v>
      </c>
    </row>
    <row r="1002" spans="1:12" x14ac:dyDescent="0.35">
      <c r="A1002" t="s">
        <v>150</v>
      </c>
      <c r="B1002" t="s">
        <v>13</v>
      </c>
      <c r="C1002" t="s">
        <v>13</v>
      </c>
      <c r="D1002">
        <v>201</v>
      </c>
      <c r="E1002" t="s">
        <v>143</v>
      </c>
      <c r="F1002" t="str">
        <f>VLOOKUP(укпф1[[#This Row],[Номенклатура]],[1]!Таблица213[[product_name]:[упаковка]],3,FALSE)</f>
        <v>ЗАМ</v>
      </c>
      <c r="G1002" t="s">
        <v>15</v>
      </c>
      <c r="H1002" t="str">
        <f>VLOOKUP(укпф1[[#This Row],[Номенклатура]],[1]!Таблица213[[product_name]:[упаковка]],4,FALSE)</f>
        <v>тушка</v>
      </c>
      <c r="I1002" s="7">
        <v>41197.023646154586</v>
      </c>
      <c r="J1002" s="7" cm="1">
        <f t="array" ref="J1002">INDEX('[1]прайс ЗПП'!$A$1:$D$1080,MATCH(1,(укпф1[[#This Row],[артикул]]='[1]прайс ЗПП'!$B$1:$B$1080)*(укпф1[[#This Row],[Source.Name.1]]='[1]прайс ЗПП'!$A$1:$A$1080),0),4)</f>
        <v>646.51679999999999</v>
      </c>
      <c r="K1002" s="7">
        <f>укпф1[[#This Row],[цена]]*укпф1[[#This Row],[объем]]</f>
        <v>26634567.897236194</v>
      </c>
      <c r="L1002" s="7">
        <f>IFERROR(укпф1[[#This Row],[объем]]*VLOOKUP(укпф1[[#This Row],[артикул]],[1]маринад!$A$2:$D$39,3,FALSE),укпф1[[#This Row],[объем]])</f>
        <v>41197.023646154586</v>
      </c>
    </row>
    <row r="1003" spans="1:12" x14ac:dyDescent="0.35">
      <c r="A1003" t="s">
        <v>150</v>
      </c>
      <c r="B1003" t="s">
        <v>106</v>
      </c>
      <c r="C1003" t="s">
        <v>102</v>
      </c>
      <c r="D1003">
        <f>VLOOKUP(укпф1[[#This Row],[Номенклатура]],[1]!Таблица213[[product_name]:[упаковка]],7,FALSE)</f>
        <v>9</v>
      </c>
      <c r="E1003" t="s">
        <v>107</v>
      </c>
      <c r="F1003" t="str">
        <f>VLOOKUP(укпф1[[#This Row],[Номенклатура]],[1]!Таблица213[[product_name]:[упаковка]],3,FALSE)</f>
        <v>ЗАМ</v>
      </c>
      <c r="G1003" t="s">
        <v>15</v>
      </c>
      <c r="H1003" t="str">
        <f>VLOOKUP(укпф1[[#This Row],[Номенклатура]],[1]!Таблица213[[product_name]:[упаковка]],4,FALSE)</f>
        <v>тушка</v>
      </c>
      <c r="I1003" s="7">
        <v>54284.584843221281</v>
      </c>
      <c r="J1003" s="7" cm="1">
        <f t="array" ref="J1003">INDEX('[1]прайс ЗПП'!$A$1:$D$1080,MATCH(1,(укпф1[[#This Row],[артикул]]='[1]прайс ЗПП'!$B$1:$B$1080)*(укпф1[[#This Row],[Source.Name.1]]='[1]прайс ЗПП'!$A$1:$A$1080),0),4)</f>
        <v>728.88947000220799</v>
      </c>
      <c r="K1003" s="7">
        <f>укпф1[[#This Row],[цена]]*укпф1[[#This Row],[объем]]</f>
        <v>39567462.275665455</v>
      </c>
      <c r="L1003" s="7">
        <f>IFERROR(укпф1[[#This Row],[объем]]*VLOOKUP(укпф1[[#This Row],[артикул]],[1]маринад!$A$2:$D$39,3,FALSE),укпф1[[#This Row],[объем]])</f>
        <v>54284.584843221281</v>
      </c>
    </row>
    <row r="1004" spans="1:12" x14ac:dyDescent="0.35">
      <c r="A1004" t="s">
        <v>150</v>
      </c>
      <c r="B1004" t="s">
        <v>106</v>
      </c>
      <c r="C1004" t="s">
        <v>102</v>
      </c>
      <c r="D1004">
        <f>VLOOKUP(укпф1[[#This Row],[Номенклатура]],[1]!Таблица213[[product_name]:[упаковка]],7,FALSE)</f>
        <v>1088</v>
      </c>
      <c r="E1004" t="s">
        <v>103</v>
      </c>
      <c r="F1004" t="str">
        <f>VLOOKUP(укпф1[[#This Row],[Номенклатура]],[1]!Таблица213[[product_name]:[упаковка]],3,FALSE)</f>
        <v>ОХЛ</v>
      </c>
      <c r="G1004" t="s">
        <v>15</v>
      </c>
      <c r="H1004" t="str">
        <f>VLOOKUP(укпф1[[#This Row],[Номенклатура]],[1]!Таблица213[[product_name]:[упаковка]],4,FALSE)</f>
        <v>тушка</v>
      </c>
      <c r="I1004" s="7">
        <v>0</v>
      </c>
      <c r="J1004" s="7" cm="1">
        <f t="array" ref="J1004">INDEX('[1]прайс ЗПП'!$A$1:$D$1080,MATCH(1,(укпф1[[#This Row],[артикул]]='[1]прайс ЗПП'!$B$1:$B$1080)*(укпф1[[#This Row],[Source.Name.1]]='[1]прайс ЗПП'!$A$1:$A$1080),0),4)</f>
        <v>661.77384491353359</v>
      </c>
      <c r="K1004" s="7">
        <f>укпф1[[#This Row],[цена]]*укпф1[[#This Row],[объем]]</f>
        <v>0</v>
      </c>
      <c r="L1004" s="7">
        <f>IFERROR(укпф1[[#This Row],[объем]]*VLOOKUP(укпф1[[#This Row],[артикул]],[1]маринад!$A$2:$D$39,3,FALSE),укпф1[[#This Row],[объем]])</f>
        <v>0</v>
      </c>
    </row>
    <row r="1005" spans="1:12" x14ac:dyDescent="0.35">
      <c r="A1005" t="s">
        <v>150</v>
      </c>
      <c r="B1005" t="s">
        <v>106</v>
      </c>
      <c r="C1005" t="s">
        <v>102</v>
      </c>
      <c r="D1005">
        <f>VLOOKUP(укпф1[[#This Row],[Номенклатура]],[1]!Таблица213[[product_name]:[упаковка]],7,FALSE)</f>
        <v>357</v>
      </c>
      <c r="E1005" t="s">
        <v>105</v>
      </c>
      <c r="F1005" t="str">
        <f>VLOOKUP(укпф1[[#This Row],[Номенклатура]],[1]!Таблица213[[product_name]:[упаковка]],3,FALSE)</f>
        <v>ЗАМ</v>
      </c>
      <c r="G1005" t="s">
        <v>15</v>
      </c>
      <c r="H1005" t="str">
        <f>VLOOKUP(укпф1[[#This Row],[Номенклатура]],[1]!Таблица213[[product_name]:[упаковка]],4,FALSE)</f>
        <v>филе</v>
      </c>
      <c r="I1005" s="7">
        <v>115447.02658607869</v>
      </c>
      <c r="J1005" s="7" cm="1">
        <f t="array" ref="J1005">INDEX('[1]прайс ЗПП'!$A$1:$D$1080,MATCH(1,(укпф1[[#This Row],[артикул]]='[1]прайс ЗПП'!$B$1:$B$1080)*(укпф1[[#This Row],[Source.Name.1]]='[1]прайс ЗПП'!$A$1:$A$1080),0),4)</f>
        <v>849.18649488781659</v>
      </c>
      <c r="K1005" s="7">
        <f>укпф1[[#This Row],[цена]]*укпф1[[#This Row],[объем]]</f>
        <v>98036055.85185273</v>
      </c>
      <c r="L1005" s="7">
        <f>IFERROR(укпф1[[#This Row],[объем]]*VLOOKUP(укпф1[[#This Row],[артикул]],[1]маринад!$A$2:$D$39,3,FALSE),укпф1[[#This Row],[объем]])</f>
        <v>115447.02658607869</v>
      </c>
    </row>
    <row r="1006" spans="1:12" x14ac:dyDescent="0.35">
      <c r="A1006" t="s">
        <v>150</v>
      </c>
      <c r="B1006" t="s">
        <v>106</v>
      </c>
      <c r="C1006" t="s">
        <v>102</v>
      </c>
      <c r="D1006">
        <f>VLOOKUP(укпф1[[#This Row],[Номенклатура]],[1]!Таблица213[[product_name]:[упаковка]],7,FALSE)</f>
        <v>357</v>
      </c>
      <c r="E1006" t="s">
        <v>105</v>
      </c>
      <c r="F1006" t="str">
        <f>VLOOKUP(укпф1[[#This Row],[Номенклатура]],[1]!Таблица213[[product_name]:[упаковка]],3,FALSE)</f>
        <v>ЗАМ</v>
      </c>
      <c r="G1006" t="s">
        <v>15</v>
      </c>
      <c r="H1006" t="str">
        <f>VLOOKUP(укпф1[[#This Row],[Номенклатура]],[1]!Таблица213[[product_name]:[упаковка]],4,FALSE)</f>
        <v>филе</v>
      </c>
      <c r="I1006" s="7">
        <v>76975.541307687759</v>
      </c>
      <c r="J1006" s="7" cm="1">
        <f t="array" ref="J1006">INDEX('[1]прайс ЗПП'!$A$1:$D$1080,MATCH(1,(укпф1[[#This Row],[артикул]]='[1]прайс ЗПП'!$B$1:$B$1080)*(укпф1[[#This Row],[Source.Name.1]]='[1]прайс ЗПП'!$A$1:$A$1080),0),4)</f>
        <v>849.18649488781659</v>
      </c>
      <c r="K1006" s="7">
        <f>укпф1[[#This Row],[цена]]*укпф1[[#This Row],[объем]]</f>
        <v>65366590.115167707</v>
      </c>
      <c r="L1006" s="7">
        <f>IFERROR(укпф1[[#This Row],[объем]]*VLOOKUP(укпф1[[#This Row],[артикул]],[1]маринад!$A$2:$D$39,3,FALSE),укпф1[[#This Row],[объем]])</f>
        <v>76975.541307687759</v>
      </c>
    </row>
    <row r="1007" spans="1:12" x14ac:dyDescent="0.35">
      <c r="A1007" t="s">
        <v>150</v>
      </c>
      <c r="B1007" t="s">
        <v>106</v>
      </c>
      <c r="C1007" t="s">
        <v>102</v>
      </c>
      <c r="D1007">
        <f>VLOOKUP(укпф1[[#This Row],[Номенклатура]],[1]!Таблица213[[product_name]:[упаковка]],7,FALSE)</f>
        <v>141</v>
      </c>
      <c r="E1007" t="s">
        <v>108</v>
      </c>
      <c r="F1007" t="str">
        <f>VLOOKUP(укпф1[[#This Row],[Номенклатура]],[1]!Таблица213[[product_name]:[упаковка]],3,FALSE)</f>
        <v>ЗАМ</v>
      </c>
      <c r="G1007" t="s">
        <v>15</v>
      </c>
      <c r="H1007" t="str">
        <f>VLOOKUP(укпф1[[#This Row],[Номенклатура]],[1]!Таблица213[[product_name]:[упаковка]],4,FALSE)</f>
        <v>голень</v>
      </c>
      <c r="I1007" s="7">
        <v>30399.367512203917</v>
      </c>
      <c r="J1007" s="7" cm="1">
        <f t="array" ref="J1007">INDEX('[1]прайс ЗПП'!$A$1:$D$1080,MATCH(1,(укпф1[[#This Row],[артикул]]='[1]прайс ЗПП'!$B$1:$B$1080)*(укпф1[[#This Row],[Source.Name.1]]='[1]прайс ЗПП'!$A$1:$A$1080),0),4)</f>
        <v>791.72669926885567</v>
      </c>
      <c r="K1007" s="7">
        <f>укпф1[[#This Row],[цена]]*укпф1[[#This Row],[объем]]</f>
        <v>24067990.900298093</v>
      </c>
      <c r="L1007" s="7">
        <f>IFERROR(укпф1[[#This Row],[объем]]*VLOOKUP(укпф1[[#This Row],[артикул]],[1]маринад!$A$2:$D$39,3,FALSE),укпф1[[#This Row],[объем]])</f>
        <v>30399.367512203917</v>
      </c>
    </row>
    <row r="1008" spans="1:12" x14ac:dyDescent="0.35">
      <c r="A1008" t="s">
        <v>150</v>
      </c>
      <c r="B1008" t="s">
        <v>106</v>
      </c>
      <c r="C1008" t="s">
        <v>102</v>
      </c>
      <c r="D1008">
        <f>VLOOKUP(укпф1[[#This Row],[Номенклатура]],[1]!Таблица213[[product_name]:[упаковка]],7,FALSE)</f>
        <v>140</v>
      </c>
      <c r="E1008" t="s">
        <v>109</v>
      </c>
      <c r="F1008" t="str">
        <f>VLOOKUP(укпф1[[#This Row],[Номенклатура]],[1]!Таблица213[[product_name]:[упаковка]],3,FALSE)</f>
        <v>ЗАМ</v>
      </c>
      <c r="G1008" t="s">
        <v>15</v>
      </c>
      <c r="H1008" t="str">
        <f>VLOOKUP(укпф1[[#This Row],[Номенклатура]],[1]!Таблица213[[product_name]:[упаковка]],4,FALSE)</f>
        <v>бедро</v>
      </c>
      <c r="I1008" s="7">
        <v>46576.173795483854</v>
      </c>
      <c r="J1008" s="7" cm="1">
        <f t="array" ref="J1008">INDEX('[1]прайс ЗПП'!$A$1:$D$1080,MATCH(1,(укпф1[[#This Row],[артикул]]='[1]прайс ЗПП'!$B$1:$B$1080)*(укпф1[[#This Row],[Source.Name.1]]='[1]прайс ЗПП'!$A$1:$A$1080),0),4)</f>
        <v>744.46226476433776</v>
      </c>
      <c r="K1008" s="7">
        <f>укпф1[[#This Row],[цена]]*укпф1[[#This Row],[объем]]</f>
        <v>34674203.827843308</v>
      </c>
      <c r="L1008" s="7">
        <f>IFERROR(укпф1[[#This Row],[объем]]*VLOOKUP(укпф1[[#This Row],[артикул]],[1]маринад!$A$2:$D$39,3,FALSE),укпф1[[#This Row],[объем]])</f>
        <v>46576.173795483854</v>
      </c>
    </row>
    <row r="1009" spans="1:12" x14ac:dyDescent="0.35">
      <c r="A1009" t="s">
        <v>150</v>
      </c>
      <c r="B1009" t="s">
        <v>106</v>
      </c>
      <c r="C1009" t="s">
        <v>102</v>
      </c>
      <c r="D1009">
        <f>VLOOKUP(укпф1[[#This Row],[Номенклатура]],[1]!Таблица213[[product_name]:[упаковка]],7,FALSE)</f>
        <v>19</v>
      </c>
      <c r="E1009" t="s">
        <v>110</v>
      </c>
      <c r="F1009" t="str">
        <f>VLOOKUP(укпф1[[#This Row],[Номенклатура]],[1]!Таблица213[[product_name]:[упаковка]],3,FALSE)</f>
        <v>ЗАМ</v>
      </c>
      <c r="G1009" t="s">
        <v>15</v>
      </c>
      <c r="H1009" t="str">
        <f>VLOOKUP(укпф1[[#This Row],[Номенклатура]],[1]!Таблица213[[product_name]:[упаковка]],4,FALSE)</f>
        <v>четвертина</v>
      </c>
      <c r="I1009" s="7">
        <v>115447.02658607869</v>
      </c>
      <c r="J1009" s="7" cm="1">
        <f t="array" ref="J1009">INDEX('[1]прайс ЗПП'!$A$1:$D$1080,MATCH(1,(укпф1[[#This Row],[артикул]]='[1]прайс ЗПП'!$B$1:$B$1080)*(укпф1[[#This Row],[Source.Name.1]]='[1]прайс ЗПП'!$A$1:$A$1080),0),4)</f>
        <v>652.53646901808725</v>
      </c>
      <c r="K1009" s="7">
        <f>укпф1[[#This Row],[цена]]*укпф1[[#This Row],[объем]]</f>
        <v>75333395.087117031</v>
      </c>
      <c r="L1009" s="7">
        <f>IFERROR(укпф1[[#This Row],[объем]]*VLOOKUP(укпф1[[#This Row],[артикул]],[1]маринад!$A$2:$D$39,3,FALSE),укпф1[[#This Row],[объем]])</f>
        <v>115447.02658607869</v>
      </c>
    </row>
    <row r="1010" spans="1:12" x14ac:dyDescent="0.35">
      <c r="A1010" t="s">
        <v>150</v>
      </c>
      <c r="B1010" t="s">
        <v>13</v>
      </c>
      <c r="C1010" t="s">
        <v>13</v>
      </c>
      <c r="D1010">
        <f>VLOOKUP(укпф1[[#This Row],[Номенклатура]],[1]!Таблица213[[product_name]:[упаковка]],7,FALSE)</f>
        <v>140</v>
      </c>
      <c r="E1010" t="s">
        <v>109</v>
      </c>
      <c r="F1010" t="str">
        <f>VLOOKUP(укпф1[[#This Row],[Номенклатура]],[1]!Таблица213[[product_name]:[упаковка]],3,FALSE)</f>
        <v>ЗАМ</v>
      </c>
      <c r="G1010" t="s">
        <v>15</v>
      </c>
      <c r="H1010" t="str">
        <f>VLOOKUP(укпф1[[#This Row],[Номенклатура]],[1]!Таблица213[[product_name]:[упаковка]],4,FALSE)</f>
        <v>бедро</v>
      </c>
      <c r="I1010" s="7">
        <v>69171.372252286907</v>
      </c>
      <c r="J1010" s="7" cm="1">
        <f t="array" ref="J1010">INDEX('[1]прайс ЗПП'!$A$1:$D$1080,MATCH(1,(укпф1[[#This Row],[артикул]]='[1]прайс ЗПП'!$B$1:$B$1080)*(укпф1[[#This Row],[Source.Name.1]]='[1]прайс ЗПП'!$A$1:$A$1080),0),4)</f>
        <v>744.46226476433776</v>
      </c>
      <c r="K1010" s="7">
        <f>укпф1[[#This Row],[цена]]*укпф1[[#This Row],[объем]]</f>
        <v>51495476.443794578</v>
      </c>
      <c r="L1010" s="7">
        <f>IFERROR(укпф1[[#This Row],[объем]]*VLOOKUP(укпф1[[#This Row],[артикул]],[1]маринад!$A$2:$D$39,3,FALSE),укпф1[[#This Row],[объем]])</f>
        <v>69171.372252286907</v>
      </c>
    </row>
    <row r="1011" spans="1:12" x14ac:dyDescent="0.35">
      <c r="A1011" t="s">
        <v>150</v>
      </c>
      <c r="B1011" t="s">
        <v>13</v>
      </c>
      <c r="C1011" t="s">
        <v>13</v>
      </c>
      <c r="D1011">
        <f>VLOOKUP(укпф1[[#This Row],[Номенклатура]],[1]!Таблица213[[product_name]:[упаковка]],7,FALSE)</f>
        <v>1111</v>
      </c>
      <c r="E1011" t="s">
        <v>112</v>
      </c>
      <c r="F1011" t="str">
        <f>VLOOKUP(укпф1[[#This Row],[Номенклатура]],[1]!Таблица213[[product_name]:[упаковка]],3,FALSE)</f>
        <v>ЗАМ</v>
      </c>
      <c r="G1011" t="s">
        <v>15</v>
      </c>
      <c r="H1011" t="str">
        <f>VLOOKUP(укпф1[[#This Row],[Номенклатура]],[1]!Таблица213[[product_name]:[упаковка]],4,FALSE)</f>
        <v>бедро</v>
      </c>
      <c r="I1011" s="7">
        <v>0</v>
      </c>
      <c r="J1011" s="7" cm="1">
        <f t="array" ref="J1011">INDEX('[1]прайс ЗПП'!$A$1:$D$1080,MATCH(1,(укпф1[[#This Row],[артикул]]='[1]прайс ЗПП'!$B$1:$B$1080)*(укпф1[[#This Row],[Source.Name.1]]='[1]прайс ЗПП'!$A$1:$A$1080),0),4)</f>
        <v>556.83647999999994</v>
      </c>
      <c r="K1011" s="7">
        <f>укпф1[[#This Row],[цена]]*укпф1[[#This Row],[объем]]</f>
        <v>0</v>
      </c>
      <c r="L1011" s="7">
        <f>IFERROR(укпф1[[#This Row],[объем]]*VLOOKUP(укпф1[[#This Row],[артикул]],[1]маринад!$A$2:$D$39,3,FALSE),укпф1[[#This Row],[объем]])</f>
        <v>0</v>
      </c>
    </row>
    <row r="1012" spans="1:12" x14ac:dyDescent="0.35">
      <c r="A1012" t="s">
        <v>150</v>
      </c>
      <c r="B1012" t="s">
        <v>13</v>
      </c>
      <c r="C1012" t="s">
        <v>13</v>
      </c>
      <c r="D1012">
        <f>VLOOKUP(укпф1[[#This Row],[Номенклатура]],[1]!Таблица213[[product_name]:[упаковка]],7,FALSE)</f>
        <v>1107</v>
      </c>
      <c r="E1012" t="s">
        <v>113</v>
      </c>
      <c r="F1012" t="str">
        <f>VLOOKUP(укпф1[[#This Row],[Номенклатура]],[1]!Таблица213[[product_name]:[упаковка]],3,FALSE)</f>
        <v>ЗАМ</v>
      </c>
      <c r="G1012" t="s">
        <v>15</v>
      </c>
      <c r="H1012" t="str">
        <f>VLOOKUP(укпф1[[#This Row],[Номенклатура]],[1]!Таблица213[[product_name]:[упаковка]],4,FALSE)</f>
        <v>голень</v>
      </c>
      <c r="I1012" s="7">
        <v>20297.006272880437</v>
      </c>
      <c r="J1012" s="7" cm="1">
        <f t="array" ref="J1012">INDEX('[1]прайс ЗПП'!$A$1:$D$1080,MATCH(1,(укпф1[[#This Row],[артикул]]='[1]прайс ЗПП'!$B$1:$B$1080)*(укпф1[[#This Row],[Source.Name.1]]='[1]прайс ЗПП'!$A$1:$A$1080),0),4)</f>
        <v>646.51679999999999</v>
      </c>
      <c r="K1012" s="7">
        <f>укпф1[[#This Row],[цена]]*укпф1[[#This Row],[объем]]</f>
        <v>13122355.545122586</v>
      </c>
      <c r="L1012" s="7">
        <f>IFERROR(укпф1[[#This Row],[объем]]*VLOOKUP(укпф1[[#This Row],[артикул]],[1]маринад!$A$2:$D$39,3,FALSE),укпф1[[#This Row],[объем]])</f>
        <v>20297.006272880437</v>
      </c>
    </row>
    <row r="1013" spans="1:12" x14ac:dyDescent="0.35">
      <c r="A1013" t="s">
        <v>150</v>
      </c>
      <c r="B1013" t="s">
        <v>13</v>
      </c>
      <c r="C1013" t="s">
        <v>13</v>
      </c>
      <c r="D1013">
        <f>VLOOKUP(укпф1[[#This Row],[Номенклатура]],[1]!Таблица213[[product_name]:[упаковка]],7,FALSE)</f>
        <v>141</v>
      </c>
      <c r="E1013" t="s">
        <v>108</v>
      </c>
      <c r="F1013" t="str">
        <f>VLOOKUP(укпф1[[#This Row],[Номенклатура]],[1]!Таблица213[[product_name]:[упаковка]],3,FALSE)</f>
        <v>ЗАМ</v>
      </c>
      <c r="G1013" t="s">
        <v>15</v>
      </c>
      <c r="H1013" t="str">
        <f>VLOOKUP(укпф1[[#This Row],[Номенклатура]],[1]!Таблица213[[product_name]:[упаковка]],4,FALSE)</f>
        <v>голень</v>
      </c>
      <c r="I1013" s="7">
        <v>50160.042086833324</v>
      </c>
      <c r="J1013" s="7" cm="1">
        <f t="array" ref="J1013">INDEX('[1]прайс ЗПП'!$A$1:$D$1080,MATCH(1,(укпф1[[#This Row],[артикул]]='[1]прайс ЗПП'!$B$1:$B$1080)*(укпф1[[#This Row],[Source.Name.1]]='[1]прайс ЗПП'!$A$1:$A$1080),0),4)</f>
        <v>791.72669926885567</v>
      </c>
      <c r="K1013" s="7">
        <f>укпф1[[#This Row],[цена]]*укпф1[[#This Row],[объем]]</f>
        <v>39713044.55659543</v>
      </c>
      <c r="L1013" s="7">
        <f>IFERROR(укпф1[[#This Row],[объем]]*VLOOKUP(укпф1[[#This Row],[артикул]],[1]маринад!$A$2:$D$39,3,FALSE),укпф1[[#This Row],[объем]])</f>
        <v>50160.042086833324</v>
      </c>
    </row>
    <row r="1014" spans="1:12" x14ac:dyDescent="0.35">
      <c r="A1014" t="s">
        <v>150</v>
      </c>
      <c r="B1014" t="s">
        <v>13</v>
      </c>
      <c r="C1014" t="s">
        <v>13</v>
      </c>
      <c r="D1014">
        <f>VLOOKUP(укпф1[[#This Row],[Номенклатура]],[1]!Таблица213[[product_name]:[упаковка]],7,FALSE)</f>
        <v>23</v>
      </c>
      <c r="E1014" t="s">
        <v>114</v>
      </c>
      <c r="F1014" t="str">
        <f>VLOOKUP(укпф1[[#This Row],[Номенклатура]],[1]!Таблица213[[product_name]:[упаковка]],3,FALSE)</f>
        <v>ЗАМ</v>
      </c>
      <c r="G1014" t="s">
        <v>15</v>
      </c>
      <c r="H1014" t="str">
        <f>VLOOKUP(укпф1[[#This Row],[Номенклатура]],[1]!Таблица213[[product_name]:[упаковка]],4,FALSE)</f>
        <v>грудка</v>
      </c>
      <c r="I1014" s="7">
        <v>0</v>
      </c>
      <c r="J1014" s="7" cm="1">
        <f t="array" ref="J1014">INDEX('[1]прайс ЗПП'!$A$1:$D$1080,MATCH(1,(укпф1[[#This Row],[артикул]]='[1]прайс ЗПП'!$B$1:$B$1080)*(укпф1[[#This Row],[Source.Name.1]]='[1]прайс ЗПП'!$A$1:$A$1080),0),4)</f>
        <v>948.40689933548833</v>
      </c>
      <c r="K1014" s="7">
        <f>укпф1[[#This Row],[цена]]*укпф1[[#This Row],[объем]]</f>
        <v>0</v>
      </c>
      <c r="L1014" s="7">
        <f>IFERROR(укпф1[[#This Row],[объем]]*VLOOKUP(укпф1[[#This Row],[артикул]],[1]маринад!$A$2:$D$39,3,FALSE),укпф1[[#This Row],[объем]])</f>
        <v>0</v>
      </c>
    </row>
    <row r="1015" spans="1:12" x14ac:dyDescent="0.35">
      <c r="A1015" t="s">
        <v>150</v>
      </c>
      <c r="B1015" t="s">
        <v>13</v>
      </c>
      <c r="C1015" t="s">
        <v>13</v>
      </c>
      <c r="D1015">
        <f>VLOOKUP(укпф1[[#This Row],[Номенклатура]],[1]!Таблица213[[product_name]:[упаковка]],7,FALSE)</f>
        <v>352</v>
      </c>
      <c r="E1015" t="s">
        <v>115</v>
      </c>
      <c r="F1015" t="str">
        <f>VLOOKUP(укпф1[[#This Row],[Номенклатура]],[1]!Таблица213[[product_name]:[упаковка]],3,FALSE)</f>
        <v>ЗАМ</v>
      </c>
      <c r="G1015" t="s">
        <v>15</v>
      </c>
      <c r="H1015" t="str">
        <f>VLOOKUP(укпф1[[#This Row],[Номенклатура]],[1]!Таблица213[[product_name]:[упаковка]],4,FALSE)</f>
        <v>грудка</v>
      </c>
      <c r="I1015" s="7">
        <v>0</v>
      </c>
      <c r="J1015" s="7" cm="1">
        <f t="array" ref="J1015">INDEX('[1]прайс ЗПП'!$A$1:$D$1080,MATCH(1,(укпф1[[#This Row],[артикул]]='[1]прайс ЗПП'!$B$1:$B$1080)*(укпф1[[#This Row],[Source.Name.1]]='[1]прайс ЗПП'!$A$1:$A$1080),0),4)</f>
        <v>818.62857142857172</v>
      </c>
      <c r="K1015" s="7">
        <f>укпф1[[#This Row],[цена]]*укпф1[[#This Row],[объем]]</f>
        <v>0</v>
      </c>
      <c r="L1015" s="7">
        <f>IFERROR(укпф1[[#This Row],[объем]]*VLOOKUP(укпф1[[#This Row],[артикул]],[1]маринад!$A$2:$D$39,3,FALSE),укпф1[[#This Row],[объем]])</f>
        <v>0</v>
      </c>
    </row>
    <row r="1016" spans="1:12" x14ac:dyDescent="0.35">
      <c r="A1016" t="s">
        <v>150</v>
      </c>
      <c r="B1016" t="s">
        <v>13</v>
      </c>
      <c r="C1016" t="s">
        <v>13</v>
      </c>
      <c r="D1016">
        <f>VLOOKUP(укпф1[[#This Row],[Номенклатура]],[1]!Таблица213[[product_name]:[упаковка]],7,FALSE)</f>
        <v>22</v>
      </c>
      <c r="E1016" t="s">
        <v>104</v>
      </c>
      <c r="F1016" t="str">
        <f>VLOOKUP(укпф1[[#This Row],[Номенклатура]],[1]!Таблица213[[product_name]:[упаковка]],3,FALSE)</f>
        <v>ЗАМ</v>
      </c>
      <c r="G1016" t="s">
        <v>15</v>
      </c>
      <c r="H1016" t="str">
        <f>VLOOKUP(укпф1[[#This Row],[Номенклатура]],[1]!Таблица213[[product_name]:[упаковка]],4,FALSE)</f>
        <v>крыло</v>
      </c>
      <c r="I1016" s="7">
        <v>22525.931326543101</v>
      </c>
      <c r="J1016" s="7" cm="1">
        <f t="array" ref="J1016">INDEX('[1]прайс ЗПП'!$A$1:$D$1080,MATCH(1,(укпф1[[#This Row],[артикул]]='[1]прайс ЗПП'!$B$1:$B$1080)*(укпф1[[#This Row],[Source.Name.1]]='[1]прайс ЗПП'!$A$1:$A$1080),0),4)</f>
        <v>854.2136027076923</v>
      </c>
      <c r="K1016" s="7">
        <f>укпф1[[#This Row],[цена]]*укпф1[[#This Row],[объем]]</f>
        <v>19241956.952792447</v>
      </c>
      <c r="L1016" s="7">
        <f>IFERROR(укпф1[[#This Row],[объем]]*VLOOKUP(укпф1[[#This Row],[артикул]],[1]маринад!$A$2:$D$39,3,FALSE),укпф1[[#This Row],[объем]])</f>
        <v>22525.931326543101</v>
      </c>
    </row>
    <row r="1017" spans="1:12" x14ac:dyDescent="0.35">
      <c r="A1017" t="s">
        <v>150</v>
      </c>
      <c r="B1017" t="s">
        <v>13</v>
      </c>
      <c r="C1017" t="s">
        <v>13</v>
      </c>
      <c r="D1017">
        <f>VLOOKUP(укпф1[[#This Row],[Номенклатура]],[1]!Таблица213[[product_name]:[упаковка]],7,FALSE)</f>
        <v>143</v>
      </c>
      <c r="E1017" t="s">
        <v>116</v>
      </c>
      <c r="F1017" t="str">
        <f>VLOOKUP(укпф1[[#This Row],[Номенклатура]],[1]!Таблица213[[product_name]:[упаковка]],3,FALSE)</f>
        <v>ЗАМ</v>
      </c>
      <c r="G1017" t="s">
        <v>15</v>
      </c>
      <c r="H1017" t="str">
        <f>VLOOKUP(укпф1[[#This Row],[Номенклатура]],[1]!Таблица213[[product_name]:[упаковка]],4,FALSE)</f>
        <v>крыло</v>
      </c>
      <c r="I1017" s="7">
        <v>36565.879212054482</v>
      </c>
      <c r="J1017" s="7" cm="1">
        <f t="array" ref="J1017">INDEX('[1]прайс ЗПП'!$A$1:$D$1080,MATCH(1,(укпф1[[#This Row],[артикул]]='[1]прайс ЗПП'!$B$1:$B$1080)*(укпф1[[#This Row],[Source.Name.1]]='[1]прайс ЗПП'!$A$1:$A$1080),0),4)</f>
        <v>806.72986913141381</v>
      </c>
      <c r="K1017" s="7">
        <f>укпф1[[#This Row],[цена]]*укпф1[[#This Row],[объем]]</f>
        <v>29498786.951415796</v>
      </c>
      <c r="L1017" s="7">
        <f>IFERROR(укпф1[[#This Row],[объем]]*VLOOKUP(укпф1[[#This Row],[артикул]],[1]маринад!$A$2:$D$39,3,FALSE),укпф1[[#This Row],[объем]])</f>
        <v>36565.879212054482</v>
      </c>
    </row>
    <row r="1018" spans="1:12" x14ac:dyDescent="0.35">
      <c r="A1018" t="s">
        <v>150</v>
      </c>
      <c r="B1018" t="s">
        <v>13</v>
      </c>
      <c r="C1018" t="s">
        <v>13</v>
      </c>
      <c r="D1018">
        <f>VLOOKUP(укпф1[[#This Row],[Номенклатура]],[1]!Таблица213[[product_name]:[упаковка]],7,FALSE)</f>
        <v>27</v>
      </c>
      <c r="E1018" t="s">
        <v>117</v>
      </c>
      <c r="F1018" t="str">
        <f>VLOOKUP(укпф1[[#This Row],[Номенклатура]],[1]!Таблица213[[product_name]:[упаковка]],3,FALSE)</f>
        <v>ЗАМ</v>
      </c>
      <c r="G1018" t="s">
        <v>15</v>
      </c>
      <c r="H1018" t="str">
        <f>VLOOKUP(укпф1[[#This Row],[Номенклатура]],[1]!Таблица213[[product_name]:[упаковка]],4,FALSE)</f>
        <v>печень</v>
      </c>
      <c r="I1018" s="7">
        <v>5</v>
      </c>
      <c r="J1018" s="7" cm="1">
        <f t="array" ref="J1018">INDEX('[1]прайс ЗПП'!$A$1:$D$1080,MATCH(1,(укпф1[[#This Row],[артикул]]='[1]прайс ЗПП'!$B$1:$B$1080)*(укпф1[[#This Row],[Source.Name.1]]='[1]прайс ЗПП'!$A$1:$A$1080),0),4)</f>
        <v>646.51679999999999</v>
      </c>
      <c r="K1018" s="7">
        <f>укпф1[[#This Row],[цена]]*укпф1[[#This Row],[объем]]</f>
        <v>3232.5839999999998</v>
      </c>
      <c r="L1018" s="7">
        <f>IFERROR(укпф1[[#This Row],[объем]]*VLOOKUP(укпф1[[#This Row],[артикул]],[1]маринад!$A$2:$D$39,3,FALSE),укпф1[[#This Row],[объем]])</f>
        <v>5</v>
      </c>
    </row>
    <row r="1019" spans="1:12" x14ac:dyDescent="0.35">
      <c r="A1019" t="s">
        <v>150</v>
      </c>
      <c r="B1019" t="s">
        <v>13</v>
      </c>
      <c r="C1019" t="s">
        <v>13</v>
      </c>
      <c r="D1019">
        <f>VLOOKUP(укпф1[[#This Row],[Номенклатура]],[1]!Таблица213[[product_name]:[упаковка]],7,FALSE)</f>
        <v>27</v>
      </c>
      <c r="E1019" t="s">
        <v>117</v>
      </c>
      <c r="F1019" t="str">
        <f>VLOOKUP(укпф1[[#This Row],[Номенклатура]],[1]!Таблица213[[product_name]:[упаковка]],3,FALSE)</f>
        <v>ЗАМ</v>
      </c>
      <c r="G1019" t="s">
        <v>15</v>
      </c>
      <c r="H1019" t="str">
        <f>VLOOKUP(укпф1[[#This Row],[Номенклатура]],[1]!Таблица213[[product_name]:[упаковка]],4,FALSE)</f>
        <v>печень</v>
      </c>
      <c r="I1019" s="7">
        <v>0</v>
      </c>
      <c r="J1019" s="7" cm="1">
        <f t="array" ref="J1019">INDEX('[1]прайс ЗПП'!$A$1:$D$1080,MATCH(1,(укпф1[[#This Row],[артикул]]='[1]прайс ЗПП'!$B$1:$B$1080)*(укпф1[[#This Row],[Source.Name.1]]='[1]прайс ЗПП'!$A$1:$A$1080),0),4)</f>
        <v>646.51679999999999</v>
      </c>
      <c r="K1019" s="7">
        <f>укпф1[[#This Row],[цена]]*укпф1[[#This Row],[объем]]</f>
        <v>0</v>
      </c>
      <c r="L1019" s="7">
        <f>IFERROR(укпф1[[#This Row],[объем]]*VLOOKUP(укпф1[[#This Row],[артикул]],[1]маринад!$A$2:$D$39,3,FALSE),укпф1[[#This Row],[объем]])</f>
        <v>0</v>
      </c>
    </row>
    <row r="1020" spans="1:12" x14ac:dyDescent="0.35">
      <c r="A1020" t="s">
        <v>150</v>
      </c>
      <c r="B1020" t="s">
        <v>13</v>
      </c>
      <c r="C1020" t="s">
        <v>13</v>
      </c>
      <c r="D1020">
        <f>VLOOKUP(укпф1[[#This Row],[Номенклатура]],[1]!Таблица213[[product_name]:[упаковка]],7,FALSE)</f>
        <v>962</v>
      </c>
      <c r="E1020" t="s">
        <v>118</v>
      </c>
      <c r="F1020" t="str">
        <f>VLOOKUP(укпф1[[#This Row],[Номенклатура]],[1]!Таблица213[[product_name]:[упаковка]],3,FALSE)</f>
        <v>ЗАМ</v>
      </c>
      <c r="G1020" t="s">
        <v>15</v>
      </c>
      <c r="H1020" t="str">
        <f>VLOOKUP(укпф1[[#This Row],[Номенклатура]],[1]!Таблица213[[product_name]:[упаковка]],4,FALSE)</f>
        <v>рагу</v>
      </c>
      <c r="I1020" s="7">
        <v>0</v>
      </c>
      <c r="J1020" s="7" cm="1">
        <f t="array" ref="J1020">INDEX('[1]прайс ЗПП'!$A$1:$D$1080,MATCH(1,(укпф1[[#This Row],[артикул]]='[1]прайс ЗПП'!$B$1:$B$1080)*(укпф1[[#This Row],[Source.Name.1]]='[1]прайс ЗПП'!$A$1:$A$1080),0),4)</f>
        <v>557.142857142857</v>
      </c>
      <c r="K1020" s="7">
        <f>укпф1[[#This Row],[цена]]*укпф1[[#This Row],[объем]]</f>
        <v>0</v>
      </c>
      <c r="L1020" s="7">
        <f>IFERROR(укпф1[[#This Row],[объем]]*VLOOKUP(укпф1[[#This Row],[артикул]],[1]маринад!$A$2:$D$39,3,FALSE),укпф1[[#This Row],[объем]])</f>
        <v>0</v>
      </c>
    </row>
    <row r="1021" spans="1:12" x14ac:dyDescent="0.35">
      <c r="A1021" t="s">
        <v>150</v>
      </c>
      <c r="B1021" t="s">
        <v>13</v>
      </c>
      <c r="C1021" t="s">
        <v>13</v>
      </c>
      <c r="D1021">
        <f>VLOOKUP(укпф1[[#This Row],[Номенклатура]],[1]!Таблица213[[product_name]:[упаковка]],7,FALSE)</f>
        <v>357</v>
      </c>
      <c r="E1021" t="s">
        <v>105</v>
      </c>
      <c r="F1021" t="str">
        <f>VLOOKUP(укпф1[[#This Row],[Номенклатура]],[1]!Таблица213[[product_name]:[упаковка]],3,FALSE)</f>
        <v>ЗАМ</v>
      </c>
      <c r="G1021" t="s">
        <v>15</v>
      </c>
      <c r="H1021" t="str">
        <f>VLOOKUP(укпф1[[#This Row],[Номенклатура]],[1]!Таблица213[[product_name]:[упаковка]],4,FALSE)</f>
        <v>филе</v>
      </c>
      <c r="I1021" s="7">
        <v>98059.674060794918</v>
      </c>
      <c r="J1021" s="7" cm="1">
        <f t="array" ref="J1021">INDEX('[1]прайс ЗПП'!$A$1:$D$1080,MATCH(1,(укпф1[[#This Row],[артикул]]='[1]прайс ЗПП'!$B$1:$B$1080)*(укпф1[[#This Row],[Source.Name.1]]='[1]прайс ЗПП'!$A$1:$A$1080),0),4)</f>
        <v>849.18649488781659</v>
      </c>
      <c r="K1021" s="7">
        <f>укпф1[[#This Row],[цена]]*укпф1[[#This Row],[объем]]</f>
        <v>83270950.905528188</v>
      </c>
      <c r="L1021" s="7">
        <f>IFERROR(укпф1[[#This Row],[объем]]*VLOOKUP(укпф1[[#This Row],[артикул]],[1]маринад!$A$2:$D$39,3,FALSE),укпф1[[#This Row],[объем]])</f>
        <v>98059.674060794918</v>
      </c>
    </row>
    <row r="1022" spans="1:12" x14ac:dyDescent="0.35">
      <c r="A1022" t="s">
        <v>150</v>
      </c>
      <c r="B1022" t="s">
        <v>13</v>
      </c>
      <c r="C1022" t="s">
        <v>13</v>
      </c>
      <c r="D1022">
        <f>VLOOKUP(укпф1[[#This Row],[Номенклатура]],[1]!Таблица213[[product_name]:[упаковка]],7,FALSE)</f>
        <v>1109</v>
      </c>
      <c r="E1022" t="s">
        <v>14</v>
      </c>
      <c r="F1022" t="str">
        <f>VLOOKUP(укпф1[[#This Row],[Номенклатура]],[1]!Таблица213[[product_name]:[упаковка]],3,FALSE)</f>
        <v>ЗАМ</v>
      </c>
      <c r="G1022" t="s">
        <v>15</v>
      </c>
      <c r="H1022" t="str">
        <f>VLOOKUP(укпф1[[#This Row],[Номенклатура]],[1]!Таблица213[[product_name]:[упаковка]],4,FALSE)</f>
        <v>филе</v>
      </c>
      <c r="I1022" s="7">
        <v>0</v>
      </c>
      <c r="J1022" s="7" cm="1">
        <f t="array" ref="J1022">INDEX('[1]прайс ЗПП'!$A$1:$D$1080,MATCH(1,(укпф1[[#This Row],[артикул]]='[1]прайс ЗПП'!$B$1:$B$1080)*(укпф1[[#This Row],[Source.Name.1]]='[1]прайс ЗПП'!$A$1:$A$1080),0),4)</f>
        <v>646.51679999999999</v>
      </c>
      <c r="K1022" s="7">
        <f>укпф1[[#This Row],[цена]]*укпф1[[#This Row],[объем]]</f>
        <v>0</v>
      </c>
      <c r="L1022" s="7">
        <f>IFERROR(укпф1[[#This Row],[объем]]*VLOOKUP(укпф1[[#This Row],[артикул]],[1]маринад!$A$2:$D$39,3,FALSE),укпф1[[#This Row],[объем]])</f>
        <v>0</v>
      </c>
    </row>
    <row r="1023" spans="1:12" x14ac:dyDescent="0.35">
      <c r="A1023" t="s">
        <v>150</v>
      </c>
      <c r="B1023" t="s">
        <v>13</v>
      </c>
      <c r="C1023" t="s">
        <v>13</v>
      </c>
      <c r="D1023">
        <f>VLOOKUP(укпф1[[#This Row],[Номенклатура]],[1]!Таблица213[[product_name]:[упаковка]],7,FALSE)</f>
        <v>142</v>
      </c>
      <c r="E1023" t="s">
        <v>119</v>
      </c>
      <c r="F1023" t="str">
        <f>VLOOKUP(укпф1[[#This Row],[Номенклатура]],[1]!Таблица213[[product_name]:[упаковка]],3,FALSE)</f>
        <v>ЗАМ</v>
      </c>
      <c r="G1023" t="s">
        <v>15</v>
      </c>
      <c r="H1023" t="str">
        <f>VLOOKUP(укпф1[[#This Row],[Номенклатура]],[1]!Таблица213[[product_name]:[упаковка]],4,FALSE)</f>
        <v>филе</v>
      </c>
      <c r="I1023" s="7">
        <v>74590.740536128622</v>
      </c>
      <c r="J1023" s="7" cm="1">
        <f t="array" ref="J1023">INDEX('[1]прайс ЗПП'!$A$1:$D$1080,MATCH(1,(укпф1[[#This Row],[артикул]]='[1]прайс ЗПП'!$B$1:$B$1080)*(укпф1[[#This Row],[Source.Name.1]]='[1]прайс ЗПП'!$A$1:$A$1080),0),4)</f>
        <v>892.99236555275559</v>
      </c>
      <c r="K1023" s="7">
        <f>укпф1[[#This Row],[цена]]*укпф1[[#This Row],[объем]]</f>
        <v>66608961.839689314</v>
      </c>
      <c r="L1023" s="7">
        <f>IFERROR(укпф1[[#This Row],[объем]]*VLOOKUP(укпф1[[#This Row],[артикул]],[1]маринад!$A$2:$D$39,3,FALSE),укпф1[[#This Row],[объем]])</f>
        <v>74590.740536128622</v>
      </c>
    </row>
    <row r="1024" spans="1:12" x14ac:dyDescent="0.35">
      <c r="A1024" t="s">
        <v>150</v>
      </c>
      <c r="B1024" t="s">
        <v>13</v>
      </c>
      <c r="C1024" t="s">
        <v>13</v>
      </c>
      <c r="D1024">
        <f>VLOOKUP(укпф1[[#This Row],[Номенклатура]],[1]!Таблица213[[product_name]:[упаковка]],7,FALSE)</f>
        <v>15</v>
      </c>
      <c r="E1024" t="s">
        <v>121</v>
      </c>
      <c r="F1024" t="str">
        <f>VLOOKUP(укпф1[[#This Row],[Номенклатура]],[1]!Таблица213[[product_name]:[упаковка]],3,FALSE)</f>
        <v>ЗАМ</v>
      </c>
      <c r="G1024" t="s">
        <v>15</v>
      </c>
      <c r="H1024" t="str">
        <f>VLOOKUP(укпф1[[#This Row],[Номенклатура]],[1]!Таблица213[[product_name]:[упаковка]],4,FALSE)</f>
        <v>табак</v>
      </c>
      <c r="I1024" s="7">
        <v>0</v>
      </c>
      <c r="J1024" s="7" cm="1">
        <f t="array" ref="J1024">INDEX('[1]прайс ЗПП'!$A$1:$D$1080,MATCH(1,(укпф1[[#This Row],[артикул]]='[1]прайс ЗПП'!$B$1:$B$1080)*(укпф1[[#This Row],[Source.Name.1]]='[1]прайс ЗПП'!$A$1:$A$1080),0),4)</f>
        <v>659.72148642427521</v>
      </c>
      <c r="K1024" s="7">
        <f>укпф1[[#This Row],[цена]]*укпф1[[#This Row],[объем]]</f>
        <v>0</v>
      </c>
      <c r="L1024" s="7">
        <f>IFERROR(укпф1[[#This Row],[объем]]*VLOOKUP(укпф1[[#This Row],[артикул]],[1]маринад!$A$2:$D$39,3,FALSE),укпф1[[#This Row],[объем]])</f>
        <v>0</v>
      </c>
    </row>
    <row r="1025" spans="1:12" x14ac:dyDescent="0.35">
      <c r="A1025" t="s">
        <v>150</v>
      </c>
      <c r="B1025" t="s">
        <v>13</v>
      </c>
      <c r="C1025" t="s">
        <v>13</v>
      </c>
      <c r="D1025">
        <f>VLOOKUP(укпф1[[#This Row],[Номенклатура]],[1]!Таблица213[[product_name]:[упаковка]],7,FALSE)</f>
        <v>3</v>
      </c>
      <c r="E1025" t="s">
        <v>124</v>
      </c>
      <c r="F1025" t="str">
        <f>VLOOKUP(укпф1[[#This Row],[Номенклатура]],[1]!Таблица213[[product_name]:[упаковка]],3,FALSE)</f>
        <v>ЗАМ</v>
      </c>
      <c r="G1025" t="s">
        <v>15</v>
      </c>
      <c r="H1025" t="str">
        <f>VLOOKUP(укпф1[[#This Row],[Номенклатура]],[1]!Таблица213[[product_name]:[упаковка]],4,FALSE)</f>
        <v>тушка</v>
      </c>
      <c r="I1025" s="7">
        <v>0</v>
      </c>
      <c r="J1025" s="7" cm="1">
        <f t="array" ref="J1025">INDEX('[1]прайс ЗПП'!$A$1:$D$1080,MATCH(1,(укпф1[[#This Row],[артикул]]='[1]прайс ЗПП'!$B$1:$B$1080)*(укпф1[[#This Row],[Source.Name.1]]='[1]прайс ЗПП'!$A$1:$A$1080),0),4)</f>
        <v>638.57142857142844</v>
      </c>
      <c r="K1025" s="7">
        <f>укпф1[[#This Row],[цена]]*укпф1[[#This Row],[объем]]</f>
        <v>0</v>
      </c>
      <c r="L1025" s="7">
        <f>IFERROR(укпф1[[#This Row],[объем]]*VLOOKUP(укпф1[[#This Row],[артикул]],[1]маринад!$A$2:$D$39,3,FALSE),укпф1[[#This Row],[объем]])</f>
        <v>0</v>
      </c>
    </row>
    <row r="1026" spans="1:12" x14ac:dyDescent="0.35">
      <c r="A1026" t="s">
        <v>150</v>
      </c>
      <c r="B1026" t="s">
        <v>13</v>
      </c>
      <c r="C1026" t="s">
        <v>13</v>
      </c>
      <c r="D1026">
        <f>VLOOKUP(укпф1[[#This Row],[Номенклатура]],[1]!Таблица213[[product_name]:[упаковка]],7,FALSE)</f>
        <v>4</v>
      </c>
      <c r="E1026" t="s">
        <v>146</v>
      </c>
      <c r="F1026" t="str">
        <f>VLOOKUP(укпф1[[#This Row],[Номенклатура]],[1]!Таблица213[[product_name]:[упаковка]],3,FALSE)</f>
        <v>ЗАМ</v>
      </c>
      <c r="G1026" t="s">
        <v>15</v>
      </c>
      <c r="H1026" t="str">
        <f>VLOOKUP(укпф1[[#This Row],[Номенклатура]],[1]!Таблица213[[product_name]:[упаковка]],4,FALSE)</f>
        <v>тушка</v>
      </c>
      <c r="I1026" s="7">
        <v>0</v>
      </c>
      <c r="J1026" s="7" cm="1">
        <f t="array" ref="J1026">INDEX('[1]прайс ЗПП'!$A$1:$D$1080,MATCH(1,(укпф1[[#This Row],[артикул]]='[1]прайс ЗПП'!$B$1:$B$1080)*(укпф1[[#This Row],[Source.Name.1]]='[1]прайс ЗПП'!$A$1:$A$1080),0),4)</f>
        <v>638.57142857142844</v>
      </c>
      <c r="K1026" s="7">
        <f>укпф1[[#This Row],[цена]]*укпф1[[#This Row],[объем]]</f>
        <v>0</v>
      </c>
      <c r="L1026" s="7">
        <f>IFERROR(укпф1[[#This Row],[объем]]*VLOOKUP(укпф1[[#This Row],[артикул]],[1]маринад!$A$2:$D$39,3,FALSE),укпф1[[#This Row],[объем]])</f>
        <v>0</v>
      </c>
    </row>
    <row r="1027" spans="1:12" x14ac:dyDescent="0.35">
      <c r="A1027" t="s">
        <v>150</v>
      </c>
      <c r="B1027" t="s">
        <v>13</v>
      </c>
      <c r="C1027" t="s">
        <v>13</v>
      </c>
      <c r="D1027">
        <f>VLOOKUP(укпф1[[#This Row],[Номенклатура]],[1]!Таблица213[[product_name]:[упаковка]],7,FALSE)</f>
        <v>9</v>
      </c>
      <c r="E1027" t="s">
        <v>107</v>
      </c>
      <c r="F1027" t="str">
        <f>VLOOKUP(укпф1[[#This Row],[Номенклатура]],[1]!Таблица213[[product_name]:[упаковка]],3,FALSE)</f>
        <v>ЗАМ</v>
      </c>
      <c r="G1027" t="s">
        <v>15</v>
      </c>
      <c r="H1027" t="str">
        <f>VLOOKUP(укпф1[[#This Row],[Номенклатура]],[1]!Таблица213[[product_name]:[упаковка]],4,FALSE)</f>
        <v>тушка</v>
      </c>
      <c r="I1027" s="7">
        <v>0</v>
      </c>
      <c r="J1027" s="7" cm="1">
        <f t="array" ref="J1027">INDEX('[1]прайс ЗПП'!$A$1:$D$1080,MATCH(1,(укпф1[[#This Row],[артикул]]='[1]прайс ЗПП'!$B$1:$B$1080)*(укпф1[[#This Row],[Source.Name.1]]='[1]прайс ЗПП'!$A$1:$A$1080),0),4)</f>
        <v>728.88947000220799</v>
      </c>
      <c r="K1027" s="7">
        <f>укпф1[[#This Row],[цена]]*укпф1[[#This Row],[объем]]</f>
        <v>0</v>
      </c>
      <c r="L1027" s="7">
        <f>IFERROR(укпф1[[#This Row],[объем]]*VLOOKUP(укпф1[[#This Row],[артикул]],[1]маринад!$A$2:$D$39,3,FALSE),укпф1[[#This Row],[объем]])</f>
        <v>0</v>
      </c>
    </row>
    <row r="1028" spans="1:12" x14ac:dyDescent="0.35">
      <c r="A1028" t="s">
        <v>150</v>
      </c>
      <c r="B1028" t="s">
        <v>13</v>
      </c>
      <c r="C1028" t="s">
        <v>13</v>
      </c>
      <c r="D1028">
        <f>VLOOKUP(укпф1[[#This Row],[Номенклатура]],[1]!Таблица213[[product_name]:[упаковка]],7,FALSE)</f>
        <v>1055</v>
      </c>
      <c r="E1028" t="s">
        <v>125</v>
      </c>
      <c r="F1028" t="str">
        <f>VLOOKUP(укпф1[[#This Row],[Номенклатура]],[1]!Таблица213[[product_name]:[упаковка]],3,FALSE)</f>
        <v>ЗАМ</v>
      </c>
      <c r="G1028" t="s">
        <v>15</v>
      </c>
      <c r="H1028" t="str">
        <f>VLOOKUP(укпф1[[#This Row],[Номенклатура]],[1]!Таблица213[[product_name]:[упаковка]],4,FALSE)</f>
        <v>табак</v>
      </c>
      <c r="I1028" s="7">
        <v>0</v>
      </c>
      <c r="J1028" s="7" cm="1">
        <f t="array" ref="J1028">INDEX('[1]прайс ЗПП'!$A$1:$D$1080,MATCH(1,(укпф1[[#This Row],[артикул]]='[1]прайс ЗПП'!$B$1:$B$1080)*(укпф1[[#This Row],[Source.Name.1]]='[1]прайс ЗПП'!$A$1:$A$1080),0),4)</f>
        <v>613.62002514855465</v>
      </c>
      <c r="K1028" s="7">
        <f>укпф1[[#This Row],[цена]]*укпф1[[#This Row],[объем]]</f>
        <v>0</v>
      </c>
      <c r="L1028" s="7">
        <f>IFERROR(укпф1[[#This Row],[объем]]*VLOOKUP(укпф1[[#This Row],[артикул]],[1]маринад!$A$2:$D$39,3,FALSE),укпф1[[#This Row],[объем]])</f>
        <v>0</v>
      </c>
    </row>
    <row r="1029" spans="1:12" x14ac:dyDescent="0.35">
      <c r="A1029" t="s">
        <v>150</v>
      </c>
      <c r="B1029" t="s">
        <v>13</v>
      </c>
      <c r="C1029" t="s">
        <v>13</v>
      </c>
      <c r="D1029">
        <f>VLOOKUP(укпф1[[#This Row],[Номенклатура]],[1]!Таблица213[[product_name]:[упаковка]],7,FALSE)</f>
        <v>1056</v>
      </c>
      <c r="E1029" t="s">
        <v>126</v>
      </c>
      <c r="F1029" t="str">
        <f>VLOOKUP(укпф1[[#This Row],[Номенклатура]],[1]!Таблица213[[product_name]:[упаковка]],3,FALSE)</f>
        <v>ЗАМ</v>
      </c>
      <c r="G1029" t="s">
        <v>15</v>
      </c>
      <c r="H1029" t="str">
        <f>VLOOKUP(укпф1[[#This Row],[Номенклатура]],[1]!Таблица213[[product_name]:[упаковка]],4,FALSE)</f>
        <v>табак</v>
      </c>
      <c r="I1029" s="7">
        <v>0</v>
      </c>
      <c r="J1029" s="7" cm="1">
        <f t="array" ref="J1029">INDEX('[1]прайс ЗПП'!$A$1:$D$1080,MATCH(1,(укпф1[[#This Row],[артикул]]='[1]прайс ЗПП'!$B$1:$B$1080)*(укпф1[[#This Row],[Source.Name.1]]='[1]прайс ЗПП'!$A$1:$A$1080),0),4)</f>
        <v>582.85714285714278</v>
      </c>
      <c r="K1029" s="7">
        <f>укпф1[[#This Row],[цена]]*укпф1[[#This Row],[объем]]</f>
        <v>0</v>
      </c>
      <c r="L1029" s="7">
        <f>IFERROR(укпф1[[#This Row],[объем]]*VLOOKUP(укпф1[[#This Row],[артикул]],[1]маринад!$A$2:$D$39,3,FALSE),укпф1[[#This Row],[объем]])</f>
        <v>0</v>
      </c>
    </row>
    <row r="1030" spans="1:12" x14ac:dyDescent="0.35">
      <c r="A1030" t="s">
        <v>150</v>
      </c>
      <c r="B1030" t="s">
        <v>13</v>
      </c>
      <c r="C1030" t="s">
        <v>13</v>
      </c>
      <c r="D1030">
        <f>VLOOKUP(укпф1[[#This Row],[Номенклатура]],[1]!Таблица213[[product_name]:[упаковка]],7,FALSE)</f>
        <v>1057</v>
      </c>
      <c r="E1030" t="s">
        <v>127</v>
      </c>
      <c r="F1030" t="str">
        <f>VLOOKUP(укпф1[[#This Row],[Номенклатура]],[1]!Таблица213[[product_name]:[упаковка]],3,FALSE)</f>
        <v>ЗАМ</v>
      </c>
      <c r="G1030" t="s">
        <v>15</v>
      </c>
      <c r="H1030" t="str">
        <f>VLOOKUP(укпф1[[#This Row],[Номенклатура]],[1]!Таблица213[[product_name]:[упаковка]],4,FALSE)</f>
        <v>табак</v>
      </c>
      <c r="I1030" s="7">
        <v>0</v>
      </c>
      <c r="J1030" s="7" cm="1">
        <f t="array" ref="J1030">INDEX('[1]прайс ЗПП'!$A$1:$D$1080,MATCH(1,(укпф1[[#This Row],[артикул]]='[1]прайс ЗПП'!$B$1:$B$1080)*(укпф1[[#This Row],[Source.Name.1]]='[1]прайс ЗПП'!$A$1:$A$1080),0),4)</f>
        <v>599.99999999999989</v>
      </c>
      <c r="K1030" s="7">
        <f>укпф1[[#This Row],[цена]]*укпф1[[#This Row],[объем]]</f>
        <v>0</v>
      </c>
      <c r="L1030" s="7">
        <f>IFERROR(укпф1[[#This Row],[объем]]*VLOOKUP(укпф1[[#This Row],[артикул]],[1]маринад!$A$2:$D$39,3,FALSE),укпф1[[#This Row],[объем]])</f>
        <v>0</v>
      </c>
    </row>
    <row r="1031" spans="1:12" x14ac:dyDescent="0.35">
      <c r="A1031" t="s">
        <v>150</v>
      </c>
      <c r="B1031" t="s">
        <v>13</v>
      </c>
      <c r="C1031" t="s">
        <v>13</v>
      </c>
      <c r="D1031">
        <f>VLOOKUP(укпф1[[#This Row],[Номенклатура]],[1]!Таблица213[[product_name]:[упаковка]],7,FALSE)</f>
        <v>114</v>
      </c>
      <c r="E1031" t="s">
        <v>129</v>
      </c>
      <c r="F1031" t="str">
        <f>VLOOKUP(укпф1[[#This Row],[Номенклатура]],[1]!Таблица213[[product_name]:[упаковка]],3,FALSE)</f>
        <v>ЗАМ</v>
      </c>
      <c r="G1031" t="s">
        <v>15</v>
      </c>
      <c r="H1031" t="str">
        <f>VLOOKUP(укпф1[[#This Row],[Номенклатура]],[1]!Таблица213[[product_name]:[упаковка]],4,FALSE)</f>
        <v>табак</v>
      </c>
      <c r="I1031" s="7">
        <v>0</v>
      </c>
      <c r="J1031" s="7" cm="1">
        <f t="array" ref="J1031">INDEX('[1]прайс ЗПП'!$A$1:$D$1080,MATCH(1,(укпф1[[#This Row],[артикул]]='[1]прайс ЗПП'!$B$1:$B$1080)*(укпф1[[#This Row],[Source.Name.1]]='[1]прайс ЗПП'!$A$1:$A$1080),0),4)</f>
        <v>725.5602208791222</v>
      </c>
      <c r="K1031" s="7">
        <f>укпф1[[#This Row],[цена]]*укпф1[[#This Row],[объем]]</f>
        <v>0</v>
      </c>
      <c r="L1031" s="7">
        <f>IFERROR(укпф1[[#This Row],[объем]]*VLOOKUP(укпф1[[#This Row],[артикул]],[1]маринад!$A$2:$D$39,3,FALSE),укпф1[[#This Row],[объем]])</f>
        <v>0</v>
      </c>
    </row>
    <row r="1032" spans="1:12" x14ac:dyDescent="0.35">
      <c r="A1032" t="s">
        <v>150</v>
      </c>
      <c r="B1032" t="s">
        <v>13</v>
      </c>
      <c r="C1032" t="s">
        <v>13</v>
      </c>
      <c r="D1032">
        <f>VLOOKUP(укпф1[[#This Row],[Номенклатура]],[1]!Таблица213[[product_name]:[упаковка]],7,FALSE)</f>
        <v>19</v>
      </c>
      <c r="E1032" t="s">
        <v>110</v>
      </c>
      <c r="F1032" t="str">
        <f>VLOOKUP(укпф1[[#This Row],[Номенклатура]],[1]!Таблица213[[product_name]:[упаковка]],3,FALSE)</f>
        <v>ЗАМ</v>
      </c>
      <c r="G1032" t="s">
        <v>15</v>
      </c>
      <c r="H1032" t="str">
        <f>VLOOKUP(укпф1[[#This Row],[Номенклатура]],[1]!Таблица213[[product_name]:[упаковка]],4,FALSE)</f>
        <v>четвертина</v>
      </c>
      <c r="I1032" s="7">
        <v>0</v>
      </c>
      <c r="J1032" s="7" cm="1">
        <f t="array" ref="J1032">INDEX('[1]прайс ЗПП'!$A$1:$D$1080,MATCH(1,(укпф1[[#This Row],[артикул]]='[1]прайс ЗПП'!$B$1:$B$1080)*(укпф1[[#This Row],[Source.Name.1]]='[1]прайс ЗПП'!$A$1:$A$1080),0),4)</f>
        <v>652.53646901808725</v>
      </c>
      <c r="K1032" s="7">
        <f>укпф1[[#This Row],[цена]]*укпф1[[#This Row],[объем]]</f>
        <v>0</v>
      </c>
      <c r="L1032" s="7">
        <f>IFERROR(укпф1[[#This Row],[объем]]*VLOOKUP(укпф1[[#This Row],[артикул]],[1]маринад!$A$2:$D$39,3,FALSE),укпф1[[#This Row],[объем]])</f>
        <v>0</v>
      </c>
    </row>
    <row r="1033" spans="1:12" x14ac:dyDescent="0.35">
      <c r="A1033" t="s">
        <v>150</v>
      </c>
      <c r="B1033" t="s">
        <v>13</v>
      </c>
      <c r="C1033" t="s">
        <v>13</v>
      </c>
      <c r="D1033">
        <f>VLOOKUP(укпф1[[#This Row],[Номенклатура]],[1]!Таблица213[[product_name]:[упаковка]],7,FALSE)</f>
        <v>220</v>
      </c>
      <c r="E1033" t="s">
        <v>130</v>
      </c>
      <c r="F1033" t="str">
        <f>VLOOKUP(укпф1[[#This Row],[Номенклатура]],[1]!Таблица213[[product_name]:[упаковка]],3,FALSE)</f>
        <v>ЗАМ</v>
      </c>
      <c r="G1033" t="s">
        <v>15</v>
      </c>
      <c r="H1033" t="str">
        <f>VLOOKUP(укпф1[[#This Row],[Номенклатура]],[1]!Таблица213[[product_name]:[упаковка]],4,FALSE)</f>
        <v>четвертина</v>
      </c>
      <c r="I1033" s="7">
        <v>0</v>
      </c>
      <c r="J1033" s="7" cm="1">
        <f t="array" ref="J1033">INDEX('[1]прайс ЗПП'!$A$1:$D$1080,MATCH(1,(укпф1[[#This Row],[артикул]]='[1]прайс ЗПП'!$B$1:$B$1080)*(укпф1[[#This Row],[Source.Name.1]]='[1]прайс ЗПП'!$A$1:$A$1080),0),4)</f>
        <v>716.71698577515531</v>
      </c>
      <c r="K1033" s="7">
        <f>укпф1[[#This Row],[цена]]*укпф1[[#This Row],[объем]]</f>
        <v>0</v>
      </c>
      <c r="L1033" s="7">
        <f>IFERROR(укпф1[[#This Row],[объем]]*VLOOKUP(укпф1[[#This Row],[артикул]],[1]маринад!$A$2:$D$39,3,FALSE),укпф1[[#This Row],[объем]])</f>
        <v>0</v>
      </c>
    </row>
    <row r="1034" spans="1:12" x14ac:dyDescent="0.35">
      <c r="A1034" t="s">
        <v>150</v>
      </c>
      <c r="B1034" t="s">
        <v>13</v>
      </c>
      <c r="C1034" t="s">
        <v>13</v>
      </c>
      <c r="D1034">
        <f>VLOOKUP(укпф1[[#This Row],[Номенклатура]],[1]!Таблица213[[product_name]:[упаковка]],7,FALSE)</f>
        <v>126</v>
      </c>
      <c r="E1034" t="s">
        <v>131</v>
      </c>
      <c r="F1034" t="str">
        <f>VLOOKUP(укпф1[[#This Row],[Номенклатура]],[1]!Таблица213[[product_name]:[упаковка]],3,FALSE)</f>
        <v>ЗАМ</v>
      </c>
      <c r="G1034" t="s">
        <v>15</v>
      </c>
      <c r="H1034" t="str">
        <f>VLOOKUP(укпф1[[#This Row],[Номенклатура]],[1]!Таблица213[[product_name]:[упаковка]],4,FALSE)</f>
        <v>шкура</v>
      </c>
      <c r="I1034" s="7">
        <v>0</v>
      </c>
      <c r="J1034" s="7" cm="1">
        <f t="array" ref="J1034">INDEX('[1]прайс ЗПП'!$A$1:$D$1080,MATCH(1,(укпф1[[#This Row],[артикул]]='[1]прайс ЗПП'!$B$1:$B$1080)*(укпф1[[#This Row],[Source.Name.1]]='[1]прайс ЗПП'!$A$1:$A$1080),0),4)</f>
        <v>311.63758722284666</v>
      </c>
      <c r="K1034" s="7">
        <f>укпф1[[#This Row],[цена]]*укпф1[[#This Row],[объем]]</f>
        <v>0</v>
      </c>
      <c r="L1034" s="7">
        <f>IFERROR(укпф1[[#This Row],[объем]]*VLOOKUP(укпф1[[#This Row],[артикул]],[1]маринад!$A$2:$D$39,3,FALSE),укпф1[[#This Row],[объем]])</f>
        <v>0</v>
      </c>
    </row>
    <row r="1035" spans="1:12" x14ac:dyDescent="0.35">
      <c r="A1035" t="s">
        <v>150</v>
      </c>
      <c r="B1035" t="s">
        <v>132</v>
      </c>
      <c r="C1035" t="s">
        <v>132</v>
      </c>
      <c r="D1035">
        <f>VLOOKUP(укпф1[[#This Row],[Номенклатура]],[1]!Таблица213[[product_name]:[упаковка]],7,FALSE)</f>
        <v>1083</v>
      </c>
      <c r="E1035" t="s">
        <v>133</v>
      </c>
      <c r="F1035" t="str">
        <f>VLOOKUP(укпф1[[#This Row],[Номенклатура]],[1]!Таблица213[[product_name]:[упаковка]],3,FALSE)</f>
        <v>ЗАМ</v>
      </c>
      <c r="G1035" t="s">
        <v>15</v>
      </c>
      <c r="H1035" t="str">
        <f>VLOOKUP(укпф1[[#This Row],[Номенклатура]],[1]!Таблица213[[product_name]:[упаковка]],4,FALSE)</f>
        <v>филе</v>
      </c>
      <c r="I1035" s="7">
        <v>2932.5</v>
      </c>
      <c r="J1035" s="7" cm="1">
        <f t="array" ref="J1035">INDEX('[1]прайс ЗПП'!$A$1:$D$1080,MATCH(1,(укпф1[[#This Row],[артикул]]='[1]прайс ЗПП'!$B$1:$B$1080)*(укпф1[[#This Row],[Source.Name.1]]='[1]прайс ЗПП'!$A$1:$A$1080),0),4)</f>
        <v>1167.3599999999999</v>
      </c>
      <c r="K1035" s="7">
        <f>укпф1[[#This Row],[цена]]*укпф1[[#This Row],[объем]]</f>
        <v>3423283.1999999997</v>
      </c>
      <c r="L1035" s="7">
        <f>IFERROR(укпф1[[#This Row],[объем]]*VLOOKUP(укпф1[[#This Row],[артикул]],[1]маринад!$A$2:$D$39,3,FALSE),укпф1[[#This Row],[объем]])</f>
        <v>2256.497469679784</v>
      </c>
    </row>
    <row r="1036" spans="1:12" x14ac:dyDescent="0.35">
      <c r="A1036" t="s">
        <v>150</v>
      </c>
      <c r="B1036" t="s">
        <v>132</v>
      </c>
      <c r="C1036" t="s">
        <v>132</v>
      </c>
      <c r="D1036">
        <f>VLOOKUP(укпф1[[#This Row],[Номенклатура]],[1]!Таблица213[[product_name]:[упаковка]],7,FALSE)</f>
        <v>1085</v>
      </c>
      <c r="E1036" t="s">
        <v>134</v>
      </c>
      <c r="F1036" t="str">
        <f>VLOOKUP(укпф1[[#This Row],[Номенклатура]],[1]!Таблица213[[product_name]:[упаковка]],3,FALSE)</f>
        <v>ЗАМ</v>
      </c>
      <c r="G1036" t="s">
        <v>15</v>
      </c>
      <c r="H1036" t="str">
        <f>VLOOKUP(укпф1[[#This Row],[Номенклатура]],[1]!Таблица213[[product_name]:[упаковка]],4,FALSE)</f>
        <v>филе</v>
      </c>
      <c r="I1036" s="7">
        <v>2932.5</v>
      </c>
      <c r="J1036" s="7" cm="1">
        <f t="array" ref="J1036">INDEX('[1]прайс ЗПП'!$A$1:$D$1080,MATCH(1,(укпф1[[#This Row],[артикул]]='[1]прайс ЗПП'!$B$1:$B$1080)*(укпф1[[#This Row],[Source.Name.1]]='[1]прайс ЗПП'!$A$1:$A$1080),0),4)</f>
        <v>864.00000000000011</v>
      </c>
      <c r="K1036" s="7">
        <f>укпф1[[#This Row],[цена]]*укпф1[[#This Row],[объем]]</f>
        <v>2533680.0000000005</v>
      </c>
      <c r="L1036" s="7">
        <f>IFERROR(укпф1[[#This Row],[объем]]*VLOOKUP(укпф1[[#This Row],[артикул]],[1]маринад!$A$2:$D$39,3,FALSE),укпф1[[#This Row],[объем]])</f>
        <v>2256.497469679784</v>
      </c>
    </row>
    <row r="1037" spans="1:12" x14ac:dyDescent="0.35">
      <c r="A1037" t="s">
        <v>150</v>
      </c>
      <c r="B1037" t="s">
        <v>132</v>
      </c>
      <c r="C1037" t="s">
        <v>132</v>
      </c>
      <c r="D1037">
        <f>VLOOKUP(укпф1[[#This Row],[Номенклатура]],[1]!Таблица213[[product_name]:[упаковка]],7,FALSE)</f>
        <v>1084</v>
      </c>
      <c r="E1037" t="s">
        <v>135</v>
      </c>
      <c r="F1037" t="str">
        <f>VLOOKUP(укпф1[[#This Row],[Номенклатура]],[1]!Таблица213[[product_name]:[упаковка]],3,FALSE)</f>
        <v>ЗАМ</v>
      </c>
      <c r="G1037" t="s">
        <v>15</v>
      </c>
      <c r="H1037" t="str">
        <f>VLOOKUP(укпф1[[#This Row],[Номенклатура]],[1]!Таблица213[[product_name]:[упаковка]],4,FALSE)</f>
        <v>крыло</v>
      </c>
      <c r="I1037" s="7">
        <v>19320</v>
      </c>
      <c r="J1037" s="7" cm="1">
        <f t="array" ref="J1037">INDEX('[1]прайс ЗПП'!$A$1:$D$1080,MATCH(1,(укпф1[[#This Row],[артикул]]='[1]прайс ЗПП'!$B$1:$B$1080)*(укпф1[[#This Row],[Source.Name.1]]='[1]прайс ЗПП'!$A$1:$A$1080),0),4)</f>
        <v>1167.3599999999997</v>
      </c>
      <c r="K1037" s="7">
        <f>укпф1[[#This Row],[цена]]*укпф1[[#This Row],[объем]]</f>
        <v>22553395.199999996</v>
      </c>
      <c r="L1037" s="7">
        <f>IFERROR(укпф1[[#This Row],[объем]]*VLOOKUP(укпф1[[#This Row],[артикул]],[1]маринад!$A$2:$D$39,3,FALSE),укпф1[[#This Row],[объем]])</f>
        <v>16613.1875</v>
      </c>
    </row>
    <row r="1038" spans="1:12" x14ac:dyDescent="0.35">
      <c r="A1038" t="s">
        <v>150</v>
      </c>
      <c r="B1038" t="s">
        <v>132</v>
      </c>
      <c r="C1038" t="s">
        <v>132</v>
      </c>
      <c r="D1038">
        <f>VLOOKUP(укпф1[[#This Row],[Номенклатура]],[1]!Таблица213[[product_name]:[упаковка]],7,FALSE)</f>
        <v>1104</v>
      </c>
      <c r="E1038" t="s">
        <v>136</v>
      </c>
      <c r="F1038" t="str">
        <f>VLOOKUP(укпф1[[#This Row],[Номенклатура]],[1]!Таблица213[[product_name]:[упаковка]],3,FALSE)</f>
        <v>ЗАМ</v>
      </c>
      <c r="G1038" t="s">
        <v>15</v>
      </c>
      <c r="H1038" t="str">
        <f>VLOOKUP(укпф1[[#This Row],[Номенклатура]],[1]!Таблица213[[product_name]:[упаковка]],4,FALSE)</f>
        <v>филе</v>
      </c>
      <c r="I1038" s="7">
        <v>1380</v>
      </c>
      <c r="J1038" s="7" cm="1">
        <f t="array" ref="J1038">INDEX('[1]прайс ЗПП'!$A$1:$D$1080,MATCH(1,(укпф1[[#This Row],[артикул]]='[1]прайс ЗПП'!$B$1:$B$1080)*(укпф1[[#This Row],[Source.Name.1]]='[1]прайс ЗПП'!$A$1:$A$1080),0),4)</f>
        <v>1224</v>
      </c>
      <c r="K1038" s="7">
        <f>укпф1[[#This Row],[цена]]*укпф1[[#This Row],[объем]]</f>
        <v>1689120</v>
      </c>
      <c r="L1038" s="7">
        <f>IFERROR(укпф1[[#This Row],[объем]]*VLOOKUP(укпф1[[#This Row],[артикул]],[1]маринад!$A$2:$D$39,3,FALSE),укпф1[[#This Row],[объем]])</f>
        <v>1112.8933333333332</v>
      </c>
    </row>
    <row r="1039" spans="1:12" x14ac:dyDescent="0.35">
      <c r="A1039" t="s">
        <v>150</v>
      </c>
      <c r="B1039" t="s">
        <v>132</v>
      </c>
      <c r="C1039" t="s">
        <v>132</v>
      </c>
      <c r="D1039">
        <f>VLOOKUP(укпф1[[#This Row],[Номенклатура]],[1]!Таблица213[[product_name]:[упаковка]],7,FALSE)</f>
        <v>1103</v>
      </c>
      <c r="E1039" t="s">
        <v>137</v>
      </c>
      <c r="F1039" t="str">
        <f>VLOOKUP(укпф1[[#This Row],[Номенклатура]],[1]!Таблица213[[product_name]:[упаковка]],3,FALSE)</f>
        <v>ЗАМ</v>
      </c>
      <c r="G1039" t="s">
        <v>15</v>
      </c>
      <c r="H1039" t="str">
        <f>VLOOKUP(укпф1[[#This Row],[Номенклатура]],[1]!Таблица213[[product_name]:[упаковка]],4,FALSE)</f>
        <v>филе</v>
      </c>
      <c r="I1039" s="7">
        <v>1380</v>
      </c>
      <c r="J1039" s="7" cm="1">
        <f t="array" ref="J1039">INDEX('[1]прайс ЗПП'!$A$1:$D$1080,MATCH(1,(укпф1[[#This Row],[артикул]]='[1]прайс ЗПП'!$B$1:$B$1080)*(укпф1[[#This Row],[Source.Name.1]]='[1]прайс ЗПП'!$A$1:$A$1080),0),4)</f>
        <v>1224</v>
      </c>
      <c r="K1039" s="7">
        <f>укпф1[[#This Row],[цена]]*укпф1[[#This Row],[объем]]</f>
        <v>1689120</v>
      </c>
      <c r="L1039" s="7">
        <f>IFERROR(укпф1[[#This Row],[объем]]*VLOOKUP(укпф1[[#This Row],[артикул]],[1]маринад!$A$2:$D$39,3,FALSE),укпф1[[#This Row],[объем]])</f>
        <v>1112.8933333333332</v>
      </c>
    </row>
    <row r="1040" spans="1:12" x14ac:dyDescent="0.35">
      <c r="A1040" t="s">
        <v>150</v>
      </c>
      <c r="B1040" t="s">
        <v>132</v>
      </c>
      <c r="C1040" t="s">
        <v>132</v>
      </c>
      <c r="D1040">
        <f>VLOOKUP(укпф1[[#This Row],[Номенклатура]],[1]!Таблица213[[product_name]:[упаковка]],7,FALSE)</f>
        <v>1087</v>
      </c>
      <c r="E1040" t="s">
        <v>138</v>
      </c>
      <c r="F1040" t="str">
        <f>VLOOKUP(укпф1[[#This Row],[Номенклатура]],[1]!Таблица213[[product_name]:[упаковка]],3,FALSE)</f>
        <v>ЗАМ</v>
      </c>
      <c r="G1040" t="s">
        <v>15</v>
      </c>
      <c r="H1040" t="str">
        <f>VLOOKUP(укпф1[[#This Row],[Номенклатура]],[1]!Таблица213[[product_name]:[упаковка]],4,FALSE)</f>
        <v>голень</v>
      </c>
      <c r="I1040" s="7">
        <v>6209.9999999999991</v>
      </c>
      <c r="J1040" s="7" cm="1">
        <f t="array" ref="J1040">INDEX('[1]прайс ЗПП'!$A$1:$D$1080,MATCH(1,(укпф1[[#This Row],[артикул]]='[1]прайс ЗПП'!$B$1:$B$1080)*(укпф1[[#This Row],[Source.Name.1]]='[1]прайс ЗПП'!$A$1:$A$1080),0),4)</f>
        <v>1167.3599999999999</v>
      </c>
      <c r="K1040" s="7">
        <f>укпф1[[#This Row],[цена]]*укпф1[[#This Row],[объем]]</f>
        <v>7249305.5999999987</v>
      </c>
      <c r="L1040" s="7">
        <f>IFERROR(укпф1[[#This Row],[объем]]*VLOOKUP(укпф1[[#This Row],[артикул]],[1]маринад!$A$2:$D$39,3,FALSE),укпф1[[#This Row],[объем]])</f>
        <v>6209.9999999999991</v>
      </c>
    </row>
    <row r="1041" spans="1:12" x14ac:dyDescent="0.35">
      <c r="A1041" t="s">
        <v>150</v>
      </c>
      <c r="B1041" t="s">
        <v>132</v>
      </c>
      <c r="C1041" t="s">
        <v>132</v>
      </c>
      <c r="D1041">
        <f>VLOOKUP(укпф1[[#This Row],[Номенклатура]],[1]!Таблица213[[product_name]:[упаковка]],7,FALSE)</f>
        <v>1091</v>
      </c>
      <c r="E1041" t="s">
        <v>139</v>
      </c>
      <c r="F1041" t="str">
        <f>VLOOKUP(укпф1[[#This Row],[Номенклатура]],[1]!Таблица213[[product_name]:[упаковка]],3,FALSE)</f>
        <v>ЗАМ</v>
      </c>
      <c r="G1041" t="s">
        <v>15</v>
      </c>
      <c r="H1041" t="str">
        <f>VLOOKUP(укпф1[[#This Row],[Номенклатура]],[1]!Таблица213[[product_name]:[упаковка]],4,FALSE)</f>
        <v>филе</v>
      </c>
      <c r="I1041" s="7">
        <v>1173</v>
      </c>
      <c r="J1041" s="7" cm="1">
        <f t="array" ref="J1041">INDEX('[1]прайс ЗПП'!$A$1:$D$1080,MATCH(1,(укпф1[[#This Row],[артикул]]='[1]прайс ЗПП'!$B$1:$B$1080)*(укпф1[[#This Row],[Source.Name.1]]='[1]прайс ЗПП'!$A$1:$A$1080),0),4)</f>
        <v>1182.72</v>
      </c>
      <c r="K1041" s="7">
        <f>укпф1[[#This Row],[цена]]*укпф1[[#This Row],[объем]]</f>
        <v>1387330.5600000001</v>
      </c>
      <c r="L1041" s="7">
        <f>IFERROR(укпф1[[#This Row],[объем]]*VLOOKUP(укпф1[[#This Row],[артикул]],[1]маринад!$A$2:$D$39,3,FALSE),укпф1[[#This Row],[объем]])</f>
        <v>1173</v>
      </c>
    </row>
    <row r="1042" spans="1:12" x14ac:dyDescent="0.35">
      <c r="A1042" t="s">
        <v>151</v>
      </c>
      <c r="B1042" t="s">
        <v>16</v>
      </c>
      <c r="C1042" t="s">
        <v>16</v>
      </c>
      <c r="D1042">
        <f>VLOOKUP(укпф1[[#This Row],[Номенклатура]],[1]!Таблица213[[product_name]:[упаковка]],7,FALSE)</f>
        <v>1040</v>
      </c>
      <c r="E1042" t="s">
        <v>141</v>
      </c>
      <c r="F1042" t="str">
        <f>VLOOKUP(укпф1[[#This Row],[Номенклатура]],[1]!Таблица213[[product_name]:[упаковка]],3,FALSE)</f>
        <v>ОХЛ</v>
      </c>
      <c r="G1042" t="s">
        <v>15</v>
      </c>
      <c r="H1042" t="str">
        <f>VLOOKUP(укпф1[[#This Row],[Номенклатура]],[1]!Таблица213[[product_name]:[упаковка]],4,FALSE)</f>
        <v>тушка</v>
      </c>
      <c r="I1042" s="9">
        <v>68094.777777777766</v>
      </c>
      <c r="J1042" s="7" cm="1">
        <f t="array" ref="J1042">INDEX('[1]прайс ЗПП'!$A$1:$D$1080,MATCH(1,(укпф1[[#This Row],[артикул]]='[1]прайс ЗПП'!$B$1:$B$1080)*(укпф1[[#This Row],[Source.Name.1]]='[1]прайс ЗПП'!$A$1:$A$1080),0),4)</f>
        <v>501.42857142857139</v>
      </c>
      <c r="K1042" s="7">
        <f>укпф1[[#This Row],[цена]]*укпф1[[#This Row],[объем]]</f>
        <v>34144667.142857134</v>
      </c>
      <c r="L1042" s="7">
        <f>IFERROR(укпф1[[#This Row],[объем]]*VLOOKUP(укпф1[[#This Row],[артикул]],[1]маринад!$A$2:$D$39,3,FALSE),укпф1[[#This Row],[объем]])</f>
        <v>68094.777777777766</v>
      </c>
    </row>
    <row r="1043" spans="1:12" x14ac:dyDescent="0.35">
      <c r="A1043" t="s">
        <v>152</v>
      </c>
      <c r="B1043" t="s">
        <v>13</v>
      </c>
      <c r="C1043" t="s">
        <v>13</v>
      </c>
      <c r="D1043">
        <f>VLOOKUP(укпф1[[#This Row],[Номенклатура]],[1]!Таблица213[[product_name]:[упаковка]],7,FALSE)</f>
        <v>1109</v>
      </c>
      <c r="E1043" t="s">
        <v>14</v>
      </c>
      <c r="F1043" t="str">
        <f>VLOOKUP(укпф1[[#This Row],[Номенклатура]],[1]!Таблица213[[product_name]:[упаковка]],3,FALSE)</f>
        <v>ЗАМ</v>
      </c>
      <c r="G1043" t="s">
        <v>15</v>
      </c>
      <c r="H1043" t="str">
        <f>VLOOKUP(укпф1[[#This Row],[Номенклатура]],[1]!Таблица213[[product_name]:[упаковка]],4,FALSE)</f>
        <v>филе</v>
      </c>
      <c r="I1043" s="7">
        <v>10297.727244284359</v>
      </c>
      <c r="J1043" s="7" cm="1">
        <f t="array" ref="J1043">INDEX('[1]прайс ЗПП'!$A$1:$D$1080,MATCH(1,(укпф1[[#This Row],[артикул]]='[1]прайс ЗПП'!$B$1:$B$1080)*(укпф1[[#This Row],[Source.Name.1]]='[1]прайс ЗПП'!$A$1:$A$1080),0),4)</f>
        <v>646.51679999999999</v>
      </c>
      <c r="K1043" s="7">
        <f>укпф1[[#This Row],[цена]]*укпф1[[#This Row],[объем]]</f>
        <v>6657653.6652475419</v>
      </c>
      <c r="L1043" s="7">
        <f>IFERROR(укпф1[[#This Row],[объем]]*VLOOKUP(укпф1[[#This Row],[артикул]],[1]маринад!$A$2:$D$39,3,FALSE),укпф1[[#This Row],[объем]])</f>
        <v>10297.727244284359</v>
      </c>
    </row>
    <row r="1044" spans="1:12" x14ac:dyDescent="0.35">
      <c r="A1044" t="s">
        <v>152</v>
      </c>
      <c r="B1044" t="s">
        <v>16</v>
      </c>
      <c r="C1044" t="s">
        <v>16</v>
      </c>
      <c r="D1044">
        <f>VLOOKUP(укпф1[[#This Row],[Номенклатура]],[1]!Таблица213[[product_name]:[упаковка]],7,FALSE)</f>
        <v>33</v>
      </c>
      <c r="E1044" t="s">
        <v>17</v>
      </c>
      <c r="F1044" t="str">
        <f>VLOOKUP(укпф1[[#This Row],[Номенклатура]],[1]!Таблица213[[product_name]:[упаковка]],3,FALSE)</f>
        <v>ОХЛ</v>
      </c>
      <c r="G1044" t="s">
        <v>15</v>
      </c>
      <c r="H1044" t="str">
        <f>VLOOKUP(укпф1[[#This Row],[Номенклатура]],[1]!Таблица213[[product_name]:[упаковка]],4,FALSE)</f>
        <v>каркас</v>
      </c>
      <c r="I1044" s="7">
        <v>168213.35675850286</v>
      </c>
      <c r="J1044" s="7" cm="1">
        <f t="array" ref="J1044">INDEX('[1]прайс ЗПП'!$A$1:$D$1080,MATCH(1,(укпф1[[#This Row],[артикул]]='[1]прайс ЗПП'!$B$1:$B$1080)*(укпф1[[#This Row],[Source.Name.1]]='[1]прайс ЗПП'!$A$1:$A$1080),0),4)</f>
        <v>171.42857142857142</v>
      </c>
      <c r="K1044" s="7">
        <f>укпф1[[#This Row],[цена]]*укпф1[[#This Row],[объем]]</f>
        <v>28836575.444314774</v>
      </c>
      <c r="L1044" s="7">
        <f>IFERROR(укпф1[[#This Row],[объем]]*VLOOKUP(укпф1[[#This Row],[артикул]],[1]маринад!$A$2:$D$39,3,FALSE),укпф1[[#This Row],[объем]])</f>
        <v>168213.35675850286</v>
      </c>
    </row>
    <row r="1045" spans="1:12" x14ac:dyDescent="0.35">
      <c r="A1045" t="s">
        <v>152</v>
      </c>
      <c r="B1045" t="s">
        <v>16</v>
      </c>
      <c r="C1045" t="s">
        <v>16</v>
      </c>
      <c r="D1045">
        <f>VLOOKUP(укпф1[[#This Row],[Номенклатура]],[1]!Таблица213[[product_name]:[упаковка]],7,FALSE)</f>
        <v>1041</v>
      </c>
      <c r="E1045" t="s">
        <v>18</v>
      </c>
      <c r="F1045" t="str">
        <f>VLOOKUP(укпф1[[#This Row],[Номенклатура]],[1]!Таблица213[[product_name]:[упаковка]],3,FALSE)</f>
        <v>ОХЛ</v>
      </c>
      <c r="G1045" t="s">
        <v>15</v>
      </c>
      <c r="H1045" t="str">
        <f>VLOOKUP(укпф1[[#This Row],[Номенклатура]],[1]!Таблица213[[product_name]:[упаковка]],4,FALSE)</f>
        <v>спинка</v>
      </c>
      <c r="I1045" s="7">
        <v>154356.70861912024</v>
      </c>
      <c r="J1045" s="7" cm="1">
        <f t="array" ref="J1045">INDEX('[1]прайс ЗПП'!$A$1:$D$1080,MATCH(1,(укпф1[[#This Row],[артикул]]='[1]прайс ЗПП'!$B$1:$B$1080)*(укпф1[[#This Row],[Source.Name.1]]='[1]прайс ЗПП'!$A$1:$A$1080),0),4)</f>
        <v>214.28571428571425</v>
      </c>
      <c r="K1045" s="7">
        <f>укпф1[[#This Row],[цена]]*укпф1[[#This Row],[объем]]</f>
        <v>33076437.561240047</v>
      </c>
      <c r="L1045" s="7">
        <f>IFERROR(укпф1[[#This Row],[объем]]*VLOOKUP(укпф1[[#This Row],[артикул]],[1]маринад!$A$2:$D$39,3,FALSE),укпф1[[#This Row],[объем]])</f>
        <v>154356.70861912024</v>
      </c>
    </row>
    <row r="1046" spans="1:12" x14ac:dyDescent="0.35">
      <c r="A1046" t="s">
        <v>152</v>
      </c>
      <c r="B1046" t="s">
        <v>16</v>
      </c>
      <c r="C1046" t="s">
        <v>16</v>
      </c>
      <c r="D1046">
        <f>VLOOKUP(укпф1[[#This Row],[Номенклатура]],[1]!Таблица213[[product_name]:[упаковка]],7,FALSE)</f>
        <v>975</v>
      </c>
      <c r="E1046" t="s">
        <v>19</v>
      </c>
      <c r="F1046" t="str">
        <f>VLOOKUP(укпф1[[#This Row],[Номенклатура]],[1]!Таблица213[[product_name]:[упаковка]],3,FALSE)</f>
        <v>ОХЛ</v>
      </c>
      <c r="G1046" t="s">
        <v>15</v>
      </c>
      <c r="H1046" t="str">
        <f>VLOOKUP(укпф1[[#This Row],[Номенклатура]],[1]!Таблица213[[product_name]:[упаковка]],4,FALSE)</f>
        <v>шкура</v>
      </c>
      <c r="I1046" s="7">
        <v>88203.833496640145</v>
      </c>
      <c r="J1046" s="7" cm="1">
        <f t="array" ref="J1046">INDEX('[1]прайс ЗПП'!$A$1:$D$1080,MATCH(1,(укпф1[[#This Row],[артикул]]='[1]прайс ЗПП'!$B$1:$B$1080)*(укпф1[[#This Row],[Source.Name.1]]='[1]прайс ЗПП'!$A$1:$A$1080),0),4)</f>
        <v>257.14285714285711</v>
      </c>
      <c r="K1046" s="7">
        <f>укпф1[[#This Row],[цена]]*укпф1[[#This Row],[объем]]</f>
        <v>22680985.756278891</v>
      </c>
      <c r="L1046" s="7">
        <f>IFERROR(укпф1[[#This Row],[объем]]*VLOOKUP(укпф1[[#This Row],[артикул]],[1]маринад!$A$2:$D$39,3,FALSE),укпф1[[#This Row],[объем]])</f>
        <v>88203.833496640145</v>
      </c>
    </row>
    <row r="1047" spans="1:12" x14ac:dyDescent="0.35">
      <c r="A1047" t="s">
        <v>152</v>
      </c>
      <c r="B1047" t="s">
        <v>16</v>
      </c>
      <c r="C1047" t="s">
        <v>16</v>
      </c>
      <c r="D1047">
        <f>VLOOKUP(укпф1[[#This Row],[Номенклатура]],[1]!Таблица213[[product_name]:[упаковка]],7,FALSE)</f>
        <v>1080</v>
      </c>
      <c r="E1047" t="s">
        <v>20</v>
      </c>
      <c r="F1047" t="str">
        <f>VLOOKUP(укпф1[[#This Row],[Номенклатура]],[1]!Таблица213[[product_name]:[упаковка]],3,FALSE)</f>
        <v>ОХЛ</v>
      </c>
      <c r="G1047" t="s">
        <v>15</v>
      </c>
      <c r="H1047" t="str">
        <f>VLOOKUP(укпф1[[#This Row],[Номенклатура]],[1]!Таблица213[[product_name]:[упаковка]],4,FALSE)</f>
        <v>пром</v>
      </c>
      <c r="I1047" s="7">
        <v>19942.815759204535</v>
      </c>
      <c r="J1047" s="7" cm="1">
        <f t="array" ref="J1047">INDEX('[1]прайс ЗПП'!$A$1:$D$1080,MATCH(1,(укпф1[[#This Row],[артикул]]='[1]прайс ЗПП'!$B$1:$B$1080)*(укпф1[[#This Row],[Source.Name.1]]='[1]прайс ЗПП'!$A$1:$A$1080),0),4)</f>
        <v>248.57142857142853</v>
      </c>
      <c r="K1047" s="7">
        <f>укпф1[[#This Row],[цена]]*укпф1[[#This Row],[объем]]</f>
        <v>4957214.2030022694</v>
      </c>
      <c r="L1047" s="7">
        <f>IFERROR(укпф1[[#This Row],[объем]]*VLOOKUP(укпф1[[#This Row],[артикул]],[1]маринад!$A$2:$D$39,3,FALSE),укпф1[[#This Row],[объем]])</f>
        <v>19942.815759204535</v>
      </c>
    </row>
    <row r="1048" spans="1:12" x14ac:dyDescent="0.35">
      <c r="A1048" t="s">
        <v>152</v>
      </c>
      <c r="B1048" t="s">
        <v>16</v>
      </c>
      <c r="C1048" t="s">
        <v>16</v>
      </c>
      <c r="D1048">
        <f>VLOOKUP(укпф1[[#This Row],[Номенклатура]],[1]!Таблица213[[product_name]:[упаковка]],7,FALSE)</f>
        <v>1077</v>
      </c>
      <c r="E1048" t="s">
        <v>21</v>
      </c>
      <c r="F1048" t="str">
        <f>VLOOKUP(укпф1[[#This Row],[Номенклатура]],[1]!Таблица213[[product_name]:[упаковка]],3,FALSE)</f>
        <v>ОХЛ</v>
      </c>
      <c r="G1048" t="s">
        <v>15</v>
      </c>
      <c r="H1048" t="str">
        <f>VLOOKUP(укпф1[[#This Row],[Номенклатура]],[1]!Таблица213[[product_name]:[упаковка]],4,FALSE)</f>
        <v>пром</v>
      </c>
      <c r="I1048" s="7">
        <v>3341.1286697372338</v>
      </c>
      <c r="J1048" s="7" cm="1">
        <f t="array" ref="J1048">INDEX('[1]прайс ЗПП'!$A$1:$D$1080,MATCH(1,(укпф1[[#This Row],[артикул]]='[1]прайс ЗПП'!$B$1:$B$1080)*(укпф1[[#This Row],[Source.Name.1]]='[1]прайс ЗПП'!$A$1:$A$1080),0),4)</f>
        <v>248.57142857142853</v>
      </c>
      <c r="K1048" s="7">
        <f>укпф1[[#This Row],[цена]]*укпф1[[#This Row],[объем]]</f>
        <v>830509.12647754082</v>
      </c>
      <c r="L1048" s="7">
        <f>IFERROR(укпф1[[#This Row],[объем]]*VLOOKUP(укпф1[[#This Row],[артикул]],[1]маринад!$A$2:$D$39,3,FALSE),укпф1[[#This Row],[объем]])</f>
        <v>3341.1286697372338</v>
      </c>
    </row>
    <row r="1049" spans="1:12" x14ac:dyDescent="0.35">
      <c r="A1049" t="s">
        <v>152</v>
      </c>
      <c r="B1049" t="s">
        <v>16</v>
      </c>
      <c r="C1049" t="s">
        <v>16</v>
      </c>
      <c r="D1049">
        <f>VLOOKUP(укпф1[[#This Row],[Номенклатура]],[1]!Таблица213[[product_name]:[упаковка]],7,FALSE)</f>
        <v>1079</v>
      </c>
      <c r="E1049" t="s">
        <v>22</v>
      </c>
      <c r="F1049" t="str">
        <f>VLOOKUP(укпф1[[#This Row],[Номенклатура]],[1]!Таблица213[[product_name]:[упаковка]],3,FALSE)</f>
        <v>ОХЛ</v>
      </c>
      <c r="G1049" t="s">
        <v>15</v>
      </c>
      <c r="H1049" t="str">
        <f>VLOOKUP(укпф1[[#This Row],[Номенклатура]],[1]!Таблица213[[product_name]:[упаковка]],4,FALSE)</f>
        <v>пром</v>
      </c>
      <c r="I1049" s="7">
        <v>4715.7898520225326</v>
      </c>
      <c r="J1049" s="7" cm="1">
        <f t="array" ref="J1049">INDEX('[1]прайс ЗПП'!$A$1:$D$1080,MATCH(1,(укпф1[[#This Row],[артикул]]='[1]прайс ЗПП'!$B$1:$B$1080)*(укпф1[[#This Row],[Source.Name.1]]='[1]прайс ЗПП'!$A$1:$A$1080),0),4)</f>
        <v>248.57142857142853</v>
      </c>
      <c r="K1049" s="7">
        <f>укпф1[[#This Row],[цена]]*укпф1[[#This Row],[объем]]</f>
        <v>1172210.6203598864</v>
      </c>
      <c r="L1049" s="7">
        <f>IFERROR(укпф1[[#This Row],[объем]]*VLOOKUP(укпф1[[#This Row],[артикул]],[1]маринад!$A$2:$D$39,3,FALSE),укпф1[[#This Row],[объем]])</f>
        <v>4715.7898520225326</v>
      </c>
    </row>
    <row r="1050" spans="1:12" x14ac:dyDescent="0.35">
      <c r="A1050" t="s">
        <v>152</v>
      </c>
      <c r="B1050" t="s">
        <v>16</v>
      </c>
      <c r="C1050" t="s">
        <v>16</v>
      </c>
      <c r="D1050">
        <f>VLOOKUP(укпф1[[#This Row],[Номенклатура]],[1]!Таблица213[[product_name]:[упаковка]],7,FALSE)</f>
        <v>1078</v>
      </c>
      <c r="E1050" t="s">
        <v>23</v>
      </c>
      <c r="F1050" t="str">
        <f>VLOOKUP(укпф1[[#This Row],[Номенклатура]],[1]!Таблица213[[product_name]:[упаковка]],3,FALSE)</f>
        <v>ОХЛ</v>
      </c>
      <c r="G1050" t="s">
        <v>15</v>
      </c>
      <c r="H1050" t="str">
        <f>VLOOKUP(укпф1[[#This Row],[Номенклатура]],[1]!Таблица213[[product_name]:[упаковка]],4,FALSE)</f>
        <v>пром</v>
      </c>
      <c r="I1050" s="7">
        <v>8606.8225529318606</v>
      </c>
      <c r="J1050" s="7" cm="1">
        <f t="array" ref="J1050">INDEX('[1]прайс ЗПП'!$A$1:$D$1080,MATCH(1,(укпф1[[#This Row],[артикул]]='[1]прайс ЗПП'!$B$1:$B$1080)*(укпф1[[#This Row],[Source.Name.1]]='[1]прайс ЗПП'!$A$1:$A$1080),0),4)</f>
        <v>248.57142857142853</v>
      </c>
      <c r="K1050" s="7">
        <f>укпф1[[#This Row],[цена]]*укпф1[[#This Row],[объем]]</f>
        <v>2139410.177443062</v>
      </c>
      <c r="L1050" s="7">
        <f>IFERROR(укпф1[[#This Row],[объем]]*VLOOKUP(укпф1[[#This Row],[артикул]],[1]маринад!$A$2:$D$39,3,FALSE),укпф1[[#This Row],[объем]])</f>
        <v>8606.8225529318606</v>
      </c>
    </row>
    <row r="1051" spans="1:12" x14ac:dyDescent="0.35">
      <c r="A1051" t="s">
        <v>152</v>
      </c>
      <c r="B1051" t="s">
        <v>24</v>
      </c>
      <c r="C1051" t="s">
        <v>25</v>
      </c>
      <c r="D1051">
        <f>VLOOKUP(укпф1[[#This Row],[Номенклатура]],[1]!Таблица213[[product_name]:[упаковка]],7,FALSE)</f>
        <v>701</v>
      </c>
      <c r="E1051" t="s">
        <v>26</v>
      </c>
      <c r="F1051" t="str">
        <f>VLOOKUP(укпф1[[#This Row],[Номенклатура]],[1]!Таблица213[[product_name]:[упаковка]],3,FALSE)</f>
        <v>ОХЛ</v>
      </c>
      <c r="G1051" t="s">
        <v>15</v>
      </c>
      <c r="H1051" t="str">
        <f>VLOOKUP(укпф1[[#This Row],[Номенклатура]],[1]!Таблица213[[product_name]:[упаковка]],4,FALSE)</f>
        <v>тушка</v>
      </c>
      <c r="I1051" s="7">
        <v>604.76771624058404</v>
      </c>
      <c r="J1051" s="7" cm="1">
        <f t="array" ref="J1051">INDEX('[1]прайс ЗПП'!$A$1:$D$1080,MATCH(1,(укпф1[[#This Row],[артикул]]='[1]прайс ЗПП'!$B$1:$B$1080)*(укпф1[[#This Row],[Source.Name.1]]='[1]прайс ЗПП'!$A$1:$A$1080),0),4)</f>
        <v>829.49619712097308</v>
      </c>
      <c r="K1051" s="7">
        <f>укпф1[[#This Row],[цена]]*укпф1[[#This Row],[объем]]</f>
        <v>501652.52076310018</v>
      </c>
      <c r="L1051" s="7">
        <f>IFERROR(укпф1[[#This Row],[объем]]*VLOOKUP(укпф1[[#This Row],[артикул]],[1]маринад!$A$2:$D$39,3,FALSE),укпф1[[#This Row],[объем]])</f>
        <v>604.76771624058404</v>
      </c>
    </row>
    <row r="1052" spans="1:12" x14ac:dyDescent="0.35">
      <c r="A1052" t="s">
        <v>152</v>
      </c>
      <c r="B1052" t="s">
        <v>24</v>
      </c>
      <c r="C1052" t="s">
        <v>25</v>
      </c>
      <c r="D1052">
        <f>VLOOKUP(укпф1[[#This Row],[Номенклатура]],[1]!Таблица213[[product_name]:[упаковка]],7,FALSE)</f>
        <v>987</v>
      </c>
      <c r="E1052" t="s">
        <v>27</v>
      </c>
      <c r="F1052" t="str">
        <f>VLOOKUP(укпф1[[#This Row],[Номенклатура]],[1]!Таблица213[[product_name]:[упаковка]],3,FALSE)</f>
        <v>ОХЛ</v>
      </c>
      <c r="G1052" t="s">
        <v>15</v>
      </c>
      <c r="H1052" t="str">
        <f>VLOOKUP(укпф1[[#This Row],[Номенклатура]],[1]!Таблица213[[product_name]:[упаковка]],4,FALSE)</f>
        <v>тушка</v>
      </c>
      <c r="I1052" s="7">
        <v>6839.3730818480608</v>
      </c>
      <c r="J1052" s="7" cm="1">
        <f t="array" ref="J1052">INDEX('[1]прайс ЗПП'!$A$1:$D$1080,MATCH(1,(укпф1[[#This Row],[артикул]]='[1]прайс ЗПП'!$B$1:$B$1080)*(укпф1[[#This Row],[Source.Name.1]]='[1]прайс ЗПП'!$A$1:$A$1080),0),4)</f>
        <v>800.96149507752841</v>
      </c>
      <c r="K1052" s="7">
        <f>укпф1[[#This Row],[цена]]*укпф1[[#This Row],[объем]]</f>
        <v>5478074.4890300259</v>
      </c>
      <c r="L1052" s="7">
        <f>IFERROR(укпф1[[#This Row],[объем]]*VLOOKUP(укпф1[[#This Row],[артикул]],[1]маринад!$A$2:$D$39,3,FALSE),укпф1[[#This Row],[объем]])</f>
        <v>6839.3730818480608</v>
      </c>
    </row>
    <row r="1053" spans="1:12" x14ac:dyDescent="0.35">
      <c r="A1053" t="s">
        <v>152</v>
      </c>
      <c r="B1053" t="s">
        <v>24</v>
      </c>
      <c r="C1053" t="s">
        <v>25</v>
      </c>
      <c r="D1053">
        <f>VLOOKUP(укпф1[[#This Row],[Номенклатура]],[1]!Таблица213[[product_name]:[упаковка]],7,FALSE)</f>
        <v>710</v>
      </c>
      <c r="E1053" t="s">
        <v>28</v>
      </c>
      <c r="F1053" t="str">
        <f>VLOOKUP(укпф1[[#This Row],[Номенклатура]],[1]!Таблица213[[product_name]:[упаковка]],3,FALSE)</f>
        <v>ОХЛ</v>
      </c>
      <c r="G1053" t="s">
        <v>15</v>
      </c>
      <c r="H1053" t="str">
        <f>VLOOKUP(укпф1[[#This Row],[Номенклатура]],[1]!Таблица213[[product_name]:[упаковка]],4,FALSE)</f>
        <v>бедро</v>
      </c>
      <c r="I1053" s="7">
        <v>6586.4702186929062</v>
      </c>
      <c r="J1053" s="7" cm="1">
        <f t="array" ref="J1053">INDEX('[1]прайс ЗПП'!$A$1:$D$1080,MATCH(1,(укпф1[[#This Row],[артикул]]='[1]прайс ЗПП'!$B$1:$B$1080)*(укпф1[[#This Row],[Source.Name.1]]='[1]прайс ЗПП'!$A$1:$A$1080),0),4)</f>
        <v>846.31031080212472</v>
      </c>
      <c r="K1053" s="7">
        <f>укпф1[[#This Row],[цена]]*укпф1[[#This Row],[объем]]</f>
        <v>5574197.6578709316</v>
      </c>
      <c r="L1053" s="7">
        <f>IFERROR(укпф1[[#This Row],[объем]]*VLOOKUP(укпф1[[#This Row],[артикул]],[1]маринад!$A$2:$D$39,3,FALSE),укпф1[[#This Row],[объем]])</f>
        <v>6586.4702186929062</v>
      </c>
    </row>
    <row r="1054" spans="1:12" x14ac:dyDescent="0.35">
      <c r="A1054" t="s">
        <v>152</v>
      </c>
      <c r="B1054" t="s">
        <v>24</v>
      </c>
      <c r="C1054" t="s">
        <v>25</v>
      </c>
      <c r="D1054">
        <f>VLOOKUP(укпф1[[#This Row],[Номенклатура]],[1]!Таблица213[[product_name]:[упаковка]],7,FALSE)</f>
        <v>991</v>
      </c>
      <c r="E1054" t="s">
        <v>29</v>
      </c>
      <c r="F1054" t="str">
        <f>VLOOKUP(укпф1[[#This Row],[Номенклатура]],[1]!Таблица213[[product_name]:[упаковка]],3,FALSE)</f>
        <v>ОХЛ</v>
      </c>
      <c r="G1054" t="s">
        <v>15</v>
      </c>
      <c r="H1054" t="str">
        <f>VLOOKUP(укпф1[[#This Row],[Номенклатура]],[1]!Таблица213[[product_name]:[упаковка]],4,FALSE)</f>
        <v>бедро</v>
      </c>
      <c r="I1054" s="7">
        <v>35279.949410143898</v>
      </c>
      <c r="J1054" s="7" cm="1">
        <f t="array" ref="J1054">INDEX('[1]прайс ЗПП'!$A$1:$D$1080,MATCH(1,(укпф1[[#This Row],[артикул]]='[1]прайс ЗПП'!$B$1:$B$1080)*(укпф1[[#This Row],[Source.Name.1]]='[1]прайс ЗПП'!$A$1:$A$1080),0),4)</f>
        <v>818.26241469832314</v>
      </c>
      <c r="K1054" s="7">
        <f>укпф1[[#This Row],[цена]]*укпф1[[#This Row],[объем]]</f>
        <v>28868256.594779026</v>
      </c>
      <c r="L1054" s="7">
        <f>IFERROR(укпф1[[#This Row],[объем]]*VLOOKUP(укпф1[[#This Row],[артикул]],[1]маринад!$A$2:$D$39,3,FALSE),укпф1[[#This Row],[объем]])</f>
        <v>35279.949410143898</v>
      </c>
    </row>
    <row r="1055" spans="1:12" x14ac:dyDescent="0.35">
      <c r="A1055" t="s">
        <v>152</v>
      </c>
      <c r="B1055" t="s">
        <v>24</v>
      </c>
      <c r="C1055" t="s">
        <v>25</v>
      </c>
      <c r="D1055">
        <f>VLOOKUP(укпф1[[#This Row],[Номенклатура]],[1]!Таблица213[[product_name]:[упаковка]],7,FALSE)</f>
        <v>712</v>
      </c>
      <c r="E1055" t="s">
        <v>30</v>
      </c>
      <c r="F1055" t="str">
        <f>VLOOKUP(укпф1[[#This Row],[Номенклатура]],[1]!Таблица213[[product_name]:[упаковка]],3,FALSE)</f>
        <v>ОХЛ</v>
      </c>
      <c r="G1055" t="s">
        <v>15</v>
      </c>
      <c r="H1055" t="str">
        <f>VLOOKUP(укпф1[[#This Row],[Номенклатура]],[1]!Таблица213[[product_name]:[упаковка]],4,FALSE)</f>
        <v>голень</v>
      </c>
      <c r="I1055" s="7">
        <v>1363.4763057060443</v>
      </c>
      <c r="J1055" s="7" cm="1">
        <f t="array" ref="J1055">INDEX('[1]прайс ЗПП'!$A$1:$D$1080,MATCH(1,(укпф1[[#This Row],[артикул]]='[1]прайс ЗПП'!$B$1:$B$1080)*(укпф1[[#This Row],[Source.Name.1]]='[1]прайс ЗПП'!$A$1:$A$1080),0),4)</f>
        <v>880.05345292873176</v>
      </c>
      <c r="K1055" s="7">
        <f>укпф1[[#This Row],[цена]]*укпф1[[#This Row],[объем]]</f>
        <v>1199932.0308231153</v>
      </c>
      <c r="L1055" s="7">
        <f>IFERROR(укпф1[[#This Row],[объем]]*VLOOKUP(укпф1[[#This Row],[артикул]],[1]маринад!$A$2:$D$39,3,FALSE),укпф1[[#This Row],[объем]])</f>
        <v>1363.4763057060443</v>
      </c>
    </row>
    <row r="1056" spans="1:12" x14ac:dyDescent="0.35">
      <c r="A1056" t="s">
        <v>152</v>
      </c>
      <c r="B1056" t="s">
        <v>24</v>
      </c>
      <c r="C1056" t="s">
        <v>25</v>
      </c>
      <c r="D1056">
        <f>VLOOKUP(укпф1[[#This Row],[Номенклатура]],[1]!Таблица213[[product_name]:[упаковка]],7,FALSE)</f>
        <v>992</v>
      </c>
      <c r="E1056" t="s">
        <v>31</v>
      </c>
      <c r="F1056" t="str">
        <f>VLOOKUP(укпф1[[#This Row],[Номенклатура]],[1]!Таблица213[[product_name]:[упаковка]],3,FALSE)</f>
        <v>ОХЛ</v>
      </c>
      <c r="G1056" t="s">
        <v>15</v>
      </c>
      <c r="H1056" t="str">
        <f>VLOOKUP(укпф1[[#This Row],[Номенклатура]],[1]!Таблица213[[product_name]:[упаковка]],4,FALSE)</f>
        <v>голень</v>
      </c>
      <c r="I1056" s="7">
        <v>9071.5157436087611</v>
      </c>
      <c r="J1056" s="7" cm="1">
        <f t="array" ref="J1056">INDEX('[1]прайс ЗПП'!$A$1:$D$1080,MATCH(1,(укпф1[[#This Row],[артикул]]='[1]прайс ЗПП'!$B$1:$B$1080)*(укпф1[[#This Row],[Source.Name.1]]='[1]прайс ЗПП'!$A$1:$A$1080),0),4)</f>
        <v>850.41496621753754</v>
      </c>
      <c r="K1056" s="7">
        <f>укпф1[[#This Row],[цена]]*укпф1[[#This Row],[объем]]</f>
        <v>7714552.7546429047</v>
      </c>
      <c r="L1056" s="7">
        <f>IFERROR(укпф1[[#This Row],[объем]]*VLOOKUP(укпф1[[#This Row],[артикул]],[1]маринад!$A$2:$D$39,3,FALSE),укпф1[[#This Row],[объем]])</f>
        <v>9071.5157436087611</v>
      </c>
    </row>
    <row r="1057" spans="1:12" x14ac:dyDescent="0.35">
      <c r="A1057" t="s">
        <v>152</v>
      </c>
      <c r="B1057" t="s">
        <v>24</v>
      </c>
      <c r="C1057" t="s">
        <v>25</v>
      </c>
      <c r="D1057">
        <f>VLOOKUP(укпф1[[#This Row],[Номенклатура]],[1]!Таблица213[[product_name]:[упаковка]],7,FALSE)</f>
        <v>714</v>
      </c>
      <c r="E1057" t="s">
        <v>32</v>
      </c>
      <c r="F1057" t="str">
        <f>VLOOKUP(укпф1[[#This Row],[Номенклатура]],[1]!Таблица213[[product_name]:[упаковка]],3,FALSE)</f>
        <v>ОХЛ</v>
      </c>
      <c r="G1057" t="s">
        <v>15</v>
      </c>
      <c r="H1057" t="str">
        <f>VLOOKUP(укпф1[[#This Row],[Номенклатура]],[1]!Таблица213[[product_name]:[упаковка]],4,FALSE)</f>
        <v>крыло</v>
      </c>
      <c r="I1057" s="7">
        <v>945.63679266709516</v>
      </c>
      <c r="J1057" s="7" cm="1">
        <f t="array" ref="J1057">INDEX('[1]прайс ЗПП'!$A$1:$D$1080,MATCH(1,(укпф1[[#This Row],[артикул]]='[1]прайс ЗПП'!$B$1:$B$1080)*(укпф1[[#This Row],[Source.Name.1]]='[1]прайс ЗПП'!$A$1:$A$1080),0),4)</f>
        <v>862.74073629929478</v>
      </c>
      <c r="K1057" s="7">
        <f>укпф1[[#This Row],[цена]]*укпф1[[#This Row],[объем]]</f>
        <v>815839.38277731324</v>
      </c>
      <c r="L1057" s="7">
        <f>IFERROR(укпф1[[#This Row],[объем]]*VLOOKUP(укпф1[[#This Row],[артикул]],[1]маринад!$A$2:$D$39,3,FALSE),укпф1[[#This Row],[объем]])</f>
        <v>945.63679266709516</v>
      </c>
    </row>
    <row r="1058" spans="1:12" x14ac:dyDescent="0.35">
      <c r="A1058" t="s">
        <v>152</v>
      </c>
      <c r="B1058" t="s">
        <v>24</v>
      </c>
      <c r="C1058" t="s">
        <v>25</v>
      </c>
      <c r="D1058">
        <f>VLOOKUP(укпф1[[#This Row],[Номенклатура]],[1]!Таблица213[[product_name]:[упаковка]],7,FALSE)</f>
        <v>993</v>
      </c>
      <c r="E1058" t="s">
        <v>33</v>
      </c>
      <c r="F1058" t="str">
        <f>VLOOKUP(укпф1[[#This Row],[Номенклатура]],[1]!Таблица213[[product_name]:[упаковка]],3,FALSE)</f>
        <v>ОХЛ</v>
      </c>
      <c r="G1058" t="s">
        <v>15</v>
      </c>
      <c r="H1058" t="str">
        <f>VLOOKUP(укпф1[[#This Row],[Номенклатура]],[1]!Таблица213[[product_name]:[упаковка]],4,FALSE)</f>
        <v>крыло</v>
      </c>
      <c r="I1058" s="7">
        <v>12150.33320810628</v>
      </c>
      <c r="J1058" s="7" cm="1">
        <f t="array" ref="J1058">INDEX('[1]прайс ЗПП'!$A$1:$D$1080,MATCH(1,(укпф1[[#This Row],[артикул]]='[1]прайс ЗПП'!$B$1:$B$1080)*(укпф1[[#This Row],[Source.Name.1]]='[1]прайс ЗПП'!$A$1:$A$1080),0),4)</f>
        <v>835.70110203074546</v>
      </c>
      <c r="K1058" s="7">
        <f>укпф1[[#This Row],[цена]]*укпф1[[#This Row],[объем]]</f>
        <v>10154046.852055181</v>
      </c>
      <c r="L1058" s="7">
        <f>IFERROR(укпф1[[#This Row],[объем]]*VLOOKUP(укпф1[[#This Row],[артикул]],[1]маринад!$A$2:$D$39,3,FALSE),укпф1[[#This Row],[объем]])</f>
        <v>12150.33320810628</v>
      </c>
    </row>
    <row r="1059" spans="1:12" x14ac:dyDescent="0.35">
      <c r="A1059" t="s">
        <v>152</v>
      </c>
      <c r="B1059" t="s">
        <v>24</v>
      </c>
      <c r="C1059" t="s">
        <v>25</v>
      </c>
      <c r="D1059">
        <f>VLOOKUP(укпф1[[#This Row],[Номенклатура]],[1]!Таблица213[[product_name]:[упаковка]],7,FALSE)</f>
        <v>716</v>
      </c>
      <c r="E1059" t="s">
        <v>34</v>
      </c>
      <c r="F1059" t="str">
        <f>VLOOKUP(укпф1[[#This Row],[Номенклатура]],[1]!Таблица213[[product_name]:[упаковка]],3,FALSE)</f>
        <v>ОХЛ</v>
      </c>
      <c r="G1059" t="s">
        <v>15</v>
      </c>
      <c r="H1059" t="str">
        <f>VLOOKUP(укпф1[[#This Row],[Номенклатура]],[1]!Таблица213[[product_name]:[упаковка]],4,FALSE)</f>
        <v>четвертина</v>
      </c>
      <c r="I1059" s="7">
        <v>571.78038626382499</v>
      </c>
      <c r="J1059" s="7" cm="1">
        <f t="array" ref="J1059">INDEX('[1]прайс ЗПП'!$A$1:$D$1080,MATCH(1,(укпф1[[#This Row],[артикул]]='[1]прайс ЗПП'!$B$1:$B$1080)*(укпф1[[#This Row],[Source.Name.1]]='[1]прайс ЗПП'!$A$1:$A$1080),0),4)</f>
        <v>826.66699669275658</v>
      </c>
      <c r="K1059" s="7">
        <f>укпф1[[#This Row],[цена]]*укпф1[[#This Row],[объем]]</f>
        <v>472671.9746805405</v>
      </c>
      <c r="L1059" s="7">
        <f>IFERROR(укпф1[[#This Row],[объем]]*VLOOKUP(укпф1[[#This Row],[артикул]],[1]маринад!$A$2:$D$39,3,FALSE),укпф1[[#This Row],[объем]])</f>
        <v>571.78038626382499</v>
      </c>
    </row>
    <row r="1060" spans="1:12" x14ac:dyDescent="0.35">
      <c r="A1060" t="s">
        <v>152</v>
      </c>
      <c r="B1060" t="s">
        <v>24</v>
      </c>
      <c r="C1060" t="s">
        <v>25</v>
      </c>
      <c r="D1060">
        <f>VLOOKUP(укпф1[[#This Row],[Номенклатура]],[1]!Таблица213[[product_name]:[упаковка]],7,FALSE)</f>
        <v>999</v>
      </c>
      <c r="E1060" t="s">
        <v>35</v>
      </c>
      <c r="F1060" t="str">
        <f>VLOOKUP(укпф1[[#This Row],[Номенклатура]],[1]!Таблица213[[product_name]:[упаковка]],3,FALSE)</f>
        <v>ОХЛ</v>
      </c>
      <c r="G1060" t="s">
        <v>15</v>
      </c>
      <c r="H1060" t="str">
        <f>VLOOKUP(укпф1[[#This Row],[Номенклатура]],[1]!Таблица213[[product_name]:[упаковка]],4,FALSE)</f>
        <v>четвертина</v>
      </c>
      <c r="I1060" s="7">
        <v>12150.33320810628</v>
      </c>
      <c r="J1060" s="7" cm="1">
        <f t="array" ref="J1060">INDEX('[1]прайс ЗПП'!$A$1:$D$1080,MATCH(1,(укпф1[[#This Row],[артикул]]='[1]прайс ЗПП'!$B$1:$B$1080)*(укпф1[[#This Row],[Source.Name.1]]='[1]прайс ЗПП'!$A$1:$A$1080),0),4)</f>
        <v>801.71722952169478</v>
      </c>
      <c r="K1060" s="7">
        <f>укпф1[[#This Row],[цена]]*укпф1[[#This Row],[объем]]</f>
        <v>9741131.4773684125</v>
      </c>
      <c r="L1060" s="7">
        <f>IFERROR(укпф1[[#This Row],[объем]]*VLOOKUP(укпф1[[#This Row],[артикул]],[1]маринад!$A$2:$D$39,3,FALSE),укпф1[[#This Row],[объем]])</f>
        <v>12150.33320810628</v>
      </c>
    </row>
    <row r="1061" spans="1:12" x14ac:dyDescent="0.35">
      <c r="A1061" t="s">
        <v>152</v>
      </c>
      <c r="B1061" t="s">
        <v>24</v>
      </c>
      <c r="C1061" t="s">
        <v>25</v>
      </c>
      <c r="D1061">
        <f>VLOOKUP(укпф1[[#This Row],[Номенклатура]],[1]!Таблица213[[product_name]:[упаковка]],7,FALSE)</f>
        <v>718</v>
      </c>
      <c r="E1061" t="s">
        <v>36</v>
      </c>
      <c r="F1061" t="str">
        <f>VLOOKUP(укпф1[[#This Row],[Номенклатура]],[1]!Таблица213[[product_name]:[упаковка]],3,FALSE)</f>
        <v>ОХЛ</v>
      </c>
      <c r="G1061" t="s">
        <v>15</v>
      </c>
      <c r="H1061" t="str">
        <f>VLOOKUP(укпф1[[#This Row],[Номенклатура]],[1]!Таблица213[[product_name]:[упаковка]],4,FALSE)</f>
        <v>филе</v>
      </c>
      <c r="I1061" s="7">
        <v>2913.8808146137235</v>
      </c>
      <c r="J1061" s="7" cm="1">
        <f t="array" ref="J1061">INDEX('[1]прайс ЗПП'!$A$1:$D$1080,MATCH(1,(укпф1[[#This Row],[артикул]]='[1]прайс ЗПП'!$B$1:$B$1080)*(укпф1[[#This Row],[Source.Name.1]]='[1]прайс ЗПП'!$A$1:$A$1080),0),4)</f>
        <v>1116.3419218353943</v>
      </c>
      <c r="K1061" s="7">
        <f>укпф1[[#This Row],[цена]]*укпф1[[#This Row],[объем]]</f>
        <v>3252887.3085851683</v>
      </c>
      <c r="L1061" s="7">
        <f>IFERROR(укпф1[[#This Row],[объем]]*VLOOKUP(укпф1[[#This Row],[артикул]],[1]маринад!$A$2:$D$39,3,FALSE),укпф1[[#This Row],[объем]])</f>
        <v>2913.8808146137235</v>
      </c>
    </row>
    <row r="1062" spans="1:12" x14ac:dyDescent="0.35">
      <c r="A1062" t="s">
        <v>152</v>
      </c>
      <c r="B1062" t="s">
        <v>24</v>
      </c>
      <c r="C1062" t="s">
        <v>25</v>
      </c>
      <c r="D1062">
        <f>VLOOKUP(укпф1[[#This Row],[Номенклатура]],[1]!Таблица213[[product_name]:[упаковка]],7,FALSE)</f>
        <v>998</v>
      </c>
      <c r="E1062" t="s">
        <v>37</v>
      </c>
      <c r="F1062" t="str">
        <f>VLOOKUP(укпф1[[#This Row],[Номенклатура]],[1]!Таблица213[[product_name]:[упаковка]],3,FALSE)</f>
        <v>ОХЛ</v>
      </c>
      <c r="G1062" t="s">
        <v>15</v>
      </c>
      <c r="H1062" t="str">
        <f>VLOOKUP(укпф1[[#This Row],[Номенклатура]],[1]!Таблица213[[product_name]:[упаковка]],4,FALSE)</f>
        <v>филе</v>
      </c>
      <c r="I1062" s="7">
        <v>31832.773427572567</v>
      </c>
      <c r="J1062" s="7" cm="1">
        <f t="array" ref="J1062">INDEX('[1]прайс ЗПП'!$A$1:$D$1080,MATCH(1,(укпф1[[#This Row],[артикул]]='[1]прайс ЗПП'!$B$1:$B$1080)*(укпф1[[#This Row],[Source.Name.1]]='[1]прайс ЗПП'!$A$1:$A$1080),0),4)</f>
        <v>1084.8036020322095</v>
      </c>
      <c r="K1062" s="7">
        <f>укпф1[[#This Row],[цена]]*укпф1[[#This Row],[объем]]</f>
        <v>34532307.276905924</v>
      </c>
      <c r="L1062" s="7">
        <f>IFERROR(укпф1[[#This Row],[объем]]*VLOOKUP(укпф1[[#This Row],[артикул]],[1]маринад!$A$2:$D$39,3,FALSE),укпф1[[#This Row],[объем]])</f>
        <v>31832.773427572567</v>
      </c>
    </row>
    <row r="1063" spans="1:12" x14ac:dyDescent="0.35">
      <c r="A1063" t="s">
        <v>152</v>
      </c>
      <c r="B1063" t="s">
        <v>24</v>
      </c>
      <c r="C1063" t="s">
        <v>25</v>
      </c>
      <c r="D1063">
        <f>VLOOKUP(укпф1[[#This Row],[Номенклатура]],[1]!Таблица213[[product_name]:[упаковка]],7,FALSE)</f>
        <v>727</v>
      </c>
      <c r="E1063" t="s">
        <v>38</v>
      </c>
      <c r="F1063" t="str">
        <f>VLOOKUP(укпф1[[#This Row],[Номенклатура]],[1]!Таблица213[[product_name]:[упаковка]],3,FALSE)</f>
        <v>ОХЛ</v>
      </c>
      <c r="G1063" t="s">
        <v>15</v>
      </c>
      <c r="H1063" t="str">
        <f>VLOOKUP(укпф1[[#This Row],[Номенклатура]],[1]!Таблица213[[product_name]:[упаковка]],4,FALSE)</f>
        <v>грудка</v>
      </c>
      <c r="I1063" s="7">
        <v>170.43453821325551</v>
      </c>
      <c r="J1063" s="7" cm="1">
        <f t="array" ref="J1063">INDEX('[1]прайс ЗПП'!$A$1:$D$1080,MATCH(1,(укпф1[[#This Row],[артикул]]='[1]прайс ЗПП'!$B$1:$B$1080)*(укпф1[[#This Row],[Source.Name.1]]='[1]прайс ЗПП'!$A$1:$A$1080),0),4)</f>
        <v>892.93733955066887</v>
      </c>
      <c r="K1063" s="7">
        <f>укпф1[[#This Row],[цена]]*укпф1[[#This Row],[объем]]</f>
        <v>152187.36311969117</v>
      </c>
      <c r="L1063" s="7">
        <f>IFERROR(укпф1[[#This Row],[объем]]*VLOOKUP(укпф1[[#This Row],[артикул]],[1]маринад!$A$2:$D$39,3,FALSE),укпф1[[#This Row],[объем]])</f>
        <v>170.43453821325551</v>
      </c>
    </row>
    <row r="1064" spans="1:12" x14ac:dyDescent="0.35">
      <c r="A1064" t="s">
        <v>152</v>
      </c>
      <c r="B1064" t="s">
        <v>24</v>
      </c>
      <c r="C1064" t="s">
        <v>25</v>
      </c>
      <c r="D1064">
        <f>VLOOKUP(укпф1[[#This Row],[Номенклатура]],[1]!Таблица213[[product_name]:[упаковка]],7,FALSE)</f>
        <v>994</v>
      </c>
      <c r="E1064" t="s">
        <v>39</v>
      </c>
      <c r="F1064" t="str">
        <f>VLOOKUP(укпф1[[#This Row],[Номенклатура]],[1]!Таблица213[[product_name]:[упаковка]],3,FALSE)</f>
        <v>ОХЛ</v>
      </c>
      <c r="G1064" t="s">
        <v>15</v>
      </c>
      <c r="H1064" t="str">
        <f>VLOOKUP(укпф1[[#This Row],[Номенклатура]],[1]!Таблица213[[product_name]:[упаковка]],4,FALSE)</f>
        <v>грудка</v>
      </c>
      <c r="I1064" s="7">
        <v>5941.0181288143203</v>
      </c>
      <c r="J1064" s="7" cm="1">
        <f t="array" ref="J1064">INDEX('[1]прайс ЗПП'!$A$1:$D$1080,MATCH(1,(укпф1[[#This Row],[артикул]]='[1]прайс ЗПП'!$B$1:$B$1080)*(укпф1[[#This Row],[Source.Name.1]]='[1]прайс ЗПП'!$A$1:$A$1080),0),4)</f>
        <v>866.27067531878492</v>
      </c>
      <c r="K1064" s="7">
        <f>укпф1[[#This Row],[цена]]*укпф1[[#This Row],[объем]]</f>
        <v>5146529.7865291256</v>
      </c>
      <c r="L1064" s="7">
        <f>IFERROR(укпф1[[#This Row],[объем]]*VLOOKUP(укпф1[[#This Row],[артикул]],[1]маринад!$A$2:$D$39,3,FALSE),укпф1[[#This Row],[объем]])</f>
        <v>5941.0181288143203</v>
      </c>
    </row>
    <row r="1065" spans="1:12" x14ac:dyDescent="0.35">
      <c r="A1065" t="s">
        <v>152</v>
      </c>
      <c r="B1065" t="s">
        <v>24</v>
      </c>
      <c r="C1065" t="s">
        <v>25</v>
      </c>
      <c r="D1065">
        <f>VLOOKUP(укпф1[[#This Row],[Номенклатура]],[1]!Таблица213[[product_name]:[упаковка]],7,FALSE)</f>
        <v>720</v>
      </c>
      <c r="E1065" t="s">
        <v>40</v>
      </c>
      <c r="F1065" t="str">
        <f>VLOOKUP(укпф1[[#This Row],[Номенклатура]],[1]!Таблица213[[product_name]:[упаковка]],3,FALSE)</f>
        <v>ОХЛ</v>
      </c>
      <c r="G1065" t="s">
        <v>15</v>
      </c>
      <c r="H1065" t="str">
        <f>VLOOKUP(укпф1[[#This Row],[Номенклатура]],[1]!Таблица213[[product_name]:[упаковка]],4,FALSE)</f>
        <v>половинка</v>
      </c>
      <c r="I1065" s="7">
        <v>95.44334139942309</v>
      </c>
      <c r="J1065" s="7" cm="1">
        <f t="array" ref="J1065">INDEX('[1]прайс ЗПП'!$A$1:$D$1080,MATCH(1,(укпф1[[#This Row],[артикул]]='[1]прайс ЗПП'!$B$1:$B$1080)*(укпф1[[#This Row],[Source.Name.1]]='[1]прайс ЗПП'!$A$1:$A$1080),0),4)</f>
        <v>839.45979786169073</v>
      </c>
      <c r="K1065" s="7">
        <f>укпф1[[#This Row],[цена]]*укпф1[[#This Row],[объем]]</f>
        <v>80120.848078404044</v>
      </c>
      <c r="L1065" s="7">
        <f>IFERROR(укпф1[[#This Row],[объем]]*VLOOKUP(укпф1[[#This Row],[артикул]],[1]маринад!$A$2:$D$39,3,FALSE),укпф1[[#This Row],[объем]])</f>
        <v>95.44334139942309</v>
      </c>
    </row>
    <row r="1066" spans="1:12" x14ac:dyDescent="0.35">
      <c r="A1066" t="s">
        <v>152</v>
      </c>
      <c r="B1066" t="s">
        <v>24</v>
      </c>
      <c r="C1066" t="s">
        <v>25</v>
      </c>
      <c r="D1066">
        <f>VLOOKUP(укпф1[[#This Row],[Номенклатура]],[1]!Таблица213[[product_name]:[упаковка]],7,FALSE)</f>
        <v>996</v>
      </c>
      <c r="E1066" t="s">
        <v>41</v>
      </c>
      <c r="F1066" t="str">
        <f>VLOOKUP(укпф1[[#This Row],[Номенклатура]],[1]!Таблица213[[product_name]:[упаковка]],3,FALSE)</f>
        <v>ОХЛ</v>
      </c>
      <c r="G1066" t="s">
        <v>15</v>
      </c>
      <c r="H1066" t="str">
        <f>VLOOKUP(укпф1[[#This Row],[Номенклатура]],[1]!Таблица213[[product_name]:[упаковка]],4,FALSE)</f>
        <v>половинка</v>
      </c>
      <c r="I1066" s="7">
        <v>894.61638896970771</v>
      </c>
      <c r="J1066" s="7" cm="1">
        <f t="array" ref="J1066">INDEX('[1]прайс ЗПП'!$A$1:$D$1080,MATCH(1,(укпф1[[#This Row],[артикул]]='[1]прайс ЗПП'!$B$1:$B$1080)*(укпф1[[#This Row],[Source.Name.1]]='[1]прайс ЗПП'!$A$1:$A$1080),0),4)</f>
        <v>816.2270485849275</v>
      </c>
      <c r="K1066" s="7">
        <f>укпф1[[#This Row],[цена]]*укпф1[[#This Row],[объем]]</f>
        <v>730210.09478445002</v>
      </c>
      <c r="L1066" s="7">
        <f>IFERROR(укпф1[[#This Row],[объем]]*VLOOKUP(укпф1[[#This Row],[артикул]],[1]маринад!$A$2:$D$39,3,FALSE),укпф1[[#This Row],[объем]])</f>
        <v>894.61638896970771</v>
      </c>
    </row>
    <row r="1067" spans="1:12" x14ac:dyDescent="0.35">
      <c r="A1067" t="s">
        <v>152</v>
      </c>
      <c r="B1067" t="s">
        <v>24</v>
      </c>
      <c r="C1067" t="s">
        <v>25</v>
      </c>
      <c r="D1067">
        <f>VLOOKUP(укпф1[[#This Row],[Номенклатура]],[1]!Таблица213[[product_name]:[упаковка]],7,FALSE)</f>
        <v>156</v>
      </c>
      <c r="E1067" t="s">
        <v>42</v>
      </c>
      <c r="F1067" t="str">
        <f>VLOOKUP(укпф1[[#This Row],[Номенклатура]],[1]!Таблица213[[product_name]:[упаковка]],3,FALSE)</f>
        <v>ОХЛ</v>
      </c>
      <c r="G1067" t="s">
        <v>15</v>
      </c>
      <c r="H1067" t="str">
        <f>VLOOKUP(укпф1[[#This Row],[Номенклатура]],[1]!Таблица213[[product_name]:[упаковка]],4,FALSE)</f>
        <v>табак</v>
      </c>
      <c r="I1067" s="7">
        <v>220.90515307769701</v>
      </c>
      <c r="J1067" s="7" cm="1">
        <f t="array" ref="J1067">INDEX('[1]прайс ЗПП'!$A$1:$D$1080,MATCH(1,(укпф1[[#This Row],[артикул]]='[1]прайс ЗПП'!$B$1:$B$1080)*(укпф1[[#This Row],[Source.Name.1]]='[1]прайс ЗПП'!$A$1:$A$1080),0),4)</f>
        <v>763.40455003730199</v>
      </c>
      <c r="K1067" s="7">
        <f>укпф1[[#This Row],[цена]]*укпф1[[#This Row],[объем]]</f>
        <v>168639.9989862006</v>
      </c>
      <c r="L1067" s="7">
        <f>IFERROR(укпф1[[#This Row],[объем]]*VLOOKUP(укпф1[[#This Row],[артикул]],[1]маринад!$A$2:$D$39,3,FALSE),укпф1[[#This Row],[объем]])</f>
        <v>220.90515307769701</v>
      </c>
    </row>
    <row r="1068" spans="1:12" x14ac:dyDescent="0.35">
      <c r="A1068" t="s">
        <v>152</v>
      </c>
      <c r="B1068" t="s">
        <v>24</v>
      </c>
      <c r="C1068" t="s">
        <v>25</v>
      </c>
      <c r="D1068">
        <f>VLOOKUP(укпф1[[#This Row],[Номенклатура]],[1]!Таблица213[[product_name]:[упаковка]],7,FALSE)</f>
        <v>997</v>
      </c>
      <c r="E1068" t="s">
        <v>43</v>
      </c>
      <c r="F1068" t="str">
        <f>VLOOKUP(укпф1[[#This Row],[Номенклатура]],[1]!Таблица213[[product_name]:[упаковка]],3,FALSE)</f>
        <v>ОХЛ</v>
      </c>
      <c r="G1068" t="s">
        <v>15</v>
      </c>
      <c r="H1068" t="str">
        <f>VLOOKUP(укпф1[[#This Row],[Номенклатура]],[1]!Таблица213[[product_name]:[упаковка]],4,FALSE)</f>
        <v>рагу</v>
      </c>
      <c r="I1068" s="7">
        <v>10467.979379291564</v>
      </c>
      <c r="J1068" s="7" cm="1">
        <f t="array" ref="J1068">INDEX('[1]прайс ЗПП'!$A$1:$D$1080,MATCH(1,(укпф1[[#This Row],[артикул]]='[1]прайс ЗПП'!$B$1:$B$1080)*(укпф1[[#This Row],[Source.Name.1]]='[1]прайс ЗПП'!$A$1:$A$1080),0),4)</f>
        <v>714.01199155326844</v>
      </c>
      <c r="K1068" s="7">
        <f>укпф1[[#This Row],[цена]]*укпф1[[#This Row],[объем]]</f>
        <v>7474262.8041465171</v>
      </c>
      <c r="L1068" s="7">
        <f>IFERROR(укпф1[[#This Row],[объем]]*VLOOKUP(укпф1[[#This Row],[артикул]],[1]маринад!$A$2:$D$39,3,FALSE),укпф1[[#This Row],[объем]])</f>
        <v>10467.979379291564</v>
      </c>
    </row>
    <row r="1069" spans="1:12" x14ac:dyDescent="0.35">
      <c r="A1069" t="s">
        <v>152</v>
      </c>
      <c r="B1069" t="s">
        <v>24</v>
      </c>
      <c r="C1069" t="s">
        <v>25</v>
      </c>
      <c r="D1069">
        <f>VLOOKUP(укпф1[[#This Row],[Номенклатура]],[1]!Таблица213[[product_name]:[упаковка]],7,FALSE)</f>
        <v>1007</v>
      </c>
      <c r="E1069" t="s">
        <v>44</v>
      </c>
      <c r="F1069" t="str">
        <f>VLOOKUP(укпф1[[#This Row],[Номенклатура]],[1]!Таблица213[[product_name]:[упаковка]],3,FALSE)</f>
        <v>ОХЛ</v>
      </c>
      <c r="G1069" t="s">
        <v>15</v>
      </c>
      <c r="H1069" t="str">
        <f>VLOOKUP(укпф1[[#This Row],[Номенклатура]],[1]!Таблица213[[product_name]:[упаковка]],4,FALSE)</f>
        <v>спинка</v>
      </c>
      <c r="I1069" s="7">
        <v>2574.7710624526394</v>
      </c>
      <c r="J1069" s="7" cm="1">
        <f t="array" ref="J1069">INDEX('[1]прайс ЗПП'!$A$1:$D$1080,MATCH(1,(укпф1[[#This Row],[артикул]]='[1]прайс ЗПП'!$B$1:$B$1080)*(укпф1[[#This Row],[Source.Name.1]]='[1]прайс ЗПП'!$A$1:$A$1080),0),4)</f>
        <v>365.78581828959511</v>
      </c>
      <c r="K1069" s="7">
        <f>укпф1[[#This Row],[цена]]*укпф1[[#This Row],[объем]]</f>
        <v>941814.73998760886</v>
      </c>
      <c r="L1069" s="7">
        <f>IFERROR(укпф1[[#This Row],[объем]]*VLOOKUP(укпф1[[#This Row],[артикул]],[1]маринад!$A$2:$D$39,3,FALSE),укпф1[[#This Row],[объем]])</f>
        <v>2574.7710624526394</v>
      </c>
    </row>
    <row r="1070" spans="1:12" x14ac:dyDescent="0.35">
      <c r="A1070" t="s">
        <v>152</v>
      </c>
      <c r="B1070" t="s">
        <v>24</v>
      </c>
      <c r="C1070" t="s">
        <v>25</v>
      </c>
      <c r="D1070">
        <f>VLOOKUP(укпф1[[#This Row],[Номенклатура]],[1]!Таблица213[[product_name]:[упаковка]],7,FALSE)</f>
        <v>730</v>
      </c>
      <c r="E1070" t="s">
        <v>45</v>
      </c>
      <c r="F1070" t="str">
        <f>VLOOKUP(укпф1[[#This Row],[Номенклатура]],[1]!Таблица213[[product_name]:[упаковка]],3,FALSE)</f>
        <v>ОХЛ</v>
      </c>
      <c r="G1070" t="s">
        <v>15</v>
      </c>
      <c r="H1070" t="str">
        <f>VLOOKUP(укпф1[[#This Row],[Номенклатура]],[1]!Таблица213[[product_name]:[упаковка]],4,FALSE)</f>
        <v>желудки</v>
      </c>
      <c r="I1070" s="7">
        <v>452.25629398136772</v>
      </c>
      <c r="J1070" s="7" cm="1">
        <f t="array" ref="J1070">INDEX('[1]прайс ЗПП'!$A$1:$D$1080,MATCH(1,(укпф1[[#This Row],[артикул]]='[1]прайс ЗПП'!$B$1:$B$1080)*(укпф1[[#This Row],[Source.Name.1]]='[1]прайс ЗПП'!$A$1:$A$1080),0),4)</f>
        <v>562.55065967575126</v>
      </c>
      <c r="K1070" s="7">
        <f>укпф1[[#This Row],[цена]]*укпф1[[#This Row],[объем]]</f>
        <v>254417.07652172892</v>
      </c>
      <c r="L1070" s="7">
        <f>IFERROR(укпф1[[#This Row],[объем]]*VLOOKUP(укпф1[[#This Row],[артикул]],[1]маринад!$A$2:$D$39,3,FALSE),укпф1[[#This Row],[объем]])</f>
        <v>452.25629398136772</v>
      </c>
    </row>
    <row r="1071" spans="1:12" x14ac:dyDescent="0.35">
      <c r="A1071" t="s">
        <v>152</v>
      </c>
      <c r="B1071" t="s">
        <v>24</v>
      </c>
      <c r="C1071" t="s">
        <v>25</v>
      </c>
      <c r="D1071">
        <f>VLOOKUP(укпф1[[#This Row],[Номенклатура]],[1]!Таблица213[[product_name]:[упаковка]],7,FALSE)</f>
        <v>1000</v>
      </c>
      <c r="E1071" t="s">
        <v>46</v>
      </c>
      <c r="F1071" t="str">
        <f>VLOOKUP(укпф1[[#This Row],[Номенклатура]],[1]!Таблица213[[product_name]:[упаковка]],3,FALSE)</f>
        <v>ОХЛ</v>
      </c>
      <c r="G1071" t="s">
        <v>15</v>
      </c>
      <c r="H1071" t="str">
        <f>VLOOKUP(укпф1[[#This Row],[Номенклатура]],[1]!Таблица213[[product_name]:[упаковка]],4,FALSE)</f>
        <v>желудки</v>
      </c>
      <c r="I1071" s="7">
        <v>7096.4543401336041</v>
      </c>
      <c r="J1071" s="7" cm="1">
        <f t="array" ref="J1071">INDEX('[1]прайс ЗПП'!$A$1:$D$1080,MATCH(1,(укпф1[[#This Row],[артикул]]='[1]прайс ЗПП'!$B$1:$B$1080)*(укпф1[[#This Row],[Source.Name.1]]='[1]прайс ЗПП'!$A$1:$A$1080),0),4)</f>
        <v>542.92330342026219</v>
      </c>
      <c r="K1071" s="7">
        <f>укпф1[[#This Row],[цена]]*укпф1[[#This Row],[объем]]</f>
        <v>3852830.432916393</v>
      </c>
      <c r="L1071" s="7">
        <f>IFERROR(укпф1[[#This Row],[объем]]*VLOOKUP(укпф1[[#This Row],[артикул]],[1]маринад!$A$2:$D$39,3,FALSE),укпф1[[#This Row],[объем]])</f>
        <v>7096.4543401336041</v>
      </c>
    </row>
    <row r="1072" spans="1:12" x14ac:dyDescent="0.35">
      <c r="A1072" t="s">
        <v>152</v>
      </c>
      <c r="B1072" t="s">
        <v>24</v>
      </c>
      <c r="C1072" t="s">
        <v>25</v>
      </c>
      <c r="D1072">
        <f>VLOOKUP(укпф1[[#This Row],[Номенклатура]],[1]!Таблица213[[product_name]:[упаковка]],7,FALSE)</f>
        <v>732</v>
      </c>
      <c r="E1072" t="s">
        <v>47</v>
      </c>
      <c r="F1072" t="str">
        <f>VLOOKUP(укпф1[[#This Row],[Номенклатура]],[1]!Таблица213[[product_name]:[упаковка]],3,FALSE)</f>
        <v>ОХЛ</v>
      </c>
      <c r="G1072" t="s">
        <v>15</v>
      </c>
      <c r="H1072" t="str">
        <f>VLOOKUP(укпф1[[#This Row],[Номенклатура]],[1]!Таблица213[[product_name]:[упаковка]],4,FALSE)</f>
        <v>печень</v>
      </c>
      <c r="I1072" s="7">
        <v>799.39296310346288</v>
      </c>
      <c r="J1072" s="7" cm="1">
        <f t="array" ref="J1072">INDEX('[1]прайс ЗПП'!$A$1:$D$1080,MATCH(1,(укпф1[[#This Row],[артикул]]='[1]прайс ЗПП'!$B$1:$B$1080)*(укпф1[[#This Row],[Source.Name.1]]='[1]прайс ЗПП'!$A$1:$A$1080),0),4)</f>
        <v>538.22572340599811</v>
      </c>
      <c r="K1072" s="7">
        <f>укпф1[[#This Row],[цена]]*укпф1[[#This Row],[объем]]</f>
        <v>430253.85585202568</v>
      </c>
      <c r="L1072" s="7">
        <f>IFERROR(укпф1[[#This Row],[объем]]*VLOOKUP(укпф1[[#This Row],[артикул]],[1]маринад!$A$2:$D$39,3,FALSE),укпф1[[#This Row],[объем]])</f>
        <v>799.39296310346288</v>
      </c>
    </row>
    <row r="1073" spans="1:12" x14ac:dyDescent="0.35">
      <c r="A1073" t="s">
        <v>152</v>
      </c>
      <c r="B1073" t="s">
        <v>24</v>
      </c>
      <c r="C1073" t="s">
        <v>25</v>
      </c>
      <c r="D1073">
        <f>VLOOKUP(укпф1[[#This Row],[Номенклатура]],[1]!Таблица213[[product_name]:[упаковка]],7,FALSE)</f>
        <v>1002</v>
      </c>
      <c r="E1073" t="s">
        <v>48</v>
      </c>
      <c r="F1073" t="str">
        <f>VLOOKUP(укпф1[[#This Row],[Номенклатура]],[1]!Таблица213[[product_name]:[упаковка]],3,FALSE)</f>
        <v>ОХЛ</v>
      </c>
      <c r="G1073" t="s">
        <v>15</v>
      </c>
      <c r="H1073" t="str">
        <f>VLOOKUP(укпф1[[#This Row],[Номенклатура]],[1]!Таблица213[[product_name]:[упаковка]],4,FALSE)</f>
        <v>печень</v>
      </c>
      <c r="I1073" s="7">
        <v>12227.303644718719</v>
      </c>
      <c r="J1073" s="7" cm="1">
        <f t="array" ref="J1073">INDEX('[1]прайс ЗПП'!$A$1:$D$1080,MATCH(1,(укпф1[[#This Row],[артикул]]='[1]прайс ЗПП'!$B$1:$B$1080)*(укпф1[[#This Row],[Source.Name.1]]='[1]прайс ЗПП'!$A$1:$A$1080),0),4)</f>
        <v>517.24567788334434</v>
      </c>
      <c r="K1073" s="7">
        <f>укпф1[[#This Row],[цена]]*укпф1[[#This Row],[объем]]</f>
        <v>6324519.9623980206</v>
      </c>
      <c r="L1073" s="7">
        <f>IFERROR(укпф1[[#This Row],[объем]]*VLOOKUP(укпф1[[#This Row],[артикул]],[1]маринад!$A$2:$D$39,3,FALSE),укпф1[[#This Row],[объем]])</f>
        <v>12227.303644718719</v>
      </c>
    </row>
    <row r="1074" spans="1:12" x14ac:dyDescent="0.35">
      <c r="A1074" t="s">
        <v>152</v>
      </c>
      <c r="B1074" t="s">
        <v>24</v>
      </c>
      <c r="C1074" t="s">
        <v>25</v>
      </c>
      <c r="D1074">
        <f>VLOOKUP(укпф1[[#This Row],[Номенклатура]],[1]!Таблица213[[product_name]:[упаковка]],7,FALSE)</f>
        <v>734</v>
      </c>
      <c r="E1074" t="s">
        <v>49</v>
      </c>
      <c r="F1074" t="str">
        <f>VLOOKUP(укпф1[[#This Row],[Номенклатура]],[1]!Таблица213[[product_name]:[упаковка]],3,FALSE)</f>
        <v>ОХЛ</v>
      </c>
      <c r="G1074" t="s">
        <v>15</v>
      </c>
      <c r="H1074" t="str">
        <f>VLOOKUP(укпф1[[#This Row],[Номенклатура]],[1]!Таблица213[[product_name]:[упаковка]],4,FALSE)</f>
        <v>сердце</v>
      </c>
      <c r="I1074" s="7">
        <v>604.76771624058415</v>
      </c>
      <c r="J1074" s="7" cm="1">
        <f t="array" ref="J1074">INDEX('[1]прайс ЗПП'!$A$1:$D$1080,MATCH(1,(укпф1[[#This Row],[артикул]]='[1]прайс ЗПП'!$B$1:$B$1080)*(укпф1[[#This Row],[Source.Name.1]]='[1]прайс ЗПП'!$A$1:$A$1080),0),4)</f>
        <v>898.93230320001805</v>
      </c>
      <c r="K1074" s="7">
        <f>укпф1[[#This Row],[цена]]*укпф1[[#This Row],[объем]]</f>
        <v>543645.23606116325</v>
      </c>
      <c r="L1074" s="7">
        <f>IFERROR(укпф1[[#This Row],[объем]]*VLOOKUP(укпф1[[#This Row],[артикул]],[1]маринад!$A$2:$D$39,3,FALSE),укпф1[[#This Row],[объем]])</f>
        <v>604.76771624058415</v>
      </c>
    </row>
    <row r="1075" spans="1:12" x14ac:dyDescent="0.35">
      <c r="A1075" t="s">
        <v>152</v>
      </c>
      <c r="B1075" t="s">
        <v>24</v>
      </c>
      <c r="C1075" t="s">
        <v>25</v>
      </c>
      <c r="D1075">
        <f>VLOOKUP(укпф1[[#This Row],[Номенклатура]],[1]!Таблица213[[product_name]:[упаковка]],7,FALSE)</f>
        <v>1003</v>
      </c>
      <c r="E1075" t="s">
        <v>50</v>
      </c>
      <c r="F1075" t="str">
        <f>VLOOKUP(укпф1[[#This Row],[Номенклатура]],[1]!Таблица213[[product_name]:[упаковка]],3,FALSE)</f>
        <v>ОХЛ</v>
      </c>
      <c r="G1075" t="s">
        <v>15</v>
      </c>
      <c r="H1075" t="str">
        <f>VLOOKUP(укпф1[[#This Row],[Номенклатура]],[1]!Таблица213[[product_name]:[упаковка]],4,FALSE)</f>
        <v>сердце</v>
      </c>
      <c r="I1075" s="7">
        <v>4970.0910498317089</v>
      </c>
      <c r="J1075" s="7" cm="1">
        <f t="array" ref="J1075">INDEX('[1]прайс ЗПП'!$A$1:$D$1080,MATCH(1,(укпф1[[#This Row],[артикул]]='[1]прайс ЗПП'!$B$1:$B$1080)*(укпф1[[#This Row],[Source.Name.1]]='[1]прайс ЗПП'!$A$1:$A$1080),0),4)</f>
        <v>877.74904987213949</v>
      </c>
      <c r="K1075" s="7">
        <f>укпф1[[#This Row],[цена]]*укпф1[[#This Row],[объем]]</f>
        <v>4362492.696767807</v>
      </c>
      <c r="L1075" s="7">
        <f>IFERROR(укпф1[[#This Row],[объем]]*VLOOKUP(укпф1[[#This Row],[артикул]],[1]маринад!$A$2:$D$39,3,FALSE),укпф1[[#This Row],[объем]])</f>
        <v>4970.0910498317089</v>
      </c>
    </row>
    <row r="1076" spans="1:12" x14ac:dyDescent="0.35">
      <c r="A1076" t="s">
        <v>152</v>
      </c>
      <c r="B1076" t="s">
        <v>24</v>
      </c>
      <c r="C1076" t="s">
        <v>25</v>
      </c>
      <c r="D1076">
        <f>VLOOKUP(укпф1[[#This Row],[Номенклатура]],[1]!Таблица213[[product_name]:[упаковка]],7,FALSE)</f>
        <v>941</v>
      </c>
      <c r="E1076" t="s">
        <v>51</v>
      </c>
      <c r="F1076" t="str">
        <f>VLOOKUP(укпф1[[#This Row],[Номенклатура]],[1]!Таблица213[[product_name]:[упаковка]],3,FALSE)</f>
        <v>ОХЛ</v>
      </c>
      <c r="G1076" t="s">
        <v>15</v>
      </c>
      <c r="H1076" t="str">
        <f>VLOOKUP(укпф1[[#This Row],[Номенклатура]],[1]!Таблица213[[product_name]:[упаковка]],4,FALSE)</f>
        <v>бедро</v>
      </c>
      <c r="I1076" s="7">
        <v>2913.8808146137235</v>
      </c>
      <c r="J1076" s="7" cm="1">
        <f t="array" ref="J1076">INDEX('[1]прайс ЗПП'!$A$1:$D$1080,MATCH(1,(укпф1[[#This Row],[артикул]]='[1]прайс ЗПП'!$B$1:$B$1080)*(укпф1[[#This Row],[Source.Name.1]]='[1]прайс ЗПП'!$A$1:$A$1080),0),4)</f>
        <v>923.12057046851839</v>
      </c>
      <c r="K1076" s="7">
        <f>укпф1[[#This Row],[цена]]*укпф1[[#This Row],[объем]]</f>
        <v>2689863.3198634917</v>
      </c>
      <c r="L1076" s="7">
        <f>IFERROR(укпф1[[#This Row],[объем]]*VLOOKUP(укпф1[[#This Row],[артикул]],[1]маринад!$A$2:$D$39,3,FALSE),укпф1[[#This Row],[объем]])</f>
        <v>2458.9711515727627</v>
      </c>
    </row>
    <row r="1077" spans="1:12" x14ac:dyDescent="0.35">
      <c r="A1077" t="s">
        <v>152</v>
      </c>
      <c r="B1077" t="s">
        <v>24</v>
      </c>
      <c r="C1077" t="s">
        <v>25</v>
      </c>
      <c r="D1077">
        <f>VLOOKUP(укпф1[[#This Row],[Номенклатура]],[1]!Таблица213[[product_name]:[упаковка]],7,FALSE)</f>
        <v>942</v>
      </c>
      <c r="E1077" t="s">
        <v>52</v>
      </c>
      <c r="F1077" t="str">
        <f>VLOOKUP(укпф1[[#This Row],[Номенклатура]],[1]!Таблица213[[product_name]:[упаковка]],3,FALSE)</f>
        <v>ОХЛ</v>
      </c>
      <c r="G1077" t="s">
        <v>15</v>
      </c>
      <c r="H1077" t="str">
        <f>VLOOKUP(укпф1[[#This Row],[Номенклатура]],[1]!Таблица213[[product_name]:[упаковка]],4,FALSE)</f>
        <v>крыло</v>
      </c>
      <c r="I1077" s="7">
        <v>764.53635109468746</v>
      </c>
      <c r="J1077" s="7" cm="1">
        <f t="array" ref="J1077">INDEX('[1]прайс ЗПП'!$A$1:$D$1080,MATCH(1,(укпф1[[#This Row],[артикул]]='[1]прайс ЗПП'!$B$1:$B$1080)*(укпф1[[#This Row],[Source.Name.1]]='[1]прайс ЗПП'!$A$1:$A$1080),0),4)</f>
        <v>906.95883030583582</v>
      </c>
      <c r="K1077" s="7">
        <f>укпф1[[#This Row],[цена]]*укпф1[[#This Row],[объем]]</f>
        <v>693402.99471512961</v>
      </c>
      <c r="L1077" s="7">
        <f>IFERROR(укпф1[[#This Row],[объем]]*VLOOKUP(укпф1[[#This Row],[артикул]],[1]маринад!$A$2:$D$39,3,FALSE),укпф1[[#This Row],[объем]])</f>
        <v>645.06948286760678</v>
      </c>
    </row>
    <row r="1078" spans="1:12" x14ac:dyDescent="0.35">
      <c r="A1078" t="s">
        <v>152</v>
      </c>
      <c r="B1078" t="s">
        <v>24</v>
      </c>
      <c r="C1078" t="s">
        <v>25</v>
      </c>
      <c r="D1078">
        <f>VLOOKUP(укпф1[[#This Row],[Номенклатура]],[1]!Таблица213[[product_name]:[упаковка]],7,FALSE)</f>
        <v>1014</v>
      </c>
      <c r="E1078" t="s">
        <v>53</v>
      </c>
      <c r="F1078" t="str">
        <f>VLOOKUP(укпф1[[#This Row],[Номенклатура]],[1]!Таблица213[[product_name]:[упаковка]],3,FALSE)</f>
        <v>ОХЛ</v>
      </c>
      <c r="G1078" t="s">
        <v>15</v>
      </c>
      <c r="H1078" t="str">
        <f>VLOOKUP(укпф1[[#This Row],[Номенклатура]],[1]!Таблица213[[product_name]:[упаковка]],4,FALSE)</f>
        <v>крыло</v>
      </c>
      <c r="I1078" s="7">
        <v>8158.8662809184243</v>
      </c>
      <c r="J1078" s="7" cm="1">
        <f t="array" ref="J1078">INDEX('[1]прайс ЗПП'!$A$1:$D$1080,MATCH(1,(укпф1[[#This Row],[артикул]]='[1]прайс ЗПП'!$B$1:$B$1080)*(укпф1[[#This Row],[Source.Name.1]]='[1]прайс ЗПП'!$A$1:$A$1080),0),4)</f>
        <v>852.03226996400872</v>
      </c>
      <c r="K1078" s="7">
        <f>укпф1[[#This Row],[цена]]*укпф1[[#This Row],[объем]]</f>
        <v>6951617.3576637348</v>
      </c>
      <c r="L1078" s="7">
        <f>IFERROR(укпф1[[#This Row],[объем]]*VLOOKUP(укпф1[[#This Row],[артикул]],[1]маринад!$A$2:$D$39,3,FALSE),укпф1[[#This Row],[объем]])</f>
        <v>6994.3131426647442</v>
      </c>
    </row>
    <row r="1079" spans="1:12" x14ac:dyDescent="0.35">
      <c r="A1079" t="s">
        <v>152</v>
      </c>
      <c r="B1079" t="s">
        <v>24</v>
      </c>
      <c r="C1079" t="s">
        <v>25</v>
      </c>
      <c r="D1079">
        <f>VLOOKUP(укпф1[[#This Row],[Номенклатура]],[1]!Таблица213[[product_name]:[упаковка]],7,FALSE)</f>
        <v>1010</v>
      </c>
      <c r="E1079" t="s">
        <v>54</v>
      </c>
      <c r="F1079" t="str">
        <f>VLOOKUP(укпф1[[#This Row],[Номенклатура]],[1]!Таблица213[[product_name]:[упаковка]],3,FALSE)</f>
        <v>ОХЛ</v>
      </c>
      <c r="G1079" t="s">
        <v>15</v>
      </c>
      <c r="H1079" t="str">
        <f>VLOOKUP(укпф1[[#This Row],[Номенклатура]],[1]!Таблица213[[product_name]:[упаковка]],4,FALSE)</f>
        <v>табак</v>
      </c>
      <c r="I1079" s="7">
        <v>2215.2091657059641</v>
      </c>
      <c r="J1079" s="7" cm="1">
        <f t="array" ref="J1079">INDEX('[1]прайс ЗПП'!$A$1:$D$1080,MATCH(1,(укпф1[[#This Row],[артикул]]='[1]прайс ЗПП'!$B$1:$B$1080)*(укпф1[[#This Row],[Source.Name.1]]='[1]прайс ЗПП'!$A$1:$A$1080),0),4)</f>
        <v>686.06614718945843</v>
      </c>
      <c r="K1079" s="7">
        <f>укпф1[[#This Row],[цена]]*укпф1[[#This Row],[объем]]</f>
        <v>1519780.0175346653</v>
      </c>
      <c r="L1079" s="7">
        <f>IFERROR(укпф1[[#This Row],[объем]]*VLOOKUP(укпф1[[#This Row],[артикул]],[1]маринад!$A$2:$D$39,3,FALSE),укпф1[[#This Row],[объем]])</f>
        <v>1956.0345834048246</v>
      </c>
    </row>
    <row r="1080" spans="1:12" x14ac:dyDescent="0.35">
      <c r="A1080" t="s">
        <v>152</v>
      </c>
      <c r="B1080" t="s">
        <v>24</v>
      </c>
      <c r="C1080" t="s">
        <v>25</v>
      </c>
      <c r="D1080">
        <f>VLOOKUP(укпф1[[#This Row],[Номенклатура]],[1]!Таблица213[[product_name]:[упаковка]],7,FALSE)</f>
        <v>1017</v>
      </c>
      <c r="E1080" t="s">
        <v>55</v>
      </c>
      <c r="F1080" t="str">
        <f>VLOOKUP(укпф1[[#This Row],[Номенклатура]],[1]!Таблица213[[product_name]:[упаковка]],3,FALSE)</f>
        <v>ОХЛ</v>
      </c>
      <c r="G1080" t="s">
        <v>15</v>
      </c>
      <c r="H1080" t="str">
        <f>VLOOKUP(укпф1[[#This Row],[Номенклатура]],[1]!Таблица213[[product_name]:[упаковка]],4,FALSE)</f>
        <v>голень</v>
      </c>
      <c r="I1080" s="7">
        <v>2847.9061546602052</v>
      </c>
      <c r="J1080" s="7" cm="1">
        <f t="array" ref="J1080">INDEX('[1]прайс ЗПП'!$A$1:$D$1080,MATCH(1,(укпф1[[#This Row],[артикул]]='[1]прайс ЗПП'!$B$1:$B$1080)*(укпф1[[#This Row],[Source.Name.1]]='[1]прайс ЗПП'!$A$1:$A$1080),0),4)</f>
        <v>895.88298411452979</v>
      </c>
      <c r="K1080" s="7">
        <f>укпф1[[#This Row],[цена]]*укпф1[[#This Row],[объем]]</f>
        <v>2551390.6643151203</v>
      </c>
      <c r="L1080" s="7">
        <f>IFERROR(укпф1[[#This Row],[объем]]*VLOOKUP(укпф1[[#This Row],[артикул]],[1]маринад!$A$2:$D$39,3,FALSE),укпф1[[#This Row],[объем]])</f>
        <v>2435.1484862421594</v>
      </c>
    </row>
    <row r="1081" spans="1:12" x14ac:dyDescent="0.35">
      <c r="A1081" t="s">
        <v>152</v>
      </c>
      <c r="B1081" t="s">
        <v>24</v>
      </c>
      <c r="C1081" t="s">
        <v>25</v>
      </c>
      <c r="D1081">
        <f>VLOOKUP(укпф1[[#This Row],[Номенклатура]],[1]!Таблица213[[product_name]:[упаковка]],7,FALSE)</f>
        <v>1018</v>
      </c>
      <c r="E1081" t="s">
        <v>56</v>
      </c>
      <c r="F1081" t="str">
        <f>VLOOKUP(укпф1[[#This Row],[Номенклатура]],[1]!Таблица213[[product_name]:[упаковка]],3,FALSE)</f>
        <v>ОХЛ</v>
      </c>
      <c r="G1081" t="s">
        <v>15</v>
      </c>
      <c r="H1081" t="str">
        <f>VLOOKUP(укпф1[[#This Row],[Номенклатура]],[1]!Таблица213[[product_name]:[упаковка]],4,FALSE)</f>
        <v>бедро</v>
      </c>
      <c r="I1081" s="7">
        <v>5563.8629894133737</v>
      </c>
      <c r="J1081" s="7" cm="1">
        <f t="array" ref="J1081">INDEX('[1]прайс ЗПП'!$A$1:$D$1080,MATCH(1,(укпф1[[#This Row],[артикул]]='[1]прайс ЗПП'!$B$1:$B$1080)*(укпф1[[#This Row],[Source.Name.1]]='[1]прайс ЗПП'!$A$1:$A$1080),0),4)</f>
        <v>910.9888261922157</v>
      </c>
      <c r="K1081" s="7">
        <f>укпф1[[#This Row],[цена]]*укпф1[[#This Row],[объем]]</f>
        <v>5068617.0138200019</v>
      </c>
      <c r="L1081" s="7">
        <f>IFERROR(укпф1[[#This Row],[объем]]*VLOOKUP(укпф1[[#This Row],[артикул]],[1]маринад!$A$2:$D$39,3,FALSE),укпф1[[#This Row],[объем]])</f>
        <v>4798.5019313612538</v>
      </c>
    </row>
    <row r="1082" spans="1:12" x14ac:dyDescent="0.35">
      <c r="A1082" t="s">
        <v>152</v>
      </c>
      <c r="B1082" t="s">
        <v>24</v>
      </c>
      <c r="C1082" t="s">
        <v>25</v>
      </c>
      <c r="D1082">
        <f>VLOOKUP(укпф1[[#This Row],[Номенклатура]],[1]!Таблица213[[product_name]:[упаковка]],7,FALSE)</f>
        <v>1019</v>
      </c>
      <c r="E1082" t="s">
        <v>57</v>
      </c>
      <c r="F1082" t="str">
        <f>VLOOKUP(укпф1[[#This Row],[Номенклатура]],[1]!Таблица213[[product_name]:[упаковка]],3,FALSE)</f>
        <v>ОХЛ</v>
      </c>
      <c r="G1082" t="s">
        <v>15</v>
      </c>
      <c r="H1082" t="str">
        <f>VLOOKUP(укпф1[[#This Row],[Номенклатура]],[1]!Таблица213[[product_name]:[упаковка]],4,FALSE)</f>
        <v>филе</v>
      </c>
      <c r="I1082" s="7">
        <v>215.5172225148263</v>
      </c>
      <c r="J1082" s="7" cm="1">
        <f t="array" ref="J1082">INDEX('[1]прайс ЗПП'!$A$1:$D$1080,MATCH(1,(укпф1[[#This Row],[артикул]]='[1]прайс ЗПП'!$B$1:$B$1080)*(укпф1[[#This Row],[Source.Name.1]]='[1]прайс ЗПП'!$A$1:$A$1080),0),4)</f>
        <v>1097.4256307934663</v>
      </c>
      <c r="K1082" s="7">
        <f>укпф1[[#This Row],[цена]]*укпф1[[#This Row],[объем]]</f>
        <v>236514.12386518909</v>
      </c>
      <c r="L1082" s="7">
        <f>IFERROR(укпф1[[#This Row],[объем]]*VLOOKUP(укпф1[[#This Row],[артикул]],[1]маринад!$A$2:$D$39,3,FALSE),укпф1[[#This Row],[объем]])</f>
        <v>187.40628044767504</v>
      </c>
    </row>
    <row r="1083" spans="1:12" x14ac:dyDescent="0.35">
      <c r="A1083" t="s">
        <v>152</v>
      </c>
      <c r="B1083" t="s">
        <v>24</v>
      </c>
      <c r="C1083" t="s">
        <v>25</v>
      </c>
      <c r="D1083">
        <f>VLOOKUP(укпф1[[#This Row],[Номенклатура]],[1]!Таблица213[[product_name]:[упаковка]],7,FALSE)</f>
        <v>958</v>
      </c>
      <c r="E1083" t="s">
        <v>58</v>
      </c>
      <c r="F1083" t="str">
        <f>VLOOKUP(укпф1[[#This Row],[Номенклатура]],[1]!Таблица213[[product_name]:[упаковка]],3,FALSE)</f>
        <v>ОХЛ</v>
      </c>
      <c r="G1083" t="s">
        <v>15</v>
      </c>
      <c r="H1083" t="str">
        <f>VLOOKUP(укпф1[[#This Row],[Номенклатура]],[1]!Таблица213[[product_name]:[упаковка]],4,FALSE)</f>
        <v>табак</v>
      </c>
      <c r="I1083" s="7">
        <v>649.30061170920874</v>
      </c>
      <c r="J1083" s="7" cm="1">
        <f t="array" ref="J1083">INDEX('[1]прайс ЗПП'!$A$1:$D$1080,MATCH(1,(укпф1[[#This Row],[артикул]]='[1]прайс ЗПП'!$B$1:$B$1080)*(укпф1[[#This Row],[Source.Name.1]]='[1]прайс ЗПП'!$A$1:$A$1080),0),4)</f>
        <v>781.01654067386187</v>
      </c>
      <c r="K1083" s="7">
        <f>укпф1[[#This Row],[цена]]*укпф1[[#This Row],[объем]]</f>
        <v>507114.51761454862</v>
      </c>
      <c r="L1083" s="7">
        <f>IFERROR(укпф1[[#This Row],[объем]]*VLOOKUP(укпф1[[#This Row],[артикул]],[1]маринад!$A$2:$D$39,3,FALSE),укпф1[[#This Row],[объем]])</f>
        <v>632.2303911482071</v>
      </c>
    </row>
    <row r="1084" spans="1:12" x14ac:dyDescent="0.35">
      <c r="A1084" t="s">
        <v>152</v>
      </c>
      <c r="B1084" t="s">
        <v>24</v>
      </c>
      <c r="C1084" t="s">
        <v>25</v>
      </c>
      <c r="D1084">
        <f>VLOOKUP(укпф1[[#This Row],[Номенклатура]],[1]!Таблица213[[product_name]:[упаковка]],7,FALSE)</f>
        <v>1020</v>
      </c>
      <c r="E1084" t="s">
        <v>59</v>
      </c>
      <c r="F1084" t="str">
        <f>VLOOKUP(укпф1[[#This Row],[Номенклатура]],[1]!Таблица213[[product_name]:[упаковка]],3,FALSE)</f>
        <v>ОХЛ</v>
      </c>
      <c r="G1084" t="s">
        <v>15</v>
      </c>
      <c r="H1084" t="str">
        <f>VLOOKUP(укпф1[[#This Row],[Номенклатура]],[1]!Таблица213[[product_name]:[упаковка]],4,FALSE)</f>
        <v>рагу</v>
      </c>
      <c r="I1084" s="7">
        <v>7764.1178988632082</v>
      </c>
      <c r="J1084" s="7" cm="1">
        <f t="array" ref="J1084">INDEX('[1]прайс ЗПП'!$A$1:$D$1080,MATCH(1,(укпф1[[#This Row],[артикул]]='[1]прайс ЗПП'!$B$1:$B$1080)*(укпф1[[#This Row],[Source.Name.1]]='[1]прайс ЗПП'!$A$1:$A$1080),0),4)</f>
        <v>606.54628311380031</v>
      </c>
      <c r="K1084" s="7">
        <f>укпф1[[#This Row],[цена]]*укпф1[[#This Row],[объем]]</f>
        <v>4709296.8532128083</v>
      </c>
      <c r="L1084" s="7">
        <f>IFERROR(укпф1[[#This Row],[объем]]*VLOOKUP(укпф1[[#This Row],[артикул]],[1]маринад!$A$2:$D$39,3,FALSE),укпф1[[#This Row],[объем]])</f>
        <v>5761.013503645625</v>
      </c>
    </row>
    <row r="1085" spans="1:12" x14ac:dyDescent="0.35">
      <c r="A1085" t="s">
        <v>152</v>
      </c>
      <c r="B1085" t="s">
        <v>24</v>
      </c>
      <c r="C1085" t="s">
        <v>25</v>
      </c>
      <c r="D1085">
        <f>VLOOKUP(укпф1[[#This Row],[Номенклатура]],[1]!Таблица213[[product_name]:[упаковка]],7,FALSE)</f>
        <v>1038</v>
      </c>
      <c r="E1085" t="s">
        <v>60</v>
      </c>
      <c r="F1085" t="str">
        <f>VLOOKUP(укпф1[[#This Row],[Номенклатура]],[1]!Таблица213[[product_name]:[упаковка]],3,FALSE)</f>
        <v>ОХЛ</v>
      </c>
      <c r="G1085" t="s">
        <v>15</v>
      </c>
      <c r="H1085" t="str">
        <f>VLOOKUP(укпф1[[#This Row],[Номенклатура]],[1]!Таблица213[[product_name]:[упаковка]],4,FALSE)</f>
        <v>табак</v>
      </c>
      <c r="I1085" s="7">
        <v>746.06344630770229</v>
      </c>
      <c r="J1085" s="7" cm="1">
        <f t="array" ref="J1085">INDEX('[1]прайс ЗПП'!$A$1:$D$1080,MATCH(1,(укпф1[[#This Row],[артикул]]='[1]прайс ЗПП'!$B$1:$B$1080)*(укпф1[[#This Row],[Source.Name.1]]='[1]прайс ЗПП'!$A$1:$A$1080),0),4)</f>
        <v>764.51969720175714</v>
      </c>
      <c r="K1085" s="7">
        <f>укпф1[[#This Row],[цена]]*укпф1[[#This Row],[объем]]</f>
        <v>570380.20006446401</v>
      </c>
      <c r="L1085" s="7">
        <f>IFERROR(укпф1[[#This Row],[объем]]*VLOOKUP(укпф1[[#This Row],[артикул]],[1]маринад!$A$2:$D$39,3,FALSE),укпф1[[#This Row],[объем]])</f>
        <v>738.67667951257647</v>
      </c>
    </row>
    <row r="1086" spans="1:12" x14ac:dyDescent="0.35">
      <c r="A1086" t="s">
        <v>152</v>
      </c>
      <c r="B1086" t="s">
        <v>24</v>
      </c>
      <c r="C1086" t="s">
        <v>25</v>
      </c>
      <c r="D1086">
        <f>VLOOKUP(укпф1[[#This Row],[Номенклатура]],[1]!Таблица213[[product_name]:[упаковка]],7,FALSE)</f>
        <v>1011</v>
      </c>
      <c r="E1086" t="s">
        <v>61</v>
      </c>
      <c r="F1086" t="str">
        <f>VLOOKUP(укпф1[[#This Row],[Номенклатура]],[1]!Таблица213[[product_name]:[упаковка]],3,FALSE)</f>
        <v>ОХЛ</v>
      </c>
      <c r="G1086" t="s">
        <v>15</v>
      </c>
      <c r="H1086" t="str">
        <f>VLOOKUP(укпф1[[#This Row],[Номенклатура]],[1]!Таблица213[[product_name]:[упаковка]],4,FALSE)</f>
        <v>крыло</v>
      </c>
      <c r="I1086" s="7">
        <v>28.731964409757204</v>
      </c>
      <c r="J1086" s="7" cm="1">
        <f t="array" ref="J1086">INDEX('[1]прайс ЗПП'!$A$1:$D$1080,MATCH(1,(укпф1[[#This Row],[артикул]]='[1]прайс ЗПП'!$B$1:$B$1080)*(укпф1[[#This Row],[Source.Name.1]]='[1]прайс ЗПП'!$A$1:$A$1080),0),4)</f>
        <v>853.95148947382597</v>
      </c>
      <c r="K1086" s="7">
        <f>укпф1[[#This Row],[цена]]*укпф1[[#This Row],[объем]]</f>
        <v>24535.70380322112</v>
      </c>
      <c r="L1086" s="7">
        <f>IFERROR(укпф1[[#This Row],[объем]]*VLOOKUP(укпф1[[#This Row],[артикул]],[1]маринад!$A$2:$D$39,3,FALSE),укпф1[[#This Row],[объем]])</f>
        <v>28.731964409757204</v>
      </c>
    </row>
    <row r="1087" spans="1:12" x14ac:dyDescent="0.35">
      <c r="A1087" t="s">
        <v>152</v>
      </c>
      <c r="B1087" t="s">
        <v>24</v>
      </c>
      <c r="C1087" t="s">
        <v>25</v>
      </c>
      <c r="D1087">
        <f>VLOOKUP(укпф1[[#This Row],[Номенклатура]],[1]!Таблица213[[product_name]:[упаковка]],7,FALSE)</f>
        <v>1064</v>
      </c>
      <c r="E1087" t="s">
        <v>62</v>
      </c>
      <c r="F1087" t="str">
        <f>VLOOKUP(укпф1[[#This Row],[Номенклатура]],[1]!Таблица213[[product_name]:[упаковка]],3,FALSE)</f>
        <v>ОХЛ</v>
      </c>
      <c r="G1087" t="s">
        <v>15</v>
      </c>
      <c r="H1087" t="str">
        <f>VLOOKUP(укпф1[[#This Row],[Номенклатура]],[1]!Таблица213[[product_name]:[упаковка]],4,FALSE)</f>
        <v>бедро</v>
      </c>
      <c r="I1087" s="7">
        <v>4343.3317802732854</v>
      </c>
      <c r="J1087" s="7" cm="1">
        <f t="array" ref="J1087">INDEX('[1]прайс ЗПП'!$A$1:$D$1080,MATCH(1,(укпф1[[#This Row],[артикул]]='[1]прайс ЗПП'!$B$1:$B$1080)*(укпф1[[#This Row],[Source.Name.1]]='[1]прайс ЗПП'!$A$1:$A$1080),0),4)</f>
        <v>877.24064130277009</v>
      </c>
      <c r="K1087" s="7">
        <f>укпф1[[#This Row],[цена]]*укпф1[[#This Row],[объем]]</f>
        <v>3810147.1563176392</v>
      </c>
      <c r="L1087" s="7">
        <f>IFERROR(укпф1[[#This Row],[объем]]*VLOOKUP(укпф1[[#This Row],[артикул]],[1]маринад!$A$2:$D$39,3,FALSE),укпф1[[#This Row],[объем]])</f>
        <v>3687.0388627107686</v>
      </c>
    </row>
    <row r="1088" spans="1:12" x14ac:dyDescent="0.35">
      <c r="A1088" t="s">
        <v>152</v>
      </c>
      <c r="B1088" t="s">
        <v>24</v>
      </c>
      <c r="C1088" t="s">
        <v>25</v>
      </c>
      <c r="D1088">
        <f>VLOOKUP(укпф1[[#This Row],[Номенклатура]],[1]!Таблица213[[product_name]:[упаковка]],7,FALSE)</f>
        <v>1066</v>
      </c>
      <c r="E1088" t="s">
        <v>63</v>
      </c>
      <c r="F1088" t="str">
        <f>VLOOKUP(укпф1[[#This Row],[Номенклатура]],[1]!Таблица213[[product_name]:[упаковка]],3,FALSE)</f>
        <v>ОХЛ</v>
      </c>
      <c r="G1088" t="s">
        <v>15</v>
      </c>
      <c r="H1088" t="str">
        <f>VLOOKUP(укпф1[[#This Row],[Номенклатура]],[1]!Таблица213[[product_name]:[упаковка]],4,FALSE)</f>
        <v>бедро</v>
      </c>
      <c r="I1088" s="7">
        <v>120.9535432481168</v>
      </c>
      <c r="J1088" s="7" cm="1">
        <f t="array" ref="J1088">INDEX('[1]прайс ЗПП'!$A$1:$D$1080,MATCH(1,(укпф1[[#This Row],[артикул]]='[1]прайс ЗПП'!$B$1:$B$1080)*(укпф1[[#This Row],[Source.Name.1]]='[1]прайс ЗПП'!$A$1:$A$1080),0),4)</f>
        <v>882.12756304617528</v>
      </c>
      <c r="K1088" s="7">
        <f>укпф1[[#This Row],[цена]]*укпф1[[#This Row],[объем]]</f>
        <v>106696.45434726145</v>
      </c>
      <c r="L1088" s="7">
        <f>IFERROR(укпф1[[#This Row],[объем]]*VLOOKUP(укпф1[[#This Row],[артикул]],[1]маринад!$A$2:$D$39,3,FALSE),укпф1[[#This Row],[объем]])</f>
        <v>102.67703161979355</v>
      </c>
    </row>
    <row r="1089" spans="1:12" x14ac:dyDescent="0.35">
      <c r="A1089" t="s">
        <v>152</v>
      </c>
      <c r="B1089" t="s">
        <v>24</v>
      </c>
      <c r="C1089" t="s">
        <v>25</v>
      </c>
      <c r="D1089">
        <f>VLOOKUP(укпф1[[#This Row],[Номенклатура]],[1]!Таблица213[[product_name]:[упаковка]],7,FALSE)</f>
        <v>1065</v>
      </c>
      <c r="E1089" t="s">
        <v>64</v>
      </c>
      <c r="F1089" t="str">
        <f>VLOOKUP(укпф1[[#This Row],[Номенклатура]],[1]!Таблица213[[product_name]:[упаковка]],3,FALSE)</f>
        <v>ОХЛ</v>
      </c>
      <c r="G1089" t="s">
        <v>15</v>
      </c>
      <c r="H1089" t="str">
        <f>VLOOKUP(укпф1[[#This Row],[Номенклатура]],[1]!Таблица213[[product_name]:[упаковка]],4,FALSE)</f>
        <v>филе</v>
      </c>
      <c r="I1089" s="7">
        <v>263.89863981407308</v>
      </c>
      <c r="J1089" s="7" cm="1">
        <f t="array" ref="J1089">INDEX('[1]прайс ЗПП'!$A$1:$D$1080,MATCH(1,(укпф1[[#This Row],[артикул]]='[1]прайс ЗПП'!$B$1:$B$1080)*(укпф1[[#This Row],[Source.Name.1]]='[1]прайс ЗПП'!$A$1:$A$1080),0),4)</f>
        <v>1037.1162271170074</v>
      </c>
      <c r="K1089" s="7">
        <f>укпф1[[#This Row],[цена]]*укпф1[[#This Row],[объем]]</f>
        <v>273693.56166528154</v>
      </c>
      <c r="L1089" s="7">
        <f>IFERROR(укпф1[[#This Row],[объем]]*VLOOKUP(укпф1[[#This Row],[артикул]],[1]маринад!$A$2:$D$39,3,FALSE),укпф1[[#This Row],[объем]])</f>
        <v>224.02261444318597</v>
      </c>
    </row>
    <row r="1090" spans="1:12" x14ac:dyDescent="0.35">
      <c r="A1090" t="s">
        <v>152</v>
      </c>
      <c r="B1090" t="s">
        <v>24</v>
      </c>
      <c r="C1090" t="s">
        <v>25</v>
      </c>
      <c r="D1090">
        <f>VLOOKUP(укпф1[[#This Row],[Номенклатура]],[1]!Таблица213[[product_name]:[упаковка]],7,FALSE)</f>
        <v>1009</v>
      </c>
      <c r="E1090" t="s">
        <v>65</v>
      </c>
      <c r="F1090" t="str">
        <f>VLOOKUP(укпф1[[#This Row],[Номенклатура]],[1]!Таблица213[[product_name]:[упаковка]],3,FALSE)</f>
        <v>ОХЛ</v>
      </c>
      <c r="G1090" t="s">
        <v>15</v>
      </c>
      <c r="H1090" t="str">
        <f>VLOOKUP(укпф1[[#This Row],[Номенклатура]],[1]!Таблица213[[product_name]:[упаковка]],4,FALSE)</f>
        <v>лапы</v>
      </c>
      <c r="I1090" s="7">
        <v>18703.816096822426</v>
      </c>
      <c r="J1090" s="7" cm="1">
        <f t="array" ref="J1090">INDEX('[1]прайс ЗПП'!$A$1:$D$1080,MATCH(1,(укпф1[[#This Row],[артикул]]='[1]прайс ЗПП'!$B$1:$B$1080)*(укпф1[[#This Row],[Source.Name.1]]='[1]прайс ЗПП'!$A$1:$A$1080),0),4)</f>
        <v>166.73812698725072</v>
      </c>
      <c r="K1090" s="7">
        <f>укпф1[[#This Row],[цена]]*укпф1[[#This Row],[объем]]</f>
        <v>3118639.2634981619</v>
      </c>
      <c r="L1090" s="7">
        <f>IFERROR(укпф1[[#This Row],[объем]]*VLOOKUP(укпф1[[#This Row],[артикул]],[1]маринад!$A$2:$D$39,3,FALSE),укпф1[[#This Row],[объем]])</f>
        <v>18703.816096822426</v>
      </c>
    </row>
    <row r="1091" spans="1:12" x14ac:dyDescent="0.35">
      <c r="A1091" t="s">
        <v>152</v>
      </c>
      <c r="B1091" t="s">
        <v>24</v>
      </c>
      <c r="C1091" t="s">
        <v>25</v>
      </c>
      <c r="D1091">
        <f>VLOOKUP(укпф1[[#This Row],[Номенклатура]],[1]!Таблица213[[product_name]:[упаковка]],7,FALSE)</f>
        <v>1008</v>
      </c>
      <c r="E1091" t="s">
        <v>66</v>
      </c>
      <c r="F1091" t="str">
        <f>VLOOKUP(укпф1[[#This Row],[Номенклатура]],[1]!Таблица213[[product_name]:[упаковка]],3,FALSE)</f>
        <v>ОХЛ</v>
      </c>
      <c r="G1091" t="s">
        <v>15</v>
      </c>
      <c r="H1091" t="str">
        <f>VLOOKUP(укпф1[[#This Row],[Номенклатура]],[1]!Таблица213[[product_name]:[упаковка]],4,FALSE)</f>
        <v>головы</v>
      </c>
      <c r="I1091" s="7">
        <v>28484.288938825706</v>
      </c>
      <c r="J1091" s="7" cm="1">
        <f t="array" ref="J1091">INDEX('[1]прайс ЗПП'!$A$1:$D$1080,MATCH(1,(укпф1[[#This Row],[артикул]]='[1]прайс ЗПП'!$B$1:$B$1080)*(укпф1[[#This Row],[Source.Name.1]]='[1]прайс ЗПП'!$A$1:$A$1080),0),4)</f>
        <v>175.35823336421373</v>
      </c>
      <c r="K1091" s="7">
        <f>укпф1[[#This Row],[цена]]*укпф1[[#This Row],[объем]]</f>
        <v>4994954.5869482905</v>
      </c>
      <c r="L1091" s="7">
        <f>IFERROR(укпф1[[#This Row],[объем]]*VLOOKUP(укпф1[[#This Row],[артикул]],[1]маринад!$A$2:$D$39,3,FALSE),укпф1[[#This Row],[объем]])</f>
        <v>28484.288938825706</v>
      </c>
    </row>
    <row r="1092" spans="1:12" x14ac:dyDescent="0.35">
      <c r="A1092" t="s">
        <v>152</v>
      </c>
      <c r="B1092" t="s">
        <v>24</v>
      </c>
      <c r="C1092" t="s">
        <v>25</v>
      </c>
      <c r="D1092">
        <f>VLOOKUP(укпф1[[#This Row],[Номенклатура]],[1]!Таблица213[[product_name]:[упаковка]],7,FALSE)</f>
        <v>1004</v>
      </c>
      <c r="E1092" t="s">
        <v>67</v>
      </c>
      <c r="F1092" t="str">
        <f>VLOOKUP(укпф1[[#This Row],[Номенклатура]],[1]!Таблица213[[product_name]:[упаковка]],3,FALSE)</f>
        <v>ОХЛ</v>
      </c>
      <c r="G1092" t="s">
        <v>15</v>
      </c>
      <c r="H1092" t="str">
        <f>VLOOKUP(укпф1[[#This Row],[Номенклатура]],[1]!Таблица213[[product_name]:[упаковка]],4,FALSE)</f>
        <v>шея</v>
      </c>
      <c r="I1092" s="7">
        <v>18786.284421764325</v>
      </c>
      <c r="J1092" s="7" cm="1">
        <f t="array" ref="J1092">INDEX('[1]прайс ЗПП'!$A$1:$D$1080,MATCH(1,(укпф1[[#This Row],[артикул]]='[1]прайс ЗПП'!$B$1:$B$1080)*(укпф1[[#This Row],[Source.Name.1]]='[1]прайс ЗПП'!$A$1:$A$1080),0),4)</f>
        <v>266.99447023059929</v>
      </c>
      <c r="K1092" s="7">
        <f>укпф1[[#This Row],[цена]]*укпф1[[#This Row],[объем]]</f>
        <v>5015834.0567903267</v>
      </c>
      <c r="L1092" s="7">
        <f>IFERROR(укпф1[[#This Row],[объем]]*VLOOKUP(укпф1[[#This Row],[артикул]],[1]маринад!$A$2:$D$39,3,FALSE),укпф1[[#This Row],[объем]])</f>
        <v>18786.284421764325</v>
      </c>
    </row>
    <row r="1093" spans="1:12" x14ac:dyDescent="0.35">
      <c r="A1093" t="s">
        <v>152</v>
      </c>
      <c r="B1093" t="s">
        <v>68</v>
      </c>
      <c r="C1093" t="s">
        <v>69</v>
      </c>
      <c r="D1093">
        <f>VLOOKUP(укпф1[[#This Row],[Номенклатура]],[1]!Таблица213[[product_name]:[упаковка]],7,FALSE)</f>
        <v>987</v>
      </c>
      <c r="E1093" t="s">
        <v>27</v>
      </c>
      <c r="F1093" t="str">
        <f>VLOOKUP(укпф1[[#This Row],[Номенклатура]],[1]!Таблица213[[product_name]:[упаковка]],3,FALSE)</f>
        <v>ОХЛ</v>
      </c>
      <c r="G1093" t="s">
        <v>15</v>
      </c>
      <c r="H1093" t="str">
        <f>VLOOKUP(укпф1[[#This Row],[Номенклатура]],[1]!Таблица213[[product_name]:[упаковка]],4,FALSE)</f>
        <v>тушка</v>
      </c>
      <c r="I1093" s="7">
        <v>2569.122753656487</v>
      </c>
      <c r="J1093" s="7" cm="1">
        <f t="array" ref="J1093">INDEX('[1]прайс ЗПП'!$A$1:$D$1080,MATCH(1,(укпф1[[#This Row],[артикул]]='[1]прайс ЗПП'!$B$1:$B$1080)*(укпф1[[#This Row],[Source.Name.1]]='[1]прайс ЗПП'!$A$1:$A$1080),0),4)</f>
        <v>800.96149507752841</v>
      </c>
      <c r="K1093" s="7">
        <f>укпф1[[#This Row],[цена]]*укпф1[[#This Row],[объем]]</f>
        <v>2057768.4018063967</v>
      </c>
      <c r="L1093" s="7">
        <f>IFERROR(укпф1[[#This Row],[объем]]*VLOOKUP(укпф1[[#This Row],[артикул]],[1]маринад!$A$2:$D$39,3,FALSE),укпф1[[#This Row],[объем]])</f>
        <v>2569.122753656487</v>
      </c>
    </row>
    <row r="1094" spans="1:12" x14ac:dyDescent="0.35">
      <c r="A1094" t="s">
        <v>152</v>
      </c>
      <c r="B1094" t="s">
        <v>68</v>
      </c>
      <c r="C1094" t="s">
        <v>69</v>
      </c>
      <c r="D1094">
        <f>VLOOKUP(укпф1[[#This Row],[Номенклатура]],[1]!Таблица213[[product_name]:[упаковка]],7,FALSE)</f>
        <v>991</v>
      </c>
      <c r="E1094" t="s">
        <v>29</v>
      </c>
      <c r="F1094" t="str">
        <f>VLOOKUP(укпф1[[#This Row],[Номенклатура]],[1]!Таблица213[[product_name]:[упаковка]],3,FALSE)</f>
        <v>ОХЛ</v>
      </c>
      <c r="G1094" t="s">
        <v>15</v>
      </c>
      <c r="H1094" t="str">
        <f>VLOOKUP(укпф1[[#This Row],[Номенклатура]],[1]!Таблица213[[product_name]:[упаковка]],4,FALSE)</f>
        <v>бедро</v>
      </c>
      <c r="I1094" s="7">
        <v>12113.121493684093</v>
      </c>
      <c r="J1094" s="7" cm="1">
        <f t="array" ref="J1094">INDEX('[1]прайс ЗПП'!$A$1:$D$1080,MATCH(1,(укпф1[[#This Row],[артикул]]='[1]прайс ЗПП'!$B$1:$B$1080)*(укпф1[[#This Row],[Source.Name.1]]='[1]прайс ЗПП'!$A$1:$A$1080),0),4)</f>
        <v>818.26241469832314</v>
      </c>
      <c r="K1094" s="7">
        <f>укпф1[[#This Row],[цена]]*укпф1[[#This Row],[объем]]</f>
        <v>9911712.0429561045</v>
      </c>
      <c r="L1094" s="7">
        <f>IFERROR(укпф1[[#This Row],[объем]]*VLOOKUP(укпф1[[#This Row],[артикул]],[1]маринад!$A$2:$D$39,3,FALSE),укпф1[[#This Row],[объем]])</f>
        <v>12113.121493684093</v>
      </c>
    </row>
    <row r="1095" spans="1:12" x14ac:dyDescent="0.35">
      <c r="A1095" t="s">
        <v>152</v>
      </c>
      <c r="B1095" t="s">
        <v>68</v>
      </c>
      <c r="C1095" t="s">
        <v>69</v>
      </c>
      <c r="D1095">
        <f>VLOOKUP(укпф1[[#This Row],[Номенклатура]],[1]!Таблица213[[product_name]:[упаковка]],7,FALSE)</f>
        <v>992</v>
      </c>
      <c r="E1095" t="s">
        <v>31</v>
      </c>
      <c r="F1095" t="str">
        <f>VLOOKUP(укпф1[[#This Row],[Номенклатура]],[1]!Таблица213[[product_name]:[упаковка]],3,FALSE)</f>
        <v>ОХЛ</v>
      </c>
      <c r="G1095" t="s">
        <v>15</v>
      </c>
      <c r="H1095" t="str">
        <f>VLOOKUP(укпф1[[#This Row],[Номенклатура]],[1]!Таблица213[[product_name]:[упаковка]],4,FALSE)</f>
        <v>голень</v>
      </c>
      <c r="I1095" s="7">
        <v>4134.8949644039913</v>
      </c>
      <c r="J1095" s="7" cm="1">
        <f t="array" ref="J1095">INDEX('[1]прайс ЗПП'!$A$1:$D$1080,MATCH(1,(укпф1[[#This Row],[артикул]]='[1]прайс ЗПП'!$B$1:$B$1080)*(укпф1[[#This Row],[Source.Name.1]]='[1]прайс ЗПП'!$A$1:$A$1080),0),4)</f>
        <v>850.41496621753754</v>
      </c>
      <c r="K1095" s="7">
        <f>укпф1[[#This Row],[цена]]*укпф1[[#This Row],[объем]]</f>
        <v>3516376.5614666864</v>
      </c>
      <c r="L1095" s="7">
        <f>IFERROR(укпф1[[#This Row],[объем]]*VLOOKUP(укпф1[[#This Row],[артикул]],[1]маринад!$A$2:$D$39,3,FALSE),укпф1[[#This Row],[объем]])</f>
        <v>4134.8949644039913</v>
      </c>
    </row>
    <row r="1096" spans="1:12" x14ac:dyDescent="0.35">
      <c r="A1096" t="s">
        <v>152</v>
      </c>
      <c r="B1096" t="s">
        <v>68</v>
      </c>
      <c r="C1096" t="s">
        <v>69</v>
      </c>
      <c r="D1096">
        <f>VLOOKUP(укпф1[[#This Row],[Номенклатура]],[1]!Таблица213[[product_name]:[упаковка]],7,FALSE)</f>
        <v>993</v>
      </c>
      <c r="E1096" t="s">
        <v>33</v>
      </c>
      <c r="F1096" t="str">
        <f>VLOOKUP(укпф1[[#This Row],[Номенклатура]],[1]!Таблица213[[product_name]:[упаковка]],3,FALSE)</f>
        <v>ОХЛ</v>
      </c>
      <c r="G1096" t="s">
        <v>15</v>
      </c>
      <c r="H1096" t="str">
        <f>VLOOKUP(укпф1[[#This Row],[Номенклатура]],[1]!Таблица213[[product_name]:[упаковка]],4,FALSE)</f>
        <v>крыло</v>
      </c>
      <c r="I1096" s="7">
        <v>3637.1336535978999</v>
      </c>
      <c r="J1096" s="7" cm="1">
        <f t="array" ref="J1096">INDEX('[1]прайс ЗПП'!$A$1:$D$1080,MATCH(1,(укпф1[[#This Row],[артикул]]='[1]прайс ЗПП'!$B$1:$B$1080)*(укпф1[[#This Row],[Source.Name.1]]='[1]прайс ЗПП'!$A$1:$A$1080),0),4)</f>
        <v>835.70110203074546</v>
      </c>
      <c r="K1096" s="7">
        <f>укпф1[[#This Row],[цена]]*укпф1[[#This Row],[объем]]</f>
        <v>3039556.6025448767</v>
      </c>
      <c r="L1096" s="7">
        <f>IFERROR(укпф1[[#This Row],[объем]]*VLOOKUP(укпф1[[#This Row],[артикул]],[1]маринад!$A$2:$D$39,3,FALSE),укпф1[[#This Row],[объем]])</f>
        <v>3637.1336535978999</v>
      </c>
    </row>
    <row r="1097" spans="1:12" x14ac:dyDescent="0.35">
      <c r="A1097" t="s">
        <v>152</v>
      </c>
      <c r="B1097" t="s">
        <v>68</v>
      </c>
      <c r="C1097" t="s">
        <v>69</v>
      </c>
      <c r="D1097">
        <f>VLOOKUP(укпф1[[#This Row],[Номенклатура]],[1]!Таблица213[[product_name]:[упаковка]],7,FALSE)</f>
        <v>999</v>
      </c>
      <c r="E1097" t="s">
        <v>35</v>
      </c>
      <c r="F1097" t="str">
        <f>VLOOKUP(укпф1[[#This Row],[Номенклатура]],[1]!Таблица213[[product_name]:[упаковка]],3,FALSE)</f>
        <v>ОХЛ</v>
      </c>
      <c r="G1097" t="s">
        <v>15</v>
      </c>
      <c r="H1097" t="str">
        <f>VLOOKUP(укпф1[[#This Row],[Номенклатура]],[1]!Таблица213[[product_name]:[упаковка]],4,FALSE)</f>
        <v>четвертина</v>
      </c>
      <c r="I1097" s="7">
        <v>3522.9506458694882</v>
      </c>
      <c r="J1097" s="7" cm="1">
        <f t="array" ref="J1097">INDEX('[1]прайс ЗПП'!$A$1:$D$1080,MATCH(1,(укпф1[[#This Row],[артикул]]='[1]прайс ЗПП'!$B$1:$B$1080)*(укпф1[[#This Row],[Source.Name.1]]='[1]прайс ЗПП'!$A$1:$A$1080),0),4)</f>
        <v>801.71722952169478</v>
      </c>
      <c r="K1097" s="7">
        <f>укпф1[[#This Row],[цена]]*укпф1[[#This Row],[объем]]</f>
        <v>2824410.2315481515</v>
      </c>
      <c r="L1097" s="7">
        <f>IFERROR(укпф1[[#This Row],[объем]]*VLOOKUP(укпф1[[#This Row],[артикул]],[1]маринад!$A$2:$D$39,3,FALSE),укпф1[[#This Row],[объем]])</f>
        <v>3522.9506458694882</v>
      </c>
    </row>
    <row r="1098" spans="1:12" x14ac:dyDescent="0.35">
      <c r="A1098" t="s">
        <v>152</v>
      </c>
      <c r="B1098" t="s">
        <v>68</v>
      </c>
      <c r="C1098" t="s">
        <v>69</v>
      </c>
      <c r="D1098">
        <f>VLOOKUP(укпф1[[#This Row],[Номенклатура]],[1]!Таблица213[[product_name]:[упаковка]],7,FALSE)</f>
        <v>998</v>
      </c>
      <c r="E1098" t="s">
        <v>37</v>
      </c>
      <c r="F1098" t="str">
        <f>VLOOKUP(укпф1[[#This Row],[Номенклатура]],[1]!Таблица213[[product_name]:[упаковка]],3,FALSE)</f>
        <v>ОХЛ</v>
      </c>
      <c r="G1098" t="s">
        <v>15</v>
      </c>
      <c r="H1098" t="str">
        <f>VLOOKUP(укпф1[[#This Row],[Номенклатура]],[1]!Таблица213[[product_name]:[упаковка]],4,FALSE)</f>
        <v>филе</v>
      </c>
      <c r="I1098" s="7">
        <v>11539.382104463828</v>
      </c>
      <c r="J1098" s="7" cm="1">
        <f t="array" ref="J1098">INDEX('[1]прайс ЗПП'!$A$1:$D$1080,MATCH(1,(укпф1[[#This Row],[артикул]]='[1]прайс ЗПП'!$B$1:$B$1080)*(укпф1[[#This Row],[Source.Name.1]]='[1]прайс ЗПП'!$A$1:$A$1080),0),4)</f>
        <v>1084.8036020322095</v>
      </c>
      <c r="K1098" s="7">
        <f>укпф1[[#This Row],[цена]]*укпф1[[#This Row],[объем]]</f>
        <v>12517963.272148378</v>
      </c>
      <c r="L1098" s="7">
        <f>IFERROR(укпф1[[#This Row],[объем]]*VLOOKUP(укпф1[[#This Row],[артикул]],[1]маринад!$A$2:$D$39,3,FALSE),укпф1[[#This Row],[объем]])</f>
        <v>11539.382104463828</v>
      </c>
    </row>
    <row r="1099" spans="1:12" x14ac:dyDescent="0.35">
      <c r="A1099" t="s">
        <v>152</v>
      </c>
      <c r="B1099" t="s">
        <v>68</v>
      </c>
      <c r="C1099" t="s">
        <v>69</v>
      </c>
      <c r="D1099">
        <f>VLOOKUP(укпф1[[#This Row],[Номенклатура]],[1]!Таблица213[[product_name]:[упаковка]],7,FALSE)</f>
        <v>994</v>
      </c>
      <c r="E1099" t="s">
        <v>39</v>
      </c>
      <c r="F1099" t="str">
        <f>VLOOKUP(укпф1[[#This Row],[Номенклатура]],[1]!Таблица213[[product_name]:[упаковка]],3,FALSE)</f>
        <v>ОХЛ</v>
      </c>
      <c r="G1099" t="s">
        <v>15</v>
      </c>
      <c r="H1099" t="str">
        <f>VLOOKUP(укпф1[[#This Row],[Номенклатура]],[1]!Таблица213[[product_name]:[упаковка]],4,FALSE)</f>
        <v>грудка</v>
      </c>
      <c r="I1099" s="7">
        <v>3657.5187594798335</v>
      </c>
      <c r="J1099" s="7" cm="1">
        <f t="array" ref="J1099">INDEX('[1]прайс ЗПП'!$A$1:$D$1080,MATCH(1,(укпф1[[#This Row],[артикул]]='[1]прайс ЗПП'!$B$1:$B$1080)*(укпф1[[#This Row],[Source.Name.1]]='[1]прайс ЗПП'!$A$1:$A$1080),0),4)</f>
        <v>866.27067531878492</v>
      </c>
      <c r="K1099" s="7">
        <f>укпф1[[#This Row],[цена]]*укпф1[[#This Row],[объем]]</f>
        <v>3168401.24576572</v>
      </c>
      <c r="L1099" s="7">
        <f>IFERROR(укпф1[[#This Row],[объем]]*VLOOKUP(укпф1[[#This Row],[артикул]],[1]маринад!$A$2:$D$39,3,FALSE),укпф1[[#This Row],[объем]])</f>
        <v>3657.5187594798335</v>
      </c>
    </row>
    <row r="1100" spans="1:12" x14ac:dyDescent="0.35">
      <c r="A1100" t="s">
        <v>152</v>
      </c>
      <c r="B1100" t="s">
        <v>68</v>
      </c>
      <c r="C1100" t="s">
        <v>69</v>
      </c>
      <c r="D1100">
        <f>VLOOKUP(укпф1[[#This Row],[Номенклатура]],[1]!Таблица213[[product_name]:[упаковка]],7,FALSE)</f>
        <v>996</v>
      </c>
      <c r="E1100" t="s">
        <v>41</v>
      </c>
      <c r="F1100" t="str">
        <f>VLOOKUP(укпф1[[#This Row],[Номенклатура]],[1]!Таблица213[[product_name]:[упаковка]],3,FALSE)</f>
        <v>ОХЛ</v>
      </c>
      <c r="G1100" t="s">
        <v>15</v>
      </c>
      <c r="H1100" t="str">
        <f>VLOOKUP(укпф1[[#This Row],[Номенклатура]],[1]!Таблица213[[product_name]:[упаковка]],4,FALSE)</f>
        <v>половинка</v>
      </c>
      <c r="I1100" s="7">
        <v>555.18299954005181</v>
      </c>
      <c r="J1100" s="7" cm="1">
        <f t="array" ref="J1100">INDEX('[1]прайс ЗПП'!$A$1:$D$1080,MATCH(1,(укпф1[[#This Row],[артикул]]='[1]прайс ЗПП'!$B$1:$B$1080)*(укпф1[[#This Row],[Source.Name.1]]='[1]прайс ЗПП'!$A$1:$A$1080),0),4)</f>
        <v>816.2270485849275</v>
      </c>
      <c r="K1100" s="7">
        <f>укпф1[[#This Row],[цена]]*укпф1[[#This Row],[объем]]</f>
        <v>453155.38113910367</v>
      </c>
      <c r="L1100" s="7">
        <f>IFERROR(укпф1[[#This Row],[объем]]*VLOOKUP(укпф1[[#This Row],[артикул]],[1]маринад!$A$2:$D$39,3,FALSE),укпф1[[#This Row],[объем]])</f>
        <v>555.18299954005181</v>
      </c>
    </row>
    <row r="1101" spans="1:12" x14ac:dyDescent="0.35">
      <c r="A1101" t="s">
        <v>152</v>
      </c>
      <c r="B1101" t="s">
        <v>68</v>
      </c>
      <c r="C1101" t="s">
        <v>69</v>
      </c>
      <c r="D1101">
        <f>VLOOKUP(укпф1[[#This Row],[Номенклатура]],[1]!Таблица213[[product_name]:[упаковка]],7,FALSE)</f>
        <v>156</v>
      </c>
      <c r="E1101" t="s">
        <v>42</v>
      </c>
      <c r="F1101" t="str">
        <f>VLOOKUP(укпф1[[#This Row],[Номенклатура]],[1]!Таблица213[[product_name]:[упаковка]],3,FALSE)</f>
        <v>ОХЛ</v>
      </c>
      <c r="G1101" t="s">
        <v>15</v>
      </c>
      <c r="H1101" t="str">
        <f>VLOOKUP(укпф1[[#This Row],[Номенклатура]],[1]!Таблица213[[product_name]:[упаковка]],4,FALSE)</f>
        <v>табак</v>
      </c>
      <c r="I1101" s="7">
        <v>0</v>
      </c>
      <c r="J1101" s="7" cm="1">
        <f t="array" ref="J1101">INDEX('[1]прайс ЗПП'!$A$1:$D$1080,MATCH(1,(укпф1[[#This Row],[артикул]]='[1]прайс ЗПП'!$B$1:$B$1080)*(укпф1[[#This Row],[Source.Name.1]]='[1]прайс ЗПП'!$A$1:$A$1080),0),4)</f>
        <v>763.40455003730199</v>
      </c>
      <c r="K1101" s="7">
        <f>укпф1[[#This Row],[цена]]*укпф1[[#This Row],[объем]]</f>
        <v>0</v>
      </c>
      <c r="L1101" s="7">
        <f>IFERROR(укпф1[[#This Row],[объем]]*VLOOKUP(укпф1[[#This Row],[артикул]],[1]маринад!$A$2:$D$39,3,FALSE),укпф1[[#This Row],[объем]])</f>
        <v>0</v>
      </c>
    </row>
    <row r="1102" spans="1:12" x14ac:dyDescent="0.35">
      <c r="A1102" t="s">
        <v>152</v>
      </c>
      <c r="B1102" t="s">
        <v>68</v>
      </c>
      <c r="C1102" t="s">
        <v>69</v>
      </c>
      <c r="D1102">
        <f>VLOOKUP(укпф1[[#This Row],[Номенклатура]],[1]!Таблица213[[product_name]:[упаковка]],7,FALSE)</f>
        <v>997</v>
      </c>
      <c r="E1102" t="s">
        <v>43</v>
      </c>
      <c r="F1102" t="str">
        <f>VLOOKUP(укпф1[[#This Row],[Номенклатура]],[1]!Таблица213[[product_name]:[упаковка]],3,FALSE)</f>
        <v>ОХЛ</v>
      </c>
      <c r="G1102" t="s">
        <v>15</v>
      </c>
      <c r="H1102" t="str">
        <f>VLOOKUP(укпф1[[#This Row],[Номенклатура]],[1]!Таблица213[[product_name]:[упаковка]],4,FALSE)</f>
        <v>рагу</v>
      </c>
      <c r="I1102" s="7">
        <v>12250.534276941558</v>
      </c>
      <c r="J1102" s="7" cm="1">
        <f t="array" ref="J1102">INDEX('[1]прайс ЗПП'!$A$1:$D$1080,MATCH(1,(укпф1[[#This Row],[артикул]]='[1]прайс ЗПП'!$B$1:$B$1080)*(укпф1[[#This Row],[Source.Name.1]]='[1]прайс ЗПП'!$A$1:$A$1080),0),4)</f>
        <v>714.01199155326844</v>
      </c>
      <c r="K1102" s="7">
        <f>укпф1[[#This Row],[цена]]*укпф1[[#This Row],[объем]]</f>
        <v>8747028.3766706213</v>
      </c>
      <c r="L1102" s="7">
        <f>IFERROR(укпф1[[#This Row],[объем]]*VLOOKUP(укпф1[[#This Row],[артикул]],[1]маринад!$A$2:$D$39,3,FALSE),укпф1[[#This Row],[объем]])</f>
        <v>12250.534276941558</v>
      </c>
    </row>
    <row r="1103" spans="1:12" x14ac:dyDescent="0.35">
      <c r="A1103" t="s">
        <v>152</v>
      </c>
      <c r="B1103" t="s">
        <v>68</v>
      </c>
      <c r="C1103" t="s">
        <v>69</v>
      </c>
      <c r="D1103">
        <f>VLOOKUP(укпф1[[#This Row],[Номенклатура]],[1]!Таблица213[[product_name]:[упаковка]],7,FALSE)</f>
        <v>1007</v>
      </c>
      <c r="E1103" t="s">
        <v>44</v>
      </c>
      <c r="F1103" t="str">
        <f>VLOOKUP(укпф1[[#This Row],[Номенклатура]],[1]!Таблица213[[product_name]:[упаковка]],3,FALSE)</f>
        <v>ОХЛ</v>
      </c>
      <c r="G1103" t="s">
        <v>15</v>
      </c>
      <c r="H1103" t="str">
        <f>VLOOKUP(укпф1[[#This Row],[Номенклатура]],[1]!Таблица213[[product_name]:[упаковка]],4,FALSE)</f>
        <v>спинка</v>
      </c>
      <c r="I1103" s="7">
        <v>1941.7562618208249</v>
      </c>
      <c r="J1103" s="7" cm="1">
        <f t="array" ref="J1103">INDEX('[1]прайс ЗПП'!$A$1:$D$1080,MATCH(1,(укпф1[[#This Row],[артикул]]='[1]прайс ЗПП'!$B$1:$B$1080)*(укпф1[[#This Row],[Source.Name.1]]='[1]прайс ЗПП'!$A$1:$A$1080),0),4)</f>
        <v>365.78581828959511</v>
      </c>
      <c r="K1103" s="7">
        <f>укпф1[[#This Row],[цена]]*укпф1[[#This Row],[объем]]</f>
        <v>710266.90314907569</v>
      </c>
      <c r="L1103" s="7">
        <f>IFERROR(укпф1[[#This Row],[объем]]*VLOOKUP(укпф1[[#This Row],[артикул]],[1]маринад!$A$2:$D$39,3,FALSE),укпф1[[#This Row],[объем]])</f>
        <v>1941.7562618208249</v>
      </c>
    </row>
    <row r="1104" spans="1:12" x14ac:dyDescent="0.35">
      <c r="A1104" t="s">
        <v>152</v>
      </c>
      <c r="B1104" t="s">
        <v>68</v>
      </c>
      <c r="C1104" t="s">
        <v>69</v>
      </c>
      <c r="D1104">
        <f>VLOOKUP(укпф1[[#This Row],[Номенклатура]],[1]!Таблица213[[product_name]:[упаковка]],7,FALSE)</f>
        <v>1000</v>
      </c>
      <c r="E1104" t="s">
        <v>46</v>
      </c>
      <c r="F1104" t="str">
        <f>VLOOKUP(укпф1[[#This Row],[Номенклатура]],[1]!Таблица213[[product_name]:[упаковка]],3,FALSE)</f>
        <v>ОХЛ</v>
      </c>
      <c r="G1104" t="s">
        <v>15</v>
      </c>
      <c r="H1104" t="str">
        <f>VLOOKUP(укпф1[[#This Row],[Номенклатура]],[1]!Таблица213[[product_name]:[упаковка]],4,FALSE)</f>
        <v>желудки</v>
      </c>
      <c r="I1104" s="7">
        <v>2512.4528704721215</v>
      </c>
      <c r="J1104" s="7" cm="1">
        <f t="array" ref="J1104">INDEX('[1]прайс ЗПП'!$A$1:$D$1080,MATCH(1,(укпф1[[#This Row],[артикул]]='[1]прайс ЗПП'!$B$1:$B$1080)*(укпф1[[#This Row],[Source.Name.1]]='[1]прайс ЗПП'!$A$1:$A$1080),0),4)</f>
        <v>542.92330342026219</v>
      </c>
      <c r="K1104" s="7">
        <f>укпф1[[#This Row],[цена]]*укпф1[[#This Row],[объем]]</f>
        <v>1364069.2121244443</v>
      </c>
      <c r="L1104" s="7">
        <f>IFERROR(укпф1[[#This Row],[объем]]*VLOOKUP(укпф1[[#This Row],[артикул]],[1]маринад!$A$2:$D$39,3,FALSE),укпф1[[#This Row],[объем]])</f>
        <v>2512.4528704721215</v>
      </c>
    </row>
    <row r="1105" spans="1:12" x14ac:dyDescent="0.35">
      <c r="A1105" t="s">
        <v>152</v>
      </c>
      <c r="B1105" t="s">
        <v>68</v>
      </c>
      <c r="C1105" t="s">
        <v>69</v>
      </c>
      <c r="D1105">
        <f>VLOOKUP(укпф1[[#This Row],[Номенклатура]],[1]!Таблица213[[product_name]:[упаковка]],7,FALSE)</f>
        <v>1002</v>
      </c>
      <c r="E1105" t="s">
        <v>48</v>
      </c>
      <c r="F1105" t="str">
        <f>VLOOKUP(укпф1[[#This Row],[Номенклатура]],[1]!Таблица213[[product_name]:[упаковка]],3,FALSE)</f>
        <v>ОХЛ</v>
      </c>
      <c r="G1105" t="s">
        <v>15</v>
      </c>
      <c r="H1105" t="str">
        <f>VLOOKUP(укпф1[[#This Row],[Номенклатура]],[1]!Таблица213[[product_name]:[упаковка]],4,FALSE)</f>
        <v>печень</v>
      </c>
      <c r="I1105" s="7">
        <v>4644.1314693758659</v>
      </c>
      <c r="J1105" s="7" cm="1">
        <f t="array" ref="J1105">INDEX('[1]прайс ЗПП'!$A$1:$D$1080,MATCH(1,(укпф1[[#This Row],[артикул]]='[1]прайс ЗПП'!$B$1:$B$1080)*(укпф1[[#This Row],[Source.Name.1]]='[1]прайс ЗПП'!$A$1:$A$1080),0),4)</f>
        <v>517.24567788334434</v>
      </c>
      <c r="K1105" s="7">
        <f>укпф1[[#This Row],[цена]]*укпф1[[#This Row],[объем]]</f>
        <v>2402156.9300566916</v>
      </c>
      <c r="L1105" s="7">
        <f>IFERROR(укпф1[[#This Row],[объем]]*VLOOKUP(укпф1[[#This Row],[артикул]],[1]маринад!$A$2:$D$39,3,FALSE),укпф1[[#This Row],[объем]])</f>
        <v>4644.1314693758659</v>
      </c>
    </row>
    <row r="1106" spans="1:12" x14ac:dyDescent="0.35">
      <c r="A1106" t="s">
        <v>152</v>
      </c>
      <c r="B1106" t="s">
        <v>68</v>
      </c>
      <c r="C1106" t="s">
        <v>69</v>
      </c>
      <c r="D1106">
        <f>VLOOKUP(укпф1[[#This Row],[Номенклатура]],[1]!Таблица213[[product_name]:[упаковка]],7,FALSE)</f>
        <v>1003</v>
      </c>
      <c r="E1106" t="s">
        <v>50</v>
      </c>
      <c r="F1106" t="str">
        <f>VLOOKUP(укпф1[[#This Row],[Номенклатура]],[1]!Таблица213[[product_name]:[упаковка]],3,FALSE)</f>
        <v>ОХЛ</v>
      </c>
      <c r="G1106" t="s">
        <v>15</v>
      </c>
      <c r="H1106" t="str">
        <f>VLOOKUP(укпф1[[#This Row],[Номенклатура]],[1]!Таблица213[[product_name]:[упаковка]],4,FALSE)</f>
        <v>сердце</v>
      </c>
      <c r="I1106" s="7">
        <v>1295.3406428839285</v>
      </c>
      <c r="J1106" s="7" cm="1">
        <f t="array" ref="J1106">INDEX('[1]прайс ЗПП'!$A$1:$D$1080,MATCH(1,(укпф1[[#This Row],[артикул]]='[1]прайс ЗПП'!$B$1:$B$1080)*(укпф1[[#This Row],[Source.Name.1]]='[1]прайс ЗПП'!$A$1:$A$1080),0),4)</f>
        <v>877.74904987213949</v>
      </c>
      <c r="K1106" s="7">
        <f>укпф1[[#This Row],[цена]]*укпф1[[#This Row],[объем]]</f>
        <v>1136984.0185521345</v>
      </c>
      <c r="L1106" s="7">
        <f>IFERROR(укпф1[[#This Row],[объем]]*VLOOKUP(укпф1[[#This Row],[артикул]],[1]маринад!$A$2:$D$39,3,FALSE),укпф1[[#This Row],[объем]])</f>
        <v>1295.3406428839285</v>
      </c>
    </row>
    <row r="1107" spans="1:12" x14ac:dyDescent="0.35">
      <c r="A1107" t="s">
        <v>152</v>
      </c>
      <c r="B1107" t="s">
        <v>68</v>
      </c>
      <c r="C1107" t="s">
        <v>69</v>
      </c>
      <c r="D1107">
        <f>VLOOKUP(укпф1[[#This Row],[Номенклатура]],[1]!Таблица213[[product_name]:[упаковка]],7,FALSE)</f>
        <v>1014</v>
      </c>
      <c r="E1107" t="s">
        <v>53</v>
      </c>
      <c r="F1107" t="str">
        <f>VLOOKUP(укпф1[[#This Row],[Номенклатура]],[1]!Таблица213[[product_name]:[упаковка]],3,FALSE)</f>
        <v>ОХЛ</v>
      </c>
      <c r="G1107" t="s">
        <v>15</v>
      </c>
      <c r="H1107" t="str">
        <f>VLOOKUP(укпф1[[#This Row],[Номенклатура]],[1]!Таблица213[[product_name]:[упаковка]],4,FALSE)</f>
        <v>крыло</v>
      </c>
      <c r="I1107" s="7">
        <v>5130.5648992657561</v>
      </c>
      <c r="J1107" s="7" cm="1">
        <f t="array" ref="J1107">INDEX('[1]прайс ЗПП'!$A$1:$D$1080,MATCH(1,(укпф1[[#This Row],[артикул]]='[1]прайс ЗПП'!$B$1:$B$1080)*(укпф1[[#This Row],[Source.Name.1]]='[1]прайс ЗПП'!$A$1:$A$1080),0),4)</f>
        <v>852.03226996400872</v>
      </c>
      <c r="K1107" s="7">
        <f>укпф1[[#This Row],[цена]]*укпф1[[#This Row],[объем]]</f>
        <v>4371406.8573190682</v>
      </c>
      <c r="L1107" s="7">
        <f>IFERROR(укпф1[[#This Row],[объем]]*VLOOKUP(укпф1[[#This Row],[артикул]],[1]маринад!$A$2:$D$39,3,FALSE),укпф1[[#This Row],[объем]])</f>
        <v>4398.2553787104634</v>
      </c>
    </row>
    <row r="1108" spans="1:12" x14ac:dyDescent="0.35">
      <c r="A1108" t="s">
        <v>152</v>
      </c>
      <c r="B1108" t="s">
        <v>68</v>
      </c>
      <c r="C1108" t="s">
        <v>69</v>
      </c>
      <c r="D1108">
        <f>VLOOKUP(укпф1[[#This Row],[Номенклатура]],[1]!Таблица213[[product_name]:[упаковка]],7,FALSE)</f>
        <v>1010</v>
      </c>
      <c r="E1108" t="s">
        <v>54</v>
      </c>
      <c r="F1108" t="str">
        <f>VLOOKUP(укпф1[[#This Row],[Номенклатура]],[1]!Таблица213[[product_name]:[упаковка]],3,FALSE)</f>
        <v>ОХЛ</v>
      </c>
      <c r="G1108" t="s">
        <v>15</v>
      </c>
      <c r="H1108" t="str">
        <f>VLOOKUP(укпф1[[#This Row],[Номенклатура]],[1]!Таблица213[[product_name]:[упаковка]],4,FALSE)</f>
        <v>табак</v>
      </c>
      <c r="I1108" s="7">
        <v>690.8483428714286</v>
      </c>
      <c r="J1108" s="7" cm="1">
        <f t="array" ref="J1108">INDEX('[1]прайс ЗПП'!$A$1:$D$1080,MATCH(1,(укпф1[[#This Row],[артикул]]='[1]прайс ЗПП'!$B$1:$B$1080)*(укпф1[[#This Row],[Source.Name.1]]='[1]прайс ЗПП'!$A$1:$A$1080),0),4)</f>
        <v>686.06614718945843</v>
      </c>
      <c r="K1108" s="7">
        <f>укпф1[[#This Row],[цена]]*укпф1[[#This Row],[объем]]</f>
        <v>473967.66088602296</v>
      </c>
      <c r="L1108" s="7">
        <f>IFERROR(укпф1[[#This Row],[объем]]*VLOOKUP(укпф1[[#This Row],[артикул]],[1]маринад!$A$2:$D$39,3,FALSE),укпф1[[#This Row],[объем]])</f>
        <v>610.02061180700093</v>
      </c>
    </row>
    <row r="1109" spans="1:12" x14ac:dyDescent="0.35">
      <c r="A1109" t="s">
        <v>152</v>
      </c>
      <c r="B1109" t="s">
        <v>68</v>
      </c>
      <c r="C1109" t="s">
        <v>69</v>
      </c>
      <c r="D1109">
        <f>VLOOKUP(укпф1[[#This Row],[Номенклатура]],[1]!Таблица213[[product_name]:[упаковка]],7,FALSE)</f>
        <v>1017</v>
      </c>
      <c r="E1109" t="s">
        <v>55</v>
      </c>
      <c r="F1109" t="str">
        <f>VLOOKUP(укпф1[[#This Row],[Номенклатура]],[1]!Таблица213[[product_name]:[упаковка]],3,FALSE)</f>
        <v>ОХЛ</v>
      </c>
      <c r="G1109" t="s">
        <v>15</v>
      </c>
      <c r="H1109" t="str">
        <f>VLOOKUP(укпф1[[#This Row],[Номенклатура]],[1]!Таблица213[[product_name]:[упаковка]],4,FALSE)</f>
        <v>голень</v>
      </c>
      <c r="I1109" s="7">
        <v>589.25299833151257</v>
      </c>
      <c r="J1109" s="7" cm="1">
        <f t="array" ref="J1109">INDEX('[1]прайс ЗПП'!$A$1:$D$1080,MATCH(1,(укпф1[[#This Row],[артикул]]='[1]прайс ЗПП'!$B$1:$B$1080)*(укпф1[[#This Row],[Source.Name.1]]='[1]прайс ЗПП'!$A$1:$A$1080),0),4)</f>
        <v>895.88298411452979</v>
      </c>
      <c r="K1109" s="7">
        <f>укпф1[[#This Row],[цена]]*укпф1[[#This Row],[объем]]</f>
        <v>527901.7345436695</v>
      </c>
      <c r="L1109" s="7">
        <f>IFERROR(укпф1[[#This Row],[объем]]*VLOOKUP(укпф1[[#This Row],[артикул]],[1]маринад!$A$2:$D$39,3,FALSE),укпф1[[#This Row],[объем]])</f>
        <v>503.85036197649646</v>
      </c>
    </row>
    <row r="1110" spans="1:12" x14ac:dyDescent="0.35">
      <c r="A1110" t="s">
        <v>152</v>
      </c>
      <c r="B1110" t="s">
        <v>68</v>
      </c>
      <c r="C1110" t="s">
        <v>69</v>
      </c>
      <c r="D1110">
        <f>VLOOKUP(укпф1[[#This Row],[Номенклатура]],[1]!Таблица213[[product_name]:[упаковка]],7,FALSE)</f>
        <v>1018</v>
      </c>
      <c r="E1110" t="s">
        <v>56</v>
      </c>
      <c r="F1110" t="str">
        <f>VLOOKUP(укпф1[[#This Row],[Номенклатура]],[1]!Таблица213[[product_name]:[упаковка]],3,FALSE)</f>
        <v>ОХЛ</v>
      </c>
      <c r="G1110" t="s">
        <v>15</v>
      </c>
      <c r="H1110" t="str">
        <f>VLOOKUP(укпф1[[#This Row],[Номенклатура]],[1]!Таблица213[[product_name]:[упаковка]],4,FALSE)</f>
        <v>бедро</v>
      </c>
      <c r="I1110" s="7">
        <v>965.15577312920163</v>
      </c>
      <c r="J1110" s="7" cm="1">
        <f t="array" ref="J1110">INDEX('[1]прайс ЗПП'!$A$1:$D$1080,MATCH(1,(укпф1[[#This Row],[артикул]]='[1]прайс ЗПП'!$B$1:$B$1080)*(укпф1[[#This Row],[Source.Name.1]]='[1]прайс ЗПП'!$A$1:$A$1080),0),4)</f>
        <v>910.9888261922157</v>
      </c>
      <c r="K1110" s="7">
        <f>укпф1[[#This Row],[цена]]*укпф1[[#This Row],[объем]]</f>
        <v>879246.12485561182</v>
      </c>
      <c r="L1110" s="7">
        <f>IFERROR(укпф1[[#This Row],[объем]]*VLOOKUP(укпф1[[#This Row],[артикул]],[1]маринад!$A$2:$D$39,3,FALSE),укпф1[[#This Row],[объем]])</f>
        <v>832.38962753704322</v>
      </c>
    </row>
    <row r="1111" spans="1:12" x14ac:dyDescent="0.35">
      <c r="A1111" t="s">
        <v>152</v>
      </c>
      <c r="B1111" t="s">
        <v>68</v>
      </c>
      <c r="C1111" t="s">
        <v>69</v>
      </c>
      <c r="D1111">
        <f>VLOOKUP(укпф1[[#This Row],[Номенклатура]],[1]!Таблица213[[product_name]:[упаковка]],7,FALSE)</f>
        <v>1019</v>
      </c>
      <c r="E1111" t="s">
        <v>57</v>
      </c>
      <c r="F1111" t="str">
        <f>VLOOKUP(укпф1[[#This Row],[Номенклатура]],[1]!Таблица213[[product_name]:[упаковка]],3,FALSE)</f>
        <v>ОХЛ</v>
      </c>
      <c r="G1111" t="s">
        <v>15</v>
      </c>
      <c r="H1111" t="str">
        <f>VLOOKUP(укпф1[[#This Row],[Номенклатура]],[1]!Таблица213[[product_name]:[упаковка]],4,FALSE)</f>
        <v>филе</v>
      </c>
      <c r="I1111" s="7">
        <v>191.54278282833056</v>
      </c>
      <c r="J1111" s="7" cm="1">
        <f t="array" ref="J1111">INDEX('[1]прайс ЗПП'!$A$1:$D$1080,MATCH(1,(укпф1[[#This Row],[артикул]]='[1]прайс ЗПП'!$B$1:$B$1080)*(укпф1[[#This Row],[Source.Name.1]]='[1]прайс ЗПП'!$A$1:$A$1080),0),4)</f>
        <v>1097.4256307934663</v>
      </c>
      <c r="K1111" s="7">
        <f>укпф1[[#This Row],[цена]]*укпф1[[#This Row],[объем]]</f>
        <v>210203.95926931661</v>
      </c>
      <c r="L1111" s="7">
        <f>IFERROR(укпф1[[#This Row],[объем]]*VLOOKUP(укпф1[[#This Row],[артикул]],[1]маринад!$A$2:$D$39,3,FALSE),укпф1[[#This Row],[объем]])</f>
        <v>166.55894158985265</v>
      </c>
    </row>
    <row r="1112" spans="1:12" x14ac:dyDescent="0.35">
      <c r="A1112" t="s">
        <v>152</v>
      </c>
      <c r="B1112" t="s">
        <v>68</v>
      </c>
      <c r="C1112" t="s">
        <v>69</v>
      </c>
      <c r="D1112">
        <f>VLOOKUP(укпф1[[#This Row],[Номенклатура]],[1]!Таблица213[[product_name]:[упаковка]],7,FALSE)</f>
        <v>1016</v>
      </c>
      <c r="E1112" t="s">
        <v>70</v>
      </c>
      <c r="F1112" t="str">
        <f>VLOOKUP(укпф1[[#This Row],[Номенклатура]],[1]!Таблица213[[product_name]:[упаковка]],3,FALSE)</f>
        <v>ОХЛ</v>
      </c>
      <c r="G1112" t="s">
        <v>15</v>
      </c>
      <c r="H1112" t="str">
        <f>VLOOKUP(укпф1[[#This Row],[Номенклатура]],[1]!Таблица213[[product_name]:[упаковка]],4,FALSE)</f>
        <v>табак</v>
      </c>
      <c r="I1112" s="7">
        <v>123.45866268490587</v>
      </c>
      <c r="J1112" s="7" cm="1">
        <f t="array" ref="J1112">INDEX('[1]прайс ЗПП'!$A$1:$D$1080,MATCH(1,(укпф1[[#This Row],[артикул]]='[1]прайс ЗПП'!$B$1:$B$1080)*(укпф1[[#This Row],[Source.Name.1]]='[1]прайс ЗПП'!$A$1:$A$1080),0),4)</f>
        <v>747.63536646539853</v>
      </c>
      <c r="K1112" s="7">
        <f>укпф1[[#This Row],[цена]]*укпф1[[#This Row],[объем]]</f>
        <v>92302.06251975763</v>
      </c>
      <c r="L1112" s="7">
        <f>IFERROR(укпф1[[#This Row],[объем]]*VLOOKUP(укпф1[[#This Row],[артикул]],[1]маринад!$A$2:$D$39,3,FALSE),укпф1[[#This Row],[объем]])</f>
        <v>120.21291400672432</v>
      </c>
    </row>
    <row r="1113" spans="1:12" x14ac:dyDescent="0.35">
      <c r="A1113" t="s">
        <v>152</v>
      </c>
      <c r="B1113" t="s">
        <v>68</v>
      </c>
      <c r="C1113" t="s">
        <v>69</v>
      </c>
      <c r="D1113">
        <f>VLOOKUP(укпф1[[#This Row],[Номенклатура]],[1]!Таблица213[[product_name]:[упаковка]],7,FALSE)</f>
        <v>1020</v>
      </c>
      <c r="E1113" t="s">
        <v>59</v>
      </c>
      <c r="F1113" t="str">
        <f>VLOOKUP(укпф1[[#This Row],[Номенклатура]],[1]!Таблица213[[product_name]:[упаковка]],3,FALSE)</f>
        <v>ОХЛ</v>
      </c>
      <c r="G1113" t="s">
        <v>15</v>
      </c>
      <c r="H1113" t="str">
        <f>VLOOKUP(укпф1[[#This Row],[Номенклатура]],[1]!Таблица213[[product_name]:[упаковка]],4,FALSE)</f>
        <v>рагу</v>
      </c>
      <c r="I1113" s="7">
        <v>3655.3750977100408</v>
      </c>
      <c r="J1113" s="7" cm="1">
        <f t="array" ref="J1113">INDEX('[1]прайс ЗПП'!$A$1:$D$1080,MATCH(1,(укпф1[[#This Row],[артикул]]='[1]прайс ЗПП'!$B$1:$B$1080)*(укпф1[[#This Row],[Source.Name.1]]='[1]прайс ЗПП'!$A$1:$A$1080),0),4)</f>
        <v>606.54628311380031</v>
      </c>
      <c r="K1113" s="7">
        <f>укпф1[[#This Row],[цена]]*укпф1[[#This Row],[объем]]</f>
        <v>2217154.1789027699</v>
      </c>
      <c r="L1113" s="7">
        <f>IFERROR(укпф1[[#This Row],[объем]]*VLOOKUP(укпф1[[#This Row],[артикул]],[1]маринад!$A$2:$D$39,3,FALSE),укпф1[[#This Row],[объем]])</f>
        <v>2712.3062237219269</v>
      </c>
    </row>
    <row r="1114" spans="1:12" x14ac:dyDescent="0.35">
      <c r="A1114" t="s">
        <v>152</v>
      </c>
      <c r="B1114" t="s">
        <v>68</v>
      </c>
      <c r="C1114" t="s">
        <v>69</v>
      </c>
      <c r="D1114">
        <f>VLOOKUP(укпф1[[#This Row],[Номенклатура]],[1]!Таблица213[[product_name]:[упаковка]],7,FALSE)</f>
        <v>1038</v>
      </c>
      <c r="E1114" t="s">
        <v>60</v>
      </c>
      <c r="F1114" t="str">
        <f>VLOOKUP(укпф1[[#This Row],[Номенклатура]],[1]!Таблица213[[product_name]:[упаковка]],3,FALSE)</f>
        <v>ОХЛ</v>
      </c>
      <c r="G1114" t="s">
        <v>15</v>
      </c>
      <c r="H1114" t="str">
        <f>VLOOKUP(укпф1[[#This Row],[Номенклатура]],[1]!Таблица213[[product_name]:[упаковка]],4,FALSE)</f>
        <v>табак</v>
      </c>
      <c r="I1114" s="7">
        <v>438.43470936200737</v>
      </c>
      <c r="J1114" s="7" cm="1">
        <f t="array" ref="J1114">INDEX('[1]прайс ЗПП'!$A$1:$D$1080,MATCH(1,(укпф1[[#This Row],[артикул]]='[1]прайс ЗПП'!$B$1:$B$1080)*(укпф1[[#This Row],[Source.Name.1]]='[1]прайс ЗПП'!$A$1:$A$1080),0),4)</f>
        <v>764.51969720175714</v>
      </c>
      <c r="K1114" s="7">
        <f>укпф1[[#This Row],[цена]]*укпф1[[#This Row],[объем]]</f>
        <v>335191.97124418226</v>
      </c>
      <c r="L1114" s="7">
        <f>IFERROR(укпф1[[#This Row],[объем]]*VLOOKUP(укпф1[[#This Row],[артикул]],[1]маринад!$A$2:$D$39,3,FALSE),укпф1[[#This Row],[объем]])</f>
        <v>434.09377164555184</v>
      </c>
    </row>
    <row r="1115" spans="1:12" x14ac:dyDescent="0.35">
      <c r="A1115" t="s">
        <v>152</v>
      </c>
      <c r="B1115" t="s">
        <v>68</v>
      </c>
      <c r="C1115" t="s">
        <v>69</v>
      </c>
      <c r="D1115">
        <f>VLOOKUP(укпф1[[#This Row],[Номенклатура]],[1]!Таблица213[[product_name]:[упаковка]],7,FALSE)</f>
        <v>1011</v>
      </c>
      <c r="E1115" t="s">
        <v>61</v>
      </c>
      <c r="F1115" t="str">
        <f>VLOOKUP(укпф1[[#This Row],[Номенклатура]],[1]!Таблица213[[product_name]:[упаковка]],3,FALSE)</f>
        <v>ОХЛ</v>
      </c>
      <c r="G1115" t="s">
        <v>15</v>
      </c>
      <c r="H1115" t="str">
        <f>VLOOKUP(укпф1[[#This Row],[Номенклатура]],[1]!Таблица213[[product_name]:[упаковка]],4,FALSE)</f>
        <v>крыло</v>
      </c>
      <c r="I1115" s="7">
        <v>10.682750478372164</v>
      </c>
      <c r="J1115" s="7" cm="1">
        <f t="array" ref="J1115">INDEX('[1]прайс ЗПП'!$A$1:$D$1080,MATCH(1,(укпф1[[#This Row],[артикул]]='[1]прайс ЗПП'!$B$1:$B$1080)*(укпф1[[#This Row],[Source.Name.1]]='[1]прайс ЗПП'!$A$1:$A$1080),0),4)</f>
        <v>853.95148947382597</v>
      </c>
      <c r="K1115" s="7">
        <f>укпф1[[#This Row],[цена]]*укпф1[[#This Row],[объем]]</f>
        <v>9122.5506826831352</v>
      </c>
      <c r="L1115" s="7">
        <f>IFERROR(укпф1[[#This Row],[объем]]*VLOOKUP(укпф1[[#This Row],[артикул]],[1]маринад!$A$2:$D$39,3,FALSE),укпф1[[#This Row],[объем]])</f>
        <v>10.682750478372164</v>
      </c>
    </row>
    <row r="1116" spans="1:12" x14ac:dyDescent="0.35">
      <c r="A1116" t="s">
        <v>152</v>
      </c>
      <c r="B1116" t="s">
        <v>68</v>
      </c>
      <c r="C1116" t="s">
        <v>69</v>
      </c>
      <c r="D1116">
        <f>VLOOKUP(укпф1[[#This Row],[Номенклатура]],[1]!Таблица213[[product_name]:[упаковка]],7,FALSE)</f>
        <v>1066</v>
      </c>
      <c r="E1116" t="s">
        <v>63</v>
      </c>
      <c r="F1116" t="str">
        <f>VLOOKUP(укпф1[[#This Row],[Номенклатура]],[1]!Таблица213[[product_name]:[упаковка]],3,FALSE)</f>
        <v>ОХЛ</v>
      </c>
      <c r="G1116" t="s">
        <v>15</v>
      </c>
      <c r="H1116" t="str">
        <f>VLOOKUP(укпф1[[#This Row],[Номенклатура]],[1]!Таблица213[[product_name]:[упаковка]],4,FALSE)</f>
        <v>бедро</v>
      </c>
      <c r="I1116" s="7">
        <v>27.862523240071958</v>
      </c>
      <c r="J1116" s="7" cm="1">
        <f t="array" ref="J1116">INDEX('[1]прайс ЗПП'!$A$1:$D$1080,MATCH(1,(укпф1[[#This Row],[артикул]]='[1]прайс ЗПП'!$B$1:$B$1080)*(укпф1[[#This Row],[Source.Name.1]]='[1]прайс ЗПП'!$A$1:$A$1080),0),4)</f>
        <v>882.12756304617528</v>
      </c>
      <c r="K1116" s="7">
        <f>укпф1[[#This Row],[цена]]*укпф1[[#This Row],[объем]]</f>
        <v>24578.299726082099</v>
      </c>
      <c r="L1116" s="7">
        <f>IFERROR(укпф1[[#This Row],[объем]]*VLOOKUP(укпф1[[#This Row],[артикул]],[1]маринад!$A$2:$D$39,3,FALSE),укпф1[[#This Row],[объем]])</f>
        <v>23.652396638431206</v>
      </c>
    </row>
    <row r="1117" spans="1:12" x14ac:dyDescent="0.35">
      <c r="A1117" t="s">
        <v>152</v>
      </c>
      <c r="B1117" t="s">
        <v>68</v>
      </c>
      <c r="C1117" t="s">
        <v>69</v>
      </c>
      <c r="D1117">
        <f>VLOOKUP(укпф1[[#This Row],[Номенклатура]],[1]!Таблица213[[product_name]:[упаковка]],7,FALSE)</f>
        <v>1009</v>
      </c>
      <c r="E1117" t="s">
        <v>65</v>
      </c>
      <c r="F1117" t="str">
        <f>VLOOKUP(укпф1[[#This Row],[Номенклатура]],[1]!Таблица213[[product_name]:[упаковка]],3,FALSE)</f>
        <v>ОХЛ</v>
      </c>
      <c r="G1117" t="s">
        <v>15</v>
      </c>
      <c r="H1117" t="str">
        <f>VLOOKUP(укпф1[[#This Row],[Номенклатура]],[1]!Таблица213[[product_name]:[упаковка]],4,FALSE)</f>
        <v>лапы</v>
      </c>
      <c r="I1117" s="7">
        <v>4089.2126177316177</v>
      </c>
      <c r="J1117" s="7" cm="1">
        <f t="array" ref="J1117">INDEX('[1]прайс ЗПП'!$A$1:$D$1080,MATCH(1,(укпф1[[#This Row],[артикул]]='[1]прайс ЗПП'!$B$1:$B$1080)*(укпф1[[#This Row],[Source.Name.1]]='[1]прайс ЗПП'!$A$1:$A$1080),0),4)</f>
        <v>166.73812698725072</v>
      </c>
      <c r="K1117" s="7">
        <f>укпф1[[#This Row],[цена]]*укпф1[[#This Row],[объем]]</f>
        <v>681827.65273320244</v>
      </c>
      <c r="L1117" s="7">
        <f>IFERROR(укпф1[[#This Row],[объем]]*VLOOKUP(укпф1[[#This Row],[артикул]],[1]маринад!$A$2:$D$39,3,FALSE),укпф1[[#This Row],[объем]])</f>
        <v>4089.2126177316177</v>
      </c>
    </row>
    <row r="1118" spans="1:12" x14ac:dyDescent="0.35">
      <c r="A1118" t="s">
        <v>152</v>
      </c>
      <c r="B1118" t="s">
        <v>68</v>
      </c>
      <c r="C1118" t="s">
        <v>69</v>
      </c>
      <c r="D1118">
        <f>VLOOKUP(укпф1[[#This Row],[Номенклатура]],[1]!Таблица213[[product_name]:[упаковка]],7,FALSE)</f>
        <v>1008</v>
      </c>
      <c r="E1118" t="s">
        <v>66</v>
      </c>
      <c r="F1118" t="str">
        <f>VLOOKUP(укпф1[[#This Row],[Номенклатура]],[1]!Таблица213[[product_name]:[упаковка]],3,FALSE)</f>
        <v>ОХЛ</v>
      </c>
      <c r="G1118" t="s">
        <v>15</v>
      </c>
      <c r="H1118" t="str">
        <f>VLOOKUP(укпф1[[#This Row],[Номенклатура]],[1]!Таблица213[[product_name]:[упаковка]],4,FALSE)</f>
        <v>головы</v>
      </c>
      <c r="I1118" s="7">
        <v>5105.1660631307768</v>
      </c>
      <c r="J1118" s="7" cm="1">
        <f t="array" ref="J1118">INDEX('[1]прайс ЗПП'!$A$1:$D$1080,MATCH(1,(укпф1[[#This Row],[артикул]]='[1]прайс ЗПП'!$B$1:$B$1080)*(укпф1[[#This Row],[Source.Name.1]]='[1]прайс ЗПП'!$A$1:$A$1080),0),4)</f>
        <v>175.35823336421373</v>
      </c>
      <c r="K1118" s="7">
        <f>укпф1[[#This Row],[цена]]*укпф1[[#This Row],[объем]]</f>
        <v>895232.9018615511</v>
      </c>
      <c r="L1118" s="7">
        <f>IFERROR(укпф1[[#This Row],[объем]]*VLOOKUP(укпф1[[#This Row],[артикул]],[1]маринад!$A$2:$D$39,3,FALSE),укпф1[[#This Row],[объем]])</f>
        <v>5105.1660631307768</v>
      </c>
    </row>
    <row r="1119" spans="1:12" x14ac:dyDescent="0.35">
      <c r="A1119" t="s">
        <v>152</v>
      </c>
      <c r="B1119" t="s">
        <v>68</v>
      </c>
      <c r="C1119" t="s">
        <v>69</v>
      </c>
      <c r="D1119">
        <f>VLOOKUP(укпф1[[#This Row],[Номенклатура]],[1]!Таблица213[[product_name]:[упаковка]],7,FALSE)</f>
        <v>1004</v>
      </c>
      <c r="E1119" t="s">
        <v>67</v>
      </c>
      <c r="F1119" t="str">
        <f>VLOOKUP(укпф1[[#This Row],[Номенклатура]],[1]!Таблица213[[product_name]:[упаковка]],3,FALSE)</f>
        <v>ОХЛ</v>
      </c>
      <c r="G1119" t="s">
        <v>15</v>
      </c>
      <c r="H1119" t="str">
        <f>VLOOKUP(укпф1[[#This Row],[Номенклатура]],[1]!Таблица213[[product_name]:[упаковка]],4,FALSE)</f>
        <v>шея</v>
      </c>
      <c r="I1119" s="7">
        <v>5028.9695547258398</v>
      </c>
      <c r="J1119" s="7" cm="1">
        <f t="array" ref="J1119">INDEX('[1]прайс ЗПП'!$A$1:$D$1080,MATCH(1,(укпф1[[#This Row],[артикул]]='[1]прайс ЗПП'!$B$1:$B$1080)*(укпф1[[#This Row],[Source.Name.1]]='[1]прайс ЗПП'!$A$1:$A$1080),0),4)</f>
        <v>266.99447023059929</v>
      </c>
      <c r="K1119" s="7">
        <f>укпф1[[#This Row],[цена]]*укпф1[[#This Row],[объем]]</f>
        <v>1342707.0620698384</v>
      </c>
      <c r="L1119" s="7">
        <f>IFERROR(укпф1[[#This Row],[объем]]*VLOOKUP(укпф1[[#This Row],[артикул]],[1]маринад!$A$2:$D$39,3,FALSE),укпф1[[#This Row],[объем]])</f>
        <v>5028.9695547258398</v>
      </c>
    </row>
    <row r="1120" spans="1:12" x14ac:dyDescent="0.35">
      <c r="A1120" t="s">
        <v>152</v>
      </c>
      <c r="B1120" t="s">
        <v>71</v>
      </c>
      <c r="C1120" t="s">
        <v>69</v>
      </c>
      <c r="D1120">
        <f>VLOOKUP(укпф1[[#This Row],[Номенклатура]],[1]!Таблица213[[product_name]:[упаковка]],7,FALSE)</f>
        <v>701</v>
      </c>
      <c r="E1120" t="s">
        <v>26</v>
      </c>
      <c r="F1120" t="str">
        <f>VLOOKUP(укпф1[[#This Row],[Номенклатура]],[1]!Таблица213[[product_name]:[упаковка]],3,FALSE)</f>
        <v>ОХЛ</v>
      </c>
      <c r="G1120" t="s">
        <v>15</v>
      </c>
      <c r="H1120" t="str">
        <f>VLOOKUP(укпф1[[#This Row],[Номенклатура]],[1]!Таблица213[[product_name]:[упаковка]],4,FALSE)</f>
        <v>тушка</v>
      </c>
      <c r="I1120" s="7">
        <v>259.06812857678568</v>
      </c>
      <c r="J1120" s="7" cm="1">
        <f t="array" ref="J1120">INDEX('[1]прайс ЗПП'!$A$1:$D$1080,MATCH(1,(укпф1[[#This Row],[артикул]]='[1]прайс ЗПП'!$B$1:$B$1080)*(укпф1[[#This Row],[Source.Name.1]]='[1]прайс ЗПП'!$A$1:$A$1080),0),4)</f>
        <v>829.49619712097308</v>
      </c>
      <c r="K1120" s="7">
        <f>укпф1[[#This Row],[цена]]*укпф1[[#This Row],[объем]]</f>
        <v>214896.02744969103</v>
      </c>
      <c r="L1120" s="7">
        <f>IFERROR(укпф1[[#This Row],[объем]]*VLOOKUP(укпф1[[#This Row],[артикул]],[1]маринад!$A$2:$D$39,3,FALSE),укпф1[[#This Row],[объем]])</f>
        <v>259.06812857678568</v>
      </c>
    </row>
    <row r="1121" spans="1:12" x14ac:dyDescent="0.35">
      <c r="A1121" t="s">
        <v>152</v>
      </c>
      <c r="B1121" t="s">
        <v>71</v>
      </c>
      <c r="C1121" t="s">
        <v>69</v>
      </c>
      <c r="D1121">
        <f>VLOOKUP(укпф1[[#This Row],[Номенклатура]],[1]!Таблица213[[product_name]:[упаковка]],7,FALSE)</f>
        <v>702</v>
      </c>
      <c r="E1121" t="s">
        <v>72</v>
      </c>
      <c r="F1121" t="str">
        <f>VLOOKUP(укпф1[[#This Row],[Номенклатура]],[1]!Таблица213[[product_name]:[упаковка]],3,FALSE)</f>
        <v>ОХЛ</v>
      </c>
      <c r="G1121" t="s">
        <v>15</v>
      </c>
      <c r="H1121" t="str">
        <f>VLOOKUP(укпф1[[#This Row],[Номенклатура]],[1]!Таблица213[[product_name]:[упаковка]],4,FALSE)</f>
        <v>тушка</v>
      </c>
      <c r="I1121" s="7">
        <v>355.58370588970587</v>
      </c>
      <c r="J1121" s="7" cm="1">
        <f t="array" ref="J1121">INDEX('[1]прайс ЗПП'!$A$1:$D$1080,MATCH(1,(укпф1[[#This Row],[артикул]]='[1]прайс ЗПП'!$B$1:$B$1080)*(укпф1[[#This Row],[Source.Name.1]]='[1]прайс ЗПП'!$A$1:$A$1080),0),4)</f>
        <v>801.05963658764324</v>
      </c>
      <c r="K1121" s="7">
        <f>укпф1[[#This Row],[цена]]*укпф1[[#This Row],[объем]]</f>
        <v>284843.7542164952</v>
      </c>
      <c r="L1121" s="7">
        <f>IFERROR(укпф1[[#This Row],[объем]]*VLOOKUP(укпф1[[#This Row],[артикул]],[1]маринад!$A$2:$D$39,3,FALSE),укпф1[[#This Row],[объем]])</f>
        <v>355.58370588970587</v>
      </c>
    </row>
    <row r="1122" spans="1:12" x14ac:dyDescent="0.35">
      <c r="A1122" t="s">
        <v>152</v>
      </c>
      <c r="B1122" t="s">
        <v>71</v>
      </c>
      <c r="C1122" t="s">
        <v>69</v>
      </c>
      <c r="D1122">
        <f>VLOOKUP(укпф1[[#This Row],[Номенклатура]],[1]!Таблица213[[product_name]:[упаковка]],7,FALSE)</f>
        <v>710</v>
      </c>
      <c r="E1122" t="s">
        <v>28</v>
      </c>
      <c r="F1122" t="str">
        <f>VLOOKUP(укпф1[[#This Row],[Номенклатура]],[1]!Таблица213[[product_name]:[упаковка]],3,FALSE)</f>
        <v>ОХЛ</v>
      </c>
      <c r="G1122" t="s">
        <v>15</v>
      </c>
      <c r="H1122" t="str">
        <f>VLOOKUP(укпф1[[#This Row],[Номенклатура]],[1]!Таблица213[[product_name]:[упаковка]],4,FALSE)</f>
        <v>бедро</v>
      </c>
      <c r="I1122" s="7">
        <v>995.63437649117645</v>
      </c>
      <c r="J1122" s="7" cm="1">
        <f t="array" ref="J1122">INDEX('[1]прайс ЗПП'!$A$1:$D$1080,MATCH(1,(укпф1[[#This Row],[артикул]]='[1]прайс ЗПП'!$B$1:$B$1080)*(укпф1[[#This Row],[Source.Name.1]]='[1]прайс ЗПП'!$A$1:$A$1080),0),4)</f>
        <v>846.31031080212472</v>
      </c>
      <c r="K1122" s="7">
        <f>укпф1[[#This Row],[цена]]*укпф1[[#This Row],[объем]]</f>
        <v>842615.63861352718</v>
      </c>
      <c r="L1122" s="7">
        <f>IFERROR(укпф1[[#This Row],[объем]]*VLOOKUP(укпф1[[#This Row],[артикул]],[1]маринад!$A$2:$D$39,3,FALSE),укпф1[[#This Row],[объем]])</f>
        <v>995.63437649117645</v>
      </c>
    </row>
    <row r="1123" spans="1:12" x14ac:dyDescent="0.35">
      <c r="A1123" t="s">
        <v>152</v>
      </c>
      <c r="B1123" t="s">
        <v>71</v>
      </c>
      <c r="C1123" t="s">
        <v>69</v>
      </c>
      <c r="D1123">
        <f>VLOOKUP(укпф1[[#This Row],[Номенклатура]],[1]!Таблица213[[product_name]:[упаковка]],7,FALSE)</f>
        <v>711</v>
      </c>
      <c r="E1123" t="s">
        <v>73</v>
      </c>
      <c r="F1123" t="str">
        <f>VLOOKUP(укпф1[[#This Row],[Номенклатура]],[1]!Таблица213[[product_name]:[упаковка]],3,FALSE)</f>
        <v>ОХЛ</v>
      </c>
      <c r="G1123" t="s">
        <v>15</v>
      </c>
      <c r="H1123" t="str">
        <f>VLOOKUP(укпф1[[#This Row],[Номенклатура]],[1]!Таблица213[[product_name]:[упаковка]],4,FALSE)</f>
        <v>бедро</v>
      </c>
      <c r="I1123" s="7">
        <v>10317.007238028466</v>
      </c>
      <c r="J1123" s="7" cm="1">
        <f t="array" ref="J1123">INDEX('[1]прайс ЗПП'!$A$1:$D$1080,MATCH(1,(укпф1[[#This Row],[артикул]]='[1]прайс ЗПП'!$B$1:$B$1080)*(укпф1[[#This Row],[Source.Name.1]]='[1]прайс ЗПП'!$A$1:$A$1080),0),4)</f>
        <v>817.6625245970065</v>
      </c>
      <c r="K1123" s="7">
        <f>укпф1[[#This Row],[цена]]*укпф1[[#This Row],[объем]]</f>
        <v>8435830.1845319439</v>
      </c>
      <c r="L1123" s="7">
        <f>IFERROR(укпф1[[#This Row],[объем]]*VLOOKUP(укпф1[[#This Row],[артикул]],[1]маринад!$A$2:$D$39,3,FALSE),укпф1[[#This Row],[объем]])</f>
        <v>10317.007238028466</v>
      </c>
    </row>
    <row r="1124" spans="1:12" x14ac:dyDescent="0.35">
      <c r="A1124" t="s">
        <v>152</v>
      </c>
      <c r="B1124" t="s">
        <v>71</v>
      </c>
      <c r="C1124" t="s">
        <v>69</v>
      </c>
      <c r="D1124">
        <f>VLOOKUP(укпф1[[#This Row],[Номенклатура]],[1]!Таблица213[[product_name]:[упаковка]],7,FALSE)</f>
        <v>712</v>
      </c>
      <c r="E1124" t="s">
        <v>30</v>
      </c>
      <c r="F1124" t="str">
        <f>VLOOKUP(укпф1[[#This Row],[Номенклатура]],[1]!Таблица213[[product_name]:[упаковка]],3,FALSE)</f>
        <v>ОХЛ</v>
      </c>
      <c r="G1124" t="s">
        <v>15</v>
      </c>
      <c r="H1124" t="str">
        <f>VLOOKUP(укпф1[[#This Row],[Номенклатура]],[1]!Таблица213[[product_name]:[упаковка]],4,FALSE)</f>
        <v>голень</v>
      </c>
      <c r="I1124" s="7">
        <v>660.36973950945378</v>
      </c>
      <c r="J1124" s="7" cm="1">
        <f t="array" ref="J1124">INDEX('[1]прайс ЗПП'!$A$1:$D$1080,MATCH(1,(укпф1[[#This Row],[артикул]]='[1]прайс ЗПП'!$B$1:$B$1080)*(укпф1[[#This Row],[Source.Name.1]]='[1]прайс ЗПП'!$A$1:$A$1080),0),4)</f>
        <v>880.05345292873176</v>
      </c>
      <c r="K1124" s="7">
        <f>укпф1[[#This Row],[цена]]*укпф1[[#This Row],[объем]]</f>
        <v>581160.66946494195</v>
      </c>
      <c r="L1124" s="7">
        <f>IFERROR(укпф1[[#This Row],[объем]]*VLOOKUP(укпф1[[#This Row],[артикул]],[1]маринад!$A$2:$D$39,3,FALSE),укпф1[[#This Row],[объем]])</f>
        <v>660.36973950945378</v>
      </c>
    </row>
    <row r="1125" spans="1:12" x14ac:dyDescent="0.35">
      <c r="A1125" t="s">
        <v>152</v>
      </c>
      <c r="B1125" t="s">
        <v>71</v>
      </c>
      <c r="C1125" t="s">
        <v>69</v>
      </c>
      <c r="D1125">
        <f>VLOOKUP(укпф1[[#This Row],[Номенклатура]],[1]!Таблица213[[product_name]:[упаковка]],7,FALSE)</f>
        <v>713</v>
      </c>
      <c r="E1125" t="s">
        <v>74</v>
      </c>
      <c r="F1125" t="str">
        <f>VLOOKUP(укпф1[[#This Row],[Номенклатура]],[1]!Таблица213[[product_name]:[упаковка]],3,FALSE)</f>
        <v>ОХЛ</v>
      </c>
      <c r="G1125" t="s">
        <v>15</v>
      </c>
      <c r="H1125" t="str">
        <f>VLOOKUP(укпф1[[#This Row],[Номенклатура]],[1]!Таблица213[[product_name]:[упаковка]],4,FALSE)</f>
        <v>голень</v>
      </c>
      <c r="I1125" s="7">
        <v>965.15577312920175</v>
      </c>
      <c r="J1125" s="7" cm="1">
        <f t="array" ref="J1125">INDEX('[1]прайс ЗПП'!$A$1:$D$1080,MATCH(1,(укпф1[[#This Row],[артикул]]='[1]прайс ЗПП'!$B$1:$B$1080)*(укпф1[[#This Row],[Source.Name.1]]='[1]прайс ЗПП'!$A$1:$A$1080),0),4)</f>
        <v>850.10581508849407</v>
      </c>
      <c r="K1125" s="7">
        <f>укпф1[[#This Row],[цена]]*укпф1[[#This Row],[объем]]</f>
        <v>820484.53520336573</v>
      </c>
      <c r="L1125" s="7">
        <f>IFERROR(укпф1[[#This Row],[объем]]*VLOOKUP(укпф1[[#This Row],[артикул]],[1]маринад!$A$2:$D$39,3,FALSE),укпф1[[#This Row],[объем]])</f>
        <v>965.15577312920175</v>
      </c>
    </row>
    <row r="1126" spans="1:12" x14ac:dyDescent="0.35">
      <c r="A1126" t="s">
        <v>152</v>
      </c>
      <c r="B1126" t="s">
        <v>71</v>
      </c>
      <c r="C1126" t="s">
        <v>69</v>
      </c>
      <c r="D1126">
        <f>VLOOKUP(укпф1[[#This Row],[Номенклатура]],[1]!Таблица213[[product_name]:[упаковка]],7,FALSE)</f>
        <v>714</v>
      </c>
      <c r="E1126" t="s">
        <v>32</v>
      </c>
      <c r="F1126" t="str">
        <f>VLOOKUP(укпф1[[#This Row],[Номенклатура]],[1]!Таблица213[[product_name]:[упаковка]],3,FALSE)</f>
        <v>ОХЛ</v>
      </c>
      <c r="G1126" t="s">
        <v>15</v>
      </c>
      <c r="H1126" t="str">
        <f>VLOOKUP(укпф1[[#This Row],[Номенклатура]],[1]!Таблица213[[product_name]:[упаковка]],4,FALSE)</f>
        <v>крыло</v>
      </c>
      <c r="I1126" s="7">
        <v>1168.3464622090337</v>
      </c>
      <c r="J1126" s="7" cm="1">
        <f t="array" ref="J1126">INDEX('[1]прайс ЗПП'!$A$1:$D$1080,MATCH(1,(укпф1[[#This Row],[артикул]]='[1]прайс ЗПП'!$B$1:$B$1080)*(укпф1[[#This Row],[Source.Name.1]]='[1]прайс ЗПП'!$A$1:$A$1080),0),4)</f>
        <v>862.74073629929478</v>
      </c>
      <c r="K1126" s="7">
        <f>укпф1[[#This Row],[цена]]*укпф1[[#This Row],[объем]]</f>
        <v>1007980.0870588979</v>
      </c>
      <c r="L1126" s="7">
        <f>IFERROR(укпф1[[#This Row],[объем]]*VLOOKUP(укпф1[[#This Row],[артикул]],[1]маринад!$A$2:$D$39,3,FALSE),укпф1[[#This Row],[объем]])</f>
        <v>1168.3464622090337</v>
      </c>
    </row>
    <row r="1127" spans="1:12" x14ac:dyDescent="0.35">
      <c r="A1127" t="s">
        <v>152</v>
      </c>
      <c r="B1127" t="s">
        <v>71</v>
      </c>
      <c r="C1127" t="s">
        <v>69</v>
      </c>
      <c r="D1127">
        <f>VLOOKUP(укпф1[[#This Row],[Номенклатура]],[1]!Таблица213[[product_name]:[упаковка]],7,FALSE)</f>
        <v>715</v>
      </c>
      <c r="E1127" t="s">
        <v>75</v>
      </c>
      <c r="F1127" t="str">
        <f>VLOOKUP(укпф1[[#This Row],[Номенклатура]],[1]!Таблица213[[product_name]:[упаковка]],3,FALSE)</f>
        <v>ОХЛ</v>
      </c>
      <c r="G1127" t="s">
        <v>15</v>
      </c>
      <c r="H1127" t="str">
        <f>VLOOKUP(укпф1[[#This Row],[Номенклатура]],[1]!Таблица213[[product_name]:[упаковка]],4,FALSE)</f>
        <v>крыло</v>
      </c>
      <c r="I1127" s="7">
        <v>1894.7531756694327</v>
      </c>
      <c r="J1127" s="7" cm="1">
        <f t="array" ref="J1127">INDEX('[1]прайс ЗПП'!$A$1:$D$1080,MATCH(1,(укпф1[[#This Row],[артикул]]='[1]прайс ЗПП'!$B$1:$B$1080)*(укпф1[[#This Row],[Source.Name.1]]='[1]прайс ЗПП'!$A$1:$A$1080),0),4)</f>
        <v>835.01588089345819</v>
      </c>
      <c r="K1127" s="7">
        <f>укпф1[[#This Row],[цена]]*укпф1[[#This Row],[объем]]</f>
        <v>1582148.9920572888</v>
      </c>
      <c r="L1127" s="7">
        <f>IFERROR(укпф1[[#This Row],[объем]]*VLOOKUP(укпф1[[#This Row],[артикул]],[1]маринад!$A$2:$D$39,3,FALSE),укпф1[[#This Row],[объем]])</f>
        <v>1894.7531756694327</v>
      </c>
    </row>
    <row r="1128" spans="1:12" x14ac:dyDescent="0.35">
      <c r="A1128" t="s">
        <v>152</v>
      </c>
      <c r="B1128" t="s">
        <v>71</v>
      </c>
      <c r="C1128" t="s">
        <v>69</v>
      </c>
      <c r="D1128">
        <f>VLOOKUP(укпф1[[#This Row],[Номенклатура]],[1]!Таблица213[[product_name]:[упаковка]],7,FALSE)</f>
        <v>716</v>
      </c>
      <c r="E1128" t="s">
        <v>34</v>
      </c>
      <c r="F1128" t="str">
        <f>VLOOKUP(укпф1[[#This Row],[Номенклатура]],[1]!Таблица213[[product_name]:[упаковка]],3,FALSE)</f>
        <v>ОХЛ</v>
      </c>
      <c r="G1128" t="s">
        <v>15</v>
      </c>
      <c r="H1128" t="str">
        <f>VLOOKUP(укпф1[[#This Row],[Номенклатура]],[1]!Таблица213[[product_name]:[упаковка]],4,FALSE)</f>
        <v>четвертина</v>
      </c>
      <c r="I1128" s="7">
        <v>462.25881765661757</v>
      </c>
      <c r="J1128" s="7" cm="1">
        <f t="array" ref="J1128">INDEX('[1]прайс ЗПП'!$A$1:$D$1080,MATCH(1,(укпф1[[#This Row],[артикул]]='[1]прайс ЗПП'!$B$1:$B$1080)*(укпф1[[#This Row],[Source.Name.1]]='[1]прайс ЗПП'!$A$1:$A$1080),0),4)</f>
        <v>826.66699669275658</v>
      </c>
      <c r="K1128" s="7">
        <f>укпф1[[#This Row],[цена]]*укпф1[[#This Row],[объем]]</f>
        <v>382134.10848694062</v>
      </c>
      <c r="L1128" s="7">
        <f>IFERROR(укпф1[[#This Row],[объем]]*VLOOKUP(укпф1[[#This Row],[артикул]],[1]маринад!$A$2:$D$39,3,FALSE),укпф1[[#This Row],[объем]])</f>
        <v>462.25881765661757</v>
      </c>
    </row>
    <row r="1129" spans="1:12" x14ac:dyDescent="0.35">
      <c r="A1129" t="s">
        <v>152</v>
      </c>
      <c r="B1129" t="s">
        <v>71</v>
      </c>
      <c r="C1129" t="s">
        <v>69</v>
      </c>
      <c r="D1129">
        <f>VLOOKUP(укпф1[[#This Row],[Номенклатура]],[1]!Таблица213[[product_name]:[упаковка]],7,FALSE)</f>
        <v>717</v>
      </c>
      <c r="E1129" t="s">
        <v>76</v>
      </c>
      <c r="F1129" t="str">
        <f>VLOOKUP(укпф1[[#This Row],[Номенклатура]],[1]!Таблица213[[product_name]:[упаковка]],3,FALSE)</f>
        <v>ОХЛ</v>
      </c>
      <c r="G1129" t="s">
        <v>15</v>
      </c>
      <c r="H1129" t="str">
        <f>VLOOKUP(укпф1[[#This Row],[Номенклатура]],[1]!Таблица213[[product_name]:[упаковка]],4,FALSE)</f>
        <v>четвертина</v>
      </c>
      <c r="I1129" s="7">
        <v>1371.5371512888655</v>
      </c>
      <c r="J1129" s="7" cm="1">
        <f t="array" ref="J1129">INDEX('[1]прайс ЗПП'!$A$1:$D$1080,MATCH(1,(укпф1[[#This Row],[артикул]]='[1]прайс ЗПП'!$B$1:$B$1080)*(укпф1[[#This Row],[Source.Name.1]]='[1]прайс ЗПП'!$A$1:$A$1080),0),4)</f>
        <v>800.6384755284372</v>
      </c>
      <c r="K1129" s="7">
        <f>укпф1[[#This Row],[цена]]*укпф1[[#This Row],[объем]]</f>
        <v>1098105.4139385328</v>
      </c>
      <c r="L1129" s="7">
        <f>IFERROR(укпф1[[#This Row],[объем]]*VLOOKUP(укпф1[[#This Row],[артикул]],[1]маринад!$A$2:$D$39,3,FALSE),укпф1[[#This Row],[объем]])</f>
        <v>1371.5371512888655</v>
      </c>
    </row>
    <row r="1130" spans="1:12" x14ac:dyDescent="0.35">
      <c r="A1130" t="s">
        <v>152</v>
      </c>
      <c r="B1130" t="s">
        <v>71</v>
      </c>
      <c r="C1130" t="s">
        <v>69</v>
      </c>
      <c r="D1130">
        <f>VLOOKUP(укпф1[[#This Row],[Номенклатура]],[1]!Таблица213[[product_name]:[упаковка]],7,FALSE)</f>
        <v>718</v>
      </c>
      <c r="E1130" t="s">
        <v>36</v>
      </c>
      <c r="F1130" t="str">
        <f>VLOOKUP(укпф1[[#This Row],[Номенклатура]],[1]!Таблица213[[product_name]:[упаковка]],3,FALSE)</f>
        <v>ОХЛ</v>
      </c>
      <c r="G1130" t="s">
        <v>15</v>
      </c>
      <c r="H1130" t="str">
        <f>VLOOKUP(укпф1[[#This Row],[Номенклатура]],[1]!Таблица213[[product_name]:[упаковка]],4,FALSE)</f>
        <v>филе</v>
      </c>
      <c r="I1130" s="7">
        <v>1269.9418067489494</v>
      </c>
      <c r="J1130" s="7" cm="1">
        <f t="array" ref="J1130">INDEX('[1]прайс ЗПП'!$A$1:$D$1080,MATCH(1,(укпф1[[#This Row],[артикул]]='[1]прайс ЗПП'!$B$1:$B$1080)*(укпф1[[#This Row],[Source.Name.1]]='[1]прайс ЗПП'!$A$1:$A$1080),0),4)</f>
        <v>1116.3419218353943</v>
      </c>
      <c r="K1130" s="7">
        <f>укпф1[[#This Row],[цена]]*укпф1[[#This Row],[объем]]</f>
        <v>1417689.277165235</v>
      </c>
      <c r="L1130" s="7">
        <f>IFERROR(укпф1[[#This Row],[объем]]*VLOOKUP(укпф1[[#This Row],[артикул]],[1]маринад!$A$2:$D$39,3,FALSE),укпф1[[#This Row],[объем]])</f>
        <v>1269.9418067489494</v>
      </c>
    </row>
    <row r="1131" spans="1:12" x14ac:dyDescent="0.35">
      <c r="A1131" t="s">
        <v>152</v>
      </c>
      <c r="B1131" t="s">
        <v>71</v>
      </c>
      <c r="C1131" t="s">
        <v>69</v>
      </c>
      <c r="D1131">
        <f>VLOOKUP(укпф1[[#This Row],[Номенклатура]],[1]!Таблица213[[product_name]:[упаковка]],7,FALSE)</f>
        <v>719</v>
      </c>
      <c r="E1131" t="s">
        <v>77</v>
      </c>
      <c r="F1131" t="str">
        <f>VLOOKUP(укпф1[[#This Row],[Номенклатура]],[1]!Таблица213[[product_name]:[упаковка]],3,FALSE)</f>
        <v>ОХЛ</v>
      </c>
      <c r="G1131" t="s">
        <v>15</v>
      </c>
      <c r="H1131" t="str">
        <f>VLOOKUP(укпф1[[#This Row],[Номенклатура]],[1]!Таблица213[[product_name]:[упаковка]],4,FALSE)</f>
        <v>филе</v>
      </c>
      <c r="I1131" s="7">
        <v>2285.8952521481092</v>
      </c>
      <c r="J1131" s="7" cm="1">
        <f t="array" ref="J1131">INDEX('[1]прайс ЗПП'!$A$1:$D$1080,MATCH(1,(укпф1[[#This Row],[артикул]]='[1]прайс ЗПП'!$B$1:$B$1080)*(укпф1[[#This Row],[Source.Name.1]]='[1]прайс ЗПП'!$A$1:$A$1080),0),4)</f>
        <v>1085.2045646753345</v>
      </c>
      <c r="K1131" s="7">
        <f>укпф1[[#This Row],[цена]]*укпф1[[#This Row],[объем]]</f>
        <v>2480663.9620008026</v>
      </c>
      <c r="L1131" s="7">
        <f>IFERROR(укпф1[[#This Row],[объем]]*VLOOKUP(укпф1[[#This Row],[артикул]],[1]маринад!$A$2:$D$39,3,FALSE),укпф1[[#This Row],[объем]])</f>
        <v>2285.8952521481092</v>
      </c>
    </row>
    <row r="1132" spans="1:12" x14ac:dyDescent="0.35">
      <c r="A1132" t="s">
        <v>152</v>
      </c>
      <c r="B1132" t="s">
        <v>71</v>
      </c>
      <c r="C1132" t="s">
        <v>69</v>
      </c>
      <c r="D1132">
        <f>VLOOKUP(укпф1[[#This Row],[Номенклатура]],[1]!Таблица213[[product_name]:[упаковка]],7,FALSE)</f>
        <v>727</v>
      </c>
      <c r="E1132" t="s">
        <v>38</v>
      </c>
      <c r="F1132" t="str">
        <f>VLOOKUP(укпф1[[#This Row],[Номенклатура]],[1]!Таблица213[[product_name]:[упаковка]],3,FALSE)</f>
        <v>ОХЛ</v>
      </c>
      <c r="G1132" t="s">
        <v>15</v>
      </c>
      <c r="H1132" t="str">
        <f>VLOOKUP(укпф1[[#This Row],[Номенклатура]],[1]!Таблица213[[product_name]:[упаковка]],4,FALSE)</f>
        <v>грудка</v>
      </c>
      <c r="I1132" s="7">
        <v>355.58370588970587</v>
      </c>
      <c r="J1132" s="7" cm="1">
        <f t="array" ref="J1132">INDEX('[1]прайс ЗПП'!$A$1:$D$1080,MATCH(1,(укпф1[[#This Row],[артикул]]='[1]прайс ЗПП'!$B$1:$B$1080)*(укпф1[[#This Row],[Source.Name.1]]='[1]прайс ЗПП'!$A$1:$A$1080),0),4)</f>
        <v>892.93733955066887</v>
      </c>
      <c r="K1132" s="7">
        <f>укпф1[[#This Row],[цена]]*укпф1[[#This Row],[объем]]</f>
        <v>317513.96832472144</v>
      </c>
      <c r="L1132" s="7">
        <f>IFERROR(укпф1[[#This Row],[объем]]*VLOOKUP(укпф1[[#This Row],[артикул]],[1]маринад!$A$2:$D$39,3,FALSE),укпф1[[#This Row],[объем]])</f>
        <v>355.58370588970587</v>
      </c>
    </row>
    <row r="1133" spans="1:12" x14ac:dyDescent="0.35">
      <c r="A1133" t="s">
        <v>152</v>
      </c>
      <c r="B1133" t="s">
        <v>71</v>
      </c>
      <c r="C1133" t="s">
        <v>69</v>
      </c>
      <c r="D1133">
        <f>VLOOKUP(укпф1[[#This Row],[Номенклатура]],[1]!Таблица213[[product_name]:[упаковка]],7,FALSE)</f>
        <v>725</v>
      </c>
      <c r="E1133" t="s">
        <v>78</v>
      </c>
      <c r="F1133" t="str">
        <f>VLOOKUP(укпф1[[#This Row],[Номенклатура]],[1]!Таблица213[[product_name]:[упаковка]],3,FALSE)</f>
        <v>ОХЛ</v>
      </c>
      <c r="G1133" t="s">
        <v>15</v>
      </c>
      <c r="H1133" t="str">
        <f>VLOOKUP(укпф1[[#This Row],[Номенклатура]],[1]!Таблица213[[product_name]:[упаковка]],4,FALSE)</f>
        <v>грудка</v>
      </c>
      <c r="I1133" s="7">
        <v>965.15577312920163</v>
      </c>
      <c r="J1133" s="7" cm="1">
        <f t="array" ref="J1133">INDEX('[1]прайс ЗПП'!$A$1:$D$1080,MATCH(1,(укпф1[[#This Row],[артикул]]='[1]прайс ЗПП'!$B$1:$B$1080)*(укпф1[[#This Row],[Source.Name.1]]='[1]прайс ЗПП'!$A$1:$A$1080),0),4)</f>
        <v>866.88872982978717</v>
      </c>
      <c r="K1133" s="7">
        <f>укпф1[[#This Row],[цена]]*укпф1[[#This Row],[объем]]</f>
        <v>836682.66225585982</v>
      </c>
      <c r="L1133" s="7">
        <f>IFERROR(укпф1[[#This Row],[объем]]*VLOOKUP(укпф1[[#This Row],[артикул]],[1]маринад!$A$2:$D$39,3,FALSE),укпф1[[#This Row],[объем]])</f>
        <v>965.15577312920163</v>
      </c>
    </row>
    <row r="1134" spans="1:12" x14ac:dyDescent="0.35">
      <c r="A1134" t="s">
        <v>152</v>
      </c>
      <c r="B1134" t="s">
        <v>71</v>
      </c>
      <c r="C1134" t="s">
        <v>69</v>
      </c>
      <c r="D1134">
        <f>VLOOKUP(укпф1[[#This Row],[Номенклатура]],[1]!Таблица213[[product_name]:[упаковка]],7,FALSE)</f>
        <v>29</v>
      </c>
      <c r="E1134" t="s">
        <v>79</v>
      </c>
      <c r="F1134" t="str">
        <f>VLOOKUP(укпф1[[#This Row],[Номенклатура]],[1]!Таблица213[[product_name]:[упаковка]],3,FALSE)</f>
        <v>ОХЛ</v>
      </c>
      <c r="G1134" t="s">
        <v>15</v>
      </c>
      <c r="H1134" t="str">
        <f>VLOOKUP(укпф1[[#This Row],[Номенклатура]],[1]!Таблица213[[product_name]:[упаковка]],4,FALSE)</f>
        <v>табак</v>
      </c>
      <c r="I1134" s="7">
        <v>152.39301680987398</v>
      </c>
      <c r="J1134" s="7" cm="1">
        <f t="array" ref="J1134">INDEX('[1]прайс ЗПП'!$A$1:$D$1080,MATCH(1,(укпф1[[#This Row],[артикул]]='[1]прайс ЗПП'!$B$1:$B$1080)*(укпф1[[#This Row],[Source.Name.1]]='[1]прайс ЗПП'!$A$1:$A$1080),0),4)</f>
        <v>758.87469332072919</v>
      </c>
      <c r="K1134" s="7">
        <f>укпф1[[#This Row],[цена]]*укпф1[[#This Row],[объем]]</f>
        <v>115647.20389581384</v>
      </c>
      <c r="L1134" s="7">
        <f>IFERROR(укпф1[[#This Row],[объем]]*VLOOKUP(укпф1[[#This Row],[артикул]],[1]маринад!$A$2:$D$39,3,FALSE),укпф1[[#This Row],[объем]])</f>
        <v>152.39301680987398</v>
      </c>
    </row>
    <row r="1135" spans="1:12" x14ac:dyDescent="0.35">
      <c r="A1135" t="s">
        <v>152</v>
      </c>
      <c r="B1135" t="s">
        <v>71</v>
      </c>
      <c r="C1135" t="s">
        <v>69</v>
      </c>
      <c r="D1135">
        <f>VLOOKUP(укпф1[[#This Row],[Номенклатура]],[1]!Таблица213[[product_name]:[упаковка]],7,FALSE)</f>
        <v>30</v>
      </c>
      <c r="E1135" t="s">
        <v>80</v>
      </c>
      <c r="F1135" t="str">
        <f>VLOOKUP(укпф1[[#This Row],[Номенклатура]],[1]!Таблица213[[product_name]:[упаковка]],3,FALSE)</f>
        <v>ОХЛ</v>
      </c>
      <c r="G1135" t="s">
        <v>15</v>
      </c>
      <c r="H1135" t="str">
        <f>VLOOKUP(укпф1[[#This Row],[Номенклатура]],[1]!Таблица213[[product_name]:[упаковка]],4,FALSE)</f>
        <v>рагу</v>
      </c>
      <c r="I1135" s="7">
        <v>2184.2999076081933</v>
      </c>
      <c r="J1135" s="7" cm="1">
        <f t="array" ref="J1135">INDEX('[1]прайс ЗПП'!$A$1:$D$1080,MATCH(1,(укпф1[[#This Row],[артикул]]='[1]прайс ЗПП'!$B$1:$B$1080)*(укпф1[[#This Row],[Source.Name.1]]='[1]прайс ЗПП'!$A$1:$A$1080),0),4)</f>
        <v>714.38712156939914</v>
      </c>
      <c r="K1135" s="7">
        <f>укпф1[[#This Row],[цена]]*укпф1[[#This Row],[объем]]</f>
        <v>1560435.7236405218</v>
      </c>
      <c r="L1135" s="7">
        <f>IFERROR(укпф1[[#This Row],[объем]]*VLOOKUP(укпф1[[#This Row],[артикул]],[1]маринад!$A$2:$D$39,3,FALSE),укпф1[[#This Row],[объем]])</f>
        <v>2184.2999076081933</v>
      </c>
    </row>
    <row r="1136" spans="1:12" x14ac:dyDescent="0.35">
      <c r="A1136" t="s">
        <v>152</v>
      </c>
      <c r="B1136" t="s">
        <v>71</v>
      </c>
      <c r="C1136" t="s">
        <v>69</v>
      </c>
      <c r="D1136">
        <f>VLOOKUP(укпф1[[#This Row],[Номенклатура]],[1]!Таблица213[[product_name]:[упаковка]],7,FALSE)</f>
        <v>730</v>
      </c>
      <c r="E1136" t="s">
        <v>45</v>
      </c>
      <c r="F1136" t="str">
        <f>VLOOKUP(укпф1[[#This Row],[Номенклатура]],[1]!Таблица213[[product_name]:[упаковка]],3,FALSE)</f>
        <v>ОХЛ</v>
      </c>
      <c r="G1136" t="s">
        <v>15</v>
      </c>
      <c r="H1136" t="str">
        <f>VLOOKUP(укпф1[[#This Row],[Номенклатура]],[1]!Таблица213[[product_name]:[упаковка]],4,FALSE)</f>
        <v>желудки</v>
      </c>
      <c r="I1136" s="7">
        <v>558.77439496953787</v>
      </c>
      <c r="J1136" s="7" cm="1">
        <f t="array" ref="J1136">INDEX('[1]прайс ЗПП'!$A$1:$D$1080,MATCH(1,(укпф1[[#This Row],[артикул]]='[1]прайс ЗПП'!$B$1:$B$1080)*(укпф1[[#This Row],[Source.Name.1]]='[1]прайс ЗПП'!$A$1:$A$1080),0),4)</f>
        <v>562.55065967575126</v>
      </c>
      <c r="K1136" s="7">
        <f>укпф1[[#This Row],[цена]]*укпф1[[#This Row],[объем]]</f>
        <v>314338.90450003231</v>
      </c>
      <c r="L1136" s="7">
        <f>IFERROR(укпф1[[#This Row],[объем]]*VLOOKUP(укпф1[[#This Row],[артикул]],[1]маринад!$A$2:$D$39,3,FALSE),укпф1[[#This Row],[объем]])</f>
        <v>558.77439496953787</v>
      </c>
    </row>
    <row r="1137" spans="1:12" x14ac:dyDescent="0.35">
      <c r="A1137" t="s">
        <v>152</v>
      </c>
      <c r="B1137" t="s">
        <v>71</v>
      </c>
      <c r="C1137" t="s">
        <v>69</v>
      </c>
      <c r="D1137">
        <f>VLOOKUP(укпф1[[#This Row],[Номенклатура]],[1]!Таблица213[[product_name]:[упаковка]],7,FALSE)</f>
        <v>731</v>
      </c>
      <c r="E1137" t="s">
        <v>81</v>
      </c>
      <c r="F1137" t="str">
        <f>VLOOKUP(укпф1[[#This Row],[Номенклатура]],[1]!Таблица213[[product_name]:[упаковка]],3,FALSE)</f>
        <v>ОХЛ</v>
      </c>
      <c r="G1137" t="s">
        <v>15</v>
      </c>
      <c r="H1137" t="str">
        <f>VLOOKUP(укпф1[[#This Row],[Номенклатура]],[1]!Таблица213[[product_name]:[упаковка]],4,FALSE)</f>
        <v>желудки</v>
      </c>
      <c r="I1137" s="7">
        <v>152.39301680987396</v>
      </c>
      <c r="J1137" s="7" cm="1">
        <f t="array" ref="J1137">INDEX('[1]прайс ЗПП'!$A$1:$D$1080,MATCH(1,(укпф1[[#This Row],[артикул]]='[1]прайс ЗПП'!$B$1:$B$1080)*(укпф1[[#This Row],[Source.Name.1]]='[1]прайс ЗПП'!$A$1:$A$1080),0),4)</f>
        <v>542.28973391121701</v>
      </c>
      <c r="K1137" s="7">
        <f>укпф1[[#This Row],[цена]]*укпф1[[#This Row],[объем]]</f>
        <v>82641.168535754172</v>
      </c>
      <c r="L1137" s="7">
        <f>IFERROR(укпф1[[#This Row],[объем]]*VLOOKUP(укпф1[[#This Row],[артикул]],[1]маринад!$A$2:$D$39,3,FALSE),укпф1[[#This Row],[объем]])</f>
        <v>152.39301680987396</v>
      </c>
    </row>
    <row r="1138" spans="1:12" x14ac:dyDescent="0.35">
      <c r="A1138" t="s">
        <v>152</v>
      </c>
      <c r="B1138" t="s">
        <v>71</v>
      </c>
      <c r="C1138" t="s">
        <v>69</v>
      </c>
      <c r="D1138">
        <f>VLOOKUP(укпф1[[#This Row],[Номенклатура]],[1]!Таблица213[[product_name]:[упаковка]],7,FALSE)</f>
        <v>732</v>
      </c>
      <c r="E1138" t="s">
        <v>47</v>
      </c>
      <c r="F1138" t="str">
        <f>VLOOKUP(укпф1[[#This Row],[Номенклатура]],[1]!Таблица213[[product_name]:[упаковка]],3,FALSE)</f>
        <v>ОХЛ</v>
      </c>
      <c r="G1138" t="s">
        <v>15</v>
      </c>
      <c r="H1138" t="str">
        <f>VLOOKUP(укпф1[[#This Row],[Номенклатура]],[1]!Таблица213[[product_name]:[упаковка]],4,FALSE)</f>
        <v>печень</v>
      </c>
      <c r="I1138" s="7">
        <v>629.89113614747896</v>
      </c>
      <c r="J1138" s="7" cm="1">
        <f t="array" ref="J1138">INDEX('[1]прайс ЗПП'!$A$1:$D$1080,MATCH(1,(укпф1[[#This Row],[артикул]]='[1]прайс ЗПП'!$B$1:$B$1080)*(укпф1[[#This Row],[Source.Name.1]]='[1]прайс ЗПП'!$A$1:$A$1080),0),4)</f>
        <v>538.22572340599811</v>
      </c>
      <c r="K1138" s="7">
        <f>укпф1[[#This Row],[цена]]*укпф1[[#This Row],[объем]]</f>
        <v>339023.61242000293</v>
      </c>
      <c r="L1138" s="7">
        <f>IFERROR(укпф1[[#This Row],[объем]]*VLOOKUP(укпф1[[#This Row],[артикул]],[1]маринад!$A$2:$D$39,3,FALSE),укпф1[[#This Row],[объем]])</f>
        <v>629.89113614747896</v>
      </c>
    </row>
    <row r="1139" spans="1:12" x14ac:dyDescent="0.35">
      <c r="A1139" t="s">
        <v>152</v>
      </c>
      <c r="B1139" t="s">
        <v>71</v>
      </c>
      <c r="C1139" t="s">
        <v>69</v>
      </c>
      <c r="D1139">
        <f>VLOOKUP(укпф1[[#This Row],[Номенклатура]],[1]!Таблица213[[product_name]:[упаковка]],7,FALSE)</f>
        <v>733</v>
      </c>
      <c r="E1139" t="s">
        <v>82</v>
      </c>
      <c r="F1139" t="str">
        <f>VLOOKUP(укпф1[[#This Row],[Номенклатура]],[1]!Таблица213[[product_name]:[упаковка]],3,FALSE)</f>
        <v>ОХЛ</v>
      </c>
      <c r="G1139" t="s">
        <v>15</v>
      </c>
      <c r="H1139" t="str">
        <f>VLOOKUP(укпф1[[#This Row],[Номенклатура]],[1]!Таблица213[[product_name]:[упаковка]],4,FALSE)</f>
        <v>печень</v>
      </c>
      <c r="I1139" s="7">
        <v>253.98836134978995</v>
      </c>
      <c r="J1139" s="7" cm="1">
        <f t="array" ref="J1139">INDEX('[1]прайс ЗПП'!$A$1:$D$1080,MATCH(1,(укпф1[[#This Row],[артикул]]='[1]прайс ЗПП'!$B$1:$B$1080)*(укпф1[[#This Row],[Source.Name.1]]='[1]прайс ЗПП'!$A$1:$A$1080),0),4)</f>
        <v>516.37476574634809</v>
      </c>
      <c r="K1139" s="7">
        <f>укпф1[[#This Row],[цена]]*укпф1[[#This Row],[объем]]</f>
        <v>131153.1805942966</v>
      </c>
      <c r="L1139" s="7">
        <f>IFERROR(укпф1[[#This Row],[объем]]*VLOOKUP(укпф1[[#This Row],[артикул]],[1]маринад!$A$2:$D$39,3,FALSE),укпф1[[#This Row],[объем]])</f>
        <v>253.98836134978995</v>
      </c>
    </row>
    <row r="1140" spans="1:12" x14ac:dyDescent="0.35">
      <c r="A1140" t="s">
        <v>152</v>
      </c>
      <c r="B1140" t="s">
        <v>71</v>
      </c>
      <c r="C1140" t="s">
        <v>69</v>
      </c>
      <c r="D1140">
        <f>VLOOKUP(укпф1[[#This Row],[Номенклатура]],[1]!Таблица213[[product_name]:[упаковка]],7,FALSE)</f>
        <v>734</v>
      </c>
      <c r="E1140" t="s">
        <v>49</v>
      </c>
      <c r="F1140" t="str">
        <f>VLOOKUP(укпф1[[#This Row],[Номенклатура]],[1]!Таблица213[[product_name]:[упаковка]],3,FALSE)</f>
        <v>ОХЛ</v>
      </c>
      <c r="G1140" t="s">
        <v>15</v>
      </c>
      <c r="H1140" t="str">
        <f>VLOOKUP(укпф1[[#This Row],[Номенклатура]],[1]!Таблица213[[product_name]:[упаковка]],4,FALSE)</f>
        <v>сердце</v>
      </c>
      <c r="I1140" s="7">
        <v>558.77439496953787</v>
      </c>
      <c r="J1140" s="7" cm="1">
        <f t="array" ref="J1140">INDEX('[1]прайс ЗПП'!$A$1:$D$1080,MATCH(1,(укпф1[[#This Row],[артикул]]='[1]прайс ЗПП'!$B$1:$B$1080)*(укпф1[[#This Row],[Source.Name.1]]='[1]прайс ЗПП'!$A$1:$A$1080),0),4)</f>
        <v>898.93230320001805</v>
      </c>
      <c r="K1140" s="7">
        <f>укпф1[[#This Row],[цена]]*укпф1[[#This Row],[объем]]</f>
        <v>502300.35383916326</v>
      </c>
      <c r="L1140" s="7">
        <f>IFERROR(укпф1[[#This Row],[объем]]*VLOOKUP(укпф1[[#This Row],[артикул]],[1]маринад!$A$2:$D$39,3,FALSE),укпф1[[#This Row],[объем]])</f>
        <v>558.77439496953787</v>
      </c>
    </row>
    <row r="1141" spans="1:12" x14ac:dyDescent="0.35">
      <c r="A1141" t="s">
        <v>152</v>
      </c>
      <c r="B1141" t="s">
        <v>71</v>
      </c>
      <c r="C1141" t="s">
        <v>69</v>
      </c>
      <c r="D1141">
        <f>VLOOKUP(укпф1[[#This Row],[Номенклатура]],[1]!Таблица213[[product_name]:[упаковка]],7,FALSE)</f>
        <v>735</v>
      </c>
      <c r="E1141" t="s">
        <v>83</v>
      </c>
      <c r="F1141" t="str">
        <f>VLOOKUP(укпф1[[#This Row],[Номенклатура]],[1]!Таблица213[[product_name]:[упаковка]],3,FALSE)</f>
        <v>ОХЛ</v>
      </c>
      <c r="G1141" t="s">
        <v>15</v>
      </c>
      <c r="H1141" t="str">
        <f>VLOOKUP(укпф1[[#This Row],[Номенклатура]],[1]!Таблица213[[product_name]:[упаковка]],4,FALSE)</f>
        <v>сердце</v>
      </c>
      <c r="I1141" s="7">
        <v>152.39301680987396</v>
      </c>
      <c r="J1141" s="7" cm="1">
        <f t="array" ref="J1141">INDEX('[1]прайс ЗПП'!$A$1:$D$1080,MATCH(1,(укпф1[[#This Row],[артикул]]='[1]прайс ЗПП'!$B$1:$B$1080)*(укпф1[[#This Row],[Source.Name.1]]='[1]прайс ЗПП'!$A$1:$A$1080),0),4)</f>
        <v>874.31230900712865</v>
      </c>
      <c r="K1141" s="7">
        <f>укпф1[[#This Row],[цена]]*укпф1[[#This Row],[объем]]</f>
        <v>133239.09040360307</v>
      </c>
      <c r="L1141" s="7">
        <f>IFERROR(укпф1[[#This Row],[объем]]*VLOOKUP(укпф1[[#This Row],[артикул]],[1]маринад!$A$2:$D$39,3,FALSE),укпф1[[#This Row],[объем]])</f>
        <v>152.39301680987396</v>
      </c>
    </row>
    <row r="1142" spans="1:12" x14ac:dyDescent="0.35">
      <c r="A1142" t="s">
        <v>152</v>
      </c>
      <c r="B1142" t="s">
        <v>71</v>
      </c>
      <c r="C1142" t="s">
        <v>69</v>
      </c>
      <c r="D1142">
        <f>VLOOKUP(укпф1[[#This Row],[Номенклатура]],[1]!Таблица213[[product_name]:[упаковка]],7,FALSE)</f>
        <v>204</v>
      </c>
      <c r="E1142" t="s">
        <v>84</v>
      </c>
      <c r="F1142" t="str">
        <f>VLOOKUP(укпф1[[#This Row],[Номенклатура]],[1]!Таблица213[[product_name]:[упаковка]],3,FALSE)</f>
        <v>ОХЛ</v>
      </c>
      <c r="G1142" t="s">
        <v>15</v>
      </c>
      <c r="H1142" t="str">
        <f>VLOOKUP(укпф1[[#This Row],[Номенклатура]],[1]!Таблица213[[product_name]:[упаковка]],4,FALSE)</f>
        <v>крыло</v>
      </c>
      <c r="I1142" s="7">
        <v>462.25881765661768</v>
      </c>
      <c r="J1142" s="7" cm="1">
        <f t="array" ref="J1142">INDEX('[1]прайс ЗПП'!$A$1:$D$1080,MATCH(1,(укпф1[[#This Row],[артикул]]='[1]прайс ЗПП'!$B$1:$B$1080)*(укпф1[[#This Row],[Source.Name.1]]='[1]прайс ЗПП'!$A$1:$A$1080),0),4)</f>
        <v>851.50169777110875</v>
      </c>
      <c r="K1142" s="7">
        <f>укпф1[[#This Row],[цена]]*укпф1[[#This Row],[объем]]</f>
        <v>393614.16804427531</v>
      </c>
      <c r="L1142" s="7">
        <f>IFERROR(укпф1[[#This Row],[объем]]*VLOOKUP(укпф1[[#This Row],[артикул]],[1]маринад!$A$2:$D$39,3,FALSE),укпф1[[#This Row],[объем]])</f>
        <v>396.27845491351707</v>
      </c>
    </row>
    <row r="1143" spans="1:12" x14ac:dyDescent="0.35">
      <c r="A1143" t="s">
        <v>152</v>
      </c>
      <c r="B1143" t="s">
        <v>71</v>
      </c>
      <c r="C1143" t="s">
        <v>69</v>
      </c>
      <c r="D1143">
        <f>VLOOKUP(укпф1[[#This Row],[Номенклатура]],[1]!Таблица213[[product_name]:[упаковка]],7,FALSE)</f>
        <v>959</v>
      </c>
      <c r="E1143" t="s">
        <v>85</v>
      </c>
      <c r="F1143" t="str">
        <f>VLOOKUP(укпф1[[#This Row],[Номенклатура]],[1]!Таблица213[[product_name]:[упаковка]],3,FALSE)</f>
        <v>ОХЛ</v>
      </c>
      <c r="G1143" t="s">
        <v>15</v>
      </c>
      <c r="H1143" t="str">
        <f>VLOOKUP(укпф1[[#This Row],[Номенклатура]],[1]!Таблица213[[product_name]:[упаковка]],4,FALSE)</f>
        <v>табак</v>
      </c>
      <c r="I1143" s="7">
        <v>162.55255126386552</v>
      </c>
      <c r="J1143" s="7" cm="1">
        <f t="array" ref="J1143">INDEX('[1]прайс ЗПП'!$A$1:$D$1080,MATCH(1,(укпф1[[#This Row],[артикул]]='[1]прайс ЗПП'!$B$1:$B$1080)*(укпф1[[#This Row],[Source.Name.1]]='[1]прайс ЗПП'!$A$1:$A$1080),0),4)</f>
        <v>683.37273840673231</v>
      </c>
      <c r="K1143" s="7">
        <f>укпф1[[#This Row],[цена]]*укпф1[[#This Row],[объем]]</f>
        <v>111083.98209218853</v>
      </c>
      <c r="L1143" s="7">
        <f>IFERROR(укпф1[[#This Row],[объем]]*VLOOKUP(укпф1[[#This Row],[артикул]],[1]маринад!$A$2:$D$39,3,FALSE),укпф1[[#This Row],[объем]])</f>
        <v>143.53426160164724</v>
      </c>
    </row>
    <row r="1144" spans="1:12" x14ac:dyDescent="0.35">
      <c r="A1144" t="s">
        <v>152</v>
      </c>
      <c r="B1144" t="s">
        <v>71</v>
      </c>
      <c r="C1144" t="s">
        <v>69</v>
      </c>
      <c r="D1144">
        <f>VLOOKUP(укпф1[[#This Row],[Номенклатура]],[1]!Таблица213[[product_name]:[упаковка]],7,FALSE)</f>
        <v>952</v>
      </c>
      <c r="E1144" t="s">
        <v>86</v>
      </c>
      <c r="F1144" t="str">
        <f>VLOOKUP(укпф1[[#This Row],[Номенклатура]],[1]!Таблица213[[product_name]:[упаковка]],3,FALSE)</f>
        <v>ОХЛ</v>
      </c>
      <c r="G1144" t="s">
        <v>15</v>
      </c>
      <c r="H1144" t="str">
        <f>VLOOKUP(укпф1[[#This Row],[Номенклатура]],[1]!Таблица213[[product_name]:[упаковка]],4,FALSE)</f>
        <v>голень</v>
      </c>
      <c r="I1144" s="7">
        <v>365.74324034369744</v>
      </c>
      <c r="J1144" s="7" cm="1">
        <f t="array" ref="J1144">INDEX('[1]прайс ЗПП'!$A$1:$D$1080,MATCH(1,(укпф1[[#This Row],[артикул]]='[1]прайс ЗПП'!$B$1:$B$1080)*(укпф1[[#This Row],[Source.Name.1]]='[1]прайс ЗПП'!$A$1:$A$1080),0),4)</f>
        <v>893.5902726823731</v>
      </c>
      <c r="K1144" s="7">
        <f>укпф1[[#This Row],[цена]]*укпф1[[#This Row],[объем]]</f>
        <v>326824.60187045933</v>
      </c>
      <c r="L1144" s="7">
        <f>IFERROR(укпф1[[#This Row],[объем]]*VLOOKUP(укпф1[[#This Row],[артикул]],[1]маринад!$A$2:$D$39,3,FALSE),укпф1[[#This Row],[объем]])</f>
        <v>312.73470743368745</v>
      </c>
    </row>
    <row r="1145" spans="1:12" x14ac:dyDescent="0.35">
      <c r="A1145" t="s">
        <v>152</v>
      </c>
      <c r="B1145" t="s">
        <v>71</v>
      </c>
      <c r="C1145" t="s">
        <v>69</v>
      </c>
      <c r="D1145">
        <f>VLOOKUP(укпф1[[#This Row],[Номенклатура]],[1]!Таблица213[[product_name]:[упаковка]],7,FALSE)</f>
        <v>953</v>
      </c>
      <c r="E1145" t="s">
        <v>87</v>
      </c>
      <c r="F1145" t="str">
        <f>VLOOKUP(укпф1[[#This Row],[Номенклатура]],[1]!Таблица213[[product_name]:[упаковка]],3,FALSE)</f>
        <v>ОХЛ</v>
      </c>
      <c r="G1145" t="s">
        <v>15</v>
      </c>
      <c r="H1145" t="str">
        <f>VLOOKUP(укпф1[[#This Row],[Номенклатура]],[1]!Таблица213[[product_name]:[упаковка]],4,FALSE)</f>
        <v>бедро</v>
      </c>
      <c r="I1145" s="7">
        <v>365.74324034369744</v>
      </c>
      <c r="J1145" s="7" cm="1">
        <f t="array" ref="J1145">INDEX('[1]прайс ЗПП'!$A$1:$D$1080,MATCH(1,(укпф1[[#This Row],[артикул]]='[1]прайс ЗПП'!$B$1:$B$1080)*(укпф1[[#This Row],[Source.Name.1]]='[1]прайс ЗПП'!$A$1:$A$1080),0),4)</f>
        <v>908.058875655311</v>
      </c>
      <c r="K1145" s="7">
        <f>укпф1[[#This Row],[цена]]*укпф1[[#This Row],[объем]]</f>
        <v>332116.39560502808</v>
      </c>
      <c r="L1145" s="7">
        <f>IFERROR(укпф1[[#This Row],[объем]]*VLOOKUP(укпф1[[#This Row],[артикул]],[1]маринад!$A$2:$D$39,3,FALSE),укпф1[[#This Row],[объем]])</f>
        <v>315.4318588561427</v>
      </c>
    </row>
    <row r="1146" spans="1:12" x14ac:dyDescent="0.35">
      <c r="A1146" t="s">
        <v>152</v>
      </c>
      <c r="B1146" t="s">
        <v>71</v>
      </c>
      <c r="C1146" t="s">
        <v>69</v>
      </c>
      <c r="D1146">
        <f>VLOOKUP(укпф1[[#This Row],[Номенклатура]],[1]!Таблица213[[product_name]:[упаковка]],7,FALSE)</f>
        <v>958</v>
      </c>
      <c r="E1146" t="s">
        <v>58</v>
      </c>
      <c r="F1146" t="str">
        <f>VLOOKUP(укпф1[[#This Row],[Номенклатура]],[1]!Таблица213[[product_name]:[упаковка]],3,FALSE)</f>
        <v>ОХЛ</v>
      </c>
      <c r="G1146" t="s">
        <v>15</v>
      </c>
      <c r="H1146" t="str">
        <f>VLOOKUP(укпф1[[#This Row],[Номенклатура]],[1]!Таблица213[[product_name]:[упаковка]],4,FALSE)</f>
        <v>табак</v>
      </c>
      <c r="I1146" s="7">
        <v>213.35022353382354</v>
      </c>
      <c r="J1146" s="7" cm="1">
        <f t="array" ref="J1146">INDEX('[1]прайс ЗПП'!$A$1:$D$1080,MATCH(1,(укпф1[[#This Row],[артикул]]='[1]прайс ЗПП'!$B$1:$B$1080)*(укпф1[[#This Row],[Source.Name.1]]='[1]прайс ЗПП'!$A$1:$A$1080),0),4)</f>
        <v>781.01654067386187</v>
      </c>
      <c r="K1146" s="7">
        <f>укпф1[[#This Row],[цена]]*укпф1[[#This Row],[объем]]</f>
        <v>166630.05353638201</v>
      </c>
      <c r="L1146" s="7">
        <f>IFERROR(укпф1[[#This Row],[объем]]*VLOOKUP(укпф1[[#This Row],[артикул]],[1]маринад!$A$2:$D$39,3,FALSE),укпф1[[#This Row],[объем]])</f>
        <v>207.74121084111349</v>
      </c>
    </row>
    <row r="1147" spans="1:12" x14ac:dyDescent="0.35">
      <c r="A1147" t="s">
        <v>152</v>
      </c>
      <c r="B1147" t="s">
        <v>71</v>
      </c>
      <c r="C1147" t="s">
        <v>69</v>
      </c>
      <c r="D1147">
        <f>VLOOKUP(укпф1[[#This Row],[Номенклатура]],[1]!Таблица213[[product_name]:[упаковка]],7,FALSE)</f>
        <v>205</v>
      </c>
      <c r="E1147" t="s">
        <v>88</v>
      </c>
      <c r="F1147" t="str">
        <f>VLOOKUP(укпф1[[#This Row],[Номенклатура]],[1]!Таблица213[[product_name]:[упаковка]],3,FALSE)</f>
        <v>ОХЛ</v>
      </c>
      <c r="G1147" t="s">
        <v>15</v>
      </c>
      <c r="H1147" t="str">
        <f>VLOOKUP(укпф1[[#This Row],[Номенклатура]],[1]!Таблица213[[product_name]:[упаковка]],4,FALSE)</f>
        <v>рагу</v>
      </c>
      <c r="I1147" s="7">
        <v>721.32694623340342</v>
      </c>
      <c r="J1147" s="7" cm="1">
        <f t="array" ref="J1147">INDEX('[1]прайс ЗПП'!$A$1:$D$1080,MATCH(1,(укпф1[[#This Row],[артикул]]='[1]прайс ЗПП'!$B$1:$B$1080)*(укпф1[[#This Row],[Source.Name.1]]='[1]прайс ЗПП'!$A$1:$A$1080),0),4)</f>
        <v>603.7807486671885</v>
      </c>
      <c r="K1147" s="7">
        <f>укпф1[[#This Row],[цена]]*укпф1[[#This Row],[объем]]</f>
        <v>435523.32363062113</v>
      </c>
      <c r="L1147" s="7">
        <f>IFERROR(укпф1[[#This Row],[объем]]*VLOOKUP(укпф1[[#This Row],[артикул]],[1]маринад!$A$2:$D$39,3,FALSE),укпф1[[#This Row],[объем]])</f>
        <v>535.22812661082105</v>
      </c>
    </row>
    <row r="1148" spans="1:12" x14ac:dyDescent="0.35">
      <c r="A1148" t="s">
        <v>152</v>
      </c>
      <c r="B1148" t="s">
        <v>71</v>
      </c>
      <c r="C1148" t="s">
        <v>69</v>
      </c>
      <c r="D1148">
        <f>VLOOKUP(укпф1[[#This Row],[Номенклатура]],[1]!Таблица213[[product_name]:[упаковка]],7,FALSE)</f>
        <v>961</v>
      </c>
      <c r="E1148" t="s">
        <v>89</v>
      </c>
      <c r="F1148" t="str">
        <f>VLOOKUP(укпф1[[#This Row],[Номенклатура]],[1]!Таблица213[[product_name]:[упаковка]],3,FALSE)</f>
        <v>ОХЛ</v>
      </c>
      <c r="G1148" t="s">
        <v>15</v>
      </c>
      <c r="H1148" t="str">
        <f>VLOOKUP(укпф1[[#This Row],[Номенклатура]],[1]!Таблица213[[product_name]:[упаковка]],4,FALSE)</f>
        <v>табак</v>
      </c>
      <c r="I1148" s="7">
        <v>182.87162017184872</v>
      </c>
      <c r="J1148" s="7" cm="1">
        <f t="array" ref="J1148">INDEX('[1]прайс ЗПП'!$A$1:$D$1080,MATCH(1,(укпф1[[#This Row],[артикул]]='[1]прайс ЗПП'!$B$1:$B$1080)*(укпф1[[#This Row],[Source.Name.1]]='[1]прайс ЗПП'!$A$1:$A$1080),0),4)</f>
        <v>771.81844053102043</v>
      </c>
      <c r="K1148" s="7">
        <f>укпф1[[#This Row],[цена]]*укпф1[[#This Row],[объем]]</f>
        <v>141143.68869841736</v>
      </c>
      <c r="L1148" s="7">
        <f>IFERROR(укпф1[[#This Row],[объем]]*VLOOKUP(укпф1[[#This Row],[артикул]],[1]маринад!$A$2:$D$39,3,FALSE),укпф1[[#This Row],[объем]])</f>
        <v>181.06101007113733</v>
      </c>
    </row>
    <row r="1149" spans="1:12" x14ac:dyDescent="0.35">
      <c r="A1149" t="s">
        <v>152</v>
      </c>
      <c r="B1149" t="s">
        <v>71</v>
      </c>
      <c r="C1149" t="s">
        <v>69</v>
      </c>
      <c r="D1149">
        <f>VLOOKUP(укпф1[[#This Row],[Номенклатура]],[1]!Таблица213[[product_name]:[упаковка]],7,FALSE)</f>
        <v>1064</v>
      </c>
      <c r="E1149" t="s">
        <v>62</v>
      </c>
      <c r="F1149" t="str">
        <f>VLOOKUP(укпф1[[#This Row],[Номенклатура]],[1]!Таблица213[[product_name]:[упаковка]],3,FALSE)</f>
        <v>ОХЛ</v>
      </c>
      <c r="G1149" t="s">
        <v>15</v>
      </c>
      <c r="H1149" t="str">
        <f>VLOOKUP(укпф1[[#This Row],[Номенклатура]],[1]!Таблица213[[product_name]:[упаковка]],4,FALSE)</f>
        <v>бедро</v>
      </c>
      <c r="I1149" s="7">
        <v>401.3016109326681</v>
      </c>
      <c r="J1149" s="7" cm="1">
        <f t="array" ref="J1149">INDEX('[1]прайс ЗПП'!$A$1:$D$1080,MATCH(1,(укпф1[[#This Row],[артикул]]='[1]прайс ЗПП'!$B$1:$B$1080)*(укпф1[[#This Row],[Source.Name.1]]='[1]прайс ЗПП'!$A$1:$A$1080),0),4)</f>
        <v>877.24064130277009</v>
      </c>
      <c r="K1149" s="7">
        <f>укпф1[[#This Row],[цена]]*укпф1[[#This Row],[объем]]</f>
        <v>352038.08253040852</v>
      </c>
      <c r="L1149" s="7">
        <f>IFERROR(укпф1[[#This Row],[объем]]*VLOOKUP(укпф1[[#This Row],[артикул]],[1]маринад!$A$2:$D$39,3,FALSE),укпф1[[#This Row],[объем]])</f>
        <v>340.66350673401365</v>
      </c>
    </row>
    <row r="1150" spans="1:12" x14ac:dyDescent="0.35">
      <c r="A1150" t="s">
        <v>152</v>
      </c>
      <c r="B1150" t="s">
        <v>71</v>
      </c>
      <c r="C1150" t="s">
        <v>69</v>
      </c>
      <c r="D1150">
        <f>VLOOKUP(укпф1[[#This Row],[Номенклатура]],[1]!Таблица213[[product_name]:[упаковка]],7,FALSE)</f>
        <v>737</v>
      </c>
      <c r="E1150" t="s">
        <v>90</v>
      </c>
      <c r="F1150" t="str">
        <f>VLOOKUP(укпф1[[#This Row],[Номенклатура]],[1]!Таблица213[[product_name]:[упаковка]],3,FALSE)</f>
        <v>ОХЛ</v>
      </c>
      <c r="G1150" t="s">
        <v>15</v>
      </c>
      <c r="H1150" t="str">
        <f>VLOOKUP(укпф1[[#This Row],[Номенклатура]],[1]!Таблица213[[product_name]:[упаковка]],4,FALSE)</f>
        <v>лапы</v>
      </c>
      <c r="I1150" s="7">
        <v>965.15577312920163</v>
      </c>
      <c r="J1150" s="7" cm="1">
        <f t="array" ref="J1150">INDEX('[1]прайс ЗПП'!$A$1:$D$1080,MATCH(1,(укпф1[[#This Row],[артикул]]='[1]прайс ЗПП'!$B$1:$B$1080)*(укпф1[[#This Row],[Source.Name.1]]='[1]прайс ЗПП'!$A$1:$A$1080),0),4)</f>
        <v>165.934484876173</v>
      </c>
      <c r="K1150" s="7">
        <f>укпф1[[#This Row],[цена]]*укпф1[[#This Row],[объем]]</f>
        <v>160152.62603945856</v>
      </c>
      <c r="L1150" s="7">
        <f>IFERROR(укпф1[[#This Row],[объем]]*VLOOKUP(укпф1[[#This Row],[артикул]],[1]маринад!$A$2:$D$39,3,FALSE),укпф1[[#This Row],[объем]])</f>
        <v>965.15577312920163</v>
      </c>
    </row>
    <row r="1151" spans="1:12" x14ac:dyDescent="0.35">
      <c r="A1151" t="s">
        <v>152</v>
      </c>
      <c r="B1151" t="s">
        <v>71</v>
      </c>
      <c r="C1151" t="s">
        <v>69</v>
      </c>
      <c r="D1151">
        <f>VLOOKUP(укпф1[[#This Row],[Номенклатура]],[1]!Таблица213[[product_name]:[упаковка]],7,FALSE)</f>
        <v>739</v>
      </c>
      <c r="E1151" t="s">
        <v>91</v>
      </c>
      <c r="F1151" t="str">
        <f>VLOOKUP(укпф1[[#This Row],[Номенклатура]],[1]!Таблица213[[product_name]:[упаковка]],3,FALSE)</f>
        <v>ОХЛ</v>
      </c>
      <c r="G1151" t="s">
        <v>15</v>
      </c>
      <c r="H1151" t="str">
        <f>VLOOKUP(укпф1[[#This Row],[Номенклатура]],[1]!Таблица213[[product_name]:[упаковка]],4,FALSE)</f>
        <v>головы</v>
      </c>
      <c r="I1151" s="7">
        <v>914.35810085924368</v>
      </c>
      <c r="J1151" s="7" cm="1">
        <f t="array" ref="J1151">INDEX('[1]прайс ЗПП'!$A$1:$D$1080,MATCH(1,(укпф1[[#This Row],[артикул]]='[1]прайс ЗПП'!$B$1:$B$1080)*(укпф1[[#This Row],[Source.Name.1]]='[1]прайс ЗПП'!$A$1:$A$1080),0),4)</f>
        <v>173.85843743112267</v>
      </c>
      <c r="K1151" s="7">
        <f>укпф1[[#This Row],[цена]]*укпф1[[#This Row],[объем]]</f>
        <v>158968.87066787697</v>
      </c>
      <c r="L1151" s="7">
        <f>IFERROR(укпф1[[#This Row],[объем]]*VLOOKUP(укпф1[[#This Row],[артикул]],[1]маринад!$A$2:$D$39,3,FALSE),укпф1[[#This Row],[объем]])</f>
        <v>914.35810085924368</v>
      </c>
    </row>
    <row r="1152" spans="1:12" x14ac:dyDescent="0.35">
      <c r="A1152" t="s">
        <v>152</v>
      </c>
      <c r="B1152" t="s">
        <v>71</v>
      </c>
      <c r="C1152" t="s">
        <v>69</v>
      </c>
      <c r="D1152">
        <f>VLOOKUP(укпф1[[#This Row],[Номенклатура]],[1]!Таблица213[[product_name]:[упаковка]],7,FALSE)</f>
        <v>744</v>
      </c>
      <c r="E1152" t="s">
        <v>92</v>
      </c>
      <c r="F1152" t="str">
        <f>VLOOKUP(укпф1[[#This Row],[Номенклатура]],[1]!Таблица213[[product_name]:[упаковка]],3,FALSE)</f>
        <v>ОХЛ</v>
      </c>
      <c r="G1152" t="s">
        <v>15</v>
      </c>
      <c r="H1152" t="str">
        <f>VLOOKUP(укпф1[[#This Row],[Номенклатура]],[1]!Таблица213[[product_name]:[упаковка]],4,FALSE)</f>
        <v>шея</v>
      </c>
      <c r="I1152" s="7">
        <v>802.60322186533608</v>
      </c>
      <c r="J1152" s="7" cm="1">
        <f t="array" ref="J1152">INDEX('[1]прайс ЗПП'!$A$1:$D$1080,MATCH(1,(укпф1[[#This Row],[артикул]]='[1]прайс ЗПП'!$B$1:$B$1080)*(укпф1[[#This Row],[Source.Name.1]]='[1]прайс ЗПП'!$A$1:$A$1080),0),4)</f>
        <v>350.98234482785944</v>
      </c>
      <c r="K1152" s="7">
        <f>укпф1[[#This Row],[цена]]*укпф1[[#This Row],[объем]]</f>
        <v>281699.56077669037</v>
      </c>
      <c r="L1152" s="7">
        <f>IFERROR(укпф1[[#This Row],[объем]]*VLOOKUP(укпф1[[#This Row],[артикул]],[1]маринад!$A$2:$D$39,3,FALSE),укпф1[[#This Row],[объем]])</f>
        <v>802.60322186533608</v>
      </c>
    </row>
    <row r="1153" spans="1:12" x14ac:dyDescent="0.35">
      <c r="A1153" t="s">
        <v>152</v>
      </c>
      <c r="B1153" t="s">
        <v>93</v>
      </c>
      <c r="C1153" t="s">
        <v>69</v>
      </c>
      <c r="D1153">
        <f>VLOOKUP(укпф1[[#This Row],[Номенклатура]],[1]!Таблица213[[product_name]:[упаковка]],7,FALSE)</f>
        <v>701</v>
      </c>
      <c r="E1153" t="s">
        <v>26</v>
      </c>
      <c r="F1153" t="str">
        <f>VLOOKUP(укпф1[[#This Row],[Номенклатура]],[1]!Таблица213[[product_name]:[упаковка]],3,FALSE)</f>
        <v>ОХЛ</v>
      </c>
      <c r="G1153" t="s">
        <v>15</v>
      </c>
      <c r="H1153" t="str">
        <f>VLOOKUP(укпф1[[#This Row],[Номенклатура]],[1]!Таблица213[[product_name]:[упаковка]],4,FALSE)</f>
        <v>тушка</v>
      </c>
      <c r="I1153" s="7">
        <v>60.957206723949582</v>
      </c>
      <c r="J1153" s="7" cm="1">
        <f t="array" ref="J1153">INDEX('[1]прайс ЗПП'!$A$1:$D$1080,MATCH(1,(укпф1[[#This Row],[артикул]]='[1]прайс ЗПП'!$B$1:$B$1080)*(укпф1[[#This Row],[Source.Name.1]]='[1]прайс ЗПП'!$A$1:$A$1080),0),4)</f>
        <v>829.49619712097308</v>
      </c>
      <c r="K1153" s="7">
        <f>укпф1[[#This Row],[цена]]*укпф1[[#This Row],[объем]]</f>
        <v>50563.771164633188</v>
      </c>
      <c r="L1153" s="7">
        <f>IFERROR(укпф1[[#This Row],[объем]]*VLOOKUP(укпф1[[#This Row],[артикул]],[1]маринад!$A$2:$D$39,3,FALSE),укпф1[[#This Row],[объем]])</f>
        <v>60.957206723949582</v>
      </c>
    </row>
    <row r="1154" spans="1:12" x14ac:dyDescent="0.35">
      <c r="A1154" t="s">
        <v>152</v>
      </c>
      <c r="B1154" t="s">
        <v>93</v>
      </c>
      <c r="C1154" t="s">
        <v>69</v>
      </c>
      <c r="D1154">
        <f>VLOOKUP(укпф1[[#This Row],[Номенклатура]],[1]!Таблица213[[product_name]:[упаковка]],7,FALSE)</f>
        <v>702</v>
      </c>
      <c r="E1154" t="s">
        <v>72</v>
      </c>
      <c r="F1154" t="str">
        <f>VLOOKUP(укпф1[[#This Row],[Номенклатура]],[1]!Таблица213[[product_name]:[упаковка]],3,FALSE)</f>
        <v>ОХЛ</v>
      </c>
      <c r="G1154" t="s">
        <v>15</v>
      </c>
      <c r="H1154" t="str">
        <f>VLOOKUP(укпф1[[#This Row],[Номенклатура]],[1]!Таблица213[[product_name]:[упаковка]],4,FALSE)</f>
        <v>тушка</v>
      </c>
      <c r="I1154" s="7">
        <v>253.9883613497899</v>
      </c>
      <c r="J1154" s="7" cm="1">
        <f t="array" ref="J1154">INDEX('[1]прайс ЗПП'!$A$1:$D$1080,MATCH(1,(укпф1[[#This Row],[артикул]]='[1]прайс ЗПП'!$B$1:$B$1080)*(укпф1[[#This Row],[Source.Name.1]]='[1]прайс ЗПП'!$A$1:$A$1080),0),4)</f>
        <v>801.05963658764324</v>
      </c>
      <c r="K1154" s="7">
        <f>укпф1[[#This Row],[цена]]*укпф1[[#This Row],[объем]]</f>
        <v>203459.8244403537</v>
      </c>
      <c r="L1154" s="7">
        <f>IFERROR(укпф1[[#This Row],[объем]]*VLOOKUP(укпф1[[#This Row],[артикул]],[1]маринад!$A$2:$D$39,3,FALSE),укпф1[[#This Row],[объем]])</f>
        <v>253.9883613497899</v>
      </c>
    </row>
    <row r="1155" spans="1:12" x14ac:dyDescent="0.35">
      <c r="A1155" t="s">
        <v>152</v>
      </c>
      <c r="B1155" t="s">
        <v>93</v>
      </c>
      <c r="C1155" t="s">
        <v>69</v>
      </c>
      <c r="D1155">
        <f>VLOOKUP(укпф1[[#This Row],[Номенклатура]],[1]!Таблица213[[product_name]:[упаковка]],7,FALSE)</f>
        <v>710</v>
      </c>
      <c r="E1155" t="s">
        <v>28</v>
      </c>
      <c r="F1155" t="str">
        <f>VLOOKUP(укпф1[[#This Row],[Номенклатура]],[1]!Таблица213[[product_name]:[упаковка]],3,FALSE)</f>
        <v>ОХЛ</v>
      </c>
      <c r="G1155" t="s">
        <v>15</v>
      </c>
      <c r="H1155" t="str">
        <f>VLOOKUP(укпф1[[#This Row],[Номенклатура]],[1]!Таблица213[[product_name]:[упаковка]],4,FALSE)</f>
        <v>бедро</v>
      </c>
      <c r="I1155" s="7">
        <v>253.98836134978993</v>
      </c>
      <c r="J1155" s="7" cm="1">
        <f t="array" ref="J1155">INDEX('[1]прайс ЗПП'!$A$1:$D$1080,MATCH(1,(укпф1[[#This Row],[артикул]]='[1]прайс ЗПП'!$B$1:$B$1080)*(укпф1[[#This Row],[Source.Name.1]]='[1]прайс ЗПП'!$A$1:$A$1080),0),4)</f>
        <v>846.31031080212472</v>
      </c>
      <c r="K1155" s="7">
        <f>укпф1[[#This Row],[цена]]*укпф1[[#This Row],[объем]]</f>
        <v>214952.96903406308</v>
      </c>
      <c r="L1155" s="7">
        <f>IFERROR(укпф1[[#This Row],[объем]]*VLOOKUP(укпф1[[#This Row],[артикул]],[1]маринад!$A$2:$D$39,3,FALSE),укпф1[[#This Row],[объем]])</f>
        <v>253.98836134978993</v>
      </c>
    </row>
    <row r="1156" spans="1:12" x14ac:dyDescent="0.35">
      <c r="A1156" t="s">
        <v>152</v>
      </c>
      <c r="B1156" t="s">
        <v>93</v>
      </c>
      <c r="C1156" t="s">
        <v>69</v>
      </c>
      <c r="D1156">
        <f>VLOOKUP(укпф1[[#This Row],[Номенклатура]],[1]!Таблица213[[product_name]:[упаковка]],7,FALSE)</f>
        <v>711</v>
      </c>
      <c r="E1156" t="s">
        <v>73</v>
      </c>
      <c r="F1156" t="str">
        <f>VLOOKUP(укпф1[[#This Row],[Номенклатура]],[1]!Таблица213[[product_name]:[упаковка]],3,FALSE)</f>
        <v>ОХЛ</v>
      </c>
      <c r="G1156" t="s">
        <v>15</v>
      </c>
      <c r="H1156" t="str">
        <f>VLOOKUP(укпф1[[#This Row],[Номенклатура]],[1]!Таблица213[[product_name]:[упаковка]],4,FALSE)</f>
        <v>бедро</v>
      </c>
      <c r="I1156" s="7">
        <v>5130.5648992657561</v>
      </c>
      <c r="J1156" s="7" cm="1">
        <f t="array" ref="J1156">INDEX('[1]прайс ЗПП'!$A$1:$D$1080,MATCH(1,(укпф1[[#This Row],[артикул]]='[1]прайс ЗПП'!$B$1:$B$1080)*(укпф1[[#This Row],[Source.Name.1]]='[1]прайс ЗПП'!$A$1:$A$1080),0),4)</f>
        <v>817.6625245970065</v>
      </c>
      <c r="K1156" s="7">
        <f>укпф1[[#This Row],[цена]]*укпф1[[#This Row],[объем]]</f>
        <v>4195070.6481424244</v>
      </c>
      <c r="L1156" s="7">
        <f>IFERROR(укпф1[[#This Row],[объем]]*VLOOKUP(укпф1[[#This Row],[артикул]],[1]маринад!$A$2:$D$39,3,FALSE),укпф1[[#This Row],[объем]])</f>
        <v>5130.5648992657561</v>
      </c>
    </row>
    <row r="1157" spans="1:12" x14ac:dyDescent="0.35">
      <c r="A1157" t="s">
        <v>152</v>
      </c>
      <c r="B1157" t="s">
        <v>93</v>
      </c>
      <c r="C1157" t="s">
        <v>69</v>
      </c>
      <c r="D1157">
        <f>VLOOKUP(укпф1[[#This Row],[Номенклатура]],[1]!Таблица213[[product_name]:[упаковка]],7,FALSE)</f>
        <v>712</v>
      </c>
      <c r="E1157" t="s">
        <v>30</v>
      </c>
      <c r="F1157" t="str">
        <f>VLOOKUP(укпф1[[#This Row],[Номенклатура]],[1]!Таблица213[[product_name]:[упаковка]],3,FALSE)</f>
        <v>ОХЛ</v>
      </c>
      <c r="G1157" t="s">
        <v>15</v>
      </c>
      <c r="H1157" t="str">
        <f>VLOOKUP(укпф1[[#This Row],[Номенклатура]],[1]!Таблица213[[product_name]:[упаковка]],4,FALSE)</f>
        <v>голень</v>
      </c>
      <c r="I1157" s="7">
        <v>208.27045630682775</v>
      </c>
      <c r="J1157" s="7" cm="1">
        <f t="array" ref="J1157">INDEX('[1]прайс ЗПП'!$A$1:$D$1080,MATCH(1,(укпф1[[#This Row],[артикул]]='[1]прайс ЗПП'!$B$1:$B$1080)*(укпф1[[#This Row],[Source.Name.1]]='[1]прайс ЗПП'!$A$1:$A$1080),0),4)</f>
        <v>880.05345292873176</v>
      </c>
      <c r="K1157" s="7">
        <f>укпф1[[#This Row],[цена]]*укпф1[[#This Row],[объем]]</f>
        <v>183289.13421586633</v>
      </c>
      <c r="L1157" s="7">
        <f>IFERROR(укпф1[[#This Row],[объем]]*VLOOKUP(укпф1[[#This Row],[артикул]],[1]маринад!$A$2:$D$39,3,FALSE),укпф1[[#This Row],[объем]])</f>
        <v>208.27045630682775</v>
      </c>
    </row>
    <row r="1158" spans="1:12" x14ac:dyDescent="0.35">
      <c r="A1158" t="s">
        <v>152</v>
      </c>
      <c r="B1158" t="s">
        <v>93</v>
      </c>
      <c r="C1158" t="s">
        <v>69</v>
      </c>
      <c r="D1158">
        <f>VLOOKUP(укпф1[[#This Row],[Номенклатура]],[1]!Таблица213[[product_name]:[упаковка]],7,FALSE)</f>
        <v>713</v>
      </c>
      <c r="E1158" t="s">
        <v>74</v>
      </c>
      <c r="F1158" t="str">
        <f>VLOOKUP(укпф1[[#This Row],[Номенклатура]],[1]!Таблица213[[product_name]:[упаковка]],3,FALSE)</f>
        <v>ОХЛ</v>
      </c>
      <c r="G1158" t="s">
        <v>15</v>
      </c>
      <c r="H1158" t="str">
        <f>VLOOKUP(укпф1[[#This Row],[Номенклатура]],[1]!Таблица213[[product_name]:[упаковка]],4,FALSE)</f>
        <v>голень</v>
      </c>
      <c r="I1158" s="7">
        <v>360.66347311670171</v>
      </c>
      <c r="J1158" s="7" cm="1">
        <f t="array" ref="J1158">INDEX('[1]прайс ЗПП'!$A$1:$D$1080,MATCH(1,(укпф1[[#This Row],[артикул]]='[1]прайс ЗПП'!$B$1:$B$1080)*(укпф1[[#This Row],[Source.Name.1]]='[1]прайс ЗПП'!$A$1:$A$1080),0),4)</f>
        <v>850.10581508849407</v>
      </c>
      <c r="K1158" s="7">
        <f>укпф1[[#This Row],[цена]]*укпф1[[#This Row],[объем]]</f>
        <v>306602.11578652088</v>
      </c>
      <c r="L1158" s="7">
        <f>IFERROR(укпф1[[#This Row],[объем]]*VLOOKUP(укпф1[[#This Row],[артикул]],[1]маринад!$A$2:$D$39,3,FALSE),укпф1[[#This Row],[объем]])</f>
        <v>360.66347311670171</v>
      </c>
    </row>
    <row r="1159" spans="1:12" x14ac:dyDescent="0.35">
      <c r="A1159" t="s">
        <v>152</v>
      </c>
      <c r="B1159" t="s">
        <v>93</v>
      </c>
      <c r="C1159" t="s">
        <v>69</v>
      </c>
      <c r="D1159">
        <f>VLOOKUP(укпф1[[#This Row],[Номенклатура]],[1]!Таблица213[[product_name]:[упаковка]],7,FALSE)</f>
        <v>714</v>
      </c>
      <c r="E1159" t="s">
        <v>32</v>
      </c>
      <c r="F1159" t="str">
        <f>VLOOKUP(укпф1[[#This Row],[Номенклатура]],[1]!Таблица213[[product_name]:[упаковка]],3,FALSE)</f>
        <v>ОХЛ</v>
      </c>
      <c r="G1159" t="s">
        <v>15</v>
      </c>
      <c r="H1159" t="str">
        <f>VLOOKUP(укпф1[[#This Row],[Номенклатура]],[1]!Таблица213[[product_name]:[упаковка]],4,FALSE)</f>
        <v>крыло</v>
      </c>
      <c r="I1159" s="7">
        <v>259.06812857678568</v>
      </c>
      <c r="J1159" s="7" cm="1">
        <f t="array" ref="J1159">INDEX('[1]прайс ЗПП'!$A$1:$D$1080,MATCH(1,(укпф1[[#This Row],[артикул]]='[1]прайс ЗПП'!$B$1:$B$1080)*(укпф1[[#This Row],[Source.Name.1]]='[1]прайс ЗПП'!$A$1:$A$1080),0),4)</f>
        <v>862.74073629929478</v>
      </c>
      <c r="K1159" s="7">
        <f>укпф1[[#This Row],[цена]]*укпф1[[#This Row],[объем]]</f>
        <v>223508.62800001644</v>
      </c>
      <c r="L1159" s="7">
        <f>IFERROR(укпф1[[#This Row],[объем]]*VLOOKUP(укпф1[[#This Row],[артикул]],[1]маринад!$A$2:$D$39,3,FALSE),укпф1[[#This Row],[объем]])</f>
        <v>259.06812857678568</v>
      </c>
    </row>
    <row r="1160" spans="1:12" x14ac:dyDescent="0.35">
      <c r="A1160" t="s">
        <v>152</v>
      </c>
      <c r="B1160" t="s">
        <v>93</v>
      </c>
      <c r="C1160" t="s">
        <v>69</v>
      </c>
      <c r="D1160">
        <f>VLOOKUP(укпф1[[#This Row],[Номенклатура]],[1]!Таблица213[[product_name]:[упаковка]],7,FALSE)</f>
        <v>715</v>
      </c>
      <c r="E1160" t="s">
        <v>75</v>
      </c>
      <c r="F1160" t="str">
        <f>VLOOKUP(укпф1[[#This Row],[Номенклатура]],[1]!Таблица213[[product_name]:[упаковка]],3,FALSE)</f>
        <v>ОХЛ</v>
      </c>
      <c r="G1160" t="s">
        <v>15</v>
      </c>
      <c r="H1160" t="str">
        <f>VLOOKUP(укпф1[[#This Row],[Номенклатура]],[1]!Таблица213[[product_name]:[упаковка]],4,FALSE)</f>
        <v>крыло</v>
      </c>
      <c r="I1160" s="7">
        <v>863.56042858928572</v>
      </c>
      <c r="J1160" s="7" cm="1">
        <f t="array" ref="J1160">INDEX('[1]прайс ЗПП'!$A$1:$D$1080,MATCH(1,(укпф1[[#This Row],[артикул]]='[1]прайс ЗПП'!$B$1:$B$1080)*(укпф1[[#This Row],[Source.Name.1]]='[1]прайс ЗПП'!$A$1:$A$1080),0),4)</f>
        <v>835.01588089345819</v>
      </c>
      <c r="K1160" s="7">
        <f>укпф1[[#This Row],[цена]]*укпф1[[#This Row],[объем]]</f>
        <v>721086.67198321468</v>
      </c>
      <c r="L1160" s="7">
        <f>IFERROR(укпф1[[#This Row],[объем]]*VLOOKUP(укпф1[[#This Row],[артикул]],[1]маринад!$A$2:$D$39,3,FALSE),укпф1[[#This Row],[объем]])</f>
        <v>863.56042858928572</v>
      </c>
    </row>
    <row r="1161" spans="1:12" x14ac:dyDescent="0.35">
      <c r="A1161" t="s">
        <v>152</v>
      </c>
      <c r="B1161" t="s">
        <v>93</v>
      </c>
      <c r="C1161" t="s">
        <v>69</v>
      </c>
      <c r="D1161">
        <f>VLOOKUP(укпф1[[#This Row],[Номенклатура]],[1]!Таблица213[[product_name]:[упаковка]],7,FALSE)</f>
        <v>716</v>
      </c>
      <c r="E1161" t="s">
        <v>34</v>
      </c>
      <c r="F1161" t="str">
        <f>VLOOKUP(укпф1[[#This Row],[Номенклатура]],[1]!Таблица213[[product_name]:[упаковка]],3,FALSE)</f>
        <v>ОХЛ</v>
      </c>
      <c r="G1161" t="s">
        <v>15</v>
      </c>
      <c r="H1161" t="str">
        <f>VLOOKUP(укпф1[[#This Row],[Номенклатура]],[1]!Таблица213[[product_name]:[упаковка]],4,FALSE)</f>
        <v>четвертина</v>
      </c>
      <c r="I1161" s="7">
        <v>213.35022353382354</v>
      </c>
      <c r="J1161" s="7" cm="1">
        <f t="array" ref="J1161">INDEX('[1]прайс ЗПП'!$A$1:$D$1080,MATCH(1,(укпф1[[#This Row],[артикул]]='[1]прайс ЗПП'!$B$1:$B$1080)*(укпф1[[#This Row],[Source.Name.1]]='[1]прайс ЗПП'!$A$1:$A$1080),0),4)</f>
        <v>826.66699669275658</v>
      </c>
      <c r="K1161" s="7">
        <f>укпф1[[#This Row],[цена]]*укпф1[[#This Row],[объем]]</f>
        <v>176369.58853243419</v>
      </c>
      <c r="L1161" s="7">
        <f>IFERROR(укпф1[[#This Row],[объем]]*VLOOKUP(укпф1[[#This Row],[артикул]],[1]маринад!$A$2:$D$39,3,FALSE),укпф1[[#This Row],[объем]])</f>
        <v>213.35022353382354</v>
      </c>
    </row>
    <row r="1162" spans="1:12" x14ac:dyDescent="0.35">
      <c r="A1162" t="s">
        <v>152</v>
      </c>
      <c r="B1162" t="s">
        <v>93</v>
      </c>
      <c r="C1162" t="s">
        <v>69</v>
      </c>
      <c r="D1162">
        <f>VLOOKUP(укпф1[[#This Row],[Номенклатура]],[1]!Таблица213[[product_name]:[упаковка]],7,FALSE)</f>
        <v>717</v>
      </c>
      <c r="E1162" t="s">
        <v>76</v>
      </c>
      <c r="F1162" t="str">
        <f>VLOOKUP(укпф1[[#This Row],[Номенклатура]],[1]!Таблица213[[product_name]:[упаковка]],3,FALSE)</f>
        <v>ОХЛ</v>
      </c>
      <c r="G1162" t="s">
        <v>15</v>
      </c>
      <c r="H1162" t="str">
        <f>VLOOKUP(укпф1[[#This Row],[Номенклатура]],[1]!Таблица213[[product_name]:[упаковка]],4,FALSE)</f>
        <v>четвертина</v>
      </c>
      <c r="I1162" s="7">
        <v>558.77439496953787</v>
      </c>
      <c r="J1162" s="7" cm="1">
        <f t="array" ref="J1162">INDEX('[1]прайс ЗПП'!$A$1:$D$1080,MATCH(1,(укпф1[[#This Row],[артикул]]='[1]прайс ЗПП'!$B$1:$B$1080)*(укпф1[[#This Row],[Source.Name.1]]='[1]прайс ЗПП'!$A$1:$A$1080),0),4)</f>
        <v>800.6384755284372</v>
      </c>
      <c r="K1162" s="7">
        <f>укпф1[[#This Row],[цена]]*укпф1[[#This Row],[объем]]</f>
        <v>447376.27975273563</v>
      </c>
      <c r="L1162" s="7">
        <f>IFERROR(укпф1[[#This Row],[объем]]*VLOOKUP(укпф1[[#This Row],[артикул]],[1]маринад!$A$2:$D$39,3,FALSE),укпф1[[#This Row],[объем]])</f>
        <v>558.77439496953787</v>
      </c>
    </row>
    <row r="1163" spans="1:12" x14ac:dyDescent="0.35">
      <c r="A1163" t="s">
        <v>152</v>
      </c>
      <c r="B1163" t="s">
        <v>93</v>
      </c>
      <c r="C1163" t="s">
        <v>69</v>
      </c>
      <c r="D1163">
        <f>VLOOKUP(укпф1[[#This Row],[Номенклатура]],[1]!Таблица213[[product_name]:[упаковка]],7,FALSE)</f>
        <v>718</v>
      </c>
      <c r="E1163" t="s">
        <v>36</v>
      </c>
      <c r="F1163" t="str">
        <f>VLOOKUP(укпф1[[#This Row],[Номенклатура]],[1]!Таблица213[[product_name]:[упаковка]],3,FALSE)</f>
        <v>ОХЛ</v>
      </c>
      <c r="G1163" t="s">
        <v>15</v>
      </c>
      <c r="H1163" t="str">
        <f>VLOOKUP(укпф1[[#This Row],[Номенклатура]],[1]!Таблица213[[product_name]:[упаковка]],4,FALSE)</f>
        <v>филе</v>
      </c>
      <c r="I1163" s="7">
        <v>411.46114538665967</v>
      </c>
      <c r="J1163" s="7" cm="1">
        <f t="array" ref="J1163">INDEX('[1]прайс ЗПП'!$A$1:$D$1080,MATCH(1,(укпф1[[#This Row],[артикул]]='[1]прайс ЗПП'!$B$1:$B$1080)*(укпф1[[#This Row],[Source.Name.1]]='[1]прайс ЗПП'!$A$1:$A$1080),0),4)</f>
        <v>1116.3419218353943</v>
      </c>
      <c r="K1163" s="7">
        <f>укпф1[[#This Row],[цена]]*укпф1[[#This Row],[объем]]</f>
        <v>459331.32580153621</v>
      </c>
      <c r="L1163" s="7">
        <f>IFERROR(укпф1[[#This Row],[объем]]*VLOOKUP(укпф1[[#This Row],[артикул]],[1]маринад!$A$2:$D$39,3,FALSE),укпф1[[#This Row],[объем]])</f>
        <v>411.46114538665967</v>
      </c>
    </row>
    <row r="1164" spans="1:12" x14ac:dyDescent="0.35">
      <c r="A1164" t="s">
        <v>152</v>
      </c>
      <c r="B1164" t="s">
        <v>93</v>
      </c>
      <c r="C1164" t="s">
        <v>69</v>
      </c>
      <c r="D1164">
        <f>VLOOKUP(укпф1[[#This Row],[Номенклатура]],[1]!Таблица213[[product_name]:[упаковка]],7,FALSE)</f>
        <v>719</v>
      </c>
      <c r="E1164" t="s">
        <v>77</v>
      </c>
      <c r="F1164" t="str">
        <f>VLOOKUP(укпф1[[#This Row],[Номенклатура]],[1]!Таблица213[[product_name]:[упаковка]],3,FALSE)</f>
        <v>ОХЛ</v>
      </c>
      <c r="G1164" t="s">
        <v>15</v>
      </c>
      <c r="H1164" t="str">
        <f>VLOOKUP(укпф1[[#This Row],[Номенклатура]],[1]!Таблица213[[product_name]:[упаковка]],4,FALSE)</f>
        <v>филе</v>
      </c>
      <c r="I1164" s="7">
        <v>853.40089413529415</v>
      </c>
      <c r="J1164" s="7" cm="1">
        <f t="array" ref="J1164">INDEX('[1]прайс ЗПП'!$A$1:$D$1080,MATCH(1,(укпф1[[#This Row],[артикул]]='[1]прайс ЗПП'!$B$1:$B$1080)*(укпф1[[#This Row],[Source.Name.1]]='[1]прайс ЗПП'!$A$1:$A$1080),0),4)</f>
        <v>1085.2045646753345</v>
      </c>
      <c r="K1164" s="7">
        <f>укпф1[[#This Row],[цена]]*укпф1[[#This Row],[объем]]</f>
        <v>926114.54581363313</v>
      </c>
      <c r="L1164" s="7">
        <f>IFERROR(укпф1[[#This Row],[объем]]*VLOOKUP(укпф1[[#This Row],[артикул]],[1]маринад!$A$2:$D$39,3,FALSE),укпф1[[#This Row],[объем]])</f>
        <v>853.40089413529415</v>
      </c>
    </row>
    <row r="1165" spans="1:12" x14ac:dyDescent="0.35">
      <c r="A1165" t="s">
        <v>152</v>
      </c>
      <c r="B1165" t="s">
        <v>93</v>
      </c>
      <c r="C1165" t="s">
        <v>69</v>
      </c>
      <c r="D1165">
        <f>VLOOKUP(укпф1[[#This Row],[Номенклатура]],[1]!Таблица213[[product_name]:[упаковка]],7,FALSE)</f>
        <v>727</v>
      </c>
      <c r="E1165" t="s">
        <v>38</v>
      </c>
      <c r="F1165" t="str">
        <f>VLOOKUP(укпф1[[#This Row],[Номенклатура]],[1]!Таблица213[[product_name]:[упаковка]],3,FALSE)</f>
        <v>ОХЛ</v>
      </c>
      <c r="G1165" t="s">
        <v>15</v>
      </c>
      <c r="H1165" t="str">
        <f>VLOOKUP(укпф1[[#This Row],[Номенклатура]],[1]!Таблица213[[product_name]:[упаковка]],4,FALSE)</f>
        <v>грудка</v>
      </c>
      <c r="I1165" s="7">
        <v>152.39301680987396</v>
      </c>
      <c r="J1165" s="7" cm="1">
        <f t="array" ref="J1165">INDEX('[1]прайс ЗПП'!$A$1:$D$1080,MATCH(1,(укпф1[[#This Row],[артикул]]='[1]прайс ЗПП'!$B$1:$B$1080)*(укпф1[[#This Row],[Source.Name.1]]='[1]прайс ЗПП'!$A$1:$A$1080),0),4)</f>
        <v>892.93733955066887</v>
      </c>
      <c r="K1165" s="7">
        <f>укпф1[[#This Row],[цена]]*укпф1[[#This Row],[объем]]</f>
        <v>136077.41499630921</v>
      </c>
      <c r="L1165" s="7">
        <f>IFERROR(укпф1[[#This Row],[объем]]*VLOOKUP(укпф1[[#This Row],[артикул]],[1]маринад!$A$2:$D$39,3,FALSE),укпф1[[#This Row],[объем]])</f>
        <v>152.39301680987396</v>
      </c>
    </row>
    <row r="1166" spans="1:12" x14ac:dyDescent="0.35">
      <c r="A1166" t="s">
        <v>152</v>
      </c>
      <c r="B1166" t="s">
        <v>93</v>
      </c>
      <c r="C1166" t="s">
        <v>69</v>
      </c>
      <c r="D1166">
        <f>VLOOKUP(укпф1[[#This Row],[Номенклатура]],[1]!Таблица213[[product_name]:[упаковка]],7,FALSE)</f>
        <v>725</v>
      </c>
      <c r="E1166" t="s">
        <v>78</v>
      </c>
      <c r="F1166" t="str">
        <f>VLOOKUP(укпф1[[#This Row],[Номенклатура]],[1]!Таблица213[[product_name]:[упаковка]],3,FALSE)</f>
        <v>ОХЛ</v>
      </c>
      <c r="G1166" t="s">
        <v>15</v>
      </c>
      <c r="H1166" t="str">
        <f>VLOOKUP(укпф1[[#This Row],[Номенклатура]],[1]!Таблица213[[product_name]:[упаковка]],4,FALSE)</f>
        <v>грудка</v>
      </c>
      <c r="I1166" s="7">
        <v>665.44950673644962</v>
      </c>
      <c r="J1166" s="7" cm="1">
        <f t="array" ref="J1166">INDEX('[1]прайс ЗПП'!$A$1:$D$1080,MATCH(1,(укпф1[[#This Row],[артикул]]='[1]прайс ЗПП'!$B$1:$B$1080)*(укпф1[[#This Row],[Source.Name.1]]='[1]прайс ЗПП'!$A$1:$A$1080),0),4)</f>
        <v>866.88872982978717</v>
      </c>
      <c r="K1166" s="7">
        <f>укпф1[[#This Row],[цена]]*укпф1[[#This Row],[объем]]</f>
        <v>576870.67766061926</v>
      </c>
      <c r="L1166" s="7">
        <f>IFERROR(укпф1[[#This Row],[объем]]*VLOOKUP(укпф1[[#This Row],[артикул]],[1]маринад!$A$2:$D$39,3,FALSE),укпф1[[#This Row],[объем]])</f>
        <v>665.44950673644962</v>
      </c>
    </row>
    <row r="1167" spans="1:12" x14ac:dyDescent="0.35">
      <c r="A1167" t="s">
        <v>152</v>
      </c>
      <c r="B1167" t="s">
        <v>93</v>
      </c>
      <c r="C1167" t="s">
        <v>69</v>
      </c>
      <c r="D1167">
        <f>VLOOKUP(укпф1[[#This Row],[Номенклатура]],[1]!Таблица213[[product_name]:[упаковка]],7,FALSE)</f>
        <v>29</v>
      </c>
      <c r="E1167" t="s">
        <v>79</v>
      </c>
      <c r="F1167" t="str">
        <f>VLOOKUP(укпф1[[#This Row],[Номенклатура]],[1]!Таблица213[[product_name]:[упаковка]],3,FALSE)</f>
        <v>ОХЛ</v>
      </c>
      <c r="G1167" t="s">
        <v>15</v>
      </c>
      <c r="H1167" t="str">
        <f>VLOOKUP(укпф1[[#This Row],[Номенклатура]],[1]!Таблица213[[product_name]:[упаковка]],4,FALSE)</f>
        <v>табак</v>
      </c>
      <c r="I1167" s="7">
        <v>152.39301680987398</v>
      </c>
      <c r="J1167" s="7" cm="1">
        <f t="array" ref="J1167">INDEX('[1]прайс ЗПП'!$A$1:$D$1080,MATCH(1,(укпф1[[#This Row],[артикул]]='[1]прайс ЗПП'!$B$1:$B$1080)*(укпф1[[#This Row],[Source.Name.1]]='[1]прайс ЗПП'!$A$1:$A$1080),0),4)</f>
        <v>758.87469332072919</v>
      </c>
      <c r="K1167" s="7">
        <f>укпф1[[#This Row],[цена]]*укпф1[[#This Row],[объем]]</f>
        <v>115647.20389581384</v>
      </c>
      <c r="L1167" s="7">
        <f>IFERROR(укпф1[[#This Row],[объем]]*VLOOKUP(укпф1[[#This Row],[артикул]],[1]маринад!$A$2:$D$39,3,FALSE),укпф1[[#This Row],[объем]])</f>
        <v>152.39301680987398</v>
      </c>
    </row>
    <row r="1168" spans="1:12" x14ac:dyDescent="0.35">
      <c r="A1168" t="s">
        <v>152</v>
      </c>
      <c r="B1168" t="s">
        <v>93</v>
      </c>
      <c r="C1168" t="s">
        <v>69</v>
      </c>
      <c r="D1168">
        <f>VLOOKUP(укпф1[[#This Row],[Номенклатура]],[1]!Таблица213[[product_name]:[упаковка]],7,FALSE)</f>
        <v>30</v>
      </c>
      <c r="E1168" t="s">
        <v>80</v>
      </c>
      <c r="F1168" t="str">
        <f>VLOOKUP(укпф1[[#This Row],[Номенклатура]],[1]!Таблица213[[product_name]:[упаковка]],3,FALSE)</f>
        <v>ОХЛ</v>
      </c>
      <c r="G1168" t="s">
        <v>15</v>
      </c>
      <c r="H1168" t="str">
        <f>VLOOKUP(укпф1[[#This Row],[Номенклатура]],[1]!Таблица213[[product_name]:[упаковка]],4,FALSE)</f>
        <v>рагу</v>
      </c>
      <c r="I1168" s="7">
        <v>863.56042858928561</v>
      </c>
      <c r="J1168" s="7" cm="1">
        <f t="array" ref="J1168">INDEX('[1]прайс ЗПП'!$A$1:$D$1080,MATCH(1,(укпф1[[#This Row],[артикул]]='[1]прайс ЗПП'!$B$1:$B$1080)*(укпф1[[#This Row],[Source.Name.1]]='[1]прайс ЗПП'!$A$1:$A$1080),0),4)</f>
        <v>714.38712156939914</v>
      </c>
      <c r="K1168" s="7">
        <f>укпф1[[#This Row],[цена]]*укпф1[[#This Row],[объем]]</f>
        <v>616916.44888113637</v>
      </c>
      <c r="L1168" s="7">
        <f>IFERROR(укпф1[[#This Row],[объем]]*VLOOKUP(укпф1[[#This Row],[артикул]],[1]маринад!$A$2:$D$39,3,FALSE),укпф1[[#This Row],[объем]])</f>
        <v>863.56042858928561</v>
      </c>
    </row>
    <row r="1169" spans="1:12" x14ac:dyDescent="0.35">
      <c r="A1169" t="s">
        <v>152</v>
      </c>
      <c r="B1169" t="s">
        <v>93</v>
      </c>
      <c r="C1169" t="s">
        <v>69</v>
      </c>
      <c r="D1169">
        <f>VLOOKUP(укпф1[[#This Row],[Номенклатура]],[1]!Таблица213[[product_name]:[упаковка]],7,FALSE)</f>
        <v>730</v>
      </c>
      <c r="E1169" t="s">
        <v>45</v>
      </c>
      <c r="F1169" t="str">
        <f>VLOOKUP(укпф1[[#This Row],[Номенклатура]],[1]!Таблица213[[product_name]:[упаковка]],3,FALSE)</f>
        <v>ОХЛ</v>
      </c>
      <c r="G1169" t="s">
        <v>15</v>
      </c>
      <c r="H1169" t="str">
        <f>VLOOKUP(укпф1[[#This Row],[Номенклатура]],[1]!Таблица213[[product_name]:[упаковка]],4,FALSE)</f>
        <v>желудки</v>
      </c>
      <c r="I1169" s="7">
        <v>182.87162017184872</v>
      </c>
      <c r="J1169" s="7" cm="1">
        <f t="array" ref="J1169">INDEX('[1]прайс ЗПП'!$A$1:$D$1080,MATCH(1,(укпф1[[#This Row],[артикул]]='[1]прайс ЗПП'!$B$1:$B$1080)*(укпф1[[#This Row],[Source.Name.1]]='[1]прайс ЗПП'!$A$1:$A$1080),0),4)</f>
        <v>562.55065967575126</v>
      </c>
      <c r="K1169" s="7">
        <f>укпф1[[#This Row],[цена]]*укпф1[[#This Row],[объем]]</f>
        <v>102874.55056364692</v>
      </c>
      <c r="L1169" s="7">
        <f>IFERROR(укпф1[[#This Row],[объем]]*VLOOKUP(укпф1[[#This Row],[артикул]],[1]маринад!$A$2:$D$39,3,FALSE),укпф1[[#This Row],[объем]])</f>
        <v>182.87162017184872</v>
      </c>
    </row>
    <row r="1170" spans="1:12" x14ac:dyDescent="0.35">
      <c r="A1170" t="s">
        <v>152</v>
      </c>
      <c r="B1170" t="s">
        <v>93</v>
      </c>
      <c r="C1170" t="s">
        <v>69</v>
      </c>
      <c r="D1170">
        <f>VLOOKUP(укпф1[[#This Row],[Номенклатура]],[1]!Таблица213[[product_name]:[упаковка]],7,FALSE)</f>
        <v>731</v>
      </c>
      <c r="E1170" t="s">
        <v>81</v>
      </c>
      <c r="F1170" t="str">
        <f>VLOOKUP(укпф1[[#This Row],[Номенклатура]],[1]!Таблица213[[product_name]:[упаковка]],3,FALSE)</f>
        <v>ОХЛ</v>
      </c>
      <c r="G1170" t="s">
        <v>15</v>
      </c>
      <c r="H1170" t="str">
        <f>VLOOKUP(укпф1[[#This Row],[Номенклатура]],[1]!Таблица213[[product_name]:[упаковка]],4,FALSE)</f>
        <v>желудки</v>
      </c>
      <c r="I1170" s="7">
        <v>121.91441344789916</v>
      </c>
      <c r="J1170" s="7" cm="1">
        <f t="array" ref="J1170">INDEX('[1]прайс ЗПП'!$A$1:$D$1080,MATCH(1,(укпф1[[#This Row],[артикул]]='[1]прайс ЗПП'!$B$1:$B$1080)*(укпф1[[#This Row],[Source.Name.1]]='[1]прайс ЗПП'!$A$1:$A$1080),0),4)</f>
        <v>542.28973391121701</v>
      </c>
      <c r="K1170" s="7">
        <f>укпф1[[#This Row],[цена]]*укпф1[[#This Row],[объем]]</f>
        <v>66112.934828603335</v>
      </c>
      <c r="L1170" s="7">
        <f>IFERROR(укпф1[[#This Row],[объем]]*VLOOKUP(укпф1[[#This Row],[артикул]],[1]маринад!$A$2:$D$39,3,FALSE),укпф1[[#This Row],[объем]])</f>
        <v>121.91441344789916</v>
      </c>
    </row>
    <row r="1171" spans="1:12" x14ac:dyDescent="0.35">
      <c r="A1171" t="s">
        <v>152</v>
      </c>
      <c r="B1171" t="s">
        <v>93</v>
      </c>
      <c r="C1171" t="s">
        <v>69</v>
      </c>
      <c r="D1171">
        <f>VLOOKUP(укпф1[[#This Row],[Номенклатура]],[1]!Таблица213[[product_name]:[упаковка]],7,FALSE)</f>
        <v>732</v>
      </c>
      <c r="E1171" t="s">
        <v>47</v>
      </c>
      <c r="F1171" t="str">
        <f>VLOOKUP(укпф1[[#This Row],[Номенклатура]],[1]!Таблица213[[product_name]:[упаковка]],3,FALSE)</f>
        <v>ОХЛ</v>
      </c>
      <c r="G1171" t="s">
        <v>15</v>
      </c>
      <c r="H1171" t="str">
        <f>VLOOKUP(укпф1[[#This Row],[Номенклатура]],[1]!Таблица213[[product_name]:[упаковка]],4,FALSE)</f>
        <v>печень</v>
      </c>
      <c r="I1171" s="7">
        <v>193.03115462584032</v>
      </c>
      <c r="J1171" s="7" cm="1">
        <f t="array" ref="J1171">INDEX('[1]прайс ЗПП'!$A$1:$D$1080,MATCH(1,(укпф1[[#This Row],[артикул]]='[1]прайс ЗПП'!$B$1:$B$1080)*(укпф1[[#This Row],[Source.Name.1]]='[1]прайс ЗПП'!$A$1:$A$1080),0),4)</f>
        <v>538.22572340599811</v>
      </c>
      <c r="K1171" s="7">
        <f>укпф1[[#This Row],[цена]]*укпф1[[#This Row],[объем]]</f>
        <v>103894.33283838799</v>
      </c>
      <c r="L1171" s="7">
        <f>IFERROR(укпф1[[#This Row],[объем]]*VLOOKUP(укпф1[[#This Row],[артикул]],[1]маринад!$A$2:$D$39,3,FALSE),укпф1[[#This Row],[объем]])</f>
        <v>193.03115462584032</v>
      </c>
    </row>
    <row r="1172" spans="1:12" x14ac:dyDescent="0.35">
      <c r="A1172" t="s">
        <v>152</v>
      </c>
      <c r="B1172" t="s">
        <v>93</v>
      </c>
      <c r="C1172" t="s">
        <v>69</v>
      </c>
      <c r="D1172">
        <f>VLOOKUP(укпф1[[#This Row],[Номенклатура]],[1]!Таблица213[[product_name]:[упаковка]],7,FALSE)</f>
        <v>733</v>
      </c>
      <c r="E1172" t="s">
        <v>82</v>
      </c>
      <c r="F1172" t="str">
        <f>VLOOKUP(укпф1[[#This Row],[Номенклатура]],[1]!Таблица213[[product_name]:[упаковка]],3,FALSE)</f>
        <v>ОХЛ</v>
      </c>
      <c r="G1172" t="s">
        <v>15</v>
      </c>
      <c r="H1172" t="str">
        <f>VLOOKUP(укпф1[[#This Row],[Номенклатура]],[1]!Таблица213[[product_name]:[упаковка]],4,FALSE)</f>
        <v>печень</v>
      </c>
      <c r="I1172" s="7">
        <v>152.39301680987396</v>
      </c>
      <c r="J1172" s="7" cm="1">
        <f t="array" ref="J1172">INDEX('[1]прайс ЗПП'!$A$1:$D$1080,MATCH(1,(укпф1[[#This Row],[артикул]]='[1]прайс ЗПП'!$B$1:$B$1080)*(укпф1[[#This Row],[Source.Name.1]]='[1]прайс ЗПП'!$A$1:$A$1080),0),4)</f>
        <v>516.37476574634809</v>
      </c>
      <c r="K1172" s="7">
        <f>укпф1[[#This Row],[цена]]*укпф1[[#This Row],[объем]]</f>
        <v>78691.908356577944</v>
      </c>
      <c r="L1172" s="7">
        <f>IFERROR(укпф1[[#This Row],[объем]]*VLOOKUP(укпф1[[#This Row],[артикул]],[1]маринад!$A$2:$D$39,3,FALSE),укпф1[[#This Row],[объем]])</f>
        <v>152.39301680987396</v>
      </c>
    </row>
    <row r="1173" spans="1:12" x14ac:dyDescent="0.35">
      <c r="A1173" t="s">
        <v>152</v>
      </c>
      <c r="B1173" t="s">
        <v>93</v>
      </c>
      <c r="C1173" t="s">
        <v>69</v>
      </c>
      <c r="D1173">
        <f>VLOOKUP(укпф1[[#This Row],[Номенклатура]],[1]!Таблица213[[product_name]:[упаковка]],7,FALSE)</f>
        <v>734</v>
      </c>
      <c r="E1173" t="s">
        <v>49</v>
      </c>
      <c r="F1173" t="str">
        <f>VLOOKUP(укпф1[[#This Row],[Номенклатура]],[1]!Таблица213[[product_name]:[упаковка]],3,FALSE)</f>
        <v>ОХЛ</v>
      </c>
      <c r="G1173" t="s">
        <v>15</v>
      </c>
      <c r="H1173" t="str">
        <f>VLOOKUP(укпф1[[#This Row],[Номенклатура]],[1]!Таблица213[[product_name]:[упаковка]],4,FALSE)</f>
        <v>сердце</v>
      </c>
      <c r="I1173" s="7">
        <v>253.98836134978993</v>
      </c>
      <c r="J1173" s="7" cm="1">
        <f t="array" ref="J1173">INDEX('[1]прайс ЗПП'!$A$1:$D$1080,MATCH(1,(укпф1[[#This Row],[артикул]]='[1]прайс ЗПП'!$B$1:$B$1080)*(укпф1[[#This Row],[Source.Name.1]]='[1]прайс ЗПП'!$A$1:$A$1080),0),4)</f>
        <v>898.93230320001805</v>
      </c>
      <c r="K1173" s="7">
        <f>укпф1[[#This Row],[цена]]*укпф1[[#This Row],[объем]]</f>
        <v>228318.34265416511</v>
      </c>
      <c r="L1173" s="7">
        <f>IFERROR(укпф1[[#This Row],[объем]]*VLOOKUP(укпф1[[#This Row],[артикул]],[1]маринад!$A$2:$D$39,3,FALSE),укпф1[[#This Row],[объем]])</f>
        <v>253.98836134978993</v>
      </c>
    </row>
    <row r="1174" spans="1:12" x14ac:dyDescent="0.35">
      <c r="A1174" t="s">
        <v>152</v>
      </c>
      <c r="B1174" t="s">
        <v>93</v>
      </c>
      <c r="C1174" t="s">
        <v>69</v>
      </c>
      <c r="D1174">
        <f>VLOOKUP(укпф1[[#This Row],[Номенклатура]],[1]!Таблица213[[product_name]:[упаковка]],7,FALSE)</f>
        <v>735</v>
      </c>
      <c r="E1174" t="s">
        <v>83</v>
      </c>
      <c r="F1174" t="str">
        <f>VLOOKUP(укпф1[[#This Row],[Номенклатура]],[1]!Таблица213[[product_name]:[упаковка]],3,FALSE)</f>
        <v>ОХЛ</v>
      </c>
      <c r="G1174" t="s">
        <v>15</v>
      </c>
      <c r="H1174" t="str">
        <f>VLOOKUP(укпф1[[#This Row],[Номенклатура]],[1]!Таблица213[[product_name]:[упаковка]],4,FALSE)</f>
        <v>сердце</v>
      </c>
      <c r="I1174" s="7">
        <v>152.39301680987396</v>
      </c>
      <c r="J1174" s="7" cm="1">
        <f t="array" ref="J1174">INDEX('[1]прайс ЗПП'!$A$1:$D$1080,MATCH(1,(укпф1[[#This Row],[артикул]]='[1]прайс ЗПП'!$B$1:$B$1080)*(укпф1[[#This Row],[Source.Name.1]]='[1]прайс ЗПП'!$A$1:$A$1080),0),4)</f>
        <v>874.31230900712865</v>
      </c>
      <c r="K1174" s="7">
        <f>укпф1[[#This Row],[цена]]*укпф1[[#This Row],[объем]]</f>
        <v>133239.09040360307</v>
      </c>
      <c r="L1174" s="7">
        <f>IFERROR(укпф1[[#This Row],[объем]]*VLOOKUP(укпф1[[#This Row],[артикул]],[1]маринад!$A$2:$D$39,3,FALSE),укпф1[[#This Row],[объем]])</f>
        <v>152.39301680987396</v>
      </c>
    </row>
    <row r="1175" spans="1:12" x14ac:dyDescent="0.35">
      <c r="A1175" t="s">
        <v>152</v>
      </c>
      <c r="B1175" t="s">
        <v>93</v>
      </c>
      <c r="C1175" t="s">
        <v>69</v>
      </c>
      <c r="D1175">
        <f>VLOOKUP(укпф1[[#This Row],[Номенклатура]],[1]!Таблица213[[product_name]:[упаковка]],7,FALSE)</f>
        <v>204</v>
      </c>
      <c r="E1175" t="s">
        <v>84</v>
      </c>
      <c r="F1175" t="str">
        <f>VLOOKUP(укпф1[[#This Row],[Номенклатура]],[1]!Таблица213[[product_name]:[упаковка]],3,FALSE)</f>
        <v>ОХЛ</v>
      </c>
      <c r="G1175" t="s">
        <v>15</v>
      </c>
      <c r="H1175" t="str">
        <f>VLOOKUP(укпф1[[#This Row],[Номенклатура]],[1]!Таблица213[[product_name]:[упаковка]],4,FALSE)</f>
        <v>крыло</v>
      </c>
      <c r="I1175" s="7">
        <v>111.75487899390757</v>
      </c>
      <c r="J1175" s="7" cm="1">
        <f t="array" ref="J1175">INDEX('[1]прайс ЗПП'!$A$1:$D$1080,MATCH(1,(укпф1[[#This Row],[артикул]]='[1]прайс ЗПП'!$B$1:$B$1080)*(укпф1[[#This Row],[Source.Name.1]]='[1]прайс ЗПП'!$A$1:$A$1080),0),4)</f>
        <v>851.50169777110875</v>
      </c>
      <c r="K1175" s="7">
        <f>укпф1[[#This Row],[цена]]*укпф1[[#This Row],[объем]]</f>
        <v>95159.469197517115</v>
      </c>
      <c r="L1175" s="7">
        <f>IFERROR(укпф1[[#This Row],[объем]]*VLOOKUP(укпф1[[#This Row],[артикул]],[1]маринад!$A$2:$D$39,3,FALSE),укпф1[[#This Row],[объем]])</f>
        <v>95.803582506564567</v>
      </c>
    </row>
    <row r="1176" spans="1:12" x14ac:dyDescent="0.35">
      <c r="A1176" t="s">
        <v>152</v>
      </c>
      <c r="B1176" t="s">
        <v>93</v>
      </c>
      <c r="C1176" t="s">
        <v>69</v>
      </c>
      <c r="D1176">
        <f>VLOOKUP(укпф1[[#This Row],[Номенклатура]],[1]!Таблица213[[product_name]:[упаковка]],7,FALSE)</f>
        <v>959</v>
      </c>
      <c r="E1176" t="s">
        <v>85</v>
      </c>
      <c r="F1176" t="str">
        <f>VLOOKUP(укпф1[[#This Row],[Номенклатура]],[1]!Таблица213[[product_name]:[упаковка]],3,FALSE)</f>
        <v>ОХЛ</v>
      </c>
      <c r="G1176" t="s">
        <v>15</v>
      </c>
      <c r="H1176" t="str">
        <f>VLOOKUP(укпф1[[#This Row],[Номенклатура]],[1]!Таблица213[[product_name]:[упаковка]],4,FALSE)</f>
        <v>табак</v>
      </c>
      <c r="I1176" s="7">
        <v>106.67511176691178</v>
      </c>
      <c r="J1176" s="7" cm="1">
        <f t="array" ref="J1176">INDEX('[1]прайс ЗПП'!$A$1:$D$1080,MATCH(1,(укпф1[[#This Row],[артикул]]='[1]прайс ЗПП'!$B$1:$B$1080)*(укпф1[[#This Row],[Source.Name.1]]='[1]прайс ЗПП'!$A$1:$A$1080),0),4)</f>
        <v>683.37273840673231</v>
      </c>
      <c r="K1176" s="7">
        <f>укпф1[[#This Row],[цена]]*укпф1[[#This Row],[объем]]</f>
        <v>72898.863247998743</v>
      </c>
      <c r="L1176" s="7">
        <f>IFERROR(укпф1[[#This Row],[объем]]*VLOOKUP(укпф1[[#This Row],[артикул]],[1]маринад!$A$2:$D$39,3,FALSE),укпф1[[#This Row],[объем]])</f>
        <v>94.194359176081036</v>
      </c>
    </row>
    <row r="1177" spans="1:12" x14ac:dyDescent="0.35">
      <c r="A1177" t="s">
        <v>152</v>
      </c>
      <c r="B1177" t="s">
        <v>93</v>
      </c>
      <c r="C1177" t="s">
        <v>69</v>
      </c>
      <c r="D1177">
        <f>VLOOKUP(укпф1[[#This Row],[Номенклатура]],[1]!Таблица213[[product_name]:[упаковка]],7,FALSE)</f>
        <v>953</v>
      </c>
      <c r="E1177" t="s">
        <v>87</v>
      </c>
      <c r="F1177" t="str">
        <f>VLOOKUP(укпф1[[#This Row],[Номенклатура]],[1]!Таблица213[[product_name]:[упаковка]],3,FALSE)</f>
        <v>ОХЛ</v>
      </c>
      <c r="G1177" t="s">
        <v>15</v>
      </c>
      <c r="H1177" t="str">
        <f>VLOOKUP(укпф1[[#This Row],[Номенклатура]],[1]!Таблица213[[product_name]:[упаковка]],4,FALSE)</f>
        <v>бедро</v>
      </c>
      <c r="I1177" s="7">
        <v>106.67511176691177</v>
      </c>
      <c r="J1177" s="7" cm="1">
        <f t="array" ref="J1177">INDEX('[1]прайс ЗПП'!$A$1:$D$1080,MATCH(1,(укпф1[[#This Row],[артикул]]='[1]прайс ЗПП'!$B$1:$B$1080)*(укпф1[[#This Row],[Source.Name.1]]='[1]прайс ЗПП'!$A$1:$A$1080),0),4)</f>
        <v>908.058875655311</v>
      </c>
      <c r="K1177" s="7">
        <f>укпф1[[#This Row],[цена]]*укпф1[[#This Row],[объем]]</f>
        <v>96867.282051466536</v>
      </c>
      <c r="L1177" s="7">
        <f>IFERROR(укпф1[[#This Row],[объем]]*VLOOKUP(укпф1[[#This Row],[артикул]],[1]маринад!$A$2:$D$39,3,FALSE),укпф1[[#This Row],[объем]])</f>
        <v>92.000958833041622</v>
      </c>
    </row>
    <row r="1178" spans="1:12" x14ac:dyDescent="0.35">
      <c r="A1178" t="s">
        <v>152</v>
      </c>
      <c r="B1178" t="s">
        <v>93</v>
      </c>
      <c r="C1178" t="s">
        <v>69</v>
      </c>
      <c r="D1178">
        <f>VLOOKUP(укпф1[[#This Row],[Номенклатура]],[1]!Таблица213[[product_name]:[упаковка]],7,FALSE)</f>
        <v>958</v>
      </c>
      <c r="E1178" t="s">
        <v>58</v>
      </c>
      <c r="F1178" t="str">
        <f>VLOOKUP(укпф1[[#This Row],[Номенклатура]],[1]!Таблица213[[product_name]:[упаковка]],3,FALSE)</f>
        <v>ОХЛ</v>
      </c>
      <c r="G1178" t="s">
        <v>15</v>
      </c>
      <c r="H1178" t="str">
        <f>VLOOKUP(укпф1[[#This Row],[Номенклатура]],[1]!Таблица213[[product_name]:[упаковка]],4,FALSE)</f>
        <v>табак</v>
      </c>
      <c r="I1178" s="7">
        <v>101.59534453991597</v>
      </c>
      <c r="J1178" s="7" cm="1">
        <f t="array" ref="J1178">INDEX('[1]прайс ЗПП'!$A$1:$D$1080,MATCH(1,(укпф1[[#This Row],[артикул]]='[1]прайс ЗПП'!$B$1:$B$1080)*(укпф1[[#This Row],[Source.Name.1]]='[1]прайс ЗПП'!$A$1:$A$1080),0),4)</f>
        <v>781.01654067386187</v>
      </c>
      <c r="K1178" s="7">
        <f>укпф1[[#This Row],[цена]]*укпф1[[#This Row],[объем]]</f>
        <v>79347.644541134287</v>
      </c>
      <c r="L1178" s="7">
        <f>IFERROR(укпф1[[#This Row],[объем]]*VLOOKUP(укпф1[[#This Row],[артикул]],[1]маринад!$A$2:$D$39,3,FALSE),укпф1[[#This Row],[объем]])</f>
        <v>98.924386114815945</v>
      </c>
    </row>
    <row r="1179" spans="1:12" x14ac:dyDescent="0.35">
      <c r="A1179" t="s">
        <v>152</v>
      </c>
      <c r="B1179" t="s">
        <v>93</v>
      </c>
      <c r="C1179" t="s">
        <v>69</v>
      </c>
      <c r="D1179">
        <f>VLOOKUP(укпф1[[#This Row],[Номенклатура]],[1]!Таблица213[[product_name]:[упаковка]],7,FALSE)</f>
        <v>205</v>
      </c>
      <c r="E1179" t="s">
        <v>88</v>
      </c>
      <c r="F1179" t="str">
        <f>VLOOKUP(укпф1[[#This Row],[Номенклатура]],[1]!Таблица213[[product_name]:[упаковка]],3,FALSE)</f>
        <v>ОХЛ</v>
      </c>
      <c r="G1179" t="s">
        <v>15</v>
      </c>
      <c r="H1179" t="str">
        <f>VLOOKUP(укпф1[[#This Row],[Номенклатура]],[1]!Таблица213[[product_name]:[упаковка]],4,FALSE)</f>
        <v>рагу</v>
      </c>
      <c r="I1179" s="7">
        <v>152.39301680987396</v>
      </c>
      <c r="J1179" s="7" cm="1">
        <f t="array" ref="J1179">INDEX('[1]прайс ЗПП'!$A$1:$D$1080,MATCH(1,(укпф1[[#This Row],[артикул]]='[1]прайс ЗПП'!$B$1:$B$1080)*(укпф1[[#This Row],[Source.Name.1]]='[1]прайс ЗПП'!$A$1:$A$1080),0),4)</f>
        <v>603.7807486671885</v>
      </c>
      <c r="K1179" s="7">
        <f>укпф1[[#This Row],[цена]]*укпф1[[#This Row],[объем]]</f>
        <v>92011.969781117135</v>
      </c>
      <c r="L1179" s="7">
        <f>IFERROR(укпф1[[#This Row],[объем]]*VLOOKUP(укпф1[[#This Row],[артикул]],[1]маринад!$A$2:$D$39,3,FALSE),укпф1[[#This Row],[объем]])</f>
        <v>113.07636477693401</v>
      </c>
    </row>
    <row r="1180" spans="1:12" x14ac:dyDescent="0.35">
      <c r="A1180" t="s">
        <v>152</v>
      </c>
      <c r="B1180" t="s">
        <v>93</v>
      </c>
      <c r="C1180" t="s">
        <v>69</v>
      </c>
      <c r="D1180">
        <f>VLOOKUP(укпф1[[#This Row],[Номенклатура]],[1]!Таблица213[[product_name]:[упаковка]],7,FALSE)</f>
        <v>961</v>
      </c>
      <c r="E1180" t="s">
        <v>89</v>
      </c>
      <c r="F1180" t="str">
        <f>VLOOKUP(укпф1[[#This Row],[Номенклатура]],[1]!Таблица213[[product_name]:[упаковка]],3,FALSE)</f>
        <v>ОХЛ</v>
      </c>
      <c r="G1180" t="s">
        <v>15</v>
      </c>
      <c r="H1180" t="str">
        <f>VLOOKUP(укпф1[[#This Row],[Номенклатура]],[1]!Таблица213[[product_name]:[упаковка]],4,FALSE)</f>
        <v>табак</v>
      </c>
      <c r="I1180" s="7">
        <v>152.39301680987396</v>
      </c>
      <c r="J1180" s="7" cm="1">
        <f t="array" ref="J1180">INDEX('[1]прайс ЗПП'!$A$1:$D$1080,MATCH(1,(укпф1[[#This Row],[артикул]]='[1]прайс ЗПП'!$B$1:$B$1080)*(укпф1[[#This Row],[Source.Name.1]]='[1]прайс ЗПП'!$A$1:$A$1080),0),4)</f>
        <v>771.81844053102043</v>
      </c>
      <c r="K1180" s="7">
        <f>укпф1[[#This Row],[цена]]*укпф1[[#This Row],[объем]]</f>
        <v>117619.74058201449</v>
      </c>
      <c r="L1180" s="7">
        <f>IFERROR(укпф1[[#This Row],[объем]]*VLOOKUP(укпф1[[#This Row],[артикул]],[1]маринад!$A$2:$D$39,3,FALSE),укпф1[[#This Row],[объем]])</f>
        <v>150.88417505928115</v>
      </c>
    </row>
    <row r="1181" spans="1:12" x14ac:dyDescent="0.35">
      <c r="A1181" t="s">
        <v>152</v>
      </c>
      <c r="B1181" t="s">
        <v>93</v>
      </c>
      <c r="C1181" t="s">
        <v>69</v>
      </c>
      <c r="D1181">
        <f>VLOOKUP(укпф1[[#This Row],[Номенклатура]],[1]!Таблица213[[product_name]:[упаковка]],7,FALSE)</f>
        <v>1064</v>
      </c>
      <c r="E1181" t="s">
        <v>62</v>
      </c>
      <c r="F1181" t="str">
        <f>VLOOKUP(укпф1[[#This Row],[Номенклатура]],[1]!Таблица213[[product_name]:[упаковка]],3,FALSE)</f>
        <v>ОХЛ</v>
      </c>
      <c r="G1181" t="s">
        <v>15</v>
      </c>
      <c r="H1181" t="str">
        <f>VLOOKUP(укпф1[[#This Row],[Номенклатура]],[1]!Таблица213[[product_name]:[упаковка]],4,FALSE)</f>
        <v>бедро</v>
      </c>
      <c r="I1181" s="7">
        <v>157.47278403686974</v>
      </c>
      <c r="J1181" s="7" cm="1">
        <f t="array" ref="J1181">INDEX('[1]прайс ЗПП'!$A$1:$D$1080,MATCH(1,(укпф1[[#This Row],[артикул]]='[1]прайс ЗПП'!$B$1:$B$1080)*(укпф1[[#This Row],[Source.Name.1]]='[1]прайс ЗПП'!$A$1:$A$1080),0),4)</f>
        <v>877.24064130277009</v>
      </c>
      <c r="K1181" s="7">
        <f>укпф1[[#This Row],[цена]]*укпф1[[#This Row],[объем]]</f>
        <v>138141.52605623624</v>
      </c>
      <c r="L1181" s="7">
        <f>IFERROR(укпф1[[#This Row],[объем]]*VLOOKUP(укпф1[[#This Row],[артикул]],[1]маринад!$A$2:$D$39,3,FALSE),укпф1[[#This Row],[объем]])</f>
        <v>133.67808492094207</v>
      </c>
    </row>
    <row r="1182" spans="1:12" x14ac:dyDescent="0.35">
      <c r="A1182" t="s">
        <v>152</v>
      </c>
      <c r="B1182" t="s">
        <v>93</v>
      </c>
      <c r="C1182" t="s">
        <v>69</v>
      </c>
      <c r="D1182">
        <f>VLOOKUP(укпф1[[#This Row],[Номенклатура]],[1]!Таблица213[[product_name]:[упаковка]],7,FALSE)</f>
        <v>737</v>
      </c>
      <c r="E1182" t="s">
        <v>90</v>
      </c>
      <c r="F1182" t="str">
        <f>VLOOKUP(укпф1[[#This Row],[Номенклатура]],[1]!Таблица213[[product_name]:[упаковка]],3,FALSE)</f>
        <v>ОХЛ</v>
      </c>
      <c r="G1182" t="s">
        <v>15</v>
      </c>
      <c r="H1182" t="str">
        <f>VLOOKUP(укпф1[[#This Row],[Номенклатура]],[1]!Таблица213[[product_name]:[упаковка]],4,FALSE)</f>
        <v>лапы</v>
      </c>
      <c r="I1182" s="7">
        <v>507.97672269957985</v>
      </c>
      <c r="J1182" s="7" cm="1">
        <f t="array" ref="J1182">INDEX('[1]прайс ЗПП'!$A$1:$D$1080,MATCH(1,(укпф1[[#This Row],[артикул]]='[1]прайс ЗПП'!$B$1:$B$1080)*(укпф1[[#This Row],[Source.Name.1]]='[1]прайс ЗПП'!$A$1:$A$1080),0),4)</f>
        <v>165.934484876173</v>
      </c>
      <c r="K1182" s="7">
        <f>укпф1[[#This Row],[цена]]*укпф1[[#This Row],[объем]]</f>
        <v>84290.855810241366</v>
      </c>
      <c r="L1182" s="7">
        <f>IFERROR(укпф1[[#This Row],[объем]]*VLOOKUP(укпф1[[#This Row],[артикул]],[1]маринад!$A$2:$D$39,3,FALSE),укпф1[[#This Row],[объем]])</f>
        <v>507.97672269957985</v>
      </c>
    </row>
    <row r="1183" spans="1:12" x14ac:dyDescent="0.35">
      <c r="A1183" t="s">
        <v>152</v>
      </c>
      <c r="B1183" t="s">
        <v>93</v>
      </c>
      <c r="C1183" t="s">
        <v>69</v>
      </c>
      <c r="D1183">
        <f>VLOOKUP(укпф1[[#This Row],[Номенклатура]],[1]!Таблица213[[product_name]:[упаковка]],7,FALSE)</f>
        <v>739</v>
      </c>
      <c r="E1183" t="s">
        <v>91</v>
      </c>
      <c r="F1183" t="str">
        <f>VLOOKUP(укпф1[[#This Row],[Номенклатура]],[1]!Таблица213[[product_name]:[упаковка]],3,FALSE)</f>
        <v>ОХЛ</v>
      </c>
      <c r="G1183" t="s">
        <v>15</v>
      </c>
      <c r="H1183" t="str">
        <f>VLOOKUP(укпф1[[#This Row],[Номенклатура]],[1]!Таблица213[[product_name]:[упаковка]],4,FALSE)</f>
        <v>головы</v>
      </c>
      <c r="I1183" s="7">
        <v>660.36973950945378</v>
      </c>
      <c r="J1183" s="7" cm="1">
        <f t="array" ref="J1183">INDEX('[1]прайс ЗПП'!$A$1:$D$1080,MATCH(1,(укпф1[[#This Row],[артикул]]='[1]прайс ЗПП'!$B$1:$B$1080)*(укпф1[[#This Row],[Source.Name.1]]='[1]прайс ЗПП'!$A$1:$A$1080),0),4)</f>
        <v>173.85843743112267</v>
      </c>
      <c r="K1183" s="7">
        <f>укпф1[[#This Row],[цена]]*укпф1[[#This Row],[объем]]</f>
        <v>114810.85103791114</v>
      </c>
      <c r="L1183" s="7">
        <f>IFERROR(укпф1[[#This Row],[объем]]*VLOOKUP(укпф1[[#This Row],[артикул]],[1]маринад!$A$2:$D$39,3,FALSE),укпф1[[#This Row],[объем]])</f>
        <v>660.36973950945378</v>
      </c>
    </row>
    <row r="1184" spans="1:12" x14ac:dyDescent="0.35">
      <c r="A1184" t="s">
        <v>152</v>
      </c>
      <c r="B1184" t="s">
        <v>93</v>
      </c>
      <c r="C1184" t="s">
        <v>69</v>
      </c>
      <c r="D1184">
        <f>VLOOKUP(укпф1[[#This Row],[Номенклатура]],[1]!Таблица213[[product_name]:[упаковка]],7,FALSE)</f>
        <v>744</v>
      </c>
      <c r="E1184" t="s">
        <v>92</v>
      </c>
      <c r="F1184" t="str">
        <f>VLOOKUP(укпф1[[#This Row],[Номенклатура]],[1]!Таблица213[[product_name]:[упаковка]],3,FALSE)</f>
        <v>ОХЛ</v>
      </c>
      <c r="G1184" t="s">
        <v>15</v>
      </c>
      <c r="H1184" t="str">
        <f>VLOOKUP(укпф1[[#This Row],[Номенклатура]],[1]!Таблица213[[product_name]:[упаковка]],4,FALSE)</f>
        <v>шея</v>
      </c>
      <c r="I1184" s="7">
        <v>863.56042858928561</v>
      </c>
      <c r="J1184" s="7" cm="1">
        <f t="array" ref="J1184">INDEX('[1]прайс ЗПП'!$A$1:$D$1080,MATCH(1,(укпф1[[#This Row],[артикул]]='[1]прайс ЗПП'!$B$1:$B$1080)*(укпф1[[#This Row],[Source.Name.1]]='[1]прайс ЗПП'!$A$1:$A$1080),0),4)</f>
        <v>350.98234482785944</v>
      </c>
      <c r="K1184" s="7">
        <f>укпф1[[#This Row],[цена]]*укпф1[[#This Row],[объем]]</f>
        <v>303094.4641268187</v>
      </c>
      <c r="L1184" s="7">
        <f>IFERROR(укпф1[[#This Row],[объем]]*VLOOKUP(укпф1[[#This Row],[артикул]],[1]маринад!$A$2:$D$39,3,FALSE),укпф1[[#This Row],[объем]])</f>
        <v>863.56042858928561</v>
      </c>
    </row>
    <row r="1185" spans="1:12" x14ac:dyDescent="0.35">
      <c r="A1185" t="s">
        <v>152</v>
      </c>
      <c r="B1185" t="s">
        <v>94</v>
      </c>
      <c r="C1185" t="s">
        <v>95</v>
      </c>
      <c r="D1185">
        <f>VLOOKUP(укпф1[[#This Row],[Номенклатура]],[1]!Таблица213[[product_name]:[упаковка]],7,FALSE)</f>
        <v>710</v>
      </c>
      <c r="E1185" t="s">
        <v>28</v>
      </c>
      <c r="F1185" t="str">
        <f>VLOOKUP(укпф1[[#This Row],[Номенклатура]],[1]!Таблица213[[product_name]:[упаковка]],3,FALSE)</f>
        <v>ОХЛ</v>
      </c>
      <c r="G1185" t="s">
        <v>15</v>
      </c>
      <c r="H1185" t="str">
        <f>VLOOKUP(укпф1[[#This Row],[Номенклатура]],[1]!Таблица213[[product_name]:[упаковка]],4,FALSE)</f>
        <v>бедро</v>
      </c>
      <c r="I1185" s="7">
        <v>5054.2582892830396</v>
      </c>
      <c r="J1185" s="7" cm="1">
        <f t="array" ref="J1185">INDEX('[1]прайс ЗПП'!$A$1:$D$1080,MATCH(1,(укпф1[[#This Row],[артикул]]='[1]прайс ЗПП'!$B$1:$B$1080)*(укпф1[[#This Row],[Source.Name.1]]='[1]прайс ЗПП'!$A$1:$A$1080),0),4)</f>
        <v>846.31031080212472</v>
      </c>
      <c r="K1185" s="7">
        <f>укпф1[[#This Row],[цена]]*укпф1[[#This Row],[объем]]</f>
        <v>4277470.9036773443</v>
      </c>
      <c r="L1185" s="7">
        <f>IFERROR(укпф1[[#This Row],[объем]]*VLOOKUP(укпф1[[#This Row],[артикул]],[1]маринад!$A$2:$D$39,3,FALSE),укпф1[[#This Row],[объем]])</f>
        <v>5054.2582892830396</v>
      </c>
    </row>
    <row r="1186" spans="1:12" x14ac:dyDescent="0.35">
      <c r="A1186" t="s">
        <v>152</v>
      </c>
      <c r="B1186" t="s">
        <v>94</v>
      </c>
      <c r="C1186" t="s">
        <v>95</v>
      </c>
      <c r="D1186">
        <f>VLOOKUP(укпф1[[#This Row],[Номенклатура]],[1]!Таблица213[[product_name]:[упаковка]],7,FALSE)</f>
        <v>953</v>
      </c>
      <c r="E1186" t="s">
        <v>87</v>
      </c>
      <c r="F1186" t="str">
        <f>VLOOKUP(укпф1[[#This Row],[Номенклатура]],[1]!Таблица213[[product_name]:[упаковка]],3,FALSE)</f>
        <v>ОХЛ</v>
      </c>
      <c r="G1186" t="s">
        <v>15</v>
      </c>
      <c r="H1186" t="str">
        <f>VLOOKUP(укпф1[[#This Row],[Номенклатура]],[1]!Таблица213[[product_name]:[упаковка]],4,FALSE)</f>
        <v>бедро</v>
      </c>
      <c r="I1186" s="7">
        <v>336.95055261886932</v>
      </c>
      <c r="J1186" s="7" cm="1">
        <f t="array" ref="J1186">INDEX('[1]прайс ЗПП'!$A$1:$D$1080,MATCH(1,(укпф1[[#This Row],[артикул]]='[1]прайс ЗПП'!$B$1:$B$1080)*(укпф1[[#This Row],[Source.Name.1]]='[1]прайс ЗПП'!$A$1:$A$1080),0),4)</f>
        <v>908.058875655311</v>
      </c>
      <c r="K1186" s="7">
        <f>укпф1[[#This Row],[цена]]*укпф1[[#This Row],[объем]]</f>
        <v>305970.9399625262</v>
      </c>
      <c r="L1186" s="7">
        <f>IFERROR(укпф1[[#This Row],[объем]]*VLOOKUP(укпф1[[#This Row],[артикул]],[1]маринад!$A$2:$D$39,3,FALSE),укпф1[[#This Row],[объем]])</f>
        <v>290.59987289251342</v>
      </c>
    </row>
    <row r="1187" spans="1:12" x14ac:dyDescent="0.35">
      <c r="A1187" t="s">
        <v>152</v>
      </c>
      <c r="B1187" t="s">
        <v>94</v>
      </c>
      <c r="C1187" t="s">
        <v>95</v>
      </c>
      <c r="D1187">
        <f>VLOOKUP(укпф1[[#This Row],[Номенклатура]],[1]!Таблица213[[product_name]:[упаковка]],7,FALSE)</f>
        <v>712</v>
      </c>
      <c r="E1187" t="s">
        <v>30</v>
      </c>
      <c r="F1187" t="str">
        <f>VLOOKUP(укпф1[[#This Row],[Номенклатура]],[1]!Таблица213[[product_name]:[упаковка]],3,FALSE)</f>
        <v>ОХЛ</v>
      </c>
      <c r="G1187" t="s">
        <v>15</v>
      </c>
      <c r="H1187" t="str">
        <f>VLOOKUP(укпф1[[#This Row],[Номенклатура]],[1]!Таблица213[[product_name]:[упаковка]],4,FALSE)</f>
        <v>голень</v>
      </c>
      <c r="I1187" s="7">
        <v>3369.5055261886932</v>
      </c>
      <c r="J1187" s="7" cm="1">
        <f t="array" ref="J1187">INDEX('[1]прайс ЗПП'!$A$1:$D$1080,MATCH(1,(укпф1[[#This Row],[артикул]]='[1]прайс ЗПП'!$B$1:$B$1080)*(укпф1[[#This Row],[Source.Name.1]]='[1]прайс ЗПП'!$A$1:$A$1080),0),4)</f>
        <v>880.05345292873176</v>
      </c>
      <c r="K1187" s="7">
        <f>укпф1[[#This Row],[цена]]*укпф1[[#This Row],[объем]]</f>
        <v>2965344.9729848029</v>
      </c>
      <c r="L1187" s="7">
        <f>IFERROR(укпф1[[#This Row],[объем]]*VLOOKUP(укпф1[[#This Row],[артикул]],[1]маринад!$A$2:$D$39,3,FALSE),укпф1[[#This Row],[объем]])</f>
        <v>3369.5055261886932</v>
      </c>
    </row>
    <row r="1188" spans="1:12" x14ac:dyDescent="0.35">
      <c r="A1188" t="s">
        <v>152</v>
      </c>
      <c r="B1188" t="s">
        <v>94</v>
      </c>
      <c r="C1188" t="s">
        <v>95</v>
      </c>
      <c r="D1188">
        <f>VLOOKUP(укпф1[[#This Row],[Номенклатура]],[1]!Таблица213[[product_name]:[упаковка]],7,FALSE)</f>
        <v>739</v>
      </c>
      <c r="E1188" t="s">
        <v>91</v>
      </c>
      <c r="F1188" t="str">
        <f>VLOOKUP(укпф1[[#This Row],[Номенклатура]],[1]!Таблица213[[product_name]:[упаковка]],3,FALSE)</f>
        <v>ОХЛ</v>
      </c>
      <c r="G1188" t="s">
        <v>15</v>
      </c>
      <c r="H1188" t="str">
        <f>VLOOKUP(укпф1[[#This Row],[Номенклатура]],[1]!Таблица213[[product_name]:[упаковка]],4,FALSE)</f>
        <v>головы</v>
      </c>
      <c r="I1188" s="7">
        <v>1010.8516578566079</v>
      </c>
      <c r="J1188" s="7" cm="1">
        <f t="array" ref="J1188">INDEX('[1]прайс ЗПП'!$A$1:$D$1080,MATCH(1,(укпф1[[#This Row],[артикул]]='[1]прайс ЗПП'!$B$1:$B$1080)*(укпф1[[#This Row],[Source.Name.1]]='[1]прайс ЗПП'!$A$1:$A$1080),0),4)</f>
        <v>173.85843743112267</v>
      </c>
      <c r="K1188" s="7">
        <f>укпф1[[#This Row],[цена]]*укпф1[[#This Row],[объем]]</f>
        <v>175745.08970960969</v>
      </c>
      <c r="L1188" s="7">
        <f>IFERROR(укпф1[[#This Row],[объем]]*VLOOKUP(укпф1[[#This Row],[артикул]],[1]маринад!$A$2:$D$39,3,FALSE),укпф1[[#This Row],[объем]])</f>
        <v>1010.8516578566079</v>
      </c>
    </row>
    <row r="1189" spans="1:12" x14ac:dyDescent="0.35">
      <c r="A1189" t="s">
        <v>152</v>
      </c>
      <c r="B1189" t="s">
        <v>94</v>
      </c>
      <c r="C1189" t="s">
        <v>95</v>
      </c>
      <c r="D1189">
        <f>VLOOKUP(укпф1[[#This Row],[Номенклатура]],[1]!Таблица213[[product_name]:[упаковка]],7,FALSE)</f>
        <v>952</v>
      </c>
      <c r="E1189" t="s">
        <v>86</v>
      </c>
      <c r="F1189" t="str">
        <f>VLOOKUP(укпф1[[#This Row],[Номенклатура]],[1]!Таблица213[[product_name]:[упаковка]],3,FALSE)</f>
        <v>ОХЛ</v>
      </c>
      <c r="G1189" t="s">
        <v>15</v>
      </c>
      <c r="H1189" t="str">
        <f>VLOOKUP(укпф1[[#This Row],[Номенклатура]],[1]!Таблица213[[product_name]:[упаковка]],4,FALSE)</f>
        <v>голень</v>
      </c>
      <c r="I1189" s="7">
        <v>336.95055261886927</v>
      </c>
      <c r="J1189" s="7" cm="1">
        <f t="array" ref="J1189">INDEX('[1]прайс ЗПП'!$A$1:$D$1080,MATCH(1,(укпф1[[#This Row],[артикул]]='[1]прайс ЗПП'!$B$1:$B$1080)*(укпф1[[#This Row],[Source.Name.1]]='[1]прайс ЗПП'!$A$1:$A$1080),0),4)</f>
        <v>893.5902726823731</v>
      </c>
      <c r="K1189" s="7">
        <f>укпф1[[#This Row],[цена]]*укпф1[[#This Row],[объем]]</f>
        <v>301095.73619517172</v>
      </c>
      <c r="L1189" s="7">
        <f>IFERROR(укпф1[[#This Row],[объем]]*VLOOKUP(укпф1[[#This Row],[артикул]],[1]маринад!$A$2:$D$39,3,FALSE),укпф1[[#This Row],[объем]])</f>
        <v>288.11505140561718</v>
      </c>
    </row>
    <row r="1190" spans="1:12" x14ac:dyDescent="0.35">
      <c r="A1190" t="s">
        <v>152</v>
      </c>
      <c r="B1190" t="s">
        <v>94</v>
      </c>
      <c r="C1190" t="s">
        <v>95</v>
      </c>
      <c r="D1190">
        <f>VLOOKUP(укпф1[[#This Row],[Номенклатура]],[1]!Таблица213[[product_name]:[упаковка]],7,FALSE)</f>
        <v>727</v>
      </c>
      <c r="E1190" t="s">
        <v>38</v>
      </c>
      <c r="F1190" t="str">
        <f>VLOOKUP(укпф1[[#This Row],[Номенклатура]],[1]!Таблица213[[product_name]:[упаковка]],3,FALSE)</f>
        <v>ОХЛ</v>
      </c>
      <c r="G1190" t="s">
        <v>15</v>
      </c>
      <c r="H1190" t="str">
        <f>VLOOKUP(укпф1[[#This Row],[Номенклатура]],[1]!Таблица213[[product_name]:[упаковка]],4,FALSE)</f>
        <v>грудка</v>
      </c>
      <c r="I1190" s="7">
        <v>336.95055261886927</v>
      </c>
      <c r="J1190" s="7" cm="1">
        <f t="array" ref="J1190">INDEX('[1]прайс ЗПП'!$A$1:$D$1080,MATCH(1,(укпф1[[#This Row],[артикул]]='[1]прайс ЗПП'!$B$1:$B$1080)*(укпф1[[#This Row],[Source.Name.1]]='[1]прайс ЗПП'!$A$1:$A$1080),0),4)</f>
        <v>892.93733955066887</v>
      </c>
      <c r="K1190" s="7">
        <f>укпф1[[#This Row],[цена]]*укпф1[[#This Row],[объем]]</f>
        <v>300875.73001562076</v>
      </c>
      <c r="L1190" s="7">
        <f>IFERROR(укпф1[[#This Row],[объем]]*VLOOKUP(укпф1[[#This Row],[артикул]],[1]маринад!$A$2:$D$39,3,FALSE),укпф1[[#This Row],[объем]])</f>
        <v>336.95055261886927</v>
      </c>
    </row>
    <row r="1191" spans="1:12" x14ac:dyDescent="0.35">
      <c r="A1191" t="s">
        <v>152</v>
      </c>
      <c r="B1191" t="s">
        <v>94</v>
      </c>
      <c r="C1191" t="s">
        <v>95</v>
      </c>
      <c r="D1191">
        <f>VLOOKUP(укпф1[[#This Row],[Номенклатура]],[1]!Таблица213[[product_name]:[упаковка]],7,FALSE)</f>
        <v>730</v>
      </c>
      <c r="E1191" t="s">
        <v>45</v>
      </c>
      <c r="F1191" t="str">
        <f>VLOOKUP(укпф1[[#This Row],[Номенклатура]],[1]!Таблица213[[product_name]:[упаковка]],3,FALSE)</f>
        <v>ОХЛ</v>
      </c>
      <c r="G1191" t="s">
        <v>15</v>
      </c>
      <c r="H1191" t="str">
        <f>VLOOKUP(укпф1[[#This Row],[Номенклатура]],[1]!Таблица213[[product_name]:[упаковка]],4,FALSE)</f>
        <v>желудки</v>
      </c>
      <c r="I1191" s="7">
        <v>1684.7527630943466</v>
      </c>
      <c r="J1191" s="7" cm="1">
        <f t="array" ref="J1191">INDEX('[1]прайс ЗПП'!$A$1:$D$1080,MATCH(1,(укпф1[[#This Row],[артикул]]='[1]прайс ЗПП'!$B$1:$B$1080)*(укпф1[[#This Row],[Source.Name.1]]='[1]прайс ЗПП'!$A$1:$A$1080),0),4)</f>
        <v>562.55065967575126</v>
      </c>
      <c r="K1191" s="7">
        <f>укпф1[[#This Row],[цена]]*укпф1[[#This Row],[объем]]</f>
        <v>947758.77826926939</v>
      </c>
      <c r="L1191" s="7">
        <f>IFERROR(укпф1[[#This Row],[объем]]*VLOOKUP(укпф1[[#This Row],[артикул]],[1]маринад!$A$2:$D$39,3,FALSE),укпф1[[#This Row],[объем]])</f>
        <v>1684.7527630943466</v>
      </c>
    </row>
    <row r="1192" spans="1:12" x14ac:dyDescent="0.35">
      <c r="A1192" t="s">
        <v>152</v>
      </c>
      <c r="B1192" t="s">
        <v>94</v>
      </c>
      <c r="C1192" t="s">
        <v>95</v>
      </c>
      <c r="D1192">
        <f>VLOOKUP(укпф1[[#This Row],[Номенклатура]],[1]!Таблица213[[product_name]:[упаковка]],7,FALSE)</f>
        <v>714</v>
      </c>
      <c r="E1192" t="s">
        <v>32</v>
      </c>
      <c r="F1192" t="str">
        <f>VLOOKUP(укпф1[[#This Row],[Номенклатура]],[1]!Таблица213[[product_name]:[упаковка]],3,FALSE)</f>
        <v>ОХЛ</v>
      </c>
      <c r="G1192" t="s">
        <v>15</v>
      </c>
      <c r="H1192" t="str">
        <f>VLOOKUP(укпф1[[#This Row],[Номенклатура]],[1]!Таблица213[[product_name]:[упаковка]],4,FALSE)</f>
        <v>крыло</v>
      </c>
      <c r="I1192" s="7">
        <v>1684.7527630943466</v>
      </c>
      <c r="J1192" s="7" cm="1">
        <f t="array" ref="J1192">INDEX('[1]прайс ЗПП'!$A$1:$D$1080,MATCH(1,(укпф1[[#This Row],[артикул]]='[1]прайс ЗПП'!$B$1:$B$1080)*(укпф1[[#This Row],[Source.Name.1]]='[1]прайс ЗПП'!$A$1:$A$1080),0),4)</f>
        <v>862.74073629929478</v>
      </c>
      <c r="K1192" s="7">
        <f>укпф1[[#This Row],[цена]]*укпф1[[#This Row],[объем]]</f>
        <v>1453504.839314288</v>
      </c>
      <c r="L1192" s="7">
        <f>IFERROR(укпф1[[#This Row],[объем]]*VLOOKUP(укпф1[[#This Row],[артикул]],[1]маринад!$A$2:$D$39,3,FALSE),укпф1[[#This Row],[объем]])</f>
        <v>1684.7527630943466</v>
      </c>
    </row>
    <row r="1193" spans="1:12" x14ac:dyDescent="0.35">
      <c r="A1193" t="s">
        <v>152</v>
      </c>
      <c r="B1193" t="s">
        <v>94</v>
      </c>
      <c r="C1193" t="s">
        <v>95</v>
      </c>
      <c r="D1193">
        <f>VLOOKUP(укпф1[[#This Row],[Номенклатура]],[1]!Таблица213[[product_name]:[упаковка]],7,FALSE)</f>
        <v>737</v>
      </c>
      <c r="E1193" t="s">
        <v>90</v>
      </c>
      <c r="F1193" t="str">
        <f>VLOOKUP(укпф1[[#This Row],[Номенклатура]],[1]!Таблица213[[product_name]:[упаковка]],3,FALSE)</f>
        <v>ОХЛ</v>
      </c>
      <c r="G1193" t="s">
        <v>15</v>
      </c>
      <c r="H1193" t="str">
        <f>VLOOKUP(укпф1[[#This Row],[Номенклатура]],[1]!Таблица213[[product_name]:[упаковка]],4,FALSE)</f>
        <v>лапы</v>
      </c>
      <c r="I1193" s="7">
        <v>1684.7527630943468</v>
      </c>
      <c r="J1193" s="7" cm="1">
        <f t="array" ref="J1193">INDEX('[1]прайс ЗПП'!$A$1:$D$1080,MATCH(1,(укпф1[[#This Row],[артикул]]='[1]прайс ЗПП'!$B$1:$B$1080)*(укпф1[[#This Row],[Source.Name.1]]='[1]прайс ЗПП'!$A$1:$A$1080),0),4)</f>
        <v>165.934484876173</v>
      </c>
      <c r="K1193" s="7">
        <f>укпф1[[#This Row],[цена]]*укпф1[[#This Row],[объем]]</f>
        <v>279558.58188776957</v>
      </c>
      <c r="L1193" s="7">
        <f>IFERROR(укпф1[[#This Row],[объем]]*VLOOKUP(укпф1[[#This Row],[артикул]],[1]маринад!$A$2:$D$39,3,FALSE),укпф1[[#This Row],[объем]])</f>
        <v>1684.7527630943468</v>
      </c>
    </row>
    <row r="1194" spans="1:12" x14ac:dyDescent="0.35">
      <c r="A1194" t="s">
        <v>152</v>
      </c>
      <c r="B1194" t="s">
        <v>94</v>
      </c>
      <c r="C1194" t="s">
        <v>95</v>
      </c>
      <c r="D1194">
        <f>VLOOKUP(укпф1[[#This Row],[Номенклатура]],[1]!Таблица213[[product_name]:[упаковка]],7,FALSE)</f>
        <v>732</v>
      </c>
      <c r="E1194" t="s">
        <v>47</v>
      </c>
      <c r="F1194" t="str">
        <f>VLOOKUP(укпф1[[#This Row],[Номенклатура]],[1]!Таблица213[[product_name]:[упаковка]],3,FALSE)</f>
        <v>ОХЛ</v>
      </c>
      <c r="G1194" t="s">
        <v>15</v>
      </c>
      <c r="H1194" t="str">
        <f>VLOOKUP(укпф1[[#This Row],[Номенклатура]],[1]!Таблица213[[product_name]:[упаковка]],4,FALSE)</f>
        <v>печень</v>
      </c>
      <c r="I1194" s="7">
        <v>1684.7527630943466</v>
      </c>
      <c r="J1194" s="7" cm="1">
        <f t="array" ref="J1194">INDEX('[1]прайс ЗПП'!$A$1:$D$1080,MATCH(1,(укпф1[[#This Row],[артикул]]='[1]прайс ЗПП'!$B$1:$B$1080)*(укпф1[[#This Row],[Source.Name.1]]='[1]прайс ЗПП'!$A$1:$A$1080),0),4)</f>
        <v>538.22572340599811</v>
      </c>
      <c r="K1194" s="7">
        <f>укпф1[[#This Row],[цена]]*укпф1[[#This Row],[объем]]</f>
        <v>906777.27467670885</v>
      </c>
      <c r="L1194" s="7">
        <f>IFERROR(укпф1[[#This Row],[объем]]*VLOOKUP(укпф1[[#This Row],[артикул]],[1]маринад!$A$2:$D$39,3,FALSE),укпф1[[#This Row],[объем]])</f>
        <v>1684.7527630943466</v>
      </c>
    </row>
    <row r="1195" spans="1:12" x14ac:dyDescent="0.35">
      <c r="A1195" t="s">
        <v>152</v>
      </c>
      <c r="B1195" t="s">
        <v>94</v>
      </c>
      <c r="C1195" t="s">
        <v>95</v>
      </c>
      <c r="D1195">
        <f>VLOOKUP(укпф1[[#This Row],[Номенклатура]],[1]!Таблица213[[product_name]:[упаковка]],7,FALSE)</f>
        <v>734</v>
      </c>
      <c r="E1195" t="s">
        <v>49</v>
      </c>
      <c r="F1195" t="str">
        <f>VLOOKUP(укпф1[[#This Row],[Номенклатура]],[1]!Таблица213[[product_name]:[упаковка]],3,FALSE)</f>
        <v>ОХЛ</v>
      </c>
      <c r="G1195" t="s">
        <v>15</v>
      </c>
      <c r="H1195" t="str">
        <f>VLOOKUP(укпф1[[#This Row],[Номенклатура]],[1]!Таблица213[[product_name]:[упаковка]],4,FALSE)</f>
        <v>сердце</v>
      </c>
      <c r="I1195" s="7">
        <v>1684.7527630943466</v>
      </c>
      <c r="J1195" s="7" cm="1">
        <f t="array" ref="J1195">INDEX('[1]прайс ЗПП'!$A$1:$D$1080,MATCH(1,(укпф1[[#This Row],[артикул]]='[1]прайс ЗПП'!$B$1:$B$1080)*(укпф1[[#This Row],[Source.Name.1]]='[1]прайс ЗПП'!$A$1:$A$1080),0),4)</f>
        <v>898.93230320001805</v>
      </c>
      <c r="K1195" s="7">
        <f>укпф1[[#This Row],[цена]]*укпф1[[#This Row],[объем]]</f>
        <v>1514478.6816509953</v>
      </c>
      <c r="L1195" s="7">
        <f>IFERROR(укпф1[[#This Row],[объем]]*VLOOKUP(укпф1[[#This Row],[артикул]],[1]маринад!$A$2:$D$39,3,FALSE),укпф1[[#This Row],[объем]])</f>
        <v>1684.7527630943466</v>
      </c>
    </row>
    <row r="1196" spans="1:12" x14ac:dyDescent="0.35">
      <c r="A1196" t="s">
        <v>152</v>
      </c>
      <c r="B1196" t="s">
        <v>94</v>
      </c>
      <c r="C1196" t="s">
        <v>95</v>
      </c>
      <c r="D1196">
        <f>VLOOKUP(укпф1[[#This Row],[Номенклатура]],[1]!Таблица213[[product_name]:[упаковка]],7,FALSE)</f>
        <v>718</v>
      </c>
      <c r="E1196" t="s">
        <v>36</v>
      </c>
      <c r="F1196" t="str">
        <f>VLOOKUP(укпф1[[#This Row],[Номенклатура]],[1]!Таблица213[[product_name]:[упаковка]],3,FALSE)</f>
        <v>ОХЛ</v>
      </c>
      <c r="G1196" t="s">
        <v>15</v>
      </c>
      <c r="H1196" t="str">
        <f>VLOOKUP(укпф1[[#This Row],[Номенклатура]],[1]!Таблица213[[product_name]:[упаковка]],4,FALSE)</f>
        <v>филе</v>
      </c>
      <c r="I1196" s="7">
        <v>6739.0110523773874</v>
      </c>
      <c r="J1196" s="7" cm="1">
        <f t="array" ref="J1196">INDEX('[1]прайс ЗПП'!$A$1:$D$1080,MATCH(1,(укпф1[[#This Row],[артикул]]='[1]прайс ЗПП'!$B$1:$B$1080)*(укпф1[[#This Row],[Source.Name.1]]='[1]прайс ЗПП'!$A$1:$A$1080),0),4)</f>
        <v>1116.3419218353943</v>
      </c>
      <c r="K1196" s="7">
        <f>укпф1[[#This Row],[цена]]*укпф1[[#This Row],[объем]]</f>
        <v>7523040.5494809356</v>
      </c>
      <c r="L1196" s="7">
        <f>IFERROR(укпф1[[#This Row],[объем]]*VLOOKUP(укпф1[[#This Row],[артикул]],[1]маринад!$A$2:$D$39,3,FALSE),укпф1[[#This Row],[объем]])</f>
        <v>6739.0110523773874</v>
      </c>
    </row>
    <row r="1197" spans="1:12" x14ac:dyDescent="0.35">
      <c r="A1197" t="s">
        <v>152</v>
      </c>
      <c r="B1197" t="s">
        <v>94</v>
      </c>
      <c r="C1197" t="s">
        <v>95</v>
      </c>
      <c r="D1197">
        <f>VLOOKUP(укпф1[[#This Row],[Номенклатура]],[1]!Таблица213[[product_name]:[упаковка]],7,FALSE)</f>
        <v>701</v>
      </c>
      <c r="E1197" t="s">
        <v>26</v>
      </c>
      <c r="F1197" t="str">
        <f>VLOOKUP(укпф1[[#This Row],[Номенклатура]],[1]!Таблица213[[product_name]:[упаковка]],3,FALSE)</f>
        <v>ОХЛ</v>
      </c>
      <c r="G1197" t="s">
        <v>15</v>
      </c>
      <c r="H1197" t="str">
        <f>VLOOKUP(укпф1[[#This Row],[Номенклатура]],[1]!Таблица213[[product_name]:[упаковка]],4,FALSE)</f>
        <v>тушка</v>
      </c>
      <c r="I1197" s="7">
        <v>3369.5055261886937</v>
      </c>
      <c r="J1197" s="7" cm="1">
        <f t="array" ref="J1197">INDEX('[1]прайс ЗПП'!$A$1:$D$1080,MATCH(1,(укпф1[[#This Row],[артикул]]='[1]прайс ЗПП'!$B$1:$B$1080)*(укпф1[[#This Row],[Source.Name.1]]='[1]прайс ЗПП'!$A$1:$A$1080),0),4)</f>
        <v>829.49619712097308</v>
      </c>
      <c r="K1197" s="7">
        <f>укпф1[[#This Row],[цена]]*укпф1[[#This Row],[объем]]</f>
        <v>2794992.0201516249</v>
      </c>
      <c r="L1197" s="7">
        <f>IFERROR(укпф1[[#This Row],[объем]]*VLOOKUP(укпф1[[#This Row],[артикул]],[1]маринад!$A$2:$D$39,3,FALSE),укпф1[[#This Row],[объем]])</f>
        <v>3369.5055261886937</v>
      </c>
    </row>
    <row r="1198" spans="1:12" x14ac:dyDescent="0.35">
      <c r="A1198" t="s">
        <v>152</v>
      </c>
      <c r="B1198" t="s">
        <v>94</v>
      </c>
      <c r="C1198" t="s">
        <v>95</v>
      </c>
      <c r="D1198">
        <f>VLOOKUP(укпф1[[#This Row],[Номенклатура]],[1]!Таблица213[[product_name]:[упаковка]],7,FALSE)</f>
        <v>958</v>
      </c>
      <c r="E1198" t="s">
        <v>58</v>
      </c>
      <c r="F1198" t="str">
        <f>VLOOKUP(укпф1[[#This Row],[Номенклатура]],[1]!Таблица213[[product_name]:[упаковка]],3,FALSE)</f>
        <v>ОХЛ</v>
      </c>
      <c r="G1198" t="s">
        <v>15</v>
      </c>
      <c r="H1198" t="str">
        <f>VLOOKUP(укпф1[[#This Row],[Номенклатура]],[1]!Таблица213[[product_name]:[упаковка]],4,FALSE)</f>
        <v>табак</v>
      </c>
      <c r="I1198" s="7">
        <v>1684.7527630943464</v>
      </c>
      <c r="J1198" s="7" cm="1">
        <f t="array" ref="J1198">INDEX('[1]прайс ЗПП'!$A$1:$D$1080,MATCH(1,(укпф1[[#This Row],[артикул]]='[1]прайс ЗПП'!$B$1:$B$1080)*(укпф1[[#This Row],[Source.Name.1]]='[1]прайс ЗПП'!$A$1:$A$1080),0),4)</f>
        <v>781.01654067386187</v>
      </c>
      <c r="K1198" s="7">
        <f>укпф1[[#This Row],[цена]]*укпф1[[#This Row],[объем]]</f>
        <v>1315819.7749226769</v>
      </c>
      <c r="L1198" s="7">
        <f>IFERROR(укпф1[[#This Row],[объем]]*VLOOKUP(укпф1[[#This Row],[артикул]],[1]маринад!$A$2:$D$39,3,FALSE),укпф1[[#This Row],[объем]])</f>
        <v>1640.4603340743392</v>
      </c>
    </row>
    <row r="1199" spans="1:12" x14ac:dyDescent="0.35">
      <c r="A1199" t="s">
        <v>152</v>
      </c>
      <c r="B1199" t="s">
        <v>94</v>
      </c>
      <c r="C1199" t="s">
        <v>95</v>
      </c>
      <c r="D1199">
        <f>VLOOKUP(укпф1[[#This Row],[Номенклатура]],[1]!Таблица213[[product_name]:[упаковка]],7,FALSE)</f>
        <v>961</v>
      </c>
      <c r="E1199" t="s">
        <v>89</v>
      </c>
      <c r="F1199" t="str">
        <f>VLOOKUP(укпф1[[#This Row],[Номенклатура]],[1]!Таблица213[[product_name]:[упаковка]],3,FALSE)</f>
        <v>ОХЛ</v>
      </c>
      <c r="G1199" t="s">
        <v>15</v>
      </c>
      <c r="H1199" t="str">
        <f>VLOOKUP(укпф1[[#This Row],[Номенклатура]],[1]!Таблица213[[product_name]:[упаковка]],4,FALSE)</f>
        <v>табак</v>
      </c>
      <c r="I1199" s="7">
        <v>336.95055261886927</v>
      </c>
      <c r="J1199" s="7" cm="1">
        <f t="array" ref="J1199">INDEX('[1]прайс ЗПП'!$A$1:$D$1080,MATCH(1,(укпф1[[#This Row],[артикул]]='[1]прайс ЗПП'!$B$1:$B$1080)*(укпф1[[#This Row],[Source.Name.1]]='[1]прайс ЗПП'!$A$1:$A$1080),0),4)</f>
        <v>771.81844053102043</v>
      </c>
      <c r="K1199" s="7">
        <f>укпф1[[#This Row],[цена]]*укпф1[[#This Row],[объем]]</f>
        <v>260064.65005836121</v>
      </c>
      <c r="L1199" s="7">
        <f>IFERROR(укпф1[[#This Row],[объем]]*VLOOKUP(укпф1[[#This Row],[артикул]],[1]маринад!$A$2:$D$39,3,FALSE),укпф1[[#This Row],[объем]])</f>
        <v>333.61440853353395</v>
      </c>
    </row>
    <row r="1200" spans="1:12" x14ac:dyDescent="0.35">
      <c r="A1200" t="s">
        <v>152</v>
      </c>
      <c r="B1200" t="s">
        <v>94</v>
      </c>
      <c r="C1200" t="s">
        <v>95</v>
      </c>
      <c r="D1200">
        <f>VLOOKUP(укпф1[[#This Row],[Номенклатура]],[1]!Таблица213[[product_name]:[упаковка]],7,FALSE)</f>
        <v>744</v>
      </c>
      <c r="E1200" t="s">
        <v>92</v>
      </c>
      <c r="F1200" t="str">
        <f>VLOOKUP(укпф1[[#This Row],[Номенклатура]],[1]!Таблица213[[product_name]:[упаковка]],3,FALSE)</f>
        <v>ОХЛ</v>
      </c>
      <c r="G1200" t="s">
        <v>15</v>
      </c>
      <c r="H1200" t="str">
        <f>VLOOKUP(укпф1[[#This Row],[Номенклатура]],[1]!Таблица213[[product_name]:[упаковка]],4,FALSE)</f>
        <v>шея</v>
      </c>
      <c r="I1200" s="7">
        <v>336.95055261886927</v>
      </c>
      <c r="J1200" s="7" cm="1">
        <f t="array" ref="J1200">INDEX('[1]прайс ЗПП'!$A$1:$D$1080,MATCH(1,(укпф1[[#This Row],[артикул]]='[1]прайс ЗПП'!$B$1:$B$1080)*(укпф1[[#This Row],[Source.Name.1]]='[1]прайс ЗПП'!$A$1:$A$1080),0),4)</f>
        <v>350.98234482785944</v>
      </c>
      <c r="K1200" s="7">
        <f>укпф1[[#This Row],[цена]]*укпф1[[#This Row],[объем]]</f>
        <v>118263.69504921377</v>
      </c>
      <c r="L1200" s="7">
        <f>IFERROR(укпф1[[#This Row],[объем]]*VLOOKUP(укпф1[[#This Row],[артикул]],[1]маринад!$A$2:$D$39,3,FALSE),укпф1[[#This Row],[объем]])</f>
        <v>336.95055261886927</v>
      </c>
    </row>
    <row r="1201" spans="1:12" x14ac:dyDescent="0.35">
      <c r="A1201" t="s">
        <v>152</v>
      </c>
      <c r="B1201" t="s">
        <v>96</v>
      </c>
      <c r="C1201" t="s">
        <v>97</v>
      </c>
      <c r="D1201">
        <f>VLOOKUP(укпф1[[#This Row],[Номенклатура]],[1]!Таблица213[[product_name]:[упаковка]],7,FALSE)</f>
        <v>978</v>
      </c>
      <c r="E1201" t="s">
        <v>98</v>
      </c>
      <c r="F1201" t="str">
        <f>VLOOKUP(укпф1[[#This Row],[Номенклатура]],[1]!Таблица213[[product_name]:[упаковка]],3,FALSE)</f>
        <v>ОХЛ</v>
      </c>
      <c r="G1201" t="s">
        <v>15</v>
      </c>
      <c r="H1201" t="str">
        <f>VLOOKUP(укпф1[[#This Row],[Номенклатура]],[1]!Таблица213[[product_name]:[упаковка]],4,FALSE)</f>
        <v>тушка</v>
      </c>
      <c r="I1201" s="7">
        <v>6000</v>
      </c>
      <c r="J1201" s="7" cm="1">
        <f t="array" ref="J1201">INDEX('[1]прайс ЗПП'!$A$1:$D$1080,MATCH(1,(укпф1[[#This Row],[артикул]]='[1]прайс ЗПП'!$B$1:$B$1080)*(укпф1[[#This Row],[Source.Name.1]]='[1]прайс ЗПП'!$A$1:$A$1080),0),4)</f>
        <v>646.4431910393082</v>
      </c>
      <c r="K1201" s="7">
        <f>укпф1[[#This Row],[цена]]*укпф1[[#This Row],[объем]]</f>
        <v>3878659.1462358492</v>
      </c>
      <c r="L1201" s="7">
        <f>IFERROR(укпф1[[#This Row],[объем]]*VLOOKUP(укпф1[[#This Row],[артикул]],[1]маринад!$A$2:$D$39,3,FALSE),укпф1[[#This Row],[объем]])</f>
        <v>6000</v>
      </c>
    </row>
    <row r="1202" spans="1:12" x14ac:dyDescent="0.35">
      <c r="A1202" t="s">
        <v>152</v>
      </c>
      <c r="B1202" t="s">
        <v>99</v>
      </c>
      <c r="C1202" t="s">
        <v>97</v>
      </c>
      <c r="D1202">
        <f>VLOOKUP(укпф1[[#This Row],[Номенклатура]],[1]!Таблица213[[product_name]:[упаковка]],7,FALSE)</f>
        <v>982</v>
      </c>
      <c r="E1202" t="s">
        <v>100</v>
      </c>
      <c r="F1202" t="str">
        <f>VLOOKUP(укпф1[[#This Row],[Номенклатура]],[1]!Таблица213[[product_name]:[упаковка]],3,FALSE)</f>
        <v>ОХЛ</v>
      </c>
      <c r="G1202" t="s">
        <v>15</v>
      </c>
      <c r="H1202" t="str">
        <f>VLOOKUP(укпф1[[#This Row],[Номенклатура]],[1]!Таблица213[[product_name]:[упаковка]],4,FALSE)</f>
        <v>филе</v>
      </c>
      <c r="I1202" s="7">
        <v>6000</v>
      </c>
      <c r="J1202" s="7" cm="1">
        <f t="array" ref="J1202">INDEX('[1]прайс ЗПП'!$A$1:$D$1080,MATCH(1,(укпф1[[#This Row],[артикул]]='[1]прайс ЗПП'!$B$1:$B$1080)*(укпф1[[#This Row],[Source.Name.1]]='[1]прайс ЗПП'!$A$1:$A$1080),0),4)</f>
        <v>671.84727062532841</v>
      </c>
      <c r="K1202" s="7">
        <f>укпф1[[#This Row],[цена]]*укпф1[[#This Row],[объем]]</f>
        <v>4031083.6237519705</v>
      </c>
      <c r="L1202" s="7">
        <f>IFERROR(укпф1[[#This Row],[объем]]*VLOOKUP(укпф1[[#This Row],[артикул]],[1]маринад!$A$2:$D$39,3,FALSE),укпф1[[#This Row],[объем]])</f>
        <v>6000</v>
      </c>
    </row>
    <row r="1203" spans="1:12" x14ac:dyDescent="0.35">
      <c r="A1203" t="s">
        <v>152</v>
      </c>
      <c r="B1203" t="s">
        <v>99</v>
      </c>
      <c r="C1203" t="s">
        <v>97</v>
      </c>
      <c r="D1203">
        <f>VLOOKUP(укпф1[[#This Row],[Номенклатура]],[1]!Таблица213[[product_name]:[упаковка]],7,FALSE)</f>
        <v>984</v>
      </c>
      <c r="E1203" t="s">
        <v>101</v>
      </c>
      <c r="F1203" t="str">
        <f>VLOOKUP(укпф1[[#This Row],[Номенклатура]],[1]!Таблица213[[product_name]:[упаковка]],3,FALSE)</f>
        <v>ОХЛ</v>
      </c>
      <c r="G1203" t="s">
        <v>15</v>
      </c>
      <c r="H1203" t="str">
        <f>VLOOKUP(укпф1[[#This Row],[Номенклатура]],[1]!Таблица213[[product_name]:[упаковка]],4,FALSE)</f>
        <v>четвертина</v>
      </c>
      <c r="I1203" s="7">
        <v>2000</v>
      </c>
      <c r="J1203" s="7" cm="1">
        <f t="array" ref="J1203">INDEX('[1]прайс ЗПП'!$A$1:$D$1080,MATCH(1,(укпф1[[#This Row],[артикул]]='[1]прайс ЗПП'!$B$1:$B$1080)*(укпф1[[#This Row],[Source.Name.1]]='[1]прайс ЗПП'!$A$1:$A$1080),0),4)</f>
        <v>600.78817158770698</v>
      </c>
      <c r="K1203" s="7">
        <f>укпф1[[#This Row],[цена]]*укпф1[[#This Row],[объем]]</f>
        <v>1201576.343175414</v>
      </c>
      <c r="L1203" s="7">
        <f>IFERROR(укпф1[[#This Row],[объем]]*VLOOKUP(укпф1[[#This Row],[артикул]],[1]маринад!$A$2:$D$39,3,FALSE),укпф1[[#This Row],[объем]])</f>
        <v>2000</v>
      </c>
    </row>
    <row r="1204" spans="1:12" x14ac:dyDescent="0.35">
      <c r="A1204" t="s">
        <v>152</v>
      </c>
      <c r="B1204" t="s">
        <v>102</v>
      </c>
      <c r="C1204" t="s">
        <v>102</v>
      </c>
      <c r="D1204">
        <f>VLOOKUP(укпф1[[#This Row],[Номенклатура]],[1]!Таблица213[[product_name]:[упаковка]],7,FALSE)</f>
        <v>1088</v>
      </c>
      <c r="E1204" t="s">
        <v>103</v>
      </c>
      <c r="F1204" t="str">
        <f>VLOOKUP(укпф1[[#This Row],[Номенклатура]],[1]!Таблица213[[product_name]:[упаковка]],3,FALSE)</f>
        <v>ОХЛ</v>
      </c>
      <c r="G1204" t="s">
        <v>15</v>
      </c>
      <c r="H1204" t="str">
        <f>VLOOKUP(укпф1[[#This Row],[Номенклатура]],[1]!Таблица213[[product_name]:[упаковка]],4,FALSE)</f>
        <v>тушка</v>
      </c>
      <c r="I1204" s="7">
        <v>664905</v>
      </c>
      <c r="J1204" s="7" cm="1">
        <f t="array" ref="J1204">INDEX('[1]прайс ЗПП'!$A$1:$D$1080,MATCH(1,(укпф1[[#This Row],[артикул]]='[1]прайс ЗПП'!$B$1:$B$1080)*(укпф1[[#This Row],[Source.Name.1]]='[1]прайс ЗПП'!$A$1:$A$1080),0),4)</f>
        <v>619.53172962947178</v>
      </c>
      <c r="K1204" s="7">
        <f>укпф1[[#This Row],[цена]]*укпф1[[#This Row],[объем]]</f>
        <v>411929744.68928391</v>
      </c>
      <c r="L1204" s="7">
        <f>IFERROR(укпф1[[#This Row],[объем]]*VLOOKUP(укпф1[[#This Row],[артикул]],[1]маринад!$A$2:$D$39,3,FALSE),укпф1[[#This Row],[объем]])</f>
        <v>664905</v>
      </c>
    </row>
    <row r="1205" spans="1:12" x14ac:dyDescent="0.35">
      <c r="A1205" t="s">
        <v>152</v>
      </c>
      <c r="B1205" t="s">
        <v>97</v>
      </c>
      <c r="C1205" t="s">
        <v>97</v>
      </c>
      <c r="D1205">
        <f>VLOOKUP(укпф1[[#This Row],[Номенклатура]],[1]!Таблица213[[product_name]:[упаковка]],7,FALSE)</f>
        <v>22</v>
      </c>
      <c r="E1205" t="s">
        <v>104</v>
      </c>
      <c r="F1205" t="str">
        <f>VLOOKUP(укпф1[[#This Row],[Номенклатура]],[1]!Таблица213[[product_name]:[упаковка]],3,FALSE)</f>
        <v>ЗАМ</v>
      </c>
      <c r="G1205" t="s">
        <v>15</v>
      </c>
      <c r="H1205" t="str">
        <f>VLOOKUP(укпф1[[#This Row],[Номенклатура]],[1]!Таблица213[[product_name]:[упаковка]],4,FALSE)</f>
        <v>крыло</v>
      </c>
      <c r="I1205" s="7">
        <v>5636.9195885637719</v>
      </c>
      <c r="J1205" s="7" cm="1">
        <f t="array" ref="J1205">INDEX('[1]прайс ЗПП'!$A$1:$D$1080,MATCH(1,(укпф1[[#This Row],[артикул]]='[1]прайс ЗПП'!$B$1:$B$1080)*(укпф1[[#This Row],[Source.Name.1]]='[1]прайс ЗПП'!$A$1:$A$1080),0),4)</f>
        <v>954.86399999999992</v>
      </c>
      <c r="K1205" s="7">
        <f>укпф1[[#This Row],[цена]]*укпф1[[#This Row],[объем]]</f>
        <v>5382491.5860143574</v>
      </c>
      <c r="L1205" s="7">
        <f>IFERROR(укпф1[[#This Row],[объем]]*VLOOKUP(укпф1[[#This Row],[артикул]],[1]маринад!$A$2:$D$39,3,FALSE),укпф1[[#This Row],[объем]])</f>
        <v>5636.9195885637719</v>
      </c>
    </row>
    <row r="1206" spans="1:12" x14ac:dyDescent="0.35">
      <c r="A1206" t="s">
        <v>152</v>
      </c>
      <c r="B1206" t="s">
        <v>97</v>
      </c>
      <c r="C1206" t="s">
        <v>97</v>
      </c>
      <c r="D1206">
        <f>VLOOKUP(укпф1[[#This Row],[Номенклатура]],[1]!Таблица213[[product_name]:[упаковка]],7,FALSE)</f>
        <v>982</v>
      </c>
      <c r="E1206" t="s">
        <v>100</v>
      </c>
      <c r="F1206" t="str">
        <f>VLOOKUP(укпф1[[#This Row],[Номенклатура]],[1]!Таблица213[[product_name]:[упаковка]],3,FALSE)</f>
        <v>ОХЛ</v>
      </c>
      <c r="G1206" t="s">
        <v>15</v>
      </c>
      <c r="H1206" t="str">
        <f>VLOOKUP(укпф1[[#This Row],[Номенклатура]],[1]!Таблица213[[product_name]:[упаковка]],4,FALSE)</f>
        <v>филе</v>
      </c>
      <c r="I1206" s="7">
        <v>0</v>
      </c>
      <c r="J1206" s="7" cm="1">
        <f t="array" ref="J1206">INDEX('[1]прайс ЗПП'!$A$1:$D$1080,MATCH(1,(укпф1[[#This Row],[артикул]]='[1]прайс ЗПП'!$B$1:$B$1080)*(укпф1[[#This Row],[Source.Name.1]]='[1]прайс ЗПП'!$A$1:$A$1080),0),4)</f>
        <v>671.84727062532841</v>
      </c>
      <c r="K1206" s="7">
        <f>укпф1[[#This Row],[цена]]*укпф1[[#This Row],[объем]]</f>
        <v>0</v>
      </c>
      <c r="L1206" s="7">
        <f>IFERROR(укпф1[[#This Row],[объем]]*VLOOKUP(укпф1[[#This Row],[артикул]],[1]маринад!$A$2:$D$39,3,FALSE),укпф1[[#This Row],[объем]])</f>
        <v>0</v>
      </c>
    </row>
    <row r="1207" spans="1:12" x14ac:dyDescent="0.35">
      <c r="A1207" t="s">
        <v>152</v>
      </c>
      <c r="B1207" t="s">
        <v>97</v>
      </c>
      <c r="C1207" t="s">
        <v>97</v>
      </c>
      <c r="D1207">
        <f>VLOOKUP(укпф1[[#This Row],[Номенклатура]],[1]!Таблица213[[product_name]:[упаковка]],7,FALSE)</f>
        <v>357</v>
      </c>
      <c r="E1207" t="s">
        <v>105</v>
      </c>
      <c r="F1207" t="str">
        <f>VLOOKUP(укпф1[[#This Row],[Номенклатура]],[1]!Таблица213[[product_name]:[упаковка]],3,FALSE)</f>
        <v>ЗАМ</v>
      </c>
      <c r="G1207" t="s">
        <v>15</v>
      </c>
      <c r="H1207" t="str">
        <f>VLOOKUP(укпф1[[#This Row],[Номенклатура]],[1]!Таблица213[[product_name]:[упаковка]],4,FALSE)</f>
        <v>филе</v>
      </c>
      <c r="I1207" s="7">
        <v>1878.973196187924</v>
      </c>
      <c r="J1207" s="7" cm="1">
        <f t="array" ref="J1207">INDEX('[1]прайс ЗПП'!$A$1:$D$1080,MATCH(1,(укпф1[[#This Row],[артикул]]='[1]прайс ЗПП'!$B$1:$B$1080)*(укпф1[[#This Row],[Source.Name.1]]='[1]прайс ЗПП'!$A$1:$A$1080),0),4)</f>
        <v>821.61936979949314</v>
      </c>
      <c r="K1207" s="7">
        <f>укпф1[[#This Row],[цена]]*укпф1[[#This Row],[объем]]</f>
        <v>1543800.7733220616</v>
      </c>
      <c r="L1207" s="7">
        <f>IFERROR(укпф1[[#This Row],[объем]]*VLOOKUP(укпф1[[#This Row],[артикул]],[1]маринад!$A$2:$D$39,3,FALSE),укпф1[[#This Row],[объем]])</f>
        <v>1878.973196187924</v>
      </c>
    </row>
    <row r="1208" spans="1:12" x14ac:dyDescent="0.35">
      <c r="A1208" t="s">
        <v>152</v>
      </c>
      <c r="B1208" t="s">
        <v>97</v>
      </c>
      <c r="C1208" t="s">
        <v>97</v>
      </c>
      <c r="D1208">
        <f>VLOOKUP(укпф1[[#This Row],[Номенклатура]],[1]!Таблица213[[product_name]:[упаковка]],7,FALSE)</f>
        <v>984</v>
      </c>
      <c r="E1208" t="s">
        <v>101</v>
      </c>
      <c r="F1208" t="str">
        <f>VLOOKUP(укпф1[[#This Row],[Номенклатура]],[1]!Таблица213[[product_name]:[упаковка]],3,FALSE)</f>
        <v>ОХЛ</v>
      </c>
      <c r="G1208" t="s">
        <v>15</v>
      </c>
      <c r="H1208" t="str">
        <f>VLOOKUP(укпф1[[#This Row],[Номенклатура]],[1]!Таблица213[[product_name]:[упаковка]],4,FALSE)</f>
        <v>четвертина</v>
      </c>
      <c r="I1208" s="7">
        <v>0</v>
      </c>
      <c r="J1208" s="7" cm="1">
        <f t="array" ref="J1208">INDEX('[1]прайс ЗПП'!$A$1:$D$1080,MATCH(1,(укпф1[[#This Row],[артикул]]='[1]прайс ЗПП'!$B$1:$B$1080)*(укпф1[[#This Row],[Source.Name.1]]='[1]прайс ЗПП'!$A$1:$A$1080),0),4)</f>
        <v>600.78817158770698</v>
      </c>
      <c r="K1208" s="7">
        <f>укпф1[[#This Row],[цена]]*укпф1[[#This Row],[объем]]</f>
        <v>0</v>
      </c>
      <c r="L1208" s="7">
        <f>IFERROR(укпф1[[#This Row],[объем]]*VLOOKUP(укпф1[[#This Row],[артикул]],[1]маринад!$A$2:$D$39,3,FALSE),укпф1[[#This Row],[объем]])</f>
        <v>0</v>
      </c>
    </row>
    <row r="1209" spans="1:12" x14ac:dyDescent="0.35">
      <c r="A1209" t="s">
        <v>152</v>
      </c>
      <c r="B1209" t="s">
        <v>13</v>
      </c>
      <c r="C1209" t="s">
        <v>13</v>
      </c>
      <c r="D1209">
        <v>201</v>
      </c>
      <c r="E1209" t="s">
        <v>143</v>
      </c>
      <c r="F1209" t="str">
        <f>VLOOKUP(укпф1[[#This Row],[Номенклатура]],[1]!Таблица213[[product_name]:[упаковка]],3,FALSE)</f>
        <v>ЗАМ</v>
      </c>
      <c r="G1209" t="s">
        <v>15</v>
      </c>
      <c r="H1209" t="str">
        <f>VLOOKUP(укпф1[[#This Row],[Номенклатура]],[1]!Таблица213[[product_name]:[упаковка]],4,FALSE)</f>
        <v>тушка</v>
      </c>
      <c r="I1209" s="7">
        <v>74783.853622649403</v>
      </c>
      <c r="J1209" s="7" cm="1">
        <f t="array" ref="J1209">INDEX('[1]прайс ЗПП'!$A$1:$D$1080,MATCH(1,(укпф1[[#This Row],[артикул]]='[1]прайс ЗПП'!$B$1:$B$1080)*(укпф1[[#This Row],[Source.Name.1]]='[1]прайс ЗПП'!$A$1:$A$1080),0),4)</f>
        <v>646.51679999999988</v>
      </c>
      <c r="K1209" s="7">
        <f>укпф1[[#This Row],[цена]]*укпф1[[#This Row],[объем]]</f>
        <v>48349017.735783689</v>
      </c>
      <c r="L1209" s="7">
        <f>IFERROR(укпф1[[#This Row],[объем]]*VLOOKUP(укпф1[[#This Row],[артикул]],[1]маринад!$A$2:$D$39,3,FALSE),укпф1[[#This Row],[объем]])</f>
        <v>74783.853622649403</v>
      </c>
    </row>
    <row r="1210" spans="1:12" x14ac:dyDescent="0.35">
      <c r="A1210" t="s">
        <v>152</v>
      </c>
      <c r="B1210" t="s">
        <v>106</v>
      </c>
      <c r="C1210" t="s">
        <v>102</v>
      </c>
      <c r="D1210">
        <f>VLOOKUP(укпф1[[#This Row],[Номенклатура]],[1]!Таблица213[[product_name]:[упаковка]],7,FALSE)</f>
        <v>9</v>
      </c>
      <c r="E1210" t="s">
        <v>107</v>
      </c>
      <c r="F1210" t="str">
        <f>VLOOKUP(укпф1[[#This Row],[Номенклатура]],[1]!Таблица213[[product_name]:[упаковка]],3,FALSE)</f>
        <v>ЗАМ</v>
      </c>
      <c r="G1210" t="s">
        <v>15</v>
      </c>
      <c r="H1210" t="str">
        <f>VLOOKUP(укпф1[[#This Row],[Номенклатура]],[1]!Таблица213[[product_name]:[упаковка]],4,FALSE)</f>
        <v>тушка</v>
      </c>
      <c r="I1210" s="7">
        <v>46974.329904698105</v>
      </c>
      <c r="J1210" s="7" cm="1">
        <f t="array" ref="J1210">INDEX('[1]прайс ЗПП'!$A$1:$D$1080,MATCH(1,(укпф1[[#This Row],[артикул]]='[1]прайс ЗПП'!$B$1:$B$1080)*(укпф1[[#This Row],[Source.Name.1]]='[1]прайс ЗПП'!$A$1:$A$1080),0),4)</f>
        <v>621.90719999999999</v>
      </c>
      <c r="K1210" s="7">
        <f>укпф1[[#This Row],[цена]]*укпф1[[#This Row],[объем]]</f>
        <v>29213673.982907064</v>
      </c>
      <c r="L1210" s="7">
        <f>IFERROR(укпф1[[#This Row],[объем]]*VLOOKUP(укпф1[[#This Row],[артикул]],[1]маринад!$A$2:$D$39,3,FALSE),укпф1[[#This Row],[объем]])</f>
        <v>46974.329904698105</v>
      </c>
    </row>
    <row r="1211" spans="1:12" x14ac:dyDescent="0.35">
      <c r="A1211" t="s">
        <v>152</v>
      </c>
      <c r="B1211" t="s">
        <v>106</v>
      </c>
      <c r="C1211" t="s">
        <v>102</v>
      </c>
      <c r="D1211">
        <f>VLOOKUP(укпф1[[#This Row],[Номенклатура]],[1]!Таблица213[[product_name]:[упаковка]],7,FALSE)</f>
        <v>1088</v>
      </c>
      <c r="E1211" t="s">
        <v>103</v>
      </c>
      <c r="F1211" t="str">
        <f>VLOOKUP(укпф1[[#This Row],[Номенклатура]],[1]!Таблица213[[product_name]:[упаковка]],3,FALSE)</f>
        <v>ОХЛ</v>
      </c>
      <c r="G1211" t="s">
        <v>15</v>
      </c>
      <c r="H1211" t="str">
        <f>VLOOKUP(укпф1[[#This Row],[Номенклатура]],[1]!Таблица213[[product_name]:[упаковка]],4,FALSE)</f>
        <v>тушка</v>
      </c>
      <c r="I1211" s="7">
        <v>0</v>
      </c>
      <c r="J1211" s="7" cm="1">
        <f t="array" ref="J1211">INDEX('[1]прайс ЗПП'!$A$1:$D$1080,MATCH(1,(укпф1[[#This Row],[артикул]]='[1]прайс ЗПП'!$B$1:$B$1080)*(укпф1[[#This Row],[Source.Name.1]]='[1]прайс ЗПП'!$A$1:$A$1080),0),4)</f>
        <v>619.53172962947178</v>
      </c>
      <c r="K1211" s="7">
        <f>укпф1[[#This Row],[цена]]*укпф1[[#This Row],[объем]]</f>
        <v>0</v>
      </c>
      <c r="L1211" s="7">
        <f>IFERROR(укпф1[[#This Row],[объем]]*VLOOKUP(укпф1[[#This Row],[артикул]],[1]маринад!$A$2:$D$39,3,FALSE),укпф1[[#This Row],[объем]])</f>
        <v>0</v>
      </c>
    </row>
    <row r="1212" spans="1:12" x14ac:dyDescent="0.35">
      <c r="A1212" t="s">
        <v>152</v>
      </c>
      <c r="B1212" t="s">
        <v>106</v>
      </c>
      <c r="C1212" t="s">
        <v>102</v>
      </c>
      <c r="D1212">
        <f>VLOOKUP(укпф1[[#This Row],[Номенклатура]],[1]!Таблица213[[product_name]:[упаковка]],7,FALSE)</f>
        <v>357</v>
      </c>
      <c r="E1212" t="s">
        <v>105</v>
      </c>
      <c r="F1212" t="str">
        <f>VLOOKUP(укпф1[[#This Row],[Номенклатура]],[1]!Таблица213[[product_name]:[упаковка]],3,FALSE)</f>
        <v>ЗАМ</v>
      </c>
      <c r="G1212" t="s">
        <v>15</v>
      </c>
      <c r="H1212" t="str">
        <f>VLOOKUP(укпф1[[#This Row],[Номенклатура]],[1]!Таблица213[[product_name]:[упаковка]],4,FALSE)</f>
        <v>филе</v>
      </c>
      <c r="I1212" s="7">
        <v>92358.133620236884</v>
      </c>
      <c r="J1212" s="7" cm="1">
        <f t="array" ref="J1212">INDEX('[1]прайс ЗПП'!$A$1:$D$1080,MATCH(1,(укпф1[[#This Row],[артикул]]='[1]прайс ЗПП'!$B$1:$B$1080)*(укпф1[[#This Row],[Source.Name.1]]='[1]прайс ЗПП'!$A$1:$A$1080),0),4)</f>
        <v>821.61936979949314</v>
      </c>
      <c r="K1212" s="7">
        <f>укпф1[[#This Row],[цена]]*укпф1[[#This Row],[объем]]</f>
        <v>75883231.540916413</v>
      </c>
      <c r="L1212" s="7">
        <f>IFERROR(укпф1[[#This Row],[объем]]*VLOOKUP(укпф1[[#This Row],[артикул]],[1]маринад!$A$2:$D$39,3,FALSE),укпф1[[#This Row],[объем]])</f>
        <v>92358.133620236884</v>
      </c>
    </row>
    <row r="1213" spans="1:12" x14ac:dyDescent="0.35">
      <c r="A1213" t="s">
        <v>152</v>
      </c>
      <c r="B1213" t="s">
        <v>106</v>
      </c>
      <c r="C1213" t="s">
        <v>102</v>
      </c>
      <c r="D1213">
        <f>VLOOKUP(укпф1[[#This Row],[Номенклатура]],[1]!Таблица213[[product_name]:[упаковка]],7,FALSE)</f>
        <v>357</v>
      </c>
      <c r="E1213" t="s">
        <v>105</v>
      </c>
      <c r="F1213" t="str">
        <f>VLOOKUP(укпф1[[#This Row],[Номенклатура]],[1]!Таблица213[[product_name]:[упаковка]],3,FALSE)</f>
        <v>ЗАМ</v>
      </c>
      <c r="G1213" t="s">
        <v>15</v>
      </c>
      <c r="H1213" t="str">
        <f>VLOOKUP(укпф1[[#This Row],[Номенклатура]],[1]!Таблица213[[product_name]:[упаковка]],4,FALSE)</f>
        <v>филе</v>
      </c>
      <c r="I1213" s="7">
        <v>62682.545824829147</v>
      </c>
      <c r="J1213" s="7" cm="1">
        <f t="array" ref="J1213">INDEX('[1]прайс ЗПП'!$A$1:$D$1080,MATCH(1,(укпф1[[#This Row],[артикул]]='[1]прайс ЗПП'!$B$1:$B$1080)*(укпф1[[#This Row],[Source.Name.1]]='[1]прайс ЗПП'!$A$1:$A$1080),0),4)</f>
        <v>821.61936979949314</v>
      </c>
      <c r="K1213" s="7">
        <f>укпф1[[#This Row],[цена]]*укпф1[[#This Row],[объем]]</f>
        <v>51501193.798023976</v>
      </c>
      <c r="L1213" s="7">
        <f>IFERROR(укпф1[[#This Row],[объем]]*VLOOKUP(укпф1[[#This Row],[артикул]],[1]маринад!$A$2:$D$39,3,FALSE),укпф1[[#This Row],[объем]])</f>
        <v>62682.545824829147</v>
      </c>
    </row>
    <row r="1214" spans="1:12" x14ac:dyDescent="0.35">
      <c r="A1214" t="s">
        <v>152</v>
      </c>
      <c r="B1214" t="s">
        <v>106</v>
      </c>
      <c r="C1214" t="s">
        <v>102</v>
      </c>
      <c r="D1214">
        <f>VLOOKUP(укпф1[[#This Row],[Номенклатура]],[1]!Таблица213[[product_name]:[упаковка]],7,FALSE)</f>
        <v>141</v>
      </c>
      <c r="E1214" t="s">
        <v>108</v>
      </c>
      <c r="F1214" t="str">
        <f>VLOOKUP(укпф1[[#This Row],[Номенклатура]],[1]!Таблица213[[product_name]:[упаковка]],3,FALSE)</f>
        <v>ЗАМ</v>
      </c>
      <c r="G1214" t="s">
        <v>15</v>
      </c>
      <c r="H1214" t="str">
        <f>VLOOKUP(укпф1[[#This Row],[Номенклатура]],[1]!Таблица213[[product_name]:[упаковка]],4,FALSE)</f>
        <v>голень</v>
      </c>
      <c r="I1214" s="7">
        <v>34497.947882010281</v>
      </c>
      <c r="J1214" s="7" cm="1">
        <f t="array" ref="J1214">INDEX('[1]прайс ЗПП'!$A$1:$D$1080,MATCH(1,(укпф1[[#This Row],[артикул]]='[1]прайс ЗПП'!$B$1:$B$1080)*(укпф1[[#This Row],[Source.Name.1]]='[1]прайс ЗПП'!$A$1:$A$1080),0),4)</f>
        <v>764.82708417636718</v>
      </c>
      <c r="K1214" s="7">
        <f>укпф1[[#This Row],[цена]]*укпф1[[#This Row],[объем]]</f>
        <v>26384964.888666205</v>
      </c>
      <c r="L1214" s="7">
        <f>IFERROR(укпф1[[#This Row],[объем]]*VLOOKUP(укпф1[[#This Row],[артикул]],[1]маринад!$A$2:$D$39,3,FALSE),укпф1[[#This Row],[объем]])</f>
        <v>34497.947882010281</v>
      </c>
    </row>
    <row r="1215" spans="1:12" x14ac:dyDescent="0.35">
      <c r="A1215" t="s">
        <v>152</v>
      </c>
      <c r="B1215" t="s">
        <v>106</v>
      </c>
      <c r="C1215" t="s">
        <v>102</v>
      </c>
      <c r="D1215">
        <f>VLOOKUP(укпф1[[#This Row],[Номенклатура]],[1]!Таблица213[[product_name]:[упаковка]],7,FALSE)</f>
        <v>140</v>
      </c>
      <c r="E1215" t="s">
        <v>109</v>
      </c>
      <c r="F1215" t="str">
        <f>VLOOKUP(укпф1[[#This Row],[Номенклатура]],[1]!Таблица213[[product_name]:[упаковка]],3,FALSE)</f>
        <v>ЗАМ</v>
      </c>
      <c r="G1215" t="s">
        <v>15</v>
      </c>
      <c r="H1215" t="str">
        <f>VLOOKUP(укпф1[[#This Row],[Номенклатура]],[1]!Таблица213[[product_name]:[упаковка]],4,FALSE)</f>
        <v>бедро</v>
      </c>
      <c r="I1215" s="7">
        <v>37579.463923758485</v>
      </c>
      <c r="J1215" s="7" cm="1">
        <f t="array" ref="J1215">INDEX('[1]прайс ЗПП'!$A$1:$D$1080,MATCH(1,(укпф1[[#This Row],[артикул]]='[1]прайс ЗПП'!$B$1:$B$1080)*(укпф1[[#This Row],[Source.Name.1]]='[1]прайс ЗПП'!$A$1:$A$1080),0),4)</f>
        <v>712.8951949566291</v>
      </c>
      <c r="K1215" s="7">
        <f>укпф1[[#This Row],[цена]]*укпф1[[#This Row],[объем]]</f>
        <v>26790219.260293417</v>
      </c>
      <c r="L1215" s="7">
        <f>IFERROR(укпф1[[#This Row],[объем]]*VLOOKUP(укпф1[[#This Row],[артикул]],[1]маринад!$A$2:$D$39,3,FALSE),укпф1[[#This Row],[объем]])</f>
        <v>37579.463923758485</v>
      </c>
    </row>
    <row r="1216" spans="1:12" x14ac:dyDescent="0.35">
      <c r="A1216" t="s">
        <v>152</v>
      </c>
      <c r="B1216" t="s">
        <v>106</v>
      </c>
      <c r="C1216" t="s">
        <v>102</v>
      </c>
      <c r="D1216">
        <f>VLOOKUP(укпф1[[#This Row],[Номенклатура]],[1]!Таблица213[[product_name]:[упаковка]],7,FALSE)</f>
        <v>19</v>
      </c>
      <c r="E1216" t="s">
        <v>110</v>
      </c>
      <c r="F1216" t="str">
        <f>VLOOKUP(укпф1[[#This Row],[Номенклатура]],[1]!Таблица213[[product_name]:[упаковка]],3,FALSE)</f>
        <v>ЗАМ</v>
      </c>
      <c r="G1216" t="s">
        <v>15</v>
      </c>
      <c r="H1216" t="str">
        <f>VLOOKUP(укпф1[[#This Row],[Номенклатура]],[1]!Таблица213[[product_name]:[упаковка]],4,FALSE)</f>
        <v>четвертина</v>
      </c>
      <c r="I1216" s="7">
        <v>94023.818737243724</v>
      </c>
      <c r="J1216" s="7" cm="1">
        <f t="array" ref="J1216">INDEX('[1]прайс ЗПП'!$A$1:$D$1080,MATCH(1,(укпф1[[#This Row],[артикул]]='[1]прайс ЗПП'!$B$1:$B$1080)*(укпф1[[#This Row],[Source.Name.1]]='[1]прайс ЗПП'!$A$1:$A$1080),0),4)</f>
        <v>594.39597549605253</v>
      </c>
      <c r="K1216" s="7">
        <f>укпф1[[#This Row],[цена]]*укпф1[[#This Row],[объем]]</f>
        <v>55887379.458188005</v>
      </c>
      <c r="L1216" s="7">
        <f>IFERROR(укпф1[[#This Row],[объем]]*VLOOKUP(укпф1[[#This Row],[артикул]],[1]маринад!$A$2:$D$39,3,FALSE),укпф1[[#This Row],[объем]])</f>
        <v>94023.818737243724</v>
      </c>
    </row>
    <row r="1217" spans="1:12" x14ac:dyDescent="0.35">
      <c r="A1217" t="s">
        <v>152</v>
      </c>
      <c r="B1217" t="s">
        <v>13</v>
      </c>
      <c r="C1217" t="s">
        <v>13</v>
      </c>
      <c r="D1217">
        <f>VLOOKUP(укпф1[[#This Row],[Номенклатура]],[1]!Таблица213[[product_name]:[упаковка]],7,FALSE)</f>
        <v>1095</v>
      </c>
      <c r="E1217" t="s">
        <v>111</v>
      </c>
      <c r="F1217" t="str">
        <f>VLOOKUP(укпф1[[#This Row],[Номенклатура]],[1]!Таблица213[[product_name]:[упаковка]],3,FALSE)</f>
        <v>ЗАМ</v>
      </c>
      <c r="G1217" t="s">
        <v>15</v>
      </c>
      <c r="H1217" t="str">
        <f>VLOOKUP(укпф1[[#This Row],[Номенклатура]],[1]!Таблица213[[product_name]:[упаковка]],4,FALSE)</f>
        <v>бедро</v>
      </c>
      <c r="I1217" s="7">
        <v>3137.8852376338332</v>
      </c>
      <c r="J1217" s="7" cm="1">
        <f t="array" ref="J1217">INDEX('[1]прайс ЗПП'!$A$1:$D$1080,MATCH(1,(укпф1[[#This Row],[артикул]]='[1]прайс ЗПП'!$B$1:$B$1080)*(укпф1[[#This Row],[Source.Name.1]]='[1]прайс ЗПП'!$A$1:$A$1080),0),4)</f>
        <v>672</v>
      </c>
      <c r="K1217" s="7">
        <f>укпф1[[#This Row],[цена]]*укпф1[[#This Row],[объем]]</f>
        <v>2108658.8796899361</v>
      </c>
      <c r="L1217" s="7">
        <f>IFERROR(укпф1[[#This Row],[объем]]*VLOOKUP(укпф1[[#This Row],[артикул]],[1]маринад!$A$2:$D$39,3,FALSE),укпф1[[#This Row],[объем]])</f>
        <v>3137.8852376338332</v>
      </c>
    </row>
    <row r="1218" spans="1:12" x14ac:dyDescent="0.35">
      <c r="A1218" t="s">
        <v>152</v>
      </c>
      <c r="B1218" t="s">
        <v>13</v>
      </c>
      <c r="C1218" t="s">
        <v>13</v>
      </c>
      <c r="D1218">
        <f>VLOOKUP(укпф1[[#This Row],[Номенклатура]],[1]!Таблица213[[product_name]:[упаковка]],7,FALSE)</f>
        <v>140</v>
      </c>
      <c r="E1218" t="s">
        <v>109</v>
      </c>
      <c r="F1218" t="str">
        <f>VLOOKUP(укпф1[[#This Row],[Номенклатура]],[1]!Таблица213[[product_name]:[упаковка]],3,FALSE)</f>
        <v>ЗАМ</v>
      </c>
      <c r="G1218" t="s">
        <v>15</v>
      </c>
      <c r="H1218" t="str">
        <f>VLOOKUP(укпф1[[#This Row],[Номенклатура]],[1]!Таблица213[[product_name]:[упаковка]],4,FALSE)</f>
        <v>бедро</v>
      </c>
      <c r="I1218" s="7">
        <v>44008.746509154698</v>
      </c>
      <c r="J1218" s="7" cm="1">
        <f t="array" ref="J1218">INDEX('[1]прайс ЗПП'!$A$1:$D$1080,MATCH(1,(укпф1[[#This Row],[артикул]]='[1]прайс ЗПП'!$B$1:$B$1080)*(укпф1[[#This Row],[Source.Name.1]]='[1]прайс ЗПП'!$A$1:$A$1080),0),4)</f>
        <v>712.8951949566291</v>
      </c>
      <c r="K1218" s="7">
        <f>укпф1[[#This Row],[цена]]*укпф1[[#This Row],[объем]]</f>
        <v>31373623.922440708</v>
      </c>
      <c r="L1218" s="7">
        <f>IFERROR(укпф1[[#This Row],[объем]]*VLOOKUP(укпф1[[#This Row],[артикул]],[1]маринад!$A$2:$D$39,3,FALSE),укпф1[[#This Row],[объем]])</f>
        <v>44008.746509154698</v>
      </c>
    </row>
    <row r="1219" spans="1:12" x14ac:dyDescent="0.35">
      <c r="A1219" t="s">
        <v>152</v>
      </c>
      <c r="B1219" t="s">
        <v>13</v>
      </c>
      <c r="C1219" t="s">
        <v>13</v>
      </c>
      <c r="D1219">
        <f>VLOOKUP(укпф1[[#This Row],[Номенклатура]],[1]!Таблица213[[product_name]:[упаковка]],7,FALSE)</f>
        <v>1107</v>
      </c>
      <c r="E1219" t="s">
        <v>113</v>
      </c>
      <c r="F1219" t="str">
        <f>VLOOKUP(укпф1[[#This Row],[Номенклатура]],[1]!Таблица213[[product_name]:[упаковка]],3,FALSE)</f>
        <v>ЗАМ</v>
      </c>
      <c r="G1219" t="s">
        <v>15</v>
      </c>
      <c r="H1219" t="str">
        <f>VLOOKUP(укпф1[[#This Row],[Номенклатура]],[1]!Таблица213[[product_name]:[упаковка]],4,FALSE)</f>
        <v>голень</v>
      </c>
      <c r="I1219" s="7">
        <v>23349.060422429236</v>
      </c>
      <c r="J1219" s="7" cm="1">
        <f t="array" ref="J1219">INDEX('[1]прайс ЗПП'!$A$1:$D$1080,MATCH(1,(укпф1[[#This Row],[артикул]]='[1]прайс ЗПП'!$B$1:$B$1080)*(укпф1[[#This Row],[Source.Name.1]]='[1]прайс ЗПП'!$A$1:$A$1080),0),4)</f>
        <v>669.61542857142854</v>
      </c>
      <c r="K1219" s="7">
        <f>укпф1[[#This Row],[цена]]*укпф1[[#This Row],[объем]]</f>
        <v>15634891.101505134</v>
      </c>
      <c r="L1219" s="7">
        <f>IFERROR(укпф1[[#This Row],[объем]]*VLOOKUP(укпф1[[#This Row],[артикул]],[1]маринад!$A$2:$D$39,3,FALSE),укпф1[[#This Row],[объем]])</f>
        <v>23349.060422429236</v>
      </c>
    </row>
    <row r="1220" spans="1:12" x14ac:dyDescent="0.35">
      <c r="A1220" t="s">
        <v>152</v>
      </c>
      <c r="B1220" t="s">
        <v>13</v>
      </c>
      <c r="C1220" t="s">
        <v>13</v>
      </c>
      <c r="D1220">
        <f>VLOOKUP(укпф1[[#This Row],[Номенклатура]],[1]!Таблица213[[product_name]:[упаковка]],7,FALSE)</f>
        <v>141</v>
      </c>
      <c r="E1220" t="s">
        <v>108</v>
      </c>
      <c r="F1220" t="str">
        <f>VLOOKUP(укпф1[[#This Row],[Номенклатура]],[1]!Таблица213[[product_name]:[упаковка]],3,FALSE)</f>
        <v>ЗАМ</v>
      </c>
      <c r="G1220" t="s">
        <v>15</v>
      </c>
      <c r="H1220" t="str">
        <f>VLOOKUP(укпф1[[#This Row],[Номенклатура]],[1]!Таблица213[[product_name]:[упаковка]],4,FALSE)</f>
        <v>голень</v>
      </c>
      <c r="I1220" s="7">
        <v>24170.923298441834</v>
      </c>
      <c r="J1220" s="7" cm="1">
        <f t="array" ref="J1220">INDEX('[1]прайс ЗПП'!$A$1:$D$1080,MATCH(1,(укпф1[[#This Row],[артикул]]='[1]прайс ЗПП'!$B$1:$B$1080)*(укпф1[[#This Row],[Source.Name.1]]='[1]прайс ЗПП'!$A$1:$A$1080),0),4)</f>
        <v>764.82708417636718</v>
      </c>
      <c r="K1220" s="7">
        <f>укпф1[[#This Row],[цена]]*укпф1[[#This Row],[объем]]</f>
        <v>18486576.788197886</v>
      </c>
      <c r="L1220" s="7">
        <f>IFERROR(укпф1[[#This Row],[объем]]*VLOOKUP(укпф1[[#This Row],[артикул]],[1]маринад!$A$2:$D$39,3,FALSE),укпф1[[#This Row],[объем]])</f>
        <v>24170.923298441834</v>
      </c>
    </row>
    <row r="1221" spans="1:12" x14ac:dyDescent="0.35">
      <c r="A1221" t="s">
        <v>152</v>
      </c>
      <c r="B1221" t="s">
        <v>13</v>
      </c>
      <c r="C1221" t="s">
        <v>13</v>
      </c>
      <c r="D1221">
        <f>VLOOKUP(укпф1[[#This Row],[Номенклатура]],[1]!Таблица213[[product_name]:[упаковка]],7,FALSE)</f>
        <v>23</v>
      </c>
      <c r="E1221" t="s">
        <v>114</v>
      </c>
      <c r="F1221" t="str">
        <f>VLOOKUP(укпф1[[#This Row],[Номенклатура]],[1]!Таблица213[[product_name]:[упаковка]],3,FALSE)</f>
        <v>ЗАМ</v>
      </c>
      <c r="G1221" t="s">
        <v>15</v>
      </c>
      <c r="H1221" t="str">
        <f>VLOOKUP(укпф1[[#This Row],[Номенклатура]],[1]!Таблица213[[product_name]:[упаковка]],4,FALSE)</f>
        <v>грудка</v>
      </c>
      <c r="I1221" s="7">
        <v>0</v>
      </c>
      <c r="J1221" s="7" cm="1">
        <f t="array" ref="J1221">INDEX('[1]прайс ЗПП'!$A$1:$D$1080,MATCH(1,(укпф1[[#This Row],[артикул]]='[1]прайс ЗПП'!$B$1:$B$1080)*(укпф1[[#This Row],[Source.Name.1]]='[1]прайс ЗПП'!$A$1:$A$1080),0),4)</f>
        <v>894.65314714171757</v>
      </c>
      <c r="K1221" s="7">
        <f>укпф1[[#This Row],[цена]]*укпф1[[#This Row],[объем]]</f>
        <v>0</v>
      </c>
      <c r="L1221" s="7">
        <f>IFERROR(укпф1[[#This Row],[объем]]*VLOOKUP(укпф1[[#This Row],[артикул]],[1]маринад!$A$2:$D$39,3,FALSE),укпф1[[#This Row],[объем]])</f>
        <v>0</v>
      </c>
    </row>
    <row r="1222" spans="1:12" x14ac:dyDescent="0.35">
      <c r="A1222" t="s">
        <v>152</v>
      </c>
      <c r="B1222" t="s">
        <v>13</v>
      </c>
      <c r="C1222" t="s">
        <v>13</v>
      </c>
      <c r="D1222">
        <f>VLOOKUP(укпф1[[#This Row],[Номенклатура]],[1]!Таблица213[[product_name]:[упаковка]],7,FALSE)</f>
        <v>352</v>
      </c>
      <c r="E1222" t="s">
        <v>115</v>
      </c>
      <c r="F1222" t="str">
        <f>VLOOKUP(укпф1[[#This Row],[Номенклатура]],[1]!Таблица213[[product_name]:[упаковка]],3,FALSE)</f>
        <v>ЗАМ</v>
      </c>
      <c r="G1222" t="s">
        <v>15</v>
      </c>
      <c r="H1222" t="str">
        <f>VLOOKUP(укпф1[[#This Row],[Номенклатура]],[1]!Таблица213[[product_name]:[упаковка]],4,FALSE)</f>
        <v>грудка</v>
      </c>
      <c r="I1222" s="7">
        <v>0</v>
      </c>
      <c r="J1222" s="7" cm="1">
        <f t="array" ref="J1222">INDEX('[1]прайс ЗПП'!$A$1:$D$1080,MATCH(1,(укпф1[[#This Row],[артикул]]='[1]прайс ЗПП'!$B$1:$B$1080)*(укпф1[[#This Row],[Source.Name.1]]='[1]прайс ЗПП'!$A$1:$A$1080),0),4)</f>
        <v>818.62857142857172</v>
      </c>
      <c r="K1222" s="7">
        <f>укпф1[[#This Row],[цена]]*укпф1[[#This Row],[объем]]</f>
        <v>0</v>
      </c>
      <c r="L1222" s="7">
        <f>IFERROR(укпф1[[#This Row],[объем]]*VLOOKUP(укпф1[[#This Row],[артикул]],[1]маринад!$A$2:$D$39,3,FALSE),укпф1[[#This Row],[объем]])</f>
        <v>0</v>
      </c>
    </row>
    <row r="1223" spans="1:12" x14ac:dyDescent="0.35">
      <c r="A1223" t="s">
        <v>152</v>
      </c>
      <c r="B1223" t="s">
        <v>13</v>
      </c>
      <c r="C1223" t="s">
        <v>13</v>
      </c>
      <c r="D1223">
        <f>VLOOKUP(укпф1[[#This Row],[Номенклатура]],[1]!Таблица213[[product_name]:[упаковка]],7,FALSE)</f>
        <v>22</v>
      </c>
      <c r="E1223" t="s">
        <v>104</v>
      </c>
      <c r="F1223" t="str">
        <f>VLOOKUP(укпф1[[#This Row],[Номенклатура]],[1]!Таблица213[[product_name]:[упаковка]],3,FALSE)</f>
        <v>ЗАМ</v>
      </c>
      <c r="G1223" t="s">
        <v>15</v>
      </c>
      <c r="H1223" t="str">
        <f>VLOOKUP(укпф1[[#This Row],[Номенклатура]],[1]!Таблица213[[product_name]:[упаковка]],4,FALSE)</f>
        <v>крыло</v>
      </c>
      <c r="I1223" s="7">
        <v>12880.361259868219</v>
      </c>
      <c r="J1223" s="7" cm="1">
        <f t="array" ref="J1223">INDEX('[1]прайс ЗПП'!$A$1:$D$1080,MATCH(1,(укпф1[[#This Row],[артикул]]='[1]прайс ЗПП'!$B$1:$B$1080)*(укпф1[[#This Row],[Source.Name.1]]='[1]прайс ЗПП'!$A$1:$A$1080),0),4)</f>
        <v>954.86399999999992</v>
      </c>
      <c r="K1223" s="7">
        <f>укпф1[[#This Row],[цена]]*укпф1[[#This Row],[объем]]</f>
        <v>12298993.274042806</v>
      </c>
      <c r="L1223" s="7">
        <f>IFERROR(укпф1[[#This Row],[объем]]*VLOOKUP(укпф1[[#This Row],[артикул]],[1]маринад!$A$2:$D$39,3,FALSE),укпф1[[#This Row],[объем]])</f>
        <v>12880.361259868219</v>
      </c>
    </row>
    <row r="1224" spans="1:12" x14ac:dyDescent="0.35">
      <c r="A1224" t="s">
        <v>152</v>
      </c>
      <c r="B1224" t="s">
        <v>13</v>
      </c>
      <c r="C1224" t="s">
        <v>13</v>
      </c>
      <c r="D1224">
        <f>VLOOKUP(укпф1[[#This Row],[Номенклатура]],[1]!Таблица213[[product_name]:[упаковка]],7,FALSE)</f>
        <v>143</v>
      </c>
      <c r="E1224" t="s">
        <v>116</v>
      </c>
      <c r="F1224" t="str">
        <f>VLOOKUP(укпф1[[#This Row],[Номенклатура]],[1]!Таблица213[[product_name]:[упаковка]],3,FALSE)</f>
        <v>ЗАМ</v>
      </c>
      <c r="G1224" t="s">
        <v>15</v>
      </c>
      <c r="H1224" t="str">
        <f>VLOOKUP(укпф1[[#This Row],[Номенклатура]],[1]!Таблица213[[product_name]:[упаковка]],4,FALSE)</f>
        <v>крыло</v>
      </c>
      <c r="I1224" s="7">
        <v>32799.309138326491</v>
      </c>
      <c r="J1224" s="7" cm="1">
        <f t="array" ref="J1224">INDEX('[1]прайс ЗПП'!$A$1:$D$1080,MATCH(1,(укпф1[[#This Row],[артикул]]='[1]прайс ЗПП'!$B$1:$B$1080)*(укпф1[[#This Row],[Source.Name.1]]='[1]прайс ЗПП'!$A$1:$A$1080),0),4)</f>
        <v>807.49854264814894</v>
      </c>
      <c r="K1224" s="7">
        <f>укпф1[[#This Row],[цена]]*укпф1[[#This Row],[объем]]</f>
        <v>26485394.329064757</v>
      </c>
      <c r="L1224" s="7">
        <f>IFERROR(укпф1[[#This Row],[объем]]*VLOOKUP(укпф1[[#This Row],[артикул]],[1]маринад!$A$2:$D$39,3,FALSE),укпф1[[#This Row],[объем]])</f>
        <v>32799.309138326491</v>
      </c>
    </row>
    <row r="1225" spans="1:12" x14ac:dyDescent="0.35">
      <c r="A1225" t="s">
        <v>152</v>
      </c>
      <c r="B1225" t="s">
        <v>13</v>
      </c>
      <c r="C1225" t="s">
        <v>13</v>
      </c>
      <c r="D1225">
        <f>VLOOKUP(укпф1[[#This Row],[Номенклатура]],[1]!Таблица213[[product_name]:[упаковка]],7,FALSE)</f>
        <v>27</v>
      </c>
      <c r="E1225" t="s">
        <v>117</v>
      </c>
      <c r="F1225" t="str">
        <f>VLOOKUP(укпф1[[#This Row],[Номенклатура]],[1]!Таблица213[[product_name]:[упаковка]],3,FALSE)</f>
        <v>ЗАМ</v>
      </c>
      <c r="G1225" t="s">
        <v>15</v>
      </c>
      <c r="H1225" t="str">
        <f>VLOOKUP(укпф1[[#This Row],[Номенклатура]],[1]!Таблица213[[product_name]:[упаковка]],4,FALSE)</f>
        <v>печень</v>
      </c>
      <c r="I1225" s="7">
        <v>573.28393091152611</v>
      </c>
      <c r="J1225" s="7" cm="1">
        <f t="array" ref="J1225">INDEX('[1]прайс ЗПП'!$A$1:$D$1080,MATCH(1,(укпф1[[#This Row],[артикул]]='[1]прайс ЗПП'!$B$1:$B$1080)*(укпф1[[#This Row],[Source.Name.1]]='[1]прайс ЗПП'!$A$1:$A$1080),0),4)</f>
        <v>646.51679999999999</v>
      </c>
      <c r="K1225" s="7">
        <f>укпф1[[#This Row],[цена]]*укпф1[[#This Row],[объем]]</f>
        <v>370637.69250434096</v>
      </c>
      <c r="L1225" s="7">
        <f>IFERROR(укпф1[[#This Row],[объем]]*VLOOKUP(укпф1[[#This Row],[артикул]],[1]маринад!$A$2:$D$39,3,FALSE),укпф1[[#This Row],[объем]])</f>
        <v>573.28393091152611</v>
      </c>
    </row>
    <row r="1226" spans="1:12" x14ac:dyDescent="0.35">
      <c r="A1226" t="s">
        <v>152</v>
      </c>
      <c r="B1226" t="s">
        <v>13</v>
      </c>
      <c r="C1226" t="s">
        <v>13</v>
      </c>
      <c r="D1226">
        <f>VLOOKUP(укпф1[[#This Row],[Номенклатура]],[1]!Таблица213[[product_name]:[упаковка]],7,FALSE)</f>
        <v>27</v>
      </c>
      <c r="E1226" t="s">
        <v>117</v>
      </c>
      <c r="F1226" t="str">
        <f>VLOOKUP(укпф1[[#This Row],[Номенклатура]],[1]!Таблица213[[product_name]:[упаковка]],3,FALSE)</f>
        <v>ЗАМ</v>
      </c>
      <c r="G1226" t="s">
        <v>15</v>
      </c>
      <c r="H1226" t="str">
        <f>VLOOKUP(укпф1[[#This Row],[Номенклатура]],[1]!Таблица213[[product_name]:[упаковка]],4,FALSE)</f>
        <v>печень</v>
      </c>
      <c r="I1226" s="7">
        <v>2</v>
      </c>
      <c r="J1226" s="7" cm="1">
        <f t="array" ref="J1226">INDEX('[1]прайс ЗПП'!$A$1:$D$1080,MATCH(1,(укпф1[[#This Row],[артикул]]='[1]прайс ЗПП'!$B$1:$B$1080)*(укпф1[[#This Row],[Source.Name.1]]='[1]прайс ЗПП'!$A$1:$A$1080),0),4)</f>
        <v>646.51679999999999</v>
      </c>
      <c r="K1226" s="7">
        <f>укпф1[[#This Row],[цена]]*укпф1[[#This Row],[объем]]</f>
        <v>1293.0336</v>
      </c>
      <c r="L1226" s="7">
        <f>IFERROR(укпф1[[#This Row],[объем]]*VLOOKUP(укпф1[[#This Row],[артикул]],[1]маринад!$A$2:$D$39,3,FALSE),укпф1[[#This Row],[объем]])</f>
        <v>2</v>
      </c>
    </row>
    <row r="1227" spans="1:12" x14ac:dyDescent="0.35">
      <c r="A1227" t="s">
        <v>152</v>
      </c>
      <c r="B1227" t="s">
        <v>13</v>
      </c>
      <c r="C1227" t="s">
        <v>13</v>
      </c>
      <c r="D1227">
        <f>VLOOKUP(укпф1[[#This Row],[Номенклатура]],[1]!Таблица213[[product_name]:[упаковка]],7,FALSE)</f>
        <v>962</v>
      </c>
      <c r="E1227" t="s">
        <v>118</v>
      </c>
      <c r="F1227" t="str">
        <f>VLOOKUP(укпф1[[#This Row],[Номенклатура]],[1]!Таблица213[[product_name]:[упаковка]],3,FALSE)</f>
        <v>ЗАМ</v>
      </c>
      <c r="G1227" t="s">
        <v>15</v>
      </c>
      <c r="H1227" t="str">
        <f>VLOOKUP(укпф1[[#This Row],[Номенклатура]],[1]!Таблица213[[product_name]:[упаковка]],4,FALSE)</f>
        <v>рагу</v>
      </c>
      <c r="I1227" s="7">
        <v>0</v>
      </c>
      <c r="J1227" s="7" cm="1">
        <f t="array" ref="J1227">INDEX('[1]прайс ЗПП'!$A$1:$D$1080,MATCH(1,(укпф1[[#This Row],[артикул]]='[1]прайс ЗПП'!$B$1:$B$1080)*(укпф1[[#This Row],[Source.Name.1]]='[1]прайс ЗПП'!$A$1:$A$1080),0),4)</f>
        <v>557.142857142857</v>
      </c>
      <c r="K1227" s="7">
        <f>укпф1[[#This Row],[цена]]*укпф1[[#This Row],[объем]]</f>
        <v>0</v>
      </c>
      <c r="L1227" s="7">
        <f>IFERROR(укпф1[[#This Row],[объем]]*VLOOKUP(укпф1[[#This Row],[артикул]],[1]маринад!$A$2:$D$39,3,FALSE),укпф1[[#This Row],[объем]])</f>
        <v>0</v>
      </c>
    </row>
    <row r="1228" spans="1:12" x14ac:dyDescent="0.35">
      <c r="A1228" t="s">
        <v>152</v>
      </c>
      <c r="B1228" t="s">
        <v>13</v>
      </c>
      <c r="C1228" t="s">
        <v>13</v>
      </c>
      <c r="D1228">
        <f>VLOOKUP(укпф1[[#This Row],[Номенклатура]],[1]!Таблица213[[product_name]:[упаковка]],7,FALSE)</f>
        <v>357</v>
      </c>
      <c r="E1228" t="s">
        <v>105</v>
      </c>
      <c r="F1228" t="str">
        <f>VLOOKUP(укпф1[[#This Row],[Номенклатура]],[1]!Таблица213[[product_name]:[упаковка]],3,FALSE)</f>
        <v>ЗАМ</v>
      </c>
      <c r="G1228" t="s">
        <v>15</v>
      </c>
      <c r="H1228" t="str">
        <f>VLOOKUP(укпф1[[#This Row],[Номенклатура]],[1]!Таблица213[[product_name]:[упаковка]],4,FALSE)</f>
        <v>филе</v>
      </c>
      <c r="I1228" s="7">
        <v>92569.023740095217</v>
      </c>
      <c r="J1228" s="7" cm="1">
        <f t="array" ref="J1228">INDEX('[1]прайс ЗПП'!$A$1:$D$1080,MATCH(1,(укпф1[[#This Row],[артикул]]='[1]прайс ЗПП'!$B$1:$B$1080)*(укпф1[[#This Row],[Source.Name.1]]='[1]прайс ЗПП'!$A$1:$A$1080),0),4)</f>
        <v>821.61936979949314</v>
      </c>
      <c r="K1228" s="7">
        <f>укпф1[[#This Row],[цена]]*укпф1[[#This Row],[объем]]</f>
        <v>76056502.948291346</v>
      </c>
      <c r="L1228" s="7">
        <f>IFERROR(укпф1[[#This Row],[объем]]*VLOOKUP(укпф1[[#This Row],[артикул]],[1]маринад!$A$2:$D$39,3,FALSE),укпф1[[#This Row],[объем]])</f>
        <v>92569.023740095217</v>
      </c>
    </row>
    <row r="1229" spans="1:12" x14ac:dyDescent="0.35">
      <c r="A1229" t="s">
        <v>152</v>
      </c>
      <c r="B1229" t="s">
        <v>13</v>
      </c>
      <c r="C1229" t="s">
        <v>13</v>
      </c>
      <c r="D1229">
        <f>VLOOKUP(укпф1[[#This Row],[Номенклатура]],[1]!Таблица213[[product_name]:[упаковка]],7,FALSE)</f>
        <v>1109</v>
      </c>
      <c r="E1229" t="s">
        <v>14</v>
      </c>
      <c r="F1229" t="str">
        <f>VLOOKUP(укпф1[[#This Row],[Номенклатура]],[1]!Таблица213[[product_name]:[упаковка]],3,FALSE)</f>
        <v>ЗАМ</v>
      </c>
      <c r="G1229" t="s">
        <v>15</v>
      </c>
      <c r="H1229" t="str">
        <f>VLOOKUP(укпф1[[#This Row],[Номенклатура]],[1]!Таблица213[[product_name]:[упаковка]],4,FALSE)</f>
        <v>филе</v>
      </c>
      <c r="I1229" s="7">
        <v>0</v>
      </c>
      <c r="J1229" s="7" cm="1">
        <f t="array" ref="J1229">INDEX('[1]прайс ЗПП'!$A$1:$D$1080,MATCH(1,(укпф1[[#This Row],[артикул]]='[1]прайс ЗПП'!$B$1:$B$1080)*(укпф1[[#This Row],[Source.Name.1]]='[1]прайс ЗПП'!$A$1:$A$1080),0),4)</f>
        <v>646.51679999999999</v>
      </c>
      <c r="K1229" s="7">
        <f>укпф1[[#This Row],[цена]]*укпф1[[#This Row],[объем]]</f>
        <v>0</v>
      </c>
      <c r="L1229" s="7">
        <f>IFERROR(укпф1[[#This Row],[объем]]*VLOOKUP(укпф1[[#This Row],[артикул]],[1]маринад!$A$2:$D$39,3,FALSE),укпф1[[#This Row],[объем]])</f>
        <v>0</v>
      </c>
    </row>
    <row r="1230" spans="1:12" x14ac:dyDescent="0.35">
      <c r="A1230" t="s">
        <v>152</v>
      </c>
      <c r="B1230" t="s">
        <v>13</v>
      </c>
      <c r="C1230" t="s">
        <v>13</v>
      </c>
      <c r="D1230">
        <f>VLOOKUP(укпф1[[#This Row],[Номенклатура]],[1]!Таблица213[[product_name]:[упаковка]],7,FALSE)</f>
        <v>142</v>
      </c>
      <c r="E1230" t="s">
        <v>119</v>
      </c>
      <c r="F1230" t="str">
        <f>VLOOKUP(укпф1[[#This Row],[Номенклатура]],[1]!Таблица213[[product_name]:[упаковка]],3,FALSE)</f>
        <v>ЗАМ</v>
      </c>
      <c r="G1230" t="s">
        <v>15</v>
      </c>
      <c r="H1230" t="str">
        <f>VLOOKUP(укпф1[[#This Row],[Номенклатура]],[1]!Таблица213[[product_name]:[упаковка]],4,FALSE)</f>
        <v>филе</v>
      </c>
      <c r="I1230" s="7">
        <v>64761.629666411085</v>
      </c>
      <c r="J1230" s="7" cm="1">
        <f t="array" ref="J1230">INDEX('[1]прайс ЗПП'!$A$1:$D$1080,MATCH(1,(укпф1[[#This Row],[артикул]]='[1]прайс ЗПП'!$B$1:$B$1080)*(укпф1[[#This Row],[Source.Name.1]]='[1]прайс ЗПП'!$A$1:$A$1080),0),4)</f>
        <v>922.38536692533</v>
      </c>
      <c r="K1230" s="7">
        <f>укпф1[[#This Row],[цена]]*укпф1[[#This Row],[объем]]</f>
        <v>59735179.542534925</v>
      </c>
      <c r="L1230" s="7">
        <f>IFERROR(укпф1[[#This Row],[объем]]*VLOOKUP(укпф1[[#This Row],[артикул]],[1]маринад!$A$2:$D$39,3,FALSE),укпф1[[#This Row],[объем]])</f>
        <v>64761.629666411085</v>
      </c>
    </row>
    <row r="1231" spans="1:12" x14ac:dyDescent="0.35">
      <c r="A1231" t="s">
        <v>152</v>
      </c>
      <c r="B1231" t="s">
        <v>13</v>
      </c>
      <c r="C1231" t="s">
        <v>13</v>
      </c>
      <c r="D1231">
        <f>VLOOKUP(укпф1[[#This Row],[Номенклатура]],[1]!Таблица213[[product_name]:[упаковка]],7,FALSE)</f>
        <v>14</v>
      </c>
      <c r="E1231" t="s">
        <v>120</v>
      </c>
      <c r="F1231" t="str">
        <f>VLOOKUP(укпф1[[#This Row],[Номенклатура]],[1]!Таблица213[[product_name]:[упаковка]],3,FALSE)</f>
        <v>ЗАМ</v>
      </c>
      <c r="G1231" t="s">
        <v>15</v>
      </c>
      <c r="H1231" t="str">
        <f>VLOOKUP(укпф1[[#This Row],[Номенклатура]],[1]!Таблица213[[product_name]:[упаковка]],4,FALSE)</f>
        <v>табак</v>
      </c>
      <c r="I1231" s="7">
        <v>16628.912786263129</v>
      </c>
      <c r="J1231" s="7" cm="1">
        <f t="array" ref="J1231">INDEX('[1]прайс ЗПП'!$A$1:$D$1080,MATCH(1,(укпф1[[#This Row],[артикул]]='[1]прайс ЗПП'!$B$1:$B$1080)*(укпф1[[#This Row],[Source.Name.1]]='[1]прайс ЗПП'!$A$1:$A$1080),0),4)</f>
        <v>643.20000000000005</v>
      </c>
      <c r="K1231" s="7">
        <f>укпф1[[#This Row],[цена]]*укпф1[[#This Row],[объем]]</f>
        <v>10695716.704124445</v>
      </c>
      <c r="L1231" s="7">
        <f>IFERROR(укпф1[[#This Row],[объем]]*VLOOKUP(укпф1[[#This Row],[артикул]],[1]маринад!$A$2:$D$39,3,FALSE),укпф1[[#This Row],[объем]])</f>
        <v>16628.912786263129</v>
      </c>
    </row>
    <row r="1232" spans="1:12" x14ac:dyDescent="0.35">
      <c r="A1232" t="s">
        <v>152</v>
      </c>
      <c r="B1232" t="s">
        <v>13</v>
      </c>
      <c r="C1232" t="s">
        <v>13</v>
      </c>
      <c r="D1232">
        <f>VLOOKUP(укпф1[[#This Row],[Номенклатура]],[1]!Таблица213[[product_name]:[упаковка]],7,FALSE)</f>
        <v>15</v>
      </c>
      <c r="E1232" t="s">
        <v>121</v>
      </c>
      <c r="F1232" t="str">
        <f>VLOOKUP(укпф1[[#This Row],[Номенклатура]],[1]!Таблица213[[product_name]:[упаковка]],3,FALSE)</f>
        <v>ЗАМ</v>
      </c>
      <c r="G1232" t="s">
        <v>15</v>
      </c>
      <c r="H1232" t="str">
        <f>VLOOKUP(укпф1[[#This Row],[Номенклатура]],[1]!Таблица213[[product_name]:[упаковка]],4,FALSE)</f>
        <v>табак</v>
      </c>
      <c r="I1232" s="7">
        <v>20079.647061062249</v>
      </c>
      <c r="J1232" s="7" cm="1">
        <f t="array" ref="J1232">INDEX('[1]прайс ЗПП'!$A$1:$D$1080,MATCH(1,(укпф1[[#This Row],[артикул]]='[1]прайс ЗПП'!$B$1:$B$1080)*(укпф1[[#This Row],[Source.Name.1]]='[1]прайс ЗПП'!$A$1:$A$1080),0),4)</f>
        <v>657.4419959166288</v>
      </c>
      <c r="K1232" s="7">
        <f>укпф1[[#This Row],[цена]]*укпф1[[#This Row],[объем]]</f>
        <v>13201203.241126234</v>
      </c>
      <c r="L1232" s="7">
        <f>IFERROR(укпф1[[#This Row],[объем]]*VLOOKUP(укпф1[[#This Row],[артикул]],[1]маринад!$A$2:$D$39,3,FALSE),укпф1[[#This Row],[объем]])</f>
        <v>20079.647061062249</v>
      </c>
    </row>
    <row r="1233" spans="1:12" x14ac:dyDescent="0.35">
      <c r="A1233" t="s">
        <v>152</v>
      </c>
      <c r="B1233" t="s">
        <v>13</v>
      </c>
      <c r="C1233" t="s">
        <v>13</v>
      </c>
      <c r="D1233">
        <f>VLOOKUP(укпф1[[#This Row],[Номенклатура]],[1]!Таблица213[[product_name]:[упаковка]],7,FALSE)</f>
        <v>4</v>
      </c>
      <c r="E1233" t="s">
        <v>146</v>
      </c>
      <c r="F1233" t="str">
        <f>VLOOKUP(укпф1[[#This Row],[Номенклатура]],[1]!Таблица213[[product_name]:[упаковка]],3,FALSE)</f>
        <v>ЗАМ</v>
      </c>
      <c r="G1233" t="s">
        <v>15</v>
      </c>
      <c r="H1233" t="str">
        <f>VLOOKUP(укпф1[[#This Row],[Номенклатура]],[1]!Таблица213[[product_name]:[упаковка]],4,FALSE)</f>
        <v>тушка</v>
      </c>
      <c r="I1233" s="7">
        <v>0</v>
      </c>
      <c r="J1233" s="7">
        <v>0</v>
      </c>
      <c r="K1233" s="7">
        <f>укпф1[[#This Row],[цена]]*укпф1[[#This Row],[объем]]</f>
        <v>0</v>
      </c>
      <c r="L1233" s="7">
        <f>IFERROR(укпф1[[#This Row],[объем]]*VLOOKUP(укпф1[[#This Row],[артикул]],[1]маринад!$A$2:$D$39,3,FALSE),укпф1[[#This Row],[объем]])</f>
        <v>0</v>
      </c>
    </row>
    <row r="1234" spans="1:12" x14ac:dyDescent="0.35">
      <c r="A1234" t="s">
        <v>152</v>
      </c>
      <c r="B1234" t="s">
        <v>13</v>
      </c>
      <c r="C1234" t="s">
        <v>13</v>
      </c>
      <c r="D1234">
        <f>VLOOKUP(укпф1[[#This Row],[Номенклатура]],[1]!Таблица213[[product_name]:[упаковка]],7,FALSE)</f>
        <v>9</v>
      </c>
      <c r="E1234" t="s">
        <v>107</v>
      </c>
      <c r="F1234" t="str">
        <f>VLOOKUP(укпф1[[#This Row],[Номенклатура]],[1]!Таблица213[[product_name]:[упаковка]],3,FALSE)</f>
        <v>ЗАМ</v>
      </c>
      <c r="G1234" t="s">
        <v>15</v>
      </c>
      <c r="H1234" t="str">
        <f>VLOOKUP(укпф1[[#This Row],[Номенклатура]],[1]!Таблица213[[product_name]:[упаковка]],4,FALSE)</f>
        <v>тушка</v>
      </c>
      <c r="I1234" s="7">
        <v>23487.164952349052</v>
      </c>
      <c r="J1234" s="7" cm="1">
        <f t="array" ref="J1234">INDEX('[1]прайс ЗПП'!$A$1:$D$1080,MATCH(1,(укпф1[[#This Row],[артикул]]='[1]прайс ЗПП'!$B$1:$B$1080)*(укпф1[[#This Row],[Source.Name.1]]='[1]прайс ЗПП'!$A$1:$A$1080),0),4)</f>
        <v>621.90719999999999</v>
      </c>
      <c r="K1234" s="7">
        <f>укпф1[[#This Row],[цена]]*укпф1[[#This Row],[объем]]</f>
        <v>14606836.991453532</v>
      </c>
      <c r="L1234" s="7">
        <f>IFERROR(укпф1[[#This Row],[объем]]*VLOOKUP(укпф1[[#This Row],[артикул]],[1]маринад!$A$2:$D$39,3,FALSE),укпф1[[#This Row],[объем]])</f>
        <v>23487.164952349052</v>
      </c>
    </row>
    <row r="1235" spans="1:12" x14ac:dyDescent="0.35">
      <c r="A1235" t="s">
        <v>152</v>
      </c>
      <c r="B1235" t="s">
        <v>13</v>
      </c>
      <c r="C1235" t="s">
        <v>13</v>
      </c>
      <c r="D1235">
        <f>VLOOKUP(укпф1[[#This Row],[Номенклатура]],[1]!Таблица213[[product_name]:[упаковка]],7,FALSE)</f>
        <v>1055</v>
      </c>
      <c r="E1235" t="s">
        <v>125</v>
      </c>
      <c r="F1235" t="str">
        <f>VLOOKUP(укпф1[[#This Row],[Номенклатура]],[1]!Таблица213[[product_name]:[упаковка]],3,FALSE)</f>
        <v>ЗАМ</v>
      </c>
      <c r="G1235" t="s">
        <v>15</v>
      </c>
      <c r="H1235" t="str">
        <f>VLOOKUP(укпф1[[#This Row],[Номенклатура]],[1]!Таблица213[[product_name]:[упаковка]],4,FALSE)</f>
        <v>табак</v>
      </c>
      <c r="I1235" s="7">
        <v>14855.022426910873</v>
      </c>
      <c r="J1235" s="7" cm="1">
        <f t="array" ref="J1235">INDEX('[1]прайс ЗПП'!$A$1:$D$1080,MATCH(1,(укпф1[[#This Row],[артикул]]='[1]прайс ЗПП'!$B$1:$B$1080)*(укпф1[[#This Row],[Source.Name.1]]='[1]прайс ЗПП'!$A$1:$A$1080),0),4)</f>
        <v>613.62002514855487</v>
      </c>
      <c r="K1235" s="7">
        <f>укпф1[[#This Row],[цена]]*укпф1[[#This Row],[объем]]</f>
        <v>9115339.2351833973</v>
      </c>
      <c r="L1235" s="7">
        <f>IFERROR(укпф1[[#This Row],[объем]]*VLOOKUP(укпф1[[#This Row],[артикул]],[1]маринад!$A$2:$D$39,3,FALSE),укпф1[[#This Row],[объем]])</f>
        <v>14855.022426910873</v>
      </c>
    </row>
    <row r="1236" spans="1:12" x14ac:dyDescent="0.35">
      <c r="A1236" t="s">
        <v>152</v>
      </c>
      <c r="B1236" t="s">
        <v>13</v>
      </c>
      <c r="C1236" t="s">
        <v>13</v>
      </c>
      <c r="D1236">
        <f>VLOOKUP(укпф1[[#This Row],[Номенклатура]],[1]!Таблица213[[product_name]:[упаковка]],7,FALSE)</f>
        <v>1056</v>
      </c>
      <c r="E1236" t="s">
        <v>126</v>
      </c>
      <c r="F1236" t="str">
        <f>VLOOKUP(укпф1[[#This Row],[Номенклатура]],[1]!Таблица213[[product_name]:[упаковка]],3,FALSE)</f>
        <v>ЗАМ</v>
      </c>
      <c r="G1236" t="s">
        <v>15</v>
      </c>
      <c r="H1236" t="str">
        <f>VLOOKUP(укпф1[[#This Row],[Номенклатура]],[1]!Таблица213[[product_name]:[упаковка]],4,FALSE)</f>
        <v>табак</v>
      </c>
      <c r="I1236" s="7">
        <v>13903.935318399999</v>
      </c>
      <c r="J1236" s="7" cm="1">
        <f t="array" ref="J1236">INDEX('[1]прайс ЗПП'!$A$1:$D$1080,MATCH(1,(укпф1[[#This Row],[артикул]]='[1]прайс ЗПП'!$B$1:$B$1080)*(укпф1[[#This Row],[Source.Name.1]]='[1]прайс ЗПП'!$A$1:$A$1080),0),4)</f>
        <v>582.85714285714278</v>
      </c>
      <c r="K1236" s="7">
        <f>укпф1[[#This Row],[цена]]*укпф1[[#This Row],[объем]]</f>
        <v>8104008.0141531415</v>
      </c>
      <c r="L1236" s="7">
        <f>IFERROR(укпф1[[#This Row],[объем]]*VLOOKUP(укпф1[[#This Row],[артикул]],[1]маринад!$A$2:$D$39,3,FALSE),укпф1[[#This Row],[объем]])</f>
        <v>13903.935318399999</v>
      </c>
    </row>
    <row r="1237" spans="1:12" x14ac:dyDescent="0.35">
      <c r="A1237" t="s">
        <v>152</v>
      </c>
      <c r="B1237" t="s">
        <v>13</v>
      </c>
      <c r="C1237" t="s">
        <v>13</v>
      </c>
      <c r="D1237">
        <f>VLOOKUP(укпф1[[#This Row],[Номенклатура]],[1]!Таблица213[[product_name]:[упаковка]],7,FALSE)</f>
        <v>1057</v>
      </c>
      <c r="E1237" t="s">
        <v>127</v>
      </c>
      <c r="F1237" t="str">
        <f>VLOOKUP(укпф1[[#This Row],[Номенклатура]],[1]!Таблица213[[product_name]:[упаковка]],3,FALSE)</f>
        <v>ЗАМ</v>
      </c>
      <c r="G1237" t="s">
        <v>15</v>
      </c>
      <c r="H1237" t="str">
        <f>VLOOKUP(укпф1[[#This Row],[Номенклатура]],[1]!Таблица213[[product_name]:[упаковка]],4,FALSE)</f>
        <v>табак</v>
      </c>
      <c r="I1237" s="7">
        <v>16380.037389283245</v>
      </c>
      <c r="J1237" s="7" cm="1">
        <f t="array" ref="J1237">INDEX('[1]прайс ЗПП'!$A$1:$D$1080,MATCH(1,(укпф1[[#This Row],[артикул]]='[1]прайс ЗПП'!$B$1:$B$1080)*(укпф1[[#This Row],[Source.Name.1]]='[1]прайс ЗПП'!$A$1:$A$1080),0),4)</f>
        <v>599.99999999999989</v>
      </c>
      <c r="K1237" s="7">
        <f>укпф1[[#This Row],[цена]]*укпф1[[#This Row],[объем]]</f>
        <v>9828022.4335699454</v>
      </c>
      <c r="L1237" s="7">
        <f>IFERROR(укпф1[[#This Row],[объем]]*VLOOKUP(укпф1[[#This Row],[артикул]],[1]маринад!$A$2:$D$39,3,FALSE),укпф1[[#This Row],[объем]])</f>
        <v>16380.037389283245</v>
      </c>
    </row>
    <row r="1238" spans="1:12" x14ac:dyDescent="0.35">
      <c r="A1238" t="s">
        <v>152</v>
      </c>
      <c r="B1238" t="s">
        <v>13</v>
      </c>
      <c r="C1238" t="s">
        <v>13</v>
      </c>
      <c r="D1238">
        <f>VLOOKUP(укпф1[[#This Row],[Номенклатура]],[1]!Таблица213[[product_name]:[упаковка]],7,FALSE)</f>
        <v>1051</v>
      </c>
      <c r="E1238" t="s">
        <v>128</v>
      </c>
      <c r="F1238" t="str">
        <f>VLOOKUP(укпф1[[#This Row],[Номенклатура]],[1]!Таблица213[[product_name]:[упаковка]],3,FALSE)</f>
        <v>ЗАМ</v>
      </c>
      <c r="G1238" t="s">
        <v>15</v>
      </c>
      <c r="H1238" t="str">
        <f>VLOOKUP(укпф1[[#This Row],[Номенклатура]],[1]!Таблица213[[product_name]:[упаковка]],4,FALSE)</f>
        <v>тушка</v>
      </c>
      <c r="I1238" s="7">
        <v>135600.79813589199</v>
      </c>
      <c r="J1238" s="7" cm="1">
        <f t="array" ref="J1238">INDEX('[1]прайс ЗПП'!$A$1:$D$1080,MATCH(1,(укпф1[[#This Row],[артикул]]='[1]прайс ЗПП'!$B$1:$B$1080)*(укпф1[[#This Row],[Source.Name.1]]='[1]прайс ЗПП'!$A$1:$A$1080),0),4)</f>
        <v>596.02673164501027</v>
      </c>
      <c r="K1238" s="7">
        <f>укпф1[[#This Row],[цена]]*укпф1[[#This Row],[объем]]</f>
        <v>80821700.521390513</v>
      </c>
      <c r="L1238" s="7">
        <f>IFERROR(укпф1[[#This Row],[объем]]*VLOOKUP(укпф1[[#This Row],[артикул]],[1]маринад!$A$2:$D$39,3,FALSE),укпф1[[#This Row],[объем]])</f>
        <v>135600.79813589199</v>
      </c>
    </row>
    <row r="1239" spans="1:12" x14ac:dyDescent="0.35">
      <c r="A1239" t="s">
        <v>152</v>
      </c>
      <c r="B1239" t="s">
        <v>13</v>
      </c>
      <c r="C1239" t="s">
        <v>13</v>
      </c>
      <c r="D1239">
        <f>VLOOKUP(укпф1[[#This Row],[Номенклатура]],[1]!Таблица213[[product_name]:[упаковка]],7,FALSE)</f>
        <v>114</v>
      </c>
      <c r="E1239" t="s">
        <v>129</v>
      </c>
      <c r="F1239" t="str">
        <f>VLOOKUP(укпф1[[#This Row],[Номенклатура]],[1]!Таблица213[[product_name]:[упаковка]],3,FALSE)</f>
        <v>ЗАМ</v>
      </c>
      <c r="G1239" t="s">
        <v>15</v>
      </c>
      <c r="H1239" t="str">
        <f>VLOOKUP(укпф1[[#This Row],[Номенклатура]],[1]!Таблица213[[product_name]:[упаковка]],4,FALSE)</f>
        <v>табак</v>
      </c>
      <c r="I1239" s="7">
        <v>14092.298971409431</v>
      </c>
      <c r="J1239" s="7" cm="1">
        <f t="array" ref="J1239">INDEX('[1]прайс ЗПП'!$A$1:$D$1080,MATCH(1,(укпф1[[#This Row],[артикул]]='[1]прайс ЗПП'!$B$1:$B$1080)*(укпф1[[#This Row],[Source.Name.1]]='[1]прайс ЗПП'!$A$1:$A$1080),0),4)</f>
        <v>719.1241686739271</v>
      </c>
      <c r="K1239" s="7">
        <f>укпф1[[#This Row],[цена]]*укпф1[[#This Row],[объем]]</f>
        <v>10134112.782519246</v>
      </c>
      <c r="L1239" s="7">
        <f>IFERROR(укпф1[[#This Row],[объем]]*VLOOKUP(укпф1[[#This Row],[артикул]],[1]маринад!$A$2:$D$39,3,FALSE),укпф1[[#This Row],[объем]])</f>
        <v>14092.298971409431</v>
      </c>
    </row>
    <row r="1240" spans="1:12" x14ac:dyDescent="0.35">
      <c r="A1240" t="s">
        <v>152</v>
      </c>
      <c r="B1240" t="s">
        <v>13</v>
      </c>
      <c r="C1240" t="s">
        <v>13</v>
      </c>
      <c r="D1240">
        <f>VLOOKUP(укпф1[[#This Row],[Номенклатура]],[1]!Таблица213[[product_name]:[упаковка]],7,FALSE)</f>
        <v>19</v>
      </c>
      <c r="E1240" t="s">
        <v>110</v>
      </c>
      <c r="F1240" t="str">
        <f>VLOOKUP(укпф1[[#This Row],[Номенклатура]],[1]!Таблица213[[product_name]:[упаковка]],3,FALSE)</f>
        <v>ЗАМ</v>
      </c>
      <c r="G1240" t="s">
        <v>15</v>
      </c>
      <c r="H1240" t="str">
        <f>VLOOKUP(укпф1[[#This Row],[Номенклатура]],[1]!Таблица213[[product_name]:[упаковка]],4,FALSE)</f>
        <v>четвертина</v>
      </c>
      <c r="I1240" s="7">
        <v>10334.352579033583</v>
      </c>
      <c r="J1240" s="7" cm="1">
        <f t="array" ref="J1240">INDEX('[1]прайс ЗПП'!$A$1:$D$1080,MATCH(1,(укпф1[[#This Row],[артикул]]='[1]прайс ЗПП'!$B$1:$B$1080)*(укпф1[[#This Row],[Source.Name.1]]='[1]прайс ЗПП'!$A$1:$A$1080),0),4)</f>
        <v>594.39597549605253</v>
      </c>
      <c r="K1240" s="7">
        <f>укпф1[[#This Row],[цена]]*укпф1[[#This Row],[объем]]</f>
        <v>6142697.5823348127</v>
      </c>
      <c r="L1240" s="7">
        <f>IFERROR(укпф1[[#This Row],[объем]]*VLOOKUP(укпф1[[#This Row],[артикул]],[1]маринад!$A$2:$D$39,3,FALSE),укпф1[[#This Row],[объем]])</f>
        <v>10334.352579033583</v>
      </c>
    </row>
    <row r="1241" spans="1:12" x14ac:dyDescent="0.35">
      <c r="A1241" t="s">
        <v>152</v>
      </c>
      <c r="B1241" t="s">
        <v>13</v>
      </c>
      <c r="C1241" t="s">
        <v>13</v>
      </c>
      <c r="D1241">
        <f>VLOOKUP(укпф1[[#This Row],[Номенклатура]],[1]!Таблица213[[product_name]:[упаковка]],7,FALSE)</f>
        <v>220</v>
      </c>
      <c r="E1241" t="s">
        <v>130</v>
      </c>
      <c r="F1241" t="str">
        <f>VLOOKUP(укпф1[[#This Row],[Номенклатура]],[1]!Таблица213[[product_name]:[упаковка]],3,FALSE)</f>
        <v>ЗАМ</v>
      </c>
      <c r="G1241" t="s">
        <v>15</v>
      </c>
      <c r="H1241" t="str">
        <f>VLOOKUP(укпф1[[#This Row],[Номенклатура]],[1]!Таблица213[[product_name]:[упаковка]],4,FALSE)</f>
        <v>четвертина</v>
      </c>
      <c r="I1241" s="7">
        <v>0</v>
      </c>
      <c r="J1241" s="7" cm="1">
        <f t="array" ref="J1241">INDEX('[1]прайс ЗПП'!$A$1:$D$1080,MATCH(1,(укпф1[[#This Row],[артикул]]='[1]прайс ЗПП'!$B$1:$B$1080)*(укпф1[[#This Row],[Source.Name.1]]='[1]прайс ЗПП'!$A$1:$A$1080),0),4)</f>
        <v>715.99005130079513</v>
      </c>
      <c r="K1241" s="7">
        <f>укпф1[[#This Row],[цена]]*укпф1[[#This Row],[объем]]</f>
        <v>0</v>
      </c>
      <c r="L1241" s="7">
        <f>IFERROR(укпф1[[#This Row],[объем]]*VLOOKUP(укпф1[[#This Row],[артикул]],[1]маринад!$A$2:$D$39,3,FALSE),укпф1[[#This Row],[объем]])</f>
        <v>0</v>
      </c>
    </row>
    <row r="1242" spans="1:12" x14ac:dyDescent="0.35">
      <c r="A1242" t="s">
        <v>152</v>
      </c>
      <c r="B1242" t="s">
        <v>13</v>
      </c>
      <c r="C1242" t="s">
        <v>13</v>
      </c>
      <c r="D1242">
        <f>VLOOKUP(укпф1[[#This Row],[Номенклатура]],[1]!Таблица213[[product_name]:[упаковка]],7,FALSE)</f>
        <v>126</v>
      </c>
      <c r="E1242" t="s">
        <v>131</v>
      </c>
      <c r="F1242" t="str">
        <f>VLOOKUP(укпф1[[#This Row],[Номенклатура]],[1]!Таблица213[[product_name]:[упаковка]],3,FALSE)</f>
        <v>ЗАМ</v>
      </c>
      <c r="G1242" t="s">
        <v>15</v>
      </c>
      <c r="H1242" t="str">
        <f>VLOOKUP(укпф1[[#This Row],[Номенклатура]],[1]!Таблица213[[product_name]:[упаковка]],4,FALSE)</f>
        <v>шкура</v>
      </c>
      <c r="I1242" s="7">
        <v>0</v>
      </c>
      <c r="J1242" s="7" cm="1">
        <f t="array" ref="J1242">INDEX('[1]прайс ЗПП'!$A$1:$D$1080,MATCH(1,(укпф1[[#This Row],[артикул]]='[1]прайс ЗПП'!$B$1:$B$1080)*(укпф1[[#This Row],[Source.Name.1]]='[1]прайс ЗПП'!$A$1:$A$1080),0),4)</f>
        <v>261.38813523420919</v>
      </c>
      <c r="K1242" s="7">
        <f>укпф1[[#This Row],[цена]]*укпф1[[#This Row],[объем]]</f>
        <v>0</v>
      </c>
      <c r="L1242" s="7">
        <f>IFERROR(укпф1[[#This Row],[объем]]*VLOOKUP(укпф1[[#This Row],[артикул]],[1]маринад!$A$2:$D$39,3,FALSE),укпф1[[#This Row],[объем]])</f>
        <v>0</v>
      </c>
    </row>
    <row r="1243" spans="1:12" x14ac:dyDescent="0.35">
      <c r="A1243" t="s">
        <v>152</v>
      </c>
      <c r="B1243" t="s">
        <v>132</v>
      </c>
      <c r="C1243" t="s">
        <v>132</v>
      </c>
      <c r="D1243">
        <f>VLOOKUP(укпф1[[#This Row],[Номенклатура]],[1]!Таблица213[[product_name]:[упаковка]],7,FALSE)</f>
        <v>1083</v>
      </c>
      <c r="E1243" t="s">
        <v>133</v>
      </c>
      <c r="F1243" t="str">
        <f>VLOOKUP(укпф1[[#This Row],[Номенклатура]],[1]!Таблица213[[product_name]:[упаковка]],3,FALSE)</f>
        <v>ЗАМ</v>
      </c>
      <c r="G1243" t="s">
        <v>15</v>
      </c>
      <c r="H1243" t="str">
        <f>VLOOKUP(укпф1[[#This Row],[Номенклатура]],[1]!Таблица213[[product_name]:[упаковка]],4,FALSE)</f>
        <v>филе</v>
      </c>
      <c r="I1243" s="7">
        <v>3616.75</v>
      </c>
      <c r="J1243" s="7" cm="1">
        <f t="array" ref="J1243">INDEX('[1]прайс ЗПП'!$A$1:$D$1080,MATCH(1,(укпф1[[#This Row],[артикул]]='[1]прайс ЗПП'!$B$1:$B$1080)*(укпф1[[#This Row],[Source.Name.1]]='[1]прайс ЗПП'!$A$1:$A$1080),0),4)</f>
        <v>1167.3599999999999</v>
      </c>
      <c r="K1243" s="7">
        <f>укпф1[[#This Row],[цена]]*укпф1[[#This Row],[объем]]</f>
        <v>4222049.2799999993</v>
      </c>
      <c r="L1243" s="7">
        <f>IFERROR(укпф1[[#This Row],[объем]]*VLOOKUP(укпф1[[#This Row],[артикул]],[1]маринад!$A$2:$D$39,3,FALSE),укпф1[[#This Row],[объем]])</f>
        <v>2783.0135459384001</v>
      </c>
    </row>
    <row r="1244" spans="1:12" x14ac:dyDescent="0.35">
      <c r="A1244" t="s">
        <v>152</v>
      </c>
      <c r="B1244" t="s">
        <v>132</v>
      </c>
      <c r="C1244" t="s">
        <v>132</v>
      </c>
      <c r="D1244">
        <f>VLOOKUP(укпф1[[#This Row],[Номенклатура]],[1]!Таблица213[[product_name]:[упаковка]],7,FALSE)</f>
        <v>1085</v>
      </c>
      <c r="E1244" t="s">
        <v>134</v>
      </c>
      <c r="F1244" t="str">
        <f>VLOOKUP(укпф1[[#This Row],[Номенклатура]],[1]!Таблица213[[product_name]:[упаковка]],3,FALSE)</f>
        <v>ЗАМ</v>
      </c>
      <c r="G1244" t="s">
        <v>15</v>
      </c>
      <c r="H1244" t="str">
        <f>VLOOKUP(укпф1[[#This Row],[Номенклатура]],[1]!Таблица213[[product_name]:[упаковка]],4,FALSE)</f>
        <v>филе</v>
      </c>
      <c r="I1244" s="7">
        <v>3616.75</v>
      </c>
      <c r="J1244" s="7" cm="1">
        <f t="array" ref="J1244">INDEX('[1]прайс ЗПП'!$A$1:$D$1080,MATCH(1,(укпф1[[#This Row],[артикул]]='[1]прайс ЗПП'!$B$1:$B$1080)*(укпф1[[#This Row],[Source.Name.1]]='[1]прайс ЗПП'!$A$1:$A$1080),0),4)</f>
        <v>856.340425531915</v>
      </c>
      <c r="K1244" s="7">
        <f>укпф1[[#This Row],[цена]]*укпф1[[#This Row],[объем]]</f>
        <v>3097169.2340425537</v>
      </c>
      <c r="L1244" s="7">
        <f>IFERROR(укпф1[[#This Row],[объем]]*VLOOKUP(укпф1[[#This Row],[артикул]],[1]маринад!$A$2:$D$39,3,FALSE),укпф1[[#This Row],[объем]])</f>
        <v>2783.0135459384001</v>
      </c>
    </row>
    <row r="1245" spans="1:12" x14ac:dyDescent="0.35">
      <c r="A1245" t="s">
        <v>152</v>
      </c>
      <c r="B1245" t="s">
        <v>132</v>
      </c>
      <c r="C1245" t="s">
        <v>132</v>
      </c>
      <c r="D1245">
        <f>VLOOKUP(укпф1[[#This Row],[Номенклатура]],[1]!Таблица213[[product_name]:[упаковка]],7,FALSE)</f>
        <v>1084</v>
      </c>
      <c r="E1245" t="s">
        <v>135</v>
      </c>
      <c r="F1245" t="str">
        <f>VLOOKUP(укпф1[[#This Row],[Номенклатура]],[1]!Таблица213[[product_name]:[упаковка]],3,FALSE)</f>
        <v>ЗАМ</v>
      </c>
      <c r="G1245" t="s">
        <v>15</v>
      </c>
      <c r="H1245" t="str">
        <f>VLOOKUP(укпф1[[#This Row],[Номенклатура]],[1]!Таблица213[[product_name]:[упаковка]],4,FALSE)</f>
        <v>крыло</v>
      </c>
      <c r="I1245" s="7">
        <v>22126</v>
      </c>
      <c r="J1245" s="7" cm="1">
        <f t="array" ref="J1245">INDEX('[1]прайс ЗПП'!$A$1:$D$1080,MATCH(1,(укпф1[[#This Row],[артикул]]='[1]прайс ЗПП'!$B$1:$B$1080)*(укпф1[[#This Row],[Source.Name.1]]='[1]прайс ЗПП'!$A$1:$A$1080),0),4)</f>
        <v>1167.3599999999999</v>
      </c>
      <c r="K1245" s="7">
        <f>укпф1[[#This Row],[цена]]*укпф1[[#This Row],[объем]]</f>
        <v>25829007.359999999</v>
      </c>
      <c r="L1245" s="7">
        <f>IFERROR(укпф1[[#This Row],[объем]]*VLOOKUP(укпф1[[#This Row],[артикул]],[1]маринад!$A$2:$D$39,3,FALSE),укпф1[[#This Row],[объем]])</f>
        <v>19026.055208333331</v>
      </c>
    </row>
    <row r="1246" spans="1:12" x14ac:dyDescent="0.35">
      <c r="A1246" t="s">
        <v>152</v>
      </c>
      <c r="B1246" t="s">
        <v>132</v>
      </c>
      <c r="C1246" t="s">
        <v>132</v>
      </c>
      <c r="D1246">
        <f>VLOOKUP(укпф1[[#This Row],[Номенклатура]],[1]!Таблица213[[product_name]:[упаковка]],7,FALSE)</f>
        <v>1104</v>
      </c>
      <c r="E1246" t="s">
        <v>136</v>
      </c>
      <c r="F1246" t="str">
        <f>VLOOKUP(укпф1[[#This Row],[Номенклатура]],[1]!Таблица213[[product_name]:[упаковка]],3,FALSE)</f>
        <v>ЗАМ</v>
      </c>
      <c r="G1246" t="s">
        <v>15</v>
      </c>
      <c r="H1246" t="str">
        <f>VLOOKUP(укпф1[[#This Row],[Номенклатура]],[1]!Таблица213[[product_name]:[упаковка]],4,FALSE)</f>
        <v>филе</v>
      </c>
      <c r="I1246" s="7">
        <v>1702</v>
      </c>
      <c r="J1246" s="7" cm="1">
        <f t="array" ref="J1246">INDEX('[1]прайс ЗПП'!$A$1:$D$1080,MATCH(1,(укпф1[[#This Row],[артикул]]='[1]прайс ЗПП'!$B$1:$B$1080)*(укпф1[[#This Row],[Source.Name.1]]='[1]прайс ЗПП'!$A$1:$A$1080),0),4)</f>
        <v>1224</v>
      </c>
      <c r="K1246" s="7">
        <f>укпф1[[#This Row],[цена]]*укпф1[[#This Row],[объем]]</f>
        <v>2083248</v>
      </c>
      <c r="L1246" s="7">
        <f>IFERROR(укпф1[[#This Row],[объем]]*VLOOKUP(укпф1[[#This Row],[артикул]],[1]маринад!$A$2:$D$39,3,FALSE),укпф1[[#This Row],[объем]])</f>
        <v>1372.5684444444444</v>
      </c>
    </row>
    <row r="1247" spans="1:12" x14ac:dyDescent="0.35">
      <c r="A1247" t="s">
        <v>152</v>
      </c>
      <c r="B1247" t="s">
        <v>132</v>
      </c>
      <c r="C1247" t="s">
        <v>132</v>
      </c>
      <c r="D1247">
        <f>VLOOKUP(укпф1[[#This Row],[Номенклатура]],[1]!Таблица213[[product_name]:[упаковка]],7,FALSE)</f>
        <v>1103</v>
      </c>
      <c r="E1247" t="s">
        <v>137</v>
      </c>
      <c r="F1247" t="str">
        <f>VLOOKUP(укпф1[[#This Row],[Номенклатура]],[1]!Таблица213[[product_name]:[упаковка]],3,FALSE)</f>
        <v>ЗАМ</v>
      </c>
      <c r="G1247" t="s">
        <v>15</v>
      </c>
      <c r="H1247" t="str">
        <f>VLOOKUP(укпф1[[#This Row],[Номенклатура]],[1]!Таблица213[[product_name]:[упаковка]],4,FALSE)</f>
        <v>филе</v>
      </c>
      <c r="I1247" s="7">
        <v>1702</v>
      </c>
      <c r="J1247" s="7" cm="1">
        <f t="array" ref="J1247">INDEX('[1]прайс ЗПП'!$A$1:$D$1080,MATCH(1,(укпф1[[#This Row],[артикул]]='[1]прайс ЗПП'!$B$1:$B$1080)*(укпф1[[#This Row],[Source.Name.1]]='[1]прайс ЗПП'!$A$1:$A$1080),0),4)</f>
        <v>1224</v>
      </c>
      <c r="K1247" s="7">
        <f>укпф1[[#This Row],[цена]]*укпф1[[#This Row],[объем]]</f>
        <v>2083248</v>
      </c>
      <c r="L1247" s="7">
        <f>IFERROR(укпф1[[#This Row],[объем]]*VLOOKUP(укпф1[[#This Row],[артикул]],[1]маринад!$A$2:$D$39,3,FALSE),укпф1[[#This Row],[объем]])</f>
        <v>1372.5684444444444</v>
      </c>
    </row>
    <row r="1248" spans="1:12" x14ac:dyDescent="0.35">
      <c r="A1248" t="s">
        <v>152</v>
      </c>
      <c r="B1248" t="s">
        <v>132</v>
      </c>
      <c r="C1248" t="s">
        <v>132</v>
      </c>
      <c r="D1248">
        <f>VLOOKUP(укпф1[[#This Row],[Номенклатура]],[1]!Таблица213[[product_name]:[упаковка]],7,FALSE)</f>
        <v>1087</v>
      </c>
      <c r="E1248" t="s">
        <v>138</v>
      </c>
      <c r="F1248" t="str">
        <f>VLOOKUP(укпф1[[#This Row],[Номенклатура]],[1]!Таблица213[[product_name]:[упаковка]],3,FALSE)</f>
        <v>ЗАМ</v>
      </c>
      <c r="G1248" t="s">
        <v>15</v>
      </c>
      <c r="H1248" t="str">
        <f>VLOOKUP(укпф1[[#This Row],[Номенклатура]],[1]!Таблица213[[product_name]:[упаковка]],4,FALSE)</f>
        <v>голень</v>
      </c>
      <c r="I1248" s="7">
        <v>7659</v>
      </c>
      <c r="J1248" s="7" cm="1">
        <f t="array" ref="J1248">INDEX('[1]прайс ЗПП'!$A$1:$D$1080,MATCH(1,(укпф1[[#This Row],[артикул]]='[1]прайс ЗПП'!$B$1:$B$1080)*(укпф1[[#This Row],[Source.Name.1]]='[1]прайс ЗПП'!$A$1:$A$1080),0),4)</f>
        <v>1167.3599999999999</v>
      </c>
      <c r="K1248" s="7">
        <f>укпф1[[#This Row],[цена]]*укпф1[[#This Row],[объем]]</f>
        <v>8940810.2399999984</v>
      </c>
      <c r="L1248" s="7">
        <f>IFERROR(укпф1[[#This Row],[объем]]*VLOOKUP(укпф1[[#This Row],[артикул]],[1]маринад!$A$2:$D$39,3,FALSE),укпф1[[#This Row],[объем]])</f>
        <v>7659</v>
      </c>
    </row>
    <row r="1249" spans="1:12" x14ac:dyDescent="0.35">
      <c r="A1249" t="s">
        <v>152</v>
      </c>
      <c r="B1249" t="s">
        <v>132</v>
      </c>
      <c r="C1249" t="s">
        <v>132</v>
      </c>
      <c r="D1249">
        <f>VLOOKUP(укпф1[[#This Row],[Номенклатура]],[1]!Таблица213[[product_name]:[упаковка]],7,FALSE)</f>
        <v>1091</v>
      </c>
      <c r="E1249" t="s">
        <v>139</v>
      </c>
      <c r="F1249" t="str">
        <f>VLOOKUP(укпф1[[#This Row],[Номенклатура]],[1]!Таблица213[[product_name]:[упаковка]],3,FALSE)</f>
        <v>ЗАМ</v>
      </c>
      <c r="G1249" t="s">
        <v>15</v>
      </c>
      <c r="H1249" t="str">
        <f>VLOOKUP(укпф1[[#This Row],[Номенклатура]],[1]!Таблица213[[product_name]:[упаковка]],4,FALSE)</f>
        <v>филе</v>
      </c>
      <c r="I1249" s="7">
        <v>1446.7</v>
      </c>
      <c r="J1249" s="7" cm="1">
        <f t="array" ref="J1249">INDEX('[1]прайс ЗПП'!$A$1:$D$1080,MATCH(1,(укпф1[[#This Row],[артикул]]='[1]прайс ЗПП'!$B$1:$B$1080)*(укпф1[[#This Row],[Source.Name.1]]='[1]прайс ЗПП'!$A$1:$A$1080),0),4)</f>
        <v>1182.72</v>
      </c>
      <c r="K1249" s="7">
        <f>укпф1[[#This Row],[цена]]*укпф1[[#This Row],[объем]]</f>
        <v>1711041.0240000002</v>
      </c>
      <c r="L1249" s="7">
        <f>IFERROR(укпф1[[#This Row],[объем]]*VLOOKUP(укпф1[[#This Row],[артикул]],[1]маринад!$A$2:$D$39,3,FALSE),укпф1[[#This Row],[объем]])</f>
        <v>1446.7</v>
      </c>
    </row>
    <row r="1250" spans="1:12" x14ac:dyDescent="0.35">
      <c r="A1250" t="s">
        <v>153</v>
      </c>
      <c r="B1250" t="s">
        <v>16</v>
      </c>
      <c r="C1250" t="s">
        <v>16</v>
      </c>
      <c r="D1250">
        <f>VLOOKUP(укпф1[[#This Row],[Номенклатура]],[1]!Таблица213[[product_name]:[упаковка]],7,FALSE)</f>
        <v>1040</v>
      </c>
      <c r="E1250" t="s">
        <v>141</v>
      </c>
      <c r="F1250" t="str">
        <f>VLOOKUP(укпф1[[#This Row],[Номенклатура]],[1]!Таблица213[[product_name]:[упаковка]],3,FALSE)</f>
        <v>ОХЛ</v>
      </c>
      <c r="G1250" t="s">
        <v>15</v>
      </c>
      <c r="H1250" t="str">
        <f>VLOOKUP(укпф1[[#This Row],[Номенклатура]],[1]!Таблица213[[product_name]:[упаковка]],4,FALSE)</f>
        <v>тушка</v>
      </c>
      <c r="I1250" s="9">
        <v>69754.444444444845</v>
      </c>
      <c r="J1250" s="7" cm="1">
        <f t="array" ref="J1250">INDEX('[1]прайс ЗПП'!$A$1:$D$1080,MATCH(1,(укпф1[[#This Row],[артикул]]='[1]прайс ЗПП'!$B$1:$B$1080)*(укпф1[[#This Row],[Source.Name.1]]='[1]прайс ЗПП'!$A$1:$A$1080),0),4)</f>
        <v>501.42857142857139</v>
      </c>
      <c r="K1250" s="7">
        <f>укпф1[[#This Row],[цена]]*укпф1[[#This Row],[объем]]</f>
        <v>34976871.428571627</v>
      </c>
      <c r="L1250" s="7">
        <f>IFERROR(укпф1[[#This Row],[объем]]*VLOOKUP(укпф1[[#This Row],[артикул]],[1]маринад!$A$2:$D$39,3,FALSE),укпф1[[#This Row],[объем]])</f>
        <v>69754.444444444845</v>
      </c>
    </row>
    <row r="1251" spans="1:12" x14ac:dyDescent="0.35">
      <c r="A1251" t="s">
        <v>154</v>
      </c>
      <c r="B1251" t="s">
        <v>13</v>
      </c>
      <c r="C1251" t="s">
        <v>13</v>
      </c>
      <c r="D1251">
        <f>VLOOKUP(укпф1[[#This Row],[Номенклатура]],[1]!Таблица213[[product_name]:[упаковка]],7,FALSE)</f>
        <v>1109</v>
      </c>
      <c r="E1251" t="s">
        <v>14</v>
      </c>
      <c r="F1251" t="str">
        <f>VLOOKUP(укпф1[[#This Row],[Номенклатура]],[1]!Таблица213[[product_name]:[упаковка]],3,FALSE)</f>
        <v>ЗАМ</v>
      </c>
      <c r="G1251" t="s">
        <v>15</v>
      </c>
      <c r="H1251" t="str">
        <f>VLOOKUP(укпф1[[#This Row],[Номенклатура]],[1]!Таблица213[[product_name]:[упаковка]],4,FALSE)</f>
        <v>филе</v>
      </c>
      <c r="I1251" s="7">
        <v>10646.547910371775</v>
      </c>
      <c r="J1251" s="7" cm="1">
        <f t="array" ref="J1251">INDEX('[1]прайс ЗПП'!$A$1:$D$1080,MATCH(1,(укпф1[[#This Row],[артикул]]='[1]прайс ЗПП'!$B$1:$B$1080)*(укпф1[[#This Row],[Source.Name.1]]='[1]прайс ЗПП'!$A$1:$A$1080),0),4)</f>
        <v>646.51679999999988</v>
      </c>
      <c r="K1251" s="7">
        <f>укпф1[[#This Row],[цена]]*укпф1[[#This Row],[объем]]</f>
        <v>6883172.0860602455</v>
      </c>
      <c r="L1251" s="7">
        <f>IFERROR(укпф1[[#This Row],[объем]]*VLOOKUP(укпф1[[#This Row],[артикул]],[1]маринад!$A$2:$D$39,3,FALSE),укпф1[[#This Row],[объем]])</f>
        <v>10646.547910371775</v>
      </c>
    </row>
    <row r="1252" spans="1:12" x14ac:dyDescent="0.35">
      <c r="A1252" t="s">
        <v>154</v>
      </c>
      <c r="B1252" t="s">
        <v>16</v>
      </c>
      <c r="C1252" t="s">
        <v>16</v>
      </c>
      <c r="D1252">
        <f>VLOOKUP(укпф1[[#This Row],[Номенклатура]],[1]!Таблица213[[product_name]:[упаковка]],7,FALSE)</f>
        <v>33</v>
      </c>
      <c r="E1252" t="s">
        <v>17</v>
      </c>
      <c r="F1252" t="str">
        <f>VLOOKUP(укпф1[[#This Row],[Номенклатура]],[1]!Таблица213[[product_name]:[упаковка]],3,FALSE)</f>
        <v>ОХЛ</v>
      </c>
      <c r="G1252" t="s">
        <v>15</v>
      </c>
      <c r="H1252" t="str">
        <f>VLOOKUP(укпф1[[#This Row],[Номенклатура]],[1]!Таблица213[[product_name]:[упаковка]],4,FALSE)</f>
        <v>каркас</v>
      </c>
      <c r="I1252" s="7">
        <v>171789.76315549252</v>
      </c>
      <c r="J1252" s="7" cm="1">
        <f t="array" ref="J1252">INDEX('[1]прайс ЗПП'!$A$1:$D$1080,MATCH(1,(укпф1[[#This Row],[артикул]]='[1]прайс ЗПП'!$B$1:$B$1080)*(укпф1[[#This Row],[Source.Name.1]]='[1]прайс ЗПП'!$A$1:$A$1080),0),4)</f>
        <v>171.42857142857142</v>
      </c>
      <c r="K1252" s="7">
        <f>укпф1[[#This Row],[цена]]*укпф1[[#This Row],[объем]]</f>
        <v>29449673.683798715</v>
      </c>
      <c r="L1252" s="7">
        <f>IFERROR(укпф1[[#This Row],[объем]]*VLOOKUP(укпф1[[#This Row],[артикул]],[1]маринад!$A$2:$D$39,3,FALSE),укпф1[[#This Row],[объем]])</f>
        <v>171789.76315549252</v>
      </c>
    </row>
    <row r="1253" spans="1:12" x14ac:dyDescent="0.35">
      <c r="A1253" t="s">
        <v>154</v>
      </c>
      <c r="B1253" t="s">
        <v>16</v>
      </c>
      <c r="C1253" t="s">
        <v>16</v>
      </c>
      <c r="D1253">
        <f>VLOOKUP(укпф1[[#This Row],[Номенклатура]],[1]!Таблица213[[product_name]:[упаковка]],7,FALSE)</f>
        <v>1041</v>
      </c>
      <c r="E1253" t="s">
        <v>18</v>
      </c>
      <c r="F1253" t="str">
        <f>VLOOKUP(укпф1[[#This Row],[Номенклатура]],[1]!Таблица213[[product_name]:[упаковка]],3,FALSE)</f>
        <v>ОХЛ</v>
      </c>
      <c r="G1253" t="s">
        <v>15</v>
      </c>
      <c r="H1253" t="str">
        <f>VLOOKUP(укпф1[[#This Row],[Номенклатура]],[1]!Таблица213[[product_name]:[упаковка]],4,FALSE)</f>
        <v>спинка</v>
      </c>
      <c r="I1253" s="7">
        <v>158164.21627950965</v>
      </c>
      <c r="J1253" s="7" cm="1">
        <f t="array" ref="J1253">INDEX('[1]прайс ЗПП'!$A$1:$D$1080,MATCH(1,(укпф1[[#This Row],[артикул]]='[1]прайс ЗПП'!$B$1:$B$1080)*(укпф1[[#This Row],[Source.Name.1]]='[1]прайс ЗПП'!$A$1:$A$1080),0),4)</f>
        <v>214.28571428571425</v>
      </c>
      <c r="K1253" s="7">
        <f>укпф1[[#This Row],[цена]]*укпф1[[#This Row],[объем]]</f>
        <v>33892332.059894919</v>
      </c>
      <c r="L1253" s="7">
        <f>IFERROR(укпф1[[#This Row],[объем]]*VLOOKUP(укпф1[[#This Row],[артикул]],[1]маринад!$A$2:$D$39,3,FALSE),укпф1[[#This Row],[объем]])</f>
        <v>158164.21627950965</v>
      </c>
    </row>
    <row r="1254" spans="1:12" x14ac:dyDescent="0.35">
      <c r="A1254" t="s">
        <v>154</v>
      </c>
      <c r="B1254" t="s">
        <v>16</v>
      </c>
      <c r="C1254" t="s">
        <v>16</v>
      </c>
      <c r="D1254">
        <f>VLOOKUP(укпф1[[#This Row],[Номенклатура]],[1]!Таблица213[[product_name]:[упаковка]],7,FALSE)</f>
        <v>975</v>
      </c>
      <c r="E1254" t="s">
        <v>19</v>
      </c>
      <c r="F1254" t="str">
        <f>VLOOKUP(укпф1[[#This Row],[Номенклатура]],[1]!Таблица213[[product_name]:[упаковка]],3,FALSE)</f>
        <v>ОХЛ</v>
      </c>
      <c r="G1254" t="s">
        <v>15</v>
      </c>
      <c r="H1254" t="str">
        <f>VLOOKUP(укпф1[[#This Row],[Номенклатура]],[1]!Таблица213[[product_name]:[упаковка]],4,FALSE)</f>
        <v>шкура</v>
      </c>
      <c r="I1254" s="7">
        <v>90379.552159719795</v>
      </c>
      <c r="J1254" s="7" cm="1">
        <f t="array" ref="J1254">INDEX('[1]прайс ЗПП'!$A$1:$D$1080,MATCH(1,(укпф1[[#This Row],[артикул]]='[1]прайс ЗПП'!$B$1:$B$1080)*(укпф1[[#This Row],[Source.Name.1]]='[1]прайс ЗПП'!$A$1:$A$1080),0),4)</f>
        <v>257.14285714285711</v>
      </c>
      <c r="K1254" s="7">
        <f>укпф1[[#This Row],[цена]]*укпф1[[#This Row],[объем]]</f>
        <v>23240456.26964223</v>
      </c>
      <c r="L1254" s="7">
        <f>IFERROR(укпф1[[#This Row],[объем]]*VLOOKUP(укпф1[[#This Row],[артикул]],[1]маринад!$A$2:$D$39,3,FALSE),укпф1[[#This Row],[объем]])</f>
        <v>90379.552159719795</v>
      </c>
    </row>
    <row r="1255" spans="1:12" x14ac:dyDescent="0.35">
      <c r="A1255" t="s">
        <v>154</v>
      </c>
      <c r="B1255" t="s">
        <v>16</v>
      </c>
      <c r="C1255" t="s">
        <v>16</v>
      </c>
      <c r="D1255">
        <f>VLOOKUP(укпф1[[#This Row],[Номенклатура]],[1]!Таблица213[[product_name]:[упаковка]],7,FALSE)</f>
        <v>1080</v>
      </c>
      <c r="E1255" t="s">
        <v>20</v>
      </c>
      <c r="F1255" t="str">
        <f>VLOOKUP(укпф1[[#This Row],[Номенклатура]],[1]!Таблица213[[product_name]:[упаковка]],3,FALSE)</f>
        <v>ОХЛ</v>
      </c>
      <c r="G1255" t="s">
        <v>15</v>
      </c>
      <c r="H1255" t="str">
        <f>VLOOKUP(укпф1[[#This Row],[Номенклатура]],[1]!Таблица213[[product_name]:[упаковка]],4,FALSE)</f>
        <v>пром</v>
      </c>
      <c r="I1255" s="7">
        <v>20448.317676485731</v>
      </c>
      <c r="J1255" s="7" cm="1">
        <f t="array" ref="J1255">INDEX('[1]прайс ЗПП'!$A$1:$D$1080,MATCH(1,(укпф1[[#This Row],[артикул]]='[1]прайс ЗПП'!$B$1:$B$1080)*(укпф1[[#This Row],[Source.Name.1]]='[1]прайс ЗПП'!$A$1:$A$1080),0),4)</f>
        <v>248.57142857142853</v>
      </c>
      <c r="K1255" s="7">
        <f>укпф1[[#This Row],[цена]]*укпф1[[#This Row],[объем]]</f>
        <v>5082867.5367264524</v>
      </c>
      <c r="L1255" s="7">
        <f>IFERROR(укпф1[[#This Row],[объем]]*VLOOKUP(укпф1[[#This Row],[артикул]],[1]маринад!$A$2:$D$39,3,FALSE),укпф1[[#This Row],[объем]])</f>
        <v>20448.317676485731</v>
      </c>
    </row>
    <row r="1256" spans="1:12" x14ac:dyDescent="0.35">
      <c r="A1256" t="s">
        <v>154</v>
      </c>
      <c r="B1256" t="s">
        <v>16</v>
      </c>
      <c r="C1256" t="s">
        <v>16</v>
      </c>
      <c r="D1256">
        <f>VLOOKUP(укпф1[[#This Row],[Номенклатура]],[1]!Таблица213[[product_name]:[упаковка]],7,FALSE)</f>
        <v>1077</v>
      </c>
      <c r="E1256" t="s">
        <v>21</v>
      </c>
      <c r="F1256" t="str">
        <f>VLOOKUP(укпф1[[#This Row],[Номенклатура]],[1]!Таблица213[[product_name]:[упаковка]],3,FALSE)</f>
        <v>ОХЛ</v>
      </c>
      <c r="G1256" t="s">
        <v>15</v>
      </c>
      <c r="H1256" t="str">
        <f>VLOOKUP(укпф1[[#This Row],[Номенклатура]],[1]!Таблица213[[product_name]:[упаковка]],4,FALSE)</f>
        <v>пром</v>
      </c>
      <c r="I1256" s="7">
        <v>2724.8495999832121</v>
      </c>
      <c r="J1256" s="7" cm="1">
        <f t="array" ref="J1256">INDEX('[1]прайс ЗПП'!$A$1:$D$1080,MATCH(1,(укпф1[[#This Row],[артикул]]='[1]прайс ЗПП'!$B$1:$B$1080)*(укпф1[[#This Row],[Source.Name.1]]='[1]прайс ЗПП'!$A$1:$A$1080),0),4)</f>
        <v>248.57142857142853</v>
      </c>
      <c r="K1256" s="7">
        <f>укпф1[[#This Row],[цена]]*укпф1[[#This Row],[объем]]</f>
        <v>677319.75771011261</v>
      </c>
      <c r="L1256" s="7">
        <f>IFERROR(укпф1[[#This Row],[объем]]*VLOOKUP(укпф1[[#This Row],[артикул]],[1]маринад!$A$2:$D$39,3,FALSE),укпф1[[#This Row],[объем]])</f>
        <v>2724.8495999832121</v>
      </c>
    </row>
    <row r="1257" spans="1:12" x14ac:dyDescent="0.35">
      <c r="A1257" t="s">
        <v>154</v>
      </c>
      <c r="B1257" t="s">
        <v>16</v>
      </c>
      <c r="C1257" t="s">
        <v>16</v>
      </c>
      <c r="D1257">
        <f>VLOOKUP(укпф1[[#This Row],[Номенклатура]],[1]!Таблица213[[product_name]:[упаковка]],7,FALSE)</f>
        <v>1079</v>
      </c>
      <c r="E1257" t="s">
        <v>22</v>
      </c>
      <c r="F1257" t="str">
        <f>VLOOKUP(укпф1[[#This Row],[Номенклатура]],[1]!Таблица213[[product_name]:[упаковка]],3,FALSE)</f>
        <v>ОХЛ</v>
      </c>
      <c r="G1257" t="s">
        <v>15</v>
      </c>
      <c r="H1257" t="str">
        <f>VLOOKUP(укпф1[[#This Row],[Номенклатура]],[1]!Таблица213[[product_name]:[упаковка]],4,FALSE)</f>
        <v>пром</v>
      </c>
      <c r="I1257" s="7">
        <v>3845.9512823548544</v>
      </c>
      <c r="J1257" s="7" cm="1">
        <f t="array" ref="J1257">INDEX('[1]прайс ЗПП'!$A$1:$D$1080,MATCH(1,(укпф1[[#This Row],[артикул]]='[1]прайс ЗПП'!$B$1:$B$1080)*(укпф1[[#This Row],[Source.Name.1]]='[1]прайс ЗПП'!$A$1:$A$1080),0),4)</f>
        <v>248.57142857142853</v>
      </c>
      <c r="K1257" s="7">
        <f>укпф1[[#This Row],[цена]]*укпф1[[#This Row],[объем]]</f>
        <v>955993.60447106359</v>
      </c>
      <c r="L1257" s="7">
        <f>IFERROR(укпф1[[#This Row],[объем]]*VLOOKUP(укпф1[[#This Row],[артикул]],[1]маринад!$A$2:$D$39,3,FALSE),укпф1[[#This Row],[объем]])</f>
        <v>3845.9512823548544</v>
      </c>
    </row>
    <row r="1258" spans="1:12" x14ac:dyDescent="0.35">
      <c r="A1258" t="s">
        <v>154</v>
      </c>
      <c r="B1258" t="s">
        <v>16</v>
      </c>
      <c r="C1258" t="s">
        <v>16</v>
      </c>
      <c r="D1258">
        <f>VLOOKUP(укпф1[[#This Row],[Номенклатура]],[1]!Таблица213[[product_name]:[упаковка]],7,FALSE)</f>
        <v>1078</v>
      </c>
      <c r="E1258" t="s">
        <v>23</v>
      </c>
      <c r="F1258" t="str">
        <f>VLOOKUP(укпф1[[#This Row],[Номенклатура]],[1]!Таблица213[[product_name]:[упаковка]],3,FALSE)</f>
        <v>ОХЛ</v>
      </c>
      <c r="G1258" t="s">
        <v>15</v>
      </c>
      <c r="H1258" t="str">
        <f>VLOOKUP(укпф1[[#This Row],[Номенклатура]],[1]!Таблица213[[product_name]:[упаковка]],4,FALSE)</f>
        <v>пром</v>
      </c>
      <c r="I1258" s="7">
        <v>8806.3223700660001</v>
      </c>
      <c r="J1258" s="7" cm="1">
        <f t="array" ref="J1258">INDEX('[1]прайс ЗПП'!$A$1:$D$1080,MATCH(1,(укпф1[[#This Row],[артикул]]='[1]прайс ЗПП'!$B$1:$B$1080)*(укпф1[[#This Row],[Source.Name.1]]='[1]прайс ЗПП'!$A$1:$A$1080),0),4)</f>
        <v>248.57142857142853</v>
      </c>
      <c r="K1258" s="7">
        <f>укпф1[[#This Row],[цена]]*укпф1[[#This Row],[объем]]</f>
        <v>2189000.1319878339</v>
      </c>
      <c r="L1258" s="7">
        <f>IFERROR(укпф1[[#This Row],[объем]]*VLOOKUP(укпф1[[#This Row],[артикул]],[1]маринад!$A$2:$D$39,3,FALSE),укпф1[[#This Row],[объем]])</f>
        <v>8806.3223700660001</v>
      </c>
    </row>
    <row r="1259" spans="1:12" x14ac:dyDescent="0.35">
      <c r="A1259" t="s">
        <v>154</v>
      </c>
      <c r="B1259" t="s">
        <v>24</v>
      </c>
      <c r="C1259" t="s">
        <v>25</v>
      </c>
      <c r="D1259">
        <f>VLOOKUP(укпф1[[#This Row],[Номенклатура]],[1]!Таблица213[[product_name]:[упаковка]],7,FALSE)</f>
        <v>701</v>
      </c>
      <c r="E1259" t="s">
        <v>26</v>
      </c>
      <c r="F1259" t="str">
        <f>VLOOKUP(укпф1[[#This Row],[Номенклатура]],[1]!Таблица213[[product_name]:[упаковка]],3,FALSE)</f>
        <v>ОХЛ</v>
      </c>
      <c r="G1259" t="s">
        <v>15</v>
      </c>
      <c r="H1259" t="str">
        <f>VLOOKUP(укпф1[[#This Row],[Номенклатура]],[1]!Таблица213[[product_name]:[упаковка]],4,FALSE)</f>
        <v>тушка</v>
      </c>
      <c r="I1259" s="7">
        <v>748.23060055006908</v>
      </c>
      <c r="J1259" s="7" cm="1">
        <f t="array" ref="J1259">INDEX('[1]прайс ЗПП'!$A$1:$D$1080,MATCH(1,(укпф1[[#This Row],[артикул]]='[1]прайс ЗПП'!$B$1:$B$1080)*(укпф1[[#This Row],[Source.Name.1]]='[1]прайс ЗПП'!$A$1:$A$1080),0),4)</f>
        <v>827.49575610860836</v>
      </c>
      <c r="K1259" s="7">
        <f>укпф1[[#This Row],[цена]]*укпф1[[#This Row],[объем]]</f>
        <v>619157.64654577756</v>
      </c>
      <c r="L1259" s="7">
        <f>IFERROR(укпф1[[#This Row],[объем]]*VLOOKUP(укпф1[[#This Row],[артикул]],[1]маринад!$A$2:$D$39,3,FALSE),укпф1[[#This Row],[объем]])</f>
        <v>748.23060055006908</v>
      </c>
    </row>
    <row r="1260" spans="1:12" x14ac:dyDescent="0.35">
      <c r="A1260" t="s">
        <v>154</v>
      </c>
      <c r="B1260" t="s">
        <v>24</v>
      </c>
      <c r="C1260" t="s">
        <v>25</v>
      </c>
      <c r="D1260">
        <f>VLOOKUP(укпф1[[#This Row],[Номенклатура]],[1]!Таблица213[[product_name]:[упаковка]],7,FALSE)</f>
        <v>987</v>
      </c>
      <c r="E1260" t="s">
        <v>27</v>
      </c>
      <c r="F1260" t="str">
        <f>VLOOKUP(укпф1[[#This Row],[Номенклатура]],[1]!Таблица213[[product_name]:[упаковка]],3,FALSE)</f>
        <v>ОХЛ</v>
      </c>
      <c r="G1260" t="s">
        <v>15</v>
      </c>
      <c r="H1260" t="str">
        <f>VLOOKUP(укпф1[[#This Row],[Номенклатура]],[1]!Таблица213[[product_name]:[упаковка]],4,FALSE)</f>
        <v>тушка</v>
      </c>
      <c r="I1260" s="7">
        <v>8747.6959917250733</v>
      </c>
      <c r="J1260" s="7" cm="1">
        <f t="array" ref="J1260">INDEX('[1]прайс ЗПП'!$A$1:$D$1080,MATCH(1,(укпф1[[#This Row],[артикул]]='[1]прайс ЗПП'!$B$1:$B$1080)*(укпф1[[#This Row],[Source.Name.1]]='[1]прайс ЗПП'!$A$1:$A$1080),0),4)</f>
        <v>795.28719444473677</v>
      </c>
      <c r="K1260" s="7">
        <f>укпф1[[#This Row],[цена]]*укпф1[[#This Row],[объем]]</f>
        <v>6956930.6031145025</v>
      </c>
      <c r="L1260" s="7">
        <f>IFERROR(укпф1[[#This Row],[объем]]*VLOOKUP(укпф1[[#This Row],[артикул]],[1]маринад!$A$2:$D$39,3,FALSE),укпф1[[#This Row],[объем]])</f>
        <v>8747.6959917250733</v>
      </c>
    </row>
    <row r="1261" spans="1:12" x14ac:dyDescent="0.35">
      <c r="A1261" t="s">
        <v>154</v>
      </c>
      <c r="B1261" t="s">
        <v>24</v>
      </c>
      <c r="C1261" t="s">
        <v>25</v>
      </c>
      <c r="D1261">
        <f>VLOOKUP(укпф1[[#This Row],[Номенклатура]],[1]!Таблица213[[product_name]:[упаковка]],7,FALSE)</f>
        <v>710</v>
      </c>
      <c r="E1261" t="s">
        <v>28</v>
      </c>
      <c r="F1261" t="str">
        <f>VLOOKUP(укпф1[[#This Row],[Номенклатура]],[1]!Таблица213[[product_name]:[упаковка]],3,FALSE)</f>
        <v>ОХЛ</v>
      </c>
      <c r="G1261" t="s">
        <v>15</v>
      </c>
      <c r="H1261" t="str">
        <f>VLOOKUP(укпф1[[#This Row],[Номенклатура]],[1]!Таблица213[[product_name]:[упаковка]],4,FALSE)</f>
        <v>бедро</v>
      </c>
      <c r="I1261" s="7">
        <v>8824.7197300169919</v>
      </c>
      <c r="J1261" s="7" cm="1">
        <f t="array" ref="J1261">INDEX('[1]прайс ЗПП'!$A$1:$D$1080,MATCH(1,(укпф1[[#This Row],[артикул]]='[1]прайс ЗПП'!$B$1:$B$1080)*(укпф1[[#This Row],[Source.Name.1]]='[1]прайс ЗПП'!$A$1:$A$1080),0),4)</f>
        <v>844.27700752267799</v>
      </c>
      <c r="K1261" s="7">
        <f>укпф1[[#This Row],[цена]]*укпф1[[#This Row],[объем]]</f>
        <v>7450507.9658850804</v>
      </c>
      <c r="L1261" s="7">
        <f>IFERROR(укпф1[[#This Row],[объем]]*VLOOKUP(укпф1[[#This Row],[артикул]],[1]маринад!$A$2:$D$39,3,FALSE),укпф1[[#This Row],[объем]])</f>
        <v>8824.7197300169919</v>
      </c>
    </row>
    <row r="1262" spans="1:12" x14ac:dyDescent="0.35">
      <c r="A1262" t="s">
        <v>154</v>
      </c>
      <c r="B1262" t="s">
        <v>24</v>
      </c>
      <c r="C1262" t="s">
        <v>25</v>
      </c>
      <c r="D1262">
        <f>VLOOKUP(укпф1[[#This Row],[Номенклатура]],[1]!Таблица213[[product_name]:[упаковка]],7,FALSE)</f>
        <v>991</v>
      </c>
      <c r="E1262" t="s">
        <v>29</v>
      </c>
      <c r="F1262" t="str">
        <f>VLOOKUP(укпф1[[#This Row],[Номенклатура]],[1]!Таблица213[[product_name]:[упаковка]],3,FALSE)</f>
        <v>ОХЛ</v>
      </c>
      <c r="G1262" t="s">
        <v>15</v>
      </c>
      <c r="H1262" t="str">
        <f>VLOOKUP(укпф1[[#This Row],[Номенклатура]],[1]!Таблица213[[product_name]:[упаковка]],4,FALSE)</f>
        <v>бедро</v>
      </c>
      <c r="I1262" s="7">
        <v>39194.079399402151</v>
      </c>
      <c r="J1262" s="7" cm="1">
        <f t="array" ref="J1262">INDEX('[1]прайс ЗПП'!$A$1:$D$1080,MATCH(1,(укпф1[[#This Row],[артикул]]='[1]прайс ЗПП'!$B$1:$B$1080)*(укпф1[[#This Row],[Source.Name.1]]='[1]прайс ЗПП'!$A$1:$A$1080),0),4)</f>
        <v>812.49699045937746</v>
      </c>
      <c r="K1262" s="7">
        <f>укпф1[[#This Row],[цена]]*укпф1[[#This Row],[объем]]</f>
        <v>31845071.555840131</v>
      </c>
      <c r="L1262" s="7">
        <f>IFERROR(укпф1[[#This Row],[объем]]*VLOOKUP(укпф1[[#This Row],[артикул]],[1]маринад!$A$2:$D$39,3,FALSE),укпф1[[#This Row],[объем]])</f>
        <v>39194.079399402151</v>
      </c>
    </row>
    <row r="1263" spans="1:12" x14ac:dyDescent="0.35">
      <c r="A1263" t="s">
        <v>154</v>
      </c>
      <c r="B1263" t="s">
        <v>24</v>
      </c>
      <c r="C1263" t="s">
        <v>25</v>
      </c>
      <c r="D1263">
        <f>VLOOKUP(укпф1[[#This Row],[Номенклатура]],[1]!Таблица213[[product_name]:[упаковка]],7,FALSE)</f>
        <v>712</v>
      </c>
      <c r="E1263" t="s">
        <v>30</v>
      </c>
      <c r="F1263" t="str">
        <f>VLOOKUP(укпф1[[#This Row],[Номенклатура]],[1]!Таблица213[[product_name]:[упаковка]],3,FALSE)</f>
        <v>ОХЛ</v>
      </c>
      <c r="G1263" t="s">
        <v>15</v>
      </c>
      <c r="H1263" t="str">
        <f>VLOOKUP(укпф1[[#This Row],[Номенклатура]],[1]!Таблица213[[product_name]:[упаковка]],4,FALSE)</f>
        <v>голень</v>
      </c>
      <c r="I1263" s="7">
        <v>1815.5595454523739</v>
      </c>
      <c r="J1263" s="7" cm="1">
        <f t="array" ref="J1263">INDEX('[1]прайс ЗПП'!$A$1:$D$1080,MATCH(1,(укпф1[[#This Row],[артикул]]='[1]прайс ЗПП'!$B$1:$B$1080)*(укпф1[[#This Row],[Source.Name.1]]='[1]прайс ЗПП'!$A$1:$A$1080),0),4)</f>
        <v>877.88346360778246</v>
      </c>
      <c r="K1263" s="7">
        <f>укпф1[[#This Row],[цена]]*укпф1[[#This Row],[объем]]</f>
        <v>1593849.7021479011</v>
      </c>
      <c r="L1263" s="7">
        <f>IFERROR(укпф1[[#This Row],[объем]]*VLOOKUP(укпф1[[#This Row],[артикул]],[1]маринад!$A$2:$D$39,3,FALSE),укпф1[[#This Row],[объем]])</f>
        <v>1815.5595454523739</v>
      </c>
    </row>
    <row r="1264" spans="1:12" x14ac:dyDescent="0.35">
      <c r="A1264" t="s">
        <v>154</v>
      </c>
      <c r="B1264" t="s">
        <v>24</v>
      </c>
      <c r="C1264" t="s">
        <v>25</v>
      </c>
      <c r="D1264">
        <f>VLOOKUP(укпф1[[#This Row],[Номенклатура]],[1]!Таблица213[[product_name]:[упаковка]],7,FALSE)</f>
        <v>992</v>
      </c>
      <c r="E1264" t="s">
        <v>31</v>
      </c>
      <c r="F1264" t="str">
        <f>VLOOKUP(укпф1[[#This Row],[Номенклатура]],[1]!Таблица213[[product_name]:[упаковка]],3,FALSE)</f>
        <v>ОХЛ</v>
      </c>
      <c r="G1264" t="s">
        <v>15</v>
      </c>
      <c r="H1264" t="str">
        <f>VLOOKUP(укпф1[[#This Row],[Номенклатура]],[1]!Таблица213[[product_name]:[упаковка]],4,FALSE)</f>
        <v>голень</v>
      </c>
      <c r="I1264" s="7">
        <v>10915.364055083362</v>
      </c>
      <c r="J1264" s="7" cm="1">
        <f t="array" ref="J1264">INDEX('[1]прайс ЗПП'!$A$1:$D$1080,MATCH(1,(укпф1[[#This Row],[артикул]]='[1]прайс ЗПП'!$B$1:$B$1080)*(укпф1[[#This Row],[Source.Name.1]]='[1]прайс ЗПП'!$A$1:$A$1080),0),4)</f>
        <v>843.77464658330302</v>
      </c>
      <c r="K1264" s="7">
        <f>укпф1[[#This Row],[цена]]*укпф1[[#This Row],[объем]]</f>
        <v>9210107.4479060527</v>
      </c>
      <c r="L1264" s="7">
        <f>IFERROR(укпф1[[#This Row],[объем]]*VLOOKUP(укпф1[[#This Row],[артикул]],[1]маринад!$A$2:$D$39,3,FALSE),укпф1[[#This Row],[объем]])</f>
        <v>10915.364055083362</v>
      </c>
    </row>
    <row r="1265" spans="1:12" x14ac:dyDescent="0.35">
      <c r="A1265" t="s">
        <v>154</v>
      </c>
      <c r="B1265" t="s">
        <v>24</v>
      </c>
      <c r="C1265" t="s">
        <v>25</v>
      </c>
      <c r="D1265">
        <f>VLOOKUP(укпф1[[#This Row],[Номенклатура]],[1]!Таблица213[[product_name]:[упаковка]],7,FALSE)</f>
        <v>714</v>
      </c>
      <c r="E1265" t="s">
        <v>32</v>
      </c>
      <c r="F1265" t="str">
        <f>VLOOKUP(укпф1[[#This Row],[Номенклатура]],[1]!Таблица213[[product_name]:[упаковка]],3,FALSE)</f>
        <v>ОХЛ</v>
      </c>
      <c r="G1265" t="s">
        <v>15</v>
      </c>
      <c r="H1265" t="str">
        <f>VLOOKUP(укпф1[[#This Row],[Номенклатура]],[1]!Таблица213[[product_name]:[упаковка]],4,FALSE)</f>
        <v>крыло</v>
      </c>
      <c r="I1265" s="7">
        <v>995.80690220266547</v>
      </c>
      <c r="J1265" s="7" cm="1">
        <f t="array" ref="J1265">INDEX('[1]прайс ЗПП'!$A$1:$D$1080,MATCH(1,(укпф1[[#This Row],[артикул]]='[1]прайс ЗПП'!$B$1:$B$1080)*(укпф1[[#This Row],[Source.Name.1]]='[1]прайс ЗПП'!$A$1:$A$1080),0),4)</f>
        <v>860.70844203270246</v>
      </c>
      <c r="K1265" s="7">
        <f>укпф1[[#This Row],[цена]]*укпф1[[#This Row],[объем]]</f>
        <v>857099.40736026794</v>
      </c>
      <c r="L1265" s="7">
        <f>IFERROR(укпф1[[#This Row],[объем]]*VLOOKUP(укпф1[[#This Row],[артикул]],[1]маринад!$A$2:$D$39,3,FALSE),укпф1[[#This Row],[объем]])</f>
        <v>995.80690220266547</v>
      </c>
    </row>
    <row r="1266" spans="1:12" x14ac:dyDescent="0.35">
      <c r="A1266" t="s">
        <v>154</v>
      </c>
      <c r="B1266" t="s">
        <v>24</v>
      </c>
      <c r="C1266" t="s">
        <v>25</v>
      </c>
      <c r="D1266">
        <f>VLOOKUP(укпф1[[#This Row],[Номенклатура]],[1]!Таблица213[[product_name]:[упаковка]],7,FALSE)</f>
        <v>993</v>
      </c>
      <c r="E1266" t="s">
        <v>33</v>
      </c>
      <c r="F1266" t="str">
        <f>VLOOKUP(укпф1[[#This Row],[Номенклатура]],[1]!Таблица213[[product_name]:[упаковка]],3,FALSE)</f>
        <v>ОХЛ</v>
      </c>
      <c r="G1266" t="s">
        <v>15</v>
      </c>
      <c r="H1266" t="str">
        <f>VLOOKUP(укпф1[[#This Row],[Номенклатура]],[1]!Таблица213[[product_name]:[упаковка]],4,FALSE)</f>
        <v>крыло</v>
      </c>
      <c r="I1266" s="7">
        <v>13589.188112931399</v>
      </c>
      <c r="J1266" s="7" cm="1">
        <f t="array" ref="J1266">INDEX('[1]прайс ЗПП'!$A$1:$D$1080,MATCH(1,(укпф1[[#This Row],[артикул]]='[1]прайс ЗПП'!$B$1:$B$1080)*(укпф1[[#This Row],[Source.Name.1]]='[1]прайс ЗПП'!$A$1:$A$1080),0),4)</f>
        <v>829.62274646247761</v>
      </c>
      <c r="K1266" s="7">
        <f>укпф1[[#This Row],[цена]]*укпф1[[#This Row],[объем]]</f>
        <v>11273899.564445401</v>
      </c>
      <c r="L1266" s="7">
        <f>IFERROR(укпф1[[#This Row],[объем]]*VLOOKUP(укпф1[[#This Row],[артикул]],[1]маринад!$A$2:$D$39,3,FALSE),укпф1[[#This Row],[объем]])</f>
        <v>13589.188112931399</v>
      </c>
    </row>
    <row r="1267" spans="1:12" x14ac:dyDescent="0.35">
      <c r="A1267" t="s">
        <v>154</v>
      </c>
      <c r="B1267" t="s">
        <v>24</v>
      </c>
      <c r="C1267" t="s">
        <v>25</v>
      </c>
      <c r="D1267">
        <f>VLOOKUP(укпф1[[#This Row],[Номенклатура]],[1]!Таблица213[[product_name]:[упаковка]],7,FALSE)</f>
        <v>716</v>
      </c>
      <c r="E1267" t="s">
        <v>34</v>
      </c>
      <c r="F1267" t="str">
        <f>VLOOKUP(укпф1[[#This Row],[Номенклатура]],[1]!Таблица213[[product_name]:[упаковка]],3,FALSE)</f>
        <v>ОХЛ</v>
      </c>
      <c r="G1267" t="s">
        <v>15</v>
      </c>
      <c r="H1267" t="str">
        <f>VLOOKUP(укпф1[[#This Row],[Номенклатура]],[1]!Таблица213[[product_name]:[упаковка]],4,FALSE)</f>
        <v>четвертина</v>
      </c>
      <c r="I1267" s="7">
        <v>715.22042699638962</v>
      </c>
      <c r="J1267" s="7" cm="1">
        <f t="array" ref="J1267">INDEX('[1]прайс ЗПП'!$A$1:$D$1080,MATCH(1,(укпф1[[#This Row],[артикул]]='[1]прайс ЗПП'!$B$1:$B$1080)*(укпф1[[#This Row],[Source.Name.1]]='[1]прайс ЗПП'!$A$1:$A$1080),0),4)</f>
        <v>823.46901410747466</v>
      </c>
      <c r="K1267" s="7">
        <f>укпф1[[#This Row],[цена]]*укпф1[[#This Row],[объем]]</f>
        <v>588961.85988824407</v>
      </c>
      <c r="L1267" s="7">
        <f>IFERROR(укпф1[[#This Row],[объем]]*VLOOKUP(укпф1[[#This Row],[артикул]],[1]маринад!$A$2:$D$39,3,FALSE),укпф1[[#This Row],[объем]])</f>
        <v>715.22042699638962</v>
      </c>
    </row>
    <row r="1268" spans="1:12" x14ac:dyDescent="0.35">
      <c r="A1268" t="s">
        <v>154</v>
      </c>
      <c r="B1268" t="s">
        <v>24</v>
      </c>
      <c r="C1268" t="s">
        <v>25</v>
      </c>
      <c r="D1268">
        <f>VLOOKUP(укпф1[[#This Row],[Номенклатура]],[1]!Таблица213[[product_name]:[упаковка]],7,FALSE)</f>
        <v>999</v>
      </c>
      <c r="E1268" t="s">
        <v>35</v>
      </c>
      <c r="F1268" t="str">
        <f>VLOOKUP(укпф1[[#This Row],[Номенклатура]],[1]!Таблица213[[product_name]:[упаковка]],3,FALSE)</f>
        <v>ОХЛ</v>
      </c>
      <c r="G1268" t="s">
        <v>15</v>
      </c>
      <c r="H1268" t="str">
        <f>VLOOKUP(укпф1[[#This Row],[Номенклатура]],[1]!Таблица213[[product_name]:[упаковка]],4,FALSE)</f>
        <v>четвертина</v>
      </c>
      <c r="I1268" s="7">
        <v>13149.052465549008</v>
      </c>
      <c r="J1268" s="7" cm="1">
        <f t="array" ref="J1268">INDEX('[1]прайс ЗПП'!$A$1:$D$1080,MATCH(1,(укпф1[[#This Row],[артикул]]='[1]прайс ЗПП'!$B$1:$B$1080)*(укпф1[[#This Row],[Source.Name.1]]='[1]прайс ЗПП'!$A$1:$A$1080),0),4)</f>
        <v>795.4940997429328</v>
      </c>
      <c r="K1268" s="7">
        <f>укпф1[[#This Row],[цена]]*укпф1[[#This Row],[объем]]</f>
        <v>10459993.653554499</v>
      </c>
      <c r="L1268" s="7">
        <f>IFERROR(укпф1[[#This Row],[объем]]*VLOOKUP(укпф1[[#This Row],[артикул]],[1]маринад!$A$2:$D$39,3,FALSE),укпф1[[#This Row],[объем]])</f>
        <v>13149.052465549008</v>
      </c>
    </row>
    <row r="1269" spans="1:12" x14ac:dyDescent="0.35">
      <c r="A1269" t="s">
        <v>154</v>
      </c>
      <c r="B1269" t="s">
        <v>24</v>
      </c>
      <c r="C1269" t="s">
        <v>25</v>
      </c>
      <c r="D1269">
        <f>VLOOKUP(укпф1[[#This Row],[Номенклатура]],[1]!Таблица213[[product_name]:[упаковка]],7,FALSE)</f>
        <v>718</v>
      </c>
      <c r="E1269" t="s">
        <v>36</v>
      </c>
      <c r="F1269" t="str">
        <f>VLOOKUP(укпф1[[#This Row],[Номенклатура]],[1]!Таблица213[[product_name]:[упаковка]],3,FALSE)</f>
        <v>ОХЛ</v>
      </c>
      <c r="G1269" t="s">
        <v>15</v>
      </c>
      <c r="H1269" t="str">
        <f>VLOOKUP(укпф1[[#This Row],[Номенклатура]],[1]!Таблица213[[product_name]:[упаковка]],4,FALSE)</f>
        <v>филе</v>
      </c>
      <c r="I1269" s="7">
        <v>3356.0343112907512</v>
      </c>
      <c r="J1269" s="7" cm="1">
        <f t="array" ref="J1269">INDEX('[1]прайс ЗПП'!$A$1:$D$1080,MATCH(1,(укпф1[[#This Row],[артикул]]='[1]прайс ЗПП'!$B$1:$B$1080)*(укпф1[[#This Row],[Source.Name.1]]='[1]прайс ЗПП'!$A$1:$A$1080),0),4)</f>
        <v>1113.7039279813557</v>
      </c>
      <c r="K1269" s="7">
        <f>укпф1[[#This Row],[цена]]*укпф1[[#This Row],[объем]]</f>
        <v>3737628.5949247135</v>
      </c>
      <c r="L1269" s="7">
        <f>IFERROR(укпф1[[#This Row],[объем]]*VLOOKUP(укпф1[[#This Row],[артикул]],[1]маринад!$A$2:$D$39,3,FALSE),укпф1[[#This Row],[объем]])</f>
        <v>3356.0343112907512</v>
      </c>
    </row>
    <row r="1270" spans="1:12" x14ac:dyDescent="0.35">
      <c r="A1270" t="s">
        <v>154</v>
      </c>
      <c r="B1270" t="s">
        <v>24</v>
      </c>
      <c r="C1270" t="s">
        <v>25</v>
      </c>
      <c r="D1270">
        <f>VLOOKUP(укпф1[[#This Row],[Номенклатура]],[1]!Таблица213[[product_name]:[упаковка]],7,FALSE)</f>
        <v>998</v>
      </c>
      <c r="E1270" t="s">
        <v>37</v>
      </c>
      <c r="F1270" t="str">
        <f>VLOOKUP(укпф1[[#This Row],[Номенклатура]],[1]!Таблица213[[product_name]:[упаковка]],3,FALSE)</f>
        <v>ОХЛ</v>
      </c>
      <c r="G1270" t="s">
        <v>15</v>
      </c>
      <c r="H1270" t="str">
        <f>VLOOKUP(укпф1[[#This Row],[Номенклатура]],[1]!Таблица213[[product_name]:[упаковка]],4,FALSE)</f>
        <v>филе</v>
      </c>
      <c r="I1270" s="7">
        <v>32955.156597756722</v>
      </c>
      <c r="J1270" s="7" cm="1">
        <f t="array" ref="J1270">INDEX('[1]прайс ЗПП'!$A$1:$D$1080,MATCH(1,(укпф1[[#This Row],[артикул]]='[1]прайс ЗПП'!$B$1:$B$1080)*(укпф1[[#This Row],[Source.Name.1]]='[1]прайс ЗПП'!$A$1:$A$1080),0),4)</f>
        <v>1076.7111025019829</v>
      </c>
      <c r="K1270" s="7">
        <f>укпф1[[#This Row],[цена]]*укпф1[[#This Row],[объем]]</f>
        <v>35483182.993496135</v>
      </c>
      <c r="L1270" s="7">
        <f>IFERROR(укпф1[[#This Row],[объем]]*VLOOKUP(укпф1[[#This Row],[артикул]],[1]маринад!$A$2:$D$39,3,FALSE),укпф1[[#This Row],[объем]])</f>
        <v>32955.156597756722</v>
      </c>
    </row>
    <row r="1271" spans="1:12" x14ac:dyDescent="0.35">
      <c r="A1271" t="s">
        <v>154</v>
      </c>
      <c r="B1271" t="s">
        <v>24</v>
      </c>
      <c r="C1271" t="s">
        <v>25</v>
      </c>
      <c r="D1271">
        <f>VLOOKUP(укпф1[[#This Row],[Номенклатура]],[1]!Таблица213[[product_name]:[упаковка]],7,FALSE)</f>
        <v>727</v>
      </c>
      <c r="E1271" t="s">
        <v>38</v>
      </c>
      <c r="F1271" t="str">
        <f>VLOOKUP(укпф1[[#This Row],[Номенклатура]],[1]!Таблица213[[product_name]:[упаковка]],3,FALSE)</f>
        <v>ОХЛ</v>
      </c>
      <c r="G1271" t="s">
        <v>15</v>
      </c>
      <c r="H1271" t="str">
        <f>VLOOKUP(укпф1[[#This Row],[Номенклатура]],[1]!Таблица213[[product_name]:[упаковка]],4,FALSE)</f>
        <v>грудка</v>
      </c>
      <c r="I1271" s="7">
        <v>170.55256336067754</v>
      </c>
      <c r="J1271" s="7" cm="1">
        <f t="array" ref="J1271">INDEX('[1]прайс ЗПП'!$A$1:$D$1080,MATCH(1,(укпф1[[#This Row],[артикул]]='[1]прайс ЗПП'!$B$1:$B$1080)*(укпф1[[#This Row],[Source.Name.1]]='[1]прайс ЗПП'!$A$1:$A$1080),0),4)</f>
        <v>887.90875134038947</v>
      </c>
      <c r="K1271" s="7">
        <f>укпф1[[#This Row],[цена]]*укпф1[[#This Row],[объем]]</f>
        <v>151435.11357148187</v>
      </c>
      <c r="L1271" s="7">
        <f>IFERROR(укпф1[[#This Row],[объем]]*VLOOKUP(укпф1[[#This Row],[артикул]],[1]маринад!$A$2:$D$39,3,FALSE),укпф1[[#This Row],[объем]])</f>
        <v>170.55256336067754</v>
      </c>
    </row>
    <row r="1272" spans="1:12" x14ac:dyDescent="0.35">
      <c r="A1272" t="s">
        <v>154</v>
      </c>
      <c r="B1272" t="s">
        <v>24</v>
      </c>
      <c r="C1272" t="s">
        <v>25</v>
      </c>
      <c r="D1272">
        <f>VLOOKUP(укпф1[[#This Row],[Номенклатура]],[1]!Таблица213[[product_name]:[упаковка]],7,FALSE)</f>
        <v>994</v>
      </c>
      <c r="E1272" t="s">
        <v>39</v>
      </c>
      <c r="F1272" t="str">
        <f>VLOOKUP(укпф1[[#This Row],[Номенклатура]],[1]!Таблица213[[product_name]:[упаковка]],3,FALSE)</f>
        <v>ОХЛ</v>
      </c>
      <c r="G1272" t="s">
        <v>15</v>
      </c>
      <c r="H1272" t="str">
        <f>VLOOKUP(укпф1[[#This Row],[Номенклатура]],[1]!Таблица213[[product_name]:[упаковка]],4,FALSE)</f>
        <v>грудка</v>
      </c>
      <c r="I1272" s="7">
        <v>5945.1322570176817</v>
      </c>
      <c r="J1272" s="7" cm="1">
        <f t="array" ref="J1272">INDEX('[1]прайс ЗПП'!$A$1:$D$1080,MATCH(1,(укпф1[[#This Row],[артикул]]='[1]прайс ЗПП'!$B$1:$B$1080)*(укпф1[[#This Row],[Source.Name.1]]='[1]прайс ЗПП'!$A$1:$A$1080),0),4)</f>
        <v>858.38973390922786</v>
      </c>
      <c r="K1272" s="7">
        <f>укпф1[[#This Row],[цена]]*укпф1[[#This Row],[объем]]</f>
        <v>5103240.4961565752</v>
      </c>
      <c r="L1272" s="7">
        <f>IFERROR(укпф1[[#This Row],[объем]]*VLOOKUP(укпф1[[#This Row],[артикул]],[1]маринад!$A$2:$D$39,3,FALSE),укпф1[[#This Row],[объем]])</f>
        <v>5945.1322570176817</v>
      </c>
    </row>
    <row r="1273" spans="1:12" x14ac:dyDescent="0.35">
      <c r="A1273" t="s">
        <v>154</v>
      </c>
      <c r="B1273" t="s">
        <v>24</v>
      </c>
      <c r="C1273" t="s">
        <v>25</v>
      </c>
      <c r="D1273">
        <f>VLOOKUP(укпф1[[#This Row],[Номенклатура]],[1]!Таблица213[[product_name]:[упаковка]],7,FALSE)</f>
        <v>720</v>
      </c>
      <c r="E1273" t="s">
        <v>40</v>
      </c>
      <c r="F1273" t="str">
        <f>VLOOKUP(укпф1[[#This Row],[Номенклатура]],[1]!Таблица213[[product_name]:[упаковка]],3,FALSE)</f>
        <v>ОХЛ</v>
      </c>
      <c r="G1273" t="s">
        <v>15</v>
      </c>
      <c r="H1273" t="str">
        <f>VLOOKUP(укпф1[[#This Row],[Номенклатура]],[1]!Таблица213[[product_name]:[упаковка]],4,FALSE)</f>
        <v>половинка</v>
      </c>
      <c r="I1273" s="7">
        <v>95.509435481979381</v>
      </c>
      <c r="J1273" s="7" cm="1">
        <f t="array" ref="J1273">INDEX('[1]прайс ЗПП'!$A$1:$D$1080,MATCH(1,(укпф1[[#This Row],[артикул]]='[1]прайс ЗПП'!$B$1:$B$1080)*(укпф1[[#This Row],[Source.Name.1]]='[1]прайс ЗПП'!$A$1:$A$1080),0),4)</f>
        <v>834.72143113944185</v>
      </c>
      <c r="K1273" s="7">
        <f>укпф1[[#This Row],[цена]]*укпф1[[#This Row],[объем]]</f>
        <v>79723.772672838022</v>
      </c>
      <c r="L1273" s="7">
        <f>IFERROR(укпф1[[#This Row],[объем]]*VLOOKUP(укпф1[[#This Row],[артикул]],[1]маринад!$A$2:$D$39,3,FALSE),укпф1[[#This Row],[объем]])</f>
        <v>95.509435481979381</v>
      </c>
    </row>
    <row r="1274" spans="1:12" x14ac:dyDescent="0.35">
      <c r="A1274" t="s">
        <v>154</v>
      </c>
      <c r="B1274" t="s">
        <v>24</v>
      </c>
      <c r="C1274" t="s">
        <v>25</v>
      </c>
      <c r="D1274">
        <f>VLOOKUP(укпф1[[#This Row],[Номенклатура]],[1]!Таблица213[[product_name]:[упаковка]],7,FALSE)</f>
        <v>996</v>
      </c>
      <c r="E1274" t="s">
        <v>41</v>
      </c>
      <c r="F1274" t="str">
        <f>VLOOKUP(укпф1[[#This Row],[Номенклатура]],[1]!Таблица213[[product_name]:[упаковка]],3,FALSE)</f>
        <v>ОХЛ</v>
      </c>
      <c r="G1274" t="s">
        <v>15</v>
      </c>
      <c r="H1274" t="str">
        <f>VLOOKUP(укпф1[[#This Row],[Номенклатура]],[1]!Таблица213[[product_name]:[упаковка]],4,FALSE)</f>
        <v>половинка</v>
      </c>
      <c r="I1274" s="7">
        <v>895.23590677578852</v>
      </c>
      <c r="J1274" s="7" cm="1">
        <f t="array" ref="J1274">INDEX('[1]прайс ЗПП'!$A$1:$D$1080,MATCH(1,(укпф1[[#This Row],[артикул]]='[1]прайс ЗПП'!$B$1:$B$1080)*(укпф1[[#This Row],[Source.Name.1]]='[1]прайс ЗПП'!$A$1:$A$1080),0),4)</f>
        <v>808.00712391665832</v>
      </c>
      <c r="K1274" s="7">
        <f>укпф1[[#This Row],[цена]]*укпф1[[#This Row],[объем]]</f>
        <v>723356.99026082654</v>
      </c>
      <c r="L1274" s="7">
        <f>IFERROR(укпф1[[#This Row],[объем]]*VLOOKUP(укпф1[[#This Row],[артикул]],[1]маринад!$A$2:$D$39,3,FALSE),укпф1[[#This Row],[объем]])</f>
        <v>895.23590677578852</v>
      </c>
    </row>
    <row r="1275" spans="1:12" x14ac:dyDescent="0.35">
      <c r="A1275" t="s">
        <v>154</v>
      </c>
      <c r="B1275" t="s">
        <v>24</v>
      </c>
      <c r="C1275" t="s">
        <v>25</v>
      </c>
      <c r="D1275">
        <f>VLOOKUP(укпф1[[#This Row],[Номенклатура]],[1]!Таблица213[[product_name]:[упаковка]],7,FALSE)</f>
        <v>156</v>
      </c>
      <c r="E1275" t="s">
        <v>42</v>
      </c>
      <c r="F1275" t="str">
        <f>VLOOKUP(укпф1[[#This Row],[Номенклатура]],[1]!Таблица213[[product_name]:[упаковка]],3,FALSE)</f>
        <v>ОХЛ</v>
      </c>
      <c r="G1275" t="s">
        <v>15</v>
      </c>
      <c r="H1275" t="str">
        <f>VLOOKUP(укпф1[[#This Row],[Номенклатура]],[1]!Таблица213[[product_name]:[упаковка]],4,FALSE)</f>
        <v>табак</v>
      </c>
      <c r="I1275" s="7">
        <v>221.05812889780717</v>
      </c>
      <c r="J1275" s="7" cm="1">
        <f t="array" ref="J1275">INDEX('[1]прайс ЗПП'!$A$1:$D$1080,MATCH(1,(укпф1[[#This Row],[артикул]]='[1]прайс ЗПП'!$B$1:$B$1080)*(укпф1[[#This Row],[Source.Name.1]]='[1]прайс ЗПП'!$A$1:$A$1080),0),4)</f>
        <v>759.09548041333142</v>
      </c>
      <c r="K1275" s="7">
        <f>укпф1[[#This Row],[цена]]*укпф1[[#This Row],[объем]]</f>
        <v>167804.22655495306</v>
      </c>
      <c r="L1275" s="7">
        <f>IFERROR(укпф1[[#This Row],[объем]]*VLOOKUP(укпф1[[#This Row],[артикул]],[1]маринад!$A$2:$D$39,3,FALSE),укпф1[[#This Row],[объем]])</f>
        <v>221.05812889780717</v>
      </c>
    </row>
    <row r="1276" spans="1:12" x14ac:dyDescent="0.35">
      <c r="A1276" t="s">
        <v>154</v>
      </c>
      <c r="B1276" t="s">
        <v>24</v>
      </c>
      <c r="C1276" t="s">
        <v>25</v>
      </c>
      <c r="D1276">
        <f>VLOOKUP(укпф1[[#This Row],[Номенклатура]],[1]!Таблица213[[product_name]:[упаковка]],7,FALSE)</f>
        <v>997</v>
      </c>
      <c r="E1276" t="s">
        <v>43</v>
      </c>
      <c r="F1276" t="str">
        <f>VLOOKUP(укпф1[[#This Row],[Номенклатура]],[1]!Таблица213[[product_name]:[упаковка]],3,FALSE)</f>
        <v>ОХЛ</v>
      </c>
      <c r="G1276" t="s">
        <v>15</v>
      </c>
      <c r="H1276" t="str">
        <f>VLOOKUP(укпф1[[#This Row],[Номенклатура]],[1]!Таблица213[[product_name]:[упаковка]],4,FALSE)</f>
        <v>рагу</v>
      </c>
      <c r="I1276" s="7">
        <v>10475.228407700968</v>
      </c>
      <c r="J1276" s="7" cm="1">
        <f t="array" ref="J1276">INDEX('[1]прайс ЗПП'!$A$1:$D$1080,MATCH(1,(укпф1[[#This Row],[артикул]]='[1]прайс ЗПП'!$B$1:$B$1080)*(укпф1[[#This Row],[Source.Name.1]]='[1]прайс ЗПП'!$A$1:$A$1080),0),4)</f>
        <v>707.41421108484872</v>
      </c>
      <c r="K1276" s="7">
        <f>укпф1[[#This Row],[цена]]*укпф1[[#This Row],[объем]]</f>
        <v>7410325.4399673762</v>
      </c>
      <c r="L1276" s="7">
        <f>IFERROR(укпф1[[#This Row],[объем]]*VLOOKUP(укпф1[[#This Row],[артикул]],[1]маринад!$A$2:$D$39,3,FALSE),укпф1[[#This Row],[объем]])</f>
        <v>10475.228407700968</v>
      </c>
    </row>
    <row r="1277" spans="1:12" x14ac:dyDescent="0.35">
      <c r="A1277" t="s">
        <v>154</v>
      </c>
      <c r="B1277" t="s">
        <v>24</v>
      </c>
      <c r="C1277" t="s">
        <v>25</v>
      </c>
      <c r="D1277">
        <f>VLOOKUP(укпф1[[#This Row],[Номенклатура]],[1]!Таблица213[[product_name]:[упаковка]],7,FALSE)</f>
        <v>1007</v>
      </c>
      <c r="E1277" t="s">
        <v>44</v>
      </c>
      <c r="F1277" t="str">
        <f>VLOOKUP(укпф1[[#This Row],[Номенклатура]],[1]!Таблица213[[product_name]:[упаковка]],3,FALSE)</f>
        <v>ОХЛ</v>
      </c>
      <c r="G1277" t="s">
        <v>15</v>
      </c>
      <c r="H1277" t="str">
        <f>VLOOKUP(укпф1[[#This Row],[Номенклатура]],[1]!Таблица213[[product_name]:[упаковка]],4,FALSE)</f>
        <v>спинка</v>
      </c>
      <c r="I1277" s="7">
        <v>2576.554079776532</v>
      </c>
      <c r="J1277" s="7" cm="1">
        <f t="array" ref="J1277">INDEX('[1]прайс ЗПП'!$A$1:$D$1080,MATCH(1,(укпф1[[#This Row],[артикул]]='[1]прайс ЗПП'!$B$1:$B$1080)*(укпф1[[#This Row],[Source.Name.1]]='[1]прайс ЗПП'!$A$1:$A$1080),0),4)</f>
        <v>362.55654895328411</v>
      </c>
      <c r="K1277" s="7">
        <f>укпф1[[#This Row],[цена]]*укпф1[[#This Row],[объем]]</f>
        <v>934146.55535528413</v>
      </c>
      <c r="L1277" s="7">
        <f>IFERROR(укпф1[[#This Row],[объем]]*VLOOKUP(укпф1[[#This Row],[артикул]],[1]маринад!$A$2:$D$39,3,FALSE),укпф1[[#This Row],[объем]])</f>
        <v>2576.554079776532</v>
      </c>
    </row>
    <row r="1278" spans="1:12" x14ac:dyDescent="0.35">
      <c r="A1278" t="s">
        <v>154</v>
      </c>
      <c r="B1278" t="s">
        <v>24</v>
      </c>
      <c r="C1278" t="s">
        <v>25</v>
      </c>
      <c r="D1278">
        <f>VLOOKUP(укпф1[[#This Row],[Номенклатура]],[1]!Таблица213[[product_name]:[упаковка]],7,FALSE)</f>
        <v>730</v>
      </c>
      <c r="E1278" t="s">
        <v>45</v>
      </c>
      <c r="F1278" t="str">
        <f>VLOOKUP(укпф1[[#This Row],[Номенклатура]],[1]!Таблица213[[product_name]:[упаковка]],3,FALSE)</f>
        <v>ОХЛ</v>
      </c>
      <c r="G1278" t="s">
        <v>15</v>
      </c>
      <c r="H1278" t="str">
        <f>VLOOKUP(укпф1[[#This Row],[Номенклатура]],[1]!Таблица213[[product_name]:[упаковка]],4,FALSE)</f>
        <v>желудки</v>
      </c>
      <c r="I1278" s="7">
        <v>452.56947942094621</v>
      </c>
      <c r="J1278" s="7" cm="1">
        <f t="array" ref="J1278">INDEX('[1]прайс ЗПП'!$A$1:$D$1080,MATCH(1,(укпф1[[#This Row],[артикул]]='[1]прайс ЗПП'!$B$1:$B$1080)*(укпф1[[#This Row],[Source.Name.1]]='[1]прайс ЗПП'!$A$1:$A$1080),0),4)</f>
        <v>559.76910841056088</v>
      </c>
      <c r="K1278" s="7">
        <f>укпф1[[#This Row],[цена]]*укпф1[[#This Row],[объем]]</f>
        <v>253334.41398929473</v>
      </c>
      <c r="L1278" s="7">
        <f>IFERROR(укпф1[[#This Row],[объем]]*VLOOKUP(укпф1[[#This Row],[артикул]],[1]маринад!$A$2:$D$39,3,FALSE),укпф1[[#This Row],[объем]])</f>
        <v>452.56947942094621</v>
      </c>
    </row>
    <row r="1279" spans="1:12" x14ac:dyDescent="0.35">
      <c r="A1279" t="s">
        <v>154</v>
      </c>
      <c r="B1279" t="s">
        <v>24</v>
      </c>
      <c r="C1279" t="s">
        <v>25</v>
      </c>
      <c r="D1279">
        <f>VLOOKUP(укпф1[[#This Row],[Номенклатура]],[1]!Таблица213[[product_name]:[упаковка]],7,FALSE)</f>
        <v>1000</v>
      </c>
      <c r="E1279" t="s">
        <v>46</v>
      </c>
      <c r="F1279" t="str">
        <f>VLOOKUP(укпф1[[#This Row],[Номенклатура]],[1]!Таблица213[[product_name]:[упаковка]],3,FALSE)</f>
        <v>ОХЛ</v>
      </c>
      <c r="G1279" t="s">
        <v>15</v>
      </c>
      <c r="H1279" t="str">
        <f>VLOOKUP(укпф1[[#This Row],[Номенклатура]],[1]!Таблица213[[product_name]:[упаковка]],4,FALSE)</f>
        <v>желудки</v>
      </c>
      <c r="I1279" s="7">
        <v>7101.3686026912283</v>
      </c>
      <c r="J1279" s="7" cm="1">
        <f t="array" ref="J1279">INDEX('[1]прайс ЗПП'!$A$1:$D$1080,MATCH(1,(укпф1[[#This Row],[артикул]]='[1]прайс ЗПП'!$B$1:$B$1080)*(укпф1[[#This Row],[Source.Name.1]]='[1]прайс ЗПП'!$A$1:$A$1080),0),4)</f>
        <v>538.17368509172684</v>
      </c>
      <c r="K1279" s="7">
        <f>укпф1[[#This Row],[цена]]*укпф1[[#This Row],[объем]]</f>
        <v>3821769.7101050252</v>
      </c>
      <c r="L1279" s="7">
        <f>IFERROR(укпф1[[#This Row],[объем]]*VLOOKUP(укпф1[[#This Row],[артикул]],[1]маринад!$A$2:$D$39,3,FALSE),укпф1[[#This Row],[объем]])</f>
        <v>7101.3686026912283</v>
      </c>
    </row>
    <row r="1280" spans="1:12" x14ac:dyDescent="0.35">
      <c r="A1280" t="s">
        <v>154</v>
      </c>
      <c r="B1280" t="s">
        <v>24</v>
      </c>
      <c r="C1280" t="s">
        <v>25</v>
      </c>
      <c r="D1280">
        <f>VLOOKUP(укпф1[[#This Row],[Номенклатура]],[1]!Таблица213[[product_name]:[упаковка]],7,FALSE)</f>
        <v>732</v>
      </c>
      <c r="E1280" t="s">
        <v>47</v>
      </c>
      <c r="F1280" t="str">
        <f>VLOOKUP(укпф1[[#This Row],[Номенклатура]],[1]!Таблица213[[product_name]:[упаковка]],3,FALSE)</f>
        <v>ОХЛ</v>
      </c>
      <c r="G1280" t="s">
        <v>15</v>
      </c>
      <c r="H1280" t="str">
        <f>VLOOKUP(укпф1[[#This Row],[Номенклатура]],[1]!Таблица213[[product_name]:[упаковка]],4,FALSE)</f>
        <v>печень</v>
      </c>
      <c r="I1280" s="7">
        <v>799.94653911750038</v>
      </c>
      <c r="J1280" s="7" cm="1">
        <f t="array" ref="J1280">INDEX('[1]прайс ЗПП'!$A$1:$D$1080,MATCH(1,(укпф1[[#This Row],[артикул]]='[1]прайс ЗПП'!$B$1:$B$1080)*(укпф1[[#This Row],[Source.Name.1]]='[1]прайс ЗПП'!$A$1:$A$1080),0),4)</f>
        <v>535.64160138190721</v>
      </c>
      <c r="K1280" s="7">
        <f>укпф1[[#This Row],[цена]]*укпф1[[#This Row],[объем]]</f>
        <v>428484.64523281239</v>
      </c>
      <c r="L1280" s="7">
        <f>IFERROR(укпф1[[#This Row],[объем]]*VLOOKUP(укпф1[[#This Row],[артикул]],[1]маринад!$A$2:$D$39,3,FALSE),укпф1[[#This Row],[объем]])</f>
        <v>799.94653911750038</v>
      </c>
    </row>
    <row r="1281" spans="1:12" x14ac:dyDescent="0.35">
      <c r="A1281" t="s">
        <v>154</v>
      </c>
      <c r="B1281" t="s">
        <v>24</v>
      </c>
      <c r="C1281" t="s">
        <v>25</v>
      </c>
      <c r="D1281">
        <f>VLOOKUP(укпф1[[#This Row],[Номенклатура]],[1]!Таблица213[[product_name]:[упаковка]],7,FALSE)</f>
        <v>1002</v>
      </c>
      <c r="E1281" t="s">
        <v>48</v>
      </c>
      <c r="F1281" t="str">
        <f>VLOOKUP(укпф1[[#This Row],[Номенклатура]],[1]!Таблица213[[product_name]:[упаковка]],3,FALSE)</f>
        <v>ОХЛ</v>
      </c>
      <c r="G1281" t="s">
        <v>15</v>
      </c>
      <c r="H1281" t="str">
        <f>VLOOKUP(укпф1[[#This Row],[Номенклатура]],[1]!Таблица213[[product_name]:[упаковка]],4,FALSE)</f>
        <v>печень</v>
      </c>
      <c r="I1281" s="7">
        <v>13699.222024776998</v>
      </c>
      <c r="J1281" s="7" cm="1">
        <f t="array" ref="J1281">INDEX('[1]прайс ЗПП'!$A$1:$D$1080,MATCH(1,(укпф1[[#This Row],[артикул]]='[1]прайс ЗПП'!$B$1:$B$1080)*(укпф1[[#This Row],[Source.Name.1]]='[1]прайс ЗПП'!$A$1:$A$1080),0),4)</f>
        <v>512.9143411745714</v>
      </c>
      <c r="K1281" s="7">
        <f>укпф1[[#This Row],[цена]]*укпф1[[#This Row],[объем]]</f>
        <v>7026527.4394426718</v>
      </c>
      <c r="L1281" s="7">
        <f>IFERROR(укпф1[[#This Row],[объем]]*VLOOKUP(укпф1[[#This Row],[артикул]],[1]маринад!$A$2:$D$39,3,FALSE),укпф1[[#This Row],[объем]])</f>
        <v>13699.222024776998</v>
      </c>
    </row>
    <row r="1282" spans="1:12" x14ac:dyDescent="0.35">
      <c r="A1282" t="s">
        <v>154</v>
      </c>
      <c r="B1282" t="s">
        <v>24</v>
      </c>
      <c r="C1282" t="s">
        <v>25</v>
      </c>
      <c r="D1282">
        <f>VLOOKUP(укпф1[[#This Row],[Номенклатура]],[1]!Таблица213[[product_name]:[упаковка]],7,FALSE)</f>
        <v>734</v>
      </c>
      <c r="E1282" t="s">
        <v>49</v>
      </c>
      <c r="F1282" t="str">
        <f>VLOOKUP(укпф1[[#This Row],[Номенклатура]],[1]!Таблица213[[product_name]:[упаковка]],3,FALSE)</f>
        <v>ОХЛ</v>
      </c>
      <c r="G1282" t="s">
        <v>15</v>
      </c>
      <c r="H1282" t="str">
        <f>VLOOKUP(укпф1[[#This Row],[Номенклатура]],[1]!Таблица213[[product_name]:[упаковка]],4,FALSE)</f>
        <v>сердце</v>
      </c>
      <c r="I1282" s="7">
        <v>605.18651515079114</v>
      </c>
      <c r="J1282" s="7" cm="1">
        <f t="array" ref="J1282">INDEX('[1]прайс ЗПП'!$A$1:$D$1080,MATCH(1,(укпф1[[#This Row],[артикул]]='[1]прайс ЗПП'!$B$1:$B$1080)*(укпф1[[#This Row],[Source.Name.1]]='[1]прайс ЗПП'!$A$1:$A$1080),0),4)</f>
        <v>894.40519049368038</v>
      </c>
      <c r="K1282" s="7">
        <f>укпф1[[#This Row],[цена]]*укпф1[[#This Row],[объем]]</f>
        <v>541281.96036764991</v>
      </c>
      <c r="L1282" s="7">
        <f>IFERROR(укпф1[[#This Row],[объем]]*VLOOKUP(укпф1[[#This Row],[артикул]],[1]маринад!$A$2:$D$39,3,FALSE),укпф1[[#This Row],[объем]])</f>
        <v>605.18651515079114</v>
      </c>
    </row>
    <row r="1283" spans="1:12" x14ac:dyDescent="0.35">
      <c r="A1283" t="s">
        <v>154</v>
      </c>
      <c r="B1283" t="s">
        <v>24</v>
      </c>
      <c r="C1283" t="s">
        <v>25</v>
      </c>
      <c r="D1283">
        <f>VLOOKUP(укпф1[[#This Row],[Номенклатура]],[1]!Таблица213[[product_name]:[упаковка]],7,FALSE)</f>
        <v>1003</v>
      </c>
      <c r="E1283" t="s">
        <v>50</v>
      </c>
      <c r="F1283" t="str">
        <f>VLOOKUP(укпф1[[#This Row],[Номенклатура]],[1]!Таблица213[[product_name]:[упаковка]],3,FALSE)</f>
        <v>ОХЛ</v>
      </c>
      <c r="G1283" t="s">
        <v>15</v>
      </c>
      <c r="H1283" t="str">
        <f>VLOOKUP(укпф1[[#This Row],[Номенклатура]],[1]!Таблица213[[product_name]:[упаковка]],4,FALSE)</f>
        <v>сердце</v>
      </c>
      <c r="I1283" s="7">
        <v>4972.7578492990951</v>
      </c>
      <c r="J1283" s="7" cm="1">
        <f t="array" ref="J1283">INDEX('[1]прайс ЗПП'!$A$1:$D$1080,MATCH(1,(укпф1[[#This Row],[артикул]]='[1]прайс ЗПП'!$B$1:$B$1080)*(укпф1[[#This Row],[Source.Name.1]]='[1]прайс ЗПП'!$A$1:$A$1080),0),4)</f>
        <v>869.71201308623608</v>
      </c>
      <c r="K1283" s="7">
        <f>укпф1[[#This Row],[цена]]*укпф1[[#This Row],[объем]]</f>
        <v>4324867.2397042979</v>
      </c>
      <c r="L1283" s="7">
        <f>IFERROR(укпф1[[#This Row],[объем]]*VLOOKUP(укпф1[[#This Row],[артикул]],[1]маринад!$A$2:$D$39,3,FALSE),укпф1[[#This Row],[объем]])</f>
        <v>4972.7578492990951</v>
      </c>
    </row>
    <row r="1284" spans="1:12" x14ac:dyDescent="0.35">
      <c r="A1284" t="s">
        <v>154</v>
      </c>
      <c r="B1284" t="s">
        <v>24</v>
      </c>
      <c r="C1284" t="s">
        <v>25</v>
      </c>
      <c r="D1284">
        <f>VLOOKUP(укпф1[[#This Row],[Номенклатура]],[1]!Таблица213[[product_name]:[упаковка]],7,FALSE)</f>
        <v>941</v>
      </c>
      <c r="E1284" t="s">
        <v>51</v>
      </c>
      <c r="F1284" t="str">
        <f>VLOOKUP(укпф1[[#This Row],[Номенклатура]],[1]!Таблица213[[product_name]:[упаковка]],3,FALSE)</f>
        <v>ОХЛ</v>
      </c>
      <c r="G1284" t="s">
        <v>15</v>
      </c>
      <c r="H1284" t="str">
        <f>VLOOKUP(укпф1[[#This Row],[Номенклатура]],[1]!Таблица213[[product_name]:[упаковка]],4,FALSE)</f>
        <v>бедро</v>
      </c>
      <c r="I1284" s="7">
        <v>2915.8986639083578</v>
      </c>
      <c r="J1284" s="7" cm="1">
        <f t="array" ref="J1284">INDEX('[1]прайс ЗПП'!$A$1:$D$1080,MATCH(1,(укпф1[[#This Row],[артикул]]='[1]прайс ЗПП'!$B$1:$B$1080)*(укпф1[[#This Row],[Source.Name.1]]='[1]прайс ЗПП'!$A$1:$A$1080),0),4)</f>
        <v>917.90997693816303</v>
      </c>
      <c r="K1284" s="7">
        <f>укпф1[[#This Row],[цена]]*укпф1[[#This Row],[объем]]</f>
        <v>2676532.475342141</v>
      </c>
      <c r="L1284" s="7">
        <f>IFERROR(укпф1[[#This Row],[объем]]*VLOOKUP(укпф1[[#This Row],[артикул]],[1]маринад!$A$2:$D$39,3,FALSE),укпф1[[#This Row],[объем]])</f>
        <v>2460.6739779817367</v>
      </c>
    </row>
    <row r="1285" spans="1:12" x14ac:dyDescent="0.35">
      <c r="A1285" t="s">
        <v>154</v>
      </c>
      <c r="B1285" t="s">
        <v>24</v>
      </c>
      <c r="C1285" t="s">
        <v>25</v>
      </c>
      <c r="D1285">
        <f>VLOOKUP(укпф1[[#This Row],[Номенклатура]],[1]!Таблица213[[product_name]:[упаковка]],7,FALSE)</f>
        <v>942</v>
      </c>
      <c r="E1285" t="s">
        <v>52</v>
      </c>
      <c r="F1285" t="str">
        <f>VLOOKUP(укпф1[[#This Row],[Номенклатура]],[1]!Таблица213[[product_name]:[упаковка]],3,FALSE)</f>
        <v>ОХЛ</v>
      </c>
      <c r="G1285" t="s">
        <v>15</v>
      </c>
      <c r="H1285" t="str">
        <f>VLOOKUP(укпф1[[#This Row],[Номенклатура]],[1]!Таблица213[[product_name]:[упаковка]],4,FALSE)</f>
        <v>крыло</v>
      </c>
      <c r="I1285" s="7">
        <v>765.06578906244556</v>
      </c>
      <c r="J1285" s="7" cm="1">
        <f t="array" ref="J1285">INDEX('[1]прайс ЗПП'!$A$1:$D$1080,MATCH(1,(укпф1[[#This Row],[артикул]]='[1]прайс ЗПП'!$B$1:$B$1080)*(укпф1[[#This Row],[Source.Name.1]]='[1]прайс ЗПП'!$A$1:$A$1080),0),4)</f>
        <v>901.83946240886473</v>
      </c>
      <c r="K1285" s="7">
        <f>укпф1[[#This Row],[цена]]*укпф1[[#This Row],[объем]]</f>
        <v>689966.51991548983</v>
      </c>
      <c r="L1285" s="7">
        <f>IFERROR(укпф1[[#This Row],[объем]]*VLOOKUP(укпф1[[#This Row],[артикул]],[1]маринад!$A$2:$D$39,3,FALSE),укпф1[[#This Row],[объем]])</f>
        <v>645.51619056905645</v>
      </c>
    </row>
    <row r="1286" spans="1:12" x14ac:dyDescent="0.35">
      <c r="A1286" t="s">
        <v>154</v>
      </c>
      <c r="B1286" t="s">
        <v>24</v>
      </c>
      <c r="C1286" t="s">
        <v>25</v>
      </c>
      <c r="D1286">
        <f>VLOOKUP(укпф1[[#This Row],[Номенклатура]],[1]!Таблица213[[product_name]:[упаковка]],7,FALSE)</f>
        <v>1014</v>
      </c>
      <c r="E1286" t="s">
        <v>53</v>
      </c>
      <c r="F1286" t="str">
        <f>VLOOKUP(укпф1[[#This Row],[Номенклатура]],[1]!Таблица213[[product_name]:[упаковка]],3,FALSE)</f>
        <v>ОХЛ</v>
      </c>
      <c r="G1286" t="s">
        <v>15</v>
      </c>
      <c r="H1286" t="str">
        <f>VLOOKUP(укпф1[[#This Row],[Номенклатура]],[1]!Таблица213[[product_name]:[упаковка]],4,FALSE)</f>
        <v>крыло</v>
      </c>
      <c r="I1286" s="7">
        <v>9704.991024781777</v>
      </c>
      <c r="J1286" s="7" cm="1">
        <f t="array" ref="J1286">INDEX('[1]прайс ЗПП'!$A$1:$D$1080,MATCH(1,(укпф1[[#This Row],[артикул]]='[1]прайс ЗПП'!$B$1:$B$1080)*(укпф1[[#This Row],[Source.Name.1]]='[1]прайс ЗПП'!$A$1:$A$1080),0),4)</f>
        <v>846.48133467407365</v>
      </c>
      <c r="K1286" s="7">
        <f>укпф1[[#This Row],[цена]]*укпф1[[#This Row],[объем]]</f>
        <v>8215093.7556571839</v>
      </c>
      <c r="L1286" s="7">
        <f>IFERROR(укпф1[[#This Row],[объем]]*VLOOKUP(укпф1[[#This Row],[артикул]],[1]маринад!$A$2:$D$39,3,FALSE),укпф1[[#This Row],[объем]])</f>
        <v>8319.7522715660325</v>
      </c>
    </row>
    <row r="1287" spans="1:12" x14ac:dyDescent="0.35">
      <c r="A1287" t="s">
        <v>154</v>
      </c>
      <c r="B1287" t="s">
        <v>24</v>
      </c>
      <c r="C1287" t="s">
        <v>25</v>
      </c>
      <c r="D1287">
        <f>VLOOKUP(укпф1[[#This Row],[Номенклатура]],[1]!Таблица213[[product_name]:[упаковка]],7,FALSE)</f>
        <v>1010</v>
      </c>
      <c r="E1287" t="s">
        <v>54</v>
      </c>
      <c r="F1287" t="str">
        <f>VLOOKUP(укпф1[[#This Row],[Номенклатура]],[1]!Таблица213[[product_name]:[упаковка]],3,FALSE)</f>
        <v>ОХЛ</v>
      </c>
      <c r="G1287" t="s">
        <v>15</v>
      </c>
      <c r="H1287" t="str">
        <f>VLOOKUP(укпф1[[#This Row],[Номенклатура]],[1]!Таблица213[[product_name]:[упаковка]],4,FALSE)</f>
        <v>табак</v>
      </c>
      <c r="I1287" s="7">
        <v>2216.7431880414247</v>
      </c>
      <c r="J1287" s="7" cm="1">
        <f t="array" ref="J1287">INDEX('[1]прайс ЗПП'!$A$1:$D$1080,MATCH(1,(укпф1[[#This Row],[артикул]]='[1]прайс ЗПП'!$B$1:$B$1080)*(укпф1[[#This Row],[Source.Name.1]]='[1]прайс ЗПП'!$A$1:$A$1080),0),4)</f>
        <v>681.85281025028689</v>
      </c>
      <c r="K1287" s="7">
        <f>укпф1[[#This Row],[цена]]*укпф1[[#This Row],[объем]]</f>
        <v>1511492.5723692256</v>
      </c>
      <c r="L1287" s="7">
        <f>IFERROR(укпф1[[#This Row],[объем]]*VLOOKUP(укпф1[[#This Row],[артикул]],[1]маринад!$A$2:$D$39,3,FALSE),укпф1[[#This Row],[объем]])</f>
        <v>1957.3891285133991</v>
      </c>
    </row>
    <row r="1288" spans="1:12" x14ac:dyDescent="0.35">
      <c r="A1288" t="s">
        <v>154</v>
      </c>
      <c r="B1288" t="s">
        <v>24</v>
      </c>
      <c r="C1288" t="s">
        <v>25</v>
      </c>
      <c r="D1288">
        <f>VLOOKUP(укпф1[[#This Row],[Номенклатура]],[1]!Таблица213[[product_name]:[упаковка]],7,FALSE)</f>
        <v>1017</v>
      </c>
      <c r="E1288" t="s">
        <v>55</v>
      </c>
      <c r="F1288" t="str">
        <f>VLOOKUP(укпф1[[#This Row],[Номенклатура]],[1]!Таблица213[[product_name]:[упаковка]],3,FALSE)</f>
        <v>ОХЛ</v>
      </c>
      <c r="G1288" t="s">
        <v>15</v>
      </c>
      <c r="H1288" t="str">
        <f>VLOOKUP(укпф1[[#This Row],[Номенклатура]],[1]!Таблица213[[product_name]:[упаковка]],4,FALSE)</f>
        <v>голень</v>
      </c>
      <c r="I1288" s="7">
        <v>3356.0343112907503</v>
      </c>
      <c r="J1288" s="7" cm="1">
        <f t="array" ref="J1288">INDEX('[1]прайс ЗПП'!$A$1:$D$1080,MATCH(1,(укпф1[[#This Row],[артикул]]='[1]прайс ЗПП'!$B$1:$B$1080)*(укпф1[[#This Row],[Source.Name.1]]='[1]прайс ЗПП'!$A$1:$A$1080),0),4)</f>
        <v>890.85243808350731</v>
      </c>
      <c r="K1288" s="7">
        <f>укпф1[[#This Row],[цена]]*укпф1[[#This Row],[объем]]</f>
        <v>2989731.3485052693</v>
      </c>
      <c r="L1288" s="7">
        <f>IFERROR(укпф1[[#This Row],[объем]]*VLOOKUP(укпф1[[#This Row],[артикул]],[1]маринад!$A$2:$D$39,3,FALSE),укпф1[[#This Row],[объем]])</f>
        <v>2869.6317326128692</v>
      </c>
    </row>
    <row r="1289" spans="1:12" x14ac:dyDescent="0.35">
      <c r="A1289" t="s">
        <v>154</v>
      </c>
      <c r="B1289" t="s">
        <v>24</v>
      </c>
      <c r="C1289" t="s">
        <v>25</v>
      </c>
      <c r="D1289">
        <f>VLOOKUP(укпф1[[#This Row],[Номенклатура]],[1]!Таблица213[[product_name]:[упаковка]],7,FALSE)</f>
        <v>1018</v>
      </c>
      <c r="E1289" t="s">
        <v>56</v>
      </c>
      <c r="F1289" t="str">
        <f>VLOOKUP(укпф1[[#This Row],[Номенклатура]],[1]!Таблица213[[product_name]:[упаковка]],3,FALSE)</f>
        <v>ОХЛ</v>
      </c>
      <c r="G1289" t="s">
        <v>15</v>
      </c>
      <c r="H1289" t="str">
        <f>VLOOKUP(укпф1[[#This Row],[Номенклатура]],[1]!Таблица213[[product_name]:[упаковка]],4,FALSE)</f>
        <v>бедро</v>
      </c>
      <c r="I1289" s="7">
        <v>6629.5431886973029</v>
      </c>
      <c r="J1289" s="7" cm="1">
        <f t="array" ref="J1289">INDEX('[1]прайс ЗПП'!$A$1:$D$1080,MATCH(1,(укпф1[[#This Row],[артикул]]='[1]прайс ЗПП'!$B$1:$B$1080)*(укпф1[[#This Row],[Source.Name.1]]='[1]прайс ЗПП'!$A$1:$A$1080),0),4)</f>
        <v>905.64416122250782</v>
      </c>
      <c r="K1289" s="7">
        <f>укпф1[[#This Row],[цена]]*укпф1[[#This Row],[объем]]</f>
        <v>6004007.0804161588</v>
      </c>
      <c r="L1289" s="7">
        <f>IFERROR(укпф1[[#This Row],[объем]]*VLOOKUP(укпф1[[#This Row],[артикул]],[1]маринад!$A$2:$D$39,3,FALSE),укпф1[[#This Row],[объем]])</f>
        <v>5717.5879160821933</v>
      </c>
    </row>
    <row r="1290" spans="1:12" x14ac:dyDescent="0.35">
      <c r="A1290" t="s">
        <v>154</v>
      </c>
      <c r="B1290" t="s">
        <v>24</v>
      </c>
      <c r="C1290" t="s">
        <v>25</v>
      </c>
      <c r="D1290">
        <f>VLOOKUP(укпф1[[#This Row],[Номенклатура]],[1]!Таблица213[[product_name]:[упаковка]],7,FALSE)</f>
        <v>1019</v>
      </c>
      <c r="E1290" t="s">
        <v>57</v>
      </c>
      <c r="F1290" t="str">
        <f>VLOOKUP(укпф1[[#This Row],[Номенклатура]],[1]!Таблица213[[product_name]:[упаковка]],3,FALSE)</f>
        <v>ОХЛ</v>
      </c>
      <c r="G1290" t="s">
        <v>15</v>
      </c>
      <c r="H1290" t="str">
        <f>VLOOKUP(укпф1[[#This Row],[Номенклатура]],[1]!Таблица213[[product_name]:[упаковка]],4,FALSE)</f>
        <v>филе</v>
      </c>
      <c r="I1290" s="7">
        <v>219.51765413196881</v>
      </c>
      <c r="J1290" s="7" cm="1">
        <f t="array" ref="J1290">INDEX('[1]прайс ЗПП'!$A$1:$D$1080,MATCH(1,(укпф1[[#This Row],[артикул]]='[1]прайс ЗПП'!$B$1:$B$1080)*(укпф1[[#This Row],[Source.Name.1]]='[1]прайс ЗПП'!$A$1:$A$1080),0),4)</f>
        <v>1087.9363668556107</v>
      </c>
      <c r="K1290" s="7">
        <f>укпф1[[#This Row],[цена]]*укпф1[[#This Row],[объем]]</f>
        <v>238821.23909700068</v>
      </c>
      <c r="L1290" s="7">
        <f>IFERROR(укпф1[[#This Row],[объем]]*VLOOKUP(укпф1[[#This Row],[артикул]],[1]маринад!$A$2:$D$39,3,FALSE),укпф1[[#This Row],[объем]])</f>
        <v>190.88491663649461</v>
      </c>
    </row>
    <row r="1291" spans="1:12" x14ac:dyDescent="0.35">
      <c r="A1291" t="s">
        <v>154</v>
      </c>
      <c r="B1291" t="s">
        <v>24</v>
      </c>
      <c r="C1291" t="s">
        <v>25</v>
      </c>
      <c r="D1291">
        <f>VLOOKUP(укпф1[[#This Row],[Номенклатура]],[1]!Таблица213[[product_name]:[упаковка]],7,FALSE)</f>
        <v>958</v>
      </c>
      <c r="E1291" t="s">
        <v>58</v>
      </c>
      <c r="F1291" t="str">
        <f>VLOOKUP(укпф1[[#This Row],[Номенклатура]],[1]!Таблица213[[product_name]:[упаковка]],3,FALSE)</f>
        <v>ОХЛ</v>
      </c>
      <c r="G1291" t="s">
        <v>15</v>
      </c>
      <c r="H1291" t="str">
        <f>VLOOKUP(укпф1[[#This Row],[Номенклатура]],[1]!Таблица213[[product_name]:[упаковка]],4,FALSE)</f>
        <v>табак</v>
      </c>
      <c r="I1291" s="7">
        <v>649.7502494482585</v>
      </c>
      <c r="J1291" s="7" cm="1">
        <f t="array" ref="J1291">INDEX('[1]прайс ЗПП'!$A$1:$D$1080,MATCH(1,(укпф1[[#This Row],[артикул]]='[1]прайс ЗПП'!$B$1:$B$1080)*(укпф1[[#This Row],[Source.Name.1]]='[1]прайс ЗПП'!$A$1:$A$1080),0),4)</f>
        <v>776.34084275862176</v>
      </c>
      <c r="K1291" s="7">
        <f>укпф1[[#This Row],[цена]]*укпф1[[#This Row],[объем]]</f>
        <v>504427.65623928572</v>
      </c>
      <c r="L1291" s="7">
        <f>IFERROR(укпф1[[#This Row],[объем]]*VLOOKUP(укпф1[[#This Row],[артикул]],[1]маринад!$A$2:$D$39,3,FALSE),укпф1[[#This Row],[объем]])</f>
        <v>632.66820783666844</v>
      </c>
    </row>
    <row r="1292" spans="1:12" x14ac:dyDescent="0.35">
      <c r="A1292" t="s">
        <v>154</v>
      </c>
      <c r="B1292" t="s">
        <v>24</v>
      </c>
      <c r="C1292" t="s">
        <v>25</v>
      </c>
      <c r="D1292">
        <f>VLOOKUP(укпф1[[#This Row],[Номенклатура]],[1]!Таблица213[[product_name]:[упаковка]],7,FALSE)</f>
        <v>1020</v>
      </c>
      <c r="E1292" t="s">
        <v>59</v>
      </c>
      <c r="F1292" t="str">
        <f>VLOOKUP(укпф1[[#This Row],[Номенклатура]],[1]!Таблица213[[product_name]:[упаковка]],3,FALSE)</f>
        <v>ОХЛ</v>
      </c>
      <c r="G1292" t="s">
        <v>15</v>
      </c>
      <c r="H1292" t="str">
        <f>VLOOKUP(укпф1[[#This Row],[Номенклатура]],[1]!Таблица213[[product_name]:[упаковка]],4,FALSE)</f>
        <v>рагу</v>
      </c>
      <c r="I1292" s="7">
        <v>7758.4911242331409</v>
      </c>
      <c r="J1292" s="7" cm="1">
        <f t="array" ref="J1292">INDEX('[1]прайс ЗПП'!$A$1:$D$1080,MATCH(1,(укпф1[[#This Row],[артикул]]='[1]прайс ЗПП'!$B$1:$B$1080)*(укпф1[[#This Row],[Source.Name.1]]='[1]прайс ЗПП'!$A$1:$A$1080),0),4)</f>
        <v>601.89207919603257</v>
      </c>
      <c r="K1292" s="7">
        <f>укпф1[[#This Row],[цена]]*укпф1[[#This Row],[объем]]</f>
        <v>4669774.354188649</v>
      </c>
      <c r="L1292" s="7">
        <f>IFERROR(укпф1[[#This Row],[объем]]*VLOOKUP(укпф1[[#This Row],[артикул]],[1]маринад!$A$2:$D$39,3,FALSE),укпф1[[#This Row],[объем]])</f>
        <v>5756.8384093144923</v>
      </c>
    </row>
    <row r="1293" spans="1:12" x14ac:dyDescent="0.35">
      <c r="A1293" t="s">
        <v>154</v>
      </c>
      <c r="B1293" t="s">
        <v>24</v>
      </c>
      <c r="C1293" t="s">
        <v>25</v>
      </c>
      <c r="D1293">
        <f>VLOOKUP(укпф1[[#This Row],[Номенклатура]],[1]!Таблица213[[product_name]:[упаковка]],7,FALSE)</f>
        <v>1038</v>
      </c>
      <c r="E1293" t="s">
        <v>60</v>
      </c>
      <c r="F1293" t="str">
        <f>VLOOKUP(укпф1[[#This Row],[Номенклатура]],[1]!Таблица213[[product_name]:[упаковка]],3,FALSE)</f>
        <v>ОХЛ</v>
      </c>
      <c r="G1293" t="s">
        <v>15</v>
      </c>
      <c r="H1293" t="str">
        <f>VLOOKUP(укпф1[[#This Row],[Номенклатура]],[1]!Таблица213[[product_name]:[упаковка]],4,FALSE)</f>
        <v>табак</v>
      </c>
      <c r="I1293" s="7">
        <v>746.58009187238508</v>
      </c>
      <c r="J1293" s="7" cm="1">
        <f t="array" ref="J1293">INDEX('[1]прайс ЗПП'!$A$1:$D$1080,MATCH(1,(укпф1[[#This Row],[артикул]]='[1]прайс ЗПП'!$B$1:$B$1080)*(укпф1[[#This Row],[Source.Name.1]]='[1]прайс ЗПП'!$A$1:$A$1080),0),4)</f>
        <v>758.37875503120597</v>
      </c>
      <c r="K1293" s="7">
        <f>укпф1[[#This Row],[цена]]*укпф1[[#This Row],[объем]]</f>
        <v>566190.4806052628</v>
      </c>
      <c r="L1293" s="7">
        <f>IFERROR(укпф1[[#This Row],[объем]]*VLOOKUP(укпф1[[#This Row],[артикул]],[1]маринад!$A$2:$D$39,3,FALSE),укпф1[[#This Row],[объем]])</f>
        <v>739.18820977463872</v>
      </c>
    </row>
    <row r="1294" spans="1:12" x14ac:dyDescent="0.35">
      <c r="A1294" t="s">
        <v>154</v>
      </c>
      <c r="B1294" t="s">
        <v>24</v>
      </c>
      <c r="C1294" t="s">
        <v>25</v>
      </c>
      <c r="D1294">
        <f>VLOOKUP(укпф1[[#This Row],[Номенклатура]],[1]!Таблица213[[product_name]:[упаковка]],7,FALSE)</f>
        <v>1011</v>
      </c>
      <c r="E1294" t="s">
        <v>61</v>
      </c>
      <c r="F1294" t="str">
        <f>VLOOKUP(укпф1[[#This Row],[Номенклатура]],[1]!Таблица213[[product_name]:[упаковка]],3,FALSE)</f>
        <v>ОХЛ</v>
      </c>
      <c r="G1294" t="s">
        <v>15</v>
      </c>
      <c r="H1294" t="str">
        <f>VLOOKUP(укпф1[[#This Row],[Номенклатура]],[1]!Таблица213[[product_name]:[упаковка]],4,FALSE)</f>
        <v>крыло</v>
      </c>
      <c r="I1294" s="7">
        <v>28.751861165254862</v>
      </c>
      <c r="J1294" s="7" cm="1">
        <f t="array" ref="J1294">INDEX('[1]прайс ЗПП'!$A$1:$D$1080,MATCH(1,(укпф1[[#This Row],[артикул]]='[1]прайс ЗПП'!$B$1:$B$1080)*(укпф1[[#This Row],[Source.Name.1]]='[1]прайс ЗПП'!$A$1:$A$1080),0),4)</f>
        <v>847.66278180537938</v>
      </c>
      <c r="K1294" s="7">
        <f>укпф1[[#This Row],[цена]]*укпф1[[#This Row],[объем]]</f>
        <v>24371.882617421994</v>
      </c>
      <c r="L1294" s="7">
        <f>IFERROR(укпф1[[#This Row],[объем]]*VLOOKUP(укпф1[[#This Row],[артикул]],[1]маринад!$A$2:$D$39,3,FALSE),укпф1[[#This Row],[объем]])</f>
        <v>28.751861165254862</v>
      </c>
    </row>
    <row r="1295" spans="1:12" x14ac:dyDescent="0.35">
      <c r="A1295" t="s">
        <v>154</v>
      </c>
      <c r="B1295" t="s">
        <v>24</v>
      </c>
      <c r="C1295" t="s">
        <v>25</v>
      </c>
      <c r="D1295">
        <f>VLOOKUP(укпф1[[#This Row],[Номенклатура]],[1]!Таблица213[[product_name]:[упаковка]],7,FALSE)</f>
        <v>1064</v>
      </c>
      <c r="E1295" t="s">
        <v>62</v>
      </c>
      <c r="F1295" t="str">
        <f>VLOOKUP(укпф1[[#This Row],[Номенклатура]],[1]!Таблица213[[product_name]:[упаковка]],3,FALSE)</f>
        <v>ОХЛ</v>
      </c>
      <c r="G1295" t="s">
        <v>15</v>
      </c>
      <c r="H1295" t="str">
        <f>VLOOKUP(укпф1[[#This Row],[Номенклатура]],[1]!Таблица213[[product_name]:[упаковка]],4,FALSE)</f>
        <v>бедро</v>
      </c>
      <c r="I1295" s="7">
        <v>7175.7515270988542</v>
      </c>
      <c r="J1295" s="7" cm="1">
        <f t="array" ref="J1295">INDEX('[1]прайс ЗПП'!$A$1:$D$1080,MATCH(1,(укпф1[[#This Row],[артикул]]='[1]прайс ЗПП'!$B$1:$B$1080)*(укпф1[[#This Row],[Source.Name.1]]='[1]прайс ЗПП'!$A$1:$A$1080),0),4)</f>
        <v>873.77285014644815</v>
      </c>
      <c r="K1295" s="7">
        <f>укпф1[[#This Row],[цена]]*укпф1[[#This Row],[объем]]</f>
        <v>6269976.863775894</v>
      </c>
      <c r="L1295" s="7">
        <f>IFERROR(укпф1[[#This Row],[объем]]*VLOOKUP(укпф1[[#This Row],[артикул]],[1]маринад!$A$2:$D$39,3,FALSE),укпф1[[#This Row],[объем]])</f>
        <v>6091.4698871806913</v>
      </c>
    </row>
    <row r="1296" spans="1:12" x14ac:dyDescent="0.35">
      <c r="A1296" t="s">
        <v>154</v>
      </c>
      <c r="B1296" t="s">
        <v>24</v>
      </c>
      <c r="C1296" t="s">
        <v>25</v>
      </c>
      <c r="D1296">
        <f>VLOOKUP(укпф1[[#This Row],[Номенклатура]],[1]!Таблица213[[product_name]:[упаковка]],7,FALSE)</f>
        <v>1066</v>
      </c>
      <c r="E1296" t="s">
        <v>63</v>
      </c>
      <c r="F1296" t="str">
        <f>VLOOKUP(укпф1[[#This Row],[Номенклатура]],[1]!Таблица213[[product_name]:[упаковка]],3,FALSE)</f>
        <v>ОХЛ</v>
      </c>
      <c r="G1296" t="s">
        <v>15</v>
      </c>
      <c r="H1296" t="str">
        <f>VLOOKUP(укпф1[[#This Row],[Номенклатура]],[1]!Таблица213[[product_name]:[упаковка]],4,FALSE)</f>
        <v>бедро</v>
      </c>
      <c r="I1296" s="7">
        <v>121.03730303015823</v>
      </c>
      <c r="J1296" s="7" cm="1">
        <f t="array" ref="J1296">INDEX('[1]прайс ЗПП'!$A$1:$D$1080,MATCH(1,(укпф1[[#This Row],[артикул]]='[1]прайс ЗПП'!$B$1:$B$1080)*(укпф1[[#This Row],[Source.Name.1]]='[1]прайс ЗПП'!$A$1:$A$1080),0),4)</f>
        <v>877.82780285502224</v>
      </c>
      <c r="K1296" s="7">
        <f>укпф1[[#This Row],[цена]]*укпф1[[#This Row],[объем]]</f>
        <v>106249.90978246133</v>
      </c>
      <c r="L1296" s="7">
        <f>IFERROR(укпф1[[#This Row],[объем]]*VLOOKUP(укпф1[[#This Row],[артикул]],[1]маринад!$A$2:$D$39,3,FALSE),укпф1[[#This Row],[объем]])</f>
        <v>102.74813500013433</v>
      </c>
    </row>
    <row r="1297" spans="1:12" x14ac:dyDescent="0.35">
      <c r="A1297" t="s">
        <v>154</v>
      </c>
      <c r="B1297" t="s">
        <v>24</v>
      </c>
      <c r="C1297" t="s">
        <v>25</v>
      </c>
      <c r="D1297">
        <f>VLOOKUP(укпф1[[#This Row],[Номенклатура]],[1]!Таблица213[[product_name]:[упаковка]],7,FALSE)</f>
        <v>1065</v>
      </c>
      <c r="E1297" t="s">
        <v>64</v>
      </c>
      <c r="F1297" t="str">
        <f>VLOOKUP(укпф1[[#This Row],[Номенклатура]],[1]!Таблица213[[product_name]:[упаковка]],3,FALSE)</f>
        <v>ОХЛ</v>
      </c>
      <c r="G1297" t="s">
        <v>15</v>
      </c>
      <c r="H1297" t="str">
        <f>VLOOKUP(укпф1[[#This Row],[Номенклатура]],[1]!Таблица213[[product_name]:[упаковка]],4,FALSE)</f>
        <v>филе</v>
      </c>
      <c r="I1297" s="7">
        <v>264.08138842943612</v>
      </c>
      <c r="J1297" s="7" cm="1">
        <f t="array" ref="J1297">INDEX('[1]прайс ЗПП'!$A$1:$D$1080,MATCH(1,(укпф1[[#This Row],[артикул]]='[1]прайс ЗПП'!$B$1:$B$1080)*(укпф1[[#This Row],[Source.Name.1]]='[1]прайс ЗПП'!$A$1:$A$1080),0),4)</f>
        <v>1025.2025836915118</v>
      </c>
      <c r="K1297" s="7">
        <f>укпф1[[#This Row],[цена]]*укпф1[[#This Row],[объем]]</f>
        <v>270736.9217226996</v>
      </c>
      <c r="L1297" s="7">
        <f>IFERROR(укпф1[[#This Row],[объем]]*VLOOKUP(укпф1[[#This Row],[артикул]],[1]маринад!$A$2:$D$39,3,FALSE),укпф1[[#This Row],[объем]])</f>
        <v>224.17774909120214</v>
      </c>
    </row>
    <row r="1298" spans="1:12" x14ac:dyDescent="0.35">
      <c r="A1298" t="s">
        <v>154</v>
      </c>
      <c r="B1298" t="s">
        <v>24</v>
      </c>
      <c r="C1298" t="s">
        <v>25</v>
      </c>
      <c r="D1298">
        <f>VLOOKUP(укпф1[[#This Row],[Номенклатура]],[1]!Таблица213[[product_name]:[упаковка]],7,FALSE)</f>
        <v>1009</v>
      </c>
      <c r="E1298" t="s">
        <v>65</v>
      </c>
      <c r="F1298" t="str">
        <f>VLOOKUP(укпф1[[#This Row],[Номенклатура]],[1]!Таблица213[[product_name]:[упаковка]],3,FALSE)</f>
        <v>ОХЛ</v>
      </c>
      <c r="G1298" t="s">
        <v>15</v>
      </c>
      <c r="H1298" t="str">
        <f>VLOOKUP(укпф1[[#This Row],[Номенклатура]],[1]!Таблица213[[product_name]:[упаковка]],4,FALSE)</f>
        <v>лапы</v>
      </c>
      <c r="I1298" s="7">
        <v>18716.768404936283</v>
      </c>
      <c r="J1298" s="7" cm="1">
        <f t="array" ref="J1298">INDEX('[1]прайс ЗПП'!$A$1:$D$1080,MATCH(1,(укпф1[[#This Row],[артикул]]='[1]прайс ЗПП'!$B$1:$B$1080)*(укпф1[[#This Row],[Source.Name.1]]='[1]прайс ЗПП'!$A$1:$A$1080),0),4)</f>
        <v>165.607552378165</v>
      </c>
      <c r="K1298" s="7">
        <f>укпф1[[#This Row],[цена]]*укпф1[[#This Row],[объем]]</f>
        <v>3099638.2039704691</v>
      </c>
      <c r="L1298" s="7">
        <f>IFERROR(укпф1[[#This Row],[объем]]*VLOOKUP(укпф1[[#This Row],[артикул]],[1]маринад!$A$2:$D$39,3,FALSE),укпф1[[#This Row],[объем]])</f>
        <v>18716.768404936283</v>
      </c>
    </row>
    <row r="1299" spans="1:12" x14ac:dyDescent="0.35">
      <c r="A1299" t="s">
        <v>154</v>
      </c>
      <c r="B1299" t="s">
        <v>24</v>
      </c>
      <c r="C1299" t="s">
        <v>25</v>
      </c>
      <c r="D1299">
        <f>VLOOKUP(укпф1[[#This Row],[Номенклатура]],[1]!Таблица213[[product_name]:[упаковка]],7,FALSE)</f>
        <v>1008</v>
      </c>
      <c r="E1299" t="s">
        <v>66</v>
      </c>
      <c r="F1299" t="str">
        <f>VLOOKUP(укпф1[[#This Row],[Номенклатура]],[1]!Таблица213[[product_name]:[упаковка]],3,FALSE)</f>
        <v>ОХЛ</v>
      </c>
      <c r="G1299" t="s">
        <v>15</v>
      </c>
      <c r="H1299" t="str">
        <f>VLOOKUP(укпф1[[#This Row],[Номенклатура]],[1]!Таблица213[[product_name]:[упаковка]],4,FALSE)</f>
        <v>головы</v>
      </c>
      <c r="I1299" s="7">
        <v>28504.014180179118</v>
      </c>
      <c r="J1299" s="7" cm="1">
        <f t="array" ref="J1299">INDEX('[1]прайс ЗПП'!$A$1:$D$1080,MATCH(1,(укпф1[[#This Row],[артикул]]='[1]прайс ЗПП'!$B$1:$B$1080)*(укпф1[[#This Row],[Source.Name.1]]='[1]прайс ЗПП'!$A$1:$A$1080),0),4)</f>
        <v>174.19975822193723</v>
      </c>
      <c r="K1299" s="7">
        <f>укпф1[[#This Row],[цена]]*укпф1[[#This Row],[объем]]</f>
        <v>4965392.3785418728</v>
      </c>
      <c r="L1299" s="7">
        <f>IFERROR(укпф1[[#This Row],[объем]]*VLOOKUP(укпф1[[#This Row],[артикул]],[1]маринад!$A$2:$D$39,3,FALSE),укпф1[[#This Row],[объем]])</f>
        <v>28504.014180179118</v>
      </c>
    </row>
    <row r="1300" spans="1:12" x14ac:dyDescent="0.35">
      <c r="A1300" t="s">
        <v>154</v>
      </c>
      <c r="B1300" t="s">
        <v>24</v>
      </c>
      <c r="C1300" t="s">
        <v>25</v>
      </c>
      <c r="D1300">
        <f>VLOOKUP(укпф1[[#This Row],[Номенклатура]],[1]!Таблица213[[product_name]:[упаковка]],7,FALSE)</f>
        <v>1004</v>
      </c>
      <c r="E1300" t="s">
        <v>67</v>
      </c>
      <c r="F1300" t="str">
        <f>VLOOKUP(укпф1[[#This Row],[Номенклатура]],[1]!Таблица213[[product_name]:[упаковка]],3,FALSE)</f>
        <v>ОХЛ</v>
      </c>
      <c r="G1300" t="s">
        <v>15</v>
      </c>
      <c r="H1300" t="str">
        <f>VLOOKUP(укпф1[[#This Row],[Номенклатура]],[1]!Таблица213[[product_name]:[упаковка]],4,FALSE)</f>
        <v>шея</v>
      </c>
      <c r="I1300" s="7">
        <v>18799.293838820489</v>
      </c>
      <c r="J1300" s="7" cm="1">
        <f t="array" ref="J1300">INDEX('[1]прайс ЗПП'!$A$1:$D$1080,MATCH(1,(укпф1[[#This Row],[артикул]]='[1]прайс ЗПП'!$B$1:$B$1080)*(укпф1[[#This Row],[Source.Name.1]]='[1]прайс ЗПП'!$A$1:$A$1080),0),4)</f>
        <v>265.13015731364703</v>
      </c>
      <c r="K1300" s="7">
        <f>укпф1[[#This Row],[цена]]*укпф1[[#This Row],[объем]]</f>
        <v>4984259.7328719515</v>
      </c>
      <c r="L1300" s="7">
        <f>IFERROR(укпф1[[#This Row],[объем]]*VLOOKUP(укпф1[[#This Row],[артикул]],[1]маринад!$A$2:$D$39,3,FALSE),укпф1[[#This Row],[объем]])</f>
        <v>18799.293838820489</v>
      </c>
    </row>
    <row r="1301" spans="1:12" x14ac:dyDescent="0.35">
      <c r="A1301" t="s">
        <v>154</v>
      </c>
      <c r="B1301" t="s">
        <v>68</v>
      </c>
      <c r="C1301" t="s">
        <v>69</v>
      </c>
      <c r="D1301">
        <f>VLOOKUP(укпф1[[#This Row],[Номенклатура]],[1]!Таблица213[[product_name]:[упаковка]],7,FALSE)</f>
        <v>987</v>
      </c>
      <c r="E1301" t="s">
        <v>27</v>
      </c>
      <c r="F1301" t="str">
        <f>VLOOKUP(укпф1[[#This Row],[Номенклатура]],[1]!Таблица213[[product_name]:[упаковка]],3,FALSE)</f>
        <v>ОХЛ</v>
      </c>
      <c r="G1301" t="s">
        <v>15</v>
      </c>
      <c r="H1301" t="str">
        <f>VLOOKUP(укпф1[[#This Row],[Номенклатура]],[1]!Таблица213[[product_name]:[упаковка]],4,FALSE)</f>
        <v>тушка</v>
      </c>
      <c r="I1301" s="7">
        <v>3098.6580084674388</v>
      </c>
      <c r="J1301" s="7" cm="1">
        <f t="array" ref="J1301">INDEX('[1]прайс ЗПП'!$A$1:$D$1080,MATCH(1,(укпф1[[#This Row],[артикул]]='[1]прайс ЗПП'!$B$1:$B$1080)*(укпф1[[#This Row],[Source.Name.1]]='[1]прайс ЗПП'!$A$1:$A$1080),0),4)</f>
        <v>795.28719444473677</v>
      </c>
      <c r="K1301" s="7">
        <f>укпф1[[#This Row],[цена]]*укпф1[[#This Row],[объем]]</f>
        <v>2464323.0340977847</v>
      </c>
      <c r="L1301" s="7">
        <f>IFERROR(укпф1[[#This Row],[объем]]*VLOOKUP(укпф1[[#This Row],[артикул]],[1]маринад!$A$2:$D$39,3,FALSE),укпф1[[#This Row],[объем]])</f>
        <v>3098.6580084674388</v>
      </c>
    </row>
    <row r="1302" spans="1:12" x14ac:dyDescent="0.35">
      <c r="A1302" t="s">
        <v>154</v>
      </c>
      <c r="B1302" t="s">
        <v>68</v>
      </c>
      <c r="C1302" t="s">
        <v>69</v>
      </c>
      <c r="D1302">
        <f>VLOOKUP(укпф1[[#This Row],[Номенклатура]],[1]!Таблица213[[product_name]:[упаковка]],7,FALSE)</f>
        <v>991</v>
      </c>
      <c r="E1302" t="s">
        <v>29</v>
      </c>
      <c r="F1302" t="str">
        <f>VLOOKUP(укпф1[[#This Row],[Номенклатура]],[1]!Таблица213[[product_name]:[упаковка]],3,FALSE)</f>
        <v>ОХЛ</v>
      </c>
      <c r="G1302" t="s">
        <v>15</v>
      </c>
      <c r="H1302" t="str">
        <f>VLOOKUP(укпф1[[#This Row],[Номенклатура]],[1]!Таблица213[[product_name]:[упаковка]],4,FALSE)</f>
        <v>бедро</v>
      </c>
      <c r="I1302" s="7">
        <v>12851.811084299379</v>
      </c>
      <c r="J1302" s="7" cm="1">
        <f t="array" ref="J1302">INDEX('[1]прайс ЗПП'!$A$1:$D$1080,MATCH(1,(укпф1[[#This Row],[артикул]]='[1]прайс ЗПП'!$B$1:$B$1080)*(укпф1[[#This Row],[Source.Name.1]]='[1]прайс ЗПП'!$A$1:$A$1080),0),4)</f>
        <v>812.49699045937746</v>
      </c>
      <c r="K1302" s="7">
        <f>укпф1[[#This Row],[цена]]*укпф1[[#This Row],[объем]]</f>
        <v>10442057.827945715</v>
      </c>
      <c r="L1302" s="7">
        <f>IFERROR(укпф1[[#This Row],[объем]]*VLOOKUP(укпф1[[#This Row],[артикул]],[1]маринад!$A$2:$D$39,3,FALSE),укпф1[[#This Row],[объем]])</f>
        <v>12851.811084299379</v>
      </c>
    </row>
    <row r="1303" spans="1:12" x14ac:dyDescent="0.35">
      <c r="A1303" t="s">
        <v>154</v>
      </c>
      <c r="B1303" t="s">
        <v>68</v>
      </c>
      <c r="C1303" t="s">
        <v>69</v>
      </c>
      <c r="D1303">
        <f>VLOOKUP(укпф1[[#This Row],[Номенклатура]],[1]!Таблица213[[product_name]:[упаковка]],7,FALSE)</f>
        <v>992</v>
      </c>
      <c r="E1303" t="s">
        <v>31</v>
      </c>
      <c r="F1303" t="str">
        <f>VLOOKUP(укпф1[[#This Row],[Номенклатура]],[1]!Таблица213[[product_name]:[упаковка]],3,FALSE)</f>
        <v>ОХЛ</v>
      </c>
      <c r="G1303" t="s">
        <v>15</v>
      </c>
      <c r="H1303" t="str">
        <f>VLOOKUP(укпф1[[#This Row],[Номенклатура]],[1]!Таблица213[[product_name]:[упаковка]],4,FALSE)</f>
        <v>голень</v>
      </c>
      <c r="I1303" s="7">
        <v>5130.5648992657598</v>
      </c>
      <c r="J1303" s="7" cm="1">
        <f t="array" ref="J1303">INDEX('[1]прайс ЗПП'!$A$1:$D$1080,MATCH(1,(укпф1[[#This Row],[артикул]]='[1]прайс ЗПП'!$B$1:$B$1080)*(укпф1[[#This Row],[Source.Name.1]]='[1]прайс ЗПП'!$A$1:$A$1080),0),4)</f>
        <v>843.77464658330302</v>
      </c>
      <c r="K1303" s="7">
        <f>укпф1[[#This Row],[цена]]*укпф1[[#This Row],[объем]]</f>
        <v>4329040.5846506665</v>
      </c>
      <c r="L1303" s="7">
        <f>IFERROR(укпф1[[#This Row],[объем]]*VLOOKUP(укпф1[[#This Row],[артикул]],[1]маринад!$A$2:$D$39,3,FALSE),укпф1[[#This Row],[объем]])</f>
        <v>5130.5648992657598</v>
      </c>
    </row>
    <row r="1304" spans="1:12" x14ac:dyDescent="0.35">
      <c r="A1304" t="s">
        <v>154</v>
      </c>
      <c r="B1304" t="s">
        <v>68</v>
      </c>
      <c r="C1304" t="s">
        <v>69</v>
      </c>
      <c r="D1304">
        <f>VLOOKUP(укпф1[[#This Row],[Номенклатура]],[1]!Таблица213[[product_name]:[упаковка]],7,FALSE)</f>
        <v>993</v>
      </c>
      <c r="E1304" t="s">
        <v>33</v>
      </c>
      <c r="F1304" t="str">
        <f>VLOOKUP(укпф1[[#This Row],[Номенклатура]],[1]!Таблица213[[product_name]:[упаковка]],3,FALSE)</f>
        <v>ОХЛ</v>
      </c>
      <c r="G1304" t="s">
        <v>15</v>
      </c>
      <c r="H1304" t="str">
        <f>VLOOKUP(укпф1[[#This Row],[Номенклатура]],[1]!Таблица213[[product_name]:[упаковка]],4,FALSE)</f>
        <v>крыло</v>
      </c>
      <c r="I1304" s="7">
        <v>4216.2067984065152</v>
      </c>
      <c r="J1304" s="7" cm="1">
        <f t="array" ref="J1304">INDEX('[1]прайс ЗПП'!$A$1:$D$1080,MATCH(1,(укпф1[[#This Row],[артикул]]='[1]прайс ЗПП'!$B$1:$B$1080)*(укпф1[[#This Row],[Source.Name.1]]='[1]прайс ЗПП'!$A$1:$A$1080),0),4)</f>
        <v>829.62274646247761</v>
      </c>
      <c r="K1304" s="7">
        <f>укпф1[[#This Row],[цена]]*укпф1[[#This Row],[объем]]</f>
        <v>3497861.0637477827</v>
      </c>
      <c r="L1304" s="7">
        <f>IFERROR(укпф1[[#This Row],[объем]]*VLOOKUP(укпф1[[#This Row],[артикул]],[1]маринад!$A$2:$D$39,3,FALSE),укпф1[[#This Row],[объем]])</f>
        <v>4216.2067984065152</v>
      </c>
    </row>
    <row r="1305" spans="1:12" x14ac:dyDescent="0.35">
      <c r="A1305" t="s">
        <v>154</v>
      </c>
      <c r="B1305" t="s">
        <v>68</v>
      </c>
      <c r="C1305" t="s">
        <v>69</v>
      </c>
      <c r="D1305">
        <f>VLOOKUP(укпф1[[#This Row],[Номенклатура]],[1]!Таблица213[[product_name]:[упаковка]],7,FALSE)</f>
        <v>999</v>
      </c>
      <c r="E1305" t="s">
        <v>35</v>
      </c>
      <c r="F1305" t="str">
        <f>VLOOKUP(укпф1[[#This Row],[Номенклатура]],[1]!Таблица213[[product_name]:[упаковка]],3,FALSE)</f>
        <v>ОХЛ</v>
      </c>
      <c r="G1305" t="s">
        <v>15</v>
      </c>
      <c r="H1305" t="str">
        <f>VLOOKUP(укпф1[[#This Row],[Номенклатура]],[1]!Таблица213[[product_name]:[упаковка]],4,FALSE)</f>
        <v>четвертина</v>
      </c>
      <c r="I1305" s="7">
        <v>4419.397487486347</v>
      </c>
      <c r="J1305" s="7" cm="1">
        <f t="array" ref="J1305">INDEX('[1]прайс ЗПП'!$A$1:$D$1080,MATCH(1,(укпф1[[#This Row],[артикул]]='[1]прайс ЗПП'!$B$1:$B$1080)*(укпф1[[#This Row],[Source.Name.1]]='[1]прайс ЗПП'!$A$1:$A$1080),0),4)</f>
        <v>795.4940997429328</v>
      </c>
      <c r="K1305" s="7">
        <f>укпф1[[#This Row],[цена]]*укпф1[[#This Row],[объем]]</f>
        <v>3515604.6257141307</v>
      </c>
      <c r="L1305" s="7">
        <f>IFERROR(укпф1[[#This Row],[объем]]*VLOOKUP(укпф1[[#This Row],[артикул]],[1]маринад!$A$2:$D$39,3,FALSE),укпф1[[#This Row],[объем]])</f>
        <v>4419.397487486347</v>
      </c>
    </row>
    <row r="1306" spans="1:12" x14ac:dyDescent="0.35">
      <c r="A1306" t="s">
        <v>154</v>
      </c>
      <c r="B1306" t="s">
        <v>68</v>
      </c>
      <c r="C1306" t="s">
        <v>69</v>
      </c>
      <c r="D1306">
        <f>VLOOKUP(укпф1[[#This Row],[Номенклатура]],[1]!Таблица213[[product_name]:[упаковка]],7,FALSE)</f>
        <v>998</v>
      </c>
      <c r="E1306" t="s">
        <v>37</v>
      </c>
      <c r="F1306" t="str">
        <f>VLOOKUP(укпф1[[#This Row],[Номенклатура]],[1]!Таблица213[[product_name]:[упаковка]],3,FALSE)</f>
        <v>ОХЛ</v>
      </c>
      <c r="G1306" t="s">
        <v>15</v>
      </c>
      <c r="H1306" t="str">
        <f>VLOOKUP(укпф1[[#This Row],[Номенклатура]],[1]!Таблица213[[product_name]:[упаковка]],4,FALSE)</f>
        <v>филе</v>
      </c>
      <c r="I1306" s="7">
        <v>12242.239017059881</v>
      </c>
      <c r="J1306" s="7" cm="1">
        <f t="array" ref="J1306">INDEX('[1]прайс ЗПП'!$A$1:$D$1080,MATCH(1,(укпф1[[#This Row],[артикул]]='[1]прайс ЗПП'!$B$1:$B$1080)*(укпф1[[#This Row],[Source.Name.1]]='[1]прайс ЗПП'!$A$1:$A$1080),0),4)</f>
        <v>1076.7111025019829</v>
      </c>
      <c r="K1306" s="7">
        <f>укпф1[[#This Row],[цена]]*укпф1[[#This Row],[объем]]</f>
        <v>13181354.669151336</v>
      </c>
      <c r="L1306" s="7">
        <f>IFERROR(укпф1[[#This Row],[объем]]*VLOOKUP(укпф1[[#This Row],[артикул]],[1]маринад!$A$2:$D$39,3,FALSE),укпф1[[#This Row],[объем]])</f>
        <v>12242.239017059881</v>
      </c>
    </row>
    <row r="1307" spans="1:12" x14ac:dyDescent="0.35">
      <c r="A1307" t="s">
        <v>154</v>
      </c>
      <c r="B1307" t="s">
        <v>68</v>
      </c>
      <c r="C1307" t="s">
        <v>69</v>
      </c>
      <c r="D1307">
        <f>VLOOKUP(укпф1[[#This Row],[Номенклатура]],[1]!Таблица213[[product_name]:[упаковка]],7,FALSE)</f>
        <v>994</v>
      </c>
      <c r="E1307" t="s">
        <v>39</v>
      </c>
      <c r="F1307" t="str">
        <f>VLOOKUP(укпф1[[#This Row],[Номенклатура]],[1]!Таблица213[[product_name]:[упаковка]],3,FALSE)</f>
        <v>ОХЛ</v>
      </c>
      <c r="G1307" t="s">
        <v>15</v>
      </c>
      <c r="H1307" t="str">
        <f>VLOOKUP(укпф1[[#This Row],[Номенклатура]],[1]!Таблица213[[product_name]:[упаковка]],4,FALSE)</f>
        <v>грудка</v>
      </c>
      <c r="I1307" s="7">
        <v>4317.8021429464316</v>
      </c>
      <c r="J1307" s="7" cm="1">
        <f t="array" ref="J1307">INDEX('[1]прайс ЗПП'!$A$1:$D$1080,MATCH(1,(укпф1[[#This Row],[артикул]]='[1]прайс ЗПП'!$B$1:$B$1080)*(укпф1[[#This Row],[Source.Name.1]]='[1]прайс ЗПП'!$A$1:$A$1080),0),4)</f>
        <v>858.38973390922786</v>
      </c>
      <c r="K1307" s="7">
        <f>укпф1[[#This Row],[цена]]*укпф1[[#This Row],[объем]]</f>
        <v>3706357.0325564812</v>
      </c>
      <c r="L1307" s="7">
        <f>IFERROR(укпф1[[#This Row],[объем]]*VLOOKUP(укпф1[[#This Row],[артикул]],[1]маринад!$A$2:$D$39,3,FALSE),укпф1[[#This Row],[объем]])</f>
        <v>4317.8021429464316</v>
      </c>
    </row>
    <row r="1308" spans="1:12" x14ac:dyDescent="0.35">
      <c r="A1308" t="s">
        <v>154</v>
      </c>
      <c r="B1308" t="s">
        <v>68</v>
      </c>
      <c r="C1308" t="s">
        <v>69</v>
      </c>
      <c r="D1308">
        <f>VLOOKUP(укпф1[[#This Row],[Номенклатура]],[1]!Таблица213[[product_name]:[упаковка]],7,FALSE)</f>
        <v>996</v>
      </c>
      <c r="E1308" t="s">
        <v>41</v>
      </c>
      <c r="F1308" t="str">
        <f>VLOOKUP(укпф1[[#This Row],[Номенклатура]],[1]!Таблица213[[product_name]:[упаковка]],3,FALSE)</f>
        <v>ОХЛ</v>
      </c>
      <c r="G1308" t="s">
        <v>15</v>
      </c>
      <c r="H1308" t="str">
        <f>VLOOKUP(укпф1[[#This Row],[Номенклатура]],[1]!Таблица213[[product_name]:[упаковка]],4,FALSE)</f>
        <v>половинка</v>
      </c>
      <c r="I1308" s="7">
        <v>761.96508404937026</v>
      </c>
      <c r="J1308" s="7" cm="1">
        <f t="array" ref="J1308">INDEX('[1]прайс ЗПП'!$A$1:$D$1080,MATCH(1,(укпф1[[#This Row],[артикул]]='[1]прайс ЗПП'!$B$1:$B$1080)*(укпф1[[#This Row],[Source.Name.1]]='[1]прайс ЗПП'!$A$1:$A$1080),0),4)</f>
        <v>808.00712391665832</v>
      </c>
      <c r="K1308" s="7">
        <f>укпф1[[#This Row],[цена]]*укпф1[[#This Row],[объем]]</f>
        <v>615673.21608764643</v>
      </c>
      <c r="L1308" s="7">
        <f>IFERROR(укпф1[[#This Row],[объем]]*VLOOKUP(укпф1[[#This Row],[артикул]],[1]маринад!$A$2:$D$39,3,FALSE),укпф1[[#This Row],[объем]])</f>
        <v>761.96508404937026</v>
      </c>
    </row>
    <row r="1309" spans="1:12" x14ac:dyDescent="0.35">
      <c r="A1309" t="s">
        <v>154</v>
      </c>
      <c r="B1309" t="s">
        <v>68</v>
      </c>
      <c r="C1309" t="s">
        <v>69</v>
      </c>
      <c r="D1309">
        <f>VLOOKUP(укпф1[[#This Row],[Номенклатура]],[1]!Таблица213[[product_name]:[упаковка]],7,FALSE)</f>
        <v>156</v>
      </c>
      <c r="E1309" t="s">
        <v>42</v>
      </c>
      <c r="F1309" t="str">
        <f>VLOOKUP(укпф1[[#This Row],[Номенклатура]],[1]!Таблица213[[product_name]:[упаковка]],3,FALSE)</f>
        <v>ОХЛ</v>
      </c>
      <c r="G1309" t="s">
        <v>15</v>
      </c>
      <c r="H1309" t="str">
        <f>VLOOKUP(укпф1[[#This Row],[Номенклатура]],[1]!Таблица213[[product_name]:[упаковка]],4,FALSE)</f>
        <v>табак</v>
      </c>
      <c r="I1309" s="7">
        <v>0</v>
      </c>
      <c r="J1309" s="7" cm="1">
        <f t="array" ref="J1309">INDEX('[1]прайс ЗПП'!$A$1:$D$1080,MATCH(1,(укпф1[[#This Row],[артикул]]='[1]прайс ЗПП'!$B$1:$B$1080)*(укпф1[[#This Row],[Source.Name.1]]='[1]прайс ЗПП'!$A$1:$A$1080),0),4)</f>
        <v>759.09548041333142</v>
      </c>
      <c r="K1309" s="7">
        <f>укпф1[[#This Row],[цена]]*укпф1[[#This Row],[объем]]</f>
        <v>0</v>
      </c>
      <c r="L1309" s="7">
        <f>IFERROR(укпф1[[#This Row],[объем]]*VLOOKUP(укпф1[[#This Row],[артикул]],[1]маринад!$A$2:$D$39,3,FALSE),укпф1[[#This Row],[объем]])</f>
        <v>0</v>
      </c>
    </row>
    <row r="1310" spans="1:12" x14ac:dyDescent="0.35">
      <c r="A1310" t="s">
        <v>154</v>
      </c>
      <c r="B1310" t="s">
        <v>68</v>
      </c>
      <c r="C1310" t="s">
        <v>69</v>
      </c>
      <c r="D1310">
        <f>VLOOKUP(укпф1[[#This Row],[Номенклатура]],[1]!Таблица213[[product_name]:[упаковка]],7,FALSE)</f>
        <v>997</v>
      </c>
      <c r="E1310" t="s">
        <v>43</v>
      </c>
      <c r="F1310" t="str">
        <f>VLOOKUP(укпф1[[#This Row],[Номенклатура]],[1]!Таблица213[[product_name]:[упаковка]],3,FALSE)</f>
        <v>ОХЛ</v>
      </c>
      <c r="G1310" t="s">
        <v>15</v>
      </c>
      <c r="H1310" t="str">
        <f>VLOOKUP(укпф1[[#This Row],[Номенклатура]],[1]!Таблица213[[product_name]:[упаковка]],4,FALSE)</f>
        <v>рагу</v>
      </c>
      <c r="I1310" s="7">
        <v>12547.025050679631</v>
      </c>
      <c r="J1310" s="7" cm="1">
        <f t="array" ref="J1310">INDEX('[1]прайс ЗПП'!$A$1:$D$1080,MATCH(1,(укпф1[[#This Row],[артикул]]='[1]прайс ЗПП'!$B$1:$B$1080)*(укпф1[[#This Row],[Source.Name.1]]='[1]прайс ЗПП'!$A$1:$A$1080),0),4)</f>
        <v>707.41421108484872</v>
      </c>
      <c r="K1310" s="7">
        <f>укпф1[[#This Row],[цена]]*укпф1[[#This Row],[объем]]</f>
        <v>8875943.8276883643</v>
      </c>
      <c r="L1310" s="7">
        <f>IFERROR(укпф1[[#This Row],[объем]]*VLOOKUP(укпф1[[#This Row],[артикул]],[1]маринад!$A$2:$D$39,3,FALSE),укпф1[[#This Row],[объем]])</f>
        <v>12547.025050679631</v>
      </c>
    </row>
    <row r="1311" spans="1:12" x14ac:dyDescent="0.35">
      <c r="A1311" t="s">
        <v>154</v>
      </c>
      <c r="B1311" t="s">
        <v>68</v>
      </c>
      <c r="C1311" t="s">
        <v>69</v>
      </c>
      <c r="D1311">
        <f>VLOOKUP(укпф1[[#This Row],[Номенклатура]],[1]!Таблица213[[product_name]:[упаковка]],7,FALSE)</f>
        <v>1007</v>
      </c>
      <c r="E1311" t="s">
        <v>44</v>
      </c>
      <c r="F1311" t="str">
        <f>VLOOKUP(укпф1[[#This Row],[Номенклатура]],[1]!Таблица213[[product_name]:[упаковка]],3,FALSE)</f>
        <v>ОХЛ</v>
      </c>
      <c r="G1311" t="s">
        <v>15</v>
      </c>
      <c r="H1311" t="str">
        <f>VLOOKUP(укпф1[[#This Row],[Номенклатура]],[1]!Таблица213[[product_name]:[упаковка]],4,FALSE)</f>
        <v>спинка</v>
      </c>
      <c r="I1311" s="7">
        <v>2082.7045630682787</v>
      </c>
      <c r="J1311" s="7" cm="1">
        <f t="array" ref="J1311">INDEX('[1]прайс ЗПП'!$A$1:$D$1080,MATCH(1,(укпф1[[#This Row],[артикул]]='[1]прайс ЗПП'!$B$1:$B$1080)*(укпф1[[#This Row],[Source.Name.1]]='[1]прайс ЗПП'!$A$1:$A$1080),0),4)</f>
        <v>362.55654895328411</v>
      </c>
      <c r="K1311" s="7">
        <f>укпф1[[#This Row],[цена]]*укпф1[[#This Row],[объем]]</f>
        <v>755098.17887529253</v>
      </c>
      <c r="L1311" s="7">
        <f>IFERROR(укпф1[[#This Row],[объем]]*VLOOKUP(укпф1[[#This Row],[артикул]],[1]маринад!$A$2:$D$39,3,FALSE),укпф1[[#This Row],[объем]])</f>
        <v>2082.7045630682787</v>
      </c>
    </row>
    <row r="1312" spans="1:12" x14ac:dyDescent="0.35">
      <c r="A1312" t="s">
        <v>154</v>
      </c>
      <c r="B1312" t="s">
        <v>68</v>
      </c>
      <c r="C1312" t="s">
        <v>69</v>
      </c>
      <c r="D1312">
        <f>VLOOKUP(укпф1[[#This Row],[Номенклатура]],[1]!Таблица213[[product_name]:[упаковка]],7,FALSE)</f>
        <v>1000</v>
      </c>
      <c r="E1312" t="s">
        <v>46</v>
      </c>
      <c r="F1312" t="str">
        <f>VLOOKUP(укпф1[[#This Row],[Номенклатура]],[1]!Таблица213[[product_name]:[упаковка]],3,FALSE)</f>
        <v>ОХЛ</v>
      </c>
      <c r="G1312" t="s">
        <v>15</v>
      </c>
      <c r="H1312" t="str">
        <f>VLOOKUP(укпф1[[#This Row],[Номенклатура]],[1]!Таблица213[[product_name]:[упаковка]],4,FALSE)</f>
        <v>желудки</v>
      </c>
      <c r="I1312" s="7">
        <v>3301.8486975472706</v>
      </c>
      <c r="J1312" s="7" cm="1">
        <f t="array" ref="J1312">INDEX('[1]прайс ЗПП'!$A$1:$D$1080,MATCH(1,(укпф1[[#This Row],[артикул]]='[1]прайс ЗПП'!$B$1:$B$1080)*(укпф1[[#This Row],[Source.Name.1]]='[1]прайс ЗПП'!$A$1:$A$1080),0),4)</f>
        <v>538.17368509172684</v>
      </c>
      <c r="K1312" s="7">
        <f>укпф1[[#This Row],[цена]]*укпф1[[#This Row],[объем]]</f>
        <v>1776968.0811743331</v>
      </c>
      <c r="L1312" s="7">
        <f>IFERROR(укпф1[[#This Row],[объем]]*VLOOKUP(укпф1[[#This Row],[артикул]],[1]маринад!$A$2:$D$39,3,FALSE),укпф1[[#This Row],[объем]])</f>
        <v>3301.8486975472706</v>
      </c>
    </row>
    <row r="1313" spans="1:12" x14ac:dyDescent="0.35">
      <c r="A1313" t="s">
        <v>154</v>
      </c>
      <c r="B1313" t="s">
        <v>68</v>
      </c>
      <c r="C1313" t="s">
        <v>69</v>
      </c>
      <c r="D1313">
        <f>VLOOKUP(укпф1[[#This Row],[Номенклатура]],[1]!Таблица213[[product_name]:[упаковка]],7,FALSE)</f>
        <v>1002</v>
      </c>
      <c r="E1313" t="s">
        <v>48</v>
      </c>
      <c r="F1313" t="str">
        <f>VLOOKUP(укпф1[[#This Row],[Номенклатура]],[1]!Таблица213[[product_name]:[упаковка]],3,FALSE)</f>
        <v>ОХЛ</v>
      </c>
      <c r="G1313" t="s">
        <v>15</v>
      </c>
      <c r="H1313" t="str">
        <f>VLOOKUP(укпф1[[#This Row],[Номенклатура]],[1]!Таблица213[[product_name]:[упаковка]],4,FALSE)</f>
        <v>печень</v>
      </c>
      <c r="I1313" s="7">
        <v>6248.1136892048362</v>
      </c>
      <c r="J1313" s="7" cm="1">
        <f t="array" ref="J1313">INDEX('[1]прайс ЗПП'!$A$1:$D$1080,MATCH(1,(укпф1[[#This Row],[артикул]]='[1]прайс ЗПП'!$B$1:$B$1080)*(укпф1[[#This Row],[Source.Name.1]]='[1]прайс ЗПП'!$A$1:$A$1080),0),4)</f>
        <v>512.9143411745714</v>
      </c>
      <c r="K1313" s="7">
        <f>укпф1[[#This Row],[цена]]*укпф1[[#This Row],[объем]]</f>
        <v>3204747.1164823193</v>
      </c>
      <c r="L1313" s="7">
        <f>IFERROR(укпф1[[#This Row],[объем]]*VLOOKUP(укпф1[[#This Row],[артикул]],[1]маринад!$A$2:$D$39,3,FALSE),укпф1[[#This Row],[объем]])</f>
        <v>6248.1136892048362</v>
      </c>
    </row>
    <row r="1314" spans="1:12" x14ac:dyDescent="0.35">
      <c r="A1314" t="s">
        <v>154</v>
      </c>
      <c r="B1314" t="s">
        <v>68</v>
      </c>
      <c r="C1314" t="s">
        <v>69</v>
      </c>
      <c r="D1314">
        <f>VLOOKUP(укпф1[[#This Row],[Номенклатура]],[1]!Таблица213[[product_name]:[упаковка]],7,FALSE)</f>
        <v>1003</v>
      </c>
      <c r="E1314" t="s">
        <v>50</v>
      </c>
      <c r="F1314" t="str">
        <f>VLOOKUP(укпф1[[#This Row],[Номенклатура]],[1]!Таблица213[[product_name]:[упаковка]],3,FALSE)</f>
        <v>ОХЛ</v>
      </c>
      <c r="G1314" t="s">
        <v>15</v>
      </c>
      <c r="H1314" t="str">
        <f>VLOOKUP(укпф1[[#This Row],[Номенклатура]],[1]!Таблица213[[product_name]:[упаковка]],4,FALSE)</f>
        <v>сердце</v>
      </c>
      <c r="I1314" s="7">
        <v>2052.2259597063039</v>
      </c>
      <c r="J1314" s="7" cm="1">
        <f t="array" ref="J1314">INDEX('[1]прайс ЗПП'!$A$1:$D$1080,MATCH(1,(укпф1[[#This Row],[артикул]]='[1]прайс ЗПП'!$B$1:$B$1080)*(укпф1[[#This Row],[Source.Name.1]]='[1]прайс ЗПП'!$A$1:$A$1080),0),4)</f>
        <v>869.71201308623608</v>
      </c>
      <c r="K1314" s="7">
        <f>укпф1[[#This Row],[цена]]*укпф1[[#This Row],[объем]]</f>
        <v>1784845.5707240023</v>
      </c>
      <c r="L1314" s="7">
        <f>IFERROR(укпф1[[#This Row],[объем]]*VLOOKUP(укпф1[[#This Row],[артикул]],[1]маринад!$A$2:$D$39,3,FALSE),укпф1[[#This Row],[объем]])</f>
        <v>2052.2259597063039</v>
      </c>
    </row>
    <row r="1315" spans="1:12" x14ac:dyDescent="0.35">
      <c r="A1315" t="s">
        <v>154</v>
      </c>
      <c r="B1315" t="s">
        <v>68</v>
      </c>
      <c r="C1315" t="s">
        <v>69</v>
      </c>
      <c r="D1315">
        <f>VLOOKUP(укпф1[[#This Row],[Номенклатура]],[1]!Таблица213[[product_name]:[упаковка]],7,FALSE)</f>
        <v>1014</v>
      </c>
      <c r="E1315" t="s">
        <v>53</v>
      </c>
      <c r="F1315" t="str">
        <f>VLOOKUP(укпф1[[#This Row],[Номенклатура]],[1]!Таблица213[[product_name]:[упаковка]],3,FALSE)</f>
        <v>ОХЛ</v>
      </c>
      <c r="G1315" t="s">
        <v>15</v>
      </c>
      <c r="H1315" t="str">
        <f>VLOOKUP(укпф1[[#This Row],[Номенклатура]],[1]!Таблица213[[product_name]:[упаковка]],4,FALSE)</f>
        <v>крыло</v>
      </c>
      <c r="I1315" s="7">
        <v>4663.2263143821456</v>
      </c>
      <c r="J1315" s="7" cm="1">
        <f t="array" ref="J1315">INDEX('[1]прайс ЗПП'!$A$1:$D$1080,MATCH(1,(укпф1[[#This Row],[артикул]]='[1]прайс ЗПП'!$B$1:$B$1080)*(укпф1[[#This Row],[Source.Name.1]]='[1]прайс ЗПП'!$A$1:$A$1080),0),4)</f>
        <v>846.48133467407365</v>
      </c>
      <c r="K1315" s="7">
        <f>укпф1[[#This Row],[цена]]*укпф1[[#This Row],[объем]]</f>
        <v>3947334.0344854598</v>
      </c>
      <c r="L1315" s="7">
        <f>IFERROR(укпф1[[#This Row],[объем]]*VLOOKUP(укпф1[[#This Row],[артикул]],[1]маринад!$A$2:$D$39,3,FALSE),укпф1[[#This Row],[объем]])</f>
        <v>3997.622215501196</v>
      </c>
    </row>
    <row r="1316" spans="1:12" x14ac:dyDescent="0.35">
      <c r="A1316" t="s">
        <v>154</v>
      </c>
      <c r="B1316" t="s">
        <v>68</v>
      </c>
      <c r="C1316" t="s">
        <v>69</v>
      </c>
      <c r="D1316">
        <f>VLOOKUP(укпф1[[#This Row],[Номенклатура]],[1]!Таблица213[[product_name]:[упаковка]],7,FALSE)</f>
        <v>1010</v>
      </c>
      <c r="E1316" t="s">
        <v>54</v>
      </c>
      <c r="F1316" t="str">
        <f>VLOOKUP(укпф1[[#This Row],[Номенклатура]],[1]!Таблица213[[product_name]:[упаковка]],3,FALSE)</f>
        <v>ОХЛ</v>
      </c>
      <c r="G1316" t="s">
        <v>15</v>
      </c>
      <c r="H1316" t="str">
        <f>VLOOKUP(укпф1[[#This Row],[Номенклатура]],[1]!Таблица213[[product_name]:[упаковка]],4,FALSE)</f>
        <v>табак</v>
      </c>
      <c r="I1316" s="7">
        <v>548.61486051554652</v>
      </c>
      <c r="J1316" s="7" cm="1">
        <f t="array" ref="J1316">INDEX('[1]прайс ЗПП'!$A$1:$D$1080,MATCH(1,(укпф1[[#This Row],[артикул]]='[1]прайс ЗПП'!$B$1:$B$1080)*(укпф1[[#This Row],[Source.Name.1]]='[1]прайс ЗПП'!$A$1:$A$1080),0),4)</f>
        <v>681.85281025028689</v>
      </c>
      <c r="K1316" s="7">
        <f>укпф1[[#This Row],[цена]]*укпф1[[#This Row],[объем]]</f>
        <v>374074.58438759454</v>
      </c>
      <c r="L1316" s="7">
        <f>IFERROR(укпф1[[#This Row],[объем]]*VLOOKUP(укпф1[[#This Row],[артикул]],[1]маринад!$A$2:$D$39,3,FALSE),укпф1[[#This Row],[объем]])</f>
        <v>484.42813290555983</v>
      </c>
    </row>
    <row r="1317" spans="1:12" x14ac:dyDescent="0.35">
      <c r="A1317" t="s">
        <v>154</v>
      </c>
      <c r="B1317" t="s">
        <v>68</v>
      </c>
      <c r="C1317" t="s">
        <v>69</v>
      </c>
      <c r="D1317">
        <f>VLOOKUP(укпф1[[#This Row],[Номенклатура]],[1]!Таблица213[[product_name]:[упаковка]],7,FALSE)</f>
        <v>1017</v>
      </c>
      <c r="E1317" t="s">
        <v>55</v>
      </c>
      <c r="F1317" t="str">
        <f>VLOOKUP(укпф1[[#This Row],[Номенклатура]],[1]!Таблица213[[product_name]:[упаковка]],3,FALSE)</f>
        <v>ОХЛ</v>
      </c>
      <c r="G1317" t="s">
        <v>15</v>
      </c>
      <c r="H1317" t="str">
        <f>VLOOKUP(укпф1[[#This Row],[Номенклатура]],[1]!Таблица213[[product_name]:[упаковка]],4,FALSE)</f>
        <v>голень</v>
      </c>
      <c r="I1317" s="7">
        <v>492.73742101859278</v>
      </c>
      <c r="J1317" s="7" cm="1">
        <f t="array" ref="J1317">INDEX('[1]прайс ЗПП'!$A$1:$D$1080,MATCH(1,(укпф1[[#This Row],[артикул]]='[1]прайс ЗПП'!$B$1:$B$1080)*(укпф1[[#This Row],[Source.Name.1]]='[1]прайс ЗПП'!$A$1:$A$1080),0),4)</f>
        <v>890.85243808350731</v>
      </c>
      <c r="K1317" s="7">
        <f>укпф1[[#This Row],[цена]]*укпф1[[#This Row],[объем]]</f>
        <v>438956.33284939302</v>
      </c>
      <c r="L1317" s="7">
        <f>IFERROR(укпф1[[#This Row],[объем]]*VLOOKUP(укпф1[[#This Row],[артикул]],[1]маринад!$A$2:$D$39,3,FALSE),укпф1[[#This Row],[объем]])</f>
        <v>421.32314751482926</v>
      </c>
    </row>
    <row r="1318" spans="1:12" x14ac:dyDescent="0.35">
      <c r="A1318" t="s">
        <v>154</v>
      </c>
      <c r="B1318" t="s">
        <v>68</v>
      </c>
      <c r="C1318" t="s">
        <v>69</v>
      </c>
      <c r="D1318">
        <f>VLOOKUP(укпф1[[#This Row],[Номенклатура]],[1]!Таблица213[[product_name]:[упаковка]],7,FALSE)</f>
        <v>1018</v>
      </c>
      <c r="E1318" t="s">
        <v>56</v>
      </c>
      <c r="F1318" t="str">
        <f>VLOOKUP(укпф1[[#This Row],[Номенклатура]],[1]!Таблица213[[product_name]:[упаковка]],3,FALSE)</f>
        <v>ОХЛ</v>
      </c>
      <c r="G1318" t="s">
        <v>15</v>
      </c>
      <c r="H1318" t="str">
        <f>VLOOKUP(укпф1[[#This Row],[Номенклатура]],[1]!Таблица213[[product_name]:[упаковка]],4,FALSE)</f>
        <v>бедро</v>
      </c>
      <c r="I1318" s="7">
        <v>904.19856640525268</v>
      </c>
      <c r="J1318" s="7" cm="1">
        <f t="array" ref="J1318">INDEX('[1]прайс ЗПП'!$A$1:$D$1080,MATCH(1,(укпф1[[#This Row],[артикул]]='[1]прайс ЗПП'!$B$1:$B$1080)*(укпф1[[#This Row],[Source.Name.1]]='[1]прайс ЗПП'!$A$1:$A$1080),0),4)</f>
        <v>905.64416122250782</v>
      </c>
      <c r="K1318" s="7">
        <f>укпф1[[#This Row],[цена]]*укпф1[[#This Row],[объем]]</f>
        <v>818882.15225067909</v>
      </c>
      <c r="L1318" s="7">
        <f>IFERROR(укпф1[[#This Row],[объем]]*VLOOKUP(укпф1[[#This Row],[артикул]],[1]маринад!$A$2:$D$39,3,FALSE),укпф1[[#This Row],[объем]])</f>
        <v>779.81765106102</v>
      </c>
    </row>
    <row r="1319" spans="1:12" x14ac:dyDescent="0.35">
      <c r="A1319" t="s">
        <v>154</v>
      </c>
      <c r="B1319" t="s">
        <v>68</v>
      </c>
      <c r="C1319" t="s">
        <v>69</v>
      </c>
      <c r="D1319">
        <f>VLOOKUP(укпф1[[#This Row],[Номенклатура]],[1]!Таблица213[[product_name]:[упаковка]],7,FALSE)</f>
        <v>1019</v>
      </c>
      <c r="E1319" t="s">
        <v>57</v>
      </c>
      <c r="F1319" t="str">
        <f>VLOOKUP(укпф1[[#This Row],[Номенклатура]],[1]!Таблица213[[product_name]:[упаковка]],3,FALSE)</f>
        <v>ОХЛ</v>
      </c>
      <c r="G1319" t="s">
        <v>15</v>
      </c>
      <c r="H1319" t="str">
        <f>VLOOKUP(укпф1[[#This Row],[Номенклатура]],[1]!Таблица213[[product_name]:[упаковка]],4,FALSE)</f>
        <v>филе</v>
      </c>
      <c r="I1319" s="7">
        <v>195.06306151663878</v>
      </c>
      <c r="J1319" s="7" cm="1">
        <f t="array" ref="J1319">INDEX('[1]прайс ЗПП'!$A$1:$D$1080,MATCH(1,(укпф1[[#This Row],[артикул]]='[1]прайс ЗПП'!$B$1:$B$1080)*(укпф1[[#This Row],[Source.Name.1]]='[1]прайс ЗПП'!$A$1:$A$1080),0),4)</f>
        <v>1087.9363668556107</v>
      </c>
      <c r="K1319" s="7">
        <f>укпф1[[#This Row],[цена]]*укпф1[[#This Row],[объем]]</f>
        <v>212216.1984541445</v>
      </c>
      <c r="L1319" s="7">
        <f>IFERROR(укпф1[[#This Row],[объем]]*VLOOKUP(укпф1[[#This Row],[артикул]],[1]маринад!$A$2:$D$39,3,FALSE),укпф1[[#This Row],[объем]])</f>
        <v>169.62005349272937</v>
      </c>
    </row>
    <row r="1320" spans="1:12" x14ac:dyDescent="0.35">
      <c r="A1320" t="s">
        <v>154</v>
      </c>
      <c r="B1320" t="s">
        <v>68</v>
      </c>
      <c r="C1320" t="s">
        <v>69</v>
      </c>
      <c r="D1320">
        <f>VLOOKUP(укпф1[[#This Row],[Номенклатура]],[1]!Таблица213[[product_name]:[упаковка]],7,FALSE)</f>
        <v>1016</v>
      </c>
      <c r="E1320" t="s">
        <v>70</v>
      </c>
      <c r="F1320" t="str">
        <f>VLOOKUP(укпф1[[#This Row],[Номенклатура]],[1]!Таблица213[[product_name]:[упаковка]],3,FALSE)</f>
        <v>ОХЛ</v>
      </c>
      <c r="G1320" t="s">
        <v>15</v>
      </c>
      <c r="H1320" t="str">
        <f>VLOOKUP(укпф1[[#This Row],[Номенклатура]],[1]!Таблица213[[product_name]:[упаковка]],4,FALSE)</f>
        <v>табак</v>
      </c>
      <c r="I1320" s="7">
        <v>123.45866268490595</v>
      </c>
      <c r="J1320" s="7" cm="1">
        <f t="array" ref="J1320">INDEX('[1]прайс ЗПП'!$A$1:$D$1080,MATCH(1,(укпф1[[#This Row],[артикул]]='[1]прайс ЗПП'!$B$1:$B$1080)*(укпф1[[#This Row],[Source.Name.1]]='[1]прайс ЗПП'!$A$1:$A$1080),0),4)</f>
        <v>738.59318802382973</v>
      </c>
      <c r="K1320" s="7">
        <f>укпф1[[#This Row],[цена]]*укпф1[[#This Row],[объем]]</f>
        <v>91185.727261603315</v>
      </c>
      <c r="L1320" s="7">
        <f>IFERROR(укпф1[[#This Row],[объем]]*VLOOKUP(укпф1[[#This Row],[артикул]],[1]маринад!$A$2:$D$39,3,FALSE),укпф1[[#This Row],[объем]])</f>
        <v>120.21291400672439</v>
      </c>
    </row>
    <row r="1321" spans="1:12" x14ac:dyDescent="0.35">
      <c r="A1321" t="s">
        <v>154</v>
      </c>
      <c r="B1321" t="s">
        <v>68</v>
      </c>
      <c r="C1321" t="s">
        <v>69</v>
      </c>
      <c r="D1321">
        <f>VLOOKUP(укпф1[[#This Row],[Номенклатура]],[1]!Таблица213[[product_name]:[упаковка]],7,FALSE)</f>
        <v>1020</v>
      </c>
      <c r="E1321" t="s">
        <v>59</v>
      </c>
      <c r="F1321" t="str">
        <f>VLOOKUP(укпф1[[#This Row],[Номенклатура]],[1]!Таблица213[[product_name]:[упаковка]],3,FALSE)</f>
        <v>ОХЛ</v>
      </c>
      <c r="G1321" t="s">
        <v>15</v>
      </c>
      <c r="H1321" t="str">
        <f>VLOOKUP(укпф1[[#This Row],[Номенклатура]],[1]!Таблица213[[product_name]:[упаковка]],4,FALSE)</f>
        <v>рагу</v>
      </c>
      <c r="I1321" s="7">
        <v>3647.2728689829851</v>
      </c>
      <c r="J1321" s="7" cm="1">
        <f t="array" ref="J1321">INDEX('[1]прайс ЗПП'!$A$1:$D$1080,MATCH(1,(укпф1[[#This Row],[артикул]]='[1]прайс ЗПП'!$B$1:$B$1080)*(укпф1[[#This Row],[Source.Name.1]]='[1]прайс ЗПП'!$A$1:$A$1080),0),4)</f>
        <v>601.89207919603257</v>
      </c>
      <c r="K1321" s="7">
        <f>укпф1[[#This Row],[цена]]*укпф1[[#This Row],[объем]]</f>
        <v>2195264.6505074478</v>
      </c>
      <c r="L1321" s="7">
        <f>IFERROR(укпф1[[#This Row],[объем]]*VLOOKUP(укпф1[[#This Row],[артикул]],[1]маринад!$A$2:$D$39,3,FALSE),укпф1[[#This Row],[объем]])</f>
        <v>2706.2943303279553</v>
      </c>
    </row>
    <row r="1322" spans="1:12" x14ac:dyDescent="0.35">
      <c r="A1322" t="s">
        <v>154</v>
      </c>
      <c r="B1322" t="s">
        <v>68</v>
      </c>
      <c r="C1322" t="s">
        <v>69</v>
      </c>
      <c r="D1322">
        <f>VLOOKUP(укпф1[[#This Row],[Номенклатура]],[1]!Таблица213[[product_name]:[упаковка]],7,FALSE)</f>
        <v>1038</v>
      </c>
      <c r="E1322" t="s">
        <v>60</v>
      </c>
      <c r="F1322" t="str">
        <f>VLOOKUP(укпф1[[#This Row],[Номенклатура]],[1]!Таблица213[[product_name]:[упаковка]],3,FALSE)</f>
        <v>ОХЛ</v>
      </c>
      <c r="G1322" t="s">
        <v>15</v>
      </c>
      <c r="H1322" t="str">
        <f>VLOOKUP(укпф1[[#This Row],[Номенклатура]],[1]!Таблица213[[product_name]:[упаковка]],4,FALSE)</f>
        <v>табак</v>
      </c>
      <c r="I1322" s="7">
        <v>440.92379530323558</v>
      </c>
      <c r="J1322" s="7" cm="1">
        <f t="array" ref="J1322">INDEX('[1]прайс ЗПП'!$A$1:$D$1080,MATCH(1,(укпф1[[#This Row],[артикул]]='[1]прайс ЗПП'!$B$1:$B$1080)*(укпф1[[#This Row],[Source.Name.1]]='[1]прайс ЗПП'!$A$1:$A$1080),0),4)</f>
        <v>758.37875503120597</v>
      </c>
      <c r="K1322" s="7">
        <f>укпф1[[#This Row],[цена]]*укпф1[[#This Row],[объем]]</f>
        <v>334387.23894570209</v>
      </c>
      <c r="L1322" s="7">
        <f>IFERROR(укпф1[[#This Row],[объем]]*VLOOKUP(укпф1[[#This Row],[артикул]],[1]маринад!$A$2:$D$39,3,FALSE),укпф1[[#This Row],[объем]])</f>
        <v>436.55821317152038</v>
      </c>
    </row>
    <row r="1323" spans="1:12" x14ac:dyDescent="0.35">
      <c r="A1323" t="s">
        <v>154</v>
      </c>
      <c r="B1323" t="s">
        <v>68</v>
      </c>
      <c r="C1323" t="s">
        <v>69</v>
      </c>
      <c r="D1323">
        <f>VLOOKUP(укпф1[[#This Row],[Номенклатура]],[1]!Таблица213[[product_name]:[упаковка]],7,FALSE)</f>
        <v>1011</v>
      </c>
      <c r="E1323" t="s">
        <v>61</v>
      </c>
      <c r="F1323" t="str">
        <f>VLOOKUP(укпф1[[#This Row],[Номенклатура]],[1]!Таблица213[[product_name]:[упаковка]],3,FALSE)</f>
        <v>ОХЛ</v>
      </c>
      <c r="G1323" t="s">
        <v>15</v>
      </c>
      <c r="H1323" t="str">
        <f>VLOOKUP(укпф1[[#This Row],[Номенклатура]],[1]!Таблица213[[product_name]:[упаковка]],4,FALSE)</f>
        <v>крыло</v>
      </c>
      <c r="I1323" s="7">
        <v>10.682750478372173</v>
      </c>
      <c r="J1323" s="7" cm="1">
        <f t="array" ref="J1323">INDEX('[1]прайс ЗПП'!$A$1:$D$1080,MATCH(1,(укпф1[[#This Row],[артикул]]='[1]прайс ЗПП'!$B$1:$B$1080)*(укпф1[[#This Row],[Source.Name.1]]='[1]прайс ЗПП'!$A$1:$A$1080),0),4)</f>
        <v>847.66278180537938</v>
      </c>
      <c r="K1323" s="7">
        <f>укпф1[[#This Row],[цена]]*укпф1[[#This Row],[объем]]</f>
        <v>9055.3699878297029</v>
      </c>
      <c r="L1323" s="7">
        <f>IFERROR(укпф1[[#This Row],[объем]]*VLOOKUP(укпф1[[#This Row],[артикул]],[1]маринад!$A$2:$D$39,3,FALSE),укпф1[[#This Row],[объем]])</f>
        <v>10.682750478372173</v>
      </c>
    </row>
    <row r="1324" spans="1:12" x14ac:dyDescent="0.35">
      <c r="A1324" t="s">
        <v>154</v>
      </c>
      <c r="B1324" t="s">
        <v>68</v>
      </c>
      <c r="C1324" t="s">
        <v>69</v>
      </c>
      <c r="D1324">
        <f>VLOOKUP(укпф1[[#This Row],[Номенклатура]],[1]!Таблица213[[product_name]:[упаковка]],7,FALSE)</f>
        <v>1066</v>
      </c>
      <c r="E1324" t="s">
        <v>63</v>
      </c>
      <c r="F1324" t="str">
        <f>VLOOKUP(укпф1[[#This Row],[Номенклатура]],[1]!Таблица213[[product_name]:[упаковка]],3,FALSE)</f>
        <v>ОХЛ</v>
      </c>
      <c r="G1324" t="s">
        <v>15</v>
      </c>
      <c r="H1324" t="str">
        <f>VLOOKUP(укпф1[[#This Row],[Номенклатура]],[1]!Таблица213[[product_name]:[упаковка]],4,FALSE)</f>
        <v>бедро</v>
      </c>
      <c r="I1324" s="7">
        <v>27.862523240071972</v>
      </c>
      <c r="J1324" s="7" cm="1">
        <f t="array" ref="J1324">INDEX('[1]прайс ЗПП'!$A$1:$D$1080,MATCH(1,(укпф1[[#This Row],[артикул]]='[1]прайс ЗПП'!$B$1:$B$1080)*(укпф1[[#This Row],[Source.Name.1]]='[1]прайс ЗПП'!$A$1:$A$1080),0),4)</f>
        <v>877.82780285502224</v>
      </c>
      <c r="K1324" s="7">
        <f>укпф1[[#This Row],[цена]]*укпф1[[#This Row],[объем]]</f>
        <v>24458.497557829374</v>
      </c>
      <c r="L1324" s="7">
        <f>IFERROR(укпф1[[#This Row],[объем]]*VLOOKUP(укпф1[[#This Row],[артикул]],[1]маринад!$A$2:$D$39,3,FALSE),укпф1[[#This Row],[объем]])</f>
        <v>23.652396638431217</v>
      </c>
    </row>
    <row r="1325" spans="1:12" x14ac:dyDescent="0.35">
      <c r="A1325" t="s">
        <v>154</v>
      </c>
      <c r="B1325" t="s">
        <v>68</v>
      </c>
      <c r="C1325" t="s">
        <v>69</v>
      </c>
      <c r="D1325">
        <f>VLOOKUP(укпф1[[#This Row],[Номенклатура]],[1]!Таблица213[[product_name]:[упаковка]],7,FALSE)</f>
        <v>1009</v>
      </c>
      <c r="E1325" t="s">
        <v>65</v>
      </c>
      <c r="F1325" t="str">
        <f>VLOOKUP(укпф1[[#This Row],[Номенклатура]],[1]!Таблица213[[product_name]:[упаковка]],3,FALSE)</f>
        <v>ОХЛ</v>
      </c>
      <c r="G1325" t="s">
        <v>15</v>
      </c>
      <c r="H1325" t="str">
        <f>VLOOKUP(укпф1[[#This Row],[Номенклатура]],[1]!Таблица213[[product_name]:[упаковка]],4,FALSE)</f>
        <v>лапы</v>
      </c>
      <c r="I1325" s="7">
        <v>4089.2126177316209</v>
      </c>
      <c r="J1325" s="7" cm="1">
        <f t="array" ref="J1325">INDEX('[1]прайс ЗПП'!$A$1:$D$1080,MATCH(1,(укпф1[[#This Row],[артикул]]='[1]прайс ЗПП'!$B$1:$B$1080)*(укпф1[[#This Row],[Source.Name.1]]='[1]прайс ЗПП'!$A$1:$A$1080),0),4)</f>
        <v>165.607552378165</v>
      </c>
      <c r="K1325" s="7">
        <f>укпф1[[#This Row],[цена]]*укпф1[[#This Row],[объем]]</f>
        <v>677204.49277644255</v>
      </c>
      <c r="L1325" s="7">
        <f>IFERROR(укпф1[[#This Row],[объем]]*VLOOKUP(укпф1[[#This Row],[артикул]],[1]маринад!$A$2:$D$39,3,FALSE),укпф1[[#This Row],[объем]])</f>
        <v>4089.2126177316209</v>
      </c>
    </row>
    <row r="1326" spans="1:12" x14ac:dyDescent="0.35">
      <c r="A1326" t="s">
        <v>154</v>
      </c>
      <c r="B1326" t="s">
        <v>68</v>
      </c>
      <c r="C1326" t="s">
        <v>69</v>
      </c>
      <c r="D1326">
        <f>VLOOKUP(укпф1[[#This Row],[Номенклатура]],[1]!Таблица213[[product_name]:[упаковка]],7,FALSE)</f>
        <v>1008</v>
      </c>
      <c r="E1326" t="s">
        <v>66</v>
      </c>
      <c r="F1326" t="str">
        <f>VLOOKUP(укпф1[[#This Row],[Номенклатура]],[1]!Таблица213[[product_name]:[упаковка]],3,FALSE)</f>
        <v>ОХЛ</v>
      </c>
      <c r="G1326" t="s">
        <v>15</v>
      </c>
      <c r="H1326" t="str">
        <f>VLOOKUP(укпф1[[#This Row],[Номенклатура]],[1]!Таблица213[[product_name]:[упаковка]],4,FALSE)</f>
        <v>головы</v>
      </c>
      <c r="I1326" s="7">
        <v>5105.1660631307805</v>
      </c>
      <c r="J1326" s="7" cm="1">
        <f t="array" ref="J1326">INDEX('[1]прайс ЗПП'!$A$1:$D$1080,MATCH(1,(укпф1[[#This Row],[артикул]]='[1]прайс ЗПП'!$B$1:$B$1080)*(укпф1[[#This Row],[Source.Name.1]]='[1]прайс ЗПП'!$A$1:$A$1080),0),4)</f>
        <v>174.19975822193723</v>
      </c>
      <c r="K1326" s="7">
        <f>укпф1[[#This Row],[цена]]*укпф1[[#This Row],[объем]]</f>
        <v>889318.69388022111</v>
      </c>
      <c r="L1326" s="7">
        <f>IFERROR(укпф1[[#This Row],[объем]]*VLOOKUP(укпф1[[#This Row],[артикул]],[1]маринад!$A$2:$D$39,3,FALSE),укпф1[[#This Row],[объем]])</f>
        <v>5105.1660631307805</v>
      </c>
    </row>
    <row r="1327" spans="1:12" x14ac:dyDescent="0.35">
      <c r="A1327" t="s">
        <v>154</v>
      </c>
      <c r="B1327" t="s">
        <v>68</v>
      </c>
      <c r="C1327" t="s">
        <v>69</v>
      </c>
      <c r="D1327">
        <f>VLOOKUP(укпф1[[#This Row],[Номенклатура]],[1]!Таблица213[[product_name]:[упаковка]],7,FALSE)</f>
        <v>1004</v>
      </c>
      <c r="E1327" t="s">
        <v>67</v>
      </c>
      <c r="F1327" t="str">
        <f>VLOOKUP(укпф1[[#This Row],[Номенклатура]],[1]!Таблица213[[product_name]:[упаковка]],3,FALSE)</f>
        <v>ОХЛ</v>
      </c>
      <c r="G1327" t="s">
        <v>15</v>
      </c>
      <c r="H1327" t="str">
        <f>VLOOKUP(укпф1[[#This Row],[Номенклатура]],[1]!Таблица213[[product_name]:[упаковка]],4,FALSE)</f>
        <v>шея</v>
      </c>
      <c r="I1327" s="7">
        <v>5028.9695547258434</v>
      </c>
      <c r="J1327" s="7" cm="1">
        <f t="array" ref="J1327">INDEX('[1]прайс ЗПП'!$A$1:$D$1080,MATCH(1,(укпф1[[#This Row],[артикул]]='[1]прайс ЗПП'!$B$1:$B$1080)*(укпф1[[#This Row],[Source.Name.1]]='[1]прайс ЗПП'!$A$1:$A$1080),0),4)</f>
        <v>265.13015731364703</v>
      </c>
      <c r="K1327" s="7">
        <f>укпф1[[#This Row],[цена]]*укпф1[[#This Row],[объем]]</f>
        <v>1333331.4891700044</v>
      </c>
      <c r="L1327" s="7">
        <f>IFERROR(укпф1[[#This Row],[объем]]*VLOOKUP(укпф1[[#This Row],[артикул]],[1]маринад!$A$2:$D$39,3,FALSE),укпф1[[#This Row],[объем]])</f>
        <v>5028.9695547258434</v>
      </c>
    </row>
    <row r="1328" spans="1:12" x14ac:dyDescent="0.35">
      <c r="A1328" t="s">
        <v>154</v>
      </c>
      <c r="B1328" t="s">
        <v>71</v>
      </c>
      <c r="C1328" t="s">
        <v>69</v>
      </c>
      <c r="D1328">
        <f>VLOOKUP(укпф1[[#This Row],[Номенклатура]],[1]!Таблица213[[product_name]:[упаковка]],7,FALSE)</f>
        <v>701</v>
      </c>
      <c r="E1328" t="s">
        <v>26</v>
      </c>
      <c r="F1328" t="str">
        <f>VLOOKUP(укпф1[[#This Row],[Номенклатура]],[1]!Таблица213[[product_name]:[упаковка]],3,FALSE)</f>
        <v>ОХЛ</v>
      </c>
      <c r="G1328" t="s">
        <v>15</v>
      </c>
      <c r="H1328" t="str">
        <f>VLOOKUP(укпф1[[#This Row],[Номенклатура]],[1]!Таблица213[[product_name]:[упаковка]],4,FALSE)</f>
        <v>тушка</v>
      </c>
      <c r="I1328" s="7">
        <v>462.25881765661791</v>
      </c>
      <c r="J1328" s="7" cm="1">
        <f t="array" ref="J1328">INDEX('[1]прайс ЗПП'!$A$1:$D$1080,MATCH(1,(укпф1[[#This Row],[артикул]]='[1]прайс ЗПП'!$B$1:$B$1080)*(укпф1[[#This Row],[Source.Name.1]]='[1]прайс ЗПП'!$A$1:$A$1080),0),4)</f>
        <v>827.49575610860836</v>
      </c>
      <c r="K1328" s="7">
        <f>укпф1[[#This Row],[цена]]*укпф1[[#This Row],[объем]]</f>
        <v>382517.20983463438</v>
      </c>
      <c r="L1328" s="7">
        <f>IFERROR(укпф1[[#This Row],[объем]]*VLOOKUP(укпф1[[#This Row],[артикул]],[1]маринад!$A$2:$D$39,3,FALSE),укпф1[[#This Row],[объем]])</f>
        <v>462.25881765661791</v>
      </c>
    </row>
    <row r="1329" spans="1:12" x14ac:dyDescent="0.35">
      <c r="A1329" t="s">
        <v>154</v>
      </c>
      <c r="B1329" t="s">
        <v>71</v>
      </c>
      <c r="C1329" t="s">
        <v>69</v>
      </c>
      <c r="D1329">
        <f>VLOOKUP(укпф1[[#This Row],[Номенклатура]],[1]!Таблица213[[product_name]:[упаковка]],7,FALSE)</f>
        <v>702</v>
      </c>
      <c r="E1329" t="s">
        <v>72</v>
      </c>
      <c r="F1329" t="str">
        <f>VLOOKUP(укпф1[[#This Row],[Номенклатура]],[1]!Таблица213[[product_name]:[упаковка]],3,FALSE)</f>
        <v>ОХЛ</v>
      </c>
      <c r="G1329" t="s">
        <v>15</v>
      </c>
      <c r="H1329" t="str">
        <f>VLOOKUP(укпф1[[#This Row],[Номенклатура]],[1]!Таблица213[[product_name]:[упаковка]],4,FALSE)</f>
        <v>тушка</v>
      </c>
      <c r="I1329" s="7">
        <v>426.7004470676473</v>
      </c>
      <c r="J1329" s="7" cm="1">
        <f t="array" ref="J1329">INDEX('[1]прайс ЗПП'!$A$1:$D$1080,MATCH(1,(укпф1[[#This Row],[артикул]]='[1]прайс ЗПП'!$B$1:$B$1080)*(укпф1[[#This Row],[Source.Name.1]]='[1]прайс ЗПП'!$A$1:$A$1080),0),4)</f>
        <v>794.51687116053256</v>
      </c>
      <c r="K1329" s="7">
        <f>укпф1[[#This Row],[цена]]*укпф1[[#This Row],[объем]]</f>
        <v>339020.70412698755</v>
      </c>
      <c r="L1329" s="7">
        <f>IFERROR(укпф1[[#This Row],[объем]]*VLOOKUP(укпф1[[#This Row],[артикул]],[1]маринад!$A$2:$D$39,3,FALSE),укпф1[[#This Row],[объем]])</f>
        <v>426.7004470676473</v>
      </c>
    </row>
    <row r="1330" spans="1:12" x14ac:dyDescent="0.35">
      <c r="A1330" t="s">
        <v>154</v>
      </c>
      <c r="B1330" t="s">
        <v>71</v>
      </c>
      <c r="C1330" t="s">
        <v>69</v>
      </c>
      <c r="D1330">
        <f>VLOOKUP(укпф1[[#This Row],[Номенклатура]],[1]!Таблица213[[product_name]:[упаковка]],7,FALSE)</f>
        <v>710</v>
      </c>
      <c r="E1330" t="s">
        <v>28</v>
      </c>
      <c r="F1330" t="str">
        <f>VLOOKUP(укпф1[[#This Row],[Номенклатура]],[1]!Таблица213[[product_name]:[упаковка]],3,FALSE)</f>
        <v>ОХЛ</v>
      </c>
      <c r="G1330" t="s">
        <v>15</v>
      </c>
      <c r="H1330" t="str">
        <f>VLOOKUP(укпф1[[#This Row],[Номенклатура]],[1]!Таблица213[[product_name]:[упаковка]],4,FALSE)</f>
        <v>бедро</v>
      </c>
      <c r="I1330" s="7">
        <v>1269.9418067489503</v>
      </c>
      <c r="J1330" s="7" cm="1">
        <f t="array" ref="J1330">INDEX('[1]прайс ЗПП'!$A$1:$D$1080,MATCH(1,(укпф1[[#This Row],[артикул]]='[1]прайс ЗПП'!$B$1:$B$1080)*(укпф1[[#This Row],[Source.Name.1]]='[1]прайс ЗПП'!$A$1:$A$1080),0),4)</f>
        <v>844.27700752267799</v>
      </c>
      <c r="K1330" s="7">
        <f>укпф1[[#This Row],[цена]]*укпф1[[#This Row],[объем]]</f>
        <v>1072182.6683299467</v>
      </c>
      <c r="L1330" s="7">
        <f>IFERROR(укпф1[[#This Row],[объем]]*VLOOKUP(укпф1[[#This Row],[артикул]],[1]маринад!$A$2:$D$39,3,FALSE),укпф1[[#This Row],[объем]])</f>
        <v>1269.9418067489503</v>
      </c>
    </row>
    <row r="1331" spans="1:12" x14ac:dyDescent="0.35">
      <c r="A1331" t="s">
        <v>154</v>
      </c>
      <c r="B1331" t="s">
        <v>71</v>
      </c>
      <c r="C1331" t="s">
        <v>69</v>
      </c>
      <c r="D1331">
        <f>VLOOKUP(укпф1[[#This Row],[Номенклатура]],[1]!Таблица213[[product_name]:[упаковка]],7,FALSE)</f>
        <v>711</v>
      </c>
      <c r="E1331" t="s">
        <v>73</v>
      </c>
      <c r="F1331" t="str">
        <f>VLOOKUP(укпф1[[#This Row],[Номенклатура]],[1]!Таблица213[[product_name]:[упаковка]],3,FALSE)</f>
        <v>ОХЛ</v>
      </c>
      <c r="G1331" t="s">
        <v>15</v>
      </c>
      <c r="H1331" t="str">
        <f>VLOOKUP(укпф1[[#This Row],[Номенклатура]],[1]!Таблица213[[product_name]:[упаковка]],4,FALSE)</f>
        <v>бедро</v>
      </c>
      <c r="I1331" s="7">
        <v>11429.476260740552</v>
      </c>
      <c r="J1331" s="7" cm="1">
        <f t="array" ref="J1331">INDEX('[1]прайс ЗПП'!$A$1:$D$1080,MATCH(1,(укпф1[[#This Row],[артикул]]='[1]прайс ЗПП'!$B$1:$B$1080)*(укпф1[[#This Row],[Source.Name.1]]='[1]прайс ЗПП'!$A$1:$A$1080),0),4)</f>
        <v>811.17331490876199</v>
      </c>
      <c r="K1331" s="7">
        <f>укпф1[[#This Row],[цена]]*укпф1[[#This Row],[объем]]</f>
        <v>9271286.1460959148</v>
      </c>
      <c r="L1331" s="7">
        <f>IFERROR(укпф1[[#This Row],[объем]]*VLOOKUP(укпф1[[#This Row],[артикул]],[1]маринад!$A$2:$D$39,3,FALSE),укпф1[[#This Row],[объем]])</f>
        <v>11429.476260740552</v>
      </c>
    </row>
    <row r="1332" spans="1:12" x14ac:dyDescent="0.35">
      <c r="A1332" t="s">
        <v>154</v>
      </c>
      <c r="B1332" t="s">
        <v>71</v>
      </c>
      <c r="C1332" t="s">
        <v>69</v>
      </c>
      <c r="D1332">
        <f>VLOOKUP(укпф1[[#This Row],[Номенклатура]],[1]!Таблица213[[product_name]:[упаковка]],7,FALSE)</f>
        <v>712</v>
      </c>
      <c r="E1332" t="s">
        <v>30</v>
      </c>
      <c r="F1332" t="str">
        <f>VLOOKUP(укпф1[[#This Row],[Номенклатура]],[1]!Таблица213[[product_name]:[упаковка]],3,FALSE)</f>
        <v>ОХЛ</v>
      </c>
      <c r="G1332" t="s">
        <v>15</v>
      </c>
      <c r="H1332" t="str">
        <f>VLOOKUP(укпф1[[#This Row],[Номенклатура]],[1]!Таблица213[[product_name]:[упаковка]],4,FALSE)</f>
        <v>голень</v>
      </c>
      <c r="I1332" s="7">
        <v>761.96508404937026</v>
      </c>
      <c r="J1332" s="7" cm="1">
        <f t="array" ref="J1332">INDEX('[1]прайс ЗПП'!$A$1:$D$1080,MATCH(1,(укпф1[[#This Row],[артикул]]='[1]прайс ЗПП'!$B$1:$B$1080)*(укпф1[[#This Row],[Source.Name.1]]='[1]прайс ЗПП'!$A$1:$A$1080),0),4)</f>
        <v>877.88346360778246</v>
      </c>
      <c r="K1332" s="7">
        <f>укпф1[[#This Row],[цена]]*укпф1[[#This Row],[объем]]</f>
        <v>668916.54713345622</v>
      </c>
      <c r="L1332" s="7">
        <f>IFERROR(укпф1[[#This Row],[объем]]*VLOOKUP(укпф1[[#This Row],[артикул]],[1]маринад!$A$2:$D$39,3,FALSE),укпф1[[#This Row],[объем]])</f>
        <v>761.96508404937026</v>
      </c>
    </row>
    <row r="1333" spans="1:12" x14ac:dyDescent="0.35">
      <c r="A1333" t="s">
        <v>154</v>
      </c>
      <c r="B1333" t="s">
        <v>71</v>
      </c>
      <c r="C1333" t="s">
        <v>69</v>
      </c>
      <c r="D1333">
        <f>VLOOKUP(укпф1[[#This Row],[Номенклатура]],[1]!Таблица213[[product_name]:[упаковка]],7,FALSE)</f>
        <v>713</v>
      </c>
      <c r="E1333" t="s">
        <v>74</v>
      </c>
      <c r="F1333" t="str">
        <f>VLOOKUP(укпф1[[#This Row],[Номенклатура]],[1]!Таблица213[[product_name]:[упаковка]],3,FALSE)</f>
        <v>ОХЛ</v>
      </c>
      <c r="G1333" t="s">
        <v>15</v>
      </c>
      <c r="H1333" t="str">
        <f>VLOOKUP(укпф1[[#This Row],[Номенклатура]],[1]!Таблица213[[product_name]:[упаковка]],4,FALSE)</f>
        <v>голень</v>
      </c>
      <c r="I1333" s="7">
        <v>965.15577312920232</v>
      </c>
      <c r="J1333" s="7" cm="1">
        <f t="array" ref="J1333">INDEX('[1]прайс ЗПП'!$A$1:$D$1080,MATCH(1,(укпф1[[#This Row],[артикул]]='[1]прайс ЗПП'!$B$1:$B$1080)*(укпф1[[#This Row],[Source.Name.1]]='[1]прайс ЗПП'!$A$1:$A$1080),0),4)</f>
        <v>842.56753579561121</v>
      </c>
      <c r="K1333" s="7">
        <f>укпф1[[#This Row],[цена]]*укпф1[[#This Row],[объем]]</f>
        <v>813208.92142438004</v>
      </c>
      <c r="L1333" s="7">
        <f>IFERROR(укпф1[[#This Row],[объем]]*VLOOKUP(укпф1[[#This Row],[артикул]],[1]маринад!$A$2:$D$39,3,FALSE),укпф1[[#This Row],[объем]])</f>
        <v>965.15577312920232</v>
      </c>
    </row>
    <row r="1334" spans="1:12" x14ac:dyDescent="0.35">
      <c r="A1334" t="s">
        <v>154</v>
      </c>
      <c r="B1334" t="s">
        <v>71</v>
      </c>
      <c r="C1334" t="s">
        <v>69</v>
      </c>
      <c r="D1334">
        <f>VLOOKUP(укпф1[[#This Row],[Номенклатура]],[1]!Таблица213[[product_name]:[упаковка]],7,FALSE)</f>
        <v>714</v>
      </c>
      <c r="E1334" t="s">
        <v>32</v>
      </c>
      <c r="F1334" t="str">
        <f>VLOOKUP(укпф1[[#This Row],[Номенклатура]],[1]!Таблица213[[product_name]:[упаковка]],3,FALSE)</f>
        <v>ОХЛ</v>
      </c>
      <c r="G1334" t="s">
        <v>15</v>
      </c>
      <c r="H1334" t="str">
        <f>VLOOKUP(укпф1[[#This Row],[Номенклатура]],[1]!Таблица213[[product_name]:[упаковка]],4,FALSE)</f>
        <v>крыло</v>
      </c>
      <c r="I1334" s="7">
        <v>1371.5371512888664</v>
      </c>
      <c r="J1334" s="7" cm="1">
        <f t="array" ref="J1334">INDEX('[1]прайс ЗПП'!$A$1:$D$1080,MATCH(1,(укпф1[[#This Row],[артикул]]='[1]прайс ЗПП'!$B$1:$B$1080)*(укпф1[[#This Row],[Source.Name.1]]='[1]прайс ЗПП'!$A$1:$A$1080),0),4)</f>
        <v>860.70844203270246</v>
      </c>
      <c r="K1334" s="7">
        <f>укпф1[[#This Row],[цена]]*укпф1[[#This Row],[объем]]</f>
        <v>1180493.6046758112</v>
      </c>
      <c r="L1334" s="7">
        <f>IFERROR(укпф1[[#This Row],[объем]]*VLOOKUP(укпф1[[#This Row],[артикул]],[1]маринад!$A$2:$D$39,3,FALSE),укпф1[[#This Row],[объем]])</f>
        <v>1371.5371512888664</v>
      </c>
    </row>
    <row r="1335" spans="1:12" x14ac:dyDescent="0.35">
      <c r="A1335" t="s">
        <v>154</v>
      </c>
      <c r="B1335" t="s">
        <v>71</v>
      </c>
      <c r="C1335" t="s">
        <v>69</v>
      </c>
      <c r="D1335">
        <f>VLOOKUP(укпф1[[#This Row],[Номенклатура]],[1]!Таблица213[[product_name]:[упаковка]],7,FALSE)</f>
        <v>715</v>
      </c>
      <c r="E1335" t="s">
        <v>75</v>
      </c>
      <c r="F1335" t="str">
        <f>VLOOKUP(укпф1[[#This Row],[Номенклатура]],[1]!Таблица213[[product_name]:[упаковка]],3,FALSE)</f>
        <v>ОХЛ</v>
      </c>
      <c r="G1335" t="s">
        <v>15</v>
      </c>
      <c r="H1335" t="str">
        <f>VLOOKUP(укпф1[[#This Row],[Номенклатура]],[1]!Таблица213[[product_name]:[упаковка]],4,FALSE)</f>
        <v>крыло</v>
      </c>
      <c r="I1335" s="7">
        <v>1894.7531756694341</v>
      </c>
      <c r="J1335" s="7" cm="1">
        <f t="array" ref="J1335">INDEX('[1]прайс ЗПП'!$A$1:$D$1080,MATCH(1,(укпф1[[#This Row],[артикул]]='[1]прайс ЗПП'!$B$1:$B$1080)*(укпф1[[#This Row],[Source.Name.1]]='[1]прайс ЗПП'!$A$1:$A$1080),0),4)</f>
        <v>828.54324866696732</v>
      </c>
      <c r="K1335" s="7">
        <f>укпф1[[#This Row],[цена]]*укпф1[[#This Row],[объем]]</f>
        <v>1569884.951591206</v>
      </c>
      <c r="L1335" s="7">
        <f>IFERROR(укпф1[[#This Row],[объем]]*VLOOKUP(укпф1[[#This Row],[артикул]],[1]маринад!$A$2:$D$39,3,FALSE),укпф1[[#This Row],[объем]])</f>
        <v>1894.7531756694341</v>
      </c>
    </row>
    <row r="1336" spans="1:12" x14ac:dyDescent="0.35">
      <c r="A1336" t="s">
        <v>154</v>
      </c>
      <c r="B1336" t="s">
        <v>71</v>
      </c>
      <c r="C1336" t="s">
        <v>69</v>
      </c>
      <c r="D1336">
        <f>VLOOKUP(укпф1[[#This Row],[Номенклатура]],[1]!Таблица213[[product_name]:[упаковка]],7,FALSE)</f>
        <v>716</v>
      </c>
      <c r="E1336" t="s">
        <v>34</v>
      </c>
      <c r="F1336" t="str">
        <f>VLOOKUP(укпф1[[#This Row],[Номенклатура]],[1]!Таблица213[[product_name]:[упаковка]],3,FALSE)</f>
        <v>ОХЛ</v>
      </c>
      <c r="G1336" t="s">
        <v>15</v>
      </c>
      <c r="H1336" t="str">
        <f>VLOOKUP(укпф1[[#This Row],[Номенклатура]],[1]!Таблица213[[product_name]:[упаковка]],4,FALSE)</f>
        <v>четвертина</v>
      </c>
      <c r="I1336" s="7">
        <v>462.25881765661791</v>
      </c>
      <c r="J1336" s="7" cm="1">
        <f t="array" ref="J1336">INDEX('[1]прайс ЗПП'!$A$1:$D$1080,MATCH(1,(укпф1[[#This Row],[артикул]]='[1]прайс ЗПП'!$B$1:$B$1080)*(укпф1[[#This Row],[Source.Name.1]]='[1]прайс ЗПП'!$A$1:$A$1080),0),4)</f>
        <v>823.46901410747466</v>
      </c>
      <c r="K1336" s="7">
        <f>укпф1[[#This Row],[цена]]*укпф1[[#This Row],[объем]]</f>
        <v>380655.81283818203</v>
      </c>
      <c r="L1336" s="7">
        <f>IFERROR(укпф1[[#This Row],[объем]]*VLOOKUP(укпф1[[#This Row],[артикул]],[1]маринад!$A$2:$D$39,3,FALSE),укпф1[[#This Row],[объем]])</f>
        <v>462.25881765661791</v>
      </c>
    </row>
    <row r="1337" spans="1:12" x14ac:dyDescent="0.35">
      <c r="A1337" t="s">
        <v>154</v>
      </c>
      <c r="B1337" t="s">
        <v>71</v>
      </c>
      <c r="C1337" t="s">
        <v>69</v>
      </c>
      <c r="D1337">
        <f>VLOOKUP(укпф1[[#This Row],[Номенклатура]],[1]!Таблица213[[product_name]:[упаковка]],7,FALSE)</f>
        <v>717</v>
      </c>
      <c r="E1337" t="s">
        <v>76</v>
      </c>
      <c r="F1337" t="str">
        <f>VLOOKUP(укпф1[[#This Row],[Номенклатура]],[1]!Таблица213[[product_name]:[упаковка]],3,FALSE)</f>
        <v>ОХЛ</v>
      </c>
      <c r="G1337" t="s">
        <v>15</v>
      </c>
      <c r="H1337" t="str">
        <f>VLOOKUP(укпф1[[#This Row],[Номенклатура]],[1]!Таблица213[[product_name]:[упаковка]],4,FALSE)</f>
        <v>четвертина</v>
      </c>
      <c r="I1337" s="7">
        <v>1371.5371512888664</v>
      </c>
      <c r="J1337" s="7" cm="1">
        <f t="array" ref="J1337">INDEX('[1]прайс ЗПП'!$A$1:$D$1080,MATCH(1,(укпф1[[#This Row],[артикул]]='[1]прайс ЗПП'!$B$1:$B$1080)*(укпф1[[#This Row],[Source.Name.1]]='[1]прайс ЗПП'!$A$1:$A$1080),0),4)</f>
        <v>794.56394022937343</v>
      </c>
      <c r="K1337" s="7">
        <f>укпф1[[#This Row],[цена]]*укпф1[[#This Row],[объем]]</f>
        <v>1089773.963099052</v>
      </c>
      <c r="L1337" s="7">
        <f>IFERROR(укпф1[[#This Row],[объем]]*VLOOKUP(укпф1[[#This Row],[артикул]],[1]маринад!$A$2:$D$39,3,FALSE),укпф1[[#This Row],[объем]])</f>
        <v>1371.5371512888664</v>
      </c>
    </row>
    <row r="1338" spans="1:12" x14ac:dyDescent="0.35">
      <c r="A1338" t="s">
        <v>154</v>
      </c>
      <c r="B1338" t="s">
        <v>71</v>
      </c>
      <c r="C1338" t="s">
        <v>69</v>
      </c>
      <c r="D1338">
        <f>VLOOKUP(укпф1[[#This Row],[Номенклатура]],[1]!Таблица213[[product_name]:[упаковка]],7,FALSE)</f>
        <v>718</v>
      </c>
      <c r="E1338" t="s">
        <v>36</v>
      </c>
      <c r="F1338" t="str">
        <f>VLOOKUP(укпф1[[#This Row],[Номенклатура]],[1]!Таблица213[[product_name]:[упаковка]],3,FALSE)</f>
        <v>ОХЛ</v>
      </c>
      <c r="G1338" t="s">
        <v>15</v>
      </c>
      <c r="H1338" t="str">
        <f>VLOOKUP(укпф1[[#This Row],[Номенклатура]],[1]!Таблица213[[product_name]:[упаковка]],4,FALSE)</f>
        <v>филе</v>
      </c>
      <c r="I1338" s="7">
        <v>1574.7278403686985</v>
      </c>
      <c r="J1338" s="7" cm="1">
        <f t="array" ref="J1338">INDEX('[1]прайс ЗПП'!$A$1:$D$1080,MATCH(1,(укпф1[[#This Row],[артикул]]='[1]прайс ЗПП'!$B$1:$B$1080)*(укпф1[[#This Row],[Source.Name.1]]='[1]прайс ЗПП'!$A$1:$A$1080),0),4)</f>
        <v>1113.7039279813557</v>
      </c>
      <c r="K1338" s="7">
        <f>укпф1[[#This Row],[цена]]*укпф1[[#This Row],[объем]]</f>
        <v>1753780.5813202169</v>
      </c>
      <c r="L1338" s="7">
        <f>IFERROR(укпф1[[#This Row],[объем]]*VLOOKUP(укпф1[[#This Row],[артикул]],[1]маринад!$A$2:$D$39,3,FALSE),укпф1[[#This Row],[объем]])</f>
        <v>1574.7278403686985</v>
      </c>
    </row>
    <row r="1339" spans="1:12" x14ac:dyDescent="0.35">
      <c r="A1339" t="s">
        <v>154</v>
      </c>
      <c r="B1339" t="s">
        <v>71</v>
      </c>
      <c r="C1339" t="s">
        <v>69</v>
      </c>
      <c r="D1339">
        <f>VLOOKUP(укпф1[[#This Row],[Номенклатура]],[1]!Таблица213[[product_name]:[упаковка]],7,FALSE)</f>
        <v>719</v>
      </c>
      <c r="E1339" t="s">
        <v>77</v>
      </c>
      <c r="F1339" t="str">
        <f>VLOOKUP(укпф1[[#This Row],[Номенклатура]],[1]!Таблица213[[product_name]:[упаковка]],3,FALSE)</f>
        <v>ОХЛ</v>
      </c>
      <c r="G1339" t="s">
        <v>15</v>
      </c>
      <c r="H1339" t="str">
        <f>VLOOKUP(укпф1[[#This Row],[Номенклатура]],[1]!Таблица213[[product_name]:[упаковка]],4,FALSE)</f>
        <v>филе</v>
      </c>
      <c r="I1339" s="7">
        <v>2285.895252148111</v>
      </c>
      <c r="J1339" s="7" cm="1">
        <f t="array" ref="J1339">INDEX('[1]прайс ЗПП'!$A$1:$D$1080,MATCH(1,(укпф1[[#This Row],[артикул]]='[1]прайс ЗПП'!$B$1:$B$1080)*(укпф1[[#This Row],[Source.Name.1]]='[1]прайс ЗПП'!$A$1:$A$1080),0),4)</f>
        <v>1077.1223296090793</v>
      </c>
      <c r="K1339" s="7">
        <f>укпф1[[#This Row],[цена]]*укпф1[[#This Row],[объем]]</f>
        <v>2462188.8192361072</v>
      </c>
      <c r="L1339" s="7">
        <f>IFERROR(укпф1[[#This Row],[объем]]*VLOOKUP(укпф1[[#This Row],[артикул]],[1]маринад!$A$2:$D$39,3,FALSE),укпф1[[#This Row],[объем]])</f>
        <v>2285.895252148111</v>
      </c>
    </row>
    <row r="1340" spans="1:12" x14ac:dyDescent="0.35">
      <c r="A1340" t="s">
        <v>154</v>
      </c>
      <c r="B1340" t="s">
        <v>71</v>
      </c>
      <c r="C1340" t="s">
        <v>69</v>
      </c>
      <c r="D1340">
        <f>VLOOKUP(укпф1[[#This Row],[Номенклатура]],[1]!Таблица213[[product_name]:[упаковка]],7,FALSE)</f>
        <v>727</v>
      </c>
      <c r="E1340" t="s">
        <v>38</v>
      </c>
      <c r="F1340" t="str">
        <f>VLOOKUP(укпф1[[#This Row],[Номенклатура]],[1]!Таблица213[[product_name]:[упаковка]],3,FALSE)</f>
        <v>ОХЛ</v>
      </c>
      <c r="G1340" t="s">
        <v>15</v>
      </c>
      <c r="H1340" t="str">
        <f>VLOOKUP(укпф1[[#This Row],[Номенклатура]],[1]!Таблица213[[product_name]:[упаковка]],4,FALSE)</f>
        <v>грудка</v>
      </c>
      <c r="I1340" s="7">
        <v>975.31530758319388</v>
      </c>
      <c r="J1340" s="7" cm="1">
        <f t="array" ref="J1340">INDEX('[1]прайс ЗПП'!$A$1:$D$1080,MATCH(1,(укпф1[[#This Row],[артикул]]='[1]прайс ЗПП'!$B$1:$B$1080)*(укпф1[[#This Row],[Source.Name.1]]='[1]прайс ЗПП'!$A$1:$A$1080),0),4)</f>
        <v>887.90875134038947</v>
      </c>
      <c r="K1340" s="7">
        <f>укпф1[[#This Row],[цена]]*укпф1[[#This Row],[объем]]</f>
        <v>865990.99691936153</v>
      </c>
      <c r="L1340" s="7">
        <f>IFERROR(укпф1[[#This Row],[объем]]*VLOOKUP(укпф1[[#This Row],[артикул]],[1]маринад!$A$2:$D$39,3,FALSE),укпф1[[#This Row],[объем]])</f>
        <v>975.31530758319388</v>
      </c>
    </row>
    <row r="1341" spans="1:12" x14ac:dyDescent="0.35">
      <c r="A1341" t="s">
        <v>154</v>
      </c>
      <c r="B1341" t="s">
        <v>71</v>
      </c>
      <c r="C1341" t="s">
        <v>69</v>
      </c>
      <c r="D1341">
        <f>VLOOKUP(укпф1[[#This Row],[Номенклатура]],[1]!Таблица213[[product_name]:[упаковка]],7,FALSE)</f>
        <v>725</v>
      </c>
      <c r="E1341" t="s">
        <v>78</v>
      </c>
      <c r="F1341" t="str">
        <f>VLOOKUP(укпф1[[#This Row],[Номенклатура]],[1]!Таблица213[[product_name]:[упаковка]],3,FALSE)</f>
        <v>ОХЛ</v>
      </c>
      <c r="G1341" t="s">
        <v>15</v>
      </c>
      <c r="H1341" t="str">
        <f>VLOOKUP(укпф1[[#This Row],[Номенклатура]],[1]!Таблица213[[product_name]:[упаковка]],4,FALSE)</f>
        <v>грудка</v>
      </c>
      <c r="I1341" s="7">
        <v>965.15577312920232</v>
      </c>
      <c r="J1341" s="7" cm="1">
        <f t="array" ref="J1341">INDEX('[1]прайс ЗПП'!$A$1:$D$1080,MATCH(1,(укпф1[[#This Row],[артикул]]='[1]прайс ЗПП'!$B$1:$B$1080)*(укпф1[[#This Row],[Source.Name.1]]='[1]прайс ЗПП'!$A$1:$A$1080),0),4)</f>
        <v>859.6442175498313</v>
      </c>
      <c r="K1341" s="7">
        <f>укпф1[[#This Row],[цена]]*укпф1[[#This Row],[объем]]</f>
        <v>829690.57940535562</v>
      </c>
      <c r="L1341" s="7">
        <f>IFERROR(укпф1[[#This Row],[объем]]*VLOOKUP(укпф1[[#This Row],[артикул]],[1]маринад!$A$2:$D$39,3,FALSE),укпф1[[#This Row],[объем]])</f>
        <v>965.15577312920232</v>
      </c>
    </row>
    <row r="1342" spans="1:12" x14ac:dyDescent="0.35">
      <c r="A1342" t="s">
        <v>154</v>
      </c>
      <c r="B1342" t="s">
        <v>71</v>
      </c>
      <c r="C1342" t="s">
        <v>69</v>
      </c>
      <c r="D1342">
        <f>VLOOKUP(укпф1[[#This Row],[Номенклатура]],[1]!Таблица213[[product_name]:[упаковка]],7,FALSE)</f>
        <v>29</v>
      </c>
      <c r="E1342" t="s">
        <v>79</v>
      </c>
      <c r="F1342" t="str">
        <f>VLOOKUP(укпф1[[#This Row],[Номенклатура]],[1]!Таблица213[[product_name]:[упаковка]],3,FALSE)</f>
        <v>ОХЛ</v>
      </c>
      <c r="G1342" t="s">
        <v>15</v>
      </c>
      <c r="H1342" t="str">
        <f>VLOOKUP(укпф1[[#This Row],[Номенклатура]],[1]!Таблица213[[product_name]:[упаковка]],4,FALSE)</f>
        <v>табак</v>
      </c>
      <c r="I1342" s="7">
        <v>360.66347311670188</v>
      </c>
      <c r="J1342" s="7" cm="1">
        <f t="array" ref="J1342">INDEX('[1]прайс ЗПП'!$A$1:$D$1080,MATCH(1,(укпф1[[#This Row],[артикул]]='[1]прайс ЗПП'!$B$1:$B$1080)*(укпф1[[#This Row],[Source.Name.1]]='[1]прайс ЗПП'!$A$1:$A$1080),0),4)</f>
        <v>752.41739844674464</v>
      </c>
      <c r="K1342" s="7">
        <f>укпф1[[#This Row],[цена]]*укпф1[[#This Row],[объем]]</f>
        <v>271369.47215723625</v>
      </c>
      <c r="L1342" s="7">
        <f>IFERROR(укпф1[[#This Row],[объем]]*VLOOKUP(укпф1[[#This Row],[артикул]],[1]маринад!$A$2:$D$39,3,FALSE),укпф1[[#This Row],[объем]])</f>
        <v>360.66347311670188</v>
      </c>
    </row>
    <row r="1343" spans="1:12" x14ac:dyDescent="0.35">
      <c r="A1343" t="s">
        <v>154</v>
      </c>
      <c r="B1343" t="s">
        <v>71</v>
      </c>
      <c r="C1343" t="s">
        <v>69</v>
      </c>
      <c r="D1343">
        <f>VLOOKUP(укпф1[[#This Row],[Номенклатура]],[1]!Таблица213[[product_name]:[упаковка]],7,FALSE)</f>
        <v>30</v>
      </c>
      <c r="E1343" t="s">
        <v>80</v>
      </c>
      <c r="F1343" t="str">
        <f>VLOOKUP(укпф1[[#This Row],[Номенклатура]],[1]!Таблица213[[product_name]:[упаковка]],3,FALSE)</f>
        <v>ОХЛ</v>
      </c>
      <c r="G1343" t="s">
        <v>15</v>
      </c>
      <c r="H1343" t="str">
        <f>VLOOKUP(укпф1[[#This Row],[Номенклатура]],[1]!Таблица213[[product_name]:[упаковка]],4,FALSE)</f>
        <v>рагу</v>
      </c>
      <c r="I1343" s="7">
        <v>3708.2300757069352</v>
      </c>
      <c r="J1343" s="7" cm="1">
        <f t="array" ref="J1343">INDEX('[1]прайс ЗПП'!$A$1:$D$1080,MATCH(1,(укпф1[[#This Row],[артикул]]='[1]прайс ЗПП'!$B$1:$B$1080)*(укпф1[[#This Row],[Source.Name.1]]='[1]прайс ЗПП'!$A$1:$A$1080),0),4)</f>
        <v>707.52985307400411</v>
      </c>
      <c r="K1343" s="7">
        <f>укпф1[[#This Row],[цена]]*укпф1[[#This Row],[объем]]</f>
        <v>2623683.4806295312</v>
      </c>
      <c r="L1343" s="7">
        <f>IFERROR(укпф1[[#This Row],[объем]]*VLOOKUP(укпф1[[#This Row],[артикул]],[1]маринад!$A$2:$D$39,3,FALSE),укпф1[[#This Row],[объем]])</f>
        <v>3708.2300757069352</v>
      </c>
    </row>
    <row r="1344" spans="1:12" x14ac:dyDescent="0.35">
      <c r="A1344" t="s">
        <v>154</v>
      </c>
      <c r="B1344" t="s">
        <v>71</v>
      </c>
      <c r="C1344" t="s">
        <v>69</v>
      </c>
      <c r="D1344">
        <f>VLOOKUP(укпф1[[#This Row],[Номенклатура]],[1]!Таблица213[[product_name]:[упаковка]],7,FALSE)</f>
        <v>730</v>
      </c>
      <c r="E1344" t="s">
        <v>45</v>
      </c>
      <c r="F1344" t="str">
        <f>VLOOKUP(укпф1[[#This Row],[Номенклатура]],[1]!Таблица213[[product_name]:[упаковка]],3,FALSE)</f>
        <v>ОХЛ</v>
      </c>
      <c r="G1344" t="s">
        <v>15</v>
      </c>
      <c r="H1344" t="str">
        <f>VLOOKUP(укпф1[[#This Row],[Номенклатура]],[1]!Таблица213[[product_name]:[упаковка]],4,FALSE)</f>
        <v>желудки</v>
      </c>
      <c r="I1344" s="7">
        <v>558.77439496953821</v>
      </c>
      <c r="J1344" s="7" cm="1">
        <f t="array" ref="J1344">INDEX('[1]прайс ЗПП'!$A$1:$D$1080,MATCH(1,(укпф1[[#This Row],[артикул]]='[1]прайс ЗПП'!$B$1:$B$1080)*(укпф1[[#This Row],[Source.Name.1]]='[1]прайс ЗПП'!$A$1:$A$1080),0),4)</f>
        <v>559.76910841056088</v>
      </c>
      <c r="K1344" s="7">
        <f>укпф1[[#This Row],[цена]]*укпф1[[#This Row],[объем]]</f>
        <v>312784.64487474901</v>
      </c>
      <c r="L1344" s="7">
        <f>IFERROR(укпф1[[#This Row],[объем]]*VLOOKUP(укпф1[[#This Row],[артикул]],[1]маринад!$A$2:$D$39,3,FALSE),укпф1[[#This Row],[объем]])</f>
        <v>558.77439496953821</v>
      </c>
    </row>
    <row r="1345" spans="1:12" x14ac:dyDescent="0.35">
      <c r="A1345" t="s">
        <v>154</v>
      </c>
      <c r="B1345" t="s">
        <v>71</v>
      </c>
      <c r="C1345" t="s">
        <v>69</v>
      </c>
      <c r="D1345">
        <f>VLOOKUP(укпф1[[#This Row],[Номенклатура]],[1]!Таблица213[[product_name]:[упаковка]],7,FALSE)</f>
        <v>731</v>
      </c>
      <c r="E1345" t="s">
        <v>81</v>
      </c>
      <c r="F1345" t="str">
        <f>VLOOKUP(укпф1[[#This Row],[Номенклатура]],[1]!Таблица213[[product_name]:[упаковка]],3,FALSE)</f>
        <v>ОХЛ</v>
      </c>
      <c r="G1345" t="s">
        <v>15</v>
      </c>
      <c r="H1345" t="str">
        <f>VLOOKUP(укпф1[[#This Row],[Номенклатура]],[1]!Таблица213[[product_name]:[упаковка]],4,FALSE)</f>
        <v>желудки</v>
      </c>
      <c r="I1345" s="7">
        <v>152.39301680987404</v>
      </c>
      <c r="J1345" s="7" cm="1">
        <f t="array" ref="J1345">INDEX('[1]прайс ЗПП'!$A$1:$D$1080,MATCH(1,(укпф1[[#This Row],[артикул]]='[1]прайс ЗПП'!$B$1:$B$1080)*(укпф1[[#This Row],[Source.Name.1]]='[1]прайс ЗПП'!$A$1:$A$1080),0),4)</f>
        <v>537.9788826614074</v>
      </c>
      <c r="K1345" s="7">
        <f>укпф1[[#This Row],[цена]]*укпф1[[#This Row],[объем]]</f>
        <v>81984.224908777105</v>
      </c>
      <c r="L1345" s="7">
        <f>IFERROR(укпф1[[#This Row],[объем]]*VLOOKUP(укпф1[[#This Row],[артикул]],[1]маринад!$A$2:$D$39,3,FALSE),укпф1[[#This Row],[объем]])</f>
        <v>152.39301680987404</v>
      </c>
    </row>
    <row r="1346" spans="1:12" x14ac:dyDescent="0.35">
      <c r="A1346" t="s">
        <v>154</v>
      </c>
      <c r="B1346" t="s">
        <v>71</v>
      </c>
      <c r="C1346" t="s">
        <v>69</v>
      </c>
      <c r="D1346">
        <f>VLOOKUP(укпф1[[#This Row],[Номенклатура]],[1]!Таблица213[[product_name]:[упаковка]],7,FALSE)</f>
        <v>732</v>
      </c>
      <c r="E1346" t="s">
        <v>47</v>
      </c>
      <c r="F1346" t="str">
        <f>VLOOKUP(укпф1[[#This Row],[Номенклатура]],[1]!Таблица213[[product_name]:[упаковка]],3,FALSE)</f>
        <v>ОХЛ</v>
      </c>
      <c r="G1346" t="s">
        <v>15</v>
      </c>
      <c r="H1346" t="str">
        <f>VLOOKUP(укпф1[[#This Row],[Номенклатура]],[1]!Таблица213[[product_name]:[упаковка]],4,FALSE)</f>
        <v>печень</v>
      </c>
      <c r="I1346" s="7">
        <v>690.84834287142905</v>
      </c>
      <c r="J1346" s="7" cm="1">
        <f t="array" ref="J1346">INDEX('[1]прайс ЗПП'!$A$1:$D$1080,MATCH(1,(укпф1[[#This Row],[артикул]]='[1]прайс ЗПП'!$B$1:$B$1080)*(укпф1[[#This Row],[Source.Name.1]]='[1]прайс ЗПП'!$A$1:$A$1080),0),4)</f>
        <v>535.64160138190721</v>
      </c>
      <c r="K1346" s="7">
        <f>укпф1[[#This Row],[цена]]*укпф1[[#This Row],[объем]]</f>
        <v>370047.11268768914</v>
      </c>
      <c r="L1346" s="7">
        <f>IFERROR(укпф1[[#This Row],[объем]]*VLOOKUP(укпф1[[#This Row],[артикул]],[1]маринад!$A$2:$D$39,3,FALSE),укпф1[[#This Row],[объем]])</f>
        <v>690.84834287142905</v>
      </c>
    </row>
    <row r="1347" spans="1:12" x14ac:dyDescent="0.35">
      <c r="A1347" t="s">
        <v>154</v>
      </c>
      <c r="B1347" t="s">
        <v>71</v>
      </c>
      <c r="C1347" t="s">
        <v>69</v>
      </c>
      <c r="D1347">
        <f>VLOOKUP(укпф1[[#This Row],[Номенклатура]],[1]!Таблица213[[product_name]:[упаковка]],7,FALSE)</f>
        <v>733</v>
      </c>
      <c r="E1347" t="s">
        <v>82</v>
      </c>
      <c r="F1347" t="str">
        <f>VLOOKUP(укпф1[[#This Row],[Номенклатура]],[1]!Таблица213[[product_name]:[упаковка]],3,FALSE)</f>
        <v>ОХЛ</v>
      </c>
      <c r="G1347" t="s">
        <v>15</v>
      </c>
      <c r="H1347" t="str">
        <f>VLOOKUP(укпф1[[#This Row],[Номенклатура]],[1]!Таблица213[[product_name]:[упаковка]],4,FALSE)</f>
        <v>печень</v>
      </c>
      <c r="I1347" s="7">
        <v>355.5837058897061</v>
      </c>
      <c r="J1347" s="7" cm="1">
        <f t="array" ref="J1347">INDEX('[1]прайс ЗПП'!$A$1:$D$1080,MATCH(1,(укпф1[[#This Row],[артикул]]='[1]прайс ЗПП'!$B$1:$B$1080)*(укпф1[[#This Row],[Source.Name.1]]='[1]прайс ЗПП'!$A$1:$A$1080),0),4)</f>
        <v>512.18014320986754</v>
      </c>
      <c r="K1347" s="7">
        <f>укпф1[[#This Row],[цена]]*укпф1[[#This Row],[объем]]</f>
        <v>182122.91340568507</v>
      </c>
      <c r="L1347" s="7">
        <f>IFERROR(укпф1[[#This Row],[объем]]*VLOOKUP(укпф1[[#This Row],[артикул]],[1]маринад!$A$2:$D$39,3,FALSE),укпф1[[#This Row],[объем]])</f>
        <v>355.5837058897061</v>
      </c>
    </row>
    <row r="1348" spans="1:12" x14ac:dyDescent="0.35">
      <c r="A1348" t="s">
        <v>154</v>
      </c>
      <c r="B1348" t="s">
        <v>71</v>
      </c>
      <c r="C1348" t="s">
        <v>69</v>
      </c>
      <c r="D1348">
        <f>VLOOKUP(укпф1[[#This Row],[Номенклатура]],[1]!Таблица213[[product_name]:[упаковка]],7,FALSE)</f>
        <v>734</v>
      </c>
      <c r="E1348" t="s">
        <v>49</v>
      </c>
      <c r="F1348" t="str">
        <f>VLOOKUP(укпф1[[#This Row],[Номенклатура]],[1]!Таблица213[[product_name]:[упаковка]],3,FALSE)</f>
        <v>ОХЛ</v>
      </c>
      <c r="G1348" t="s">
        <v>15</v>
      </c>
      <c r="H1348" t="str">
        <f>VLOOKUP(укпф1[[#This Row],[Номенклатура]],[1]!Таблица213[[product_name]:[упаковка]],4,FALSE)</f>
        <v>сердце</v>
      </c>
      <c r="I1348" s="7">
        <v>660.36973950945423</v>
      </c>
      <c r="J1348" s="7" cm="1">
        <f t="array" ref="J1348">INDEX('[1]прайс ЗПП'!$A$1:$D$1080,MATCH(1,(укпф1[[#This Row],[артикул]]='[1]прайс ЗПП'!$B$1:$B$1080)*(укпф1[[#This Row],[Source.Name.1]]='[1]прайс ЗПП'!$A$1:$A$1080),0),4)</f>
        <v>894.40519049368038</v>
      </c>
      <c r="K1348" s="7">
        <f>укпф1[[#This Row],[цена]]*укпф1[[#This Row],[объем]]</f>
        <v>590638.12266221549</v>
      </c>
      <c r="L1348" s="7">
        <f>IFERROR(укпф1[[#This Row],[объем]]*VLOOKUP(укпф1[[#This Row],[артикул]],[1]маринад!$A$2:$D$39,3,FALSE),укпф1[[#This Row],[объем]])</f>
        <v>660.36973950945423</v>
      </c>
    </row>
    <row r="1349" spans="1:12" x14ac:dyDescent="0.35">
      <c r="A1349" t="s">
        <v>154</v>
      </c>
      <c r="B1349" t="s">
        <v>71</v>
      </c>
      <c r="C1349" t="s">
        <v>69</v>
      </c>
      <c r="D1349">
        <f>VLOOKUP(укпф1[[#This Row],[Номенклатура]],[1]!Таблица213[[product_name]:[упаковка]],7,FALSE)</f>
        <v>735</v>
      </c>
      <c r="E1349" t="s">
        <v>83</v>
      </c>
      <c r="F1349" t="str">
        <f>VLOOKUP(укпф1[[#This Row],[Номенклатура]],[1]!Таблица213[[product_name]:[упаковка]],3,FALSE)</f>
        <v>ОХЛ</v>
      </c>
      <c r="G1349" t="s">
        <v>15</v>
      </c>
      <c r="H1349" t="str">
        <f>VLOOKUP(укпф1[[#This Row],[Номенклатура]],[1]!Таблица213[[product_name]:[упаковка]],4,FALSE)</f>
        <v>сердце</v>
      </c>
      <c r="I1349" s="7">
        <v>253.9883613497901</v>
      </c>
      <c r="J1349" s="7" cm="1">
        <f t="array" ref="J1349">INDEX('[1]прайс ЗПП'!$A$1:$D$1080,MATCH(1,(укпф1[[#This Row],[артикул]]='[1]прайс ЗПП'!$B$1:$B$1080)*(укпф1[[#This Row],[Source.Name.1]]='[1]прайс ЗПП'!$A$1:$A$1080),0),4)</f>
        <v>866.67806653221783</v>
      </c>
      <c r="K1349" s="7">
        <f>укпф1[[#This Row],[цена]]*укпф1[[#This Row],[объем]]</f>
        <v>220126.14193632235</v>
      </c>
      <c r="L1349" s="7">
        <f>IFERROR(укпф1[[#This Row],[объем]]*VLOOKUP(укпф1[[#This Row],[артикул]],[1]маринад!$A$2:$D$39,3,FALSE),укпф1[[#This Row],[объем]])</f>
        <v>253.9883613497901</v>
      </c>
    </row>
    <row r="1350" spans="1:12" x14ac:dyDescent="0.35">
      <c r="A1350" t="s">
        <v>154</v>
      </c>
      <c r="B1350" t="s">
        <v>71</v>
      </c>
      <c r="C1350" t="s">
        <v>69</v>
      </c>
      <c r="D1350">
        <f>VLOOKUP(укпф1[[#This Row],[Номенклатура]],[1]!Таблица213[[product_name]:[упаковка]],7,FALSE)</f>
        <v>204</v>
      </c>
      <c r="E1350" t="s">
        <v>84</v>
      </c>
      <c r="F1350" t="str">
        <f>VLOOKUP(укпф1[[#This Row],[Номенклатура]],[1]!Таблица213[[product_name]:[упаковка]],3,FALSE)</f>
        <v>ОХЛ</v>
      </c>
      <c r="G1350" t="s">
        <v>15</v>
      </c>
      <c r="H1350" t="str">
        <f>VLOOKUP(укпф1[[#This Row],[Номенклатура]],[1]!Таблица213[[product_name]:[упаковка]],4,FALSE)</f>
        <v>крыло</v>
      </c>
      <c r="I1350" s="7">
        <v>365.74324034369772</v>
      </c>
      <c r="J1350" s="7" cm="1">
        <f t="array" ref="J1350">INDEX('[1]прайс ЗПП'!$A$1:$D$1080,MATCH(1,(укпф1[[#This Row],[артикул]]='[1]прайс ЗПП'!$B$1:$B$1080)*(укпф1[[#This Row],[Source.Name.1]]='[1]прайс ЗПП'!$A$1:$A$1080),0),4)</f>
        <v>843.22647535873307</v>
      </c>
      <c r="K1350" s="7">
        <f>укпф1[[#This Row],[цена]]*укпф1[[#This Row],[объем]]</f>
        <v>308404.38344129821</v>
      </c>
      <c r="L1350" s="7">
        <f>IFERROR(укпф1[[#This Row],[объем]]*VLOOKUP(укпф1[[#This Row],[артикул]],[1]маринад!$A$2:$D$39,3,FALSE),укпф1[[#This Row],[объем]])</f>
        <v>313.53899729421147</v>
      </c>
    </row>
    <row r="1351" spans="1:12" x14ac:dyDescent="0.35">
      <c r="A1351" t="s">
        <v>154</v>
      </c>
      <c r="B1351" t="s">
        <v>71</v>
      </c>
      <c r="C1351" t="s">
        <v>69</v>
      </c>
      <c r="D1351">
        <f>VLOOKUP(укпф1[[#This Row],[Номенклатура]],[1]!Таблица213[[product_name]:[упаковка]],7,FALSE)</f>
        <v>959</v>
      </c>
      <c r="E1351" t="s">
        <v>85</v>
      </c>
      <c r="F1351" t="str">
        <f>VLOOKUP(укпф1[[#This Row],[Номенклатура]],[1]!Таблица213[[product_name]:[упаковка]],3,FALSE)</f>
        <v>ОХЛ</v>
      </c>
      <c r="G1351" t="s">
        <v>15</v>
      </c>
      <c r="H1351" t="str">
        <f>VLOOKUP(укпф1[[#This Row],[Номенклатура]],[1]!Таблица213[[product_name]:[упаковка]],4,FALSE)</f>
        <v>табак</v>
      </c>
      <c r="I1351" s="7">
        <v>162.55255126386564</v>
      </c>
      <c r="J1351" s="7" cm="1">
        <f t="array" ref="J1351">INDEX('[1]прайс ЗПП'!$A$1:$D$1080,MATCH(1,(укпф1[[#This Row],[артикул]]='[1]прайс ЗПП'!$B$1:$B$1080)*(укпф1[[#This Row],[Source.Name.1]]='[1]прайс ЗПП'!$A$1:$A$1080),0),4)</f>
        <v>675.98282243671781</v>
      </c>
      <c r="K1351" s="7">
        <f>укпф1[[#This Row],[цена]]*укпф1[[#This Row],[объем]]</f>
        <v>109882.73239763716</v>
      </c>
      <c r="L1351" s="7">
        <f>IFERROR(укпф1[[#This Row],[объем]]*VLOOKUP(укпф1[[#This Row],[артикул]],[1]маринад!$A$2:$D$39,3,FALSE),укпф1[[#This Row],[объем]])</f>
        <v>143.53426160164736</v>
      </c>
    </row>
    <row r="1352" spans="1:12" x14ac:dyDescent="0.35">
      <c r="A1352" t="s">
        <v>154</v>
      </c>
      <c r="B1352" t="s">
        <v>71</v>
      </c>
      <c r="C1352" t="s">
        <v>69</v>
      </c>
      <c r="D1352">
        <f>VLOOKUP(укпф1[[#This Row],[Номенклатура]],[1]!Таблица213[[product_name]:[упаковка]],7,FALSE)</f>
        <v>952</v>
      </c>
      <c r="E1352" t="s">
        <v>86</v>
      </c>
      <c r="F1352" t="str">
        <f>VLOOKUP(укпф1[[#This Row],[Номенклатура]],[1]!Таблица213[[product_name]:[упаковка]],3,FALSE)</f>
        <v>ОХЛ</v>
      </c>
      <c r="G1352" t="s">
        <v>15</v>
      </c>
      <c r="H1352" t="str">
        <f>VLOOKUP(укпф1[[#This Row],[Номенклатура]],[1]!Таблица213[[product_name]:[упаковка]],4,FALSE)</f>
        <v>голень</v>
      </c>
      <c r="I1352" s="7">
        <v>309.86580084674387</v>
      </c>
      <c r="J1352" s="7" cm="1">
        <f t="array" ref="J1352">INDEX('[1]прайс ЗПП'!$A$1:$D$1080,MATCH(1,(укпф1[[#This Row],[артикул]]='[1]прайс ЗПП'!$B$1:$B$1080)*(укпф1[[#This Row],[Source.Name.1]]='[1]прайс ЗПП'!$A$1:$A$1080),0),4)</f>
        <v>885.13782693265659</v>
      </c>
      <c r="K1352" s="7">
        <f>укпф1[[#This Row],[цена]]*укпф1[[#This Row],[объем]]</f>
        <v>274273.9416022342</v>
      </c>
      <c r="L1352" s="7">
        <f>IFERROR(укпф1[[#This Row],[объем]]*VLOOKUP(укпф1[[#This Row],[артикул]],[1]маринад!$A$2:$D$39,3,FALSE),укпф1[[#This Row],[объем]])</f>
        <v>264.95579379798534</v>
      </c>
    </row>
    <row r="1353" spans="1:12" x14ac:dyDescent="0.35">
      <c r="A1353" t="s">
        <v>154</v>
      </c>
      <c r="B1353" t="s">
        <v>71</v>
      </c>
      <c r="C1353" t="s">
        <v>69</v>
      </c>
      <c r="D1353">
        <f>VLOOKUP(укпф1[[#This Row],[Номенклатура]],[1]!Таблица213[[product_name]:[упаковка]],7,FALSE)</f>
        <v>953</v>
      </c>
      <c r="E1353" t="s">
        <v>87</v>
      </c>
      <c r="F1353" t="str">
        <f>VLOOKUP(укпф1[[#This Row],[Номенклатура]],[1]!Таблица213[[product_name]:[упаковка]],3,FALSE)</f>
        <v>ОХЛ</v>
      </c>
      <c r="G1353" t="s">
        <v>15</v>
      </c>
      <c r="H1353" t="str">
        <f>VLOOKUP(укпф1[[#This Row],[Номенклатура]],[1]!Таблица213[[product_name]:[упаковка]],4,FALSE)</f>
        <v>бедро</v>
      </c>
      <c r="I1353" s="7">
        <v>309.86580084674387</v>
      </c>
      <c r="J1353" s="7" cm="1">
        <f t="array" ref="J1353">INDEX('[1]прайс ЗПП'!$A$1:$D$1080,MATCH(1,(укпф1[[#This Row],[артикул]]='[1]прайс ЗПП'!$B$1:$B$1080)*(укпф1[[#This Row],[Source.Name.1]]='[1]прайс ЗПП'!$A$1:$A$1080),0),4)</f>
        <v>899.61834479020376</v>
      </c>
      <c r="K1353" s="7">
        <f>укпф1[[#This Row],[цена]]*укпф1[[#This Row],[объем]]</f>
        <v>278760.95886483864</v>
      </c>
      <c r="L1353" s="7">
        <f>IFERROR(укпф1[[#This Row],[объем]]*VLOOKUP(укпф1[[#This Row],[артикул]],[1]маринад!$A$2:$D$39,3,FALSE),укпф1[[#This Row],[объем]])</f>
        <v>267.24088041978774</v>
      </c>
    </row>
    <row r="1354" spans="1:12" x14ac:dyDescent="0.35">
      <c r="A1354" t="s">
        <v>154</v>
      </c>
      <c r="B1354" t="s">
        <v>71</v>
      </c>
      <c r="C1354" t="s">
        <v>69</v>
      </c>
      <c r="D1354">
        <f>VLOOKUP(укпф1[[#This Row],[Номенклатура]],[1]!Таблица213[[product_name]:[упаковка]],7,FALSE)</f>
        <v>958</v>
      </c>
      <c r="E1354" t="s">
        <v>58</v>
      </c>
      <c r="F1354" t="str">
        <f>VLOOKUP(укпф1[[#This Row],[Номенклатура]],[1]!Таблица213[[product_name]:[упаковка]],3,FALSE)</f>
        <v>ОХЛ</v>
      </c>
      <c r="G1354" t="s">
        <v>15</v>
      </c>
      <c r="H1354" t="str">
        <f>VLOOKUP(укпф1[[#This Row],[Номенклатура]],[1]!Таблица213[[product_name]:[упаковка]],4,FALSE)</f>
        <v>табак</v>
      </c>
      <c r="I1354" s="7">
        <v>284.46696471176489</v>
      </c>
      <c r="J1354" s="7" cm="1">
        <f t="array" ref="J1354">INDEX('[1]прайс ЗПП'!$A$1:$D$1080,MATCH(1,(укпф1[[#This Row],[артикул]]='[1]прайс ЗПП'!$B$1:$B$1080)*(укпф1[[#This Row],[Source.Name.1]]='[1]прайс ЗПП'!$A$1:$A$1080),0),4)</f>
        <v>776.34084275862176</v>
      </c>
      <c r="K1354" s="7">
        <f>укпф1[[#This Row],[цена]]*укпф1[[#This Row],[объем]]</f>
        <v>220843.32312131868</v>
      </c>
      <c r="L1354" s="7">
        <f>IFERROR(укпф1[[#This Row],[объем]]*VLOOKUP(укпф1[[#This Row],[артикул]],[1]маринад!$A$2:$D$39,3,FALSE),укпф1[[#This Row],[объем]])</f>
        <v>276.98828112148482</v>
      </c>
    </row>
    <row r="1355" spans="1:12" x14ac:dyDescent="0.35">
      <c r="A1355" t="s">
        <v>154</v>
      </c>
      <c r="B1355" t="s">
        <v>71</v>
      </c>
      <c r="C1355" t="s">
        <v>69</v>
      </c>
      <c r="D1355">
        <f>VLOOKUP(укпф1[[#This Row],[Номенклатура]],[1]!Таблица213[[product_name]:[упаковка]],7,FALSE)</f>
        <v>205</v>
      </c>
      <c r="E1355" t="s">
        <v>88</v>
      </c>
      <c r="F1355" t="str">
        <f>VLOOKUP(укпф1[[#This Row],[Номенклатура]],[1]!Таблица213[[product_name]:[упаковка]],3,FALSE)</f>
        <v>ОХЛ</v>
      </c>
      <c r="G1355" t="s">
        <v>15</v>
      </c>
      <c r="H1355" t="str">
        <f>VLOOKUP(укпф1[[#This Row],[Номенклатура]],[1]!Таблица213[[product_name]:[упаковка]],4,FALSE)</f>
        <v>рагу</v>
      </c>
      <c r="I1355" s="7">
        <v>721.32694623340376</v>
      </c>
      <c r="J1355" s="7" cm="1">
        <f t="array" ref="J1355">INDEX('[1]прайс ЗПП'!$A$1:$D$1080,MATCH(1,(укпф1[[#This Row],[артикул]]='[1]прайс ЗПП'!$B$1:$B$1080)*(укпф1[[#This Row],[Source.Name.1]]='[1]прайс ЗПП'!$A$1:$A$1080),0),4)</f>
        <v>597.42619612066812</v>
      </c>
      <c r="K1355" s="7">
        <f>укпф1[[#This Row],[цена]]*укпф1[[#This Row],[объем]]</f>
        <v>430939.61364756012</v>
      </c>
      <c r="L1355" s="7">
        <f>IFERROR(укпф1[[#This Row],[объем]]*VLOOKUP(укпф1[[#This Row],[артикул]],[1]маринад!$A$2:$D$39,3,FALSE),укпф1[[#This Row],[объем]])</f>
        <v>535.22812661082128</v>
      </c>
    </row>
    <row r="1356" spans="1:12" x14ac:dyDescent="0.35">
      <c r="A1356" t="s">
        <v>154</v>
      </c>
      <c r="B1356" t="s">
        <v>71</v>
      </c>
      <c r="C1356" t="s">
        <v>69</v>
      </c>
      <c r="D1356">
        <f>VLOOKUP(укпф1[[#This Row],[Номенклатура]],[1]!Таблица213[[product_name]:[упаковка]],7,FALSE)</f>
        <v>961</v>
      </c>
      <c r="E1356" t="s">
        <v>89</v>
      </c>
      <c r="F1356" t="str">
        <f>VLOOKUP(укпф1[[#This Row],[Номенклатура]],[1]!Таблица213[[product_name]:[упаковка]],3,FALSE)</f>
        <v>ОХЛ</v>
      </c>
      <c r="G1356" t="s">
        <v>15</v>
      </c>
      <c r="H1356" t="str">
        <f>VLOOKUP(укпф1[[#This Row],[Номенклатура]],[1]!Таблица213[[product_name]:[упаковка]],4,FALSE)</f>
        <v>табак</v>
      </c>
      <c r="I1356" s="7">
        <v>355.5837058897061</v>
      </c>
      <c r="J1356" s="7" cm="1">
        <f t="array" ref="J1356">INDEX('[1]прайс ЗПП'!$A$1:$D$1080,MATCH(1,(укпф1[[#This Row],[артикул]]='[1]прайс ЗПП'!$B$1:$B$1080)*(укпф1[[#This Row],[Source.Name.1]]='[1]прайс ЗПП'!$A$1:$A$1080),0),4)</f>
        <v>766.05944788232523</v>
      </c>
      <c r="K1356" s="7">
        <f>укпф1[[#This Row],[цена]]*укпф1[[#This Row],[объем]]</f>
        <v>272398.25740981934</v>
      </c>
      <c r="L1356" s="7">
        <f>IFERROR(укпф1[[#This Row],[объем]]*VLOOKUP(укпф1[[#This Row],[артикул]],[1]маринад!$A$2:$D$39,3,FALSE),укпф1[[#This Row],[объем]])</f>
        <v>352.06307513832286</v>
      </c>
    </row>
    <row r="1357" spans="1:12" x14ac:dyDescent="0.35">
      <c r="A1357" t="s">
        <v>154</v>
      </c>
      <c r="B1357" t="s">
        <v>71</v>
      </c>
      <c r="C1357" t="s">
        <v>69</v>
      </c>
      <c r="D1357">
        <f>VLOOKUP(укпф1[[#This Row],[Номенклатура]],[1]!Таблица213[[product_name]:[упаковка]],7,FALSE)</f>
        <v>1064</v>
      </c>
      <c r="E1357" t="s">
        <v>62</v>
      </c>
      <c r="F1357" t="str">
        <f>VLOOKUP(укпф1[[#This Row],[Номенклатура]],[1]!Таблица213[[product_name]:[упаковка]],3,FALSE)</f>
        <v>ОХЛ</v>
      </c>
      <c r="G1357" t="s">
        <v>15</v>
      </c>
      <c r="H1357" t="str">
        <f>VLOOKUP(укпф1[[#This Row],[Номенклатура]],[1]!Таблица213[[product_name]:[упаковка]],4,FALSE)</f>
        <v>бедро</v>
      </c>
      <c r="I1357" s="7">
        <v>401.30161093266832</v>
      </c>
      <c r="J1357" s="7" cm="1">
        <f t="array" ref="J1357">INDEX('[1]прайс ЗПП'!$A$1:$D$1080,MATCH(1,(укпф1[[#This Row],[артикул]]='[1]прайс ЗПП'!$B$1:$B$1080)*(укпф1[[#This Row],[Source.Name.1]]='[1]прайс ЗПП'!$A$1:$A$1080),0),4)</f>
        <v>873.77285014644815</v>
      </c>
      <c r="K1357" s="7">
        <f>укпф1[[#This Row],[цена]]*укпф1[[#This Row],[объем]]</f>
        <v>350646.45235299866</v>
      </c>
      <c r="L1357" s="7">
        <f>IFERROR(укпф1[[#This Row],[объем]]*VLOOKUP(укпф1[[#This Row],[артикул]],[1]маринад!$A$2:$D$39,3,FALSE),укпф1[[#This Row],[объем]])</f>
        <v>340.66350673401388</v>
      </c>
    </row>
    <row r="1358" spans="1:12" x14ac:dyDescent="0.35">
      <c r="A1358" t="s">
        <v>154</v>
      </c>
      <c r="B1358" t="s">
        <v>71</v>
      </c>
      <c r="C1358" t="s">
        <v>69</v>
      </c>
      <c r="D1358">
        <f>VLOOKUP(укпф1[[#This Row],[Номенклатура]],[1]!Таблица213[[product_name]:[упаковка]],7,FALSE)</f>
        <v>737</v>
      </c>
      <c r="E1358" t="s">
        <v>90</v>
      </c>
      <c r="F1358" t="str">
        <f>VLOOKUP(укпф1[[#This Row],[Номенклатура]],[1]!Таблица213[[product_name]:[упаковка]],3,FALSE)</f>
        <v>ОХЛ</v>
      </c>
      <c r="G1358" t="s">
        <v>15</v>
      </c>
      <c r="H1358" t="str">
        <f>VLOOKUP(укпф1[[#This Row],[Номенклатура]],[1]!Таблица213[[product_name]:[упаковка]],4,FALSE)</f>
        <v>лапы</v>
      </c>
      <c r="I1358" s="7">
        <v>965.15577312920232</v>
      </c>
      <c r="J1358" s="7" cm="1">
        <f t="array" ref="J1358">INDEX('[1]прайс ЗПП'!$A$1:$D$1080,MATCH(1,(укпф1[[#This Row],[артикул]]='[1]прайс ЗПП'!$B$1:$B$1080)*(укпф1[[#This Row],[Source.Name.1]]='[1]прайс ЗПП'!$A$1:$A$1080),0),4)</f>
        <v>164.56934734838359</v>
      </c>
      <c r="K1358" s="7">
        <f>укпф1[[#This Row],[цена]]*укпф1[[#This Row],[объем]]</f>
        <v>158835.05567339741</v>
      </c>
      <c r="L1358" s="7">
        <f>IFERROR(укпф1[[#This Row],[объем]]*VLOOKUP(укпф1[[#This Row],[артикул]],[1]маринад!$A$2:$D$39,3,FALSE),укпф1[[#This Row],[объем]])</f>
        <v>965.15577312920232</v>
      </c>
    </row>
    <row r="1359" spans="1:12" x14ac:dyDescent="0.35">
      <c r="A1359" t="s">
        <v>154</v>
      </c>
      <c r="B1359" t="s">
        <v>71</v>
      </c>
      <c r="C1359" t="s">
        <v>69</v>
      </c>
      <c r="D1359">
        <f>VLOOKUP(укпф1[[#This Row],[Номенклатура]],[1]!Таблица213[[product_name]:[упаковка]],7,FALSE)</f>
        <v>739</v>
      </c>
      <c r="E1359" t="s">
        <v>91</v>
      </c>
      <c r="F1359" t="str">
        <f>VLOOKUP(укпф1[[#This Row],[Номенклатура]],[1]!Таблица213[[product_name]:[упаковка]],3,FALSE)</f>
        <v>ОХЛ</v>
      </c>
      <c r="G1359" t="s">
        <v>15</v>
      </c>
      <c r="H1359" t="str">
        <f>VLOOKUP(укпф1[[#This Row],[Номенклатура]],[1]!Таблица213[[product_name]:[упаковка]],4,FALSE)</f>
        <v>головы</v>
      </c>
      <c r="I1359" s="7">
        <v>914.35810085924447</v>
      </c>
      <c r="J1359" s="7" cm="1">
        <f t="array" ref="J1359">INDEX('[1]прайс ЗПП'!$A$1:$D$1080,MATCH(1,(укпф1[[#This Row],[артикул]]='[1]прайс ЗПП'!$B$1:$B$1080)*(укпф1[[#This Row],[Source.Name.1]]='[1]прайс ЗПП'!$A$1:$A$1080),0),4)</f>
        <v>172.23305178779253</v>
      </c>
      <c r="K1359" s="7">
        <f>укпф1[[#This Row],[цена]]*укпф1[[#This Row],[объем]]</f>
        <v>157482.68613787787</v>
      </c>
      <c r="L1359" s="7">
        <f>IFERROR(укпф1[[#This Row],[объем]]*VLOOKUP(укпф1[[#This Row],[артикул]],[1]маринад!$A$2:$D$39,3,FALSE),укпф1[[#This Row],[объем]])</f>
        <v>914.35810085924447</v>
      </c>
    </row>
    <row r="1360" spans="1:12" x14ac:dyDescent="0.35">
      <c r="A1360" t="s">
        <v>154</v>
      </c>
      <c r="B1360" t="s">
        <v>71</v>
      </c>
      <c r="C1360" t="s">
        <v>69</v>
      </c>
      <c r="D1360">
        <f>VLOOKUP(укпф1[[#This Row],[Номенклатура]],[1]!Таблица213[[product_name]:[упаковка]],7,FALSE)</f>
        <v>744</v>
      </c>
      <c r="E1360" t="s">
        <v>92</v>
      </c>
      <c r="F1360" t="str">
        <f>VLOOKUP(укпф1[[#This Row],[Номенклатура]],[1]!Таблица213[[product_name]:[упаковка]],3,FALSE)</f>
        <v>ОХЛ</v>
      </c>
      <c r="G1360" t="s">
        <v>15</v>
      </c>
      <c r="H1360" t="str">
        <f>VLOOKUP(укпф1[[#This Row],[Номенклатура]],[1]!Таблица213[[product_name]:[упаковка]],4,FALSE)</f>
        <v>шея</v>
      </c>
      <c r="I1360" s="7">
        <v>858.48066136229045</v>
      </c>
      <c r="J1360" s="7" cm="1">
        <f t="array" ref="J1360">INDEX('[1]прайс ЗПП'!$A$1:$D$1080,MATCH(1,(укпф1[[#This Row],[артикул]]='[1]прайс ЗПП'!$B$1:$B$1080)*(укпф1[[#This Row],[Source.Name.1]]='[1]прайс ЗПП'!$A$1:$A$1080),0),4)</f>
        <v>337.37296197867943</v>
      </c>
      <c r="K1360" s="7">
        <f>укпф1[[#This Row],[цена]]*укпф1[[#This Row],[объем]]</f>
        <v>289628.16352521157</v>
      </c>
      <c r="L1360" s="7">
        <f>IFERROR(укпф1[[#This Row],[объем]]*VLOOKUP(укпф1[[#This Row],[артикул]],[1]маринад!$A$2:$D$39,3,FALSE),укпф1[[#This Row],[объем]])</f>
        <v>858.48066136229045</v>
      </c>
    </row>
    <row r="1361" spans="1:12" x14ac:dyDescent="0.35">
      <c r="A1361" t="s">
        <v>154</v>
      </c>
      <c r="B1361" t="s">
        <v>93</v>
      </c>
      <c r="C1361" t="s">
        <v>69</v>
      </c>
      <c r="D1361">
        <f>VLOOKUP(укпф1[[#This Row],[Номенклатура]],[1]!Таблица213[[product_name]:[упаковка]],7,FALSE)</f>
        <v>701</v>
      </c>
      <c r="E1361" t="s">
        <v>26</v>
      </c>
      <c r="F1361" t="str">
        <f>VLOOKUP(укпф1[[#This Row],[Номенклатура]],[1]!Таблица213[[product_name]:[упаковка]],3,FALSE)</f>
        <v>ОХЛ</v>
      </c>
      <c r="G1361" t="s">
        <v>15</v>
      </c>
      <c r="H1361" t="str">
        <f>VLOOKUP(укпф1[[#This Row],[Номенклатура]],[1]!Таблица213[[product_name]:[упаковка]],4,FALSE)</f>
        <v>тушка</v>
      </c>
      <c r="I1361" s="7">
        <v>86.356042858928632</v>
      </c>
      <c r="J1361" s="7" cm="1">
        <f t="array" ref="J1361">INDEX('[1]прайс ЗПП'!$A$1:$D$1080,MATCH(1,(укпф1[[#This Row],[артикул]]='[1]прайс ЗПП'!$B$1:$B$1080)*(укпф1[[#This Row],[Source.Name.1]]='[1]прайс ЗПП'!$A$1:$A$1080),0),4)</f>
        <v>827.49575610860836</v>
      </c>
      <c r="K1361" s="7">
        <f>укпф1[[#This Row],[цена]]*укпф1[[#This Row],[объем]]</f>
        <v>71459.258980096536</v>
      </c>
      <c r="L1361" s="7">
        <f>IFERROR(укпф1[[#This Row],[объем]]*VLOOKUP(укпф1[[#This Row],[артикул]],[1]маринад!$A$2:$D$39,3,FALSE),укпф1[[#This Row],[объем]])</f>
        <v>86.356042858928632</v>
      </c>
    </row>
    <row r="1362" spans="1:12" x14ac:dyDescent="0.35">
      <c r="A1362" t="s">
        <v>154</v>
      </c>
      <c r="B1362" t="s">
        <v>93</v>
      </c>
      <c r="C1362" t="s">
        <v>69</v>
      </c>
      <c r="D1362">
        <f>VLOOKUP(укпф1[[#This Row],[Номенклатура]],[1]!Таблица213[[product_name]:[упаковка]],7,FALSE)</f>
        <v>702</v>
      </c>
      <c r="E1362" t="s">
        <v>72</v>
      </c>
      <c r="F1362" t="str">
        <f>VLOOKUP(укпф1[[#This Row],[Номенклатура]],[1]!Таблица213[[product_name]:[упаковка]],3,FALSE)</f>
        <v>ОХЛ</v>
      </c>
      <c r="G1362" t="s">
        <v>15</v>
      </c>
      <c r="H1362" t="str">
        <f>VLOOKUP(укпф1[[#This Row],[Номенклатура]],[1]!Таблица213[[product_name]:[упаковка]],4,FALSE)</f>
        <v>тушка</v>
      </c>
      <c r="I1362" s="7">
        <v>355.5837058897061</v>
      </c>
      <c r="J1362" s="7" cm="1">
        <f t="array" ref="J1362">INDEX('[1]прайс ЗПП'!$A$1:$D$1080,MATCH(1,(укпф1[[#This Row],[артикул]]='[1]прайс ЗПП'!$B$1:$B$1080)*(укпф1[[#This Row],[Source.Name.1]]='[1]прайс ЗПП'!$A$1:$A$1080),0),4)</f>
        <v>794.51687116053256</v>
      </c>
      <c r="K1362" s="7">
        <f>укпф1[[#This Row],[цена]]*укпф1[[#This Row],[объем]]</f>
        <v>282517.25343915634</v>
      </c>
      <c r="L1362" s="7">
        <f>IFERROR(укпф1[[#This Row],[объем]]*VLOOKUP(укпф1[[#This Row],[артикул]],[1]маринад!$A$2:$D$39,3,FALSE),укпф1[[#This Row],[объем]])</f>
        <v>355.5837058897061</v>
      </c>
    </row>
    <row r="1363" spans="1:12" x14ac:dyDescent="0.35">
      <c r="A1363" t="s">
        <v>154</v>
      </c>
      <c r="B1363" t="s">
        <v>93</v>
      </c>
      <c r="C1363" t="s">
        <v>69</v>
      </c>
      <c r="D1363">
        <f>VLOOKUP(укпф1[[#This Row],[Номенклатура]],[1]!Таблица213[[product_name]:[упаковка]],7,FALSE)</f>
        <v>710</v>
      </c>
      <c r="E1363" t="s">
        <v>28</v>
      </c>
      <c r="F1363" t="str">
        <f>VLOOKUP(укпф1[[#This Row],[Номенклатура]],[1]!Таблица213[[product_name]:[упаковка]],3,FALSE)</f>
        <v>ОХЛ</v>
      </c>
      <c r="G1363" t="s">
        <v>15</v>
      </c>
      <c r="H1363" t="str">
        <f>VLOOKUP(укпф1[[#This Row],[Номенклатура]],[1]!Таблица213[[product_name]:[упаковка]],4,FALSE)</f>
        <v>бедро</v>
      </c>
      <c r="I1363" s="7">
        <v>386.06230925168092</v>
      </c>
      <c r="J1363" s="7" cm="1">
        <f t="array" ref="J1363">INDEX('[1]прайс ЗПП'!$A$1:$D$1080,MATCH(1,(укпф1[[#This Row],[артикул]]='[1]прайс ЗПП'!$B$1:$B$1080)*(укпф1[[#This Row],[Source.Name.1]]='[1]прайс ЗПП'!$A$1:$A$1080),0),4)</f>
        <v>844.27700752267799</v>
      </c>
      <c r="K1363" s="7">
        <f>укпф1[[#This Row],[цена]]*укпф1[[#This Row],[объем]]</f>
        <v>325943.53117230383</v>
      </c>
      <c r="L1363" s="7">
        <f>IFERROR(укпф1[[#This Row],[объем]]*VLOOKUP(укпф1[[#This Row],[артикул]],[1]маринад!$A$2:$D$39,3,FALSE),укпф1[[#This Row],[объем]])</f>
        <v>386.06230925168092</v>
      </c>
    </row>
    <row r="1364" spans="1:12" x14ac:dyDescent="0.35">
      <c r="A1364" t="s">
        <v>154</v>
      </c>
      <c r="B1364" t="s">
        <v>93</v>
      </c>
      <c r="C1364" t="s">
        <v>69</v>
      </c>
      <c r="D1364">
        <f>VLOOKUP(укпф1[[#This Row],[Номенклатура]],[1]!Таблица213[[product_name]:[упаковка]],7,FALSE)</f>
        <v>711</v>
      </c>
      <c r="E1364" t="s">
        <v>73</v>
      </c>
      <c r="F1364" t="str">
        <f>VLOOKUP(укпф1[[#This Row],[Номенклатура]],[1]!Таблица213[[product_name]:[упаковка]],3,FALSE)</f>
        <v>ОХЛ</v>
      </c>
      <c r="G1364" t="s">
        <v>15</v>
      </c>
      <c r="H1364" t="str">
        <f>VLOOKUP(укпф1[[#This Row],[Номенклатура]],[1]!Таблица213[[product_name]:[упаковка]],4,FALSE)</f>
        <v>бедро</v>
      </c>
      <c r="I1364" s="7">
        <v>6654.4950673644998</v>
      </c>
      <c r="J1364" s="7" cm="1">
        <f t="array" ref="J1364">INDEX('[1]прайс ЗПП'!$A$1:$D$1080,MATCH(1,(укпф1[[#This Row],[артикул]]='[1]прайс ЗПП'!$B$1:$B$1080)*(укпф1[[#This Row],[Source.Name.1]]='[1]прайс ЗПП'!$A$1:$A$1080),0),4)</f>
        <v>811.17331490876199</v>
      </c>
      <c r="K1364" s="7">
        <f>укпф1[[#This Row],[цена]]*укпф1[[#This Row],[объем]]</f>
        <v>5397948.8228380671</v>
      </c>
      <c r="L1364" s="7">
        <f>IFERROR(укпф1[[#This Row],[объем]]*VLOOKUP(укпф1[[#This Row],[артикул]],[1]маринад!$A$2:$D$39,3,FALSE),укпф1[[#This Row],[объем]])</f>
        <v>6654.4950673644998</v>
      </c>
    </row>
    <row r="1365" spans="1:12" x14ac:dyDescent="0.35">
      <c r="A1365" t="s">
        <v>154</v>
      </c>
      <c r="B1365" t="s">
        <v>93</v>
      </c>
      <c r="C1365" t="s">
        <v>69</v>
      </c>
      <c r="D1365">
        <f>VLOOKUP(укпф1[[#This Row],[Номенклатура]],[1]!Таблица213[[product_name]:[упаковка]],7,FALSE)</f>
        <v>712</v>
      </c>
      <c r="E1365" t="s">
        <v>30</v>
      </c>
      <c r="F1365" t="str">
        <f>VLOOKUP(укпф1[[#This Row],[Номенклатура]],[1]!Таблица213[[product_name]:[упаковка]],3,FALSE)</f>
        <v>ОХЛ</v>
      </c>
      <c r="G1365" t="s">
        <v>15</v>
      </c>
      <c r="H1365" t="str">
        <f>VLOOKUP(укпф1[[#This Row],[Номенклатура]],[1]!Таблица213[[product_name]:[упаковка]],4,FALSE)</f>
        <v>голень</v>
      </c>
      <c r="I1365" s="7">
        <v>355.5837058897061</v>
      </c>
      <c r="J1365" s="7" cm="1">
        <f t="array" ref="J1365">INDEX('[1]прайс ЗПП'!$A$1:$D$1080,MATCH(1,(укпф1[[#This Row],[артикул]]='[1]прайс ЗПП'!$B$1:$B$1080)*(укпф1[[#This Row],[Source.Name.1]]='[1]прайс ЗПП'!$A$1:$A$1080),0),4)</f>
        <v>877.88346360778246</v>
      </c>
      <c r="K1365" s="7">
        <f>укпф1[[#This Row],[цена]]*укпф1[[#This Row],[объем]]</f>
        <v>312161.05532894621</v>
      </c>
      <c r="L1365" s="7">
        <f>IFERROR(укпф1[[#This Row],[объем]]*VLOOKUP(укпф1[[#This Row],[артикул]],[1]маринад!$A$2:$D$39,3,FALSE),укпф1[[#This Row],[объем]])</f>
        <v>355.5837058897061</v>
      </c>
    </row>
    <row r="1366" spans="1:12" x14ac:dyDescent="0.35">
      <c r="A1366" t="s">
        <v>154</v>
      </c>
      <c r="B1366" t="s">
        <v>93</v>
      </c>
      <c r="C1366" t="s">
        <v>69</v>
      </c>
      <c r="D1366">
        <f>VLOOKUP(укпф1[[#This Row],[Номенклатура]],[1]!Таблица213[[product_name]:[упаковка]],7,FALSE)</f>
        <v>713</v>
      </c>
      <c r="E1366" t="s">
        <v>74</v>
      </c>
      <c r="F1366" t="str">
        <f>VLOOKUP(укпф1[[#This Row],[Номенклатура]],[1]!Таблица213[[product_name]:[упаковка]],3,FALSE)</f>
        <v>ОХЛ</v>
      </c>
      <c r="G1366" t="s">
        <v>15</v>
      </c>
      <c r="H1366" t="str">
        <f>VLOOKUP(укпф1[[#This Row],[Номенклатура]],[1]!Таблица213[[product_name]:[упаковка]],4,FALSE)</f>
        <v>голень</v>
      </c>
      <c r="I1366" s="7">
        <v>401.30161093266832</v>
      </c>
      <c r="J1366" s="7" cm="1">
        <f t="array" ref="J1366">INDEX('[1]прайс ЗПП'!$A$1:$D$1080,MATCH(1,(укпф1[[#This Row],[артикул]]='[1]прайс ЗПП'!$B$1:$B$1080)*(укпф1[[#This Row],[Source.Name.1]]='[1]прайс ЗПП'!$A$1:$A$1080),0),4)</f>
        <v>842.56753579561121</v>
      </c>
      <c r="K1366" s="7">
        <f>укпф1[[#This Row],[цена]]*укпф1[[#This Row],[объем]]</f>
        <v>338123.70943434746</v>
      </c>
      <c r="L1366" s="7">
        <f>IFERROR(укпф1[[#This Row],[объем]]*VLOOKUP(укпф1[[#This Row],[артикул]],[1]маринад!$A$2:$D$39,3,FALSE),укпф1[[#This Row],[объем]])</f>
        <v>401.30161093266832</v>
      </c>
    </row>
    <row r="1367" spans="1:12" x14ac:dyDescent="0.35">
      <c r="A1367" t="s">
        <v>154</v>
      </c>
      <c r="B1367" t="s">
        <v>93</v>
      </c>
      <c r="C1367" t="s">
        <v>69</v>
      </c>
      <c r="D1367">
        <f>VLOOKUP(укпф1[[#This Row],[Номенклатура]],[1]!Таблица213[[product_name]:[упаковка]],7,FALSE)</f>
        <v>714</v>
      </c>
      <c r="E1367" t="s">
        <v>32</v>
      </c>
      <c r="F1367" t="str">
        <f>VLOOKUP(укпф1[[#This Row],[Номенклатура]],[1]!Таблица213[[product_name]:[упаковка]],3,FALSE)</f>
        <v>ОХЛ</v>
      </c>
      <c r="G1367" t="s">
        <v>15</v>
      </c>
      <c r="H1367" t="str">
        <f>VLOOKUP(укпф1[[#This Row],[Номенклатура]],[1]!Таблица213[[product_name]:[упаковка]],4,FALSE)</f>
        <v>крыло</v>
      </c>
      <c r="I1367" s="7">
        <v>289.54673193876067</v>
      </c>
      <c r="J1367" s="7" cm="1">
        <f t="array" ref="J1367">INDEX('[1]прайс ЗПП'!$A$1:$D$1080,MATCH(1,(укпф1[[#This Row],[артикул]]='[1]прайс ЗПП'!$B$1:$B$1080)*(укпф1[[#This Row],[Source.Name.1]]='[1]прайс ЗПП'!$A$1:$A$1080),0),4)</f>
        <v>860.70844203270246</v>
      </c>
      <c r="K1367" s="7">
        <f>укпф1[[#This Row],[цена]]*укпф1[[#This Row],[объем]]</f>
        <v>249215.31654267124</v>
      </c>
      <c r="L1367" s="7">
        <f>IFERROR(укпф1[[#This Row],[объем]]*VLOOKUP(укпф1[[#This Row],[артикул]],[1]маринад!$A$2:$D$39,3,FALSE),укпф1[[#This Row],[объем]])</f>
        <v>289.54673193876067</v>
      </c>
    </row>
    <row r="1368" spans="1:12" x14ac:dyDescent="0.35">
      <c r="A1368" t="s">
        <v>154</v>
      </c>
      <c r="B1368" t="s">
        <v>93</v>
      </c>
      <c r="C1368" t="s">
        <v>69</v>
      </c>
      <c r="D1368">
        <f>VLOOKUP(укпф1[[#This Row],[Номенклатура]],[1]!Таблица213[[product_name]:[упаковка]],7,FALSE)</f>
        <v>715</v>
      </c>
      <c r="E1368" t="s">
        <v>75</v>
      </c>
      <c r="F1368" t="str">
        <f>VLOOKUP(укпф1[[#This Row],[Номенклатура]],[1]!Таблица213[[product_name]:[упаковка]],3,FALSE)</f>
        <v>ОХЛ</v>
      </c>
      <c r="G1368" t="s">
        <v>15</v>
      </c>
      <c r="H1368" t="str">
        <f>VLOOKUP(укпф1[[#This Row],[Номенклатура]],[1]!Таблица213[[product_name]:[упаковка]],4,FALSE)</f>
        <v>крыло</v>
      </c>
      <c r="I1368" s="7">
        <v>1005.7939109451688</v>
      </c>
      <c r="J1368" s="7" cm="1">
        <f t="array" ref="J1368">INDEX('[1]прайс ЗПП'!$A$1:$D$1080,MATCH(1,(укпф1[[#This Row],[артикул]]='[1]прайс ЗПП'!$B$1:$B$1080)*(укпф1[[#This Row],[Source.Name.1]]='[1]прайс ЗПП'!$A$1:$A$1080),0),4)</f>
        <v>828.54324866696732</v>
      </c>
      <c r="K1368" s="7">
        <f>укпф1[[#This Row],[цена]]*укпф1[[#This Row],[объем]]</f>
        <v>833343.75446396461</v>
      </c>
      <c r="L1368" s="7">
        <f>IFERROR(укпф1[[#This Row],[объем]]*VLOOKUP(укпф1[[#This Row],[артикул]],[1]маринад!$A$2:$D$39,3,FALSE),укпф1[[#This Row],[объем]])</f>
        <v>1005.7939109451688</v>
      </c>
    </row>
    <row r="1369" spans="1:12" x14ac:dyDescent="0.35">
      <c r="A1369" t="s">
        <v>154</v>
      </c>
      <c r="B1369" t="s">
        <v>93</v>
      </c>
      <c r="C1369" t="s">
        <v>69</v>
      </c>
      <c r="D1369">
        <f>VLOOKUP(укпф1[[#This Row],[Номенклатура]],[1]!Таблица213[[product_name]:[упаковка]],7,FALSE)</f>
        <v>716</v>
      </c>
      <c r="E1369" t="s">
        <v>34</v>
      </c>
      <c r="F1369" t="str">
        <f>VLOOKUP(укпф1[[#This Row],[Номенклатура]],[1]!Таблица213[[product_name]:[упаковка]],3,FALSE)</f>
        <v>ОХЛ</v>
      </c>
      <c r="G1369" t="s">
        <v>15</v>
      </c>
      <c r="H1369" t="str">
        <f>VLOOKUP(укпф1[[#This Row],[Номенклатура]],[1]!Таблица213[[product_name]:[упаковка]],4,FALSE)</f>
        <v>четвертина</v>
      </c>
      <c r="I1369" s="7">
        <v>253.9883613497901</v>
      </c>
      <c r="J1369" s="7" cm="1">
        <f t="array" ref="J1369">INDEX('[1]прайс ЗПП'!$A$1:$D$1080,MATCH(1,(укпф1[[#This Row],[артикул]]='[1]прайс ЗПП'!$B$1:$B$1080)*(укпф1[[#This Row],[Source.Name.1]]='[1]прайс ЗПП'!$A$1:$A$1080),0),4)</f>
        <v>823.46901410747466</v>
      </c>
      <c r="K1369" s="7">
        <f>укпф1[[#This Row],[цена]]*укпф1[[#This Row],[объем]]</f>
        <v>209151.54551548467</v>
      </c>
      <c r="L1369" s="7">
        <f>IFERROR(укпф1[[#This Row],[объем]]*VLOOKUP(укпф1[[#This Row],[артикул]],[1]маринад!$A$2:$D$39,3,FALSE),укпф1[[#This Row],[объем]])</f>
        <v>253.9883613497901</v>
      </c>
    </row>
    <row r="1370" spans="1:12" x14ac:dyDescent="0.35">
      <c r="A1370" t="s">
        <v>154</v>
      </c>
      <c r="B1370" t="s">
        <v>93</v>
      </c>
      <c r="C1370" t="s">
        <v>69</v>
      </c>
      <c r="D1370">
        <f>VLOOKUP(укпф1[[#This Row],[Номенклатура]],[1]!Таблица213[[product_name]:[упаковка]],7,FALSE)</f>
        <v>717</v>
      </c>
      <c r="E1370" t="s">
        <v>76</v>
      </c>
      <c r="F1370" t="str">
        <f>VLOOKUP(укпф1[[#This Row],[Номенклатура]],[1]!Таблица213[[product_name]:[упаковка]],3,FALSE)</f>
        <v>ОХЛ</v>
      </c>
      <c r="G1370" t="s">
        <v>15</v>
      </c>
      <c r="H1370" t="str">
        <f>VLOOKUP(укпф1[[#This Row],[Номенклатура]],[1]!Таблица213[[product_name]:[упаковка]],4,FALSE)</f>
        <v>четвертина</v>
      </c>
      <c r="I1370" s="7">
        <v>660.36973950945423</v>
      </c>
      <c r="J1370" s="7" cm="1">
        <f t="array" ref="J1370">INDEX('[1]прайс ЗПП'!$A$1:$D$1080,MATCH(1,(укпф1[[#This Row],[артикул]]='[1]прайс ЗПП'!$B$1:$B$1080)*(укпф1[[#This Row],[Source.Name.1]]='[1]прайс ЗПП'!$A$1:$A$1080),0),4)</f>
        <v>794.56394022937343</v>
      </c>
      <c r="K1370" s="7">
        <f>укпф1[[#This Row],[цена]]*укпф1[[#This Row],[объем]]</f>
        <v>524705.98223287694</v>
      </c>
      <c r="L1370" s="7">
        <f>IFERROR(укпф1[[#This Row],[объем]]*VLOOKUP(укпф1[[#This Row],[артикул]],[1]маринад!$A$2:$D$39,3,FALSE),укпф1[[#This Row],[объем]])</f>
        <v>660.36973950945423</v>
      </c>
    </row>
    <row r="1371" spans="1:12" x14ac:dyDescent="0.35">
      <c r="A1371" t="s">
        <v>154</v>
      </c>
      <c r="B1371" t="s">
        <v>93</v>
      </c>
      <c r="C1371" t="s">
        <v>69</v>
      </c>
      <c r="D1371">
        <f>VLOOKUP(укпф1[[#This Row],[Номенклатура]],[1]!Таблица213[[product_name]:[упаковка]],7,FALSE)</f>
        <v>718</v>
      </c>
      <c r="E1371" t="s">
        <v>36</v>
      </c>
      <c r="F1371" t="str">
        <f>VLOOKUP(укпф1[[#This Row],[Номенклатура]],[1]!Таблица213[[product_name]:[упаковка]],3,FALSE)</f>
        <v>ОХЛ</v>
      </c>
      <c r="G1371" t="s">
        <v>15</v>
      </c>
      <c r="H1371" t="str">
        <f>VLOOKUP(укпф1[[#This Row],[Номенклатура]],[1]!Таблица213[[product_name]:[упаковка]],4,FALSE)</f>
        <v>филе</v>
      </c>
      <c r="I1371" s="7">
        <v>411.46114538665995</v>
      </c>
      <c r="J1371" s="7" cm="1">
        <f t="array" ref="J1371">INDEX('[1]прайс ЗПП'!$A$1:$D$1080,MATCH(1,(укпф1[[#This Row],[артикул]]='[1]прайс ЗПП'!$B$1:$B$1080)*(укпф1[[#This Row],[Source.Name.1]]='[1]прайс ЗПП'!$A$1:$A$1080),0),4)</f>
        <v>1113.7039279813557</v>
      </c>
      <c r="K1371" s="7">
        <f>укпф1[[#This Row],[цена]]*укпф1[[#This Row],[объем]]</f>
        <v>458245.89382883086</v>
      </c>
      <c r="L1371" s="7">
        <f>IFERROR(укпф1[[#This Row],[объем]]*VLOOKUP(укпф1[[#This Row],[артикул]],[1]маринад!$A$2:$D$39,3,FALSE),укпф1[[#This Row],[объем]])</f>
        <v>411.46114538665995</v>
      </c>
    </row>
    <row r="1372" spans="1:12" x14ac:dyDescent="0.35">
      <c r="A1372" t="s">
        <v>154</v>
      </c>
      <c r="B1372" t="s">
        <v>93</v>
      </c>
      <c r="C1372" t="s">
        <v>69</v>
      </c>
      <c r="D1372">
        <f>VLOOKUP(укпф1[[#This Row],[Номенклатура]],[1]!Таблица213[[product_name]:[упаковка]],7,FALSE)</f>
        <v>719</v>
      </c>
      <c r="E1372" t="s">
        <v>77</v>
      </c>
      <c r="F1372" t="str">
        <f>VLOOKUP(укпф1[[#This Row],[Номенклатура]],[1]!Таблица213[[product_name]:[упаковка]],3,FALSE)</f>
        <v>ОХЛ</v>
      </c>
      <c r="G1372" t="s">
        <v>15</v>
      </c>
      <c r="H1372" t="str">
        <f>VLOOKUP(укпф1[[#This Row],[Номенклатура]],[1]!Таблица213[[product_name]:[упаковка]],4,FALSE)</f>
        <v>филе</v>
      </c>
      <c r="I1372" s="7">
        <v>1005.7939109451688</v>
      </c>
      <c r="J1372" s="7" cm="1">
        <f t="array" ref="J1372">INDEX('[1]прайс ЗПП'!$A$1:$D$1080,MATCH(1,(укпф1[[#This Row],[артикул]]='[1]прайс ЗПП'!$B$1:$B$1080)*(укпф1[[#This Row],[Source.Name.1]]='[1]прайс ЗПП'!$A$1:$A$1080),0),4)</f>
        <v>1077.1223296090793</v>
      </c>
      <c r="K1372" s="7">
        <f>укпф1[[#This Row],[цена]]*укпф1[[#This Row],[объем]]</f>
        <v>1083363.0804638872</v>
      </c>
      <c r="L1372" s="7">
        <f>IFERROR(укпф1[[#This Row],[объем]]*VLOOKUP(укпф1[[#This Row],[артикул]],[1]маринад!$A$2:$D$39,3,FALSE),укпф1[[#This Row],[объем]])</f>
        <v>1005.7939109451688</v>
      </c>
    </row>
    <row r="1373" spans="1:12" x14ac:dyDescent="0.35">
      <c r="A1373" t="s">
        <v>154</v>
      </c>
      <c r="B1373" t="s">
        <v>93</v>
      </c>
      <c r="C1373" t="s">
        <v>69</v>
      </c>
      <c r="D1373">
        <f>VLOOKUP(укпф1[[#This Row],[Номенклатура]],[1]!Таблица213[[product_name]:[упаковка]],7,FALSE)</f>
        <v>727</v>
      </c>
      <c r="E1373" t="s">
        <v>38</v>
      </c>
      <c r="F1373" t="str">
        <f>VLOOKUP(укпф1[[#This Row],[Номенклатура]],[1]!Таблица213[[product_name]:[упаковка]],3,FALSE)</f>
        <v>ОХЛ</v>
      </c>
      <c r="G1373" t="s">
        <v>15</v>
      </c>
      <c r="H1373" t="str">
        <f>VLOOKUP(укпф1[[#This Row],[Номенклатура]],[1]!Таблица213[[product_name]:[упаковка]],4,FALSE)</f>
        <v>грудка</v>
      </c>
      <c r="I1373" s="7">
        <v>253.98836134979007</v>
      </c>
      <c r="J1373" s="7" cm="1">
        <f t="array" ref="J1373">INDEX('[1]прайс ЗПП'!$A$1:$D$1080,MATCH(1,(укпф1[[#This Row],[артикул]]='[1]прайс ЗПП'!$B$1:$B$1080)*(укпф1[[#This Row],[Source.Name.1]]='[1]прайс ЗПП'!$A$1:$A$1080),0),4)</f>
        <v>887.90875134038947</v>
      </c>
      <c r="K1373" s="7">
        <f>укпф1[[#This Row],[цена]]*укпф1[[#This Row],[объем]]</f>
        <v>225518.48878108372</v>
      </c>
      <c r="L1373" s="7">
        <f>IFERROR(укпф1[[#This Row],[объем]]*VLOOKUP(укпф1[[#This Row],[артикул]],[1]маринад!$A$2:$D$39,3,FALSE),укпф1[[#This Row],[объем]])</f>
        <v>253.98836134979007</v>
      </c>
    </row>
    <row r="1374" spans="1:12" x14ac:dyDescent="0.35">
      <c r="A1374" t="s">
        <v>154</v>
      </c>
      <c r="B1374" t="s">
        <v>93</v>
      </c>
      <c r="C1374" t="s">
        <v>69</v>
      </c>
      <c r="D1374">
        <f>VLOOKUP(укпф1[[#This Row],[Номенклатура]],[1]!Таблица213[[product_name]:[упаковка]],7,FALSE)</f>
        <v>725</v>
      </c>
      <c r="E1374" t="s">
        <v>78</v>
      </c>
      <c r="F1374" t="str">
        <f>VLOOKUP(укпф1[[#This Row],[Номенклатура]],[1]!Таблица213[[product_name]:[упаковка]],3,FALSE)</f>
        <v>ОХЛ</v>
      </c>
      <c r="G1374" t="s">
        <v>15</v>
      </c>
      <c r="H1374" t="str">
        <f>VLOOKUP(укпф1[[#This Row],[Номенклатура]],[1]!Таблица213[[product_name]:[упаковка]],4,FALSE)</f>
        <v>грудка</v>
      </c>
      <c r="I1374" s="7">
        <v>797.52345463834092</v>
      </c>
      <c r="J1374" s="7" cm="1">
        <f t="array" ref="J1374">INDEX('[1]прайс ЗПП'!$A$1:$D$1080,MATCH(1,(укпф1[[#This Row],[артикул]]='[1]прайс ЗПП'!$B$1:$B$1080)*(укпф1[[#This Row],[Source.Name.1]]='[1]прайс ЗПП'!$A$1:$A$1080),0),4)</f>
        <v>859.6442175498313</v>
      </c>
      <c r="K1374" s="7">
        <f>укпф1[[#This Row],[цена]]*укпф1[[#This Row],[объем]]</f>
        <v>685586.4261402149</v>
      </c>
      <c r="L1374" s="7">
        <f>IFERROR(укпф1[[#This Row],[объем]]*VLOOKUP(укпф1[[#This Row],[артикул]],[1]маринад!$A$2:$D$39,3,FALSE),укпф1[[#This Row],[объем]])</f>
        <v>797.52345463834092</v>
      </c>
    </row>
    <row r="1375" spans="1:12" x14ac:dyDescent="0.35">
      <c r="A1375" t="s">
        <v>154</v>
      </c>
      <c r="B1375" t="s">
        <v>93</v>
      </c>
      <c r="C1375" t="s">
        <v>69</v>
      </c>
      <c r="D1375">
        <f>VLOOKUP(укпф1[[#This Row],[Номенклатура]],[1]!Таблица213[[product_name]:[упаковка]],7,FALSE)</f>
        <v>29</v>
      </c>
      <c r="E1375" t="s">
        <v>79</v>
      </c>
      <c r="F1375" t="str">
        <f>VLOOKUP(укпф1[[#This Row],[Номенклатура]],[1]!Таблица213[[product_name]:[упаковка]],3,FALSE)</f>
        <v>ОХЛ</v>
      </c>
      <c r="G1375" t="s">
        <v>15</v>
      </c>
      <c r="H1375" t="str">
        <f>VLOOKUP(укпф1[[#This Row],[Номенклатура]],[1]!Таблица213[[product_name]:[упаковка]],4,FALSE)</f>
        <v>табак</v>
      </c>
      <c r="I1375" s="7">
        <v>152.39301680987404</v>
      </c>
      <c r="J1375" s="7" cm="1">
        <f t="array" ref="J1375">INDEX('[1]прайс ЗПП'!$A$1:$D$1080,MATCH(1,(укпф1[[#This Row],[артикул]]='[1]прайс ЗПП'!$B$1:$B$1080)*(укпф1[[#This Row],[Source.Name.1]]='[1]прайс ЗПП'!$A$1:$A$1080),0),4)</f>
        <v>752.41739844674464</v>
      </c>
      <c r="K1375" s="7">
        <f>укпф1[[#This Row],[цена]]*укпф1[[#This Row],[объем]]</f>
        <v>114663.15724953645</v>
      </c>
      <c r="L1375" s="7">
        <f>IFERROR(укпф1[[#This Row],[объем]]*VLOOKUP(укпф1[[#This Row],[артикул]],[1]маринад!$A$2:$D$39,3,FALSE),укпф1[[#This Row],[объем]])</f>
        <v>152.39301680987404</v>
      </c>
    </row>
    <row r="1376" spans="1:12" x14ac:dyDescent="0.35">
      <c r="A1376" t="s">
        <v>154</v>
      </c>
      <c r="B1376" t="s">
        <v>93</v>
      </c>
      <c r="C1376" t="s">
        <v>69</v>
      </c>
      <c r="D1376">
        <f>VLOOKUP(укпф1[[#This Row],[Номенклатура]],[1]!Таблица213[[product_name]:[упаковка]],7,FALSE)</f>
        <v>30</v>
      </c>
      <c r="E1376" t="s">
        <v>80</v>
      </c>
      <c r="F1376" t="str">
        <f>VLOOKUP(укпф1[[#This Row],[Номенклатура]],[1]!Таблица213[[product_name]:[упаковка]],3,FALSE)</f>
        <v>ОХЛ</v>
      </c>
      <c r="G1376" t="s">
        <v>15</v>
      </c>
      <c r="H1376" t="str">
        <f>VLOOKUP(укпф1[[#This Row],[Номенклатура]],[1]!Таблица213[[product_name]:[упаковка]],4,FALSE)</f>
        <v>рагу</v>
      </c>
      <c r="I1376" s="7">
        <v>863.5604285892864</v>
      </c>
      <c r="J1376" s="7" cm="1">
        <f t="array" ref="J1376">INDEX('[1]прайс ЗПП'!$A$1:$D$1080,MATCH(1,(укпф1[[#This Row],[артикул]]='[1]прайс ЗПП'!$B$1:$B$1080)*(укпф1[[#This Row],[Source.Name.1]]='[1]прайс ЗПП'!$A$1:$A$1080),0),4)</f>
        <v>707.52985307400411</v>
      </c>
      <c r="K1376" s="7">
        <f>укпф1[[#This Row],[цена]]*укпф1[[#This Row],[объем]]</f>
        <v>610994.78316030186</v>
      </c>
      <c r="L1376" s="7">
        <f>IFERROR(укпф1[[#This Row],[объем]]*VLOOKUP(укпф1[[#This Row],[артикул]],[1]маринад!$A$2:$D$39,3,FALSE),укпф1[[#This Row],[объем]])</f>
        <v>863.5604285892864</v>
      </c>
    </row>
    <row r="1377" spans="1:12" x14ac:dyDescent="0.35">
      <c r="A1377" t="s">
        <v>154</v>
      </c>
      <c r="B1377" t="s">
        <v>93</v>
      </c>
      <c r="C1377" t="s">
        <v>69</v>
      </c>
      <c r="D1377">
        <f>VLOOKUP(укпф1[[#This Row],[Номенклатура]],[1]!Таблица213[[product_name]:[упаковка]],7,FALSE)</f>
        <v>730</v>
      </c>
      <c r="E1377" t="s">
        <v>45</v>
      </c>
      <c r="F1377" t="str">
        <f>VLOOKUP(укпф1[[#This Row],[Номенклатура]],[1]!Таблица213[[product_name]:[упаковка]],3,FALSE)</f>
        <v>ОХЛ</v>
      </c>
      <c r="G1377" t="s">
        <v>15</v>
      </c>
      <c r="H1377" t="str">
        <f>VLOOKUP(укпф1[[#This Row],[Номенклатура]],[1]!Таблица213[[product_name]:[упаковка]],4,FALSE)</f>
        <v>желудки</v>
      </c>
      <c r="I1377" s="7">
        <v>182.87162017184886</v>
      </c>
      <c r="J1377" s="7" cm="1">
        <f t="array" ref="J1377">INDEX('[1]прайс ЗПП'!$A$1:$D$1080,MATCH(1,(укпф1[[#This Row],[артикул]]='[1]прайс ЗПП'!$B$1:$B$1080)*(укпф1[[#This Row],[Source.Name.1]]='[1]прайс ЗПП'!$A$1:$A$1080),0),4)</f>
        <v>559.76910841056088</v>
      </c>
      <c r="K1377" s="7">
        <f>укпф1[[#This Row],[цена]]*укпф1[[#This Row],[объем]]</f>
        <v>102365.88377719058</v>
      </c>
      <c r="L1377" s="7">
        <f>IFERROR(укпф1[[#This Row],[объем]]*VLOOKUP(укпф1[[#This Row],[артикул]],[1]маринад!$A$2:$D$39,3,FALSE),укпф1[[#This Row],[объем]])</f>
        <v>182.87162017184886</v>
      </c>
    </row>
    <row r="1378" spans="1:12" x14ac:dyDescent="0.35">
      <c r="A1378" t="s">
        <v>154</v>
      </c>
      <c r="B1378" t="s">
        <v>93</v>
      </c>
      <c r="C1378" t="s">
        <v>69</v>
      </c>
      <c r="D1378">
        <f>VLOOKUP(укпф1[[#This Row],[Номенклатура]],[1]!Таблица213[[product_name]:[упаковка]],7,FALSE)</f>
        <v>731</v>
      </c>
      <c r="E1378" t="s">
        <v>81</v>
      </c>
      <c r="F1378" t="str">
        <f>VLOOKUP(укпф1[[#This Row],[Номенклатура]],[1]!Таблица213[[product_name]:[упаковка]],3,FALSE)</f>
        <v>ОХЛ</v>
      </c>
      <c r="G1378" t="s">
        <v>15</v>
      </c>
      <c r="H1378" t="str">
        <f>VLOOKUP(укпф1[[#This Row],[Номенклатура]],[1]!Таблица213[[product_name]:[упаковка]],4,FALSE)</f>
        <v>желудки</v>
      </c>
      <c r="I1378" s="7">
        <v>121.91441344789924</v>
      </c>
      <c r="J1378" s="7" cm="1">
        <f t="array" ref="J1378">INDEX('[1]прайс ЗПП'!$A$1:$D$1080,MATCH(1,(укпф1[[#This Row],[артикул]]='[1]прайс ЗПП'!$B$1:$B$1080)*(укпф1[[#This Row],[Source.Name.1]]='[1]прайс ЗПП'!$A$1:$A$1080),0),4)</f>
        <v>537.9788826614074</v>
      </c>
      <c r="K1378" s="7">
        <f>укпф1[[#This Row],[цена]]*укпф1[[#This Row],[объем]]</f>
        <v>65587.379927021684</v>
      </c>
      <c r="L1378" s="7">
        <f>IFERROR(укпф1[[#This Row],[объем]]*VLOOKUP(укпф1[[#This Row],[артикул]],[1]маринад!$A$2:$D$39,3,FALSE),укпф1[[#This Row],[объем]])</f>
        <v>121.91441344789924</v>
      </c>
    </row>
    <row r="1379" spans="1:12" x14ac:dyDescent="0.35">
      <c r="A1379" t="s">
        <v>154</v>
      </c>
      <c r="B1379" t="s">
        <v>93</v>
      </c>
      <c r="C1379" t="s">
        <v>69</v>
      </c>
      <c r="D1379">
        <f>VLOOKUP(укпф1[[#This Row],[Номенклатура]],[1]!Таблица213[[product_name]:[упаковка]],7,FALSE)</f>
        <v>732</v>
      </c>
      <c r="E1379" t="s">
        <v>47</v>
      </c>
      <c r="F1379" t="str">
        <f>VLOOKUP(укпф1[[#This Row],[Номенклатура]],[1]!Таблица213[[product_name]:[упаковка]],3,FALSE)</f>
        <v>ОХЛ</v>
      </c>
      <c r="G1379" t="s">
        <v>15</v>
      </c>
      <c r="H1379" t="str">
        <f>VLOOKUP(укпф1[[#This Row],[Номенклатура]],[1]!Таблица213[[product_name]:[упаковка]],4,FALSE)</f>
        <v>печень</v>
      </c>
      <c r="I1379" s="7">
        <v>193.03115462584046</v>
      </c>
      <c r="J1379" s="7" cm="1">
        <f t="array" ref="J1379">INDEX('[1]прайс ЗПП'!$A$1:$D$1080,MATCH(1,(укпф1[[#This Row],[артикул]]='[1]прайс ЗПП'!$B$1:$B$1080)*(укпф1[[#This Row],[Source.Name.1]]='[1]прайс ЗПП'!$A$1:$A$1080),0),4)</f>
        <v>535.64160138190721</v>
      </c>
      <c r="K1379" s="7">
        <f>укпф1[[#This Row],[цена]]*укпф1[[#This Row],[объем]]</f>
        <v>103395.51678038372</v>
      </c>
      <c r="L1379" s="7">
        <f>IFERROR(укпф1[[#This Row],[объем]]*VLOOKUP(укпф1[[#This Row],[артикул]],[1]маринад!$A$2:$D$39,3,FALSE),укпф1[[#This Row],[объем]])</f>
        <v>193.03115462584046</v>
      </c>
    </row>
    <row r="1380" spans="1:12" x14ac:dyDescent="0.35">
      <c r="A1380" t="s">
        <v>154</v>
      </c>
      <c r="B1380" t="s">
        <v>93</v>
      </c>
      <c r="C1380" t="s">
        <v>69</v>
      </c>
      <c r="D1380">
        <f>VLOOKUP(укпф1[[#This Row],[Номенклатура]],[1]!Таблица213[[product_name]:[упаковка]],7,FALSE)</f>
        <v>733</v>
      </c>
      <c r="E1380" t="s">
        <v>82</v>
      </c>
      <c r="F1380" t="str">
        <f>VLOOKUP(укпф1[[#This Row],[Номенклатура]],[1]!Таблица213[[product_name]:[упаковка]],3,FALSE)</f>
        <v>ОХЛ</v>
      </c>
      <c r="G1380" t="s">
        <v>15</v>
      </c>
      <c r="H1380" t="str">
        <f>VLOOKUP(укпф1[[#This Row],[Номенклатура]],[1]!Таблица213[[product_name]:[упаковка]],4,FALSE)</f>
        <v>печень</v>
      </c>
      <c r="I1380" s="7">
        <v>152.39301680987404</v>
      </c>
      <c r="J1380" s="7" cm="1">
        <f t="array" ref="J1380">INDEX('[1]прайс ЗПП'!$A$1:$D$1080,MATCH(1,(укпф1[[#This Row],[артикул]]='[1]прайс ЗПП'!$B$1:$B$1080)*(укпф1[[#This Row],[Source.Name.1]]='[1]прайс ЗПП'!$A$1:$A$1080),0),4)</f>
        <v>512.18014320986754</v>
      </c>
      <c r="K1380" s="7">
        <f>укпф1[[#This Row],[цена]]*укпф1[[#This Row],[объем]]</f>
        <v>78052.677173865042</v>
      </c>
      <c r="L1380" s="7">
        <f>IFERROR(укпф1[[#This Row],[объем]]*VLOOKUP(укпф1[[#This Row],[артикул]],[1]маринад!$A$2:$D$39,3,FALSE),укпф1[[#This Row],[объем]])</f>
        <v>152.39301680987404</v>
      </c>
    </row>
    <row r="1381" spans="1:12" x14ac:dyDescent="0.35">
      <c r="A1381" t="s">
        <v>154</v>
      </c>
      <c r="B1381" t="s">
        <v>93</v>
      </c>
      <c r="C1381" t="s">
        <v>69</v>
      </c>
      <c r="D1381">
        <f>VLOOKUP(укпф1[[#This Row],[Номенклатура]],[1]!Таблица213[[product_name]:[упаковка]],7,FALSE)</f>
        <v>734</v>
      </c>
      <c r="E1381" t="s">
        <v>49</v>
      </c>
      <c r="F1381" t="str">
        <f>VLOOKUP(укпф1[[#This Row],[Номенклатура]],[1]!Таблица213[[product_name]:[упаковка]],3,FALSE)</f>
        <v>ОХЛ</v>
      </c>
      <c r="G1381" t="s">
        <v>15</v>
      </c>
      <c r="H1381" t="str">
        <f>VLOOKUP(укпф1[[#This Row],[Номенклатура]],[1]!Таблица213[[product_name]:[упаковка]],4,FALSE)</f>
        <v>сердце</v>
      </c>
      <c r="I1381" s="7">
        <v>253.9883613497901</v>
      </c>
      <c r="J1381" s="7" cm="1">
        <f t="array" ref="J1381">INDEX('[1]прайс ЗПП'!$A$1:$D$1080,MATCH(1,(укпф1[[#This Row],[артикул]]='[1]прайс ЗПП'!$B$1:$B$1080)*(укпф1[[#This Row],[Source.Name.1]]='[1]прайс ЗПП'!$A$1:$A$1080),0),4)</f>
        <v>894.40519049368038</v>
      </c>
      <c r="K1381" s="7">
        <f>укпф1[[#This Row],[цена]]*укпф1[[#This Row],[объем]]</f>
        <v>227168.50871623674</v>
      </c>
      <c r="L1381" s="7">
        <f>IFERROR(укпф1[[#This Row],[объем]]*VLOOKUP(укпф1[[#This Row],[артикул]],[1]маринад!$A$2:$D$39,3,FALSE),укпф1[[#This Row],[объем]])</f>
        <v>253.9883613497901</v>
      </c>
    </row>
    <row r="1382" spans="1:12" x14ac:dyDescent="0.35">
      <c r="A1382" t="s">
        <v>154</v>
      </c>
      <c r="B1382" t="s">
        <v>93</v>
      </c>
      <c r="C1382" t="s">
        <v>69</v>
      </c>
      <c r="D1382">
        <f>VLOOKUP(укпф1[[#This Row],[Номенклатура]],[1]!Таблица213[[product_name]:[упаковка]],7,FALSE)</f>
        <v>735</v>
      </c>
      <c r="E1382" t="s">
        <v>83</v>
      </c>
      <c r="F1382" t="str">
        <f>VLOOKUP(укпф1[[#This Row],[Номенклатура]],[1]!Таблица213[[product_name]:[упаковка]],3,FALSE)</f>
        <v>ОХЛ</v>
      </c>
      <c r="G1382" t="s">
        <v>15</v>
      </c>
      <c r="H1382" t="str">
        <f>VLOOKUP(укпф1[[#This Row],[Номенклатура]],[1]!Таблица213[[product_name]:[упаковка]],4,FALSE)</f>
        <v>сердце</v>
      </c>
      <c r="I1382" s="7">
        <v>152.39301680987404</v>
      </c>
      <c r="J1382" s="7" cm="1">
        <f t="array" ref="J1382">INDEX('[1]прайс ЗПП'!$A$1:$D$1080,MATCH(1,(укпф1[[#This Row],[артикул]]='[1]прайс ЗПП'!$B$1:$B$1080)*(укпф1[[#This Row],[Source.Name.1]]='[1]прайс ЗПП'!$A$1:$A$1080),0),4)</f>
        <v>866.67806653221783</v>
      </c>
      <c r="K1382" s="7">
        <f>укпф1[[#This Row],[цена]]*укпф1[[#This Row],[объем]]</f>
        <v>132075.6851617934</v>
      </c>
      <c r="L1382" s="7">
        <f>IFERROR(укпф1[[#This Row],[объем]]*VLOOKUP(укпф1[[#This Row],[артикул]],[1]маринад!$A$2:$D$39,3,FALSE),укпф1[[#This Row],[объем]])</f>
        <v>152.39301680987404</v>
      </c>
    </row>
    <row r="1383" spans="1:12" x14ac:dyDescent="0.35">
      <c r="A1383" t="s">
        <v>154</v>
      </c>
      <c r="B1383" t="s">
        <v>93</v>
      </c>
      <c r="C1383" t="s">
        <v>69</v>
      </c>
      <c r="D1383">
        <f>VLOOKUP(укпф1[[#This Row],[Номенклатура]],[1]!Таблица213[[product_name]:[упаковка]],7,FALSE)</f>
        <v>204</v>
      </c>
      <c r="E1383" t="s">
        <v>84</v>
      </c>
      <c r="F1383" t="str">
        <f>VLOOKUP(укпф1[[#This Row],[Номенклатура]],[1]!Таблица213[[product_name]:[упаковка]],3,FALSE)</f>
        <v>ОХЛ</v>
      </c>
      <c r="G1383" t="s">
        <v>15</v>
      </c>
      <c r="H1383" t="str">
        <f>VLOOKUP(укпф1[[#This Row],[Номенклатура]],[1]!Таблица213[[product_name]:[упаковка]],4,FALSE)</f>
        <v>крыло</v>
      </c>
      <c r="I1383" s="7">
        <v>111.75487899390762</v>
      </c>
      <c r="J1383" s="7" cm="1">
        <f t="array" ref="J1383">INDEX('[1]прайс ЗПП'!$A$1:$D$1080,MATCH(1,(укпф1[[#This Row],[артикул]]='[1]прайс ЗПП'!$B$1:$B$1080)*(укпф1[[#This Row],[Source.Name.1]]='[1]прайс ЗПП'!$A$1:$A$1080),0),4)</f>
        <v>843.22647535873307</v>
      </c>
      <c r="K1383" s="7">
        <f>укпф1[[#This Row],[цена]]*укпф1[[#This Row],[объем]]</f>
        <v>94234.67271817445</v>
      </c>
      <c r="L1383" s="7">
        <f>IFERROR(укпф1[[#This Row],[объем]]*VLOOKUP(укпф1[[#This Row],[артикул]],[1]маринад!$A$2:$D$39,3,FALSE),укпф1[[#This Row],[объем]])</f>
        <v>95.803582506564609</v>
      </c>
    </row>
    <row r="1384" spans="1:12" x14ac:dyDescent="0.35">
      <c r="A1384" t="s">
        <v>154</v>
      </c>
      <c r="B1384" t="s">
        <v>93</v>
      </c>
      <c r="C1384" t="s">
        <v>69</v>
      </c>
      <c r="D1384">
        <f>VLOOKUP(укпф1[[#This Row],[Номенклатура]],[1]!Таблица213[[product_name]:[упаковка]],7,FALSE)</f>
        <v>959</v>
      </c>
      <c r="E1384" t="s">
        <v>85</v>
      </c>
      <c r="F1384" t="str">
        <f>VLOOKUP(укпф1[[#This Row],[Номенклатура]],[1]!Таблица213[[product_name]:[упаковка]],3,FALSE)</f>
        <v>ОХЛ</v>
      </c>
      <c r="G1384" t="s">
        <v>15</v>
      </c>
      <c r="H1384" t="str">
        <f>VLOOKUP(укпф1[[#This Row],[Номенклатура]],[1]!Таблица213[[product_name]:[упаковка]],4,FALSE)</f>
        <v>табак</v>
      </c>
      <c r="I1384" s="7">
        <v>106.67511176691183</v>
      </c>
      <c r="J1384" s="7" cm="1">
        <f t="array" ref="J1384">INDEX('[1]прайс ЗПП'!$A$1:$D$1080,MATCH(1,(укпф1[[#This Row],[артикул]]='[1]прайс ЗПП'!$B$1:$B$1080)*(укпф1[[#This Row],[Source.Name.1]]='[1]прайс ЗПП'!$A$1:$A$1080),0),4)</f>
        <v>675.98282243671781</v>
      </c>
      <c r="K1384" s="7">
        <f>укпф1[[#This Row],[цена]]*укпф1[[#This Row],[объем]]</f>
        <v>72110.543135949381</v>
      </c>
      <c r="L1384" s="7">
        <f>IFERROR(укпф1[[#This Row],[объем]]*VLOOKUP(укпф1[[#This Row],[артикул]],[1]маринад!$A$2:$D$39,3,FALSE),укпф1[[#This Row],[объем]])</f>
        <v>94.194359176081079</v>
      </c>
    </row>
    <row r="1385" spans="1:12" x14ac:dyDescent="0.35">
      <c r="A1385" t="s">
        <v>154</v>
      </c>
      <c r="B1385" t="s">
        <v>93</v>
      </c>
      <c r="C1385" t="s">
        <v>69</v>
      </c>
      <c r="D1385">
        <f>VLOOKUP(укпф1[[#This Row],[Номенклатура]],[1]!Таблица213[[product_name]:[упаковка]],7,FALSE)</f>
        <v>953</v>
      </c>
      <c r="E1385" t="s">
        <v>87</v>
      </c>
      <c r="F1385" t="str">
        <f>VLOOKUP(укпф1[[#This Row],[Номенклатура]],[1]!Таблица213[[product_name]:[упаковка]],3,FALSE)</f>
        <v>ОХЛ</v>
      </c>
      <c r="G1385" t="s">
        <v>15</v>
      </c>
      <c r="H1385" t="str">
        <f>VLOOKUP(укпф1[[#This Row],[Номенклатура]],[1]!Таблица213[[product_name]:[упаковка]],4,FALSE)</f>
        <v>бедро</v>
      </c>
      <c r="I1385" s="7">
        <v>106.67511176691183</v>
      </c>
      <c r="J1385" s="7" cm="1">
        <f t="array" ref="J1385">INDEX('[1]прайс ЗПП'!$A$1:$D$1080,MATCH(1,(укпф1[[#This Row],[артикул]]='[1]прайс ЗПП'!$B$1:$B$1080)*(укпф1[[#This Row],[Source.Name.1]]='[1]прайс ЗПП'!$A$1:$A$1080),0),4)</f>
        <v>899.61834479020376</v>
      </c>
      <c r="K1385" s="7">
        <f>укпф1[[#This Row],[цена]]*укпф1[[#This Row],[объем]]</f>
        <v>95966.887478059201</v>
      </c>
      <c r="L1385" s="7">
        <f>IFERROR(укпф1[[#This Row],[объем]]*VLOOKUP(укпф1[[#This Row],[артикул]],[1]маринад!$A$2:$D$39,3,FALSE),укпф1[[#This Row],[объем]])</f>
        <v>92.000958833041679</v>
      </c>
    </row>
    <row r="1386" spans="1:12" x14ac:dyDescent="0.35">
      <c r="A1386" t="s">
        <v>154</v>
      </c>
      <c r="B1386" t="s">
        <v>93</v>
      </c>
      <c r="C1386" t="s">
        <v>69</v>
      </c>
      <c r="D1386">
        <f>VLOOKUP(укпф1[[#This Row],[Номенклатура]],[1]!Таблица213[[product_name]:[упаковка]],7,FALSE)</f>
        <v>958</v>
      </c>
      <c r="E1386" t="s">
        <v>58</v>
      </c>
      <c r="F1386" t="str">
        <f>VLOOKUP(укпф1[[#This Row],[Номенклатура]],[1]!Таблица213[[product_name]:[упаковка]],3,FALSE)</f>
        <v>ОХЛ</v>
      </c>
      <c r="G1386" t="s">
        <v>15</v>
      </c>
      <c r="H1386" t="str">
        <f>VLOOKUP(укпф1[[#This Row],[Номенклатура]],[1]!Таблица213[[product_name]:[упаковка]],4,FALSE)</f>
        <v>табак</v>
      </c>
      <c r="I1386" s="7">
        <v>101.59534453991606</v>
      </c>
      <c r="J1386" s="7" cm="1">
        <f t="array" ref="J1386">INDEX('[1]прайс ЗПП'!$A$1:$D$1080,MATCH(1,(укпф1[[#This Row],[артикул]]='[1]прайс ЗПП'!$B$1:$B$1080)*(укпф1[[#This Row],[Source.Name.1]]='[1]прайс ЗПП'!$A$1:$A$1080),0),4)</f>
        <v>776.34084275862176</v>
      </c>
      <c r="K1386" s="7">
        <f>укпф1[[#This Row],[цена]]*укпф1[[#This Row],[объем]]</f>
        <v>78872.615400470968</v>
      </c>
      <c r="L1386" s="7">
        <f>IFERROR(укпф1[[#This Row],[объем]]*VLOOKUP(укпф1[[#This Row],[артикул]],[1]маринад!$A$2:$D$39,3,FALSE),укпф1[[#This Row],[объем]])</f>
        <v>98.924386114816016</v>
      </c>
    </row>
    <row r="1387" spans="1:12" x14ac:dyDescent="0.35">
      <c r="A1387" t="s">
        <v>154</v>
      </c>
      <c r="B1387" t="s">
        <v>93</v>
      </c>
      <c r="C1387" t="s">
        <v>69</v>
      </c>
      <c r="D1387">
        <f>VLOOKUP(укпф1[[#This Row],[Номенклатура]],[1]!Таблица213[[product_name]:[упаковка]],7,FALSE)</f>
        <v>205</v>
      </c>
      <c r="E1387" t="s">
        <v>88</v>
      </c>
      <c r="F1387" t="str">
        <f>VLOOKUP(укпф1[[#This Row],[Номенклатура]],[1]!Таблица213[[product_name]:[упаковка]],3,FALSE)</f>
        <v>ОХЛ</v>
      </c>
      <c r="G1387" t="s">
        <v>15</v>
      </c>
      <c r="H1387" t="str">
        <f>VLOOKUP(укпф1[[#This Row],[Номенклатура]],[1]!Таблица213[[product_name]:[упаковка]],4,FALSE)</f>
        <v>рагу</v>
      </c>
      <c r="I1387" s="7">
        <v>152.39301680987404</v>
      </c>
      <c r="J1387" s="7" cm="1">
        <f t="array" ref="J1387">INDEX('[1]прайс ЗПП'!$A$1:$D$1080,MATCH(1,(укпф1[[#This Row],[артикул]]='[1]прайс ЗПП'!$B$1:$B$1080)*(укпф1[[#This Row],[Source.Name.1]]='[1]прайс ЗПП'!$A$1:$A$1080),0),4)</f>
        <v>597.42619612066812</v>
      </c>
      <c r="K1387" s="7">
        <f>укпф1[[#This Row],[цена]]*укпф1[[#This Row],[объем]]</f>
        <v>91043.580348076081</v>
      </c>
      <c r="L1387" s="7">
        <f>IFERROR(укпф1[[#This Row],[объем]]*VLOOKUP(укпф1[[#This Row],[артикул]],[1]маринад!$A$2:$D$39,3,FALSE),укпф1[[#This Row],[объем]])</f>
        <v>113.07636477693407</v>
      </c>
    </row>
    <row r="1388" spans="1:12" x14ac:dyDescent="0.35">
      <c r="A1388" t="s">
        <v>154</v>
      </c>
      <c r="B1388" t="s">
        <v>93</v>
      </c>
      <c r="C1388" t="s">
        <v>69</v>
      </c>
      <c r="D1388">
        <f>VLOOKUP(укпф1[[#This Row],[Номенклатура]],[1]!Таблица213[[product_name]:[упаковка]],7,FALSE)</f>
        <v>961</v>
      </c>
      <c r="E1388" t="s">
        <v>89</v>
      </c>
      <c r="F1388" t="str">
        <f>VLOOKUP(укпф1[[#This Row],[Номенклатура]],[1]!Таблица213[[product_name]:[упаковка]],3,FALSE)</f>
        <v>ОХЛ</v>
      </c>
      <c r="G1388" t="s">
        <v>15</v>
      </c>
      <c r="H1388" t="str">
        <f>VLOOKUP(укпф1[[#This Row],[Номенклатура]],[1]!Таблица213[[product_name]:[упаковка]],4,FALSE)</f>
        <v>табак</v>
      </c>
      <c r="I1388" s="7">
        <v>528.29579160756339</v>
      </c>
      <c r="J1388" s="7" cm="1">
        <f t="array" ref="J1388">INDEX('[1]прайс ЗПП'!$A$1:$D$1080,MATCH(1,(укпф1[[#This Row],[артикул]]='[1]прайс ЗПП'!$B$1:$B$1080)*(укпф1[[#This Row],[Source.Name.1]]='[1]прайс ЗПП'!$A$1:$A$1080),0),4)</f>
        <v>766.05944788232523</v>
      </c>
      <c r="K1388" s="7">
        <f>укпф1[[#This Row],[цена]]*укпф1[[#This Row],[объем]]</f>
        <v>404705.98243744596</v>
      </c>
      <c r="L1388" s="7">
        <f>IFERROR(укпф1[[#This Row],[объем]]*VLOOKUP(укпф1[[#This Row],[артикул]],[1]маринад!$A$2:$D$39,3,FALSE),укпф1[[#This Row],[объем]])</f>
        <v>523.06514020550833</v>
      </c>
    </row>
    <row r="1389" spans="1:12" x14ac:dyDescent="0.35">
      <c r="A1389" t="s">
        <v>154</v>
      </c>
      <c r="B1389" t="s">
        <v>93</v>
      </c>
      <c r="C1389" t="s">
        <v>69</v>
      </c>
      <c r="D1389">
        <f>VLOOKUP(укпф1[[#This Row],[Номенклатура]],[1]!Таблица213[[product_name]:[упаковка]],7,FALSE)</f>
        <v>1064</v>
      </c>
      <c r="E1389" t="s">
        <v>62</v>
      </c>
      <c r="F1389" t="str">
        <f>VLOOKUP(укпф1[[#This Row],[Номенклатура]],[1]!Таблица213[[product_name]:[упаковка]],3,FALSE)</f>
        <v>ОХЛ</v>
      </c>
      <c r="G1389" t="s">
        <v>15</v>
      </c>
      <c r="H1389" t="str">
        <f>VLOOKUP(укпф1[[#This Row],[Номенклатура]],[1]!Таблица213[[product_name]:[упаковка]],4,FALSE)</f>
        <v>бедро</v>
      </c>
      <c r="I1389" s="7">
        <v>157.47278403686985</v>
      </c>
      <c r="J1389" s="7" cm="1">
        <f t="array" ref="J1389">INDEX('[1]прайс ЗПП'!$A$1:$D$1080,MATCH(1,(укпф1[[#This Row],[артикул]]='[1]прайс ЗПП'!$B$1:$B$1080)*(укпф1[[#This Row],[Source.Name.1]]='[1]прайс ЗПП'!$A$1:$A$1080),0),4)</f>
        <v>873.77285014644815</v>
      </c>
      <c r="K1389" s="7">
        <f>укпф1[[#This Row],[цена]]*укпф1[[#This Row],[объем]]</f>
        <v>137595.44332839188</v>
      </c>
      <c r="L1389" s="7">
        <f>IFERROR(укпф1[[#This Row],[объем]]*VLOOKUP(укпф1[[#This Row],[артикул]],[1]маринад!$A$2:$D$39,3,FALSE),укпф1[[#This Row],[объем]])</f>
        <v>133.67808492094215</v>
      </c>
    </row>
    <row r="1390" spans="1:12" x14ac:dyDescent="0.35">
      <c r="A1390" t="s">
        <v>154</v>
      </c>
      <c r="B1390" t="s">
        <v>93</v>
      </c>
      <c r="C1390" t="s">
        <v>69</v>
      </c>
      <c r="D1390">
        <f>VLOOKUP(укпф1[[#This Row],[Номенклатура]],[1]!Таблица213[[product_name]:[упаковка]],7,FALSE)</f>
        <v>737</v>
      </c>
      <c r="E1390" t="s">
        <v>90</v>
      </c>
      <c r="F1390" t="str">
        <f>VLOOKUP(укпф1[[#This Row],[Номенклатура]],[1]!Таблица213[[product_name]:[упаковка]],3,FALSE)</f>
        <v>ОХЛ</v>
      </c>
      <c r="G1390" t="s">
        <v>15</v>
      </c>
      <c r="H1390" t="str">
        <f>VLOOKUP(укпф1[[#This Row],[Номенклатура]],[1]!Таблица213[[product_name]:[упаковка]],4,FALSE)</f>
        <v>лапы</v>
      </c>
      <c r="I1390" s="7">
        <v>507.97672269958019</v>
      </c>
      <c r="J1390" s="7" cm="1">
        <f t="array" ref="J1390">INDEX('[1]прайс ЗПП'!$A$1:$D$1080,MATCH(1,(укпф1[[#This Row],[артикул]]='[1]прайс ЗПП'!$B$1:$B$1080)*(укпф1[[#This Row],[Source.Name.1]]='[1]прайс ЗПП'!$A$1:$A$1080),0),4)</f>
        <v>164.56934734838359</v>
      </c>
      <c r="K1390" s="7">
        <f>укпф1[[#This Row],[цена]]*укпф1[[#This Row],[объем]]</f>
        <v>83597.397722840746</v>
      </c>
      <c r="L1390" s="7">
        <f>IFERROR(укпф1[[#This Row],[объем]]*VLOOKUP(укпф1[[#This Row],[артикул]],[1]маринад!$A$2:$D$39,3,FALSE),укпф1[[#This Row],[объем]])</f>
        <v>507.97672269958019</v>
      </c>
    </row>
    <row r="1391" spans="1:12" x14ac:dyDescent="0.35">
      <c r="A1391" t="s">
        <v>154</v>
      </c>
      <c r="B1391" t="s">
        <v>93</v>
      </c>
      <c r="C1391" t="s">
        <v>69</v>
      </c>
      <c r="D1391">
        <f>VLOOKUP(укпф1[[#This Row],[Номенклатура]],[1]!Таблица213[[product_name]:[упаковка]],7,FALSE)</f>
        <v>739</v>
      </c>
      <c r="E1391" t="s">
        <v>91</v>
      </c>
      <c r="F1391" t="str">
        <f>VLOOKUP(укпф1[[#This Row],[Номенклатура]],[1]!Таблица213[[product_name]:[упаковка]],3,FALSE)</f>
        <v>ОХЛ</v>
      </c>
      <c r="G1391" t="s">
        <v>15</v>
      </c>
      <c r="H1391" t="str">
        <f>VLOOKUP(укпф1[[#This Row],[Номенклатура]],[1]!Таблица213[[product_name]:[упаковка]],4,FALSE)</f>
        <v>головы</v>
      </c>
      <c r="I1391" s="7">
        <v>660.36973950945423</v>
      </c>
      <c r="J1391" s="7" cm="1">
        <f t="array" ref="J1391">INDEX('[1]прайс ЗПП'!$A$1:$D$1080,MATCH(1,(укпф1[[#This Row],[артикул]]='[1]прайс ЗПП'!$B$1:$B$1080)*(укпф1[[#This Row],[Source.Name.1]]='[1]прайс ЗПП'!$A$1:$A$1080),0),4)</f>
        <v>172.23305178779253</v>
      </c>
      <c r="K1391" s="7">
        <f>укпф1[[#This Row],[цена]]*укпф1[[#This Row],[объем]]</f>
        <v>113737.4955440229</v>
      </c>
      <c r="L1391" s="7">
        <f>IFERROR(укпф1[[#This Row],[объем]]*VLOOKUP(укпф1[[#This Row],[артикул]],[1]маринад!$A$2:$D$39,3,FALSE),укпф1[[#This Row],[объем]])</f>
        <v>660.36973950945423</v>
      </c>
    </row>
    <row r="1392" spans="1:12" x14ac:dyDescent="0.35">
      <c r="A1392" t="s">
        <v>154</v>
      </c>
      <c r="B1392" t="s">
        <v>93</v>
      </c>
      <c r="C1392" t="s">
        <v>69</v>
      </c>
      <c r="D1392">
        <f>VLOOKUP(укпф1[[#This Row],[Номенклатура]],[1]!Таблица213[[product_name]:[упаковка]],7,FALSE)</f>
        <v>744</v>
      </c>
      <c r="E1392" t="s">
        <v>92</v>
      </c>
      <c r="F1392" t="str">
        <f>VLOOKUP(укпф1[[#This Row],[Номенклатура]],[1]!Таблица213[[product_name]:[упаковка]],3,FALSE)</f>
        <v>ОХЛ</v>
      </c>
      <c r="G1392" t="s">
        <v>15</v>
      </c>
      <c r="H1392" t="str">
        <f>VLOOKUP(укпф1[[#This Row],[Номенклатура]],[1]!Таблица213[[product_name]:[упаковка]],4,FALSE)</f>
        <v>шея</v>
      </c>
      <c r="I1392" s="7">
        <v>863.5604285892864</v>
      </c>
      <c r="J1392" s="7" cm="1">
        <f t="array" ref="J1392">INDEX('[1]прайс ЗПП'!$A$1:$D$1080,MATCH(1,(укпф1[[#This Row],[артикул]]='[1]прайс ЗПП'!$B$1:$B$1080)*(укпф1[[#This Row],[Source.Name.1]]='[1]прайс ЗПП'!$A$1:$A$1080),0),4)</f>
        <v>337.37296197867943</v>
      </c>
      <c r="K1392" s="7">
        <f>укпф1[[#This Row],[цена]]*укпф1[[#This Row],[объем]]</f>
        <v>291341.9396407454</v>
      </c>
      <c r="L1392" s="7">
        <f>IFERROR(укпф1[[#This Row],[объем]]*VLOOKUP(укпф1[[#This Row],[артикул]],[1]маринад!$A$2:$D$39,3,FALSE),укпф1[[#This Row],[объем]])</f>
        <v>863.5604285892864</v>
      </c>
    </row>
    <row r="1393" spans="1:12" x14ac:dyDescent="0.35">
      <c r="A1393" t="s">
        <v>154</v>
      </c>
      <c r="B1393" t="s">
        <v>94</v>
      </c>
      <c r="C1393" t="s">
        <v>95</v>
      </c>
      <c r="D1393">
        <f>VLOOKUP(укпф1[[#This Row],[Номенклатура]],[1]!Таблица213[[product_name]:[упаковка]],7,FALSE)</f>
        <v>710</v>
      </c>
      <c r="E1393" t="s">
        <v>28</v>
      </c>
      <c r="F1393" t="str">
        <f>VLOOKUP(укпф1[[#This Row],[Номенклатура]],[1]!Таблица213[[product_name]:[упаковка]],3,FALSE)</f>
        <v>ОХЛ</v>
      </c>
      <c r="G1393" t="s">
        <v>15</v>
      </c>
      <c r="H1393" t="str">
        <f>VLOOKUP(укпф1[[#This Row],[Номенклатура]],[1]!Таблица213[[product_name]:[упаковка]],4,FALSE)</f>
        <v>бедро</v>
      </c>
      <c r="I1393" s="7">
        <v>5054.2582892830387</v>
      </c>
      <c r="J1393" s="7" cm="1">
        <f t="array" ref="J1393">INDEX('[1]прайс ЗПП'!$A$1:$D$1080,MATCH(1,(укпф1[[#This Row],[артикул]]='[1]прайс ЗПП'!$B$1:$B$1080)*(укпф1[[#This Row],[Source.Name.1]]='[1]прайс ЗПП'!$A$1:$A$1080),0),4)</f>
        <v>844.27700752267799</v>
      </c>
      <c r="K1393" s="7">
        <f>укпф1[[#This Row],[цена]]*укпф1[[#This Row],[объем]]</f>
        <v>4267194.0637225732</v>
      </c>
      <c r="L1393" s="7">
        <f>IFERROR(укпф1[[#This Row],[объем]]*VLOOKUP(укпф1[[#This Row],[артикул]],[1]маринад!$A$2:$D$39,3,FALSE),укпф1[[#This Row],[объем]])</f>
        <v>5054.2582892830387</v>
      </c>
    </row>
    <row r="1394" spans="1:12" x14ac:dyDescent="0.35">
      <c r="A1394" t="s">
        <v>154</v>
      </c>
      <c r="B1394" t="s">
        <v>94</v>
      </c>
      <c r="C1394" t="s">
        <v>95</v>
      </c>
      <c r="D1394">
        <f>VLOOKUP(укпф1[[#This Row],[Номенклатура]],[1]!Таблица213[[product_name]:[упаковка]],7,FALSE)</f>
        <v>953</v>
      </c>
      <c r="E1394" t="s">
        <v>87</v>
      </c>
      <c r="F1394" t="str">
        <f>VLOOKUP(укпф1[[#This Row],[Номенклатура]],[1]!Таблица213[[product_name]:[упаковка]],3,FALSE)</f>
        <v>ОХЛ</v>
      </c>
      <c r="G1394" t="s">
        <v>15</v>
      </c>
      <c r="H1394" t="str">
        <f>VLOOKUP(укпф1[[#This Row],[Номенклатура]],[1]!Таблица213[[product_name]:[упаковка]],4,FALSE)</f>
        <v>бедро</v>
      </c>
      <c r="I1394" s="7">
        <v>336.95055261886932</v>
      </c>
      <c r="J1394" s="7" cm="1">
        <f t="array" ref="J1394">INDEX('[1]прайс ЗПП'!$A$1:$D$1080,MATCH(1,(укпф1[[#This Row],[артикул]]='[1]прайс ЗПП'!$B$1:$B$1080)*(укпф1[[#This Row],[Source.Name.1]]='[1]прайс ЗПП'!$A$1:$A$1080),0),4)</f>
        <v>899.61834479020376</v>
      </c>
      <c r="K1394" s="7">
        <f>укпф1[[#This Row],[цена]]*укпф1[[#This Row],[объем]]</f>
        <v>303126.89842313167</v>
      </c>
      <c r="L1394" s="7">
        <f>IFERROR(укпф1[[#This Row],[объем]]*VLOOKUP(укпф1[[#This Row],[артикул]],[1]маринад!$A$2:$D$39,3,FALSE),укпф1[[#This Row],[объем]])</f>
        <v>290.59987289251342</v>
      </c>
    </row>
    <row r="1395" spans="1:12" x14ac:dyDescent="0.35">
      <c r="A1395" t="s">
        <v>154</v>
      </c>
      <c r="B1395" t="s">
        <v>94</v>
      </c>
      <c r="C1395" t="s">
        <v>95</v>
      </c>
      <c r="D1395">
        <f>VLOOKUP(укпф1[[#This Row],[Номенклатура]],[1]!Таблица213[[product_name]:[упаковка]],7,FALSE)</f>
        <v>712</v>
      </c>
      <c r="E1395" t="s">
        <v>30</v>
      </c>
      <c r="F1395" t="str">
        <f>VLOOKUP(укпф1[[#This Row],[Номенклатура]],[1]!Таблица213[[product_name]:[упаковка]],3,FALSE)</f>
        <v>ОХЛ</v>
      </c>
      <c r="G1395" t="s">
        <v>15</v>
      </c>
      <c r="H1395" t="str">
        <f>VLOOKUP(укпф1[[#This Row],[Номенклатура]],[1]!Таблица213[[product_name]:[упаковка]],4,FALSE)</f>
        <v>голень</v>
      </c>
      <c r="I1395" s="7">
        <v>3369.5055261886932</v>
      </c>
      <c r="J1395" s="7" cm="1">
        <f t="array" ref="J1395">INDEX('[1]прайс ЗПП'!$A$1:$D$1080,MATCH(1,(укпф1[[#This Row],[артикул]]='[1]прайс ЗПП'!$B$1:$B$1080)*(укпф1[[#This Row],[Source.Name.1]]='[1]прайс ЗПП'!$A$1:$A$1080),0),4)</f>
        <v>877.88346360778246</v>
      </c>
      <c r="K1395" s="7">
        <f>укпф1[[#This Row],[цена]]*укпф1[[#This Row],[объем]]</f>
        <v>2958033.1819760934</v>
      </c>
      <c r="L1395" s="7">
        <f>IFERROR(укпф1[[#This Row],[объем]]*VLOOKUP(укпф1[[#This Row],[артикул]],[1]маринад!$A$2:$D$39,3,FALSE),укпф1[[#This Row],[объем]])</f>
        <v>3369.5055261886932</v>
      </c>
    </row>
    <row r="1396" spans="1:12" x14ac:dyDescent="0.35">
      <c r="A1396" t="s">
        <v>154</v>
      </c>
      <c r="B1396" t="s">
        <v>94</v>
      </c>
      <c r="C1396" t="s">
        <v>95</v>
      </c>
      <c r="D1396">
        <f>VLOOKUP(укпф1[[#This Row],[Номенклатура]],[1]!Таблица213[[product_name]:[упаковка]],7,FALSE)</f>
        <v>739</v>
      </c>
      <c r="E1396" t="s">
        <v>91</v>
      </c>
      <c r="F1396" t="str">
        <f>VLOOKUP(укпф1[[#This Row],[Номенклатура]],[1]!Таблица213[[product_name]:[упаковка]],3,FALSE)</f>
        <v>ОХЛ</v>
      </c>
      <c r="G1396" t="s">
        <v>15</v>
      </c>
      <c r="H1396" t="str">
        <f>VLOOKUP(укпф1[[#This Row],[Номенклатура]],[1]!Таблица213[[product_name]:[упаковка]],4,FALSE)</f>
        <v>головы</v>
      </c>
      <c r="I1396" s="7">
        <v>1010.8516578566079</v>
      </c>
      <c r="J1396" s="7" cm="1">
        <f t="array" ref="J1396">INDEX('[1]прайс ЗПП'!$A$1:$D$1080,MATCH(1,(укпф1[[#This Row],[артикул]]='[1]прайс ЗПП'!$B$1:$B$1080)*(укпф1[[#This Row],[Source.Name.1]]='[1]прайс ЗПП'!$A$1:$A$1080),0),4)</f>
        <v>172.23305178779253</v>
      </c>
      <c r="K1396" s="7">
        <f>укпф1[[#This Row],[цена]]*укпф1[[#This Row],[объем]]</f>
        <v>174102.06593739308</v>
      </c>
      <c r="L1396" s="7">
        <f>IFERROR(укпф1[[#This Row],[объем]]*VLOOKUP(укпф1[[#This Row],[артикул]],[1]маринад!$A$2:$D$39,3,FALSE),укпф1[[#This Row],[объем]])</f>
        <v>1010.8516578566079</v>
      </c>
    </row>
    <row r="1397" spans="1:12" x14ac:dyDescent="0.35">
      <c r="A1397" t="s">
        <v>154</v>
      </c>
      <c r="B1397" t="s">
        <v>94</v>
      </c>
      <c r="C1397" t="s">
        <v>95</v>
      </c>
      <c r="D1397">
        <f>VLOOKUP(укпф1[[#This Row],[Номенклатура]],[1]!Таблица213[[product_name]:[упаковка]],7,FALSE)</f>
        <v>952</v>
      </c>
      <c r="E1397" t="s">
        <v>86</v>
      </c>
      <c r="F1397" t="str">
        <f>VLOOKUP(укпф1[[#This Row],[Номенклатура]],[1]!Таблица213[[product_name]:[упаковка]],3,FALSE)</f>
        <v>ОХЛ</v>
      </c>
      <c r="G1397" t="s">
        <v>15</v>
      </c>
      <c r="H1397" t="str">
        <f>VLOOKUP(укпф1[[#This Row],[Номенклатура]],[1]!Таблица213[[product_name]:[упаковка]],4,FALSE)</f>
        <v>голень</v>
      </c>
      <c r="I1397" s="7">
        <v>336.95055261886927</v>
      </c>
      <c r="J1397" s="7" cm="1">
        <f t="array" ref="J1397">INDEX('[1]прайс ЗПП'!$A$1:$D$1080,MATCH(1,(укпф1[[#This Row],[артикул]]='[1]прайс ЗПП'!$B$1:$B$1080)*(укпф1[[#This Row],[Source.Name.1]]='[1]прайс ЗПП'!$A$1:$A$1080),0),4)</f>
        <v>885.13782693265659</v>
      </c>
      <c r="K1397" s="7">
        <f>укпф1[[#This Row],[цена]]*укпф1[[#This Row],[объем]]</f>
        <v>298247.67992882372</v>
      </c>
      <c r="L1397" s="7">
        <f>IFERROR(укпф1[[#This Row],[объем]]*VLOOKUP(укпф1[[#This Row],[артикул]],[1]маринад!$A$2:$D$39,3,FALSE),укпф1[[#This Row],[объем]])</f>
        <v>288.11505140561718</v>
      </c>
    </row>
    <row r="1398" spans="1:12" x14ac:dyDescent="0.35">
      <c r="A1398" t="s">
        <v>154</v>
      </c>
      <c r="B1398" t="s">
        <v>94</v>
      </c>
      <c r="C1398" t="s">
        <v>95</v>
      </c>
      <c r="D1398">
        <f>VLOOKUP(укпф1[[#This Row],[Номенклатура]],[1]!Таблица213[[product_name]:[упаковка]],7,FALSE)</f>
        <v>727</v>
      </c>
      <c r="E1398" t="s">
        <v>38</v>
      </c>
      <c r="F1398" t="str">
        <f>VLOOKUP(укпф1[[#This Row],[Номенклатура]],[1]!Таблица213[[product_name]:[упаковка]],3,FALSE)</f>
        <v>ОХЛ</v>
      </c>
      <c r="G1398" t="s">
        <v>15</v>
      </c>
      <c r="H1398" t="str">
        <f>VLOOKUP(укпф1[[#This Row],[Номенклатура]],[1]!Таблица213[[product_name]:[упаковка]],4,FALSE)</f>
        <v>грудка</v>
      </c>
      <c r="I1398" s="7">
        <v>336.95055261886927</v>
      </c>
      <c r="J1398" s="7" cm="1">
        <f t="array" ref="J1398">INDEX('[1]прайс ЗПП'!$A$1:$D$1080,MATCH(1,(укпф1[[#This Row],[артикул]]='[1]прайс ЗПП'!$B$1:$B$1080)*(укпф1[[#This Row],[Source.Name.1]]='[1]прайс ЗПП'!$A$1:$A$1080),0),4)</f>
        <v>887.90875134038947</v>
      </c>
      <c r="K1398" s="7">
        <f>укпф1[[#This Row],[цена]]*укпф1[[#This Row],[объем]]</f>
        <v>299181.3444392744</v>
      </c>
      <c r="L1398" s="7">
        <f>IFERROR(укпф1[[#This Row],[объем]]*VLOOKUP(укпф1[[#This Row],[артикул]],[1]маринад!$A$2:$D$39,3,FALSE),укпф1[[#This Row],[объем]])</f>
        <v>336.95055261886927</v>
      </c>
    </row>
    <row r="1399" spans="1:12" x14ac:dyDescent="0.35">
      <c r="A1399" t="s">
        <v>154</v>
      </c>
      <c r="B1399" t="s">
        <v>94</v>
      </c>
      <c r="C1399" t="s">
        <v>95</v>
      </c>
      <c r="D1399">
        <f>VLOOKUP(укпф1[[#This Row],[Номенклатура]],[1]!Таблица213[[product_name]:[упаковка]],7,FALSE)</f>
        <v>730</v>
      </c>
      <c r="E1399" t="s">
        <v>45</v>
      </c>
      <c r="F1399" t="str">
        <f>VLOOKUP(укпф1[[#This Row],[Номенклатура]],[1]!Таблица213[[product_name]:[упаковка]],3,FALSE)</f>
        <v>ОХЛ</v>
      </c>
      <c r="G1399" t="s">
        <v>15</v>
      </c>
      <c r="H1399" t="str">
        <f>VLOOKUP(укпф1[[#This Row],[Номенклатура]],[1]!Таблица213[[product_name]:[упаковка]],4,FALSE)</f>
        <v>желудки</v>
      </c>
      <c r="I1399" s="7">
        <v>1684.7527630943464</v>
      </c>
      <c r="J1399" s="7" cm="1">
        <f t="array" ref="J1399">INDEX('[1]прайс ЗПП'!$A$1:$D$1080,MATCH(1,(укпф1[[#This Row],[артикул]]='[1]прайс ЗПП'!$B$1:$B$1080)*(укпф1[[#This Row],[Source.Name.1]]='[1]прайс ЗПП'!$A$1:$A$1080),0),4)</f>
        <v>559.76910841056088</v>
      </c>
      <c r="K1399" s="7">
        <f>укпф1[[#This Row],[цена]]*укпф1[[#This Row],[объем]]</f>
        <v>943072.55208955111</v>
      </c>
      <c r="L1399" s="7">
        <f>IFERROR(укпф1[[#This Row],[объем]]*VLOOKUP(укпф1[[#This Row],[артикул]],[1]маринад!$A$2:$D$39,3,FALSE),укпф1[[#This Row],[объем]])</f>
        <v>1684.7527630943464</v>
      </c>
    </row>
    <row r="1400" spans="1:12" x14ac:dyDescent="0.35">
      <c r="A1400" t="s">
        <v>154</v>
      </c>
      <c r="B1400" t="s">
        <v>94</v>
      </c>
      <c r="C1400" t="s">
        <v>95</v>
      </c>
      <c r="D1400">
        <f>VLOOKUP(укпф1[[#This Row],[Номенклатура]],[1]!Таблица213[[product_name]:[упаковка]],7,FALSE)</f>
        <v>714</v>
      </c>
      <c r="E1400" t="s">
        <v>32</v>
      </c>
      <c r="F1400" t="str">
        <f>VLOOKUP(укпф1[[#This Row],[Номенклатура]],[1]!Таблица213[[product_name]:[упаковка]],3,FALSE)</f>
        <v>ОХЛ</v>
      </c>
      <c r="G1400" t="s">
        <v>15</v>
      </c>
      <c r="H1400" t="str">
        <f>VLOOKUP(укпф1[[#This Row],[Номенклатура]],[1]!Таблица213[[product_name]:[упаковка]],4,FALSE)</f>
        <v>крыло</v>
      </c>
      <c r="I1400" s="7">
        <v>1684.7527630943464</v>
      </c>
      <c r="J1400" s="7" cm="1">
        <f t="array" ref="J1400">INDEX('[1]прайс ЗПП'!$A$1:$D$1080,MATCH(1,(укпф1[[#This Row],[артикул]]='[1]прайс ЗПП'!$B$1:$B$1080)*(укпф1[[#This Row],[Source.Name.1]]='[1]прайс ЗПП'!$A$1:$A$1080),0),4)</f>
        <v>860.70844203270246</v>
      </c>
      <c r="K1400" s="7">
        <f>укпф1[[#This Row],[цена]]*укпф1[[#This Row],[объем]]</f>
        <v>1450080.9259332255</v>
      </c>
      <c r="L1400" s="7">
        <f>IFERROR(укпф1[[#This Row],[объем]]*VLOOKUP(укпф1[[#This Row],[артикул]],[1]маринад!$A$2:$D$39,3,FALSE),укпф1[[#This Row],[объем]])</f>
        <v>1684.7527630943464</v>
      </c>
    </row>
    <row r="1401" spans="1:12" x14ac:dyDescent="0.35">
      <c r="A1401" t="s">
        <v>154</v>
      </c>
      <c r="B1401" t="s">
        <v>94</v>
      </c>
      <c r="C1401" t="s">
        <v>95</v>
      </c>
      <c r="D1401">
        <f>VLOOKUP(укпф1[[#This Row],[Номенклатура]],[1]!Таблица213[[product_name]:[упаковка]],7,FALSE)</f>
        <v>737</v>
      </c>
      <c r="E1401" t="s">
        <v>90</v>
      </c>
      <c r="F1401" t="str">
        <f>VLOOKUP(укпф1[[#This Row],[Номенклатура]],[1]!Таблица213[[product_name]:[упаковка]],3,FALSE)</f>
        <v>ОХЛ</v>
      </c>
      <c r="G1401" t="s">
        <v>15</v>
      </c>
      <c r="H1401" t="str">
        <f>VLOOKUP(укпф1[[#This Row],[Номенклатура]],[1]!Таблица213[[product_name]:[упаковка]],4,FALSE)</f>
        <v>лапы</v>
      </c>
      <c r="I1401" s="7">
        <v>1684.7527630943464</v>
      </c>
      <c r="J1401" s="7" cm="1">
        <f t="array" ref="J1401">INDEX('[1]прайс ЗПП'!$A$1:$D$1080,MATCH(1,(укпф1[[#This Row],[артикул]]='[1]прайс ЗПП'!$B$1:$B$1080)*(укпф1[[#This Row],[Source.Name.1]]='[1]прайс ЗПП'!$A$1:$A$1080),0),4)</f>
        <v>164.56934734838359</v>
      </c>
      <c r="K1401" s="7">
        <f>укпф1[[#This Row],[цена]]*укпф1[[#This Row],[объем]]</f>
        <v>277258.66266582248</v>
      </c>
      <c r="L1401" s="7">
        <f>IFERROR(укпф1[[#This Row],[объем]]*VLOOKUP(укпф1[[#This Row],[артикул]],[1]маринад!$A$2:$D$39,3,FALSE),укпф1[[#This Row],[объем]])</f>
        <v>1684.7527630943464</v>
      </c>
    </row>
    <row r="1402" spans="1:12" x14ac:dyDescent="0.35">
      <c r="A1402" t="s">
        <v>154</v>
      </c>
      <c r="B1402" t="s">
        <v>94</v>
      </c>
      <c r="C1402" t="s">
        <v>95</v>
      </c>
      <c r="D1402">
        <f>VLOOKUP(укпф1[[#This Row],[Номенклатура]],[1]!Таблица213[[product_name]:[упаковка]],7,FALSE)</f>
        <v>732</v>
      </c>
      <c r="E1402" t="s">
        <v>47</v>
      </c>
      <c r="F1402" t="str">
        <f>VLOOKUP(укпф1[[#This Row],[Номенклатура]],[1]!Таблица213[[product_name]:[упаковка]],3,FALSE)</f>
        <v>ОХЛ</v>
      </c>
      <c r="G1402" t="s">
        <v>15</v>
      </c>
      <c r="H1402" t="str">
        <f>VLOOKUP(укпф1[[#This Row],[Номенклатура]],[1]!Таблица213[[product_name]:[упаковка]],4,FALSE)</f>
        <v>печень</v>
      </c>
      <c r="I1402" s="7">
        <v>1684.7527630943464</v>
      </c>
      <c r="J1402" s="7" cm="1">
        <f t="array" ref="J1402">INDEX('[1]прайс ЗПП'!$A$1:$D$1080,MATCH(1,(укпф1[[#This Row],[артикул]]='[1]прайс ЗПП'!$B$1:$B$1080)*(укпф1[[#This Row],[Source.Name.1]]='[1]прайс ЗПП'!$A$1:$A$1080),0),4)</f>
        <v>535.64160138190721</v>
      </c>
      <c r="K1402" s="7">
        <f>укпф1[[#This Row],[цена]]*укпф1[[#This Row],[объем]]</f>
        <v>902423.66795644863</v>
      </c>
      <c r="L1402" s="7">
        <f>IFERROR(укпф1[[#This Row],[объем]]*VLOOKUP(укпф1[[#This Row],[артикул]],[1]маринад!$A$2:$D$39,3,FALSE),укпф1[[#This Row],[объем]])</f>
        <v>1684.7527630943464</v>
      </c>
    </row>
    <row r="1403" spans="1:12" x14ac:dyDescent="0.35">
      <c r="A1403" t="s">
        <v>154</v>
      </c>
      <c r="B1403" t="s">
        <v>94</v>
      </c>
      <c r="C1403" t="s">
        <v>95</v>
      </c>
      <c r="D1403">
        <f>VLOOKUP(укпф1[[#This Row],[Номенклатура]],[1]!Таблица213[[product_name]:[упаковка]],7,FALSE)</f>
        <v>734</v>
      </c>
      <c r="E1403" t="s">
        <v>49</v>
      </c>
      <c r="F1403" t="str">
        <f>VLOOKUP(укпф1[[#This Row],[Номенклатура]],[1]!Таблица213[[product_name]:[упаковка]],3,FALSE)</f>
        <v>ОХЛ</v>
      </c>
      <c r="G1403" t="s">
        <v>15</v>
      </c>
      <c r="H1403" t="str">
        <f>VLOOKUP(укпф1[[#This Row],[Номенклатура]],[1]!Таблица213[[product_name]:[упаковка]],4,FALSE)</f>
        <v>сердце</v>
      </c>
      <c r="I1403" s="7">
        <v>1684.7527630943464</v>
      </c>
      <c r="J1403" s="7" cm="1">
        <f t="array" ref="J1403">INDEX('[1]прайс ЗПП'!$A$1:$D$1080,MATCH(1,(укпф1[[#This Row],[артикул]]='[1]прайс ЗПП'!$B$1:$B$1080)*(укпф1[[#This Row],[Source.Name.1]]='[1]прайс ЗПП'!$A$1:$A$1080),0),4)</f>
        <v>894.40519049368038</v>
      </c>
      <c r="K1403" s="7">
        <f>укпф1[[#This Row],[цена]]*укпф1[[#This Row],[объем]]</f>
        <v>1506851.6160101532</v>
      </c>
      <c r="L1403" s="7">
        <f>IFERROR(укпф1[[#This Row],[объем]]*VLOOKUP(укпф1[[#This Row],[артикул]],[1]маринад!$A$2:$D$39,3,FALSE),укпф1[[#This Row],[объем]])</f>
        <v>1684.7527630943464</v>
      </c>
    </row>
    <row r="1404" spans="1:12" x14ac:dyDescent="0.35">
      <c r="A1404" t="s">
        <v>154</v>
      </c>
      <c r="B1404" t="s">
        <v>94</v>
      </c>
      <c r="C1404" t="s">
        <v>95</v>
      </c>
      <c r="D1404">
        <f>VLOOKUP(укпф1[[#This Row],[Номенклатура]],[1]!Таблица213[[product_name]:[упаковка]],7,FALSE)</f>
        <v>718</v>
      </c>
      <c r="E1404" t="s">
        <v>36</v>
      </c>
      <c r="F1404" t="str">
        <f>VLOOKUP(укпф1[[#This Row],[Номенклатура]],[1]!Таблица213[[product_name]:[упаковка]],3,FALSE)</f>
        <v>ОХЛ</v>
      </c>
      <c r="G1404" t="s">
        <v>15</v>
      </c>
      <c r="H1404" t="str">
        <f>VLOOKUP(укпф1[[#This Row],[Номенклатура]],[1]!Таблица213[[product_name]:[упаковка]],4,FALSE)</f>
        <v>филе</v>
      </c>
      <c r="I1404" s="7">
        <v>6739.0110523773856</v>
      </c>
      <c r="J1404" s="7" cm="1">
        <f t="array" ref="J1404">INDEX('[1]прайс ЗПП'!$A$1:$D$1080,MATCH(1,(укпф1[[#This Row],[артикул]]='[1]прайс ЗПП'!$B$1:$B$1080)*(укпф1[[#This Row],[Source.Name.1]]='[1]прайс ЗПП'!$A$1:$A$1080),0),4)</f>
        <v>1113.7039279813557</v>
      </c>
      <c r="K1404" s="7">
        <f>укпф1[[#This Row],[цена]]*укпф1[[#This Row],[объем]]</f>
        <v>7505263.0797424642</v>
      </c>
      <c r="L1404" s="7">
        <f>IFERROR(укпф1[[#This Row],[объем]]*VLOOKUP(укпф1[[#This Row],[артикул]],[1]маринад!$A$2:$D$39,3,FALSE),укпф1[[#This Row],[объем]])</f>
        <v>6739.0110523773856</v>
      </c>
    </row>
    <row r="1405" spans="1:12" x14ac:dyDescent="0.35">
      <c r="A1405" t="s">
        <v>154</v>
      </c>
      <c r="B1405" t="s">
        <v>94</v>
      </c>
      <c r="C1405" t="s">
        <v>95</v>
      </c>
      <c r="D1405">
        <f>VLOOKUP(укпф1[[#This Row],[Номенклатура]],[1]!Таблица213[[product_name]:[упаковка]],7,FALSE)</f>
        <v>701</v>
      </c>
      <c r="E1405" t="s">
        <v>26</v>
      </c>
      <c r="F1405" t="str">
        <f>VLOOKUP(укпф1[[#This Row],[Номенклатура]],[1]!Таблица213[[product_name]:[упаковка]],3,FALSE)</f>
        <v>ОХЛ</v>
      </c>
      <c r="G1405" t="s">
        <v>15</v>
      </c>
      <c r="H1405" t="str">
        <f>VLOOKUP(укпф1[[#This Row],[Номенклатура]],[1]!Таблица213[[product_name]:[упаковка]],4,FALSE)</f>
        <v>тушка</v>
      </c>
      <c r="I1405" s="7">
        <v>3369.5055261886928</v>
      </c>
      <c r="J1405" s="7" cm="1">
        <f t="array" ref="J1405">INDEX('[1]прайс ЗПП'!$A$1:$D$1080,MATCH(1,(укпф1[[#This Row],[артикул]]='[1]прайс ЗПП'!$B$1:$B$1080)*(укпф1[[#This Row],[Source.Name.1]]='[1]прайс ЗПП'!$A$1:$A$1080),0),4)</f>
        <v>827.49575610860836</v>
      </c>
      <c r="K1405" s="7">
        <f>укпф1[[#This Row],[цена]]*укпф1[[#This Row],[объем]]</f>
        <v>2788251.5231056465</v>
      </c>
      <c r="L1405" s="7">
        <f>IFERROR(укпф1[[#This Row],[объем]]*VLOOKUP(укпф1[[#This Row],[артикул]],[1]маринад!$A$2:$D$39,3,FALSE),укпф1[[#This Row],[объем]])</f>
        <v>3369.5055261886928</v>
      </c>
    </row>
    <row r="1406" spans="1:12" x14ac:dyDescent="0.35">
      <c r="A1406" t="s">
        <v>154</v>
      </c>
      <c r="B1406" t="s">
        <v>94</v>
      </c>
      <c r="C1406" t="s">
        <v>95</v>
      </c>
      <c r="D1406">
        <f>VLOOKUP(укпф1[[#This Row],[Номенклатура]],[1]!Таблица213[[product_name]:[упаковка]],7,FALSE)</f>
        <v>958</v>
      </c>
      <c r="E1406" t="s">
        <v>58</v>
      </c>
      <c r="F1406" t="str">
        <f>VLOOKUP(укпф1[[#This Row],[Номенклатура]],[1]!Таблица213[[product_name]:[упаковка]],3,FALSE)</f>
        <v>ОХЛ</v>
      </c>
      <c r="G1406" t="s">
        <v>15</v>
      </c>
      <c r="H1406" t="str">
        <f>VLOOKUP(укпф1[[#This Row],[Номенклатура]],[1]!Таблица213[[product_name]:[упаковка]],4,FALSE)</f>
        <v>табак</v>
      </c>
      <c r="I1406" s="7">
        <v>1684.7527630943464</v>
      </c>
      <c r="J1406" s="7" cm="1">
        <f t="array" ref="J1406">INDEX('[1]прайс ЗПП'!$A$1:$D$1080,MATCH(1,(укпф1[[#This Row],[артикул]]='[1]прайс ЗПП'!$B$1:$B$1080)*(укпф1[[#This Row],[Source.Name.1]]='[1]прайс ЗПП'!$A$1:$A$1080),0),4)</f>
        <v>776.34084275862176</v>
      </c>
      <c r="K1406" s="7">
        <f>укпф1[[#This Row],[цена]]*укпф1[[#This Row],[объем]]</f>
        <v>1307942.3799405815</v>
      </c>
      <c r="L1406" s="7">
        <f>IFERROR(укпф1[[#This Row],[объем]]*VLOOKUP(укпф1[[#This Row],[артикул]],[1]маринад!$A$2:$D$39,3,FALSE),укпф1[[#This Row],[объем]])</f>
        <v>1640.4603340743392</v>
      </c>
    </row>
    <row r="1407" spans="1:12" x14ac:dyDescent="0.35">
      <c r="A1407" t="s">
        <v>154</v>
      </c>
      <c r="B1407" t="s">
        <v>94</v>
      </c>
      <c r="C1407" t="s">
        <v>95</v>
      </c>
      <c r="D1407">
        <f>VLOOKUP(укпф1[[#This Row],[Номенклатура]],[1]!Таблица213[[product_name]:[упаковка]],7,FALSE)</f>
        <v>961</v>
      </c>
      <c r="E1407" t="s">
        <v>89</v>
      </c>
      <c r="F1407" t="str">
        <f>VLOOKUP(укпф1[[#This Row],[Номенклатура]],[1]!Таблица213[[product_name]:[упаковка]],3,FALSE)</f>
        <v>ОХЛ</v>
      </c>
      <c r="G1407" t="s">
        <v>15</v>
      </c>
      <c r="H1407" t="str">
        <f>VLOOKUP(укпф1[[#This Row],[Номенклатура]],[1]!Таблица213[[product_name]:[упаковка]],4,FALSE)</f>
        <v>табак</v>
      </c>
      <c r="I1407" s="7">
        <v>336.95055261886927</v>
      </c>
      <c r="J1407" s="7" cm="1">
        <f t="array" ref="J1407">INDEX('[1]прайс ЗПП'!$A$1:$D$1080,MATCH(1,(укпф1[[#This Row],[артикул]]='[1]прайс ЗПП'!$B$1:$B$1080)*(укпф1[[#This Row],[Source.Name.1]]='[1]прайс ЗПП'!$A$1:$A$1080),0),4)</f>
        <v>766.05944788232523</v>
      </c>
      <c r="K1407" s="7">
        <f>укпф1[[#This Row],[цена]]*укпф1[[#This Row],[объем]]</f>
        <v>258124.15430285537</v>
      </c>
      <c r="L1407" s="7">
        <f>IFERROR(укпф1[[#This Row],[объем]]*VLOOKUP(укпф1[[#This Row],[артикул]],[1]маринад!$A$2:$D$39,3,FALSE),укпф1[[#This Row],[объем]])</f>
        <v>333.61440853353395</v>
      </c>
    </row>
    <row r="1408" spans="1:12" x14ac:dyDescent="0.35">
      <c r="A1408" t="s">
        <v>154</v>
      </c>
      <c r="B1408" t="s">
        <v>94</v>
      </c>
      <c r="C1408" t="s">
        <v>95</v>
      </c>
      <c r="D1408">
        <f>VLOOKUP(укпф1[[#This Row],[Номенклатура]],[1]!Таблица213[[product_name]:[упаковка]],7,FALSE)</f>
        <v>744</v>
      </c>
      <c r="E1408" t="s">
        <v>92</v>
      </c>
      <c r="F1408" t="str">
        <f>VLOOKUP(укпф1[[#This Row],[Номенклатура]],[1]!Таблица213[[product_name]:[упаковка]],3,FALSE)</f>
        <v>ОХЛ</v>
      </c>
      <c r="G1408" t="s">
        <v>15</v>
      </c>
      <c r="H1408" t="str">
        <f>VLOOKUP(укпф1[[#This Row],[Номенклатура]],[1]!Таблица213[[product_name]:[упаковка]],4,FALSE)</f>
        <v>шея</v>
      </c>
      <c r="I1408" s="7">
        <v>336.95055261886927</v>
      </c>
      <c r="J1408" s="7" cm="1">
        <f t="array" ref="J1408">INDEX('[1]прайс ЗПП'!$A$1:$D$1080,MATCH(1,(укпф1[[#This Row],[артикул]]='[1]прайс ЗПП'!$B$1:$B$1080)*(укпф1[[#This Row],[Source.Name.1]]='[1]прайс ЗПП'!$A$1:$A$1080),0),4)</f>
        <v>337.37296197867943</v>
      </c>
      <c r="K1408" s="7">
        <f>укпф1[[#This Row],[цена]]*укпф1[[#This Row],[объем]]</f>
        <v>113678.0059773808</v>
      </c>
      <c r="L1408" s="7">
        <f>IFERROR(укпф1[[#This Row],[объем]]*VLOOKUP(укпф1[[#This Row],[артикул]],[1]маринад!$A$2:$D$39,3,FALSE),укпф1[[#This Row],[объем]])</f>
        <v>336.95055261886927</v>
      </c>
    </row>
    <row r="1409" spans="1:12" x14ac:dyDescent="0.35">
      <c r="A1409" t="s">
        <v>154</v>
      </c>
      <c r="B1409" t="s">
        <v>96</v>
      </c>
      <c r="C1409" t="s">
        <v>97</v>
      </c>
      <c r="D1409">
        <f>VLOOKUP(укпф1[[#This Row],[Номенклатура]],[1]!Таблица213[[product_name]:[упаковка]],7,FALSE)</f>
        <v>978</v>
      </c>
      <c r="E1409" t="s">
        <v>98</v>
      </c>
      <c r="F1409" t="str">
        <f>VLOOKUP(укпф1[[#This Row],[Номенклатура]],[1]!Таблица213[[product_name]:[упаковка]],3,FALSE)</f>
        <v>ОХЛ</v>
      </c>
      <c r="G1409" t="s">
        <v>15</v>
      </c>
      <c r="H1409" t="str">
        <f>VLOOKUP(укпф1[[#This Row],[Номенклатура]],[1]!Таблица213[[product_name]:[упаковка]],4,FALSE)</f>
        <v>тушка</v>
      </c>
      <c r="I1409" s="7">
        <v>10000</v>
      </c>
      <c r="J1409" s="7" cm="1">
        <f t="array" ref="J1409">INDEX('[1]прайс ЗПП'!$A$1:$D$1080,MATCH(1,(укпф1[[#This Row],[артикул]]='[1]прайс ЗПП'!$B$1:$B$1080)*(укпф1[[#This Row],[Source.Name.1]]='[1]прайс ЗПП'!$A$1:$A$1080),0),4)</f>
        <v>646.4085593303173</v>
      </c>
      <c r="K1409" s="7">
        <f>укпф1[[#This Row],[цена]]*укпф1[[#This Row],[объем]]</f>
        <v>6464085.5933031728</v>
      </c>
      <c r="L1409" s="7">
        <f>IFERROR(укпф1[[#This Row],[объем]]*VLOOKUP(укпф1[[#This Row],[артикул]],[1]маринад!$A$2:$D$39,3,FALSE),укпф1[[#This Row],[объем]])</f>
        <v>10000</v>
      </c>
    </row>
    <row r="1410" spans="1:12" x14ac:dyDescent="0.35">
      <c r="A1410" t="s">
        <v>154</v>
      </c>
      <c r="B1410" t="s">
        <v>99</v>
      </c>
      <c r="C1410" t="s">
        <v>97</v>
      </c>
      <c r="D1410">
        <f>VLOOKUP(укпф1[[#This Row],[Номенклатура]],[1]!Таблица213[[product_name]:[упаковка]],7,FALSE)</f>
        <v>982</v>
      </c>
      <c r="E1410" t="s">
        <v>100</v>
      </c>
      <c r="F1410" t="str">
        <f>VLOOKUP(укпф1[[#This Row],[Номенклатура]],[1]!Таблица213[[product_name]:[упаковка]],3,FALSE)</f>
        <v>ОХЛ</v>
      </c>
      <c r="G1410" t="s">
        <v>15</v>
      </c>
      <c r="H1410" t="str">
        <f>VLOOKUP(укпф1[[#This Row],[Номенклатура]],[1]!Таблица213[[product_name]:[упаковка]],4,FALSE)</f>
        <v>филе</v>
      </c>
      <c r="I1410" s="7">
        <v>7000.0000000000009</v>
      </c>
      <c r="J1410" s="7" cm="1">
        <f t="array" ref="J1410">INDEX('[1]прайс ЗПП'!$A$1:$D$1080,MATCH(1,(укпф1[[#This Row],[артикул]]='[1]прайс ЗПП'!$B$1:$B$1080)*(укпф1[[#This Row],[Source.Name.1]]='[1]прайс ЗПП'!$A$1:$A$1080),0),4)</f>
        <v>657.18411627285809</v>
      </c>
      <c r="K1410" s="7">
        <f>укпф1[[#This Row],[цена]]*укпф1[[#This Row],[объем]]</f>
        <v>4600288.8139100075</v>
      </c>
      <c r="L1410" s="7">
        <f>IFERROR(укпф1[[#This Row],[объем]]*VLOOKUP(укпф1[[#This Row],[артикул]],[1]маринад!$A$2:$D$39,3,FALSE),укпф1[[#This Row],[объем]])</f>
        <v>7000.0000000000009</v>
      </c>
    </row>
    <row r="1411" spans="1:12" x14ac:dyDescent="0.35">
      <c r="A1411" t="s">
        <v>154</v>
      </c>
      <c r="B1411" t="s">
        <v>99</v>
      </c>
      <c r="C1411" t="s">
        <v>97</v>
      </c>
      <c r="D1411">
        <f>VLOOKUP(укпф1[[#This Row],[Номенклатура]],[1]!Таблица213[[product_name]:[упаковка]],7,FALSE)</f>
        <v>984</v>
      </c>
      <c r="E1411" t="s">
        <v>101</v>
      </c>
      <c r="F1411" t="str">
        <f>VLOOKUP(укпф1[[#This Row],[Номенклатура]],[1]!Таблица213[[product_name]:[упаковка]],3,FALSE)</f>
        <v>ОХЛ</v>
      </c>
      <c r="G1411" t="s">
        <v>15</v>
      </c>
      <c r="H1411" t="str">
        <f>VLOOKUP(укпф1[[#This Row],[Номенклатура]],[1]!Таблица213[[product_name]:[упаковка]],4,FALSE)</f>
        <v>четвертина</v>
      </c>
      <c r="I1411" s="7">
        <v>2000</v>
      </c>
      <c r="J1411" s="7" cm="1">
        <f t="array" ref="J1411">INDEX('[1]прайс ЗПП'!$A$1:$D$1080,MATCH(1,(укпф1[[#This Row],[артикул]]='[1]прайс ЗПП'!$B$1:$B$1080)*(укпф1[[#This Row],[Source.Name.1]]='[1]прайс ЗПП'!$A$1:$A$1080),0),4)</f>
        <v>601.83412651554579</v>
      </c>
      <c r="K1411" s="7">
        <f>укпф1[[#This Row],[цена]]*укпф1[[#This Row],[объем]]</f>
        <v>1203668.2530310915</v>
      </c>
      <c r="L1411" s="7">
        <f>IFERROR(укпф1[[#This Row],[объем]]*VLOOKUP(укпф1[[#This Row],[артикул]],[1]маринад!$A$2:$D$39,3,FALSE),укпф1[[#This Row],[объем]])</f>
        <v>2000</v>
      </c>
    </row>
    <row r="1412" spans="1:12" x14ac:dyDescent="0.35">
      <c r="A1412" t="s">
        <v>154</v>
      </c>
      <c r="B1412" t="s">
        <v>102</v>
      </c>
      <c r="C1412" t="s">
        <v>102</v>
      </c>
      <c r="D1412">
        <f>VLOOKUP(укпф1[[#This Row],[Номенклатура]],[1]!Таблица213[[product_name]:[упаковка]],7,FALSE)</f>
        <v>1088</v>
      </c>
      <c r="E1412" t="s">
        <v>103</v>
      </c>
      <c r="F1412" t="str">
        <f>VLOOKUP(укпф1[[#This Row],[Номенклатура]],[1]!Таблица213[[product_name]:[упаковка]],3,FALSE)</f>
        <v>ОХЛ</v>
      </c>
      <c r="G1412" t="s">
        <v>15</v>
      </c>
      <c r="H1412" t="str">
        <f>VLOOKUP(укпф1[[#This Row],[Номенклатура]],[1]!Таблица213[[product_name]:[упаковка]],4,FALSE)</f>
        <v>тушка</v>
      </c>
      <c r="I1412" s="7">
        <v>620223</v>
      </c>
      <c r="J1412" s="7" cm="1">
        <f t="array" ref="J1412">INDEX('[1]прайс ЗПП'!$A$1:$D$1080,MATCH(1,(укпф1[[#This Row],[артикул]]='[1]прайс ЗПП'!$B$1:$B$1080)*(укпф1[[#This Row],[Source.Name.1]]='[1]прайс ЗПП'!$A$1:$A$1080),0),4)</f>
        <v>615.88964027865461</v>
      </c>
      <c r="K1412" s="7">
        <f>укпф1[[#This Row],[цена]]*укпф1[[#This Row],[объем]]</f>
        <v>381988920.36254799</v>
      </c>
      <c r="L1412" s="7">
        <f>IFERROR(укпф1[[#This Row],[объем]]*VLOOKUP(укпф1[[#This Row],[артикул]],[1]маринад!$A$2:$D$39,3,FALSE),укпф1[[#This Row],[объем]])</f>
        <v>620223</v>
      </c>
    </row>
    <row r="1413" spans="1:12" x14ac:dyDescent="0.35">
      <c r="A1413" t="s">
        <v>154</v>
      </c>
      <c r="B1413" t="s">
        <v>97</v>
      </c>
      <c r="C1413" t="s">
        <v>97</v>
      </c>
      <c r="D1413">
        <f>VLOOKUP(укпф1[[#This Row],[Номенклатура]],[1]!Таблица213[[product_name]:[упаковка]],7,FALSE)</f>
        <v>22</v>
      </c>
      <c r="E1413" t="s">
        <v>104</v>
      </c>
      <c r="F1413" t="str">
        <f>VLOOKUP(укпф1[[#This Row],[Номенклатура]],[1]!Таблица213[[product_name]:[упаковка]],3,FALSE)</f>
        <v>ЗАМ</v>
      </c>
      <c r="G1413" t="s">
        <v>15</v>
      </c>
      <c r="H1413" t="str">
        <f>VLOOKUP(укпф1[[#This Row],[Номенклатура]],[1]!Таблица213[[product_name]:[упаковка]],4,FALSE)</f>
        <v>крыло</v>
      </c>
      <c r="I1413" s="7">
        <v>9713.1035232179238</v>
      </c>
      <c r="J1413" s="7" cm="1">
        <f t="array" ref="J1413">INDEX('[1]прайс ЗПП'!$A$1:$D$1080,MATCH(1,(укпф1[[#This Row],[артикул]]='[1]прайс ЗПП'!$B$1:$B$1080)*(укпф1[[#This Row],[Source.Name.1]]='[1]прайс ЗПП'!$A$1:$A$1080),0),4)</f>
        <v>932.6929655172413</v>
      </c>
      <c r="K1413" s="7">
        <f>укпф1[[#This Row],[цена]]*укпф1[[#This Row],[объем]]</f>
        <v>9059343.3294460904</v>
      </c>
      <c r="L1413" s="7">
        <f>IFERROR(укпф1[[#This Row],[объем]]*VLOOKUP(укпф1[[#This Row],[артикул]],[1]маринад!$A$2:$D$39,3,FALSE),укпф1[[#This Row],[объем]])</f>
        <v>9713.1035232179238</v>
      </c>
    </row>
    <row r="1414" spans="1:12" x14ac:dyDescent="0.35">
      <c r="A1414" t="s">
        <v>154</v>
      </c>
      <c r="B1414" t="s">
        <v>97</v>
      </c>
      <c r="C1414" t="s">
        <v>97</v>
      </c>
      <c r="D1414">
        <f>VLOOKUP(укпф1[[#This Row],[Номенклатура]],[1]!Таблица213[[product_name]:[упаковка]],7,FALSE)</f>
        <v>982</v>
      </c>
      <c r="E1414" t="s">
        <v>100</v>
      </c>
      <c r="F1414" t="str">
        <f>VLOOKUP(укпф1[[#This Row],[Номенклатура]],[1]!Таблица213[[product_name]:[упаковка]],3,FALSE)</f>
        <v>ОХЛ</v>
      </c>
      <c r="G1414" t="s">
        <v>15</v>
      </c>
      <c r="H1414" t="str">
        <f>VLOOKUP(укпф1[[#This Row],[Номенклатура]],[1]!Таблица213[[product_name]:[упаковка]],4,FALSE)</f>
        <v>филе</v>
      </c>
      <c r="I1414" s="7">
        <v>0</v>
      </c>
      <c r="J1414" s="7" cm="1">
        <f t="array" ref="J1414">INDEX('[1]прайс ЗПП'!$A$1:$D$1080,MATCH(1,(укпф1[[#This Row],[артикул]]='[1]прайс ЗПП'!$B$1:$B$1080)*(укпф1[[#This Row],[Source.Name.1]]='[1]прайс ЗПП'!$A$1:$A$1080),0),4)</f>
        <v>657.18411627285809</v>
      </c>
      <c r="K1414" s="7">
        <f>укпф1[[#This Row],[цена]]*укпф1[[#This Row],[объем]]</f>
        <v>0</v>
      </c>
      <c r="L1414" s="7">
        <f>IFERROR(укпф1[[#This Row],[объем]]*VLOOKUP(укпф1[[#This Row],[артикул]],[1]маринад!$A$2:$D$39,3,FALSE),укпф1[[#This Row],[объем]])</f>
        <v>0</v>
      </c>
    </row>
    <row r="1415" spans="1:12" x14ac:dyDescent="0.35">
      <c r="A1415" t="s">
        <v>154</v>
      </c>
      <c r="B1415" t="s">
        <v>97</v>
      </c>
      <c r="C1415" t="s">
        <v>97</v>
      </c>
      <c r="D1415">
        <f>VLOOKUP(укпф1[[#This Row],[Номенклатура]],[1]!Таблица213[[product_name]:[упаковка]],7,FALSE)</f>
        <v>357</v>
      </c>
      <c r="E1415" t="s">
        <v>105</v>
      </c>
      <c r="F1415" t="str">
        <f>VLOOKUP(укпф1[[#This Row],[Номенклатура]],[1]!Таблица213[[product_name]:[упаковка]],3,FALSE)</f>
        <v>ЗАМ</v>
      </c>
      <c r="G1415" t="s">
        <v>15</v>
      </c>
      <c r="H1415" t="str">
        <f>VLOOKUP(укпф1[[#This Row],[Номенклатура]],[1]!Таблица213[[product_name]:[упаковка]],4,FALSE)</f>
        <v>филе</v>
      </c>
      <c r="I1415" s="7">
        <v>1942.6207046435848</v>
      </c>
      <c r="J1415" s="7" cm="1">
        <f t="array" ref="J1415">INDEX('[1]прайс ЗПП'!$A$1:$D$1080,MATCH(1,(укпф1[[#This Row],[артикул]]='[1]прайс ЗПП'!$B$1:$B$1080)*(укпф1[[#This Row],[Source.Name.1]]='[1]прайс ЗПП'!$A$1:$A$1080),0),4)</f>
        <v>779.35501474188118</v>
      </c>
      <c r="K1415" s="7">
        <f>укпф1[[#This Row],[цена]]*укпф1[[#This Row],[объем]]</f>
        <v>1513991.1879053847</v>
      </c>
      <c r="L1415" s="7">
        <f>IFERROR(укпф1[[#This Row],[объем]]*VLOOKUP(укпф1[[#This Row],[артикул]],[1]маринад!$A$2:$D$39,3,FALSE),укпф1[[#This Row],[объем]])</f>
        <v>1942.6207046435848</v>
      </c>
    </row>
    <row r="1416" spans="1:12" x14ac:dyDescent="0.35">
      <c r="A1416" t="s">
        <v>154</v>
      </c>
      <c r="B1416" t="s">
        <v>97</v>
      </c>
      <c r="C1416" t="s">
        <v>97</v>
      </c>
      <c r="D1416">
        <f>VLOOKUP(укпф1[[#This Row],[Номенклатура]],[1]!Таблица213[[product_name]:[упаковка]],7,FALSE)</f>
        <v>984</v>
      </c>
      <c r="E1416" t="s">
        <v>101</v>
      </c>
      <c r="F1416" t="str">
        <f>VLOOKUP(укпф1[[#This Row],[Номенклатура]],[1]!Таблица213[[product_name]:[упаковка]],3,FALSE)</f>
        <v>ОХЛ</v>
      </c>
      <c r="G1416" t="s">
        <v>15</v>
      </c>
      <c r="H1416" t="str">
        <f>VLOOKUP(укпф1[[#This Row],[Номенклатура]],[1]!Таблица213[[product_name]:[упаковка]],4,FALSE)</f>
        <v>четвертина</v>
      </c>
      <c r="I1416" s="7">
        <v>0</v>
      </c>
      <c r="J1416" s="7" cm="1">
        <f t="array" ref="J1416">INDEX('[1]прайс ЗПП'!$A$1:$D$1080,MATCH(1,(укпф1[[#This Row],[артикул]]='[1]прайс ЗПП'!$B$1:$B$1080)*(укпф1[[#This Row],[Source.Name.1]]='[1]прайс ЗПП'!$A$1:$A$1080),0),4)</f>
        <v>601.83412651554579</v>
      </c>
      <c r="K1416" s="7">
        <f>укпф1[[#This Row],[цена]]*укпф1[[#This Row],[объем]]</f>
        <v>0</v>
      </c>
      <c r="L1416" s="7">
        <f>IFERROR(укпф1[[#This Row],[объем]]*VLOOKUP(укпф1[[#This Row],[артикул]],[1]маринад!$A$2:$D$39,3,FALSE),укпф1[[#This Row],[объем]])</f>
        <v>0</v>
      </c>
    </row>
    <row r="1417" spans="1:12" x14ac:dyDescent="0.35">
      <c r="A1417" t="s">
        <v>154</v>
      </c>
      <c r="B1417" t="s">
        <v>13</v>
      </c>
      <c r="C1417" t="s">
        <v>13</v>
      </c>
      <c r="D1417">
        <v>201</v>
      </c>
      <c r="E1417" t="s">
        <v>143</v>
      </c>
      <c r="F1417" t="str">
        <f>VLOOKUP(укпф1[[#This Row],[Номенклатура]],[1]!Таблица213[[product_name]:[упаковка]],3,FALSE)</f>
        <v>ЗАМ</v>
      </c>
      <c r="G1417" t="s">
        <v>15</v>
      </c>
      <c r="H1417" t="str">
        <f>VLOOKUP(укпф1[[#This Row],[Номенклатура]],[1]!Таблица213[[product_name]:[упаковка]],4,FALSE)</f>
        <v>тушка</v>
      </c>
      <c r="I1417" s="7">
        <v>0</v>
      </c>
      <c r="J1417" s="7" cm="1">
        <f t="array" ref="J1417">INDEX('[1]прайс ЗПП'!$A$1:$D$1080,MATCH(1,(укпф1[[#This Row],[артикул]]='[1]прайс ЗПП'!$B$1:$B$1080)*(укпф1[[#This Row],[Source.Name.1]]='[1]прайс ЗПП'!$A$1:$A$1080),0),4)</f>
        <v>646.51679999999999</v>
      </c>
      <c r="K1417" s="7">
        <f>укпф1[[#This Row],[цена]]*укпф1[[#This Row],[объем]]</f>
        <v>0</v>
      </c>
      <c r="L1417" s="7">
        <f>IFERROR(укпф1[[#This Row],[объем]]*VLOOKUP(укпф1[[#This Row],[артикул]],[1]маринад!$A$2:$D$39,3,FALSE),укпф1[[#This Row],[объем]])</f>
        <v>0</v>
      </c>
    </row>
    <row r="1418" spans="1:12" x14ac:dyDescent="0.35">
      <c r="A1418" t="s">
        <v>154</v>
      </c>
      <c r="B1418" t="s">
        <v>106</v>
      </c>
      <c r="C1418" t="s">
        <v>102</v>
      </c>
      <c r="D1418">
        <f>VLOOKUP(укпф1[[#This Row],[Номенклатура]],[1]!Таблица213[[product_name]:[упаковка]],7,FALSE)</f>
        <v>9</v>
      </c>
      <c r="E1418" t="s">
        <v>107</v>
      </c>
      <c r="F1418" t="str">
        <f>VLOOKUP(укпф1[[#This Row],[Номенклатура]],[1]!Таблица213[[product_name]:[упаковка]],3,FALSE)</f>
        <v>ЗАМ</v>
      </c>
      <c r="G1418" t="s">
        <v>15</v>
      </c>
      <c r="H1418" t="str">
        <f>VLOOKUP(укпф1[[#This Row],[Номенклатура]],[1]!Таблица213[[product_name]:[упаковка]],4,FALSE)</f>
        <v>тушка</v>
      </c>
      <c r="I1418" s="7">
        <v>48565.517616089615</v>
      </c>
      <c r="J1418" s="7" cm="1">
        <f t="array" ref="J1418">INDEX('[1]прайс ЗПП'!$A$1:$D$1080,MATCH(1,(укпф1[[#This Row],[артикул]]='[1]прайс ЗПП'!$B$1:$B$1080)*(укпф1[[#This Row],[Source.Name.1]]='[1]прайс ЗПП'!$A$1:$A$1080),0),4)</f>
        <v>621.90719999999999</v>
      </c>
      <c r="K1418" s="7">
        <f>укпф1[[#This Row],[цена]]*укпф1[[#This Row],[объем]]</f>
        <v>30203245.077172969</v>
      </c>
      <c r="L1418" s="7">
        <f>IFERROR(укпф1[[#This Row],[объем]]*VLOOKUP(укпф1[[#This Row],[артикул]],[1]маринад!$A$2:$D$39,3,FALSE),укпф1[[#This Row],[объем]])</f>
        <v>48565.517616089615</v>
      </c>
    </row>
    <row r="1419" spans="1:12" x14ac:dyDescent="0.35">
      <c r="A1419" t="s">
        <v>154</v>
      </c>
      <c r="B1419" t="s">
        <v>106</v>
      </c>
      <c r="C1419" t="s">
        <v>102</v>
      </c>
      <c r="D1419">
        <f>VLOOKUP(укпф1[[#This Row],[Номенклатура]],[1]!Таблица213[[product_name]:[упаковка]],7,FALSE)</f>
        <v>1088</v>
      </c>
      <c r="E1419" t="s">
        <v>103</v>
      </c>
      <c r="F1419" t="str">
        <f>VLOOKUP(укпф1[[#This Row],[Номенклатура]],[1]!Таблица213[[product_name]:[упаковка]],3,FALSE)</f>
        <v>ОХЛ</v>
      </c>
      <c r="G1419" t="s">
        <v>15</v>
      </c>
      <c r="H1419" t="str">
        <f>VLOOKUP(укпф1[[#This Row],[Номенклатура]],[1]!Таблица213[[product_name]:[упаковка]],4,FALSE)</f>
        <v>тушка</v>
      </c>
      <c r="I1419" s="7">
        <v>0</v>
      </c>
      <c r="J1419" s="7" cm="1">
        <f t="array" ref="J1419">INDEX('[1]прайс ЗПП'!$A$1:$D$1080,MATCH(1,(укпф1[[#This Row],[артикул]]='[1]прайс ЗПП'!$B$1:$B$1080)*(укпф1[[#This Row],[Source.Name.1]]='[1]прайс ЗПП'!$A$1:$A$1080),0),4)</f>
        <v>615.88964027865461</v>
      </c>
      <c r="K1419" s="7">
        <f>укпф1[[#This Row],[цена]]*укпф1[[#This Row],[объем]]</f>
        <v>0</v>
      </c>
      <c r="L1419" s="7">
        <f>IFERROR(укпф1[[#This Row],[объем]]*VLOOKUP(укпф1[[#This Row],[артикул]],[1]маринад!$A$2:$D$39,3,FALSE),укпф1[[#This Row],[объем]])</f>
        <v>0</v>
      </c>
    </row>
    <row r="1420" spans="1:12" x14ac:dyDescent="0.35">
      <c r="A1420" t="s">
        <v>154</v>
      </c>
      <c r="B1420" t="s">
        <v>106</v>
      </c>
      <c r="C1420" t="s">
        <v>102</v>
      </c>
      <c r="D1420">
        <f>VLOOKUP(укпф1[[#This Row],[Номенклатура]],[1]!Таблица213[[product_name]:[упаковка]],7,FALSE)</f>
        <v>357</v>
      </c>
      <c r="E1420" t="s">
        <v>105</v>
      </c>
      <c r="F1420" t="str">
        <f>VLOOKUP(укпф1[[#This Row],[Номенклатура]],[1]!Таблица213[[product_name]:[упаковка]],3,FALSE)</f>
        <v>ЗАМ</v>
      </c>
      <c r="G1420" t="s">
        <v>15</v>
      </c>
      <c r="H1420" t="str">
        <f>VLOOKUP(укпф1[[#This Row],[Номенклатура]],[1]!Таблица213[[product_name]:[упаковка]],4,FALSE)</f>
        <v>филе</v>
      </c>
      <c r="I1420" s="7">
        <v>92257.141961955305</v>
      </c>
      <c r="J1420" s="7" cm="1">
        <f t="array" ref="J1420">INDEX('[1]прайс ЗПП'!$A$1:$D$1080,MATCH(1,(укпф1[[#This Row],[артикул]]='[1]прайс ЗПП'!$B$1:$B$1080)*(укпф1[[#This Row],[Source.Name.1]]='[1]прайс ЗПП'!$A$1:$A$1080),0),4)</f>
        <v>779.35501474188118</v>
      </c>
      <c r="K1420" s="7">
        <f>укпф1[[#This Row],[цена]]*укпф1[[#This Row],[объем]]</f>
        <v>71901066.233803496</v>
      </c>
      <c r="L1420" s="7">
        <f>IFERROR(укпф1[[#This Row],[объем]]*VLOOKUP(укпф1[[#This Row],[артикул]],[1]маринад!$A$2:$D$39,3,FALSE),укпф1[[#This Row],[объем]])</f>
        <v>92257.141961955305</v>
      </c>
    </row>
    <row r="1421" spans="1:12" x14ac:dyDescent="0.35">
      <c r="A1421" t="s">
        <v>154</v>
      </c>
      <c r="B1421" t="s">
        <v>106</v>
      </c>
      <c r="C1421" t="s">
        <v>102</v>
      </c>
      <c r="D1421">
        <f>VLOOKUP(укпф1[[#This Row],[Номенклатура]],[1]!Таблица213[[product_name]:[упаковка]],7,FALSE)</f>
        <v>357</v>
      </c>
      <c r="E1421" t="s">
        <v>105</v>
      </c>
      <c r="F1421" t="str">
        <f>VLOOKUP(укпф1[[#This Row],[Номенклатура]],[1]!Таблица213[[product_name]:[упаковка]],3,FALSE)</f>
        <v>ЗАМ</v>
      </c>
      <c r="G1421" t="s">
        <v>15</v>
      </c>
      <c r="H1421" t="str">
        <f>VLOOKUP(укпф1[[#This Row],[Номенклатура]],[1]!Таблица213[[product_name]:[упаковка]],4,FALSE)</f>
        <v>филе</v>
      </c>
      <c r="I1421" s="7">
        <v>60755.462537728119</v>
      </c>
      <c r="J1421" s="7" cm="1">
        <f t="array" ref="J1421">INDEX('[1]прайс ЗПП'!$A$1:$D$1080,MATCH(1,(укпф1[[#This Row],[артикул]]='[1]прайс ЗПП'!$B$1:$B$1080)*(укпф1[[#This Row],[Source.Name.1]]='[1]прайс ЗПП'!$A$1:$A$1080),0),4)</f>
        <v>779.35501474188118</v>
      </c>
      <c r="K1421" s="7">
        <f>укпф1[[#This Row],[цена]]*укпф1[[#This Row],[объем]]</f>
        <v>47350074.401740909</v>
      </c>
      <c r="L1421" s="7">
        <f>IFERROR(укпф1[[#This Row],[объем]]*VLOOKUP(укпф1[[#This Row],[артикул]],[1]маринад!$A$2:$D$39,3,FALSE),укпф1[[#This Row],[объем]])</f>
        <v>60755.462537728119</v>
      </c>
    </row>
    <row r="1422" spans="1:12" x14ac:dyDescent="0.35">
      <c r="A1422" t="s">
        <v>154</v>
      </c>
      <c r="B1422" t="s">
        <v>106</v>
      </c>
      <c r="C1422" t="s">
        <v>102</v>
      </c>
      <c r="D1422">
        <f>VLOOKUP(укпф1[[#This Row],[Номенклатура]],[1]!Таблица213[[product_name]:[упаковка]],7,FALSE)</f>
        <v>141</v>
      </c>
      <c r="E1422" t="s">
        <v>108</v>
      </c>
      <c r="F1422" t="str">
        <f>VLOOKUP(укпф1[[#This Row],[Номенклатура]],[1]!Таблица213[[product_name]:[упаковка]],3,FALSE)</f>
        <v>ЗАМ</v>
      </c>
      <c r="G1422" t="s">
        <v>15</v>
      </c>
      <c r="H1422" t="str">
        <f>VLOOKUP(укпф1[[#This Row],[Номенклатура]],[1]!Таблица213[[product_name]:[упаковка]],4,FALSE)</f>
        <v>голень</v>
      </c>
      <c r="I1422" s="7">
        <v>24302.185015091243</v>
      </c>
      <c r="J1422" s="7" cm="1">
        <f t="array" ref="J1422">INDEX('[1]прайс ЗПП'!$A$1:$D$1080,MATCH(1,(укпф1[[#This Row],[артикул]]='[1]прайс ЗПП'!$B$1:$B$1080)*(укпф1[[#This Row],[Source.Name.1]]='[1]прайс ЗПП'!$A$1:$A$1080),0),4)</f>
        <v>729.77403622947747</v>
      </c>
      <c r="K1422" s="7">
        <f>укпф1[[#This Row],[цена]]*укпф1[[#This Row],[объем]]</f>
        <v>17735103.647658661</v>
      </c>
      <c r="L1422" s="7">
        <f>IFERROR(укпф1[[#This Row],[объем]]*VLOOKUP(укпф1[[#This Row],[артикул]],[1]маринад!$A$2:$D$39,3,FALSE),укпф1[[#This Row],[объем]])</f>
        <v>24302.185015091243</v>
      </c>
    </row>
    <row r="1423" spans="1:12" x14ac:dyDescent="0.35">
      <c r="A1423" t="s">
        <v>154</v>
      </c>
      <c r="B1423" t="s">
        <v>106</v>
      </c>
      <c r="C1423" t="s">
        <v>102</v>
      </c>
      <c r="D1423">
        <f>VLOOKUP(укпф1[[#This Row],[Номенклатура]],[1]!Таблица213[[product_name]:[упаковка]],7,FALSE)</f>
        <v>140</v>
      </c>
      <c r="E1423" t="s">
        <v>109</v>
      </c>
      <c r="F1423" t="str">
        <f>VLOOKUP(укпф1[[#This Row],[Номенклатура]],[1]!Таблица213[[product_name]:[упаковка]],3,FALSE)</f>
        <v>ЗАМ</v>
      </c>
      <c r="G1423" t="s">
        <v>15</v>
      </c>
      <c r="H1423" t="str">
        <f>VLOOKUP(укпф1[[#This Row],[Номенклатура]],[1]!Таблица213[[product_name]:[упаковка]],4,FALSE)</f>
        <v>бедро</v>
      </c>
      <c r="I1423" s="7">
        <v>36453.277522636869</v>
      </c>
      <c r="J1423" s="7" cm="1">
        <f t="array" ref="J1423">INDEX('[1]прайс ЗПП'!$A$1:$D$1080,MATCH(1,(укпф1[[#This Row],[артикул]]='[1]прайс ЗПП'!$B$1:$B$1080)*(укпф1[[#This Row],[Source.Name.1]]='[1]прайс ЗПП'!$A$1:$A$1080),0),4)</f>
        <v>712.81964454867443</v>
      </c>
      <c r="K1423" s="7">
        <f>укпф1[[#This Row],[цена]]*укпф1[[#This Row],[объем]]</f>
        <v>25984612.326320197</v>
      </c>
      <c r="L1423" s="7">
        <f>IFERROR(укпф1[[#This Row],[объем]]*VLOOKUP(укпф1[[#This Row],[артикул]],[1]маринад!$A$2:$D$39,3,FALSE),укпф1[[#This Row],[объем]])</f>
        <v>36453.277522636869</v>
      </c>
    </row>
    <row r="1424" spans="1:12" x14ac:dyDescent="0.35">
      <c r="A1424" t="s">
        <v>154</v>
      </c>
      <c r="B1424" t="s">
        <v>106</v>
      </c>
      <c r="C1424" t="s">
        <v>102</v>
      </c>
      <c r="D1424">
        <f>VLOOKUP(укпф1[[#This Row],[Номенклатура]],[1]!Таблица213[[product_name]:[упаковка]],7,FALSE)</f>
        <v>19</v>
      </c>
      <c r="E1424" t="s">
        <v>110</v>
      </c>
      <c r="F1424" t="str">
        <f>VLOOKUP(укпф1[[#This Row],[Номенклатура]],[1]!Таблица213[[product_name]:[упаковка]],3,FALSE)</f>
        <v>ЗАМ</v>
      </c>
      <c r="G1424" t="s">
        <v>15</v>
      </c>
      <c r="H1424" t="str">
        <f>VLOOKUP(укпф1[[#This Row],[Номенклатура]],[1]!Таблица213[[product_name]:[упаковка]],4,FALSE)</f>
        <v>четвертина</v>
      </c>
      <c r="I1424" s="7">
        <v>91133.193806592171</v>
      </c>
      <c r="J1424" s="7" cm="1">
        <f t="array" ref="J1424">INDEX('[1]прайс ЗПП'!$A$1:$D$1080,MATCH(1,(укпф1[[#This Row],[артикул]]='[1]прайс ЗПП'!$B$1:$B$1080)*(укпф1[[#This Row],[Source.Name.1]]='[1]прайс ЗПП'!$A$1:$A$1080),0),4)</f>
        <v>591.71464953907196</v>
      </c>
      <c r="K1424" s="7">
        <f>укпф1[[#This Row],[цена]]*укпф1[[#This Row],[объем]]</f>
        <v>53924845.834644012</v>
      </c>
      <c r="L1424" s="7">
        <f>IFERROR(укпф1[[#This Row],[объем]]*VLOOKUP(укпф1[[#This Row],[артикул]],[1]маринад!$A$2:$D$39,3,FALSE),укпф1[[#This Row],[объем]])</f>
        <v>91133.193806592171</v>
      </c>
    </row>
    <row r="1425" spans="1:12" x14ac:dyDescent="0.35">
      <c r="A1425" t="s">
        <v>154</v>
      </c>
      <c r="B1425" t="s">
        <v>13</v>
      </c>
      <c r="C1425" t="s">
        <v>13</v>
      </c>
      <c r="D1425">
        <f>VLOOKUP(укпф1[[#This Row],[Номенклатура]],[1]!Таблица213[[product_name]:[упаковка]],7,FALSE)</f>
        <v>1095</v>
      </c>
      <c r="E1425" t="s">
        <v>111</v>
      </c>
      <c r="F1425" t="str">
        <f>VLOOKUP(укпф1[[#This Row],[Номенклатура]],[1]!Таблица213[[product_name]:[упаковка]],3,FALSE)</f>
        <v>ЗАМ</v>
      </c>
      <c r="G1425" t="s">
        <v>15</v>
      </c>
      <c r="H1425" t="str">
        <f>VLOOKUP(укпф1[[#This Row],[Номенклатура]],[1]!Таблица213[[product_name]:[упаковка]],4,FALSE)</f>
        <v>бедро</v>
      </c>
      <c r="I1425" s="7">
        <v>0</v>
      </c>
      <c r="J1425" s="7" cm="1">
        <f t="array" ref="J1425">INDEX('[1]прайс ЗПП'!$A$1:$D$1080,MATCH(1,(укпф1[[#This Row],[артикул]]='[1]прайс ЗПП'!$B$1:$B$1080)*(укпф1[[#This Row],[Source.Name.1]]='[1]прайс ЗПП'!$A$1:$A$1080),0),4)</f>
        <v>800.64</v>
      </c>
      <c r="K1425" s="7">
        <f>укпф1[[#This Row],[цена]]*укпф1[[#This Row],[объем]]</f>
        <v>0</v>
      </c>
      <c r="L1425" s="7">
        <f>IFERROR(укпф1[[#This Row],[объем]]*VLOOKUP(укпф1[[#This Row],[артикул]],[1]маринад!$A$2:$D$39,3,FALSE),укпф1[[#This Row],[объем]])</f>
        <v>0</v>
      </c>
    </row>
    <row r="1426" spans="1:12" x14ac:dyDescent="0.35">
      <c r="A1426" t="s">
        <v>154</v>
      </c>
      <c r="B1426" t="s">
        <v>13</v>
      </c>
      <c r="C1426" t="s">
        <v>13</v>
      </c>
      <c r="D1426">
        <f>VLOOKUP(укпф1[[#This Row],[Номенклатура]],[1]!Таблица213[[product_name]:[упаковка]],7,FALSE)</f>
        <v>140</v>
      </c>
      <c r="E1426" t="s">
        <v>109</v>
      </c>
      <c r="F1426" t="str">
        <f>VLOOKUP(укпф1[[#This Row],[Номенклатура]],[1]!Таблица213[[product_name]:[упаковка]],3,FALSE)</f>
        <v>ЗАМ</v>
      </c>
      <c r="G1426" t="s">
        <v>15</v>
      </c>
      <c r="H1426" t="str">
        <f>VLOOKUP(укпф1[[#This Row],[Номенклатура]],[1]!Таблица213[[product_name]:[упаковка]],4,FALSE)</f>
        <v>бедро</v>
      </c>
      <c r="I1426" s="7">
        <v>5362.2159310276866</v>
      </c>
      <c r="J1426" s="7" cm="1">
        <f t="array" ref="J1426">INDEX('[1]прайс ЗПП'!$A$1:$D$1080,MATCH(1,(укпф1[[#This Row],[артикул]]='[1]прайс ЗПП'!$B$1:$B$1080)*(укпф1[[#This Row],[Source.Name.1]]='[1]прайс ЗПП'!$A$1:$A$1080),0),4)</f>
        <v>712.81964454867443</v>
      </c>
      <c r="K1426" s="7">
        <f>укпф1[[#This Row],[цена]]*укпф1[[#This Row],[объем]]</f>
        <v>3822292.8539483948</v>
      </c>
      <c r="L1426" s="7">
        <f>IFERROR(укпф1[[#This Row],[объем]]*VLOOKUP(укпф1[[#This Row],[артикул]],[1]маринад!$A$2:$D$39,3,FALSE),укпф1[[#This Row],[объем]])</f>
        <v>5362.2159310276866</v>
      </c>
    </row>
    <row r="1427" spans="1:12" x14ac:dyDescent="0.35">
      <c r="A1427" t="s">
        <v>154</v>
      </c>
      <c r="B1427" t="s">
        <v>13</v>
      </c>
      <c r="C1427" t="s">
        <v>13</v>
      </c>
      <c r="D1427">
        <f>VLOOKUP(укпф1[[#This Row],[Номенклатура]],[1]!Таблица213[[product_name]:[упаковка]],7,FALSE)</f>
        <v>1107</v>
      </c>
      <c r="E1427" t="s">
        <v>113</v>
      </c>
      <c r="F1427" t="str">
        <f>VLOOKUP(укпф1[[#This Row],[Номенклатура]],[1]!Таблица213[[product_name]:[упаковка]],3,FALSE)</f>
        <v>ЗАМ</v>
      </c>
      <c r="G1427" t="s">
        <v>15</v>
      </c>
      <c r="H1427" t="str">
        <f>VLOOKUP(укпф1[[#This Row],[Номенклатура]],[1]!Таблица213[[product_name]:[упаковка]],4,FALSE)</f>
        <v>голень</v>
      </c>
      <c r="I1427" s="7">
        <v>14967.892529278821</v>
      </c>
      <c r="J1427" s="7" cm="1">
        <f t="array" ref="J1427">INDEX('[1]прайс ЗПП'!$A$1:$D$1080,MATCH(1,(укпф1[[#This Row],[артикул]]='[1]прайс ЗПП'!$B$1:$B$1080)*(укпф1[[#This Row],[Source.Name.1]]='[1]прайс ЗПП'!$A$1:$A$1080),0),4)</f>
        <v>646.51679999999999</v>
      </c>
      <c r="K1427" s="7">
        <f>укпф1[[#This Row],[цена]]*укпф1[[#This Row],[объем]]</f>
        <v>9676993.9807732496</v>
      </c>
      <c r="L1427" s="7">
        <f>IFERROR(укпф1[[#This Row],[объем]]*VLOOKUP(укпф1[[#This Row],[артикул]],[1]маринад!$A$2:$D$39,3,FALSE),укпф1[[#This Row],[объем]])</f>
        <v>14967.892529278821</v>
      </c>
    </row>
    <row r="1428" spans="1:12" x14ac:dyDescent="0.35">
      <c r="A1428" t="s">
        <v>154</v>
      </c>
      <c r="B1428" t="s">
        <v>13</v>
      </c>
      <c r="C1428" t="s">
        <v>13</v>
      </c>
      <c r="D1428">
        <f>VLOOKUP(укпф1[[#This Row],[Номенклатура]],[1]!Таблица213[[product_name]:[упаковка]],7,FALSE)</f>
        <v>141</v>
      </c>
      <c r="E1428" t="s">
        <v>108</v>
      </c>
      <c r="F1428" t="str">
        <f>VLOOKUP(укпф1[[#This Row],[Номенклатура]],[1]!Таблица213[[product_name]:[упаковка]],3,FALSE)</f>
        <v>ЗАМ</v>
      </c>
      <c r="G1428" t="s">
        <v>15</v>
      </c>
      <c r="H1428" t="str">
        <f>VLOOKUP(укпф1[[#This Row],[Номенклатура]],[1]!Таблица213[[product_name]:[упаковка]],4,FALSE)</f>
        <v>голень</v>
      </c>
      <c r="I1428" s="7">
        <v>18227.221547529829</v>
      </c>
      <c r="J1428" s="7" cm="1">
        <f t="array" ref="J1428">INDEX('[1]прайс ЗПП'!$A$1:$D$1080,MATCH(1,(укпф1[[#This Row],[артикул]]='[1]прайс ЗПП'!$B$1:$B$1080)*(укпф1[[#This Row],[Source.Name.1]]='[1]прайс ЗПП'!$A$1:$A$1080),0),4)</f>
        <v>729.77403622947747</v>
      </c>
      <c r="K1428" s="7">
        <f>укпф1[[#This Row],[цена]]*укпф1[[#This Row],[объем]]</f>
        <v>13301753.037989747</v>
      </c>
      <c r="L1428" s="7">
        <f>IFERROR(укпф1[[#This Row],[объем]]*VLOOKUP(укпф1[[#This Row],[артикул]],[1]маринад!$A$2:$D$39,3,FALSE),укпф1[[#This Row],[объем]])</f>
        <v>18227.221547529829</v>
      </c>
    </row>
    <row r="1429" spans="1:12" x14ac:dyDescent="0.35">
      <c r="A1429" t="s">
        <v>154</v>
      </c>
      <c r="B1429" t="s">
        <v>13</v>
      </c>
      <c r="C1429" t="s">
        <v>13</v>
      </c>
      <c r="D1429">
        <f>VLOOKUP(укпф1[[#This Row],[Номенклатура]],[1]!Таблица213[[product_name]:[упаковка]],7,FALSE)</f>
        <v>23</v>
      </c>
      <c r="E1429" t="s">
        <v>114</v>
      </c>
      <c r="F1429" t="str">
        <f>VLOOKUP(укпф1[[#This Row],[Номенклатура]],[1]!Таблица213[[product_name]:[упаковка]],3,FALSE)</f>
        <v>ЗАМ</v>
      </c>
      <c r="G1429" t="s">
        <v>15</v>
      </c>
      <c r="H1429" t="str">
        <f>VLOOKUP(укпф1[[#This Row],[Номенклатура]],[1]!Таблица213[[product_name]:[упаковка]],4,FALSE)</f>
        <v>грудка</v>
      </c>
      <c r="I1429" s="7">
        <v>0</v>
      </c>
      <c r="J1429" s="7">
        <v>0</v>
      </c>
      <c r="K1429" s="7">
        <f>укпф1[[#This Row],[цена]]*укпф1[[#This Row],[объем]]</f>
        <v>0</v>
      </c>
      <c r="L1429" s="7">
        <f>IFERROR(укпф1[[#This Row],[объем]]*VLOOKUP(укпф1[[#This Row],[артикул]],[1]маринад!$A$2:$D$39,3,FALSE),укпф1[[#This Row],[объем]])</f>
        <v>0</v>
      </c>
    </row>
    <row r="1430" spans="1:12" x14ac:dyDescent="0.35">
      <c r="A1430" t="s">
        <v>154</v>
      </c>
      <c r="B1430" t="s">
        <v>13</v>
      </c>
      <c r="C1430" t="s">
        <v>13</v>
      </c>
      <c r="D1430">
        <f>VLOOKUP(укпф1[[#This Row],[Номенклатура]],[1]!Таблица213[[product_name]:[упаковка]],7,FALSE)</f>
        <v>352</v>
      </c>
      <c r="E1430" t="s">
        <v>115</v>
      </c>
      <c r="F1430" t="str">
        <f>VLOOKUP(укпф1[[#This Row],[Номенклатура]],[1]!Таблица213[[product_name]:[упаковка]],3,FALSE)</f>
        <v>ЗАМ</v>
      </c>
      <c r="G1430" t="s">
        <v>15</v>
      </c>
      <c r="H1430" t="str">
        <f>VLOOKUP(укпф1[[#This Row],[Номенклатура]],[1]!Таблица213[[product_name]:[упаковка]],4,FALSE)</f>
        <v>грудка</v>
      </c>
      <c r="I1430" s="7">
        <v>0</v>
      </c>
      <c r="J1430" s="7" cm="1">
        <f t="array" ref="J1430">INDEX('[1]прайс ЗПП'!$A$1:$D$1080,MATCH(1,(укпф1[[#This Row],[артикул]]='[1]прайс ЗПП'!$B$1:$B$1080)*(укпф1[[#This Row],[Source.Name.1]]='[1]прайс ЗПП'!$A$1:$A$1080),0),4)</f>
        <v>818.62857142857172</v>
      </c>
      <c r="K1430" s="7">
        <f>укпф1[[#This Row],[цена]]*укпф1[[#This Row],[объем]]</f>
        <v>0</v>
      </c>
      <c r="L1430" s="7">
        <f>IFERROR(укпф1[[#This Row],[объем]]*VLOOKUP(укпф1[[#This Row],[артикул]],[1]маринад!$A$2:$D$39,3,FALSE),укпф1[[#This Row],[объем]])</f>
        <v>0</v>
      </c>
    </row>
    <row r="1431" spans="1:12" x14ac:dyDescent="0.35">
      <c r="A1431" t="s">
        <v>154</v>
      </c>
      <c r="B1431" t="s">
        <v>13</v>
      </c>
      <c r="C1431" t="s">
        <v>13</v>
      </c>
      <c r="D1431">
        <f>VLOOKUP(укпф1[[#This Row],[Номенклатура]],[1]!Таблица213[[product_name]:[упаковка]],7,FALSE)</f>
        <v>22</v>
      </c>
      <c r="E1431" t="s">
        <v>104</v>
      </c>
      <c r="F1431" t="str">
        <f>VLOOKUP(укпф1[[#This Row],[Номенклатура]],[1]!Таблица213[[product_name]:[упаковка]],3,FALSE)</f>
        <v>ЗАМ</v>
      </c>
      <c r="G1431" t="s">
        <v>15</v>
      </c>
      <c r="H1431" t="str">
        <f>VLOOKUP(укпф1[[#This Row],[Номенклатура]],[1]!Таблица213[[product_name]:[упаковка]],4,FALSE)</f>
        <v>крыло</v>
      </c>
      <c r="I1431" s="7">
        <v>19356.272701068676</v>
      </c>
      <c r="J1431" s="7" cm="1">
        <f t="array" ref="J1431">INDEX('[1]прайс ЗПП'!$A$1:$D$1080,MATCH(1,(укпф1[[#This Row],[артикул]]='[1]прайс ЗПП'!$B$1:$B$1080)*(укпф1[[#This Row],[Source.Name.1]]='[1]прайс ЗПП'!$A$1:$A$1080),0),4)</f>
        <v>932.6929655172413</v>
      </c>
      <c r="K1431" s="7">
        <f>укпф1[[#This Row],[цена]]*укпф1[[#This Row],[объем]]</f>
        <v>18053459.386920165</v>
      </c>
      <c r="L1431" s="7">
        <f>IFERROR(укпф1[[#This Row],[объем]]*VLOOKUP(укпф1[[#This Row],[артикул]],[1]маринад!$A$2:$D$39,3,FALSE),укпф1[[#This Row],[объем]])</f>
        <v>19356.272701068676</v>
      </c>
    </row>
    <row r="1432" spans="1:12" x14ac:dyDescent="0.35">
      <c r="A1432" t="s">
        <v>154</v>
      </c>
      <c r="B1432" t="s">
        <v>13</v>
      </c>
      <c r="C1432" t="s">
        <v>13</v>
      </c>
      <c r="D1432">
        <f>VLOOKUP(укпф1[[#This Row],[Номенклатура]],[1]!Таблица213[[product_name]:[упаковка]],7,FALSE)</f>
        <v>143</v>
      </c>
      <c r="E1432" t="s">
        <v>116</v>
      </c>
      <c r="F1432" t="str">
        <f>VLOOKUP(укпф1[[#This Row],[Номенклатура]],[1]!Таблица213[[product_name]:[упаковка]],3,FALSE)</f>
        <v>ЗАМ</v>
      </c>
      <c r="G1432" t="s">
        <v>15</v>
      </c>
      <c r="H1432" t="str">
        <f>VLOOKUP(укпф1[[#This Row],[Номенклатура]],[1]!Таблица213[[product_name]:[упаковка]],4,FALSE)</f>
        <v>крыло</v>
      </c>
      <c r="I1432" s="7">
        <v>22359.175786306729</v>
      </c>
      <c r="J1432" s="7" cm="1">
        <f t="array" ref="J1432">INDEX('[1]прайс ЗПП'!$A$1:$D$1080,MATCH(1,(укпф1[[#This Row],[артикул]]='[1]прайс ЗПП'!$B$1:$B$1080)*(укпф1[[#This Row],[Source.Name.1]]='[1]прайс ЗПП'!$A$1:$A$1080),0),4)</f>
        <v>799.09743999774662</v>
      </c>
      <c r="K1432" s="7">
        <f>укпф1[[#This Row],[цена]]*укпф1[[#This Row],[объем]]</f>
        <v>17867160.131297309</v>
      </c>
      <c r="L1432" s="7">
        <f>IFERROR(укпф1[[#This Row],[объем]]*VLOOKUP(укпф1[[#This Row],[артикул]],[1]маринад!$A$2:$D$39,3,FALSE),укпф1[[#This Row],[объем]])</f>
        <v>22359.175786306729</v>
      </c>
    </row>
    <row r="1433" spans="1:12" x14ac:dyDescent="0.35">
      <c r="A1433" t="s">
        <v>154</v>
      </c>
      <c r="B1433" t="s">
        <v>13</v>
      </c>
      <c r="C1433" t="s">
        <v>13</v>
      </c>
      <c r="D1433">
        <f>VLOOKUP(укпф1[[#This Row],[Номенклатура]],[1]!Таблица213[[product_name]:[упаковка]],7,FALSE)</f>
        <v>27</v>
      </c>
      <c r="E1433" t="s">
        <v>117</v>
      </c>
      <c r="F1433" t="str">
        <f>VLOOKUP(укпф1[[#This Row],[Номенклатура]],[1]!Таблица213[[product_name]:[упаковка]],3,FALSE)</f>
        <v>ЗАМ</v>
      </c>
      <c r="G1433" t="s">
        <v>15</v>
      </c>
      <c r="H1433" t="str">
        <f>VLOOKUP(укпф1[[#This Row],[Номенклатура]],[1]!Таблица213[[product_name]:[упаковка]],4,FALSE)</f>
        <v>печень</v>
      </c>
      <c r="I1433" s="7">
        <v>0</v>
      </c>
      <c r="J1433" s="7" cm="1">
        <f t="array" ref="J1433">INDEX('[1]прайс ЗПП'!$A$1:$D$1080,MATCH(1,(укпф1[[#This Row],[артикул]]='[1]прайс ЗПП'!$B$1:$B$1080)*(укпф1[[#This Row],[Source.Name.1]]='[1]прайс ЗПП'!$A$1:$A$1080),0),4)</f>
        <v>646.51679999999999</v>
      </c>
      <c r="K1433" s="7">
        <f>укпф1[[#This Row],[цена]]*укпф1[[#This Row],[объем]]</f>
        <v>0</v>
      </c>
      <c r="L1433" s="7">
        <f>IFERROR(укпф1[[#This Row],[объем]]*VLOOKUP(укпф1[[#This Row],[артикул]],[1]маринад!$A$2:$D$39,3,FALSE),укпф1[[#This Row],[объем]])</f>
        <v>0</v>
      </c>
    </row>
    <row r="1434" spans="1:12" x14ac:dyDescent="0.35">
      <c r="A1434" t="s">
        <v>154</v>
      </c>
      <c r="B1434" t="s">
        <v>13</v>
      </c>
      <c r="C1434" t="s">
        <v>13</v>
      </c>
      <c r="D1434">
        <f>VLOOKUP(укпф1[[#This Row],[Номенклатура]],[1]!Таблица213[[product_name]:[упаковка]],7,FALSE)</f>
        <v>27</v>
      </c>
      <c r="E1434" t="s">
        <v>117</v>
      </c>
      <c r="F1434" t="str">
        <f>VLOOKUP(укпф1[[#This Row],[Номенклатура]],[1]!Таблица213[[product_name]:[упаковка]],3,FALSE)</f>
        <v>ЗАМ</v>
      </c>
      <c r="G1434" t="s">
        <v>15</v>
      </c>
      <c r="H1434" t="str">
        <f>VLOOKUP(укпф1[[#This Row],[Номенклатура]],[1]!Таблица213[[product_name]:[упаковка]],4,FALSE)</f>
        <v>печень</v>
      </c>
      <c r="I1434" s="7">
        <v>3</v>
      </c>
      <c r="J1434" s="7" cm="1">
        <f t="array" ref="J1434">INDEX('[1]прайс ЗПП'!$A$1:$D$1080,MATCH(1,(укпф1[[#This Row],[артикул]]='[1]прайс ЗПП'!$B$1:$B$1080)*(укпф1[[#This Row],[Source.Name.1]]='[1]прайс ЗПП'!$A$1:$A$1080),0),4)</f>
        <v>646.51679999999999</v>
      </c>
      <c r="K1434" s="7">
        <f>укпф1[[#This Row],[цена]]*укпф1[[#This Row],[объем]]</f>
        <v>1939.5504000000001</v>
      </c>
      <c r="L1434" s="7">
        <f>IFERROR(укпф1[[#This Row],[объем]]*VLOOKUP(укпф1[[#This Row],[артикул]],[1]маринад!$A$2:$D$39,3,FALSE),укпф1[[#This Row],[объем]])</f>
        <v>3</v>
      </c>
    </row>
    <row r="1435" spans="1:12" x14ac:dyDescent="0.35">
      <c r="A1435" t="s">
        <v>154</v>
      </c>
      <c r="B1435" t="s">
        <v>13</v>
      </c>
      <c r="C1435" t="s">
        <v>13</v>
      </c>
      <c r="D1435">
        <f>VLOOKUP(укпф1[[#This Row],[Номенклатура]],[1]!Таблица213[[product_name]:[упаковка]],7,FALSE)</f>
        <v>962</v>
      </c>
      <c r="E1435" t="s">
        <v>118</v>
      </c>
      <c r="F1435" t="str">
        <f>VLOOKUP(укпф1[[#This Row],[Номенклатура]],[1]!Таблица213[[product_name]:[упаковка]],3,FALSE)</f>
        <v>ЗАМ</v>
      </c>
      <c r="G1435" t="s">
        <v>15</v>
      </c>
      <c r="H1435" t="str">
        <f>VLOOKUP(укпф1[[#This Row],[Номенклатура]],[1]!Таблица213[[product_name]:[упаковка]],4,FALSE)</f>
        <v>рагу</v>
      </c>
      <c r="I1435" s="7">
        <v>0</v>
      </c>
      <c r="J1435" s="7" cm="1">
        <f t="array" ref="J1435">INDEX('[1]прайс ЗПП'!$A$1:$D$1080,MATCH(1,(укпф1[[#This Row],[артикул]]='[1]прайс ЗПП'!$B$1:$B$1080)*(укпф1[[#This Row],[Source.Name.1]]='[1]прайс ЗПП'!$A$1:$A$1080),0),4)</f>
        <v>557.142857142857</v>
      </c>
      <c r="K1435" s="7">
        <f>укпф1[[#This Row],[цена]]*укпф1[[#This Row],[объем]]</f>
        <v>0</v>
      </c>
      <c r="L1435" s="7">
        <f>IFERROR(укпф1[[#This Row],[объем]]*VLOOKUP(укпф1[[#This Row],[артикул]],[1]маринад!$A$2:$D$39,3,FALSE),укпф1[[#This Row],[объем]])</f>
        <v>0</v>
      </c>
    </row>
    <row r="1436" spans="1:12" x14ac:dyDescent="0.35">
      <c r="A1436" t="s">
        <v>154</v>
      </c>
      <c r="B1436" t="s">
        <v>13</v>
      </c>
      <c r="C1436" t="s">
        <v>13</v>
      </c>
      <c r="D1436">
        <f>VLOOKUP(укпф1[[#This Row],[Номенклатура]],[1]!Таблица213[[product_name]:[упаковка]],7,FALSE)</f>
        <v>357</v>
      </c>
      <c r="E1436" t="s">
        <v>105</v>
      </c>
      <c r="F1436" t="str">
        <f>VLOOKUP(укпф1[[#This Row],[Номенклатура]],[1]!Таблица213[[product_name]:[упаковка]],3,FALSE)</f>
        <v>ЗАМ</v>
      </c>
      <c r="G1436" t="s">
        <v>15</v>
      </c>
      <c r="H1436" t="str">
        <f>VLOOKUP(укпф1[[#This Row],[Номенклатура]],[1]!Таблица213[[product_name]:[упаковка]],4,FALSE)</f>
        <v>филе</v>
      </c>
      <c r="I1436" s="7">
        <v>83250.038987148509</v>
      </c>
      <c r="J1436" s="7" cm="1">
        <f t="array" ref="J1436">INDEX('[1]прайс ЗПП'!$A$1:$D$1080,MATCH(1,(укпф1[[#This Row],[артикул]]='[1]прайс ЗПП'!$B$1:$B$1080)*(укпф1[[#This Row],[Source.Name.1]]='[1]прайс ЗПП'!$A$1:$A$1080),0),4)</f>
        <v>779.35501474188118</v>
      </c>
      <c r="K1436" s="7">
        <f>укпф1[[#This Row],[цена]]*укпф1[[#This Row],[объем]]</f>
        <v>64881335.36209131</v>
      </c>
      <c r="L1436" s="7">
        <f>IFERROR(укпф1[[#This Row],[объем]]*VLOOKUP(укпф1[[#This Row],[артикул]],[1]маринад!$A$2:$D$39,3,FALSE),укпф1[[#This Row],[объем]])</f>
        <v>83250.038987148509</v>
      </c>
    </row>
    <row r="1437" spans="1:12" x14ac:dyDescent="0.35">
      <c r="A1437" t="s">
        <v>154</v>
      </c>
      <c r="B1437" t="s">
        <v>13</v>
      </c>
      <c r="C1437" t="s">
        <v>13</v>
      </c>
      <c r="D1437">
        <f>VLOOKUP(укпф1[[#This Row],[Номенклатура]],[1]!Таблица213[[product_name]:[упаковка]],7,FALSE)</f>
        <v>1109</v>
      </c>
      <c r="E1437" t="s">
        <v>14</v>
      </c>
      <c r="F1437" t="str">
        <f>VLOOKUP(укпф1[[#This Row],[Номенклатура]],[1]!Таблица213[[product_name]:[упаковка]],3,FALSE)</f>
        <v>ЗАМ</v>
      </c>
      <c r="G1437" t="s">
        <v>15</v>
      </c>
      <c r="H1437" t="str">
        <f>VLOOKUP(укпф1[[#This Row],[Номенклатура]],[1]!Таблица213[[product_name]:[упаковка]],4,FALSE)</f>
        <v>филе</v>
      </c>
      <c r="I1437" s="7">
        <v>0</v>
      </c>
      <c r="J1437" s="7" cm="1">
        <f t="array" ref="J1437">INDEX('[1]прайс ЗПП'!$A$1:$D$1080,MATCH(1,(укпф1[[#This Row],[артикул]]='[1]прайс ЗПП'!$B$1:$B$1080)*(укпф1[[#This Row],[Source.Name.1]]='[1]прайс ЗПП'!$A$1:$A$1080),0),4)</f>
        <v>646.51679999999988</v>
      </c>
      <c r="K1437" s="7">
        <f>укпф1[[#This Row],[цена]]*укпф1[[#This Row],[объем]]</f>
        <v>0</v>
      </c>
      <c r="L1437" s="7">
        <f>IFERROR(укпф1[[#This Row],[объем]]*VLOOKUP(укпф1[[#This Row],[артикул]],[1]маринад!$A$2:$D$39,3,FALSE),укпф1[[#This Row],[объем]])</f>
        <v>0</v>
      </c>
    </row>
    <row r="1438" spans="1:12" x14ac:dyDescent="0.35">
      <c r="A1438" t="s">
        <v>154</v>
      </c>
      <c r="B1438" t="s">
        <v>13</v>
      </c>
      <c r="C1438" t="s">
        <v>13</v>
      </c>
      <c r="D1438">
        <f>VLOOKUP(укпф1[[#This Row],[Номенклатура]],[1]!Таблица213[[product_name]:[упаковка]],7,FALSE)</f>
        <v>142</v>
      </c>
      <c r="E1438" t="s">
        <v>119</v>
      </c>
      <c r="F1438" t="str">
        <f>VLOOKUP(укпф1[[#This Row],[Номенклатура]],[1]!Таблица213[[product_name]:[упаковка]],3,FALSE)</f>
        <v>ЗАМ</v>
      </c>
      <c r="G1438" t="s">
        <v>15</v>
      </c>
      <c r="H1438" t="str">
        <f>VLOOKUP(укпф1[[#This Row],[Номенклатура]],[1]!Таблица213[[product_name]:[упаковка]],4,FALSE)</f>
        <v>филе</v>
      </c>
      <c r="I1438" s="7">
        <v>85228.112519651841</v>
      </c>
      <c r="J1438" s="7" cm="1">
        <f t="array" ref="J1438">INDEX('[1]прайс ЗПП'!$A$1:$D$1080,MATCH(1,(укпф1[[#This Row],[артикул]]='[1]прайс ЗПП'!$B$1:$B$1080)*(укпф1[[#This Row],[Source.Name.1]]='[1]прайс ЗПП'!$A$1:$A$1080),0),4)</f>
        <v>897.09145348327672</v>
      </c>
      <c r="K1438" s="7">
        <f>укпф1[[#This Row],[цена]]*укпф1[[#This Row],[объем]]</f>
        <v>76457411.337890729</v>
      </c>
      <c r="L1438" s="7">
        <f>IFERROR(укпф1[[#This Row],[объем]]*VLOOKUP(укпф1[[#This Row],[артикул]],[1]маринад!$A$2:$D$39,3,FALSE),укпф1[[#This Row],[объем]])</f>
        <v>85228.112519651841</v>
      </c>
    </row>
    <row r="1439" spans="1:12" x14ac:dyDescent="0.35">
      <c r="A1439" t="s">
        <v>154</v>
      </c>
      <c r="B1439" t="s">
        <v>13</v>
      </c>
      <c r="C1439" t="s">
        <v>13</v>
      </c>
      <c r="D1439">
        <f>VLOOKUP(укпф1[[#This Row],[Номенклатура]],[1]!Таблица213[[product_name]:[упаковка]],7,FALSE)</f>
        <v>14</v>
      </c>
      <c r="E1439" t="s">
        <v>120</v>
      </c>
      <c r="F1439" t="str">
        <f>VLOOKUP(укпф1[[#This Row],[Номенклатура]],[1]!Таблица213[[product_name]:[упаковка]],3,FALSE)</f>
        <v>ЗАМ</v>
      </c>
      <c r="G1439" t="s">
        <v>15</v>
      </c>
      <c r="H1439" t="str">
        <f>VLOOKUP(укпф1[[#This Row],[Номенклатура]],[1]!Таблица213[[product_name]:[упаковка]],4,FALSE)</f>
        <v>табак</v>
      </c>
      <c r="I1439" s="7">
        <v>0</v>
      </c>
      <c r="J1439" s="7" cm="1">
        <f t="array" ref="J1439">INDEX('[1]прайс ЗПП'!$A$1:$D$1080,MATCH(1,(укпф1[[#This Row],[артикул]]='[1]прайс ЗПП'!$B$1:$B$1080)*(укпф1[[#This Row],[Source.Name.1]]='[1]прайс ЗПП'!$A$1:$A$1080),0),4)</f>
        <v>643.20000000000005</v>
      </c>
      <c r="K1439" s="7">
        <f>укпф1[[#This Row],[цена]]*укпф1[[#This Row],[объем]]</f>
        <v>0</v>
      </c>
      <c r="L1439" s="7">
        <f>IFERROR(укпф1[[#This Row],[объем]]*VLOOKUP(укпф1[[#This Row],[артикул]],[1]маринад!$A$2:$D$39,3,FALSE),укпф1[[#This Row],[объем]])</f>
        <v>0</v>
      </c>
    </row>
    <row r="1440" spans="1:12" x14ac:dyDescent="0.35">
      <c r="A1440" t="s">
        <v>154</v>
      </c>
      <c r="B1440" t="s">
        <v>13</v>
      </c>
      <c r="C1440" t="s">
        <v>13</v>
      </c>
      <c r="D1440">
        <f>VLOOKUP(укпф1[[#This Row],[Номенклатура]],[1]!Таблица213[[product_name]:[упаковка]],7,FALSE)</f>
        <v>15</v>
      </c>
      <c r="E1440" t="s">
        <v>121</v>
      </c>
      <c r="F1440" t="str">
        <f>VLOOKUP(укпф1[[#This Row],[Номенклатура]],[1]!Таблица213[[product_name]:[упаковка]],3,FALSE)</f>
        <v>ЗАМ</v>
      </c>
      <c r="G1440" t="s">
        <v>15</v>
      </c>
      <c r="H1440" t="str">
        <f>VLOOKUP(укпф1[[#This Row],[Номенклатура]],[1]!Таблица213[[product_name]:[упаковка]],4,FALSE)</f>
        <v>табак</v>
      </c>
      <c r="I1440" s="7">
        <v>1756.226248033033</v>
      </c>
      <c r="J1440" s="7" cm="1">
        <f t="array" ref="J1440">INDEX('[1]прайс ЗПП'!$A$1:$D$1080,MATCH(1,(укпф1[[#This Row],[артикул]]='[1]прайс ЗПП'!$B$1:$B$1080)*(укпф1[[#This Row],[Source.Name.1]]='[1]прайс ЗПП'!$A$1:$A$1080),0),4)</f>
        <v>656.34936483198521</v>
      </c>
      <c r="K1440" s="7">
        <f>укпф1[[#This Row],[цена]]*укпф1[[#This Row],[объем]]</f>
        <v>1152697.9823977416</v>
      </c>
      <c r="L1440" s="7">
        <f>IFERROR(укпф1[[#This Row],[объем]]*VLOOKUP(укпф1[[#This Row],[артикул]],[1]маринад!$A$2:$D$39,3,FALSE),укпф1[[#This Row],[объем]])</f>
        <v>1756.226248033033</v>
      </c>
    </row>
    <row r="1441" spans="1:12" x14ac:dyDescent="0.35">
      <c r="A1441" t="s">
        <v>154</v>
      </c>
      <c r="B1441" t="s">
        <v>13</v>
      </c>
      <c r="C1441" t="s">
        <v>13</v>
      </c>
      <c r="D1441">
        <f>VLOOKUP(укпф1[[#This Row],[Номенклатура]],[1]!Таблица213[[product_name]:[упаковка]],7,FALSE)</f>
        <v>9</v>
      </c>
      <c r="E1441" t="s">
        <v>107</v>
      </c>
      <c r="F1441" t="str">
        <f>VLOOKUP(укпф1[[#This Row],[Номенклатура]],[1]!Таблица213[[product_name]:[упаковка]],3,FALSE)</f>
        <v>ЗАМ</v>
      </c>
      <c r="G1441" t="s">
        <v>15</v>
      </c>
      <c r="H1441" t="str">
        <f>VLOOKUP(укпф1[[#This Row],[Номенклатура]],[1]!Таблица213[[product_name]:[упаковка]],4,FALSE)</f>
        <v>тушка</v>
      </c>
      <c r="I1441" s="7">
        <v>0</v>
      </c>
      <c r="J1441" s="7" cm="1">
        <f t="array" ref="J1441">INDEX('[1]прайс ЗПП'!$A$1:$D$1080,MATCH(1,(укпф1[[#This Row],[артикул]]='[1]прайс ЗПП'!$B$1:$B$1080)*(укпф1[[#This Row],[Source.Name.1]]='[1]прайс ЗПП'!$A$1:$A$1080),0),4)</f>
        <v>621.90719999999999</v>
      </c>
      <c r="K1441" s="7">
        <f>укпф1[[#This Row],[цена]]*укпф1[[#This Row],[объем]]</f>
        <v>0</v>
      </c>
      <c r="L1441" s="7">
        <f>IFERROR(укпф1[[#This Row],[объем]]*VLOOKUP(укпф1[[#This Row],[артикул]],[1]маринад!$A$2:$D$39,3,FALSE),укпф1[[#This Row],[объем]])</f>
        <v>0</v>
      </c>
    </row>
    <row r="1442" spans="1:12" x14ac:dyDescent="0.35">
      <c r="A1442" t="s">
        <v>154</v>
      </c>
      <c r="B1442" t="s">
        <v>13</v>
      </c>
      <c r="C1442" t="s">
        <v>13</v>
      </c>
      <c r="D1442">
        <f>VLOOKUP(укпф1[[#This Row],[Номенклатура]],[1]!Таблица213[[product_name]:[упаковка]],7,FALSE)</f>
        <v>1055</v>
      </c>
      <c r="E1442" t="s">
        <v>125</v>
      </c>
      <c r="F1442" t="str">
        <f>VLOOKUP(укпф1[[#This Row],[Номенклатура]],[1]!Таблица213[[product_name]:[упаковка]],3,FALSE)</f>
        <v>ЗАМ</v>
      </c>
      <c r="G1442" t="s">
        <v>15</v>
      </c>
      <c r="H1442" t="str">
        <f>VLOOKUP(укпф1[[#This Row],[Номенклатура]],[1]!Таблица213[[product_name]:[упаковка]],4,FALSE)</f>
        <v>табак</v>
      </c>
      <c r="I1442" s="7">
        <v>0</v>
      </c>
      <c r="J1442" s="7" cm="1">
        <f t="array" ref="J1442">INDEX('[1]прайс ЗПП'!$A$1:$D$1080,MATCH(1,(укпф1[[#This Row],[артикул]]='[1]прайс ЗПП'!$B$1:$B$1080)*(укпф1[[#This Row],[Source.Name.1]]='[1]прайс ЗПП'!$A$1:$A$1080),0),4)</f>
        <v>613.62002514855487</v>
      </c>
      <c r="K1442" s="7">
        <f>укпф1[[#This Row],[цена]]*укпф1[[#This Row],[объем]]</f>
        <v>0</v>
      </c>
      <c r="L1442" s="7">
        <f>IFERROR(укпф1[[#This Row],[объем]]*VLOOKUP(укпф1[[#This Row],[артикул]],[1]маринад!$A$2:$D$39,3,FALSE),укпф1[[#This Row],[объем]])</f>
        <v>0</v>
      </c>
    </row>
    <row r="1443" spans="1:12" x14ac:dyDescent="0.35">
      <c r="A1443" t="s">
        <v>154</v>
      </c>
      <c r="B1443" t="s">
        <v>13</v>
      </c>
      <c r="C1443" t="s">
        <v>13</v>
      </c>
      <c r="D1443">
        <f>VLOOKUP(укпф1[[#This Row],[Номенклатура]],[1]!Таблица213[[product_name]:[упаковка]],7,FALSE)</f>
        <v>1056</v>
      </c>
      <c r="E1443" t="s">
        <v>126</v>
      </c>
      <c r="F1443" t="str">
        <f>VLOOKUP(укпф1[[#This Row],[Номенклатура]],[1]!Таблица213[[product_name]:[упаковка]],3,FALSE)</f>
        <v>ЗАМ</v>
      </c>
      <c r="G1443" t="s">
        <v>15</v>
      </c>
      <c r="H1443" t="str">
        <f>VLOOKUP(укпф1[[#This Row],[Номенклатура]],[1]!Таблица213[[product_name]:[упаковка]],4,FALSE)</f>
        <v>табак</v>
      </c>
      <c r="I1443" s="7">
        <v>0</v>
      </c>
      <c r="J1443" s="7" cm="1">
        <f t="array" ref="J1443">INDEX('[1]прайс ЗПП'!$A$1:$D$1080,MATCH(1,(укпф1[[#This Row],[артикул]]='[1]прайс ЗПП'!$B$1:$B$1080)*(укпф1[[#This Row],[Source.Name.1]]='[1]прайс ЗПП'!$A$1:$A$1080),0),4)</f>
        <v>591.05809401192892</v>
      </c>
      <c r="K1443" s="7">
        <f>укпф1[[#This Row],[цена]]*укпф1[[#This Row],[объем]]</f>
        <v>0</v>
      </c>
      <c r="L1443" s="7">
        <f>IFERROR(укпф1[[#This Row],[объем]]*VLOOKUP(укпф1[[#This Row],[артикул]],[1]маринад!$A$2:$D$39,3,FALSE),укпф1[[#This Row],[объем]])</f>
        <v>0</v>
      </c>
    </row>
    <row r="1444" spans="1:12" x14ac:dyDescent="0.35">
      <c r="A1444" t="s">
        <v>154</v>
      </c>
      <c r="B1444" t="s">
        <v>13</v>
      </c>
      <c r="C1444" t="s">
        <v>13</v>
      </c>
      <c r="D1444">
        <f>VLOOKUP(укпф1[[#This Row],[Номенклатура]],[1]!Таблица213[[product_name]:[упаковка]],7,FALSE)</f>
        <v>1057</v>
      </c>
      <c r="E1444" t="s">
        <v>127</v>
      </c>
      <c r="F1444" t="str">
        <f>VLOOKUP(укпф1[[#This Row],[Номенклатура]],[1]!Таблица213[[product_name]:[упаковка]],3,FALSE)</f>
        <v>ЗАМ</v>
      </c>
      <c r="G1444" t="s">
        <v>15</v>
      </c>
      <c r="H1444" t="str">
        <f>VLOOKUP(укпф1[[#This Row],[Номенклатура]],[1]!Таблица213[[product_name]:[упаковка]],4,FALSE)</f>
        <v>табак</v>
      </c>
      <c r="I1444" s="7">
        <v>0</v>
      </c>
      <c r="J1444" s="7" cm="1">
        <f t="array" ref="J1444">INDEX('[1]прайс ЗПП'!$A$1:$D$1080,MATCH(1,(укпф1[[#This Row],[артикул]]='[1]прайс ЗПП'!$B$1:$B$1080)*(укпф1[[#This Row],[Source.Name.1]]='[1]прайс ЗПП'!$A$1:$A$1080),0),4)</f>
        <v>609.33414676660254</v>
      </c>
      <c r="K1444" s="7">
        <f>укпф1[[#This Row],[цена]]*укпф1[[#This Row],[объем]]</f>
        <v>0</v>
      </c>
      <c r="L1444" s="7">
        <f>IFERROR(укпф1[[#This Row],[объем]]*VLOOKUP(укпф1[[#This Row],[артикул]],[1]маринад!$A$2:$D$39,3,FALSE),укпф1[[#This Row],[объем]])</f>
        <v>0</v>
      </c>
    </row>
    <row r="1445" spans="1:12" x14ac:dyDescent="0.35">
      <c r="A1445" t="s">
        <v>154</v>
      </c>
      <c r="B1445" t="s">
        <v>13</v>
      </c>
      <c r="C1445" t="s">
        <v>13</v>
      </c>
      <c r="D1445">
        <f>VLOOKUP(укпф1[[#This Row],[Номенклатура]],[1]!Таблица213[[product_name]:[упаковка]],7,FALSE)</f>
        <v>1051</v>
      </c>
      <c r="E1445" t="s">
        <v>128</v>
      </c>
      <c r="F1445" t="str">
        <f>VLOOKUP(укпф1[[#This Row],[Номенклатура]],[1]!Таблица213[[product_name]:[упаковка]],3,FALSE)</f>
        <v>ЗАМ</v>
      </c>
      <c r="G1445" t="s">
        <v>15</v>
      </c>
      <c r="H1445" t="str">
        <f>VLOOKUP(укпф1[[#This Row],[Номенклатура]],[1]!Таблица213[[product_name]:[упаковка]],4,FALSE)</f>
        <v>тушка</v>
      </c>
      <c r="I1445" s="7">
        <v>0</v>
      </c>
      <c r="J1445" s="7" cm="1">
        <f t="array" ref="J1445">INDEX('[1]прайс ЗПП'!$A$1:$D$1080,MATCH(1,(укпф1[[#This Row],[артикул]]='[1]прайс ЗПП'!$B$1:$B$1080)*(укпф1[[#This Row],[Source.Name.1]]='[1]прайс ЗПП'!$A$1:$A$1080),0),4)</f>
        <v>594.24029898024662</v>
      </c>
      <c r="K1445" s="7">
        <f>укпф1[[#This Row],[цена]]*укпф1[[#This Row],[объем]]</f>
        <v>0</v>
      </c>
      <c r="L1445" s="7">
        <f>IFERROR(укпф1[[#This Row],[объем]]*VLOOKUP(укпф1[[#This Row],[артикул]],[1]маринад!$A$2:$D$39,3,FALSE),укпф1[[#This Row],[объем]])</f>
        <v>0</v>
      </c>
    </row>
    <row r="1446" spans="1:12" x14ac:dyDescent="0.35">
      <c r="A1446" t="s">
        <v>154</v>
      </c>
      <c r="B1446" t="s">
        <v>13</v>
      </c>
      <c r="C1446" t="s">
        <v>13</v>
      </c>
      <c r="D1446">
        <f>VLOOKUP(укпф1[[#This Row],[Номенклатура]],[1]!Таблица213[[product_name]:[упаковка]],7,FALSE)</f>
        <v>114</v>
      </c>
      <c r="E1446" t="s">
        <v>129</v>
      </c>
      <c r="F1446" t="str">
        <f>VLOOKUP(укпф1[[#This Row],[Номенклатура]],[1]!Таблица213[[product_name]:[упаковка]],3,FALSE)</f>
        <v>ЗАМ</v>
      </c>
      <c r="G1446" t="s">
        <v>15</v>
      </c>
      <c r="H1446" t="str">
        <f>VLOOKUP(укпф1[[#This Row],[Номенклатура]],[1]!Таблица213[[product_name]:[упаковка]],4,FALSE)</f>
        <v>табак</v>
      </c>
      <c r="I1446" s="7">
        <v>0</v>
      </c>
      <c r="J1446" s="7" cm="1">
        <f t="array" ref="J1446">INDEX('[1]прайс ЗПП'!$A$1:$D$1080,MATCH(1,(укпф1[[#This Row],[артикул]]='[1]прайс ЗПП'!$B$1:$B$1080)*(укпф1[[#This Row],[Source.Name.1]]='[1]прайс ЗПП'!$A$1:$A$1080),0),4)</f>
        <v>718.48492114260023</v>
      </c>
      <c r="K1446" s="7">
        <f>укпф1[[#This Row],[цена]]*укпф1[[#This Row],[объем]]</f>
        <v>0</v>
      </c>
      <c r="L1446" s="7">
        <f>IFERROR(укпф1[[#This Row],[объем]]*VLOOKUP(укпф1[[#This Row],[артикул]],[1]маринад!$A$2:$D$39,3,FALSE),укпф1[[#This Row],[объем]])</f>
        <v>0</v>
      </c>
    </row>
    <row r="1447" spans="1:12" x14ac:dyDescent="0.35">
      <c r="A1447" t="s">
        <v>154</v>
      </c>
      <c r="B1447" t="s">
        <v>13</v>
      </c>
      <c r="C1447" t="s">
        <v>13</v>
      </c>
      <c r="D1447">
        <f>VLOOKUP(укпф1[[#This Row],[Номенклатура]],[1]!Таблица213[[product_name]:[упаковка]],7,FALSE)</f>
        <v>19</v>
      </c>
      <c r="E1447" t="s">
        <v>110</v>
      </c>
      <c r="F1447" t="str">
        <f>VLOOKUP(укпф1[[#This Row],[Номенклатура]],[1]!Таблица213[[product_name]:[упаковка]],3,FALSE)</f>
        <v>ЗАМ</v>
      </c>
      <c r="G1447" t="s">
        <v>15</v>
      </c>
      <c r="H1447" t="str">
        <f>VLOOKUP(укпф1[[#This Row],[Номенклатура]],[1]!Таблица213[[product_name]:[упаковка]],4,FALSE)</f>
        <v>четвертина</v>
      </c>
      <c r="I1447" s="7">
        <v>104840.3254985573</v>
      </c>
      <c r="J1447" s="7" cm="1">
        <f t="array" ref="J1447">INDEX('[1]прайс ЗПП'!$A$1:$D$1080,MATCH(1,(укпф1[[#This Row],[артикул]]='[1]прайс ЗПП'!$B$1:$B$1080)*(укпф1[[#This Row],[Source.Name.1]]='[1]прайс ЗПП'!$A$1:$A$1080),0),4)</f>
        <v>591.71464953907196</v>
      </c>
      <c r="K1447" s="7">
        <f>укпф1[[#This Row],[цена]]*укпф1[[#This Row],[объем]]</f>
        <v>62035556.459941059</v>
      </c>
      <c r="L1447" s="7">
        <f>IFERROR(укпф1[[#This Row],[объем]]*VLOOKUP(укпф1[[#This Row],[артикул]],[1]маринад!$A$2:$D$39,3,FALSE),укпф1[[#This Row],[объем]])</f>
        <v>104840.3254985573</v>
      </c>
    </row>
    <row r="1448" spans="1:12" x14ac:dyDescent="0.35">
      <c r="A1448" t="s">
        <v>154</v>
      </c>
      <c r="B1448" t="s">
        <v>13</v>
      </c>
      <c r="C1448" t="s">
        <v>13</v>
      </c>
      <c r="D1448">
        <f>VLOOKUP(укпф1[[#This Row],[Номенклатура]],[1]!Таблица213[[product_name]:[упаковка]],7,FALSE)</f>
        <v>220</v>
      </c>
      <c r="E1448" t="s">
        <v>130</v>
      </c>
      <c r="F1448" t="str">
        <f>VLOOKUP(укпф1[[#This Row],[Номенклатура]],[1]!Таблица213[[product_name]:[упаковка]],3,FALSE)</f>
        <v>ЗАМ</v>
      </c>
      <c r="G1448" t="s">
        <v>15</v>
      </c>
      <c r="H1448" t="str">
        <f>VLOOKUP(укпф1[[#This Row],[Номенклатура]],[1]!Таблица213[[product_name]:[упаковка]],4,FALSE)</f>
        <v>четвертина</v>
      </c>
      <c r="I1448" s="7">
        <v>0</v>
      </c>
      <c r="J1448" s="7" cm="1">
        <f t="array" ref="J1448">INDEX('[1]прайс ЗПП'!$A$1:$D$1080,MATCH(1,(укпф1[[#This Row],[артикул]]='[1]прайс ЗПП'!$B$1:$B$1080)*(укпф1[[#This Row],[Source.Name.1]]='[1]прайс ЗПП'!$A$1:$A$1080),0),4)</f>
        <v>715.01545635594744</v>
      </c>
      <c r="K1448" s="7">
        <f>укпф1[[#This Row],[цена]]*укпф1[[#This Row],[объем]]</f>
        <v>0</v>
      </c>
      <c r="L1448" s="7">
        <f>IFERROR(укпф1[[#This Row],[объем]]*VLOOKUP(укпф1[[#This Row],[артикул]],[1]маринад!$A$2:$D$39,3,FALSE),укпф1[[#This Row],[объем]])</f>
        <v>0</v>
      </c>
    </row>
    <row r="1449" spans="1:12" x14ac:dyDescent="0.35">
      <c r="A1449" t="s">
        <v>154</v>
      </c>
      <c r="B1449" t="s">
        <v>13</v>
      </c>
      <c r="C1449" t="s">
        <v>13</v>
      </c>
      <c r="D1449">
        <f>VLOOKUP(укпф1[[#This Row],[Номенклатура]],[1]!Таблица213[[product_name]:[упаковка]],7,FALSE)</f>
        <v>126</v>
      </c>
      <c r="E1449" t="s">
        <v>131</v>
      </c>
      <c r="F1449" t="str">
        <f>VLOOKUP(укпф1[[#This Row],[Номенклатура]],[1]!Таблица213[[product_name]:[упаковка]],3,FALSE)</f>
        <v>ЗАМ</v>
      </c>
      <c r="G1449" t="s">
        <v>15</v>
      </c>
      <c r="H1449" t="str">
        <f>VLOOKUP(укпф1[[#This Row],[Номенклатура]],[1]!Таблица213[[product_name]:[упаковка]],4,FALSE)</f>
        <v>шкура</v>
      </c>
      <c r="I1449" s="7">
        <v>0</v>
      </c>
      <c r="J1449" s="7" cm="1">
        <f t="array" ref="J1449">INDEX('[1]прайс ЗПП'!$A$1:$D$1080,MATCH(1,(укпф1[[#This Row],[артикул]]='[1]прайс ЗПП'!$B$1:$B$1080)*(укпф1[[#This Row],[Source.Name.1]]='[1]прайс ЗПП'!$A$1:$A$1080),0),4)</f>
        <v>259.21384404781031</v>
      </c>
      <c r="K1449" s="7">
        <f>укпф1[[#This Row],[цена]]*укпф1[[#This Row],[объем]]</f>
        <v>0</v>
      </c>
      <c r="L1449" s="7">
        <f>IFERROR(укпф1[[#This Row],[объем]]*VLOOKUP(укпф1[[#This Row],[артикул]],[1]маринад!$A$2:$D$39,3,FALSE),укпф1[[#This Row],[объем]])</f>
        <v>0</v>
      </c>
    </row>
    <row r="1450" spans="1:12" x14ac:dyDescent="0.35">
      <c r="A1450" t="s">
        <v>154</v>
      </c>
      <c r="B1450" t="s">
        <v>132</v>
      </c>
      <c r="C1450" t="s">
        <v>132</v>
      </c>
      <c r="D1450">
        <f>VLOOKUP(укпф1[[#This Row],[Номенклатура]],[1]!Таблица213[[product_name]:[упаковка]],7,FALSE)</f>
        <v>1083</v>
      </c>
      <c r="E1450" t="s">
        <v>133</v>
      </c>
      <c r="F1450" t="str">
        <f>VLOOKUP(укпф1[[#This Row],[Номенклатура]],[1]!Таблица213[[product_name]:[упаковка]],3,FALSE)</f>
        <v>ЗАМ</v>
      </c>
      <c r="G1450" t="s">
        <v>15</v>
      </c>
      <c r="H1450" t="str">
        <f>VLOOKUP(укпф1[[#This Row],[Номенклатура]],[1]!Таблица213[[product_name]:[упаковка]],4,FALSE)</f>
        <v>филе</v>
      </c>
      <c r="I1450" s="7">
        <v>3611.8857088865952</v>
      </c>
      <c r="J1450" s="7" cm="1">
        <f t="array" ref="J1450">INDEX('[1]прайс ЗПП'!$A$1:$D$1080,MATCH(1,(укпф1[[#This Row],[артикул]]='[1]прайс ЗПП'!$B$1:$B$1080)*(укпф1[[#This Row],[Source.Name.1]]='[1]прайс ЗПП'!$A$1:$A$1080),0),4)</f>
        <v>1167.3599999999999</v>
      </c>
      <c r="K1450" s="7">
        <f>укпф1[[#This Row],[цена]]*укпф1[[#This Row],[объем]]</f>
        <v>4216370.9011258557</v>
      </c>
      <c r="L1450" s="7">
        <f>IFERROR(укпф1[[#This Row],[объем]]*VLOOKUP(укпф1[[#This Row],[артикул]],[1]маринад!$A$2:$D$39,3,FALSE),укпф1[[#This Row],[объем]])</f>
        <v>2779.2705755755069</v>
      </c>
    </row>
    <row r="1451" spans="1:12" x14ac:dyDescent="0.35">
      <c r="A1451" t="s">
        <v>154</v>
      </c>
      <c r="B1451" t="s">
        <v>132</v>
      </c>
      <c r="C1451" t="s">
        <v>132</v>
      </c>
      <c r="D1451">
        <f>VLOOKUP(укпф1[[#This Row],[Номенклатура]],[1]!Таблица213[[product_name]:[упаковка]],7,FALSE)</f>
        <v>1085</v>
      </c>
      <c r="E1451" t="s">
        <v>134</v>
      </c>
      <c r="F1451" t="str">
        <f>VLOOKUP(укпф1[[#This Row],[Номенклатура]],[1]!Таблица213[[product_name]:[упаковка]],3,FALSE)</f>
        <v>ЗАМ</v>
      </c>
      <c r="G1451" t="s">
        <v>15</v>
      </c>
      <c r="H1451" t="str">
        <f>VLOOKUP(укпф1[[#This Row],[Номенклатура]],[1]!Таблица213[[product_name]:[упаковка]],4,FALSE)</f>
        <v>филе</v>
      </c>
      <c r="I1451" s="7">
        <v>3611.8857088865952</v>
      </c>
      <c r="J1451" s="7" cm="1">
        <f t="array" ref="J1451">INDEX('[1]прайс ЗПП'!$A$1:$D$1080,MATCH(1,(укпф1[[#This Row],[артикул]]='[1]прайс ЗПП'!$B$1:$B$1080)*(укпф1[[#This Row],[Source.Name.1]]='[1]прайс ЗПП'!$A$1:$A$1080),0),4)</f>
        <v>856.34042553191489</v>
      </c>
      <c r="K1451" s="7">
        <f>укпф1[[#This Row],[цена]]*укпф1[[#This Row],[объем]]</f>
        <v>3093003.744920589</v>
      </c>
      <c r="L1451" s="7">
        <f>IFERROR(укпф1[[#This Row],[объем]]*VLOOKUP(укпф1[[#This Row],[артикул]],[1]маринад!$A$2:$D$39,3,FALSE),укпф1[[#This Row],[объем]])</f>
        <v>2779.2705755755069</v>
      </c>
    </row>
    <row r="1452" spans="1:12" x14ac:dyDescent="0.35">
      <c r="A1452" t="s">
        <v>154</v>
      </c>
      <c r="B1452" t="s">
        <v>132</v>
      </c>
      <c r="C1452" t="s">
        <v>132</v>
      </c>
      <c r="D1452">
        <f>VLOOKUP(укпф1[[#This Row],[Номенклатура]],[1]!Таблица213[[product_name]:[упаковка]],7,FALSE)</f>
        <v>1084</v>
      </c>
      <c r="E1452" t="s">
        <v>135</v>
      </c>
      <c r="F1452" t="str">
        <f>VLOOKUP(укпф1[[#This Row],[Номенклатура]],[1]!Таблица213[[product_name]:[упаковка]],3,FALSE)</f>
        <v>ЗАМ</v>
      </c>
      <c r="G1452" t="s">
        <v>15</v>
      </c>
      <c r="H1452" t="str">
        <f>VLOOKUP(укпф1[[#This Row],[Номенклатура]],[1]!Таблица213[[product_name]:[упаковка]],4,FALSE)</f>
        <v>крыло</v>
      </c>
      <c r="I1452" s="7">
        <v>22946.097444691313</v>
      </c>
      <c r="J1452" s="7" cm="1">
        <f t="array" ref="J1452">INDEX('[1]прайс ЗПП'!$A$1:$D$1080,MATCH(1,(укпф1[[#This Row],[артикул]]='[1]прайс ЗПП'!$B$1:$B$1080)*(укпф1[[#This Row],[Source.Name.1]]='[1]прайс ЗПП'!$A$1:$A$1080),0),4)</f>
        <v>1167.3599999999999</v>
      </c>
      <c r="K1452" s="7">
        <f>укпф1[[#This Row],[цена]]*укпф1[[#This Row],[объем]]</f>
        <v>26786356.313034847</v>
      </c>
      <c r="L1452" s="7">
        <f>IFERROR(укпф1[[#This Row],[объем]]*VLOOKUP(укпф1[[#This Row],[артикул]],[1]маринад!$A$2:$D$39,3,FALSE),укпф1[[#This Row],[объем]])</f>
        <v>19731.253583950707</v>
      </c>
    </row>
    <row r="1453" spans="1:12" x14ac:dyDescent="0.35">
      <c r="A1453" t="s">
        <v>154</v>
      </c>
      <c r="B1453" t="s">
        <v>132</v>
      </c>
      <c r="C1453" t="s">
        <v>132</v>
      </c>
      <c r="D1453">
        <f>VLOOKUP(укпф1[[#This Row],[Номенклатура]],[1]!Таблица213[[product_name]:[упаковка]],7,FALSE)</f>
        <v>1104</v>
      </c>
      <c r="E1453" t="s">
        <v>136</v>
      </c>
      <c r="F1453" t="str">
        <f>VLOOKUP(укпф1[[#This Row],[Номенклатура]],[1]!Таблица213[[product_name]:[упаковка]],3,FALSE)</f>
        <v>ЗАМ</v>
      </c>
      <c r="G1453" t="s">
        <v>15</v>
      </c>
      <c r="H1453" t="str">
        <f>VLOOKUP(укпф1[[#This Row],[Номенклатура]],[1]!Таблица213[[product_name]:[упаковка]],4,FALSE)</f>
        <v>филе</v>
      </c>
      <c r="I1453" s="7">
        <v>1699.7109218289861</v>
      </c>
      <c r="J1453" s="7" cm="1">
        <f t="array" ref="J1453">INDEX('[1]прайс ЗПП'!$A$1:$D$1080,MATCH(1,(укпф1[[#This Row],[артикул]]='[1]прайс ЗПП'!$B$1:$B$1080)*(укпф1[[#This Row],[Source.Name.1]]='[1]прайс ЗПП'!$A$1:$A$1080),0),4)</f>
        <v>1224</v>
      </c>
      <c r="K1453" s="7">
        <f>укпф1[[#This Row],[цена]]*укпф1[[#This Row],[объем]]</f>
        <v>2080446.1683186791</v>
      </c>
      <c r="L1453" s="7">
        <f>IFERROR(укпф1[[#This Row],[объем]]*VLOOKUP(укпф1[[#This Row],[артикул]],[1]маринад!$A$2:$D$39,3,FALSE),укпф1[[#This Row],[объем]])</f>
        <v>1370.7224300705311</v>
      </c>
    </row>
    <row r="1454" spans="1:12" x14ac:dyDescent="0.35">
      <c r="A1454" t="s">
        <v>154</v>
      </c>
      <c r="B1454" t="s">
        <v>132</v>
      </c>
      <c r="C1454" t="s">
        <v>132</v>
      </c>
      <c r="D1454">
        <f>VLOOKUP(укпф1[[#This Row],[Номенклатура]],[1]!Таблица213[[product_name]:[упаковка]],7,FALSE)</f>
        <v>1103</v>
      </c>
      <c r="E1454" t="s">
        <v>137</v>
      </c>
      <c r="F1454" t="str">
        <f>VLOOKUP(укпф1[[#This Row],[Номенклатура]],[1]!Таблица213[[product_name]:[упаковка]],3,FALSE)</f>
        <v>ЗАМ</v>
      </c>
      <c r="G1454" t="s">
        <v>15</v>
      </c>
      <c r="H1454" t="str">
        <f>VLOOKUP(укпф1[[#This Row],[Номенклатура]],[1]!Таблица213[[product_name]:[упаковка]],4,FALSE)</f>
        <v>филе</v>
      </c>
      <c r="I1454" s="7">
        <v>1699.7109218289861</v>
      </c>
      <c r="J1454" s="7" cm="1">
        <f t="array" ref="J1454">INDEX('[1]прайс ЗПП'!$A$1:$D$1080,MATCH(1,(укпф1[[#This Row],[артикул]]='[1]прайс ЗПП'!$B$1:$B$1080)*(укпф1[[#This Row],[Source.Name.1]]='[1]прайс ЗПП'!$A$1:$A$1080),0),4)</f>
        <v>1224</v>
      </c>
      <c r="K1454" s="7">
        <f>укпф1[[#This Row],[цена]]*укпф1[[#This Row],[объем]]</f>
        <v>2080446.1683186791</v>
      </c>
      <c r="L1454" s="7">
        <f>IFERROR(укпф1[[#This Row],[объем]]*VLOOKUP(укпф1[[#This Row],[артикул]],[1]маринад!$A$2:$D$39,3,FALSE),укпф1[[#This Row],[объем]])</f>
        <v>1370.7224300705311</v>
      </c>
    </row>
    <row r="1455" spans="1:12" x14ac:dyDescent="0.35">
      <c r="A1455" t="s">
        <v>154</v>
      </c>
      <c r="B1455" t="s">
        <v>132</v>
      </c>
      <c r="C1455" t="s">
        <v>132</v>
      </c>
      <c r="D1455">
        <f>VLOOKUP(укпф1[[#This Row],[Номенклатура]],[1]!Таблица213[[product_name]:[упаковка]],7,FALSE)</f>
        <v>1087</v>
      </c>
      <c r="E1455" t="s">
        <v>138</v>
      </c>
      <c r="F1455" t="str">
        <f>VLOOKUP(укпф1[[#This Row],[Номенклатура]],[1]!Таблица213[[product_name]:[упаковка]],3,FALSE)</f>
        <v>ЗАМ</v>
      </c>
      <c r="G1455" t="s">
        <v>15</v>
      </c>
      <c r="H1455" t="str">
        <f>VLOOKUP(укпф1[[#This Row],[Номенклатура]],[1]!Таблица213[[product_name]:[упаковка]],4,FALSE)</f>
        <v>голень</v>
      </c>
      <c r="I1455" s="7">
        <v>7648.6991482304375</v>
      </c>
      <c r="J1455" s="7" cm="1">
        <f t="array" ref="J1455">INDEX('[1]прайс ЗПП'!$A$1:$D$1080,MATCH(1,(укпф1[[#This Row],[артикул]]='[1]прайс ЗПП'!$B$1:$B$1080)*(укпф1[[#This Row],[Source.Name.1]]='[1]прайс ЗПП'!$A$1:$A$1080),0),4)</f>
        <v>1167.3599999999999</v>
      </c>
      <c r="K1455" s="7">
        <f>укпф1[[#This Row],[цена]]*укпф1[[#This Row],[объем]]</f>
        <v>8928785.4376782831</v>
      </c>
      <c r="L1455" s="7">
        <f>IFERROR(укпф1[[#This Row],[объем]]*VLOOKUP(укпф1[[#This Row],[артикул]],[1]маринад!$A$2:$D$39,3,FALSE),укпф1[[#This Row],[объем]])</f>
        <v>7648.6991482304375</v>
      </c>
    </row>
    <row r="1456" spans="1:12" x14ac:dyDescent="0.35">
      <c r="A1456" t="s">
        <v>154</v>
      </c>
      <c r="B1456" t="s">
        <v>132</v>
      </c>
      <c r="C1456" t="s">
        <v>132</v>
      </c>
      <c r="D1456">
        <f>VLOOKUP(укпф1[[#This Row],[Номенклатура]],[1]!Таблица213[[product_name]:[упаковка]],7,FALSE)</f>
        <v>1091</v>
      </c>
      <c r="E1456" t="s">
        <v>139</v>
      </c>
      <c r="F1456" t="str">
        <f>VLOOKUP(укпф1[[#This Row],[Номенклатура]],[1]!Таблица213[[product_name]:[упаковка]],3,FALSE)</f>
        <v>ЗАМ</v>
      </c>
      <c r="G1456" t="s">
        <v>15</v>
      </c>
      <c r="H1456" t="str">
        <f>VLOOKUP(укпф1[[#This Row],[Номенклатура]],[1]!Таблица213[[product_name]:[упаковка]],4,FALSE)</f>
        <v>филе</v>
      </c>
      <c r="I1456" s="7">
        <v>1444.7542835546383</v>
      </c>
      <c r="J1456" s="7" cm="1">
        <f t="array" ref="J1456">INDEX('[1]прайс ЗПП'!$A$1:$D$1080,MATCH(1,(укпф1[[#This Row],[артикул]]='[1]прайс ЗПП'!$B$1:$B$1080)*(укпф1[[#This Row],[Source.Name.1]]='[1]прайс ЗПП'!$A$1:$A$1080),0),4)</f>
        <v>1182.72</v>
      </c>
      <c r="K1456" s="7">
        <f>укпф1[[#This Row],[цена]]*укпф1[[#This Row],[объем]]</f>
        <v>1708739.7862457419</v>
      </c>
      <c r="L1456" s="7">
        <f>IFERROR(укпф1[[#This Row],[объем]]*VLOOKUP(укпф1[[#This Row],[артикул]],[1]маринад!$A$2:$D$39,3,FALSE),укпф1[[#This Row],[объем]])</f>
        <v>1444.7542835546383</v>
      </c>
    </row>
    <row r="1457" spans="1:12" x14ac:dyDescent="0.35">
      <c r="A1457" t="s">
        <v>155</v>
      </c>
      <c r="B1457" t="s">
        <v>16</v>
      </c>
      <c r="C1457" t="s">
        <v>16</v>
      </c>
      <c r="D1457">
        <f>VLOOKUP(укпф1[[#This Row],[Номенклатура]],[1]!Таблица213[[product_name]:[упаковка]],7,FALSE)</f>
        <v>1040</v>
      </c>
      <c r="E1457" t="s">
        <v>141</v>
      </c>
      <c r="F1457" t="str">
        <f>VLOOKUP(укпф1[[#This Row],[Номенклатура]],[1]!Таблица213[[product_name]:[упаковка]],3,FALSE)</f>
        <v>ОХЛ</v>
      </c>
      <c r="G1457" t="s">
        <v>15</v>
      </c>
      <c r="H1457" t="str">
        <f>VLOOKUP(укпф1[[#This Row],[Номенклатура]],[1]!Таблица213[[product_name]:[упаковка]],4,FALSE)</f>
        <v>тушка</v>
      </c>
      <c r="I1457" s="9">
        <v>103597.66666666651</v>
      </c>
      <c r="J1457" s="7" cm="1">
        <f t="array" ref="J1457">INDEX('[1]прайс ЗПП'!$A$1:$D$1080,MATCH(1,(укпф1[[#This Row],[артикул]]='[1]прайс ЗПП'!$B$1:$B$1080)*(укпф1[[#This Row],[Source.Name.1]]='[1]прайс ЗПП'!$A$1:$A$1080),0),4)</f>
        <v>501.42857142857139</v>
      </c>
      <c r="K1457" s="7">
        <f>укпф1[[#This Row],[цена]]*укпф1[[#This Row],[объем]]</f>
        <v>51946829.999999918</v>
      </c>
      <c r="L1457" s="7">
        <f>IFERROR(укпф1[[#This Row],[объем]]*VLOOKUP(укпф1[[#This Row],[артикул]],[1]маринад!$A$2:$D$39,3,FALSE),укпф1[[#This Row],[объем]])</f>
        <v>103597.66666666651</v>
      </c>
    </row>
    <row r="1458" spans="1:12" x14ac:dyDescent="0.35">
      <c r="A1458" s="11" t="s">
        <v>140</v>
      </c>
      <c r="B1458" s="12" t="s">
        <v>106</v>
      </c>
      <c r="C1458" s="12" t="s">
        <v>102</v>
      </c>
      <c r="D1458">
        <f>VLOOKUP(укпф1[[#This Row],[Номенклатура]],[1]!Таблица213[[product_name]:[упаковка]],7,FALSE)</f>
        <v>1088</v>
      </c>
      <c r="E1458" t="s">
        <v>103</v>
      </c>
      <c r="F1458" t="str">
        <f>VLOOKUP(укпф1[[#This Row],[Номенклатура]],[1]!Таблица213[[product_name]:[упаковка]],3,FALSE)</f>
        <v>ОХЛ</v>
      </c>
      <c r="G1458" t="s">
        <v>15</v>
      </c>
      <c r="H1458" t="str">
        <f>VLOOKUP(укпф1[[#This Row],[Номенклатура]],[1]!Таблица213[[product_name]:[упаковка]],4,FALSE)</f>
        <v>тушка</v>
      </c>
      <c r="I1458" s="11">
        <v>27865.337469691411</v>
      </c>
      <c r="J1458" s="7" cm="1">
        <f t="array" ref="J1458">INDEX('[1]прайс ЗПП'!$A$1:$D$1080,MATCH(1,(укпф1[[#This Row],[артикул]]='[1]прайс ЗПП'!$B$1:$B$1080)*(укпф1[[#This Row],[Source.Name.1]]='[1]прайс ЗПП'!$A$1:$A$1080),0),4)</f>
        <v>617.60224642042806</v>
      </c>
      <c r="K1458" s="11">
        <f>укпф1[[#This Row],[цена]]*укпф1[[#This Row],[объем]]</f>
        <v>17209695.018544741</v>
      </c>
      <c r="L1458" s="11">
        <f>IFERROR(укпф1[[#This Row],[объем]]*VLOOKUP(укпф1[[#This Row],[артикул]],[1]маринад!$A$2:$D$39,3,FALSE),укпф1[[#This Row],[объем]])</f>
        <v>27865.337469691411</v>
      </c>
    </row>
    <row r="1459" spans="1:12" x14ac:dyDescent="0.35">
      <c r="A1459" s="11" t="s">
        <v>144</v>
      </c>
      <c r="B1459" s="12" t="s">
        <v>106</v>
      </c>
      <c r="C1459" s="12" t="s">
        <v>102</v>
      </c>
      <c r="D1459">
        <f>VLOOKUP(укпф1[[#This Row],[Номенклатура]],[1]!Таблица213[[product_name]:[упаковка]],7,FALSE)</f>
        <v>1088</v>
      </c>
      <c r="E1459" t="s">
        <v>103</v>
      </c>
      <c r="F1459" t="str">
        <f>VLOOKUP(укпф1[[#This Row],[Номенклатура]],[1]!Таблица213[[product_name]:[упаковка]],3,FALSE)</f>
        <v>ОХЛ</v>
      </c>
      <c r="G1459" t="s">
        <v>15</v>
      </c>
      <c r="H1459" t="str">
        <f>VLOOKUP(укпф1[[#This Row],[Номенклатура]],[1]!Таблица213[[product_name]:[упаковка]],4,FALSE)</f>
        <v>тушка</v>
      </c>
      <c r="I1459" s="11">
        <v>58719.710401101969</v>
      </c>
      <c r="J1459" s="7" cm="1">
        <f t="array" ref="J1459">INDEX('[1]прайс ЗПП'!$A$1:$D$1080,MATCH(1,(укпф1[[#This Row],[артикул]]='[1]прайс ЗПП'!$B$1:$B$1080)*(укпф1[[#This Row],[Source.Name.1]]='[1]прайс ЗПП'!$A$1:$A$1080),0),4)</f>
        <v>619.44769823366732</v>
      </c>
      <c r="K1459" s="11">
        <f>укпф1[[#This Row],[цена]]*укпф1[[#This Row],[объем]]</f>
        <v>36373789.448910147</v>
      </c>
      <c r="L1459" s="11">
        <f>IFERROR(укпф1[[#This Row],[объем]]*VLOOKUP(укпф1[[#This Row],[артикул]],[1]маринад!$A$2:$D$39,3,FALSE),укпф1[[#This Row],[объем]])</f>
        <v>58719.710401101969</v>
      </c>
    </row>
    <row r="1460" spans="1:12" x14ac:dyDescent="0.35">
      <c r="A1460" s="11" t="s">
        <v>149</v>
      </c>
      <c r="B1460" s="12" t="s">
        <v>106</v>
      </c>
      <c r="C1460" s="12" t="s">
        <v>102</v>
      </c>
      <c r="D1460">
        <f>VLOOKUP(укпф1[[#This Row],[Номенклатура]],[1]!Таблица213[[product_name]:[упаковка]],7,FALSE)</f>
        <v>1088</v>
      </c>
      <c r="E1460" t="s">
        <v>103</v>
      </c>
      <c r="F1460" t="str">
        <f>VLOOKUP(укпф1[[#This Row],[Номенклатура]],[1]!Таблица213[[product_name]:[упаковка]],3,FALSE)</f>
        <v>ОХЛ</v>
      </c>
      <c r="G1460" t="s">
        <v>15</v>
      </c>
      <c r="H1460" t="str">
        <f>VLOOKUP(укпф1[[#This Row],[Номенклатура]],[1]!Таблица213[[product_name]:[упаковка]],4,FALSE)</f>
        <v>тушка</v>
      </c>
      <c r="I1460" s="11">
        <v>30255.958631966263</v>
      </c>
      <c r="J1460" s="7" cm="1">
        <f t="array" ref="J1460">INDEX('[1]прайс ЗПП'!$A$1:$D$1080,MATCH(1,(укпф1[[#This Row],[артикул]]='[1]прайс ЗПП'!$B$1:$B$1080)*(укпф1[[#This Row],[Source.Name.1]]='[1]прайс ЗПП'!$A$1:$A$1080),0),4)</f>
        <v>617.23967382604815</v>
      </c>
      <c r="K1460" s="11">
        <f>укпф1[[#This Row],[цена]]*укпф1[[#This Row],[объем]]</f>
        <v>18675178.037289262</v>
      </c>
      <c r="L1460" s="11">
        <f>IFERROR(укпф1[[#This Row],[объем]]*VLOOKUP(укпф1[[#This Row],[артикул]],[1]маринад!$A$2:$D$39,3,FALSE),укпф1[[#This Row],[объем]])</f>
        <v>30255.958631966263</v>
      </c>
    </row>
    <row r="1461" spans="1:12" x14ac:dyDescent="0.35">
      <c r="A1461" s="11" t="s">
        <v>151</v>
      </c>
      <c r="B1461" s="12" t="s">
        <v>106</v>
      </c>
      <c r="C1461" s="12" t="s">
        <v>102</v>
      </c>
      <c r="D1461">
        <f>VLOOKUP(укпф1[[#This Row],[Номенклатура]],[1]!Таблица213[[product_name]:[упаковка]],7,FALSE)</f>
        <v>1088</v>
      </c>
      <c r="E1461" t="s">
        <v>103</v>
      </c>
      <c r="F1461" t="str">
        <f>VLOOKUP(укпф1[[#This Row],[Номенклатура]],[1]!Таблица213[[product_name]:[упаковка]],3,FALSE)</f>
        <v>ОХЛ</v>
      </c>
      <c r="G1461" t="s">
        <v>15</v>
      </c>
      <c r="H1461" t="str">
        <f>VLOOKUP(укпф1[[#This Row],[Номенклатура]],[1]!Таблица213[[product_name]:[упаковка]],4,FALSE)</f>
        <v>тушка</v>
      </c>
      <c r="I1461" s="11">
        <v>62119.980770125519</v>
      </c>
      <c r="J1461" s="7" cm="1">
        <f t="array" ref="J1461">INDEX('[1]прайс ЗПП'!$A$1:$D$1080,MATCH(1,(укпф1[[#This Row],[артикул]]='[1]прайс ЗПП'!$B$1:$B$1080)*(укпф1[[#This Row],[Source.Name.1]]='[1]прайс ЗПП'!$A$1:$A$1080),0),4)</f>
        <v>661.77384491353359</v>
      </c>
      <c r="K1461" s="11">
        <f>укпф1[[#This Row],[цена]]*укпф1[[#This Row],[объем]]</f>
        <v>41109378.520200737</v>
      </c>
      <c r="L1461" s="11">
        <f>IFERROR(укпф1[[#This Row],[объем]]*VLOOKUP(укпф1[[#This Row],[артикул]],[1]маринад!$A$2:$D$39,3,FALSE),укпф1[[#This Row],[объем]])</f>
        <v>62119.980770125519</v>
      </c>
    </row>
    <row r="1462" spans="1:12" x14ac:dyDescent="0.35">
      <c r="A1462" s="11" t="s">
        <v>153</v>
      </c>
      <c r="B1462" s="12" t="s">
        <v>106</v>
      </c>
      <c r="C1462" s="12" t="s">
        <v>102</v>
      </c>
      <c r="D1462">
        <f>VLOOKUP(укпф1[[#This Row],[Номенклатура]],[1]!Таблица213[[product_name]:[упаковка]],7,FALSE)</f>
        <v>1088</v>
      </c>
      <c r="E1462" t="s">
        <v>103</v>
      </c>
      <c r="F1462" t="str">
        <f>VLOOKUP(укпф1[[#This Row],[Номенклатура]],[1]!Таблица213[[product_name]:[упаковка]],3,FALSE)</f>
        <v>ОХЛ</v>
      </c>
      <c r="G1462" t="s">
        <v>15</v>
      </c>
      <c r="H1462" t="str">
        <f>VLOOKUP(укпф1[[#This Row],[Номенклатура]],[1]!Таблица213[[product_name]:[упаковка]],4,FALSE)</f>
        <v>тушка</v>
      </c>
      <c r="I1462" s="11">
        <v>95902.748057112563</v>
      </c>
      <c r="J1462" s="7" cm="1">
        <f t="array" ref="J1462">INDEX('[1]прайс ЗПП'!$A$1:$D$1080,MATCH(1,(укпф1[[#This Row],[артикул]]='[1]прайс ЗПП'!$B$1:$B$1080)*(укпф1[[#This Row],[Source.Name.1]]='[1]прайс ЗПП'!$A$1:$A$1080),0),4)</f>
        <v>619.53172962947178</v>
      </c>
      <c r="K1462" s="11">
        <f>укпф1[[#This Row],[цена]]*укпф1[[#This Row],[объем]]</f>
        <v>59414795.380042411</v>
      </c>
      <c r="L1462" s="11">
        <f>IFERROR(укпф1[[#This Row],[объем]]*VLOOKUP(укпф1[[#This Row],[артикул]],[1]маринад!$A$2:$D$39,3,FALSE),укпф1[[#This Row],[объем]])</f>
        <v>95902.748057112563</v>
      </c>
    </row>
    <row r="1463" spans="1:12" x14ac:dyDescent="0.35">
      <c r="A1463" s="13" t="s">
        <v>12</v>
      </c>
      <c r="B1463" s="13" t="s">
        <v>13</v>
      </c>
      <c r="C1463" s="13" t="s">
        <v>13</v>
      </c>
      <c r="D1463">
        <f>VLOOKUP(укпф1[[#This Row],[Номенклатура]],[1]!Таблица213[[product_name]:[упаковка]],7,FALSE)</f>
        <v>600</v>
      </c>
      <c r="E1463" t="s">
        <v>156</v>
      </c>
      <c r="F1463" t="str">
        <f>VLOOKUP(укпф1[[#This Row],[Номенклатура]],[1]!Таблица213[[product_name]:[упаковка]],3,FALSE)</f>
        <v>ЗАМ</v>
      </c>
      <c r="G1463" t="s">
        <v>15</v>
      </c>
      <c r="H1463" t="str">
        <f>VLOOKUP(укпф1[[#This Row],[Номенклатура]],[1]!Таблица213[[product_name]:[упаковка]],4,FALSE)</f>
        <v>головы</v>
      </c>
      <c r="I1463" s="14">
        <v>29642.091959356065</v>
      </c>
      <c r="J1463" s="7" cm="1">
        <f t="array" ref="J1463">INDEX('[1]прайс ЗПП'!$A$1:$D$1080,MATCH(1,(укпф1[[#This Row],[артикул]]='[1]прайс ЗПП'!$B$1:$B$1080)*(укпф1[[#This Row],[Source.Name.1]]='[1]прайс ЗПП'!$A$1:$A$1080),0),4)</f>
        <v>119.99999999999999</v>
      </c>
      <c r="K1463" s="15">
        <f>укпф1[[#This Row],[цена]]*укпф1[[#This Row],[объем]]</f>
        <v>3557051.0351227275</v>
      </c>
      <c r="L1463" s="15">
        <f>IFERROR(укпф1[[#This Row],[объем]]*VLOOKUP(укпф1[[#This Row],[артикул]],[1]маринад!$A$2:$D$39,3,FALSE),укпф1[[#This Row],[объем]])</f>
        <v>29642.091959356065</v>
      </c>
    </row>
    <row r="1464" spans="1:12" x14ac:dyDescent="0.35">
      <c r="A1464" s="13" t="s">
        <v>142</v>
      </c>
      <c r="B1464" s="13" t="s">
        <v>13</v>
      </c>
      <c r="C1464" s="13" t="s">
        <v>13</v>
      </c>
      <c r="D1464">
        <f>VLOOKUP(укпф1[[#This Row],[Номенклатура]],[1]!Таблица213[[product_name]:[упаковка]],7,FALSE)</f>
        <v>600</v>
      </c>
      <c r="E1464" t="s">
        <v>156</v>
      </c>
      <c r="F1464" t="str">
        <f>VLOOKUP(укпф1[[#This Row],[Номенклатура]],[1]!Таблица213[[product_name]:[упаковка]],3,FALSE)</f>
        <v>ЗАМ</v>
      </c>
      <c r="G1464" t="s">
        <v>15</v>
      </c>
      <c r="H1464" t="str">
        <f>VLOOKUP(укпф1[[#This Row],[Номенклатура]],[1]!Таблица213[[product_name]:[упаковка]],4,FALSE)</f>
        <v>головы</v>
      </c>
      <c r="I1464" s="14">
        <v>34280.020517631441</v>
      </c>
      <c r="J1464" s="7" cm="1">
        <f t="array" ref="J1464">INDEX('[1]прайс ЗПП'!$A$1:$D$1080,MATCH(1,(укпф1[[#This Row],[артикул]]='[1]прайс ЗПП'!$B$1:$B$1080)*(укпф1[[#This Row],[Source.Name.1]]='[1]прайс ЗПП'!$A$1:$A$1080),0),4)</f>
        <v>119.99999999999999</v>
      </c>
      <c r="K1464" s="15">
        <f>укпф1[[#This Row],[цена]]*укпф1[[#This Row],[объем]]</f>
        <v>4113602.4621157725</v>
      </c>
      <c r="L1464" s="15">
        <f>IFERROR(укпф1[[#This Row],[объем]]*VLOOKUP(укпф1[[#This Row],[артикул]],[1]маринад!$A$2:$D$39,3,FALSE),укпф1[[#This Row],[объем]])</f>
        <v>34280.020517631441</v>
      </c>
    </row>
    <row r="1465" spans="1:12" x14ac:dyDescent="0.35">
      <c r="A1465" s="13" t="s">
        <v>145</v>
      </c>
      <c r="B1465" s="13" t="s">
        <v>13</v>
      </c>
      <c r="C1465" s="13" t="s">
        <v>13</v>
      </c>
      <c r="D1465">
        <f>VLOOKUP(укпф1[[#This Row],[Номенклатура]],[1]!Таблица213[[product_name]:[упаковка]],7,FALSE)</f>
        <v>600</v>
      </c>
      <c r="E1465" t="s">
        <v>156</v>
      </c>
      <c r="F1465" t="str">
        <f>VLOOKUP(укпф1[[#This Row],[Номенклатура]],[1]!Таблица213[[product_name]:[упаковка]],3,FALSE)</f>
        <v>ЗАМ</v>
      </c>
      <c r="G1465" t="s">
        <v>15</v>
      </c>
      <c r="H1465" t="str">
        <f>VLOOKUP(укпф1[[#This Row],[Номенклатура]],[1]!Таблица213[[product_name]:[упаковка]],4,FALSE)</f>
        <v>головы</v>
      </c>
      <c r="I1465" s="14">
        <v>32321.199345584493</v>
      </c>
      <c r="J1465" s="7" cm="1">
        <f t="array" ref="J1465">INDEX('[1]прайс ЗПП'!$A$1:$D$1080,MATCH(1,(укпф1[[#This Row],[артикул]]='[1]прайс ЗПП'!$B$1:$B$1080)*(укпф1[[#This Row],[Source.Name.1]]='[1]прайс ЗПП'!$A$1:$A$1080),0),4)</f>
        <v>119.99999999999999</v>
      </c>
      <c r="K1465" s="15">
        <f>укпф1[[#This Row],[цена]]*укпф1[[#This Row],[объем]]</f>
        <v>3878543.9214701387</v>
      </c>
      <c r="L1465" s="15">
        <f>IFERROR(укпф1[[#This Row],[объем]]*VLOOKUP(укпф1[[#This Row],[артикул]],[1]маринад!$A$2:$D$39,3,FALSE),укпф1[[#This Row],[объем]])</f>
        <v>32321.199345584493</v>
      </c>
    </row>
    <row r="1466" spans="1:12" x14ac:dyDescent="0.35">
      <c r="A1466" s="13" t="s">
        <v>148</v>
      </c>
      <c r="B1466" s="13" t="s">
        <v>13</v>
      </c>
      <c r="C1466" s="13" t="s">
        <v>13</v>
      </c>
      <c r="D1466">
        <f>VLOOKUP(укпф1[[#This Row],[Номенклатура]],[1]!Таблица213[[product_name]:[упаковка]],7,FALSE)</f>
        <v>600</v>
      </c>
      <c r="E1466" t="s">
        <v>156</v>
      </c>
      <c r="F1466" t="str">
        <f>VLOOKUP(укпф1[[#This Row],[Номенклатура]],[1]!Таблица213[[product_name]:[упаковка]],3,FALSE)</f>
        <v>ЗАМ</v>
      </c>
      <c r="G1466" t="s">
        <v>15</v>
      </c>
      <c r="H1466" t="str">
        <f>VLOOKUP(укпф1[[#This Row],[Номенклатура]],[1]!Таблица213[[product_name]:[упаковка]],4,FALSE)</f>
        <v>головы</v>
      </c>
      <c r="I1466" s="14">
        <v>31284.213800227393</v>
      </c>
      <c r="J1466" s="7" cm="1">
        <f t="array" ref="J1466">INDEX('[1]прайс ЗПП'!$A$1:$D$1080,MATCH(1,(укпф1[[#This Row],[артикул]]='[1]прайс ЗПП'!$B$1:$B$1080)*(укпф1[[#This Row],[Source.Name.1]]='[1]прайс ЗПП'!$A$1:$A$1080),0),4)</f>
        <v>119.99999999999997</v>
      </c>
      <c r="K1466" s="15">
        <f>укпф1[[#This Row],[цена]]*укпф1[[#This Row],[объем]]</f>
        <v>3754105.6560272863</v>
      </c>
      <c r="L1466" s="15">
        <f>IFERROR(укпф1[[#This Row],[объем]]*VLOOKUP(укпф1[[#This Row],[артикул]],[1]маринад!$A$2:$D$39,3,FALSE),укпф1[[#This Row],[объем]])</f>
        <v>31284.213800227393</v>
      </c>
    </row>
    <row r="1467" spans="1:12" x14ac:dyDescent="0.35">
      <c r="A1467" s="13" t="s">
        <v>150</v>
      </c>
      <c r="B1467" s="13" t="s">
        <v>13</v>
      </c>
      <c r="C1467" s="13" t="s">
        <v>13</v>
      </c>
      <c r="D1467">
        <f>VLOOKUP(укпф1[[#This Row],[Номенклатура]],[1]!Таблица213[[product_name]:[упаковка]],7,FALSE)</f>
        <v>600</v>
      </c>
      <c r="E1467" t="s">
        <v>156</v>
      </c>
      <c r="F1467" t="str">
        <f>VLOOKUP(укпф1[[#This Row],[Номенклатура]],[1]!Таблица213[[product_name]:[упаковка]],3,FALSE)</f>
        <v>ЗАМ</v>
      </c>
      <c r="G1467" t="s">
        <v>15</v>
      </c>
      <c r="H1467" t="str">
        <f>VLOOKUP(укпф1[[#This Row],[Номенклатура]],[1]!Таблица213[[product_name]:[упаковка]],4,FALSE)</f>
        <v>головы</v>
      </c>
      <c r="I1467" s="14">
        <v>32974.36907914195</v>
      </c>
      <c r="J1467" s="7" cm="1">
        <f t="array" ref="J1467">INDEX('[1]прайс ЗПП'!$A$1:$D$1080,MATCH(1,(укпф1[[#This Row],[артикул]]='[1]прайс ЗПП'!$B$1:$B$1080)*(укпф1[[#This Row],[Source.Name.1]]='[1]прайс ЗПП'!$A$1:$A$1080),0),4)</f>
        <v>126.11325025872726</v>
      </c>
      <c r="K1467" s="15">
        <f>укпф1[[#This Row],[цена]]*укпф1[[#This Row],[объем]]</f>
        <v>4158504.859801467</v>
      </c>
      <c r="L1467" s="15">
        <f>IFERROR(укпф1[[#This Row],[объем]]*VLOOKUP(укпф1[[#This Row],[артикул]],[1]маринад!$A$2:$D$39,3,FALSE),укпф1[[#This Row],[объем]])</f>
        <v>32974.36907914195</v>
      </c>
    </row>
    <row r="1468" spans="1:12" x14ac:dyDescent="0.35">
      <c r="A1468" s="13" t="s">
        <v>152</v>
      </c>
      <c r="B1468" s="13" t="s">
        <v>13</v>
      </c>
      <c r="C1468" s="13" t="s">
        <v>13</v>
      </c>
      <c r="D1468">
        <f>VLOOKUP(укпф1[[#This Row],[Номенклатура]],[1]!Таблица213[[product_name]:[упаковка]],7,FALSE)</f>
        <v>600</v>
      </c>
      <c r="E1468" t="s">
        <v>156</v>
      </c>
      <c r="F1468" t="str">
        <f>VLOOKUP(укпф1[[#This Row],[Номенклатура]],[1]!Таблица213[[product_name]:[упаковка]],3,FALSE)</f>
        <v>ЗАМ</v>
      </c>
      <c r="G1468" t="s">
        <v>15</v>
      </c>
      <c r="H1468" t="str">
        <f>VLOOKUP(укпф1[[#This Row],[Номенклатура]],[1]!Таблица213[[product_name]:[упаковка]],4,FALSE)</f>
        <v>головы</v>
      </c>
      <c r="I1468" s="14">
        <v>34330.070577720966</v>
      </c>
      <c r="J1468" s="7" cm="1">
        <f t="array" ref="J1468">INDEX('[1]прайс ЗПП'!$A$1:$D$1080,MATCH(1,(укпф1[[#This Row],[артикул]]='[1]прайс ЗПП'!$B$1:$B$1080)*(укпф1[[#This Row],[Source.Name.1]]='[1]прайс ЗПП'!$A$1:$A$1080),0),4)</f>
        <v>119.99999999999999</v>
      </c>
      <c r="K1468" s="15">
        <f>укпф1[[#This Row],[цена]]*укпф1[[#This Row],[объем]]</f>
        <v>4119608.4693265152</v>
      </c>
      <c r="L1468" s="15">
        <f>IFERROR(укпф1[[#This Row],[объем]]*VLOOKUP(укпф1[[#This Row],[артикул]],[1]маринад!$A$2:$D$39,3,FALSE),укпф1[[#This Row],[объем]])</f>
        <v>34330.070577720966</v>
      </c>
    </row>
    <row r="1469" spans="1:12" x14ac:dyDescent="0.35">
      <c r="A1469" s="13" t="s">
        <v>154</v>
      </c>
      <c r="B1469" s="13" t="s">
        <v>13</v>
      </c>
      <c r="C1469" s="13" t="s">
        <v>13</v>
      </c>
      <c r="D1469">
        <f>VLOOKUP(укпф1[[#This Row],[Номенклатура]],[1]!Таблица213[[product_name]:[упаковка]],7,FALSE)</f>
        <v>600</v>
      </c>
      <c r="E1469" t="s">
        <v>156</v>
      </c>
      <c r="F1469" t="str">
        <f>VLOOKUP(укпф1[[#This Row],[Номенклатура]],[1]!Таблица213[[product_name]:[упаковка]],3,FALSE)</f>
        <v>ЗАМ</v>
      </c>
      <c r="G1469" t="s">
        <v>15</v>
      </c>
      <c r="H1469" t="str">
        <f>VLOOKUP(укпф1[[#This Row],[Номенклатура]],[1]!Таблица213[[product_name]:[упаковка]],4,FALSE)</f>
        <v>головы</v>
      </c>
      <c r="I1469" s="14">
        <v>24045.875301889984</v>
      </c>
      <c r="J1469" s="7" cm="1">
        <f t="array" ref="J1469">INDEX('[1]прайс ЗПП'!$A$1:$D$1080,MATCH(1,(укпф1[[#This Row],[артикул]]='[1]прайс ЗПП'!$B$1:$B$1080)*(укпф1[[#This Row],[Source.Name.1]]='[1]прайс ЗПП'!$A$1:$A$1080),0),4)</f>
        <v>119.99999999999999</v>
      </c>
      <c r="K1469" s="15">
        <f>укпф1[[#This Row],[цена]]*укпф1[[#This Row],[объем]]</f>
        <v>2885505.0362267978</v>
      </c>
      <c r="L1469" s="15">
        <f>IFERROR(укпф1[[#This Row],[объем]]*VLOOKUP(укпф1[[#This Row],[артикул]],[1]маринад!$A$2:$D$39,3,FALSE),укпф1[[#This Row],[объем]])</f>
        <v>24045.875301889984</v>
      </c>
    </row>
    <row r="1470" spans="1:12" x14ac:dyDescent="0.35">
      <c r="A1470" s="13" t="s">
        <v>12</v>
      </c>
      <c r="B1470" s="13" t="s">
        <v>13</v>
      </c>
      <c r="C1470" s="13" t="s">
        <v>13</v>
      </c>
      <c r="D1470">
        <f>VLOOKUP(укпф1[[#This Row],[Номенклатура]],[1]!Таблица213[[product_name]:[упаковка]],7,FALSE)</f>
        <v>411</v>
      </c>
      <c r="E1470" t="s">
        <v>157</v>
      </c>
      <c r="F1470" t="str">
        <f>VLOOKUP(укпф1[[#This Row],[Номенклатура]],[1]!Таблица213[[product_name]:[упаковка]],3,FALSE)</f>
        <v>ЗАМ</v>
      </c>
      <c r="G1470" t="s">
        <v>15</v>
      </c>
      <c r="H1470" t="str">
        <f>VLOOKUP(укпф1[[#This Row],[Номенклатура]],[1]!Таблица213[[product_name]:[упаковка]],4,FALSE)</f>
        <v>печень</v>
      </c>
      <c r="I1470" s="14">
        <v>26851.023500585234</v>
      </c>
      <c r="J1470" s="7" cm="1">
        <f t="array" ref="J1470">INDEX('[1]прайс ЗПП'!$A$1:$D$1080,MATCH(1,(укпф1[[#This Row],[артикул]]='[1]прайс ЗПП'!$B$1:$B$1080)*(укпф1[[#This Row],[Source.Name.1]]='[1]прайс ЗПП'!$A$1:$A$1080),0),4)</f>
        <v>343.13666350661055</v>
      </c>
      <c r="K1470" s="15">
        <f>укпф1[[#This Row],[цена]]*укпф1[[#This Row],[объем]]</f>
        <v>9213570.6157284081</v>
      </c>
      <c r="L1470" s="15">
        <f>IFERROR(укпф1[[#This Row],[объем]]*VLOOKUP(укпф1[[#This Row],[артикул]],[1]маринад!$A$2:$D$39,3,FALSE),укпф1[[#This Row],[объем]])</f>
        <v>26851.023500585234</v>
      </c>
    </row>
    <row r="1471" spans="1:12" x14ac:dyDescent="0.35">
      <c r="A1471" s="13" t="s">
        <v>142</v>
      </c>
      <c r="B1471" s="13" t="s">
        <v>13</v>
      </c>
      <c r="C1471" s="13" t="s">
        <v>13</v>
      </c>
      <c r="D1471">
        <f>VLOOKUP(укпф1[[#This Row],[Номенклатура]],[1]!Таблица213[[product_name]:[упаковка]],7,FALSE)</f>
        <v>411</v>
      </c>
      <c r="E1471" t="s">
        <v>157</v>
      </c>
      <c r="F1471" t="str">
        <f>VLOOKUP(укпф1[[#This Row],[Номенклатура]],[1]!Таблица213[[product_name]:[упаковка]],3,FALSE)</f>
        <v>ЗАМ</v>
      </c>
      <c r="G1471" t="s">
        <v>15</v>
      </c>
      <c r="H1471" t="str">
        <f>VLOOKUP(укпф1[[#This Row],[Номенклатура]],[1]!Таблица213[[product_name]:[упаковка]],4,FALSE)</f>
        <v>печень</v>
      </c>
      <c r="I1471" s="14">
        <v>39977.517520362839</v>
      </c>
      <c r="J1471" s="7" cm="1">
        <f t="array" ref="J1471">INDEX('[1]прайс ЗПП'!$A$1:$D$1080,MATCH(1,(укпф1[[#This Row],[артикул]]='[1]прайс ЗПП'!$B$1:$B$1080)*(укпф1[[#This Row],[Source.Name.1]]='[1]прайс ЗПП'!$A$1:$A$1080),0),4)</f>
        <v>343.13666350661055</v>
      </c>
      <c r="K1471" s="15">
        <f>укпф1[[#This Row],[цена]]*укпф1[[#This Row],[объем]]</f>
        <v>13717751.977214372</v>
      </c>
      <c r="L1471" s="15">
        <f>IFERROR(укпф1[[#This Row],[объем]]*VLOOKUP(укпф1[[#This Row],[артикул]],[1]маринад!$A$2:$D$39,3,FALSE),укпф1[[#This Row],[объем]])</f>
        <v>39977.517520362839</v>
      </c>
    </row>
    <row r="1472" spans="1:12" x14ac:dyDescent="0.35">
      <c r="A1472" s="13" t="s">
        <v>145</v>
      </c>
      <c r="B1472" s="13" t="s">
        <v>13</v>
      </c>
      <c r="C1472" s="13" t="s">
        <v>13</v>
      </c>
      <c r="D1472">
        <f>VLOOKUP(укпф1[[#This Row],[Номенклатура]],[1]!Таблица213[[product_name]:[упаковка]],7,FALSE)</f>
        <v>411</v>
      </c>
      <c r="E1472" t="s">
        <v>157</v>
      </c>
      <c r="F1472" t="str">
        <f>VLOOKUP(укпф1[[#This Row],[Номенклатура]],[1]!Таблица213[[product_name]:[упаковка]],3,FALSE)</f>
        <v>ЗАМ</v>
      </c>
      <c r="G1472" t="s">
        <v>15</v>
      </c>
      <c r="H1472" t="str">
        <f>VLOOKUP(укпф1[[#This Row],[Номенклатура]],[1]!Таблица213[[product_name]:[упаковка]],4,FALSE)</f>
        <v>печень</v>
      </c>
      <c r="I1472" s="14">
        <v>36802.021177758361</v>
      </c>
      <c r="J1472" s="7" cm="1">
        <f t="array" ref="J1472">INDEX('[1]прайс ЗПП'!$A$1:$D$1080,MATCH(1,(укпф1[[#This Row],[артикул]]='[1]прайс ЗПП'!$B$1:$B$1080)*(укпф1[[#This Row],[Source.Name.1]]='[1]прайс ЗПП'!$A$1:$A$1080),0),4)</f>
        <v>345.30057704165296</v>
      </c>
      <c r="K1472" s="15">
        <f>укпф1[[#This Row],[цена]]*укпф1[[#This Row],[объем]]</f>
        <v>12707759.148979094</v>
      </c>
      <c r="L1472" s="15">
        <f>IFERROR(укпф1[[#This Row],[объем]]*VLOOKUP(укпф1[[#This Row],[артикул]],[1]маринад!$A$2:$D$39,3,FALSE),укпф1[[#This Row],[объем]])</f>
        <v>36802.021177758361</v>
      </c>
    </row>
    <row r="1473" spans="1:12" x14ac:dyDescent="0.35">
      <c r="A1473" s="13" t="s">
        <v>148</v>
      </c>
      <c r="B1473" s="13" t="s">
        <v>13</v>
      </c>
      <c r="C1473" s="13" t="s">
        <v>13</v>
      </c>
      <c r="D1473">
        <f>VLOOKUP(укпф1[[#This Row],[Номенклатура]],[1]!Таблица213[[product_name]:[упаковка]],7,FALSE)</f>
        <v>411</v>
      </c>
      <c r="E1473" t="s">
        <v>157</v>
      </c>
      <c r="F1473" t="str">
        <f>VLOOKUP(укпф1[[#This Row],[Номенклатура]],[1]!Таблица213[[product_name]:[упаковка]],3,FALSE)</f>
        <v>ЗАМ</v>
      </c>
      <c r="G1473" t="s">
        <v>15</v>
      </c>
      <c r="H1473" t="str">
        <f>VLOOKUP(укпф1[[#This Row],[Номенклатура]],[1]!Таблица213[[product_name]:[упаковка]],4,FALSE)</f>
        <v>печень</v>
      </c>
      <c r="I1473" s="14">
        <v>36731.377555927647</v>
      </c>
      <c r="J1473" s="7" cm="1">
        <f t="array" ref="J1473">INDEX('[1]прайс ЗПП'!$A$1:$D$1080,MATCH(1,(укпф1[[#This Row],[артикул]]='[1]прайс ЗПП'!$B$1:$B$1080)*(укпф1[[#This Row],[Source.Name.1]]='[1]прайс ЗПП'!$A$1:$A$1080),0),4)</f>
        <v>345.30057704165296</v>
      </c>
      <c r="K1473" s="15">
        <f>укпф1[[#This Row],[цена]]*укпф1[[#This Row],[объем]]</f>
        <v>12683365.865596637</v>
      </c>
      <c r="L1473" s="15">
        <f>IFERROR(укпф1[[#This Row],[объем]]*VLOOKUP(укпф1[[#This Row],[артикул]],[1]маринад!$A$2:$D$39,3,FALSE),укпф1[[#This Row],[объем]])</f>
        <v>36731.377555927647</v>
      </c>
    </row>
    <row r="1474" spans="1:12" x14ac:dyDescent="0.35">
      <c r="A1474" s="13" t="s">
        <v>150</v>
      </c>
      <c r="B1474" s="13" t="s">
        <v>13</v>
      </c>
      <c r="C1474" s="13" t="s">
        <v>13</v>
      </c>
      <c r="D1474">
        <f>VLOOKUP(укпф1[[#This Row],[Номенклатура]],[1]!Таблица213[[product_name]:[упаковка]],7,FALSE)</f>
        <v>411</v>
      </c>
      <c r="E1474" t="s">
        <v>157</v>
      </c>
      <c r="F1474" t="str">
        <f>VLOOKUP(укпф1[[#This Row],[Номенклатура]],[1]!Таблица213[[product_name]:[упаковка]],3,FALSE)</f>
        <v>ЗАМ</v>
      </c>
      <c r="G1474" t="s">
        <v>15</v>
      </c>
      <c r="H1474" t="str">
        <f>VLOOKUP(укпф1[[#This Row],[Номенклатура]],[1]!Таблица213[[product_name]:[упаковка]],4,FALSE)</f>
        <v>печень</v>
      </c>
      <c r="I1474" s="14">
        <v>36680.788884104317</v>
      </c>
      <c r="J1474" s="7" cm="1">
        <f t="array" ref="J1474">INDEX('[1]прайс ЗПП'!$A$1:$D$1080,MATCH(1,(укпф1[[#This Row],[артикул]]='[1]прайс ЗПП'!$B$1:$B$1080)*(укпф1[[#This Row],[Source.Name.1]]='[1]прайс ЗПП'!$A$1:$A$1080),0),4)</f>
        <v>425.89493059133139</v>
      </c>
      <c r="K1474" s="15">
        <f>укпф1[[#This Row],[цена]]*укпф1[[#This Row],[объем]]</f>
        <v>15622162.035830887</v>
      </c>
      <c r="L1474" s="15">
        <f>IFERROR(укпф1[[#This Row],[объем]]*VLOOKUP(укпф1[[#This Row],[артикул]],[1]маринад!$A$2:$D$39,3,FALSE),укпф1[[#This Row],[объем]])</f>
        <v>36680.788884104317</v>
      </c>
    </row>
    <row r="1475" spans="1:12" x14ac:dyDescent="0.35">
      <c r="A1475" s="13" t="s">
        <v>152</v>
      </c>
      <c r="B1475" s="13" t="s">
        <v>13</v>
      </c>
      <c r="C1475" s="13" t="s">
        <v>13</v>
      </c>
      <c r="D1475">
        <f>VLOOKUP(укпф1[[#This Row],[Номенклатура]],[1]!Таблица213[[product_name]:[упаковка]],7,FALSE)</f>
        <v>411</v>
      </c>
      <c r="E1475" t="s">
        <v>157</v>
      </c>
      <c r="F1475" t="str">
        <f>VLOOKUP(укпф1[[#This Row],[Номенклатура]],[1]!Таблица213[[product_name]:[упаковка]],3,FALSE)</f>
        <v>ЗАМ</v>
      </c>
      <c r="G1475" t="s">
        <v>15</v>
      </c>
      <c r="H1475" t="str">
        <f>VLOOKUP(укпф1[[#This Row],[Номенклатура]],[1]!Таблица213[[product_name]:[упаковка]],4,FALSE)</f>
        <v>печень</v>
      </c>
      <c r="I1475" s="14">
        <v>36014.135238694354</v>
      </c>
      <c r="J1475" s="7" cm="1">
        <f t="array" ref="J1475">INDEX('[1]прайс ЗПП'!$A$1:$D$1080,MATCH(1,(укпф1[[#This Row],[артикул]]='[1]прайс ЗПП'!$B$1:$B$1080)*(укпф1[[#This Row],[Source.Name.1]]='[1]прайс ЗПП'!$A$1:$A$1080),0),4)</f>
        <v>340.86617224290086</v>
      </c>
      <c r="K1475" s="15">
        <f>укпф1[[#This Row],[цена]]*укпф1[[#This Row],[объем]]</f>
        <v>12276000.425451916</v>
      </c>
      <c r="L1475" s="15">
        <f>IFERROR(укпф1[[#This Row],[объем]]*VLOOKUP(укпф1[[#This Row],[артикул]],[1]маринад!$A$2:$D$39,3,FALSE),укпф1[[#This Row],[объем]])</f>
        <v>36014.135238694354</v>
      </c>
    </row>
    <row r="1476" spans="1:12" x14ac:dyDescent="0.35">
      <c r="A1476" s="13" t="s">
        <v>154</v>
      </c>
      <c r="B1476" s="13" t="s">
        <v>13</v>
      </c>
      <c r="C1476" s="13" t="s">
        <v>13</v>
      </c>
      <c r="D1476">
        <f>VLOOKUP(укпф1[[#This Row],[Номенклатура]],[1]!Таблица213[[product_name]:[упаковка]],7,FALSE)</f>
        <v>411</v>
      </c>
      <c r="E1476" t="s">
        <v>157</v>
      </c>
      <c r="F1476" t="str">
        <f>VLOOKUP(укпф1[[#This Row],[Номенклатура]],[1]!Таблица213[[product_name]:[упаковка]],3,FALSE)</f>
        <v>ЗАМ</v>
      </c>
      <c r="G1476" t="s">
        <v>15</v>
      </c>
      <c r="H1476" t="str">
        <f>VLOOKUP(укпф1[[#This Row],[Номенклатура]],[1]!Таблица213[[product_name]:[упаковка]],4,FALSE)</f>
        <v>печень</v>
      </c>
      <c r="I1476" s="14">
        <v>27567.703909296215</v>
      </c>
      <c r="J1476" s="7" cm="1">
        <f t="array" ref="J1476">INDEX('[1]прайс ЗПП'!$A$1:$D$1080,MATCH(1,(укпф1[[#This Row],[артикул]]='[1]прайс ЗПП'!$B$1:$B$1080)*(укпф1[[#This Row],[Source.Name.1]]='[1]прайс ЗПП'!$A$1:$A$1080),0),4)</f>
        <v>440.67830929909343</v>
      </c>
      <c r="K1476" s="15">
        <f>укпф1[[#This Row],[цена]]*укпф1[[#This Row],[объем]]</f>
        <v>12148489.150006665</v>
      </c>
      <c r="L1476" s="15">
        <f>IFERROR(укпф1[[#This Row],[объем]]*VLOOKUP(укпф1[[#This Row],[артикул]],[1]маринад!$A$2:$D$39,3,FALSE),укпф1[[#This Row],[объем]])</f>
        <v>27567.703909296215</v>
      </c>
    </row>
    <row r="1477" spans="1:12" x14ac:dyDescent="0.35">
      <c r="A1477" s="13" t="s">
        <v>12</v>
      </c>
      <c r="B1477" s="13" t="s">
        <v>13</v>
      </c>
      <c r="C1477" s="13" t="s">
        <v>13</v>
      </c>
      <c r="D1477">
        <f>VLOOKUP(укпф1[[#This Row],[Номенклатура]],[1]!Таблица213[[product_name]:[упаковка]],7,FALSE)</f>
        <v>410</v>
      </c>
      <c r="E1477" t="s">
        <v>158</v>
      </c>
      <c r="F1477" t="str">
        <f>VLOOKUP(укпф1[[#This Row],[Номенклатура]],[1]!Таблица213[[product_name]:[упаковка]],3,FALSE)</f>
        <v>ЗАМ</v>
      </c>
      <c r="G1477" t="s">
        <v>15</v>
      </c>
      <c r="H1477" t="str">
        <f>VLOOKUP(укпф1[[#This Row],[Номенклатура]],[1]!Таблица213[[product_name]:[упаковка]],4,FALSE)</f>
        <v>желудки</v>
      </c>
      <c r="I1477" s="14">
        <v>16684.014984454228</v>
      </c>
      <c r="J1477" s="7" cm="1">
        <f t="array" ref="J1477">INDEX('[1]прайс ЗПП'!$A$1:$D$1080,MATCH(1,(укпф1[[#This Row],[артикул]]='[1]прайс ЗПП'!$B$1:$B$1080)*(укпф1[[#This Row],[Source.Name.1]]='[1]прайс ЗПП'!$A$1:$A$1080),0),4)</f>
        <v>480.42241413150151</v>
      </c>
      <c r="K1477" s="15">
        <f>укпф1[[#This Row],[цена]]*укпф1[[#This Row],[объем]]</f>
        <v>8015374.7562376456</v>
      </c>
      <c r="L1477" s="15">
        <f>IFERROR(укпф1[[#This Row],[объем]]*VLOOKUP(укпф1[[#This Row],[артикул]],[1]маринад!$A$2:$D$39,3,FALSE),укпф1[[#This Row],[объем]])</f>
        <v>16684.014984454228</v>
      </c>
    </row>
    <row r="1478" spans="1:12" x14ac:dyDescent="0.35">
      <c r="A1478" s="13" t="s">
        <v>142</v>
      </c>
      <c r="B1478" s="13" t="s">
        <v>13</v>
      </c>
      <c r="C1478" s="13" t="s">
        <v>13</v>
      </c>
      <c r="D1478">
        <f>VLOOKUP(укпф1[[#This Row],[Номенклатура]],[1]!Таблица213[[product_name]:[упаковка]],7,FALSE)</f>
        <v>410</v>
      </c>
      <c r="E1478" t="s">
        <v>158</v>
      </c>
      <c r="F1478" t="str">
        <f>VLOOKUP(укпф1[[#This Row],[Номенклатура]],[1]!Таблица213[[product_name]:[упаковка]],3,FALSE)</f>
        <v>ЗАМ</v>
      </c>
      <c r="G1478" t="s">
        <v>15</v>
      </c>
      <c r="H1478" t="str">
        <f>VLOOKUP(укпф1[[#This Row],[Номенклатура]],[1]!Таблица213[[product_name]:[упаковка]],4,FALSE)</f>
        <v>желудки</v>
      </c>
      <c r="I1478" s="14">
        <v>18845.710247206702</v>
      </c>
      <c r="J1478" s="7" cm="1">
        <f t="array" ref="J1478">INDEX('[1]прайс ЗПП'!$A$1:$D$1080,MATCH(1,(укпф1[[#This Row],[артикул]]='[1]прайс ЗПП'!$B$1:$B$1080)*(укпф1[[#This Row],[Source.Name.1]]='[1]прайс ЗПП'!$A$1:$A$1080),0),4)</f>
        <v>480.4224141315014</v>
      </c>
      <c r="K1478" s="15">
        <f>укпф1[[#This Row],[цена]]*укпф1[[#This Row],[объем]]</f>
        <v>9053901.6129858177</v>
      </c>
      <c r="L1478" s="15">
        <f>IFERROR(укпф1[[#This Row],[объем]]*VLOOKUP(укпф1[[#This Row],[артикул]],[1]маринад!$A$2:$D$39,3,FALSE),укпф1[[#This Row],[объем]])</f>
        <v>18845.710247206702</v>
      </c>
    </row>
    <row r="1479" spans="1:12" x14ac:dyDescent="0.35">
      <c r="A1479" s="13" t="s">
        <v>145</v>
      </c>
      <c r="B1479" s="13" t="s">
        <v>13</v>
      </c>
      <c r="C1479" s="13" t="s">
        <v>13</v>
      </c>
      <c r="D1479">
        <f>VLOOKUP(укпф1[[#This Row],[Номенклатура]],[1]!Таблица213[[product_name]:[упаковка]],7,FALSE)</f>
        <v>410</v>
      </c>
      <c r="E1479" t="s">
        <v>158</v>
      </c>
      <c r="F1479" t="str">
        <f>VLOOKUP(укпф1[[#This Row],[Номенклатура]],[1]!Таблица213[[product_name]:[упаковка]],3,FALSE)</f>
        <v>ЗАМ</v>
      </c>
      <c r="G1479" t="s">
        <v>15</v>
      </c>
      <c r="H1479" t="str">
        <f>VLOOKUP(укпф1[[#This Row],[Номенклатура]],[1]!Таблица213[[product_name]:[упаковка]],4,FALSE)</f>
        <v>желудки</v>
      </c>
      <c r="I1479" s="14">
        <v>18540.657065973948</v>
      </c>
      <c r="J1479" s="7" cm="1">
        <f t="array" ref="J1479">INDEX('[1]прайс ЗПП'!$A$1:$D$1080,MATCH(1,(укпф1[[#This Row],[артикул]]='[1]прайс ЗПП'!$B$1:$B$1080)*(укпф1[[#This Row],[Source.Name.1]]='[1]прайс ЗПП'!$A$1:$A$1080),0),4)</f>
        <v>481.37507785795668</v>
      </c>
      <c r="K1479" s="15">
        <f>укпф1[[#This Row],[цена]]*укпф1[[#This Row],[объем]]</f>
        <v>8925010.2386708837</v>
      </c>
      <c r="L1479" s="15">
        <f>IFERROR(укпф1[[#This Row],[объем]]*VLOOKUP(укпф1[[#This Row],[артикул]],[1]маринад!$A$2:$D$39,3,FALSE),укпф1[[#This Row],[объем]])</f>
        <v>18540.657065973948</v>
      </c>
    </row>
    <row r="1480" spans="1:12" x14ac:dyDescent="0.35">
      <c r="A1480" s="13" t="s">
        <v>148</v>
      </c>
      <c r="B1480" s="13" t="s">
        <v>13</v>
      </c>
      <c r="C1480" s="13" t="s">
        <v>13</v>
      </c>
      <c r="D1480">
        <f>VLOOKUP(укпф1[[#This Row],[Номенклатура]],[1]!Таблица213[[product_name]:[упаковка]],7,FALSE)</f>
        <v>410</v>
      </c>
      <c r="E1480" t="s">
        <v>158</v>
      </c>
      <c r="F1480" t="str">
        <f>VLOOKUP(укпф1[[#This Row],[Номенклатура]],[1]!Таблица213[[product_name]:[упаковка]],3,FALSE)</f>
        <v>ЗАМ</v>
      </c>
      <c r="G1480" t="s">
        <v>15</v>
      </c>
      <c r="H1480" t="str">
        <f>VLOOKUP(укпф1[[#This Row],[Номенклатура]],[1]!Таблица213[[product_name]:[упаковка]],4,FALSE)</f>
        <v>желудки</v>
      </c>
      <c r="I1480" s="14">
        <v>17729.106733935922</v>
      </c>
      <c r="J1480" s="7" cm="1">
        <f t="array" ref="J1480">INDEX('[1]прайс ЗПП'!$A$1:$D$1080,MATCH(1,(укпф1[[#This Row],[артикул]]='[1]прайс ЗПП'!$B$1:$B$1080)*(укпф1[[#This Row],[Source.Name.1]]='[1]прайс ЗПП'!$A$1:$A$1080),0),4)</f>
        <v>481.37507785795674</v>
      </c>
      <c r="K1480" s="15">
        <f>укпф1[[#This Row],[цена]]*укпф1[[#This Row],[объем]]</f>
        <v>8534350.1344004292</v>
      </c>
      <c r="L1480" s="15">
        <f>IFERROR(укпф1[[#This Row],[объем]]*VLOOKUP(укпф1[[#This Row],[артикул]],[1]маринад!$A$2:$D$39,3,FALSE),укпф1[[#This Row],[объем]])</f>
        <v>17729.106733935922</v>
      </c>
    </row>
    <row r="1481" spans="1:12" x14ac:dyDescent="0.35">
      <c r="A1481" s="13" t="s">
        <v>150</v>
      </c>
      <c r="B1481" s="13" t="s">
        <v>13</v>
      </c>
      <c r="C1481" s="13" t="s">
        <v>13</v>
      </c>
      <c r="D1481">
        <f>VLOOKUP(укпф1[[#This Row],[Номенклатура]],[1]!Таблица213[[product_name]:[упаковка]],7,FALSE)</f>
        <v>410</v>
      </c>
      <c r="E1481" t="s">
        <v>158</v>
      </c>
      <c r="F1481" t="str">
        <f>VLOOKUP(укпф1[[#This Row],[Номенклатура]],[1]!Таблица213[[product_name]:[упаковка]],3,FALSE)</f>
        <v>ЗАМ</v>
      </c>
      <c r="G1481" t="s">
        <v>15</v>
      </c>
      <c r="H1481" t="str">
        <f>VLOOKUP(укпф1[[#This Row],[Номенклатура]],[1]!Таблица213[[product_name]:[упаковка]],4,FALSE)</f>
        <v>желудки</v>
      </c>
      <c r="I1481" s="14">
        <v>18135.808344474513</v>
      </c>
      <c r="J1481" s="7" cm="1">
        <f t="array" ref="J1481">INDEX('[1]прайс ЗПП'!$A$1:$D$1080,MATCH(1,(укпф1[[#This Row],[артикул]]='[1]прайс ЗПП'!$B$1:$B$1080)*(укпф1[[#This Row],[Source.Name.1]]='[1]прайс ЗПП'!$A$1:$A$1080),0),4)</f>
        <v>497.36840402503759</v>
      </c>
      <c r="K1481" s="15">
        <f>укпф1[[#This Row],[цена]]*укпф1[[#This Row],[объем]]</f>
        <v>9020178.0519952476</v>
      </c>
      <c r="L1481" s="15">
        <f>IFERROR(укпф1[[#This Row],[объем]]*VLOOKUP(укпф1[[#This Row],[артикул]],[1]маринад!$A$2:$D$39,3,FALSE),укпф1[[#This Row],[объем]])</f>
        <v>18135.808344474513</v>
      </c>
    </row>
    <row r="1482" spans="1:12" x14ac:dyDescent="0.35">
      <c r="A1482" s="13" t="s">
        <v>152</v>
      </c>
      <c r="B1482" s="13" t="s">
        <v>13</v>
      </c>
      <c r="C1482" s="13" t="s">
        <v>13</v>
      </c>
      <c r="D1482">
        <f>VLOOKUP(укпф1[[#This Row],[Номенклатура]],[1]!Таблица213[[product_name]:[упаковка]],7,FALSE)</f>
        <v>410</v>
      </c>
      <c r="E1482" t="s">
        <v>158</v>
      </c>
      <c r="F1482" t="str">
        <f>VLOOKUP(укпф1[[#This Row],[Номенклатура]],[1]!Таблица213[[product_name]:[упаковка]],3,FALSE)</f>
        <v>ЗАМ</v>
      </c>
      <c r="G1482" t="s">
        <v>15</v>
      </c>
      <c r="H1482" t="str">
        <f>VLOOKUP(укпф1[[#This Row],[Номенклатура]],[1]!Таблица213[[product_name]:[упаковка]],4,FALSE)</f>
        <v>желудки</v>
      </c>
      <c r="I1482" s="14">
        <v>18180.003407939024</v>
      </c>
      <c r="J1482" s="7" cm="1">
        <f t="array" ref="J1482">INDEX('[1]прайс ЗПП'!$A$1:$D$1080,MATCH(1,(укпф1[[#This Row],[артикул]]='[1]прайс ЗПП'!$B$1:$B$1080)*(укпф1[[#This Row],[Source.Name.1]]='[1]прайс ЗПП'!$A$1:$A$1080),0),4)</f>
        <v>479.40281180980423</v>
      </c>
      <c r="K1482" s="15">
        <f>укпф1[[#This Row],[цена]]*укпф1[[#This Row],[объем]]</f>
        <v>8715544.7524777912</v>
      </c>
      <c r="L1482" s="15">
        <f>IFERROR(укпф1[[#This Row],[объем]]*VLOOKUP(укпф1[[#This Row],[артикул]],[1]маринад!$A$2:$D$39,3,FALSE),укпф1[[#This Row],[объем]])</f>
        <v>18180.003407939024</v>
      </c>
    </row>
    <row r="1483" spans="1:12" x14ac:dyDescent="0.35">
      <c r="A1483" s="13" t="s">
        <v>154</v>
      </c>
      <c r="B1483" s="13" t="s">
        <v>13</v>
      </c>
      <c r="C1483" s="13" t="s">
        <v>13</v>
      </c>
      <c r="D1483">
        <f>VLOOKUP(укпф1[[#This Row],[Номенклатура]],[1]!Таблица213[[product_name]:[упаковка]],7,FALSE)</f>
        <v>410</v>
      </c>
      <c r="E1483" t="s">
        <v>158</v>
      </c>
      <c r="F1483" t="str">
        <f>VLOOKUP(укпф1[[#This Row],[Номенклатура]],[1]!Таблица213[[product_name]:[упаковка]],3,FALSE)</f>
        <v>ЗАМ</v>
      </c>
      <c r="G1483" t="s">
        <v>15</v>
      </c>
      <c r="H1483" t="str">
        <f>VLOOKUP(укпф1[[#This Row],[Номенклатура]],[1]!Таблица213[[product_name]:[упаковка]],4,FALSE)</f>
        <v>желудки</v>
      </c>
      <c r="I1483" s="14">
        <v>13868.286858377422</v>
      </c>
      <c r="J1483" s="7" cm="1">
        <f t="array" ref="J1483">INDEX('[1]прайс ЗПП'!$A$1:$D$1080,MATCH(1,(укпф1[[#This Row],[артикул]]='[1]прайс ЗПП'!$B$1:$B$1080)*(укпф1[[#This Row],[Source.Name.1]]='[1]прайс ЗПП'!$A$1:$A$1080),0),4)</f>
        <v>478.31061410199095</v>
      </c>
      <c r="K1483" s="15">
        <f>укпф1[[#This Row],[цена]]*укпф1[[#This Row],[объем]]</f>
        <v>6633348.8037730753</v>
      </c>
      <c r="L1483" s="15">
        <f>IFERROR(укпф1[[#This Row],[объем]]*VLOOKUP(укпф1[[#This Row],[артикул]],[1]маринад!$A$2:$D$39,3,FALSE),укпф1[[#This Row],[объем]])</f>
        <v>13868.286858377422</v>
      </c>
    </row>
    <row r="1484" spans="1:12" x14ac:dyDescent="0.35">
      <c r="A1484" s="13" t="s">
        <v>12</v>
      </c>
      <c r="B1484" s="13" t="s">
        <v>16</v>
      </c>
      <c r="C1484" s="13" t="s">
        <v>16</v>
      </c>
      <c r="D1484">
        <f>VLOOKUP(укпф1[[#This Row],[Номенклатура]],[1]!Таблица213[[product_name]:[упаковка]],7,FALSE)</f>
        <v>744</v>
      </c>
      <c r="E1484" t="s">
        <v>92</v>
      </c>
      <c r="F1484" t="str">
        <f>VLOOKUP(укпф1[[#This Row],[Номенклатура]],[1]!Таблица213[[product_name]:[упаковка]],3,FALSE)</f>
        <v>ОХЛ</v>
      </c>
      <c r="G1484" t="s">
        <v>15</v>
      </c>
      <c r="H1484" t="str">
        <f>VLOOKUP(укпф1[[#This Row],[Номенклатура]],[1]!Таблица213[[product_name]:[упаковка]],4,FALSE)</f>
        <v>шея</v>
      </c>
      <c r="I1484" s="14">
        <v>27126.719869532364</v>
      </c>
      <c r="J1484" s="7" cm="1">
        <f t="array" ref="J1484">INDEX('[1]прайс ЗПП'!$A$1:$D$1080,MATCH(1,(укпф1[[#This Row],[артикул]]='[1]прайс ЗПП'!$B$1:$B$1080)*(укпф1[[#This Row],[Source.Name.1]]='[1]прайс ЗПП'!$A$1:$A$1080),0),4)</f>
        <v>338.42509667252955</v>
      </c>
      <c r="K1484" s="15">
        <f>укпф1[[#This Row],[цена]]*укпф1[[#This Row],[объем]]</f>
        <v>9180362.7942551188</v>
      </c>
      <c r="L1484" s="15">
        <f>IFERROR(укпф1[[#This Row],[объем]]*VLOOKUP(укпф1[[#This Row],[артикул]],[1]маринад!$A$2:$D$39,3,FALSE),укпф1[[#This Row],[объем]])</f>
        <v>27126.719869532364</v>
      </c>
    </row>
    <row r="1485" spans="1:12" x14ac:dyDescent="0.35">
      <c r="A1485" s="13" t="s">
        <v>142</v>
      </c>
      <c r="B1485" s="13" t="s">
        <v>16</v>
      </c>
      <c r="C1485" s="13" t="s">
        <v>16</v>
      </c>
      <c r="D1485">
        <f>VLOOKUP(укпф1[[#This Row],[Номенклатура]],[1]!Таблица213[[product_name]:[упаковка]],7,FALSE)</f>
        <v>744</v>
      </c>
      <c r="E1485" t="s">
        <v>92</v>
      </c>
      <c r="F1485" t="str">
        <f>VLOOKUP(укпф1[[#This Row],[Номенклатура]],[1]!Таблица213[[product_name]:[упаковка]],3,FALSE)</f>
        <v>ОХЛ</v>
      </c>
      <c r="G1485" t="s">
        <v>15</v>
      </c>
      <c r="H1485" t="str">
        <f>VLOOKUP(укпф1[[#This Row],[Номенклатура]],[1]!Таблица213[[product_name]:[упаковка]],4,FALSE)</f>
        <v>шея</v>
      </c>
      <c r="I1485" s="14">
        <v>33415.128924367957</v>
      </c>
      <c r="J1485" s="7" cm="1">
        <f t="array" ref="J1485">INDEX('[1]прайс ЗПП'!$A$1:$D$1080,MATCH(1,(укпф1[[#This Row],[артикул]]='[1]прайс ЗПП'!$B$1:$B$1080)*(укпф1[[#This Row],[Source.Name.1]]='[1]прайс ЗПП'!$A$1:$A$1080),0),4)</f>
        <v>348.6007505704805</v>
      </c>
      <c r="K1485" s="15">
        <f>укпф1[[#This Row],[цена]]*укпф1[[#This Row],[объем]]</f>
        <v>11648539.023444042</v>
      </c>
      <c r="L1485" s="15">
        <f>IFERROR(укпф1[[#This Row],[объем]]*VLOOKUP(укпф1[[#This Row],[артикул]],[1]маринад!$A$2:$D$39,3,FALSE),укпф1[[#This Row],[объем]])</f>
        <v>33415.128924367957</v>
      </c>
    </row>
    <row r="1486" spans="1:12" x14ac:dyDescent="0.35">
      <c r="A1486" s="13" t="s">
        <v>145</v>
      </c>
      <c r="B1486" s="13" t="s">
        <v>16</v>
      </c>
      <c r="C1486" s="13" t="s">
        <v>16</v>
      </c>
      <c r="D1486">
        <f>VLOOKUP(укпф1[[#This Row],[Номенклатура]],[1]!Таблица213[[product_name]:[упаковка]],7,FALSE)</f>
        <v>744</v>
      </c>
      <c r="E1486" t="s">
        <v>92</v>
      </c>
      <c r="F1486" t="str">
        <f>VLOOKUP(укпф1[[#This Row],[Номенклатура]],[1]!Таблица213[[product_name]:[упаковка]],3,FALSE)</f>
        <v>ОХЛ</v>
      </c>
      <c r="G1486" t="s">
        <v>15</v>
      </c>
      <c r="H1486" t="str">
        <f>VLOOKUP(укпф1[[#This Row],[Номенклатура]],[1]!Таблица213[[product_name]:[упаковка]],4,FALSE)</f>
        <v>шея</v>
      </c>
      <c r="I1486" s="14">
        <v>32241.881614131737</v>
      </c>
      <c r="J1486" s="7" cm="1">
        <f t="array" ref="J1486">INDEX('[1]прайс ЗПП'!$A$1:$D$1080,MATCH(1,(укпф1[[#This Row],[артикул]]='[1]прайс ЗПП'!$B$1:$B$1080)*(укпф1[[#This Row],[Source.Name.1]]='[1]прайс ЗПП'!$A$1:$A$1080),0),4)</f>
        <v>347.78104759083237</v>
      </c>
      <c r="K1486" s="15">
        <f>укпф1[[#This Row],[цена]]*укпф1[[#This Row],[объем]]</f>
        <v>11213115.364062333</v>
      </c>
      <c r="L1486" s="15">
        <f>IFERROR(укпф1[[#This Row],[объем]]*VLOOKUP(укпф1[[#This Row],[артикул]],[1]маринад!$A$2:$D$39,3,FALSE),укпф1[[#This Row],[объем]])</f>
        <v>32241.881614131737</v>
      </c>
    </row>
    <row r="1487" spans="1:12" x14ac:dyDescent="0.35">
      <c r="A1487" s="13" t="s">
        <v>148</v>
      </c>
      <c r="B1487" s="13" t="s">
        <v>16</v>
      </c>
      <c r="C1487" s="13" t="s">
        <v>16</v>
      </c>
      <c r="D1487">
        <f>VLOOKUP(укпф1[[#This Row],[Номенклатура]],[1]!Таблица213[[product_name]:[упаковка]],7,FALSE)</f>
        <v>744</v>
      </c>
      <c r="E1487" t="s">
        <v>92</v>
      </c>
      <c r="F1487" t="str">
        <f>VLOOKUP(укпф1[[#This Row],[Номенклатура]],[1]!Таблица213[[product_name]:[упаковка]],3,FALSE)</f>
        <v>ОХЛ</v>
      </c>
      <c r="G1487" t="s">
        <v>15</v>
      </c>
      <c r="H1487" t="str">
        <f>VLOOKUP(укпф1[[#This Row],[Номенклатура]],[1]!Таблица213[[product_name]:[упаковка]],4,FALSE)</f>
        <v>шея</v>
      </c>
      <c r="I1487" s="14">
        <v>31188.076387670168</v>
      </c>
      <c r="J1487" s="7" cm="1">
        <f t="array" ref="J1487">INDEX('[1]прайс ЗПП'!$A$1:$D$1080,MATCH(1,(укпф1[[#This Row],[артикул]]='[1]прайс ЗПП'!$B$1:$B$1080)*(укпф1[[#This Row],[Source.Name.1]]='[1]прайс ЗПП'!$A$1:$A$1080),0),4)</f>
        <v>348.45623560761521</v>
      </c>
      <c r="K1487" s="15">
        <f>укпф1[[#This Row],[цена]]*укпф1[[#This Row],[объем]]</f>
        <v>10867679.693890296</v>
      </c>
      <c r="L1487" s="15">
        <f>IFERROR(укпф1[[#This Row],[объем]]*VLOOKUP(укпф1[[#This Row],[артикул]],[1]маринад!$A$2:$D$39,3,FALSE),укпф1[[#This Row],[объем]])</f>
        <v>31188.076387670168</v>
      </c>
    </row>
    <row r="1488" spans="1:12" x14ac:dyDescent="0.35">
      <c r="A1488" s="13" t="s">
        <v>150</v>
      </c>
      <c r="B1488" s="13" t="s">
        <v>16</v>
      </c>
      <c r="C1488" s="13" t="s">
        <v>16</v>
      </c>
      <c r="D1488">
        <f>VLOOKUP(укпф1[[#This Row],[Номенклатура]],[1]!Таблица213[[product_name]:[упаковка]],7,FALSE)</f>
        <v>744</v>
      </c>
      <c r="E1488" t="s">
        <v>92</v>
      </c>
      <c r="F1488" t="str">
        <f>VLOOKUP(укпф1[[#This Row],[Номенклатура]],[1]!Таблица213[[product_name]:[упаковка]],3,FALSE)</f>
        <v>ОХЛ</v>
      </c>
      <c r="G1488" t="s">
        <v>15</v>
      </c>
      <c r="H1488" t="str">
        <f>VLOOKUP(укпф1[[#This Row],[Номенклатура]],[1]!Таблица213[[product_name]:[упаковка]],4,FALSE)</f>
        <v>шея</v>
      </c>
      <c r="I1488" s="14">
        <v>32426.490611176872</v>
      </c>
      <c r="J1488" s="7" cm="1">
        <f t="array" ref="J1488">INDEX('[1]прайс ЗПП'!$A$1:$D$1080,MATCH(1,(укпф1[[#This Row],[артикул]]='[1]прайс ЗПП'!$B$1:$B$1080)*(укпф1[[#This Row],[Source.Name.1]]='[1]прайс ЗПП'!$A$1:$A$1080),0),4)</f>
        <v>350.33238811717894</v>
      </c>
      <c r="K1488" s="15">
        <f>укпф1[[#This Row],[цена]]*укпф1[[#This Row],[объем]]</f>
        <v>11360049.894072875</v>
      </c>
      <c r="L1488" s="15">
        <f>IFERROR(укпф1[[#This Row],[объем]]*VLOOKUP(укпф1[[#This Row],[артикул]],[1]маринад!$A$2:$D$39,3,FALSE),укпф1[[#This Row],[объем]])</f>
        <v>32426.490611176872</v>
      </c>
    </row>
    <row r="1489" spans="1:12" x14ac:dyDescent="0.35">
      <c r="A1489" s="13" t="s">
        <v>152</v>
      </c>
      <c r="B1489" s="13" t="s">
        <v>16</v>
      </c>
      <c r="C1489" s="13" t="s">
        <v>16</v>
      </c>
      <c r="D1489">
        <f>VLOOKUP(укпф1[[#This Row],[Номенклатура]],[1]!Таблица213[[product_name]:[упаковка]],7,FALSE)</f>
        <v>744</v>
      </c>
      <c r="E1489" t="s">
        <v>92</v>
      </c>
      <c r="F1489" t="str">
        <f>VLOOKUP(укпф1[[#This Row],[Номенклатура]],[1]!Таблица213[[product_name]:[упаковка]],3,FALSE)</f>
        <v>ОХЛ</v>
      </c>
      <c r="G1489" t="s">
        <v>15</v>
      </c>
      <c r="H1489" t="str">
        <f>VLOOKUP(укпф1[[#This Row],[Номенклатура]],[1]!Таблица213[[product_name]:[упаковка]],4,FALSE)</f>
        <v>шея</v>
      </c>
      <c r="I1489" s="14">
        <v>33469.639320004528</v>
      </c>
      <c r="J1489" s="7" cm="1">
        <f t="array" ref="J1489">INDEX('[1]прайс ЗПП'!$A$1:$D$1080,MATCH(1,(укпф1[[#This Row],[артикул]]='[1]прайс ЗПП'!$B$1:$B$1080)*(укпф1[[#This Row],[Source.Name.1]]='[1]прайс ЗПП'!$A$1:$A$1080),0),4)</f>
        <v>350.98234482785944</v>
      </c>
      <c r="K1489" s="15">
        <f>укпф1[[#This Row],[цена]]*укпф1[[#This Row],[объем]]</f>
        <v>11747252.489077913</v>
      </c>
      <c r="L1489" s="15">
        <f>IFERROR(укпф1[[#This Row],[объем]]*VLOOKUP(укпф1[[#This Row],[артикул]],[1]маринад!$A$2:$D$39,3,FALSE),укпф1[[#This Row],[объем]])</f>
        <v>33469.639320004528</v>
      </c>
    </row>
    <row r="1490" spans="1:12" x14ac:dyDescent="0.35">
      <c r="A1490" s="13" t="s">
        <v>154</v>
      </c>
      <c r="B1490" s="13" t="s">
        <v>16</v>
      </c>
      <c r="C1490" s="13" t="s">
        <v>16</v>
      </c>
      <c r="D1490">
        <f>VLOOKUP(укпф1[[#This Row],[Номенклатура]],[1]!Таблица213[[product_name]:[упаковка]],7,FALSE)</f>
        <v>744</v>
      </c>
      <c r="E1490" t="s">
        <v>92</v>
      </c>
      <c r="F1490" t="str">
        <f>VLOOKUP(укпф1[[#This Row],[Номенклатура]],[1]!Таблица213[[product_name]:[упаковка]],3,FALSE)</f>
        <v>ОХЛ</v>
      </c>
      <c r="G1490" t="s">
        <v>15</v>
      </c>
      <c r="H1490" t="str">
        <f>VLOOKUP(укпф1[[#This Row],[Номенклатура]],[1]!Таблица213[[product_name]:[упаковка]],4,FALSE)</f>
        <v>шея</v>
      </c>
      <c r="I1490" s="14">
        <v>25152.483246752923</v>
      </c>
      <c r="J1490" s="7" cm="1">
        <f t="array" ref="J1490">INDEX('[1]прайс ЗПП'!$A$1:$D$1080,MATCH(1,(укпф1[[#This Row],[артикул]]='[1]прайс ЗПП'!$B$1:$B$1080)*(укпф1[[#This Row],[Source.Name.1]]='[1]прайс ЗПП'!$A$1:$A$1080),0),4)</f>
        <v>337.37296197867943</v>
      </c>
      <c r="K1490" s="15">
        <f>укпф1[[#This Row],[цена]]*укпф1[[#This Row],[объем]]</f>
        <v>8485767.7740761451</v>
      </c>
      <c r="L1490" s="15">
        <f>IFERROR(укпф1[[#This Row],[объем]]*VLOOKUP(укпф1[[#This Row],[артикул]],[1]маринад!$A$2:$D$39,3,FALSE),укпф1[[#This Row],[объем]])</f>
        <v>25152.483246752923</v>
      </c>
    </row>
    <row r="1491" spans="1:12" x14ac:dyDescent="0.35">
      <c r="A1491" s="13" t="s">
        <v>12</v>
      </c>
      <c r="B1491" s="13" t="s">
        <v>13</v>
      </c>
      <c r="C1491" s="13" t="s">
        <v>13</v>
      </c>
      <c r="D1491">
        <f>VLOOKUP(укпф1[[#This Row],[Номенклатура]],[1]!Таблица213[[product_name]:[упаковка]],7,FALSE)</f>
        <v>500</v>
      </c>
      <c r="E1491" t="s">
        <v>159</v>
      </c>
      <c r="F1491" t="str">
        <f>VLOOKUP(укпф1[[#This Row],[Номенклатура]],[1]!Таблица213[[product_name]:[упаковка]],3,FALSE)</f>
        <v>ЗАМ</v>
      </c>
      <c r="G1491" t="s">
        <v>15</v>
      </c>
      <c r="H1491" t="str">
        <f>VLOOKUP(укпф1[[#This Row],[Номенклатура]],[1]!Таблица213[[product_name]:[упаковка]],4,FALSE)</f>
        <v>лапы</v>
      </c>
      <c r="I1491" s="14">
        <v>67596.501002895035</v>
      </c>
      <c r="J1491" s="7" cm="1">
        <f t="array" ref="J1491">INDEX('[1]прайс ЗПП'!$A$1:$D$1080,MATCH(1,(укпф1[[#This Row],[артикул]]='[1]прайс ЗПП'!$B$1:$B$1080)*(укпф1[[#This Row],[Source.Name.1]]='[1]прайс ЗПП'!$A$1:$A$1080),0),4)</f>
        <v>127.44</v>
      </c>
      <c r="K1491" s="15">
        <f>укпф1[[#This Row],[цена]]*укпф1[[#This Row],[объем]]</f>
        <v>8614498.0878089424</v>
      </c>
      <c r="L1491" s="15">
        <f>IFERROR(укпф1[[#This Row],[объем]]*VLOOKUP(укпф1[[#This Row],[артикул]],[1]маринад!$A$2:$D$39,3,FALSE),укпф1[[#This Row],[объем]])</f>
        <v>67596.501002895035</v>
      </c>
    </row>
    <row r="1492" spans="1:12" x14ac:dyDescent="0.35">
      <c r="A1492" s="13" t="s">
        <v>142</v>
      </c>
      <c r="B1492" s="13" t="s">
        <v>13</v>
      </c>
      <c r="C1492" s="13" t="s">
        <v>13</v>
      </c>
      <c r="D1492">
        <f>VLOOKUP(укпф1[[#This Row],[Номенклатура]],[1]!Таблица213[[product_name]:[упаковка]],7,FALSE)</f>
        <v>500</v>
      </c>
      <c r="E1492" t="s">
        <v>159</v>
      </c>
      <c r="F1492" t="str">
        <f>VLOOKUP(укпф1[[#This Row],[Номенклатура]],[1]!Таблица213[[product_name]:[упаковка]],3,FALSE)</f>
        <v>ЗАМ</v>
      </c>
      <c r="G1492" t="s">
        <v>15</v>
      </c>
      <c r="H1492" t="str">
        <f>VLOOKUP(укпф1[[#This Row],[Номенклатура]],[1]!Таблица213[[product_name]:[упаковка]],4,FALSE)</f>
        <v>лапы</v>
      </c>
      <c r="I1492" s="14">
        <v>74775.53887600865</v>
      </c>
      <c r="J1492" s="7" cm="1">
        <f t="array" ref="J1492">INDEX('[1]прайс ЗПП'!$A$1:$D$1080,MATCH(1,(укпф1[[#This Row],[артикул]]='[1]прайс ЗПП'!$B$1:$B$1080)*(укпф1[[#This Row],[Source.Name.1]]='[1]прайс ЗПП'!$A$1:$A$1080),0),4)</f>
        <v>127.44</v>
      </c>
      <c r="K1492" s="15">
        <f>укпф1[[#This Row],[цена]]*укпф1[[#This Row],[объем]]</f>
        <v>9529394.674358543</v>
      </c>
      <c r="L1492" s="15">
        <f>IFERROR(укпф1[[#This Row],[объем]]*VLOOKUP(укпф1[[#This Row],[артикул]],[1]маринад!$A$2:$D$39,3,FALSE),укпф1[[#This Row],[объем]])</f>
        <v>74775.53887600865</v>
      </c>
    </row>
    <row r="1493" spans="1:12" x14ac:dyDescent="0.35">
      <c r="A1493" s="13" t="s">
        <v>145</v>
      </c>
      <c r="B1493" s="13" t="s">
        <v>13</v>
      </c>
      <c r="C1493" s="13" t="s">
        <v>13</v>
      </c>
      <c r="D1493">
        <f>VLOOKUP(укпф1[[#This Row],[Номенклатура]],[1]!Таблица213[[product_name]:[упаковка]],7,FALSE)</f>
        <v>500</v>
      </c>
      <c r="E1493" t="s">
        <v>159</v>
      </c>
      <c r="F1493" t="str">
        <f>VLOOKUP(укпф1[[#This Row],[Номенклатура]],[1]!Таблица213[[product_name]:[упаковка]],3,FALSE)</f>
        <v>ЗАМ</v>
      </c>
      <c r="G1493" t="s">
        <v>15</v>
      </c>
      <c r="H1493" t="str">
        <f>VLOOKUP(укпф1[[#This Row],[Номенклатура]],[1]!Таблица213[[product_name]:[упаковка]],4,FALSE)</f>
        <v>лапы</v>
      </c>
      <c r="I1493" s="14">
        <v>74797.201019277782</v>
      </c>
      <c r="J1493" s="7" cm="1">
        <f t="array" ref="J1493">INDEX('[1]прайс ЗПП'!$A$1:$D$1080,MATCH(1,(укпф1[[#This Row],[артикул]]='[1]прайс ЗПП'!$B$1:$B$1080)*(укпф1[[#This Row],[Source.Name.1]]='[1]прайс ЗПП'!$A$1:$A$1080),0),4)</f>
        <v>127.44</v>
      </c>
      <c r="K1493" s="15">
        <f>укпф1[[#This Row],[цена]]*укпф1[[#This Row],[объем]]</f>
        <v>9532155.2978967596</v>
      </c>
      <c r="L1493" s="15">
        <f>IFERROR(укпф1[[#This Row],[объем]]*VLOOKUP(укпф1[[#This Row],[артикул]],[1]маринад!$A$2:$D$39,3,FALSE),укпф1[[#This Row],[объем]])</f>
        <v>74797.201019277782</v>
      </c>
    </row>
    <row r="1494" spans="1:12" x14ac:dyDescent="0.35">
      <c r="A1494" s="13" t="s">
        <v>148</v>
      </c>
      <c r="B1494" s="13" t="s">
        <v>13</v>
      </c>
      <c r="C1494" s="13" t="s">
        <v>13</v>
      </c>
      <c r="D1494">
        <f>VLOOKUP(укпф1[[#This Row],[Номенклатура]],[1]!Таблица213[[product_name]:[упаковка]],7,FALSE)</f>
        <v>500</v>
      </c>
      <c r="E1494" t="s">
        <v>159</v>
      </c>
      <c r="F1494" t="str">
        <f>VLOOKUP(укпф1[[#This Row],[Номенклатура]],[1]!Таблица213[[product_name]:[упаковка]],3,FALSE)</f>
        <v>ЗАМ</v>
      </c>
      <c r="G1494" t="s">
        <v>15</v>
      </c>
      <c r="H1494" t="str">
        <f>VLOOKUP(укпф1[[#This Row],[Номенклатура]],[1]!Таблица213[[product_name]:[упаковка]],4,FALSE)</f>
        <v>лапы</v>
      </c>
      <c r="I1494" s="14">
        <v>71679.914571463232</v>
      </c>
      <c r="J1494" s="7" cm="1">
        <f t="array" ref="J1494">INDEX('[1]прайс ЗПП'!$A$1:$D$1080,MATCH(1,(укпф1[[#This Row],[артикул]]='[1]прайс ЗПП'!$B$1:$B$1080)*(укпф1[[#This Row],[Source.Name.1]]='[1]прайс ЗПП'!$A$1:$A$1080),0),4)</f>
        <v>137.94870039023249</v>
      </c>
      <c r="K1494" s="15">
        <f>укпф1[[#This Row],[цена]]*укпф1[[#This Row],[объем]]</f>
        <v>9888151.0592162423</v>
      </c>
      <c r="L1494" s="15">
        <f>IFERROR(укпф1[[#This Row],[объем]]*VLOOKUP(укпф1[[#This Row],[артикул]],[1]маринад!$A$2:$D$39,3,FALSE),укпф1[[#This Row],[объем]])</f>
        <v>71679.914571463232</v>
      </c>
    </row>
    <row r="1495" spans="1:12" x14ac:dyDescent="0.35">
      <c r="A1495" s="13" t="s">
        <v>150</v>
      </c>
      <c r="B1495" s="13" t="s">
        <v>13</v>
      </c>
      <c r="C1495" s="13" t="s">
        <v>13</v>
      </c>
      <c r="D1495">
        <f>VLOOKUP(укпф1[[#This Row],[Номенклатура]],[1]!Таблица213[[product_name]:[упаковка]],7,FALSE)</f>
        <v>500</v>
      </c>
      <c r="E1495" t="s">
        <v>159</v>
      </c>
      <c r="F1495" t="str">
        <f>VLOOKUP(укпф1[[#This Row],[Номенклатура]],[1]!Таблица213[[product_name]:[упаковка]],3,FALSE)</f>
        <v>ЗАМ</v>
      </c>
      <c r="G1495" t="s">
        <v>15</v>
      </c>
      <c r="H1495" t="str">
        <f>VLOOKUP(укпф1[[#This Row],[Номенклатура]],[1]!Таблица213[[product_name]:[упаковка]],4,FALSE)</f>
        <v>лапы</v>
      </c>
      <c r="I1495" s="14">
        <v>72542.692087901974</v>
      </c>
      <c r="J1495" s="7" cm="1">
        <f t="array" ref="J1495">INDEX('[1]прайс ЗПП'!$A$1:$D$1080,MATCH(1,(укпф1[[#This Row],[артикул]]='[1]прайс ЗПП'!$B$1:$B$1080)*(укпф1[[#This Row],[Source.Name.1]]='[1]прайс ЗПП'!$A$1:$A$1080),0),4)</f>
        <v>138.46525056553523</v>
      </c>
      <c r="K1495" s="15">
        <f>укпф1[[#This Row],[цена]]*укпф1[[#This Row],[объем]]</f>
        <v>10044642.036649818</v>
      </c>
      <c r="L1495" s="15">
        <f>IFERROR(укпф1[[#This Row],[объем]]*VLOOKUP(укпф1[[#This Row],[артикул]],[1]маринад!$A$2:$D$39,3,FALSE),укпф1[[#This Row],[объем]])</f>
        <v>72542.692087901974</v>
      </c>
    </row>
    <row r="1496" spans="1:12" x14ac:dyDescent="0.35">
      <c r="A1496" s="13" t="s">
        <v>152</v>
      </c>
      <c r="B1496" s="13" t="s">
        <v>13</v>
      </c>
      <c r="C1496" s="13" t="s">
        <v>13</v>
      </c>
      <c r="D1496">
        <f>VLOOKUP(укпф1[[#This Row],[Номенклатура]],[1]!Таблица213[[product_name]:[упаковка]],7,FALSE)</f>
        <v>500</v>
      </c>
      <c r="E1496" t="s">
        <v>159</v>
      </c>
      <c r="F1496" t="str">
        <f>VLOOKUP(укпф1[[#This Row],[Номенклатура]],[1]!Таблица213[[product_name]:[упаковка]],3,FALSE)</f>
        <v>ЗАМ</v>
      </c>
      <c r="G1496" t="s">
        <v>15</v>
      </c>
      <c r="H1496" t="str">
        <f>VLOOKUP(укпф1[[#This Row],[Номенклатура]],[1]!Таблица213[[product_name]:[упаковка]],4,FALSE)</f>
        <v>лапы</v>
      </c>
      <c r="I1496" s="14">
        <v>72674.34941160852</v>
      </c>
      <c r="J1496" s="7" cm="1">
        <f t="array" ref="J1496">INDEX('[1]прайс ЗПП'!$A$1:$D$1080,MATCH(1,(укпф1[[#This Row],[артикул]]='[1]прайс ЗПП'!$B$1:$B$1080)*(укпф1[[#This Row],[Source.Name.1]]='[1]прайс ЗПП'!$A$1:$A$1080),0),4)</f>
        <v>127.44</v>
      </c>
      <c r="K1496" s="15">
        <f>укпф1[[#This Row],[цена]]*укпф1[[#This Row],[объем]]</f>
        <v>9261619.0890153889</v>
      </c>
      <c r="L1496" s="15">
        <f>IFERROR(укпф1[[#This Row],[объем]]*VLOOKUP(укпф1[[#This Row],[артикул]],[1]маринад!$A$2:$D$39,3,FALSE),укпф1[[#This Row],[объем]])</f>
        <v>72674.34941160852</v>
      </c>
    </row>
    <row r="1497" spans="1:12" x14ac:dyDescent="0.35">
      <c r="A1497" s="13" t="s">
        <v>154</v>
      </c>
      <c r="B1497" s="13" t="s">
        <v>13</v>
      </c>
      <c r="C1497" s="13" t="s">
        <v>13</v>
      </c>
      <c r="D1497">
        <f>VLOOKUP(укпф1[[#This Row],[Номенклатура]],[1]!Таблица213[[product_name]:[упаковка]],7,FALSE)</f>
        <v>500</v>
      </c>
      <c r="E1497" t="s">
        <v>159</v>
      </c>
      <c r="F1497" t="str">
        <f>VLOOKUP(укпф1[[#This Row],[Номенклатура]],[1]!Таблица213[[product_name]:[упаковка]],3,FALSE)</f>
        <v>ЗАМ</v>
      </c>
      <c r="G1497" t="s">
        <v>15</v>
      </c>
      <c r="H1497" t="str">
        <f>VLOOKUP(укпф1[[#This Row],[Номенклатура]],[1]!Таблица213[[product_name]:[упаковка]],4,FALSE)</f>
        <v>лапы</v>
      </c>
      <c r="I1497" s="14">
        <v>62697.535058357069</v>
      </c>
      <c r="J1497" s="7" cm="1">
        <f t="array" ref="J1497">INDEX('[1]прайс ЗПП'!$A$1:$D$1080,MATCH(1,(укпф1[[#This Row],[артикул]]='[1]прайс ЗПП'!$B$1:$B$1080)*(укпф1[[#This Row],[Source.Name.1]]='[1]прайс ЗПП'!$A$1:$A$1080),0),4)</f>
        <v>127.44</v>
      </c>
      <c r="K1497" s="15">
        <f>укпф1[[#This Row],[цена]]*укпф1[[#This Row],[объем]]</f>
        <v>7990173.8678370249</v>
      </c>
      <c r="L1497" s="15">
        <f>IFERROR(укпф1[[#This Row],[объем]]*VLOOKUP(укпф1[[#This Row],[артикул]],[1]маринад!$A$2:$D$39,3,FALSE),укпф1[[#This Row],[объем]])</f>
        <v>62697.535058357069</v>
      </c>
    </row>
    <row r="1498" spans="1:12" x14ac:dyDescent="0.35">
      <c r="A1498" s="13" t="s">
        <v>12</v>
      </c>
      <c r="B1498" s="13" t="s">
        <v>13</v>
      </c>
      <c r="C1498" s="13" t="s">
        <v>13</v>
      </c>
      <c r="D1498">
        <f>VLOOKUP(укпф1[[#This Row],[Номенклатура]],[1]!Таблица213[[product_name]:[упаковка]],7,FALSE)</f>
        <v>412</v>
      </c>
      <c r="E1498" t="s">
        <v>160</v>
      </c>
      <c r="F1498" t="str">
        <f>VLOOKUP(укпф1[[#This Row],[Номенклатура]],[1]!Таблица213[[product_name]:[упаковка]],3,FALSE)</f>
        <v>ЗАМ</v>
      </c>
      <c r="G1498" t="s">
        <v>15</v>
      </c>
      <c r="H1498" t="str">
        <f>VLOOKUP(укпф1[[#This Row],[Номенклатура]],[1]!Таблица213[[product_name]:[упаковка]],4,FALSE)</f>
        <v>сердце</v>
      </c>
      <c r="I1498" s="14">
        <v>6078.3769859156537</v>
      </c>
      <c r="J1498" s="7">
        <v>800</v>
      </c>
      <c r="K1498" s="15">
        <f>укпф1[[#This Row],[цена]]*укпф1[[#This Row],[объем]]</f>
        <v>4862701.5887325229</v>
      </c>
      <c r="L1498" s="15">
        <f>IFERROR(укпф1[[#This Row],[объем]]*VLOOKUP(укпф1[[#This Row],[артикул]],[1]маринад!$A$2:$D$39,3,FALSE),укпф1[[#This Row],[объем]])</f>
        <v>6078.3769859156537</v>
      </c>
    </row>
    <row r="1499" spans="1:12" x14ac:dyDescent="0.35">
      <c r="A1499" s="13" t="s">
        <v>142</v>
      </c>
      <c r="B1499" s="13" t="s">
        <v>13</v>
      </c>
      <c r="C1499" s="13" t="s">
        <v>13</v>
      </c>
      <c r="D1499">
        <f>VLOOKUP(укпф1[[#This Row],[Номенклатура]],[1]!Таблица213[[product_name]:[упаковка]],7,FALSE)</f>
        <v>412</v>
      </c>
      <c r="E1499" t="s">
        <v>160</v>
      </c>
      <c r="F1499" t="str">
        <f>VLOOKUP(укпф1[[#This Row],[Номенклатура]],[1]!Таблица213[[product_name]:[упаковка]],3,FALSE)</f>
        <v>ЗАМ</v>
      </c>
      <c r="G1499" t="s">
        <v>15</v>
      </c>
      <c r="H1499" t="str">
        <f>VLOOKUP(укпф1[[#This Row],[Номенклатура]],[1]!Таблица213[[product_name]:[упаковка]],4,FALSE)</f>
        <v>сердце</v>
      </c>
      <c r="I1499" s="14">
        <v>7286.3365041865954</v>
      </c>
      <c r="J1499" s="7" cm="1">
        <f t="array" ref="J1499">INDEX('[1]прайс ЗПП'!$A$1:$D$1080,MATCH(1,(укпф1[[#This Row],[артикул]]='[1]прайс ЗПП'!$B$1:$B$1080)*(укпф1[[#This Row],[Source.Name.1]]='[1]прайс ЗПП'!$A$1:$A$1080),0),4)</f>
        <v>794.60461810022434</v>
      </c>
      <c r="K1499" s="15">
        <f>укпф1[[#This Row],[цена]]*укпф1[[#This Row],[объем]]</f>
        <v>5789756.635258913</v>
      </c>
      <c r="L1499" s="15">
        <f>IFERROR(укпф1[[#This Row],[объем]]*VLOOKUP(укпф1[[#This Row],[артикул]],[1]маринад!$A$2:$D$39,3,FALSE),укпф1[[#This Row],[объем]])</f>
        <v>7286.3365041865954</v>
      </c>
    </row>
    <row r="1500" spans="1:12" x14ac:dyDescent="0.35">
      <c r="A1500" s="13" t="s">
        <v>145</v>
      </c>
      <c r="B1500" s="13" t="s">
        <v>13</v>
      </c>
      <c r="C1500" s="13" t="s">
        <v>13</v>
      </c>
      <c r="D1500">
        <f>VLOOKUP(укпф1[[#This Row],[Номенклатура]],[1]!Таблица213[[product_name]:[упаковка]],7,FALSE)</f>
        <v>412</v>
      </c>
      <c r="E1500" t="s">
        <v>160</v>
      </c>
      <c r="F1500" t="str">
        <f>VLOOKUP(укпф1[[#This Row],[Номенклатура]],[1]!Таблица213[[product_name]:[упаковка]],3,FALSE)</f>
        <v>ЗАМ</v>
      </c>
      <c r="G1500" t="s">
        <v>15</v>
      </c>
      <c r="H1500" t="str">
        <f>VLOOKUP(укпф1[[#This Row],[Номенклатура]],[1]!Таблица213[[product_name]:[упаковка]],4,FALSE)</f>
        <v>сердце</v>
      </c>
      <c r="I1500" s="14">
        <v>6730.3384165322441</v>
      </c>
      <c r="J1500" s="7">
        <v>800</v>
      </c>
      <c r="K1500" s="15">
        <f>укпф1[[#This Row],[цена]]*укпф1[[#This Row],[объем]]</f>
        <v>5384270.7332257954</v>
      </c>
      <c r="L1500" s="15">
        <f>IFERROR(укпф1[[#This Row],[объем]]*VLOOKUP(укпф1[[#This Row],[артикул]],[1]маринад!$A$2:$D$39,3,FALSE),укпф1[[#This Row],[объем]])</f>
        <v>6730.3384165322441</v>
      </c>
    </row>
    <row r="1501" spans="1:12" x14ac:dyDescent="0.35">
      <c r="A1501" s="13" t="s">
        <v>148</v>
      </c>
      <c r="B1501" s="13" t="s">
        <v>13</v>
      </c>
      <c r="C1501" s="13" t="s">
        <v>13</v>
      </c>
      <c r="D1501">
        <f>VLOOKUP(укпф1[[#This Row],[Номенклатура]],[1]!Таблица213[[product_name]:[упаковка]],7,FALSE)</f>
        <v>412</v>
      </c>
      <c r="E1501" t="s">
        <v>160</v>
      </c>
      <c r="F1501" t="str">
        <f>VLOOKUP(укпф1[[#This Row],[Номенклатура]],[1]!Таблица213[[product_name]:[упаковка]],3,FALSE)</f>
        <v>ЗАМ</v>
      </c>
      <c r="G1501" t="s">
        <v>15</v>
      </c>
      <c r="H1501" t="str">
        <f>VLOOKUP(укпф1[[#This Row],[Номенклатура]],[1]!Таблица213[[product_name]:[упаковка]],4,FALSE)</f>
        <v>сердце</v>
      </c>
      <c r="I1501" s="14">
        <v>6312.1107611121806</v>
      </c>
      <c r="J1501" s="7" cm="1">
        <f t="array" ref="J1501">INDEX('[1]прайс ЗПП'!$A$1:$D$1080,MATCH(1,(укпф1[[#This Row],[артикул]]='[1]прайс ЗПП'!$B$1:$B$1080)*(укпф1[[#This Row],[Source.Name.1]]='[1]прайс ЗПП'!$A$1:$A$1080),0),4)</f>
        <v>795.60618069498059</v>
      </c>
      <c r="K1501" s="15">
        <f>укпф1[[#This Row],[цена]]*укпф1[[#This Row],[объем]]</f>
        <v>5021954.3347721491</v>
      </c>
      <c r="L1501" s="15">
        <f>IFERROR(укпф1[[#This Row],[объем]]*VLOOKUP(укпф1[[#This Row],[артикул]],[1]маринад!$A$2:$D$39,3,FALSE),укпф1[[#This Row],[объем]])</f>
        <v>6312.1107611121806</v>
      </c>
    </row>
    <row r="1502" spans="1:12" x14ac:dyDescent="0.35">
      <c r="A1502" s="13" t="s">
        <v>150</v>
      </c>
      <c r="B1502" s="13" t="s">
        <v>13</v>
      </c>
      <c r="C1502" s="13" t="s">
        <v>13</v>
      </c>
      <c r="D1502">
        <f>VLOOKUP(укпф1[[#This Row],[Номенклатура]],[1]!Таблица213[[product_name]:[упаковка]],7,FALSE)</f>
        <v>412</v>
      </c>
      <c r="E1502" t="s">
        <v>160</v>
      </c>
      <c r="F1502" t="str">
        <f>VLOOKUP(укпф1[[#This Row],[Номенклатура]],[1]!Таблица213[[product_name]:[упаковка]],3,FALSE)</f>
        <v>ЗАМ</v>
      </c>
      <c r="G1502" t="s">
        <v>15</v>
      </c>
      <c r="H1502" t="str">
        <f>VLOOKUP(укпф1[[#This Row],[Номенклатура]],[1]!Таблица213[[product_name]:[упаковка]],4,FALSE)</f>
        <v>сердце</v>
      </c>
      <c r="I1502" s="14">
        <v>6520.2634646745964</v>
      </c>
      <c r="J1502" s="7" cm="1">
        <f t="array" ref="J1502">INDEX('[1]прайс ЗПП'!$A$1:$D$1080,MATCH(1,(укпф1[[#This Row],[артикул]]='[1]прайс ЗПП'!$B$1:$B$1080)*(укпф1[[#This Row],[Source.Name.1]]='[1]прайс ЗПП'!$A$1:$A$1080),0),4)</f>
        <v>827.19029215258035</v>
      </c>
      <c r="K1502" s="15">
        <f>укпф1[[#This Row],[цена]]*укпф1[[#This Row],[объем]]</f>
        <v>5393498.6402559755</v>
      </c>
      <c r="L1502" s="15">
        <f>IFERROR(укпф1[[#This Row],[объем]]*VLOOKUP(укпф1[[#This Row],[артикул]],[1]маринад!$A$2:$D$39,3,FALSE),укпф1[[#This Row],[объем]])</f>
        <v>6520.2634646745964</v>
      </c>
    </row>
    <row r="1503" spans="1:12" x14ac:dyDescent="0.35">
      <c r="A1503" s="13" t="s">
        <v>152</v>
      </c>
      <c r="B1503" s="13" t="s">
        <v>13</v>
      </c>
      <c r="C1503" s="13" t="s">
        <v>13</v>
      </c>
      <c r="D1503">
        <f>VLOOKUP(укпф1[[#This Row],[Номенклатура]],[1]!Таблица213[[product_name]:[упаковка]],7,FALSE)</f>
        <v>412</v>
      </c>
      <c r="E1503" t="s">
        <v>160</v>
      </c>
      <c r="F1503" t="str">
        <f>VLOOKUP(укпф1[[#This Row],[Номенклатура]],[1]!Таблица213[[product_name]:[упаковка]],3,FALSE)</f>
        <v>ЗАМ</v>
      </c>
      <c r="G1503" t="s">
        <v>15</v>
      </c>
      <c r="H1503" t="str">
        <f>VLOOKUP(укпф1[[#This Row],[Номенклатура]],[1]!Таблица213[[product_name]:[упаковка]],4,FALSE)</f>
        <v>сердце</v>
      </c>
      <c r="I1503" s="14">
        <v>6485.1254350888894</v>
      </c>
      <c r="J1503" s="7" cm="1">
        <f t="array" ref="J1503">INDEX('[1]прайс ЗПП'!$A$1:$D$1080,MATCH(1,(укпф1[[#This Row],[артикул]]='[1]прайс ЗПП'!$B$1:$B$1080)*(укпф1[[#This Row],[Source.Name.1]]='[1]прайс ЗПП'!$A$1:$A$1080),0),4)</f>
        <v>793.53435626611656</v>
      </c>
      <c r="K1503" s="15">
        <f>укпф1[[#This Row],[цена]]*укпф1[[#This Row],[объем]]</f>
        <v>5146169.8374382807</v>
      </c>
      <c r="L1503" s="15">
        <f>IFERROR(укпф1[[#This Row],[объем]]*VLOOKUP(укпф1[[#This Row],[артикул]],[1]маринад!$A$2:$D$39,3,FALSE),укпф1[[#This Row],[объем]])</f>
        <v>6485.1254350888894</v>
      </c>
    </row>
    <row r="1504" spans="1:12" x14ac:dyDescent="0.35">
      <c r="A1504" s="13" t="s">
        <v>154</v>
      </c>
      <c r="B1504" s="13" t="s">
        <v>13</v>
      </c>
      <c r="C1504" s="13" t="s">
        <v>13</v>
      </c>
      <c r="D1504">
        <f>VLOOKUP(укпф1[[#This Row],[Номенклатура]],[1]!Таблица213[[product_name]:[упаковка]],7,FALSE)</f>
        <v>412</v>
      </c>
      <c r="E1504" t="s">
        <v>160</v>
      </c>
      <c r="F1504" t="str">
        <f>VLOOKUP(укпф1[[#This Row],[Номенклатура]],[1]!Таблица213[[product_name]:[упаковка]],3,FALSE)</f>
        <v>ЗАМ</v>
      </c>
      <c r="G1504" t="s">
        <v>15</v>
      </c>
      <c r="H1504" t="str">
        <f>VLOOKUP(укпф1[[#This Row],[Номенклатура]],[1]!Таблица213[[product_name]:[упаковка]],4,FALSE)</f>
        <v>сердце</v>
      </c>
      <c r="I1504" s="14">
        <v>3630.7417317079166</v>
      </c>
      <c r="J1504" s="7">
        <v>800</v>
      </c>
      <c r="K1504" s="15">
        <f>укпф1[[#This Row],[цена]]*укпф1[[#This Row],[объем]]</f>
        <v>2904593.3853663332</v>
      </c>
      <c r="L1504" s="15">
        <f>IFERROR(укпф1[[#This Row],[объем]]*VLOOKUP(укпф1[[#This Row],[артикул]],[1]маринад!$A$2:$D$39,3,FALSE),укпф1[[#This Row],[объем]])</f>
        <v>3630.7417317079166</v>
      </c>
    </row>
    <row r="1505" spans="1:12" x14ac:dyDescent="0.35">
      <c r="A1505" s="15" t="s">
        <v>161</v>
      </c>
      <c r="B1505" s="13" t="s">
        <v>162</v>
      </c>
      <c r="C1505" s="13" t="s">
        <v>132</v>
      </c>
      <c r="D1505">
        <f>VLOOKUP(укпф1[[#This Row],[Номенклатура]],[1]!Таблица213[[product_name]:[упаковка]],7,FALSE)</f>
        <v>1640</v>
      </c>
      <c r="E1505" t="s">
        <v>163</v>
      </c>
      <c r="F1505" t="str">
        <f>VLOOKUP(укпф1[[#This Row],[Номенклатура]],[1]!Таблица213[[product_name]:[упаковка]],3,FALSE)</f>
        <v>ЗАМ</v>
      </c>
      <c r="G1505" s="15"/>
      <c r="H1505" t="str">
        <f>VLOOKUP(укпф1[[#This Row],[Номенклатура]],[1]!Таблица213[[product_name]:[упаковка]],4,FALSE)</f>
        <v>голень</v>
      </c>
      <c r="I1505">
        <v>0</v>
      </c>
      <c r="J1505" s="15">
        <v>736.31249999999989</v>
      </c>
      <c r="K1505" s="15">
        <f>укпф1[[#This Row],[цена]]*укпф1[[#This Row],[объем]]</f>
        <v>0</v>
      </c>
      <c r="L1505" s="16">
        <f>IFERROR(укпф1[[#This Row],[объем]]*VLOOKUP(укпф1[[#This Row],[артикул]],[1]маринад!$A$2:$D$39,3,FALSE),укпф1[[#This Row],[объем]])</f>
        <v>0</v>
      </c>
    </row>
    <row r="1506" spans="1:12" x14ac:dyDescent="0.35">
      <c r="A1506" s="15" t="s">
        <v>161</v>
      </c>
      <c r="B1506" s="13" t="s">
        <v>162</v>
      </c>
      <c r="C1506" s="13" t="s">
        <v>132</v>
      </c>
      <c r="D1506">
        <f>VLOOKUP(укпф1[[#This Row],[Номенклатура]],[1]!Таблица213[[product_name]:[упаковка]],7,FALSE)</f>
        <v>1084</v>
      </c>
      <c r="E1506" t="s">
        <v>135</v>
      </c>
      <c r="F1506" t="str">
        <f>VLOOKUP(укпф1[[#This Row],[Номенклатура]],[1]!Таблица213[[product_name]:[упаковка]],3,FALSE)</f>
        <v>ЗАМ</v>
      </c>
      <c r="G1506" s="15"/>
      <c r="H1506" t="str">
        <f>VLOOKUP(укпф1[[#This Row],[Номенклатура]],[1]!Таблица213[[product_name]:[упаковка]],4,FALSE)</f>
        <v>крыло</v>
      </c>
      <c r="I1506">
        <v>539.28000000000009</v>
      </c>
      <c r="J1506" s="15">
        <v>692.11607142857133</v>
      </c>
      <c r="K1506" s="15">
        <f>укпф1[[#This Row],[цена]]*укпф1[[#This Row],[объем]]</f>
        <v>373244.35499999998</v>
      </c>
      <c r="L1506" s="16">
        <f>IFERROR(укпф1[[#This Row],[объем]]*VLOOKUP(укпф1[[#This Row],[артикул]],[1]маринад!$A$2:$D$39,3,FALSE),укпф1[[#This Row],[объем]])</f>
        <v>463.72462500000006</v>
      </c>
    </row>
    <row r="1507" spans="1:12" x14ac:dyDescent="0.35">
      <c r="A1507" s="15" t="s">
        <v>161</v>
      </c>
      <c r="B1507" s="13" t="s">
        <v>162</v>
      </c>
      <c r="C1507" s="13" t="s">
        <v>132</v>
      </c>
      <c r="D1507">
        <f>VLOOKUP(укпф1[[#This Row],[Номенклатура]],[1]!Таблица213[[product_name]:[упаковка]],7,FALSE)</f>
        <v>1104</v>
      </c>
      <c r="E1507" t="s">
        <v>136</v>
      </c>
      <c r="F1507" t="str">
        <f>VLOOKUP(укпф1[[#This Row],[Номенклатура]],[1]!Таблица213[[product_name]:[упаковка]],3,FALSE)</f>
        <v>ЗАМ</v>
      </c>
      <c r="G1507" s="15"/>
      <c r="H1507" t="str">
        <f>VLOOKUP(укпф1[[#This Row],[Номенклатура]],[1]!Таблица213[[product_name]:[упаковка]],4,FALSE)</f>
        <v>филе</v>
      </c>
      <c r="I1507">
        <v>50.019999999999996</v>
      </c>
      <c r="J1507" s="15">
        <v>1043.9196428571427</v>
      </c>
      <c r="K1507" s="15">
        <f>укпф1[[#This Row],[цена]]*укпф1[[#This Row],[объем]]</f>
        <v>52216.860535714273</v>
      </c>
      <c r="L1507" s="16">
        <f>IFERROR(укпф1[[#This Row],[объем]]*VLOOKUP(укпф1[[#This Row],[артикул]],[1]маринад!$A$2:$D$39,3,FALSE),укпф1[[#This Row],[объем]])</f>
        <v>40.338351111111109</v>
      </c>
    </row>
    <row r="1508" spans="1:12" x14ac:dyDescent="0.35">
      <c r="A1508" s="15" t="s">
        <v>161</v>
      </c>
      <c r="B1508" s="13" t="s">
        <v>162</v>
      </c>
      <c r="C1508" s="13" t="s">
        <v>132</v>
      </c>
      <c r="D1508">
        <f>VLOOKUP(укпф1[[#This Row],[Номенклатура]],[1]!Таблица213[[product_name]:[упаковка]],7,FALSE)</f>
        <v>1628</v>
      </c>
      <c r="E1508" t="s">
        <v>164</v>
      </c>
      <c r="F1508" t="str">
        <f>VLOOKUP(укпф1[[#This Row],[Номенклатура]],[1]!Таблица213[[product_name]:[упаковка]],3,FALSE)</f>
        <v>ЗАМ</v>
      </c>
      <c r="G1508" s="15"/>
      <c r="H1508" t="str">
        <f>VLOOKUP(укпф1[[#This Row],[Номенклатура]],[1]!Таблица213[[product_name]:[упаковка]],4,FALSE)</f>
        <v>филе</v>
      </c>
      <c r="I1508">
        <v>42</v>
      </c>
      <c r="J1508" s="15">
        <v>989.99999999999989</v>
      </c>
      <c r="K1508" s="15">
        <f>укпф1[[#This Row],[цена]]*укпф1[[#This Row],[объем]]</f>
        <v>41579.999999999993</v>
      </c>
      <c r="L1508" s="16">
        <f>IFERROR(укпф1[[#This Row],[объем]]*VLOOKUP(укпф1[[#This Row],[артикул]],[1]маринад!$A$2:$D$39,3,FALSE),укпф1[[#This Row],[объем]])</f>
        <v>33.539693018649949</v>
      </c>
    </row>
    <row r="1509" spans="1:12" x14ac:dyDescent="0.35">
      <c r="A1509" s="15" t="s">
        <v>161</v>
      </c>
      <c r="B1509" s="13" t="s">
        <v>162</v>
      </c>
      <c r="C1509" s="13" t="s">
        <v>132</v>
      </c>
      <c r="D1509">
        <f>VLOOKUP(укпф1[[#This Row],[Номенклатура]],[1]!Таблица213[[product_name]:[упаковка]],7,FALSE)</f>
        <v>1087</v>
      </c>
      <c r="E1509" t="s">
        <v>138</v>
      </c>
      <c r="F1509" t="str">
        <f>VLOOKUP(укпф1[[#This Row],[Номенклатура]],[1]!Таблица213[[product_name]:[упаковка]],3,FALSE)</f>
        <v>ЗАМ</v>
      </c>
      <c r="G1509" s="15"/>
      <c r="H1509" t="str">
        <f>VLOOKUP(укпф1[[#This Row],[Номенклатура]],[1]!Таблица213[[product_name]:[упаковка]],4,FALSE)</f>
        <v>голень</v>
      </c>
      <c r="I1509">
        <v>434.5</v>
      </c>
      <c r="J1509" s="15">
        <v>736.31249999999989</v>
      </c>
      <c r="K1509" s="15">
        <f>укпф1[[#This Row],[цена]]*укпф1[[#This Row],[объем]]</f>
        <v>319927.78124999994</v>
      </c>
      <c r="L1509" s="16">
        <f>IFERROR(укпф1[[#This Row],[объем]]*VLOOKUP(укпф1[[#This Row],[артикул]],[1]маринад!$A$2:$D$39,3,FALSE),укпф1[[#This Row],[объем]])</f>
        <v>434.5</v>
      </c>
    </row>
    <row r="1510" spans="1:12" x14ac:dyDescent="0.35">
      <c r="A1510" s="15" t="s">
        <v>161</v>
      </c>
      <c r="B1510" s="13" t="s">
        <v>162</v>
      </c>
      <c r="C1510" s="13" t="s">
        <v>132</v>
      </c>
      <c r="D1510">
        <f>VLOOKUP(укпф1[[#This Row],[Номенклатура]],[1]!Таблица213[[product_name]:[упаковка]],7,FALSE)</f>
        <v>1083</v>
      </c>
      <c r="E1510" t="s">
        <v>133</v>
      </c>
      <c r="F1510" t="str">
        <f>VLOOKUP(укпф1[[#This Row],[Номенклатура]],[1]!Таблица213[[product_name]:[упаковка]],3,FALSE)</f>
        <v>ЗАМ</v>
      </c>
      <c r="G1510" s="15"/>
      <c r="H1510" t="str">
        <f>VLOOKUP(укпф1[[#This Row],[Номенклатура]],[1]!Таблица213[[product_name]:[упаковка]],4,FALSE)</f>
        <v>филе</v>
      </c>
      <c r="I1510">
        <v>107.88</v>
      </c>
      <c r="J1510" s="15">
        <v>995.30357142857133</v>
      </c>
      <c r="K1510" s="15">
        <f>укпф1[[#This Row],[цена]]*укпф1[[#This Row],[объем]]</f>
        <v>107373.34928571427</v>
      </c>
      <c r="L1510" s="16">
        <f>IFERROR(укпф1[[#This Row],[объем]]*VLOOKUP(укпф1[[#This Row],[артикул]],[1]маринад!$A$2:$D$39,3,FALSE),укпф1[[#This Row],[объем]])</f>
        <v>83.011405636506424</v>
      </c>
    </row>
    <row r="1511" spans="1:12" x14ac:dyDescent="0.35">
      <c r="A1511" s="15" t="s">
        <v>161</v>
      </c>
      <c r="B1511" s="13" t="s">
        <v>162</v>
      </c>
      <c r="C1511" s="13" t="s">
        <v>132</v>
      </c>
      <c r="D1511">
        <f>VLOOKUP(укпф1[[#This Row],[Номенклатура]],[1]!Таблица213[[product_name]:[упаковка]],7,FALSE)</f>
        <v>1085</v>
      </c>
      <c r="E1511" t="s">
        <v>134</v>
      </c>
      <c r="F1511" t="str">
        <f>VLOOKUP(укпф1[[#This Row],[Номенклатура]],[1]!Таблица213[[product_name]:[упаковка]],3,FALSE)</f>
        <v>ЗАМ</v>
      </c>
      <c r="G1511" s="15"/>
      <c r="H1511" t="str">
        <f>VLOOKUP(укпф1[[#This Row],[Номенклатура]],[1]!Таблица213[[product_name]:[упаковка]],4,FALSE)</f>
        <v>филе</v>
      </c>
      <c r="I1511">
        <v>107.88</v>
      </c>
      <c r="J1511" s="15">
        <v>995.30357142857133</v>
      </c>
      <c r="K1511" s="15">
        <f>укпф1[[#This Row],[цена]]*укпф1[[#This Row],[объем]]</f>
        <v>107373.34928571427</v>
      </c>
      <c r="L1511" s="16">
        <f>IFERROR(укпф1[[#This Row],[объем]]*VLOOKUP(укпф1[[#This Row],[артикул]],[1]маринад!$A$2:$D$39,3,FALSE),укпф1[[#This Row],[объем]])</f>
        <v>83.011405636506424</v>
      </c>
    </row>
    <row r="1512" spans="1:12" x14ac:dyDescent="0.35">
      <c r="A1512" s="15" t="s">
        <v>161</v>
      </c>
      <c r="B1512" s="13" t="s">
        <v>162</v>
      </c>
      <c r="C1512" s="13" t="s">
        <v>132</v>
      </c>
      <c r="D1512">
        <f>VLOOKUP(укпф1[[#This Row],[Номенклатура]],[1]!Таблица213[[product_name]:[упаковка]],7,FALSE)</f>
        <v>1103</v>
      </c>
      <c r="E1512" t="s">
        <v>137</v>
      </c>
      <c r="F1512" t="str">
        <f>VLOOKUP(укпф1[[#This Row],[Номенклатура]],[1]!Таблица213[[product_name]:[упаковка]],3,FALSE)</f>
        <v>ЗАМ</v>
      </c>
      <c r="G1512" s="15"/>
      <c r="H1512" t="str">
        <f>VLOOKUP(укпф1[[#This Row],[Номенклатура]],[1]!Таблица213[[product_name]:[упаковка]],4,FALSE)</f>
        <v>филе</v>
      </c>
      <c r="I1512">
        <v>50.019999999999996</v>
      </c>
      <c r="J1512" s="15">
        <v>1043.9196428571427</v>
      </c>
      <c r="K1512" s="15">
        <f>укпф1[[#This Row],[цена]]*укпф1[[#This Row],[объем]]</f>
        <v>52216.860535714273</v>
      </c>
      <c r="L1512" s="16">
        <f>IFERROR(укпф1[[#This Row],[объем]]*VLOOKUP(укпф1[[#This Row],[артикул]],[1]маринад!$A$2:$D$39,3,FALSE),укпф1[[#This Row],[объем]])</f>
        <v>40.338351111111109</v>
      </c>
    </row>
    <row r="1513" spans="1:12" x14ac:dyDescent="0.35">
      <c r="A1513" s="15" t="s">
        <v>161</v>
      </c>
      <c r="B1513" s="13" t="s">
        <v>13</v>
      </c>
      <c r="C1513" s="13" t="s">
        <v>13</v>
      </c>
      <c r="D1513">
        <f>VLOOKUP(укпф1[[#This Row],[Номенклатура]],[1]!Таблица213[[product_name]:[упаковка]],7,FALSE)</f>
        <v>1109</v>
      </c>
      <c r="E1513" t="s">
        <v>14</v>
      </c>
      <c r="F1513" t="str">
        <f>VLOOKUP(укпф1[[#This Row],[Номенклатура]],[1]!Таблица213[[product_name]:[упаковка]],3,FALSE)</f>
        <v>ЗАМ</v>
      </c>
      <c r="G1513" s="15"/>
      <c r="H1513" t="str">
        <f>VLOOKUP(укпф1[[#This Row],[Номенклатура]],[1]!Таблица213[[product_name]:[упаковка]],4,FALSE)</f>
        <v>филе</v>
      </c>
      <c r="I1513">
        <v>601.62946204122659</v>
      </c>
      <c r="J1513" s="15">
        <v>923.70535714285711</v>
      </c>
      <c r="K1513" s="15">
        <f>укпф1[[#This Row],[цена]]*укпф1[[#This Row],[объем]]</f>
        <v>555728.35710245615</v>
      </c>
      <c r="L1513" s="16">
        <f>IFERROR(укпф1[[#This Row],[объем]]*VLOOKUP(укпф1[[#This Row],[артикул]],[1]маринад!$A$2:$D$39,3,FALSE),укпф1[[#This Row],[объем]])</f>
        <v>601.62946204122659</v>
      </c>
    </row>
    <row r="1514" spans="1:12" x14ac:dyDescent="0.35">
      <c r="A1514" s="15" t="s">
        <v>161</v>
      </c>
      <c r="B1514" s="13" t="s">
        <v>165</v>
      </c>
      <c r="C1514" s="13" t="s">
        <v>16</v>
      </c>
      <c r="D1514">
        <f>VLOOKUP(укпф1[[#This Row],[Номенклатура]],[1]!Таблица213[[product_name]:[упаковка]],7,FALSE)</f>
        <v>33</v>
      </c>
      <c r="E1514" t="s">
        <v>17</v>
      </c>
      <c r="F1514" t="str">
        <f>VLOOKUP(укпф1[[#This Row],[Номенклатура]],[1]!Таблица213[[product_name]:[упаковка]],3,FALSE)</f>
        <v>ОХЛ</v>
      </c>
      <c r="G1514" s="15"/>
      <c r="H1514" t="str">
        <f>VLOOKUP(укпф1[[#This Row],[Номенклатура]],[1]!Таблица213[[product_name]:[упаковка]],4,FALSE)</f>
        <v>каркас</v>
      </c>
      <c r="I1514">
        <v>3521.7119330352689</v>
      </c>
      <c r="J1514" s="15">
        <v>176.78571428571428</v>
      </c>
      <c r="K1514" s="15">
        <f>укпф1[[#This Row],[цена]]*укпф1[[#This Row],[объем]]</f>
        <v>622588.35959016357</v>
      </c>
      <c r="L1514" s="16">
        <f>IFERROR(укпф1[[#This Row],[объем]]*VLOOKUP(укпф1[[#This Row],[артикул]],[1]маринад!$A$2:$D$39,3,FALSE),укпф1[[#This Row],[объем]])</f>
        <v>3521.7119330352689</v>
      </c>
    </row>
    <row r="1515" spans="1:12" x14ac:dyDescent="0.35">
      <c r="A1515" s="15" t="s">
        <v>161</v>
      </c>
      <c r="B1515" s="13" t="s">
        <v>165</v>
      </c>
      <c r="C1515" s="13" t="s">
        <v>16</v>
      </c>
      <c r="D1515">
        <f>VLOOKUP(укпф1[[#This Row],[Номенклатура]],[1]!Таблица213[[product_name]:[упаковка]],7,FALSE)</f>
        <v>1041</v>
      </c>
      <c r="E1515" t="s">
        <v>18</v>
      </c>
      <c r="F1515" t="str">
        <f>VLOOKUP(укпф1[[#This Row],[Номенклатура]],[1]!Таблица213[[product_name]:[упаковка]],3,FALSE)</f>
        <v>ОХЛ</v>
      </c>
      <c r="G1515" s="15"/>
      <c r="H1515" t="str">
        <f>VLOOKUP(укпф1[[#This Row],[Номенклатура]],[1]!Таблица213[[product_name]:[упаковка]],4,FALSE)</f>
        <v>спинка</v>
      </c>
      <c r="I1515">
        <v>3368.1130243656844</v>
      </c>
      <c r="J1515" s="15">
        <v>220.98214285714283</v>
      </c>
      <c r="K1515" s="15">
        <f>укпф1[[#This Row],[цена]]*укпф1[[#This Row],[объем]]</f>
        <v>744292.83350938105</v>
      </c>
      <c r="L1515" s="16">
        <f>IFERROR(укпф1[[#This Row],[объем]]*VLOOKUP(укпф1[[#This Row],[артикул]],[1]маринад!$A$2:$D$39,3,FALSE),укпф1[[#This Row],[объем]])</f>
        <v>3368.1130243656844</v>
      </c>
    </row>
    <row r="1516" spans="1:12" x14ac:dyDescent="0.35">
      <c r="A1516" s="15" t="s">
        <v>161</v>
      </c>
      <c r="B1516" s="13" t="s">
        <v>165</v>
      </c>
      <c r="C1516" s="13" t="s">
        <v>16</v>
      </c>
      <c r="D1516">
        <f>VLOOKUP(укпф1[[#This Row],[Номенклатура]],[1]!Таблица213[[product_name]:[упаковка]],7,FALSE)</f>
        <v>975</v>
      </c>
      <c r="E1516" t="s">
        <v>19</v>
      </c>
      <c r="F1516" t="str">
        <f>VLOOKUP(укпф1[[#This Row],[Номенклатура]],[1]!Таблица213[[product_name]:[упаковка]],3,FALSE)</f>
        <v>ОХЛ</v>
      </c>
      <c r="G1516" s="15"/>
      <c r="H1516" t="str">
        <f>VLOOKUP(укпф1[[#This Row],[Номенклатура]],[1]!Таблица213[[product_name]:[упаковка]],4,FALSE)</f>
        <v>шкура</v>
      </c>
      <c r="I1516">
        <v>1924.6360139232486</v>
      </c>
      <c r="J1516" s="15">
        <v>265.17857142857139</v>
      </c>
      <c r="K1516" s="15">
        <f>укпф1[[#This Row],[цена]]*укпф1[[#This Row],[объем]]</f>
        <v>510372.22869214707</v>
      </c>
      <c r="L1516" s="16">
        <f>IFERROR(укпф1[[#This Row],[объем]]*VLOOKUP(укпф1[[#This Row],[артикул]],[1]маринад!$A$2:$D$39,3,FALSE),укпф1[[#This Row],[объем]])</f>
        <v>1924.6360139232486</v>
      </c>
    </row>
    <row r="1517" spans="1:12" x14ac:dyDescent="0.35">
      <c r="A1517" s="15" t="s">
        <v>161</v>
      </c>
      <c r="B1517" s="13" t="s">
        <v>165</v>
      </c>
      <c r="C1517" s="13" t="s">
        <v>16</v>
      </c>
      <c r="D1517">
        <f>VLOOKUP(укпф1[[#This Row],[Номенклатура]],[1]!Таблица213[[product_name]:[упаковка]],7,FALSE)</f>
        <v>1080</v>
      </c>
      <c r="E1517" t="s">
        <v>20</v>
      </c>
      <c r="F1517" t="str">
        <f>VLOOKUP(укпф1[[#This Row],[Номенклатура]],[1]!Таблица213[[product_name]:[упаковка]],3,FALSE)</f>
        <v>ОХЛ</v>
      </c>
      <c r="G1517" s="15"/>
      <c r="H1517" t="str">
        <f>VLOOKUP(укпф1[[#This Row],[Номенклатура]],[1]!Таблица213[[product_name]:[упаковка]],4,FALSE)</f>
        <v>пром</v>
      </c>
      <c r="I1517">
        <v>419.30027755739388</v>
      </c>
      <c r="J1517" s="15">
        <v>154.68749999999997</v>
      </c>
      <c r="K1517" s="15">
        <f>укпф1[[#This Row],[цена]]*укпф1[[#This Row],[объем]]</f>
        <v>64860.511684659352</v>
      </c>
      <c r="L1517" s="16">
        <f>IFERROR(укпф1[[#This Row],[объем]]*VLOOKUP(укпф1[[#This Row],[артикул]],[1]маринад!$A$2:$D$39,3,FALSE),укпф1[[#This Row],[объем]])</f>
        <v>419.30027755739388</v>
      </c>
    </row>
    <row r="1518" spans="1:12" x14ac:dyDescent="0.35">
      <c r="A1518" s="15" t="s">
        <v>161</v>
      </c>
      <c r="B1518" s="13" t="s">
        <v>165</v>
      </c>
      <c r="C1518" s="13" t="s">
        <v>16</v>
      </c>
      <c r="D1518">
        <f>VLOOKUP(укпф1[[#This Row],[Номенклатура]],[1]!Таблица213[[product_name]:[упаковка]],7,FALSE)</f>
        <v>1077</v>
      </c>
      <c r="E1518" t="s">
        <v>21</v>
      </c>
      <c r="F1518" t="str">
        <f>VLOOKUP(укпф1[[#This Row],[Номенклатура]],[1]!Таблица213[[product_name]:[упаковка]],3,FALSE)</f>
        <v>ОХЛ</v>
      </c>
      <c r="G1518" s="15"/>
      <c r="H1518" t="str">
        <f>VLOOKUP(укпф1[[#This Row],[Номенклатура]],[1]!Таблица213[[product_name]:[упаковка]],4,FALSE)</f>
        <v>пром</v>
      </c>
      <c r="I1518">
        <v>87.51864515432456</v>
      </c>
      <c r="J1518" s="15">
        <v>256.33928571428567</v>
      </c>
      <c r="K1518" s="15">
        <f>укпф1[[#This Row],[цена]]*укпф1[[#This Row],[объем]]</f>
        <v>22434.466985541585</v>
      </c>
      <c r="L1518" s="16">
        <f>IFERROR(укпф1[[#This Row],[объем]]*VLOOKUP(укпф1[[#This Row],[артикул]],[1]маринад!$A$2:$D$39,3,FALSE),укпф1[[#This Row],[объем]])</f>
        <v>87.51864515432456</v>
      </c>
    </row>
    <row r="1519" spans="1:12" x14ac:dyDescent="0.35">
      <c r="A1519" s="15" t="s">
        <v>161</v>
      </c>
      <c r="B1519" s="13" t="s">
        <v>165</v>
      </c>
      <c r="C1519" s="13" t="s">
        <v>16</v>
      </c>
      <c r="D1519">
        <f>VLOOKUP(укпф1[[#This Row],[Номенклатура]],[1]!Таблица213[[product_name]:[упаковка]],7,FALSE)</f>
        <v>1079</v>
      </c>
      <c r="E1519" t="s">
        <v>22</v>
      </c>
      <c r="F1519" t="str">
        <f>VLOOKUP(укпф1[[#This Row],[Номенклатура]],[1]!Таблица213[[product_name]:[упаковка]],3,FALSE)</f>
        <v>ОХЛ</v>
      </c>
      <c r="G1519" s="15"/>
      <c r="H1519" t="str">
        <f>VLOOKUP(укпф1[[#This Row],[Номенклатура]],[1]!Таблица213[[product_name]:[упаковка]],4,FALSE)</f>
        <v>пром</v>
      </c>
      <c r="I1519">
        <v>123.52698129221804</v>
      </c>
      <c r="J1519" s="15">
        <v>256.33928571428567</v>
      </c>
      <c r="K1519" s="15">
        <f>укпф1[[#This Row],[цена]]*укпф1[[#This Row],[объем]]</f>
        <v>31664.818150889099</v>
      </c>
      <c r="L1519" s="16">
        <f>IFERROR(укпф1[[#This Row],[объем]]*VLOOKUP(укпф1[[#This Row],[артикул]],[1]маринад!$A$2:$D$39,3,FALSE),укпф1[[#This Row],[объем]])</f>
        <v>123.52698129221804</v>
      </c>
    </row>
    <row r="1520" spans="1:12" x14ac:dyDescent="0.35">
      <c r="A1520" s="15" t="s">
        <v>161</v>
      </c>
      <c r="B1520" s="13" t="s">
        <v>165</v>
      </c>
      <c r="C1520" s="13" t="s">
        <v>16</v>
      </c>
      <c r="D1520">
        <f>VLOOKUP(укпф1[[#This Row],[Номенклатура]],[1]!Таблица213[[product_name]:[упаковка]],7,FALSE)</f>
        <v>1078</v>
      </c>
      <c r="E1520" t="s">
        <v>23</v>
      </c>
      <c r="F1520" t="str">
        <f>VLOOKUP(укпф1[[#This Row],[Номенклатура]],[1]!Таблица213[[product_name]:[упаковка]],3,FALSE)</f>
        <v>ОХЛ</v>
      </c>
      <c r="G1520" s="15"/>
      <c r="H1520" t="str">
        <f>VLOOKUP(укпф1[[#This Row],[Номенклатура]],[1]!Таблица213[[product_name]:[упаковка]],4,FALSE)</f>
        <v>пром</v>
      </c>
      <c r="I1520">
        <v>179.93194403612131</v>
      </c>
      <c r="J1520" s="15">
        <v>256.33928571428567</v>
      </c>
      <c r="K1520" s="15">
        <f>укпф1[[#This Row],[цена]]*укпф1[[#This Row],[объем]]</f>
        <v>46123.626011402157</v>
      </c>
      <c r="L1520" s="16">
        <f>IFERROR(укпф1[[#This Row],[объем]]*VLOOKUP(укпф1[[#This Row],[артикул]],[1]маринад!$A$2:$D$39,3,FALSE),укпф1[[#This Row],[объем]])</f>
        <v>179.93194403612131</v>
      </c>
    </row>
    <row r="1521" spans="1:12" x14ac:dyDescent="0.35">
      <c r="A1521" s="15" t="s">
        <v>161</v>
      </c>
      <c r="B1521" s="13" t="s">
        <v>166</v>
      </c>
      <c r="C1521" s="13" t="s">
        <v>25</v>
      </c>
      <c r="D1521">
        <f>VLOOKUP(укпф1[[#This Row],[Номенклатура]],[1]!Таблица213[[product_name]:[упаковка]],7,FALSE)</f>
        <v>701</v>
      </c>
      <c r="E1521" t="s">
        <v>26</v>
      </c>
      <c r="F1521" t="str">
        <f>VLOOKUP(укпф1[[#This Row],[Номенклатура]],[1]!Таблица213[[product_name]:[упаковка]],3,FALSE)</f>
        <v>ОХЛ</v>
      </c>
      <c r="G1521" s="15"/>
      <c r="H1521" t="str">
        <f>VLOOKUP(укпф1[[#This Row],[Номенклатура]],[1]!Таблица213[[product_name]:[упаковка]],4,FALSE)</f>
        <v>тушка</v>
      </c>
      <c r="I1521">
        <v>20</v>
      </c>
      <c r="J1521" s="15">
        <v>827.59580357142841</v>
      </c>
      <c r="K1521" s="15">
        <f>укпф1[[#This Row],[цена]]*укпф1[[#This Row],[объем]]</f>
        <v>16551.916071428568</v>
      </c>
      <c r="L1521" s="16">
        <f>IFERROR(укпф1[[#This Row],[объем]]*VLOOKUP(укпф1[[#This Row],[артикул]],[1]маринад!$A$2:$D$39,3,FALSE),укпф1[[#This Row],[объем]])</f>
        <v>20</v>
      </c>
    </row>
    <row r="1522" spans="1:12" x14ac:dyDescent="0.35">
      <c r="A1522" s="15" t="s">
        <v>161</v>
      </c>
      <c r="B1522" s="13" t="s">
        <v>166</v>
      </c>
      <c r="C1522" s="13" t="s">
        <v>25</v>
      </c>
      <c r="D1522">
        <f>VLOOKUP(укпф1[[#This Row],[Номенклатура]],[1]!Таблица213[[product_name]:[упаковка]],7,FALSE)</f>
        <v>987</v>
      </c>
      <c r="E1522" t="s">
        <v>27</v>
      </c>
      <c r="F1522" t="str">
        <f>VLOOKUP(укпф1[[#This Row],[Номенклатура]],[1]!Таблица213[[product_name]:[упаковка]],3,FALSE)</f>
        <v>ОХЛ</v>
      </c>
      <c r="G1522" s="15"/>
      <c r="H1522" t="str">
        <f>VLOOKUP(укпф1[[#This Row],[Номенклатура]],[1]!Таблица213[[product_name]:[упаковка]],4,FALSE)</f>
        <v>тушка</v>
      </c>
      <c r="I1522">
        <v>155</v>
      </c>
      <c r="J1522" s="15">
        <v>811.20776785714281</v>
      </c>
      <c r="K1522" s="15">
        <f>укпф1[[#This Row],[цена]]*укпф1[[#This Row],[объем]]</f>
        <v>125737.20401785713</v>
      </c>
      <c r="L1522" s="16">
        <f>IFERROR(укпф1[[#This Row],[объем]]*VLOOKUP(укпф1[[#This Row],[артикул]],[1]маринад!$A$2:$D$39,3,FALSE),укпф1[[#This Row],[объем]])</f>
        <v>155</v>
      </c>
    </row>
    <row r="1523" spans="1:12" x14ac:dyDescent="0.35">
      <c r="A1523" s="15" t="s">
        <v>161</v>
      </c>
      <c r="B1523" s="13" t="s">
        <v>166</v>
      </c>
      <c r="C1523" s="13" t="s">
        <v>25</v>
      </c>
      <c r="D1523">
        <f>VLOOKUP(укпф1[[#This Row],[Номенклатура]],[1]!Таблица213[[product_name]:[упаковка]],7,FALSE)</f>
        <v>710</v>
      </c>
      <c r="E1523" t="s">
        <v>28</v>
      </c>
      <c r="F1523" t="str">
        <f>VLOOKUP(укпф1[[#This Row],[Номенклатура]],[1]!Таблица213[[product_name]:[упаковка]],3,FALSE)</f>
        <v>ОХЛ</v>
      </c>
      <c r="G1523" s="15"/>
      <c r="H1523" t="str">
        <f>VLOOKUP(укпф1[[#This Row],[Номенклатура]],[1]!Таблица213[[product_name]:[упаковка]],4,FALSE)</f>
        <v>бедро</v>
      </c>
      <c r="I1523">
        <v>120</v>
      </c>
      <c r="J1523" s="15">
        <v>884.0434821428571</v>
      </c>
      <c r="K1523" s="15">
        <f>укпф1[[#This Row],[цена]]*укпф1[[#This Row],[объем]]</f>
        <v>106085.21785714285</v>
      </c>
      <c r="L1523" s="16">
        <f>IFERROR(укпф1[[#This Row],[объем]]*VLOOKUP(укпф1[[#This Row],[артикул]],[1]маринад!$A$2:$D$39,3,FALSE),укпф1[[#This Row],[объем]])</f>
        <v>120</v>
      </c>
    </row>
    <row r="1524" spans="1:12" x14ac:dyDescent="0.35">
      <c r="A1524" s="15" t="s">
        <v>161</v>
      </c>
      <c r="B1524" s="13" t="s">
        <v>166</v>
      </c>
      <c r="C1524" s="13" t="s">
        <v>25</v>
      </c>
      <c r="D1524">
        <f>VLOOKUP(укпф1[[#This Row],[Номенклатура]],[1]!Таблица213[[product_name]:[упаковка]],7,FALSE)</f>
        <v>991</v>
      </c>
      <c r="E1524" t="s">
        <v>29</v>
      </c>
      <c r="F1524" t="str">
        <f>VLOOKUP(укпф1[[#This Row],[Номенклатура]],[1]!Таблица213[[product_name]:[упаковка]],3,FALSE)</f>
        <v>ОХЛ</v>
      </c>
      <c r="G1524" s="15"/>
      <c r="H1524" t="str">
        <f>VLOOKUP(укпф1[[#This Row],[Номенклатура]],[1]!Таблица213[[product_name]:[упаковка]],4,FALSE)</f>
        <v>бедро</v>
      </c>
      <c r="I1524">
        <v>1350</v>
      </c>
      <c r="J1524" s="15">
        <v>867.65544642857139</v>
      </c>
      <c r="K1524" s="15">
        <f>укпф1[[#This Row],[цена]]*укпф1[[#This Row],[объем]]</f>
        <v>1171334.8526785714</v>
      </c>
      <c r="L1524" s="16">
        <f>IFERROR(укпф1[[#This Row],[объем]]*VLOOKUP(укпф1[[#This Row],[артикул]],[1]маринад!$A$2:$D$39,3,FALSE),укпф1[[#This Row],[объем]])</f>
        <v>1350</v>
      </c>
    </row>
    <row r="1525" spans="1:12" x14ac:dyDescent="0.35">
      <c r="A1525" s="15" t="s">
        <v>161</v>
      </c>
      <c r="B1525" s="13" t="s">
        <v>166</v>
      </c>
      <c r="C1525" s="13" t="s">
        <v>25</v>
      </c>
      <c r="D1525">
        <f>VLOOKUP(укпф1[[#This Row],[Номенклатура]],[1]!Таблица213[[product_name]:[упаковка]],7,FALSE)</f>
        <v>712</v>
      </c>
      <c r="E1525" t="s">
        <v>30</v>
      </c>
      <c r="F1525" t="str">
        <f>VLOOKUP(укпф1[[#This Row],[Номенклатура]],[1]!Таблица213[[product_name]:[упаковка]],3,FALSE)</f>
        <v>ОХЛ</v>
      </c>
      <c r="G1525" s="15"/>
      <c r="H1525" t="str">
        <f>VLOOKUP(укпф1[[#This Row],[Номенклатура]],[1]!Таблица213[[product_name]:[упаковка]],4,FALSE)</f>
        <v>голень</v>
      </c>
      <c r="I1525">
        <v>60</v>
      </c>
      <c r="J1525" s="15">
        <v>915.90910714285712</v>
      </c>
      <c r="K1525" s="15">
        <f>укпф1[[#This Row],[цена]]*укпф1[[#This Row],[объем]]</f>
        <v>54954.546428571426</v>
      </c>
      <c r="L1525" s="16">
        <f>IFERROR(укпф1[[#This Row],[объем]]*VLOOKUP(укпф1[[#This Row],[артикул]],[1]маринад!$A$2:$D$39,3,FALSE),укпф1[[#This Row],[объем]])</f>
        <v>60</v>
      </c>
    </row>
    <row r="1526" spans="1:12" x14ac:dyDescent="0.35">
      <c r="A1526" s="15" t="s">
        <v>161</v>
      </c>
      <c r="B1526" s="13" t="s">
        <v>166</v>
      </c>
      <c r="C1526" s="13" t="s">
        <v>25</v>
      </c>
      <c r="D1526">
        <f>VLOOKUP(укпф1[[#This Row],[Номенклатура]],[1]!Таблица213[[product_name]:[упаковка]],7,FALSE)</f>
        <v>992</v>
      </c>
      <c r="E1526" t="s">
        <v>31</v>
      </c>
      <c r="F1526" t="str">
        <f>VLOOKUP(укпф1[[#This Row],[Номенклатура]],[1]!Таблица213[[product_name]:[упаковка]],3,FALSE)</f>
        <v>ОХЛ</v>
      </c>
      <c r="G1526" s="15"/>
      <c r="H1526" t="str">
        <f>VLOOKUP(укпф1[[#This Row],[Номенклатура]],[1]!Таблица213[[product_name]:[упаковка]],4,FALSE)</f>
        <v>голень</v>
      </c>
      <c r="I1526">
        <v>465</v>
      </c>
      <c r="J1526" s="15">
        <v>899.88524999999993</v>
      </c>
      <c r="K1526" s="15">
        <f>укпф1[[#This Row],[цена]]*укпф1[[#This Row],[объем]]</f>
        <v>418446.64124999999</v>
      </c>
      <c r="L1526" s="16">
        <f>IFERROR(укпф1[[#This Row],[объем]]*VLOOKUP(укпф1[[#This Row],[артикул]],[1]маринад!$A$2:$D$39,3,FALSE),укпф1[[#This Row],[объем]])</f>
        <v>465</v>
      </c>
    </row>
    <row r="1527" spans="1:12" x14ac:dyDescent="0.35">
      <c r="A1527" s="15" t="s">
        <v>161</v>
      </c>
      <c r="B1527" s="13" t="s">
        <v>166</v>
      </c>
      <c r="C1527" s="13" t="s">
        <v>25</v>
      </c>
      <c r="D1527">
        <f>VLOOKUP(укпф1[[#This Row],[Номенклатура]],[1]!Таблица213[[product_name]:[упаковка]],7,FALSE)</f>
        <v>714</v>
      </c>
      <c r="E1527" t="s">
        <v>32</v>
      </c>
      <c r="F1527" t="str">
        <f>VLOOKUP(укпф1[[#This Row],[Номенклатура]],[1]!Таблица213[[product_name]:[упаковка]],3,FALSE)</f>
        <v>ОХЛ</v>
      </c>
      <c r="G1527" s="15"/>
      <c r="H1527" t="str">
        <f>VLOOKUP(укпф1[[#This Row],[Номенклатура]],[1]!Таблица213[[product_name]:[упаковка]],4,FALSE)</f>
        <v>крыло</v>
      </c>
      <c r="I1527">
        <v>25.000000000000004</v>
      </c>
      <c r="J1527" s="15">
        <v>915.90910714285712</v>
      </c>
      <c r="K1527" s="15">
        <f>укпф1[[#This Row],[цена]]*укпф1[[#This Row],[объем]]</f>
        <v>22897.727678571431</v>
      </c>
      <c r="L1527" s="16">
        <f>IFERROR(укпф1[[#This Row],[объем]]*VLOOKUP(укпф1[[#This Row],[артикул]],[1]маринад!$A$2:$D$39,3,FALSE),укпф1[[#This Row],[объем]])</f>
        <v>25.000000000000004</v>
      </c>
    </row>
    <row r="1528" spans="1:12" x14ac:dyDescent="0.35">
      <c r="A1528" s="15" t="s">
        <v>161</v>
      </c>
      <c r="B1528" s="13" t="s">
        <v>166</v>
      </c>
      <c r="C1528" s="13" t="s">
        <v>25</v>
      </c>
      <c r="D1528">
        <f>VLOOKUP(укпф1[[#This Row],[Номенклатура]],[1]!Таблица213[[product_name]:[упаковка]],7,FALSE)</f>
        <v>993</v>
      </c>
      <c r="E1528" t="s">
        <v>33</v>
      </c>
      <c r="F1528" t="str">
        <f>VLOOKUP(укпф1[[#This Row],[Номенклатура]],[1]!Таблица213[[product_name]:[упаковка]],3,FALSE)</f>
        <v>ОХЛ</v>
      </c>
      <c r="G1528" s="15"/>
      <c r="H1528" t="str">
        <f>VLOOKUP(укпф1[[#This Row],[Номенклатура]],[1]!Таблица213[[product_name]:[упаковка]],4,FALSE)</f>
        <v>крыло</v>
      </c>
      <c r="I1528">
        <v>450.00000000000006</v>
      </c>
      <c r="J1528" s="15">
        <v>899.88524999999993</v>
      </c>
      <c r="K1528" s="15">
        <f>укпф1[[#This Row],[цена]]*укпф1[[#This Row],[объем]]</f>
        <v>404948.36250000005</v>
      </c>
      <c r="L1528" s="16">
        <f>IFERROR(укпф1[[#This Row],[объем]]*VLOOKUP(укпф1[[#This Row],[артикул]],[1]маринад!$A$2:$D$39,3,FALSE),укпф1[[#This Row],[объем]])</f>
        <v>450.00000000000006</v>
      </c>
    </row>
    <row r="1529" spans="1:12" x14ac:dyDescent="0.35">
      <c r="A1529" s="15" t="s">
        <v>161</v>
      </c>
      <c r="B1529" s="13" t="s">
        <v>166</v>
      </c>
      <c r="C1529" s="13" t="s">
        <v>25</v>
      </c>
      <c r="D1529">
        <f>VLOOKUP(укпф1[[#This Row],[Номенклатура]],[1]!Таблица213[[product_name]:[упаковка]],7,FALSE)</f>
        <v>716</v>
      </c>
      <c r="E1529" t="s">
        <v>34</v>
      </c>
      <c r="F1529" t="str">
        <f>VLOOKUP(укпф1[[#This Row],[Номенклатура]],[1]!Таблица213[[product_name]:[упаковка]],3,FALSE)</f>
        <v>ОХЛ</v>
      </c>
      <c r="G1529" s="15"/>
      <c r="H1529" t="str">
        <f>VLOOKUP(укпф1[[#This Row],[Номенклатура]],[1]!Таблица213[[product_name]:[упаковка]],4,FALSE)</f>
        <v>четвертина</v>
      </c>
      <c r="I1529">
        <v>10</v>
      </c>
      <c r="J1529" s="15">
        <v>835.5847500000001</v>
      </c>
      <c r="K1529" s="15">
        <f>укпф1[[#This Row],[цена]]*укпф1[[#This Row],[объем]]</f>
        <v>8355.8475000000017</v>
      </c>
      <c r="L1529" s="16">
        <f>IFERROR(укпф1[[#This Row],[объем]]*VLOOKUP(укпф1[[#This Row],[артикул]],[1]маринад!$A$2:$D$39,3,FALSE),укпф1[[#This Row],[объем]])</f>
        <v>10</v>
      </c>
    </row>
    <row r="1530" spans="1:12" x14ac:dyDescent="0.35">
      <c r="A1530" s="15" t="s">
        <v>161</v>
      </c>
      <c r="B1530" s="13" t="s">
        <v>166</v>
      </c>
      <c r="C1530" s="13" t="s">
        <v>25</v>
      </c>
      <c r="D1530">
        <f>VLOOKUP(укпф1[[#This Row],[Номенклатура]],[1]!Таблица213[[product_name]:[упаковка]],7,FALSE)</f>
        <v>999</v>
      </c>
      <c r="E1530" t="s">
        <v>35</v>
      </c>
      <c r="F1530" t="str">
        <f>VLOOKUP(укпф1[[#This Row],[Номенклатура]],[1]!Таблица213[[product_name]:[упаковка]],3,FALSE)</f>
        <v>ОХЛ</v>
      </c>
      <c r="G1530" s="15"/>
      <c r="H1530" t="str">
        <f>VLOOKUP(укпф1[[#This Row],[Номенклатура]],[1]!Таблица213[[product_name]:[упаковка]],4,FALSE)</f>
        <v>четвертина</v>
      </c>
      <c r="I1530">
        <v>590</v>
      </c>
      <c r="J1530" s="15">
        <v>819.40178571428567</v>
      </c>
      <c r="K1530" s="15">
        <f>укпф1[[#This Row],[цена]]*укпф1[[#This Row],[объем]]</f>
        <v>483447.05357142852</v>
      </c>
      <c r="L1530" s="16">
        <f>IFERROR(укпф1[[#This Row],[объем]]*VLOOKUP(укпф1[[#This Row],[артикул]],[1]маринад!$A$2:$D$39,3,FALSE),укпф1[[#This Row],[объем]])</f>
        <v>590</v>
      </c>
    </row>
    <row r="1531" spans="1:12" x14ac:dyDescent="0.35">
      <c r="A1531" s="15" t="s">
        <v>161</v>
      </c>
      <c r="B1531" s="13" t="s">
        <v>166</v>
      </c>
      <c r="C1531" s="13" t="s">
        <v>25</v>
      </c>
      <c r="D1531">
        <f>VLOOKUP(укпф1[[#This Row],[Номенклатура]],[1]!Таблица213[[product_name]:[упаковка]],7,FALSE)</f>
        <v>718</v>
      </c>
      <c r="E1531" t="s">
        <v>36</v>
      </c>
      <c r="F1531" t="str">
        <f>VLOOKUP(укпф1[[#This Row],[Номенклатура]],[1]!Таблица213[[product_name]:[упаковка]],3,FALSE)</f>
        <v>ОХЛ</v>
      </c>
      <c r="G1531" s="15"/>
      <c r="H1531" t="str">
        <f>VLOOKUP(укпф1[[#This Row],[Номенклатура]],[1]!Таблица213[[product_name]:[упаковка]],4,FALSE)</f>
        <v>филе</v>
      </c>
      <c r="I1531">
        <v>100</v>
      </c>
      <c r="J1531" s="15">
        <v>1157.1774107142855</v>
      </c>
      <c r="K1531" s="15">
        <f>укпф1[[#This Row],[цена]]*укпф1[[#This Row],[объем]]</f>
        <v>115717.74107142855</v>
      </c>
      <c r="L1531" s="16">
        <f>IFERROR(укпф1[[#This Row],[объем]]*VLOOKUP(укпф1[[#This Row],[артикул]],[1]маринад!$A$2:$D$39,3,FALSE),укпф1[[#This Row],[объем]])</f>
        <v>100</v>
      </c>
    </row>
    <row r="1532" spans="1:12" x14ac:dyDescent="0.35">
      <c r="A1532" s="15" t="s">
        <v>161</v>
      </c>
      <c r="B1532" s="13" t="s">
        <v>166</v>
      </c>
      <c r="C1532" s="13" t="s">
        <v>25</v>
      </c>
      <c r="D1532">
        <f>VLOOKUP(укпф1[[#This Row],[Номенклатура]],[1]!Таблица213[[product_name]:[упаковка]],7,FALSE)</f>
        <v>998</v>
      </c>
      <c r="E1532" t="s">
        <v>37</v>
      </c>
      <c r="F1532" t="str">
        <f>VLOOKUP(укпф1[[#This Row],[Номенклатура]],[1]!Таблица213[[product_name]:[упаковка]],3,FALSE)</f>
        <v>ОХЛ</v>
      </c>
      <c r="G1532" s="15"/>
      <c r="H1532" t="str">
        <f>VLOOKUP(укпф1[[#This Row],[Номенклатура]],[1]!Таблица213[[product_name]:[упаковка]],4,FALSE)</f>
        <v>филе</v>
      </c>
      <c r="I1532">
        <v>1300</v>
      </c>
      <c r="J1532" s="15">
        <v>1140.7893750000001</v>
      </c>
      <c r="K1532" s="15">
        <f>укпф1[[#This Row],[цена]]*укпф1[[#This Row],[объем]]</f>
        <v>1483026.1875</v>
      </c>
      <c r="L1532" s="16">
        <f>IFERROR(укпф1[[#This Row],[объем]]*VLOOKUP(укпф1[[#This Row],[артикул]],[1]маринад!$A$2:$D$39,3,FALSE),укпф1[[#This Row],[объем]])</f>
        <v>1300</v>
      </c>
    </row>
    <row r="1533" spans="1:12" x14ac:dyDescent="0.35">
      <c r="A1533" s="15" t="s">
        <v>161</v>
      </c>
      <c r="B1533" s="13" t="s">
        <v>166</v>
      </c>
      <c r="C1533" s="13" t="s">
        <v>25</v>
      </c>
      <c r="D1533">
        <f>VLOOKUP(укпф1[[#This Row],[Номенклатура]],[1]!Таблица213[[product_name]:[упаковка]],7,FALSE)</f>
        <v>994</v>
      </c>
      <c r="E1533" t="s">
        <v>39</v>
      </c>
      <c r="F1533" t="str">
        <f>VLOOKUP(укпф1[[#This Row],[Номенклатура]],[1]!Таблица213[[product_name]:[упаковка]],3,FALSE)</f>
        <v>ОХЛ</v>
      </c>
      <c r="G1533" s="15"/>
      <c r="H1533" t="str">
        <f>VLOOKUP(укпф1[[#This Row],[Номенклатура]],[1]!Таблица213[[product_name]:[упаковка]],4,FALSE)</f>
        <v>грудка</v>
      </c>
      <c r="I1533">
        <v>300</v>
      </c>
      <c r="J1533" s="15">
        <v>884.0434821428571</v>
      </c>
      <c r="K1533" s="15">
        <f>укпф1[[#This Row],[цена]]*укпф1[[#This Row],[объем]]</f>
        <v>265213.04464285716</v>
      </c>
      <c r="L1533" s="16">
        <f>IFERROR(укпф1[[#This Row],[объем]]*VLOOKUP(укпф1[[#This Row],[артикул]],[1]маринад!$A$2:$D$39,3,FALSE),укпф1[[#This Row],[объем]])</f>
        <v>300</v>
      </c>
    </row>
    <row r="1534" spans="1:12" x14ac:dyDescent="0.35">
      <c r="A1534" s="15" t="s">
        <v>161</v>
      </c>
      <c r="B1534" s="13" t="s">
        <v>166</v>
      </c>
      <c r="C1534" s="13" t="s">
        <v>25</v>
      </c>
      <c r="D1534">
        <f>VLOOKUP(укпф1[[#This Row],[Номенклатура]],[1]!Таблица213[[product_name]:[упаковка]],7,FALSE)</f>
        <v>996</v>
      </c>
      <c r="E1534" t="s">
        <v>41</v>
      </c>
      <c r="F1534" t="str">
        <f>VLOOKUP(укпф1[[#This Row],[Номенклатура]],[1]!Таблица213[[product_name]:[упаковка]],3,FALSE)</f>
        <v>ОХЛ</v>
      </c>
      <c r="G1534" s="15"/>
      <c r="H1534" t="str">
        <f>VLOOKUP(укпф1[[#This Row],[Номенклатура]],[1]!Таблица213[[product_name]:[упаковка]],4,FALSE)</f>
        <v>половинка</v>
      </c>
      <c r="I1534">
        <v>10</v>
      </c>
      <c r="J1534" s="15">
        <v>819.40178571428567</v>
      </c>
      <c r="K1534" s="15">
        <f>укпф1[[#This Row],[цена]]*укпф1[[#This Row],[объем]]</f>
        <v>8194.0178571428569</v>
      </c>
      <c r="L1534" s="16">
        <f>IFERROR(укпф1[[#This Row],[объем]]*VLOOKUP(укпф1[[#This Row],[артикул]],[1]маринад!$A$2:$D$39,3,FALSE),укпф1[[#This Row],[объем]])</f>
        <v>10</v>
      </c>
    </row>
    <row r="1535" spans="1:12" x14ac:dyDescent="0.35">
      <c r="A1535" s="15" t="s">
        <v>161</v>
      </c>
      <c r="B1535" s="13" t="s">
        <v>166</v>
      </c>
      <c r="C1535" s="13" t="s">
        <v>25</v>
      </c>
      <c r="D1535">
        <f>VLOOKUP(укпф1[[#This Row],[Номенклатура]],[1]!Таблица213[[product_name]:[упаковка]],7,FALSE)</f>
        <v>156</v>
      </c>
      <c r="E1535" t="s">
        <v>42</v>
      </c>
      <c r="F1535" t="str">
        <f>VLOOKUP(укпф1[[#This Row],[Номенклатура]],[1]!Таблица213[[product_name]:[упаковка]],3,FALSE)</f>
        <v>ОХЛ</v>
      </c>
      <c r="G1535" s="15"/>
      <c r="H1535" t="str">
        <f>VLOOKUP(укпф1[[#This Row],[Номенклатура]],[1]!Таблица213[[product_name]:[упаковка]],4,FALSE)</f>
        <v>табак</v>
      </c>
      <c r="I1535">
        <v>14</v>
      </c>
      <c r="J1535" s="15">
        <v>771.14812499999994</v>
      </c>
      <c r="K1535" s="15">
        <f>укпф1[[#This Row],[цена]]*укпф1[[#This Row],[объем]]</f>
        <v>10796.07375</v>
      </c>
      <c r="L1535" s="16">
        <f>IFERROR(укпф1[[#This Row],[объем]]*VLOOKUP(укпф1[[#This Row],[артикул]],[1]маринад!$A$2:$D$39,3,FALSE),укпф1[[#This Row],[объем]])</f>
        <v>14</v>
      </c>
    </row>
    <row r="1536" spans="1:12" x14ac:dyDescent="0.35">
      <c r="A1536" s="15" t="s">
        <v>161</v>
      </c>
      <c r="B1536" s="13" t="s">
        <v>166</v>
      </c>
      <c r="C1536" s="13" t="s">
        <v>25</v>
      </c>
      <c r="D1536">
        <f>VLOOKUP(укпф1[[#This Row],[Номенклатура]],[1]!Таблица213[[product_name]:[упаковка]],7,FALSE)</f>
        <v>997</v>
      </c>
      <c r="E1536" t="s">
        <v>43</v>
      </c>
      <c r="F1536" t="str">
        <f>VLOOKUP(укпф1[[#This Row],[Номенклатура]],[1]!Таблица213[[product_name]:[упаковка]],3,FALSE)</f>
        <v>ОХЛ</v>
      </c>
      <c r="G1536" s="15"/>
      <c r="H1536" t="str">
        <f>VLOOKUP(укпф1[[#This Row],[Номенклатура]],[1]!Таблица213[[product_name]:[упаковка]],4,FALSE)</f>
        <v>рагу</v>
      </c>
      <c r="I1536">
        <v>465</v>
      </c>
      <c r="J1536" s="15">
        <v>739.28249999999991</v>
      </c>
      <c r="K1536" s="15">
        <f>укпф1[[#This Row],[цена]]*укпф1[[#This Row],[объем]]</f>
        <v>343766.36249999999</v>
      </c>
      <c r="L1536" s="16">
        <f>IFERROR(укпф1[[#This Row],[объем]]*VLOOKUP(укпф1[[#This Row],[артикул]],[1]маринад!$A$2:$D$39,3,FALSE),укпф1[[#This Row],[объем]])</f>
        <v>465</v>
      </c>
    </row>
    <row r="1537" spans="1:12" x14ac:dyDescent="0.35">
      <c r="A1537" s="15" t="s">
        <v>161</v>
      </c>
      <c r="B1537" s="13" t="s">
        <v>166</v>
      </c>
      <c r="C1537" s="13" t="s">
        <v>25</v>
      </c>
      <c r="D1537">
        <f>VLOOKUP(укпф1[[#This Row],[Номенклатура]],[1]!Таблица213[[product_name]:[упаковка]],7,FALSE)</f>
        <v>1007</v>
      </c>
      <c r="E1537" t="s">
        <v>44</v>
      </c>
      <c r="F1537" t="str">
        <f>VLOOKUP(укпф1[[#This Row],[Номенклатура]],[1]!Таблица213[[product_name]:[упаковка]],3,FALSE)</f>
        <v>ОХЛ</v>
      </c>
      <c r="G1537" s="15"/>
      <c r="H1537" t="str">
        <f>VLOOKUP(укпф1[[#This Row],[Номенклатура]],[1]!Таблица213[[product_name]:[упаковка]],4,FALSE)</f>
        <v>спинка</v>
      </c>
      <c r="I1537">
        <v>125</v>
      </c>
      <c r="J1537" s="15">
        <v>386.02928571428566</v>
      </c>
      <c r="K1537" s="15">
        <f>укпф1[[#This Row],[цена]]*укпф1[[#This Row],[объем]]</f>
        <v>48253.66071428571</v>
      </c>
      <c r="L1537" s="16">
        <f>IFERROR(укпф1[[#This Row],[объем]]*VLOOKUP(укпф1[[#This Row],[артикул]],[1]маринад!$A$2:$D$39,3,FALSE),укпф1[[#This Row],[объем]])</f>
        <v>125</v>
      </c>
    </row>
    <row r="1538" spans="1:12" x14ac:dyDescent="0.35">
      <c r="A1538" s="15" t="s">
        <v>161</v>
      </c>
      <c r="B1538" s="13" t="s">
        <v>166</v>
      </c>
      <c r="C1538" s="13" t="s">
        <v>25</v>
      </c>
      <c r="D1538">
        <f>VLOOKUP(укпф1[[#This Row],[Номенклатура]],[1]!Таблица213[[product_name]:[упаковка]],7,FALSE)</f>
        <v>730</v>
      </c>
      <c r="E1538" t="s">
        <v>45</v>
      </c>
      <c r="F1538" t="str">
        <f>VLOOKUP(укпф1[[#This Row],[Номенклатура]],[1]!Таблица213[[product_name]:[упаковка]],3,FALSE)</f>
        <v>ОХЛ</v>
      </c>
      <c r="G1538" s="15"/>
      <c r="H1538" t="str">
        <f>VLOOKUP(укпф1[[#This Row],[Номенклатура]],[1]!Таблица213[[product_name]:[упаковка]],4,FALSE)</f>
        <v>желудки</v>
      </c>
      <c r="I1538">
        <v>40</v>
      </c>
      <c r="J1538" s="15">
        <v>570.84991071428567</v>
      </c>
      <c r="K1538" s="15">
        <f>укпф1[[#This Row],[цена]]*укпф1[[#This Row],[объем]]</f>
        <v>22833.996428571427</v>
      </c>
      <c r="L1538" s="16">
        <f>IFERROR(укпф1[[#This Row],[объем]]*VLOOKUP(укпф1[[#This Row],[артикул]],[1]маринад!$A$2:$D$39,3,FALSE),укпф1[[#This Row],[объем]])</f>
        <v>40</v>
      </c>
    </row>
    <row r="1539" spans="1:12" x14ac:dyDescent="0.35">
      <c r="A1539" s="15" t="s">
        <v>161</v>
      </c>
      <c r="B1539" s="13" t="s">
        <v>166</v>
      </c>
      <c r="C1539" s="13" t="s">
        <v>25</v>
      </c>
      <c r="D1539">
        <f>VLOOKUP(укпф1[[#This Row],[Номенклатура]],[1]!Таблица213[[product_name]:[упаковка]],7,FALSE)</f>
        <v>1000</v>
      </c>
      <c r="E1539" t="s">
        <v>46</v>
      </c>
      <c r="F1539" t="str">
        <f>VLOOKUP(укпф1[[#This Row],[Номенклатура]],[1]!Таблица213[[product_name]:[упаковка]],3,FALSE)</f>
        <v>ОХЛ</v>
      </c>
      <c r="G1539" s="15"/>
      <c r="H1539" t="str">
        <f>VLOOKUP(укпф1[[#This Row],[Номенклатура]],[1]!Таблица213[[product_name]:[упаковка]],4,FALSE)</f>
        <v>желудки</v>
      </c>
      <c r="I1539">
        <v>180</v>
      </c>
      <c r="J1539" s="15">
        <v>554.21605446428566</v>
      </c>
      <c r="K1539" s="15">
        <f>укпф1[[#This Row],[цена]]*укпф1[[#This Row],[объем]]</f>
        <v>99758.889803571423</v>
      </c>
      <c r="L1539" s="16">
        <f>IFERROR(укпф1[[#This Row],[объем]]*VLOOKUP(укпф1[[#This Row],[артикул]],[1]маринад!$A$2:$D$39,3,FALSE),укпф1[[#This Row],[объем]])</f>
        <v>180</v>
      </c>
    </row>
    <row r="1540" spans="1:12" x14ac:dyDescent="0.35">
      <c r="A1540" s="15" t="s">
        <v>161</v>
      </c>
      <c r="B1540" s="13" t="s">
        <v>166</v>
      </c>
      <c r="C1540" s="13" t="s">
        <v>25</v>
      </c>
      <c r="D1540">
        <f>VLOOKUP(укпф1[[#This Row],[Номенклатура]],[1]!Таблица213[[product_name]:[упаковка]],7,FALSE)</f>
        <v>732</v>
      </c>
      <c r="E1540" t="s">
        <v>47</v>
      </c>
      <c r="F1540" t="str">
        <f>VLOOKUP(укпф1[[#This Row],[Номенклатура]],[1]!Таблица213[[product_name]:[упаковка]],3,FALSE)</f>
        <v>ОХЛ</v>
      </c>
      <c r="G1540" s="15"/>
      <c r="H1540" t="str">
        <f>VLOOKUP(укпф1[[#This Row],[Номенклатура]],[1]!Таблица213[[product_name]:[упаковка]],4,FALSE)</f>
        <v>печень</v>
      </c>
      <c r="I1540">
        <v>45</v>
      </c>
      <c r="J1540" s="15">
        <v>538.07383928571426</v>
      </c>
      <c r="K1540" s="15">
        <f>укпф1[[#This Row],[цена]]*укпф1[[#This Row],[объем]]</f>
        <v>24213.322767857142</v>
      </c>
      <c r="L1540" s="16">
        <f>IFERROR(укпф1[[#This Row],[объем]]*VLOOKUP(укпф1[[#This Row],[артикул]],[1]маринад!$A$2:$D$39,3,FALSE),укпф1[[#This Row],[объем]])</f>
        <v>45</v>
      </c>
    </row>
    <row r="1541" spans="1:12" x14ac:dyDescent="0.35">
      <c r="A1541" s="15" t="s">
        <v>161</v>
      </c>
      <c r="B1541" s="13" t="s">
        <v>166</v>
      </c>
      <c r="C1541" s="13" t="s">
        <v>25</v>
      </c>
      <c r="D1541">
        <f>VLOOKUP(укпф1[[#This Row],[Номенклатура]],[1]!Таблица213[[product_name]:[упаковка]],7,FALSE)</f>
        <v>1002</v>
      </c>
      <c r="E1541" t="s">
        <v>48</v>
      </c>
      <c r="F1541" t="str">
        <f>VLOOKUP(укпф1[[#This Row],[Номенклатура]],[1]!Таблица213[[product_name]:[упаковка]],3,FALSE)</f>
        <v>ОХЛ</v>
      </c>
      <c r="G1541" s="15"/>
      <c r="H1541" t="str">
        <f>VLOOKUP(укпф1[[#This Row],[Номенклатура]],[1]!Таблица213[[product_name]:[упаковка]],4,FALSE)</f>
        <v>печень</v>
      </c>
      <c r="I1541">
        <v>275</v>
      </c>
      <c r="J1541" s="15">
        <v>522.04998214285706</v>
      </c>
      <c r="K1541" s="15">
        <f>укпф1[[#This Row],[цена]]*укпф1[[#This Row],[объем]]</f>
        <v>143563.74508928569</v>
      </c>
      <c r="L1541" s="16">
        <f>IFERROR(укпф1[[#This Row],[объем]]*VLOOKUP(укпф1[[#This Row],[артикул]],[1]маринад!$A$2:$D$39,3,FALSE),укпф1[[#This Row],[объем]])</f>
        <v>275</v>
      </c>
    </row>
    <row r="1542" spans="1:12" x14ac:dyDescent="0.35">
      <c r="A1542" s="15" t="s">
        <v>161</v>
      </c>
      <c r="B1542" s="13" t="s">
        <v>166</v>
      </c>
      <c r="C1542" s="13" t="s">
        <v>25</v>
      </c>
      <c r="D1542">
        <f>VLOOKUP(укпф1[[#This Row],[Номенклатура]],[1]!Таблица213[[product_name]:[упаковка]],7,FALSE)</f>
        <v>734</v>
      </c>
      <c r="E1542" t="s">
        <v>49</v>
      </c>
      <c r="F1542" t="str">
        <f>VLOOKUP(укпф1[[#This Row],[Номенклатура]],[1]!Таблица213[[product_name]:[упаковка]],3,FALSE)</f>
        <v>ОХЛ</v>
      </c>
      <c r="G1542" s="15"/>
      <c r="H1542" t="str">
        <f>VLOOKUP(укпф1[[#This Row],[Номенклатура]],[1]!Таблица213[[product_name]:[упаковка]],4,FALSE)</f>
        <v>сердце</v>
      </c>
      <c r="I1542">
        <v>7.5</v>
      </c>
      <c r="J1542" s="15">
        <v>915.90910714285712</v>
      </c>
      <c r="K1542" s="15">
        <f>укпф1[[#This Row],[цена]]*укпф1[[#This Row],[объем]]</f>
        <v>6869.3183035714283</v>
      </c>
      <c r="L1542" s="16">
        <f>IFERROR(укпф1[[#This Row],[объем]]*VLOOKUP(укпф1[[#This Row],[артикул]],[1]маринад!$A$2:$D$39,3,FALSE),укпф1[[#This Row],[объем]])</f>
        <v>7.5</v>
      </c>
    </row>
    <row r="1543" spans="1:12" x14ac:dyDescent="0.35">
      <c r="A1543" s="15" t="s">
        <v>161</v>
      </c>
      <c r="B1543" s="13" t="s">
        <v>166</v>
      </c>
      <c r="C1543" s="13" t="s">
        <v>25</v>
      </c>
      <c r="D1543">
        <f>VLOOKUP(укпф1[[#This Row],[Номенклатура]],[1]!Таблица213[[product_name]:[упаковка]],7,FALSE)</f>
        <v>1003</v>
      </c>
      <c r="E1543" t="s">
        <v>50</v>
      </c>
      <c r="F1543" t="str">
        <f>VLOOKUP(укпф1[[#This Row],[Номенклатура]],[1]!Таблица213[[product_name]:[упаковка]],3,FALSE)</f>
        <v>ОХЛ</v>
      </c>
      <c r="G1543" s="15"/>
      <c r="H1543" t="str">
        <f>VLOOKUP(укпф1[[#This Row],[Номенклатура]],[1]!Таблица213[[product_name]:[упаковка]],4,FALSE)</f>
        <v>сердце</v>
      </c>
      <c r="I1543">
        <v>115</v>
      </c>
      <c r="J1543" s="15">
        <v>899.88524999999993</v>
      </c>
      <c r="K1543" s="15">
        <f>укпф1[[#This Row],[цена]]*укпф1[[#This Row],[объем]]</f>
        <v>103486.80374999999</v>
      </c>
      <c r="L1543" s="16">
        <f>IFERROR(укпф1[[#This Row],[объем]]*VLOOKUP(укпф1[[#This Row],[артикул]],[1]маринад!$A$2:$D$39,3,FALSE),укпф1[[#This Row],[объем]])</f>
        <v>115</v>
      </c>
    </row>
    <row r="1544" spans="1:12" x14ac:dyDescent="0.35">
      <c r="A1544" s="15" t="s">
        <v>161</v>
      </c>
      <c r="B1544" s="13" t="s">
        <v>166</v>
      </c>
      <c r="C1544" s="13" t="s">
        <v>25</v>
      </c>
      <c r="D1544">
        <f>VLOOKUP(укпф1[[#This Row],[Номенклатура]],[1]!Таблица213[[product_name]:[упаковка]],7,FALSE)</f>
        <v>941</v>
      </c>
      <c r="E1544" t="s">
        <v>51</v>
      </c>
      <c r="F1544" t="str">
        <f>VLOOKUP(укпф1[[#This Row],[Номенклатура]],[1]!Таблица213[[product_name]:[упаковка]],3,FALSE)</f>
        <v>ОХЛ</v>
      </c>
      <c r="G1544" s="15"/>
      <c r="H1544" t="str">
        <f>VLOOKUP(укпф1[[#This Row],[Номенклатура]],[1]!Таблица213[[product_name]:[упаковка]],4,FALSE)</f>
        <v>бедро</v>
      </c>
      <c r="I1544">
        <v>27</v>
      </c>
      <c r="J1544" s="15">
        <v>937.73291925465844</v>
      </c>
      <c r="K1544" s="15">
        <f>укпф1[[#This Row],[цена]]*укпф1[[#This Row],[объем]]</f>
        <v>25318.788819875779</v>
      </c>
      <c r="L1544" s="16">
        <f>IFERROR(укпф1[[#This Row],[объем]]*VLOOKUP(укпф1[[#This Row],[артикул]],[1]маринад!$A$2:$D$39,3,FALSE),укпф1[[#This Row],[объем]])</f>
        <v>22.784810126582279</v>
      </c>
    </row>
    <row r="1545" spans="1:12" x14ac:dyDescent="0.35">
      <c r="A1545" s="15" t="s">
        <v>161</v>
      </c>
      <c r="B1545" s="13" t="s">
        <v>166</v>
      </c>
      <c r="C1545" s="13" t="s">
        <v>25</v>
      </c>
      <c r="D1545">
        <f>VLOOKUP(укпф1[[#This Row],[Номенклатура]],[1]!Таблица213[[product_name]:[упаковка]],7,FALSE)</f>
        <v>942</v>
      </c>
      <c r="E1545" t="s">
        <v>52</v>
      </c>
      <c r="F1545" t="str">
        <f>VLOOKUP(укпф1[[#This Row],[Номенклатура]],[1]!Таблица213[[product_name]:[упаковка]],3,FALSE)</f>
        <v>ОХЛ</v>
      </c>
      <c r="G1545" s="15"/>
      <c r="H1545" t="str">
        <f>VLOOKUP(укпф1[[#This Row],[Номенклатура]],[1]!Таблица213[[product_name]:[упаковка]],4,FALSE)</f>
        <v>крыло</v>
      </c>
      <c r="I1545">
        <v>30</v>
      </c>
      <c r="J1545" s="15">
        <v>922.36024844720498</v>
      </c>
      <c r="K1545" s="15">
        <f>укпф1[[#This Row],[цена]]*укпф1[[#This Row],[объем]]</f>
        <v>27670.80745341615</v>
      </c>
      <c r="L1545" s="16">
        <f>IFERROR(укпф1[[#This Row],[объем]]*VLOOKUP(укпф1[[#This Row],[артикул]],[1]маринад!$A$2:$D$39,3,FALSE),укпф1[[#This Row],[объем]])</f>
        <v>25.312183597705033</v>
      </c>
    </row>
    <row r="1546" spans="1:12" x14ac:dyDescent="0.35">
      <c r="A1546" s="15" t="s">
        <v>161</v>
      </c>
      <c r="B1546" s="13" t="s">
        <v>166</v>
      </c>
      <c r="C1546" s="13" t="s">
        <v>25</v>
      </c>
      <c r="D1546">
        <f>VLOOKUP(укпф1[[#This Row],[Номенклатура]],[1]!Таблица213[[product_name]:[упаковка]],7,FALSE)</f>
        <v>1014</v>
      </c>
      <c r="E1546" t="s">
        <v>53</v>
      </c>
      <c r="F1546" t="str">
        <f>VLOOKUP(укпф1[[#This Row],[Номенклатура]],[1]!Таблица213[[product_name]:[упаковка]],3,FALSE)</f>
        <v>ОХЛ</v>
      </c>
      <c r="G1546" s="15"/>
      <c r="H1546" t="str">
        <f>VLOOKUP(укпф1[[#This Row],[Номенклатура]],[1]!Таблица213[[product_name]:[упаковка]],4,FALSE)</f>
        <v>крыло</v>
      </c>
      <c r="I1546">
        <v>300</v>
      </c>
      <c r="J1546" s="15">
        <v>884.0434821428571</v>
      </c>
      <c r="K1546" s="15">
        <f>укпф1[[#This Row],[цена]]*укпф1[[#This Row],[объем]]</f>
        <v>265213.04464285716</v>
      </c>
      <c r="L1546" s="16">
        <f>IFERROR(укпф1[[#This Row],[объем]]*VLOOKUP(укпф1[[#This Row],[артикул]],[1]маринад!$A$2:$D$39,3,FALSE),укпф1[[#This Row],[объем]])</f>
        <v>257.17959708529787</v>
      </c>
    </row>
    <row r="1547" spans="1:12" x14ac:dyDescent="0.35">
      <c r="A1547" s="15" t="s">
        <v>161</v>
      </c>
      <c r="B1547" s="13" t="s">
        <v>166</v>
      </c>
      <c r="C1547" s="13" t="s">
        <v>25</v>
      </c>
      <c r="D1547">
        <f>VLOOKUP(укпф1[[#This Row],[Номенклатура]],[1]!Таблица213[[product_name]:[упаковка]],7,FALSE)</f>
        <v>1010</v>
      </c>
      <c r="E1547" t="s">
        <v>54</v>
      </c>
      <c r="F1547" t="str">
        <f>VLOOKUP(укпф1[[#This Row],[Номенклатура]],[1]!Таблица213[[product_name]:[упаковка]],3,FALSE)</f>
        <v>ОХЛ</v>
      </c>
      <c r="G1547" s="15"/>
      <c r="H1547" t="str">
        <f>VLOOKUP(укпф1[[#This Row],[Номенклатура]],[1]!Таблица213[[product_name]:[упаковка]],4,FALSE)</f>
        <v>табак</v>
      </c>
      <c r="I1547">
        <v>70</v>
      </c>
      <c r="J1547" s="15">
        <v>722.43924107142857</v>
      </c>
      <c r="K1547" s="15">
        <f>укпф1[[#This Row],[цена]]*укпф1[[#This Row],[объем]]</f>
        <v>50570.746874999997</v>
      </c>
      <c r="L1547" s="16">
        <f>IFERROR(укпф1[[#This Row],[объем]]*VLOOKUP(укпф1[[#This Row],[артикул]],[1]маринад!$A$2:$D$39,3,FALSE),укпф1[[#This Row],[объем]])</f>
        <v>61.810154525386309</v>
      </c>
    </row>
    <row r="1548" spans="1:12" x14ac:dyDescent="0.35">
      <c r="A1548" s="15" t="s">
        <v>161</v>
      </c>
      <c r="B1548" s="13" t="s">
        <v>166</v>
      </c>
      <c r="C1548" s="13" t="s">
        <v>25</v>
      </c>
      <c r="D1548">
        <f>VLOOKUP(укпф1[[#This Row],[Номенклатура]],[1]!Таблица213[[product_name]:[упаковка]],7,FALSE)</f>
        <v>1017</v>
      </c>
      <c r="E1548" t="s">
        <v>55</v>
      </c>
      <c r="F1548" t="str">
        <f>VLOOKUP(укпф1[[#This Row],[Номенклатура]],[1]!Таблица213[[product_name]:[упаковка]],3,FALSE)</f>
        <v>ОХЛ</v>
      </c>
      <c r="G1548" s="15"/>
      <c r="H1548" t="str">
        <f>VLOOKUP(укпф1[[#This Row],[Номенклатура]],[1]!Таблица213[[product_name]:[упаковка]],4,FALSE)</f>
        <v>голень</v>
      </c>
      <c r="I1548">
        <v>180</v>
      </c>
      <c r="J1548" s="15">
        <v>930.02102678571418</v>
      </c>
      <c r="K1548" s="15">
        <f>укпф1[[#This Row],[цена]]*укпф1[[#This Row],[объем]]</f>
        <v>167403.78482142856</v>
      </c>
      <c r="L1548" s="16">
        <f>IFERROR(укпф1[[#This Row],[объем]]*VLOOKUP(укпф1[[#This Row],[артикул]],[1]маринад!$A$2:$D$39,3,FALSE),укпф1[[#This Row],[объем]])</f>
        <v>153.91192817443351</v>
      </c>
    </row>
    <row r="1549" spans="1:12" x14ac:dyDescent="0.35">
      <c r="A1549" s="15" t="s">
        <v>161</v>
      </c>
      <c r="B1549" s="13" t="s">
        <v>166</v>
      </c>
      <c r="C1549" s="13" t="s">
        <v>25</v>
      </c>
      <c r="D1549">
        <f>VLOOKUP(укпф1[[#This Row],[Номенклатура]],[1]!Таблица213[[product_name]:[упаковка]],7,FALSE)</f>
        <v>1018</v>
      </c>
      <c r="E1549" t="s">
        <v>56</v>
      </c>
      <c r="F1549" t="str">
        <f>VLOOKUP(укпф1[[#This Row],[Номенклатура]],[1]!Таблица213[[product_name]:[упаковка]],3,FALSE)</f>
        <v>ОХЛ</v>
      </c>
      <c r="G1549" s="15"/>
      <c r="H1549" t="str">
        <f>VLOOKUP(укпф1[[#This Row],[Номенклатура]],[1]!Таблица213[[product_name]:[упаковка]],4,FALSE)</f>
        <v>бедро</v>
      </c>
      <c r="I1549">
        <v>190</v>
      </c>
      <c r="J1549" s="15">
        <v>953.23741071428572</v>
      </c>
      <c r="K1549" s="15">
        <f>укпф1[[#This Row],[цена]]*укпф1[[#This Row],[объем]]</f>
        <v>181115.10803571428</v>
      </c>
      <c r="L1549" s="16">
        <f>IFERROR(укпф1[[#This Row],[объем]]*VLOOKUP(укпф1[[#This Row],[артикул]],[1]маринад!$A$2:$D$39,3,FALSE),укпф1[[#This Row],[объем]])</f>
        <v>163.86373436826219</v>
      </c>
    </row>
    <row r="1550" spans="1:12" x14ac:dyDescent="0.35">
      <c r="A1550" s="15" t="s">
        <v>161</v>
      </c>
      <c r="B1550" s="13" t="s">
        <v>166</v>
      </c>
      <c r="C1550" s="13" t="s">
        <v>25</v>
      </c>
      <c r="D1550">
        <f>VLOOKUP(укпф1[[#This Row],[Номенклатура]],[1]!Таблица213[[product_name]:[упаковка]],7,FALSE)</f>
        <v>1019</v>
      </c>
      <c r="E1550" t="s">
        <v>57</v>
      </c>
      <c r="F1550" t="str">
        <f>VLOOKUP(укпф1[[#This Row],[Номенклатура]],[1]!Таблица213[[product_name]:[упаковка]],3,FALSE)</f>
        <v>ОХЛ</v>
      </c>
      <c r="G1550" s="15"/>
      <c r="H1550" t="str">
        <f>VLOOKUP(укпф1[[#This Row],[Номенклатура]],[1]!Таблица213[[product_name]:[упаковка]],4,FALSE)</f>
        <v>филе</v>
      </c>
      <c r="I1550">
        <v>10</v>
      </c>
      <c r="J1550" s="15">
        <v>1133.5058035714285</v>
      </c>
      <c r="K1550" s="15">
        <f>укпф1[[#This Row],[цена]]*укпф1[[#This Row],[объем]]</f>
        <v>11335.058035714284</v>
      </c>
      <c r="L1550" s="16">
        <f>IFERROR(укпф1[[#This Row],[объем]]*VLOOKUP(укпф1[[#This Row],[артикул]],[1]маринад!$A$2:$D$39,3,FALSE),укпф1[[#This Row],[объем]])</f>
        <v>8.695652173913043</v>
      </c>
    </row>
    <row r="1551" spans="1:12" x14ac:dyDescent="0.35">
      <c r="A1551" s="15" t="s">
        <v>161</v>
      </c>
      <c r="B1551" s="13" t="s">
        <v>166</v>
      </c>
      <c r="C1551" s="13" t="s">
        <v>25</v>
      </c>
      <c r="D1551">
        <f>VLOOKUP(укпф1[[#This Row],[Номенклатура]],[1]!Таблица213[[product_name]:[упаковка]],7,FALSE)</f>
        <v>958</v>
      </c>
      <c r="E1551" t="s">
        <v>58</v>
      </c>
      <c r="F1551" t="str">
        <f>VLOOKUP(укпф1[[#This Row],[Номенклатура]],[1]!Таблица213[[product_name]:[упаковка]],3,FALSE)</f>
        <v>ОХЛ</v>
      </c>
      <c r="G1551" s="15"/>
      <c r="H1551" t="str">
        <f>VLOOKUP(укпф1[[#This Row],[Номенклатура]],[1]!Таблица213[[product_name]:[упаковка]],4,FALSE)</f>
        <v>табак</v>
      </c>
      <c r="I1551">
        <v>16</v>
      </c>
      <c r="J1551" s="15">
        <v>799.37196428571428</v>
      </c>
      <c r="K1551" s="15">
        <f>укпф1[[#This Row],[цена]]*укпф1[[#This Row],[объем]]</f>
        <v>12789.951428571429</v>
      </c>
      <c r="L1551" s="16">
        <f>IFERROR(укпф1[[#This Row],[объем]]*VLOOKUP(укпф1[[#This Row],[артикул]],[1]маринад!$A$2:$D$39,3,FALSE),укпф1[[#This Row],[объем]])</f>
        <v>15.57935735150925</v>
      </c>
    </row>
    <row r="1552" spans="1:12" x14ac:dyDescent="0.35">
      <c r="A1552" s="15" t="s">
        <v>161</v>
      </c>
      <c r="B1552" s="13" t="s">
        <v>166</v>
      </c>
      <c r="C1552" s="13" t="s">
        <v>25</v>
      </c>
      <c r="D1552">
        <f>VLOOKUP(укпф1[[#This Row],[Номенклатура]],[1]!Таблица213[[product_name]:[упаковка]],7,FALSE)</f>
        <v>1015</v>
      </c>
      <c r="E1552" t="s">
        <v>167</v>
      </c>
      <c r="F1552" t="str">
        <f>VLOOKUP(укпф1[[#This Row],[Номенклатура]],[1]!Таблица213[[product_name]:[упаковка]],3,FALSE)</f>
        <v>ОХЛ</v>
      </c>
      <c r="G1552" s="15"/>
      <c r="H1552" t="str">
        <f>VLOOKUP(укпф1[[#This Row],[Номенклатура]],[1]!Таблица213[[product_name]:[упаковка]],4,FALSE)</f>
        <v>половинка</v>
      </c>
      <c r="I1552">
        <v>40</v>
      </c>
      <c r="J1552" s="15">
        <v>799.37196428571428</v>
      </c>
      <c r="K1552" s="15">
        <f>укпф1[[#This Row],[цена]]*укпф1[[#This Row],[объем]]</f>
        <v>31974.87857142857</v>
      </c>
      <c r="L1552" s="16">
        <f>IFERROR(укпф1[[#This Row],[объем]]*VLOOKUP(укпф1[[#This Row],[артикул]],[1]маринад!$A$2:$D$39,3,FALSE),укпф1[[#This Row],[объем]])</f>
        <v>38.948393378773126</v>
      </c>
    </row>
    <row r="1553" spans="1:12" x14ac:dyDescent="0.35">
      <c r="A1553" s="15" t="s">
        <v>161</v>
      </c>
      <c r="B1553" s="13" t="s">
        <v>166</v>
      </c>
      <c r="C1553" s="13" t="s">
        <v>25</v>
      </c>
      <c r="D1553">
        <f>VLOOKUP(укпф1[[#This Row],[Номенклатура]],[1]!Таблица213[[product_name]:[упаковка]],7,FALSE)</f>
        <v>956</v>
      </c>
      <c r="E1553" t="s">
        <v>168</v>
      </c>
      <c r="F1553" t="str">
        <f>VLOOKUP(укпф1[[#This Row],[Номенклатура]],[1]!Таблица213[[product_name]:[упаковка]],3,FALSE)</f>
        <v>ОХЛ</v>
      </c>
      <c r="G1553" s="15"/>
      <c r="H1553" t="str">
        <f>VLOOKUP(укпф1[[#This Row],[Номенклатура]],[1]!Таблица213[[product_name]:[упаковка]],4,FALSE)</f>
        <v>половинка</v>
      </c>
      <c r="I1553">
        <v>3</v>
      </c>
      <c r="J1553" s="15">
        <v>799.37196428571428</v>
      </c>
      <c r="K1553" s="15">
        <f>укпф1[[#This Row],[цена]]*укпф1[[#This Row],[объем]]</f>
        <v>2398.1158928571431</v>
      </c>
      <c r="L1553" s="16">
        <f>IFERROR(укпф1[[#This Row],[объем]]*VLOOKUP(укпф1[[#This Row],[артикул]],[1]маринад!$A$2:$D$39,3,FALSE),укпф1[[#This Row],[объем]])</f>
        <v>2.9211295034079843</v>
      </c>
    </row>
    <row r="1554" spans="1:12" x14ac:dyDescent="0.35">
      <c r="A1554" s="15" t="s">
        <v>161</v>
      </c>
      <c r="B1554" s="13" t="s">
        <v>166</v>
      </c>
      <c r="C1554" s="13" t="s">
        <v>25</v>
      </c>
      <c r="D1554">
        <f>VLOOKUP(укпф1[[#This Row],[Номенклатура]],[1]!Таблица213[[product_name]:[упаковка]],7,FALSE)</f>
        <v>1020</v>
      </c>
      <c r="E1554" t="s">
        <v>59</v>
      </c>
      <c r="F1554" t="str">
        <f>VLOOKUP(укпф1[[#This Row],[Номенклатура]],[1]!Таблица213[[product_name]:[упаковка]],3,FALSE)</f>
        <v>ОХЛ</v>
      </c>
      <c r="G1554" s="15"/>
      <c r="H1554" t="str">
        <f>VLOOKUP(укпф1[[#This Row],[Номенклатура]],[1]!Таблица213[[product_name]:[упаковка]],4,FALSE)</f>
        <v>рагу</v>
      </c>
      <c r="I1554">
        <v>350</v>
      </c>
      <c r="J1554" s="15">
        <v>635.49160714285711</v>
      </c>
      <c r="K1554" s="15">
        <f>укпф1[[#This Row],[цена]]*укпф1[[#This Row],[объем]]</f>
        <v>222422.0625</v>
      </c>
      <c r="L1554" s="16">
        <f>IFERROR(укпф1[[#This Row],[объем]]*VLOOKUP(укпф1[[#This Row],[артикул]],[1]маринад!$A$2:$D$39,3,FALSE),укпф1[[#This Row],[объем]])</f>
        <v>259.70171403131263</v>
      </c>
    </row>
    <row r="1555" spans="1:12" x14ac:dyDescent="0.35">
      <c r="A1555" s="15" t="s">
        <v>161</v>
      </c>
      <c r="B1555" s="13" t="s">
        <v>166</v>
      </c>
      <c r="C1555" s="13" t="s">
        <v>25</v>
      </c>
      <c r="D1555">
        <f>VLOOKUP(укпф1[[#This Row],[Номенклатура]],[1]!Таблица213[[product_name]:[упаковка]],7,FALSE)</f>
        <v>1038</v>
      </c>
      <c r="E1555" t="s">
        <v>60</v>
      </c>
      <c r="F1555" t="str">
        <f>VLOOKUP(укпф1[[#This Row],[Номенклатура]],[1]!Таблица213[[product_name]:[упаковка]],3,FALSE)</f>
        <v>ОХЛ</v>
      </c>
      <c r="G1555" s="15"/>
      <c r="H1555" t="str">
        <f>VLOOKUP(укпф1[[#This Row],[Номенклатура]],[1]!Таблица213[[product_name]:[упаковка]],4,FALSE)</f>
        <v>табак</v>
      </c>
      <c r="I1555">
        <v>27</v>
      </c>
      <c r="J1555" s="15">
        <v>769.32723214285704</v>
      </c>
      <c r="K1555" s="15">
        <f>укпф1[[#This Row],[цена]]*укпф1[[#This Row],[объем]]</f>
        <v>20771.835267857139</v>
      </c>
      <c r="L1555" s="16">
        <f>IFERROR(укпф1[[#This Row],[объем]]*VLOOKUP(укпф1[[#This Row],[артикул]],[1]маринад!$A$2:$D$39,3,FALSE),укпф1[[#This Row],[объем]])</f>
        <v>26.732673267326732</v>
      </c>
    </row>
    <row r="1556" spans="1:12" x14ac:dyDescent="0.35">
      <c r="A1556" s="15" t="s">
        <v>161</v>
      </c>
      <c r="B1556" s="13" t="s">
        <v>166</v>
      </c>
      <c r="C1556" s="13" t="s">
        <v>25</v>
      </c>
      <c r="D1556">
        <f>VLOOKUP(укпф1[[#This Row],[Номенклатура]],[1]!Таблица213[[product_name]:[упаковка]],7,FALSE)</f>
        <v>1067</v>
      </c>
      <c r="E1556" t="s">
        <v>169</v>
      </c>
      <c r="F1556" t="str">
        <f>VLOOKUP(укпф1[[#This Row],[Номенклатура]],[1]!Таблица213[[product_name]:[упаковка]],3,FALSE)</f>
        <v>ОХЛ</v>
      </c>
      <c r="G1556" s="15"/>
      <c r="H1556" t="str">
        <f>VLOOKUP(укпф1[[#This Row],[Номенклатура]],[1]!Таблица213[[product_name]:[упаковка]],4,FALSE)</f>
        <v>бедро</v>
      </c>
      <c r="I1556">
        <v>280</v>
      </c>
      <c r="J1556" s="15">
        <v>884.0434821428571</v>
      </c>
      <c r="K1556" s="15">
        <f>укпф1[[#This Row],[цена]]*укпф1[[#This Row],[объем]]</f>
        <v>247532.17499999999</v>
      </c>
      <c r="L1556" s="16">
        <f>IFERROR(укпф1[[#This Row],[объем]]*VLOOKUP(укпф1[[#This Row],[артикул]],[1]маринад!$A$2:$D$39,3,FALSE),укпф1[[#This Row],[объем]])</f>
        <v>237.69100169779287</v>
      </c>
    </row>
    <row r="1557" spans="1:12" x14ac:dyDescent="0.35">
      <c r="A1557" s="15" t="s">
        <v>161</v>
      </c>
      <c r="B1557" s="13" t="s">
        <v>166</v>
      </c>
      <c r="C1557" s="13" t="s">
        <v>25</v>
      </c>
      <c r="D1557">
        <f>VLOOKUP(укпф1[[#This Row],[Номенклатура]],[1]!Таблица213[[product_name]:[упаковка]],7,FALSE)</f>
        <v>1068</v>
      </c>
      <c r="E1557" t="s">
        <v>170</v>
      </c>
      <c r="F1557" t="str">
        <f>VLOOKUP(укпф1[[#This Row],[Номенклатура]],[1]!Таблица213[[product_name]:[упаковка]],3,FALSE)</f>
        <v>ОХЛ</v>
      </c>
      <c r="G1557" s="15"/>
      <c r="H1557" t="str">
        <f>VLOOKUP(укпф1[[#This Row],[Номенклатура]],[1]!Таблица213[[product_name]:[упаковка]],4,FALSE)</f>
        <v>филе</v>
      </c>
      <c r="I1557">
        <v>36</v>
      </c>
      <c r="J1557" s="15">
        <v>1060.6700892857141</v>
      </c>
      <c r="K1557" s="15">
        <f>укпф1[[#This Row],[цена]]*укпф1[[#This Row],[объем]]</f>
        <v>38184.123214285704</v>
      </c>
      <c r="L1557" s="16">
        <f>IFERROR(укпф1[[#This Row],[объем]]*VLOOKUP(укпф1[[#This Row],[артикул]],[1]маринад!$A$2:$D$39,3,FALSE),укпф1[[#This Row],[объем]])</f>
        <v>30.560271646859086</v>
      </c>
    </row>
    <row r="1558" spans="1:12" x14ac:dyDescent="0.35">
      <c r="A1558" s="15" t="s">
        <v>161</v>
      </c>
      <c r="B1558" s="13" t="s">
        <v>166</v>
      </c>
      <c r="C1558" s="13" t="s">
        <v>25</v>
      </c>
      <c r="D1558">
        <f>VLOOKUP(укпф1[[#This Row],[Номенклатура]],[1]!Таблица213[[product_name]:[упаковка]],7,FALSE)</f>
        <v>1009</v>
      </c>
      <c r="E1558" t="s">
        <v>65</v>
      </c>
      <c r="F1558" t="str">
        <f>VLOOKUP(укпф1[[#This Row],[Номенклатура]],[1]!Таблица213[[product_name]:[упаковка]],3,FALSE)</f>
        <v>ОХЛ</v>
      </c>
      <c r="G1558" s="15"/>
      <c r="H1558" t="str">
        <f>VLOOKUP(укпф1[[#This Row],[Номенклатура]],[1]!Таблица213[[product_name]:[упаковка]],4,FALSE)</f>
        <v>лапы</v>
      </c>
      <c r="I1558">
        <v>700</v>
      </c>
      <c r="J1558" s="15">
        <v>201.20866071428571</v>
      </c>
      <c r="K1558" s="15">
        <f>укпф1[[#This Row],[цена]]*укпф1[[#This Row],[объем]]</f>
        <v>140846.0625</v>
      </c>
      <c r="L1558" s="16">
        <f>IFERROR(укпф1[[#This Row],[объем]]*VLOOKUP(укпф1[[#This Row],[артикул]],[1]маринад!$A$2:$D$39,3,FALSE),укпф1[[#This Row],[объем]])</f>
        <v>700</v>
      </c>
    </row>
    <row r="1559" spans="1:12" x14ac:dyDescent="0.35">
      <c r="A1559" s="15" t="s">
        <v>161</v>
      </c>
      <c r="B1559" s="13" t="s">
        <v>166</v>
      </c>
      <c r="C1559" s="13" t="s">
        <v>25</v>
      </c>
      <c r="D1559">
        <f>VLOOKUP(укпф1[[#This Row],[Номенклатура]],[1]!Таблица213[[product_name]:[упаковка]],7,FALSE)</f>
        <v>1008</v>
      </c>
      <c r="E1559" t="s">
        <v>66</v>
      </c>
      <c r="F1559" t="str">
        <f>VLOOKUP(укпф1[[#This Row],[Номенклатура]],[1]!Таблица213[[product_name]:[упаковка]],3,FALSE)</f>
        <v>ОХЛ</v>
      </c>
      <c r="G1559" s="15"/>
      <c r="H1559" t="str">
        <f>VLOOKUP(укпф1[[#This Row],[Номенклатура]],[1]!Таблица213[[product_name]:[упаковка]],4,FALSE)</f>
        <v>головы</v>
      </c>
      <c r="I1559">
        <v>849.99999999999989</v>
      </c>
      <c r="J1559" s="15">
        <v>208.85641071428569</v>
      </c>
      <c r="K1559" s="15">
        <f>укпф1[[#This Row],[цена]]*укпф1[[#This Row],[объем]]</f>
        <v>177527.94910714281</v>
      </c>
      <c r="L1559" s="16">
        <f>IFERROR(укпф1[[#This Row],[объем]]*VLOOKUP(укпф1[[#This Row],[артикул]],[1]маринад!$A$2:$D$39,3,FALSE),укпф1[[#This Row],[объем]])</f>
        <v>849.99999999999989</v>
      </c>
    </row>
    <row r="1560" spans="1:12" x14ac:dyDescent="0.35">
      <c r="A1560" s="15" t="s">
        <v>161</v>
      </c>
      <c r="B1560" s="13" t="s">
        <v>166</v>
      </c>
      <c r="C1560" s="13" t="s">
        <v>25</v>
      </c>
      <c r="D1560">
        <f>VLOOKUP(укпф1[[#This Row],[Номенклатура]],[1]!Таблица213[[product_name]:[упаковка]],7,FALSE)</f>
        <v>1004</v>
      </c>
      <c r="E1560" t="s">
        <v>67</v>
      </c>
      <c r="F1560" t="str">
        <f>VLOOKUP(укпф1[[#This Row],[Номенклатура]],[1]!Таблица213[[product_name]:[упаковка]],3,FALSE)</f>
        <v>ОХЛ</v>
      </c>
      <c r="G1560" s="15"/>
      <c r="H1560" t="str">
        <f>VLOOKUP(укпф1[[#This Row],[Номенклатура]],[1]!Таблица213[[product_name]:[упаковка]],4,FALSE)</f>
        <v>шея</v>
      </c>
      <c r="I1560">
        <v>802</v>
      </c>
      <c r="J1560" s="15">
        <v>297.71598214285711</v>
      </c>
      <c r="K1560" s="15">
        <f>укпф1[[#This Row],[цена]]*укпф1[[#This Row],[объем]]</f>
        <v>238768.21767857141</v>
      </c>
      <c r="L1560" s="16">
        <f>IFERROR(укпф1[[#This Row],[объем]]*VLOOKUP(укпф1[[#This Row],[артикул]],[1]маринад!$A$2:$D$39,3,FALSE),укпф1[[#This Row],[объем]])</f>
        <v>802</v>
      </c>
    </row>
    <row r="1561" spans="1:12" x14ac:dyDescent="0.35">
      <c r="A1561" s="15" t="s">
        <v>161</v>
      </c>
      <c r="B1561" s="13" t="s">
        <v>94</v>
      </c>
      <c r="C1561" s="13" t="s">
        <v>95</v>
      </c>
      <c r="D1561">
        <f>VLOOKUP(укпф1[[#This Row],[Номенклатура]],[1]!Таблица213[[product_name]:[упаковка]],7,FALSE)</f>
        <v>701</v>
      </c>
      <c r="E1561" t="s">
        <v>26</v>
      </c>
      <c r="F1561" t="str">
        <f>VLOOKUP(укпф1[[#This Row],[Номенклатура]],[1]!Таблица213[[product_name]:[упаковка]],3,FALSE)</f>
        <v>ОХЛ</v>
      </c>
      <c r="G1561" s="15"/>
      <c r="H1561" t="str">
        <f>VLOOKUP(укпф1[[#This Row],[Номенклатура]],[1]!Таблица213[[product_name]:[упаковка]],4,FALSE)</f>
        <v>тушка</v>
      </c>
      <c r="I1561">
        <v>100</v>
      </c>
      <c r="J1561" s="15">
        <v>827.59580357142841</v>
      </c>
      <c r="K1561" s="15">
        <f>укпф1[[#This Row],[цена]]*укпф1[[#This Row],[объем]]</f>
        <v>82759.580357142841</v>
      </c>
      <c r="L1561" s="16">
        <f>IFERROR(укпф1[[#This Row],[объем]]*VLOOKUP(укпф1[[#This Row],[артикул]],[1]маринад!$A$2:$D$39,3,FALSE),укпф1[[#This Row],[объем]])</f>
        <v>100</v>
      </c>
    </row>
    <row r="1562" spans="1:12" x14ac:dyDescent="0.35">
      <c r="A1562" s="15" t="s">
        <v>161</v>
      </c>
      <c r="B1562" s="13" t="s">
        <v>94</v>
      </c>
      <c r="C1562" s="13" t="s">
        <v>95</v>
      </c>
      <c r="D1562">
        <f>VLOOKUP(укпф1[[#This Row],[Номенклатура]],[1]!Таблица213[[product_name]:[упаковка]],7,FALSE)</f>
        <v>702</v>
      </c>
      <c r="E1562" t="s">
        <v>72</v>
      </c>
      <c r="F1562" t="str">
        <f>VLOOKUP(укпф1[[#This Row],[Номенклатура]],[1]!Таблица213[[product_name]:[упаковка]],3,FALSE)</f>
        <v>ОХЛ</v>
      </c>
      <c r="G1562" s="15"/>
      <c r="H1562" t="str">
        <f>VLOOKUP(укпф1[[#This Row],[Номенклатура]],[1]!Таблица213[[product_name]:[упаковка]],4,FALSE)</f>
        <v>тушка</v>
      </c>
      <c r="I1562">
        <v>60</v>
      </c>
      <c r="J1562" s="15">
        <v>811.20776785714281</v>
      </c>
      <c r="K1562" s="15">
        <f>укпф1[[#This Row],[цена]]*укпф1[[#This Row],[объем]]</f>
        <v>48672.466071428571</v>
      </c>
      <c r="L1562" s="16">
        <f>IFERROR(укпф1[[#This Row],[объем]]*VLOOKUP(укпф1[[#This Row],[артикул]],[1]маринад!$A$2:$D$39,3,FALSE),укпф1[[#This Row],[объем]])</f>
        <v>60</v>
      </c>
    </row>
    <row r="1563" spans="1:12" x14ac:dyDescent="0.35">
      <c r="A1563" s="15" t="s">
        <v>161</v>
      </c>
      <c r="B1563" s="13" t="s">
        <v>94</v>
      </c>
      <c r="C1563" s="13" t="s">
        <v>95</v>
      </c>
      <c r="D1563">
        <f>VLOOKUP(укпф1[[#This Row],[Номенклатура]],[1]!Таблица213[[product_name]:[упаковка]],7,FALSE)</f>
        <v>710</v>
      </c>
      <c r="E1563" t="s">
        <v>28</v>
      </c>
      <c r="F1563" t="str">
        <f>VLOOKUP(укпф1[[#This Row],[Номенклатура]],[1]!Таблица213[[product_name]:[упаковка]],3,FALSE)</f>
        <v>ОХЛ</v>
      </c>
      <c r="G1563" s="15"/>
      <c r="H1563" t="str">
        <f>VLOOKUP(укпф1[[#This Row],[Номенклатура]],[1]!Таблица213[[product_name]:[упаковка]],4,FALSE)</f>
        <v>бедро</v>
      </c>
      <c r="I1563">
        <v>250</v>
      </c>
      <c r="J1563" s="15">
        <v>884.0434821428571</v>
      </c>
      <c r="K1563" s="15">
        <f>укпф1[[#This Row],[цена]]*укпф1[[#This Row],[объем]]</f>
        <v>221010.87053571426</v>
      </c>
      <c r="L1563" s="16">
        <f>IFERROR(укпф1[[#This Row],[объем]]*VLOOKUP(укпф1[[#This Row],[артикул]],[1]маринад!$A$2:$D$39,3,FALSE),укпф1[[#This Row],[объем]])</f>
        <v>250</v>
      </c>
    </row>
    <row r="1564" spans="1:12" x14ac:dyDescent="0.35">
      <c r="A1564" s="15" t="s">
        <v>161</v>
      </c>
      <c r="B1564" s="13" t="s">
        <v>94</v>
      </c>
      <c r="C1564" s="13" t="s">
        <v>95</v>
      </c>
      <c r="D1564">
        <f>VLOOKUP(укпф1[[#This Row],[Номенклатура]],[1]!Таблица213[[product_name]:[упаковка]],7,FALSE)</f>
        <v>712</v>
      </c>
      <c r="E1564" t="s">
        <v>30</v>
      </c>
      <c r="F1564" t="str">
        <f>VLOOKUP(укпф1[[#This Row],[Номенклатура]],[1]!Таблица213[[product_name]:[упаковка]],3,FALSE)</f>
        <v>ОХЛ</v>
      </c>
      <c r="G1564" s="15"/>
      <c r="H1564" t="str">
        <f>VLOOKUP(укпф1[[#This Row],[Номенклатура]],[1]!Таблица213[[product_name]:[упаковка]],4,FALSE)</f>
        <v>голень</v>
      </c>
      <c r="I1564">
        <v>120</v>
      </c>
      <c r="J1564" s="15">
        <v>915.90910714285712</v>
      </c>
      <c r="K1564" s="15">
        <f>укпф1[[#This Row],[цена]]*укпф1[[#This Row],[объем]]</f>
        <v>109909.09285714285</v>
      </c>
      <c r="L1564" s="16">
        <f>IFERROR(укпф1[[#This Row],[объем]]*VLOOKUP(укпф1[[#This Row],[артикул]],[1]маринад!$A$2:$D$39,3,FALSE),укпф1[[#This Row],[объем]])</f>
        <v>120</v>
      </c>
    </row>
    <row r="1565" spans="1:12" x14ac:dyDescent="0.35">
      <c r="A1565" s="15" t="s">
        <v>161</v>
      </c>
      <c r="B1565" s="13" t="s">
        <v>94</v>
      </c>
      <c r="C1565" s="13" t="s">
        <v>95</v>
      </c>
      <c r="D1565">
        <f>VLOOKUP(укпф1[[#This Row],[Номенклатура]],[1]!Таблица213[[product_name]:[упаковка]],7,FALSE)</f>
        <v>714</v>
      </c>
      <c r="E1565" t="s">
        <v>32</v>
      </c>
      <c r="F1565" t="str">
        <f>VLOOKUP(укпф1[[#This Row],[Номенклатура]],[1]!Таблица213[[product_name]:[упаковка]],3,FALSE)</f>
        <v>ОХЛ</v>
      </c>
      <c r="G1565" s="15"/>
      <c r="H1565" t="str">
        <f>VLOOKUP(укпф1[[#This Row],[Номенклатура]],[1]!Таблица213[[product_name]:[упаковка]],4,FALSE)</f>
        <v>крыло</v>
      </c>
      <c r="I1565">
        <v>119.99999999999999</v>
      </c>
      <c r="J1565" s="15">
        <v>915.90910714285712</v>
      </c>
      <c r="K1565" s="15">
        <f>укпф1[[#This Row],[цена]]*укпф1[[#This Row],[объем]]</f>
        <v>109909.09285714284</v>
      </c>
      <c r="L1565" s="16">
        <f>IFERROR(укпф1[[#This Row],[объем]]*VLOOKUP(укпф1[[#This Row],[артикул]],[1]маринад!$A$2:$D$39,3,FALSE),укпф1[[#This Row],[объем]])</f>
        <v>119.99999999999999</v>
      </c>
    </row>
    <row r="1566" spans="1:12" x14ac:dyDescent="0.35">
      <c r="A1566" s="15" t="s">
        <v>161</v>
      </c>
      <c r="B1566" s="13" t="s">
        <v>94</v>
      </c>
      <c r="C1566" s="13" t="s">
        <v>95</v>
      </c>
      <c r="D1566">
        <f>VLOOKUP(укпф1[[#This Row],[Номенклатура]],[1]!Таблица213[[product_name]:[упаковка]],7,FALSE)</f>
        <v>718</v>
      </c>
      <c r="E1566" t="s">
        <v>36</v>
      </c>
      <c r="F1566" t="str">
        <f>VLOOKUP(укпф1[[#This Row],[Номенклатура]],[1]!Таблица213[[product_name]:[упаковка]],3,FALSE)</f>
        <v>ОХЛ</v>
      </c>
      <c r="G1566" s="15"/>
      <c r="H1566" t="str">
        <f>VLOOKUP(укпф1[[#This Row],[Номенклатура]],[1]!Таблица213[[product_name]:[упаковка]],4,FALSE)</f>
        <v>филе</v>
      </c>
      <c r="I1566">
        <v>450</v>
      </c>
      <c r="J1566" s="15">
        <v>1157.1774107142855</v>
      </c>
      <c r="K1566" s="15">
        <f>укпф1[[#This Row],[цена]]*укпф1[[#This Row],[объем]]</f>
        <v>520729.83482142852</v>
      </c>
      <c r="L1566" s="16">
        <f>IFERROR(укпф1[[#This Row],[объем]]*VLOOKUP(укпф1[[#This Row],[артикул]],[1]маринад!$A$2:$D$39,3,FALSE),укпф1[[#This Row],[объем]])</f>
        <v>450</v>
      </c>
    </row>
    <row r="1567" spans="1:12" x14ac:dyDescent="0.35">
      <c r="A1567" s="15" t="s">
        <v>161</v>
      </c>
      <c r="B1567" s="13" t="s">
        <v>94</v>
      </c>
      <c r="C1567" s="13" t="s">
        <v>95</v>
      </c>
      <c r="D1567">
        <f>VLOOKUP(укпф1[[#This Row],[Номенклатура]],[1]!Таблица213[[product_name]:[упаковка]],7,FALSE)</f>
        <v>727</v>
      </c>
      <c r="E1567" t="s">
        <v>38</v>
      </c>
      <c r="F1567" t="str">
        <f>VLOOKUP(укпф1[[#This Row],[Номенклатура]],[1]!Таблица213[[product_name]:[упаковка]],3,FALSE)</f>
        <v>ОХЛ</v>
      </c>
      <c r="G1567" s="15"/>
      <c r="H1567" t="str">
        <f>VLOOKUP(укпф1[[#This Row],[Номенклатура]],[1]!Таблица213[[product_name]:[упаковка]],4,FALSE)</f>
        <v>грудка</v>
      </c>
      <c r="I1567">
        <v>10</v>
      </c>
      <c r="J1567" s="15">
        <v>899.79420535714269</v>
      </c>
      <c r="K1567" s="15">
        <f>укпф1[[#This Row],[цена]]*укпф1[[#This Row],[объем]]</f>
        <v>8997.9420535714271</v>
      </c>
      <c r="L1567" s="16">
        <f>IFERROR(укпф1[[#This Row],[объем]]*VLOOKUP(укпф1[[#This Row],[артикул]],[1]маринад!$A$2:$D$39,3,FALSE),укпф1[[#This Row],[объем]])</f>
        <v>10</v>
      </c>
    </row>
    <row r="1568" spans="1:12" x14ac:dyDescent="0.35">
      <c r="A1568" s="15" t="s">
        <v>161</v>
      </c>
      <c r="B1568" s="13" t="s">
        <v>94</v>
      </c>
      <c r="C1568" s="13" t="s">
        <v>95</v>
      </c>
      <c r="D1568">
        <f>VLOOKUP(укпф1[[#This Row],[Номенклатура]],[1]!Таблица213[[product_name]:[упаковка]],7,FALSE)</f>
        <v>730</v>
      </c>
      <c r="E1568" t="s">
        <v>45</v>
      </c>
      <c r="F1568" t="str">
        <f>VLOOKUP(укпф1[[#This Row],[Номенклатура]],[1]!Таблица213[[product_name]:[упаковка]],3,FALSE)</f>
        <v>ОХЛ</v>
      </c>
      <c r="G1568" s="15"/>
      <c r="H1568" t="str">
        <f>VLOOKUP(укпф1[[#This Row],[Номенклатура]],[1]!Таблица213[[product_name]:[упаковка]],4,FALSE)</f>
        <v>желудки</v>
      </c>
      <c r="I1568">
        <v>50</v>
      </c>
      <c r="J1568" s="15">
        <v>570.84991071428567</v>
      </c>
      <c r="K1568" s="15">
        <f>укпф1[[#This Row],[цена]]*укпф1[[#This Row],[объем]]</f>
        <v>28542.495535714283</v>
      </c>
      <c r="L1568" s="16">
        <f>IFERROR(укпф1[[#This Row],[объем]]*VLOOKUP(укпф1[[#This Row],[артикул]],[1]маринад!$A$2:$D$39,3,FALSE),укпф1[[#This Row],[объем]])</f>
        <v>50</v>
      </c>
    </row>
    <row r="1569" spans="1:12" x14ac:dyDescent="0.35">
      <c r="A1569" s="15" t="s">
        <v>161</v>
      </c>
      <c r="B1569" s="13" t="s">
        <v>94</v>
      </c>
      <c r="C1569" s="13" t="s">
        <v>95</v>
      </c>
      <c r="D1569">
        <f>VLOOKUP(укпф1[[#This Row],[Номенклатура]],[1]!Таблица213[[product_name]:[упаковка]],7,FALSE)</f>
        <v>732</v>
      </c>
      <c r="E1569" t="s">
        <v>47</v>
      </c>
      <c r="F1569" t="str">
        <f>VLOOKUP(укпф1[[#This Row],[Номенклатура]],[1]!Таблица213[[product_name]:[упаковка]],3,FALSE)</f>
        <v>ОХЛ</v>
      </c>
      <c r="G1569" s="15"/>
      <c r="H1569" t="str">
        <f>VLOOKUP(укпф1[[#This Row],[Номенклатура]],[1]!Таблица213[[product_name]:[упаковка]],4,FALSE)</f>
        <v>печень</v>
      </c>
      <c r="I1569">
        <v>50</v>
      </c>
      <c r="J1569" s="15">
        <v>538.07383928571426</v>
      </c>
      <c r="K1569" s="15">
        <f>укпф1[[#This Row],[цена]]*укпф1[[#This Row],[объем]]</f>
        <v>26903.691964285714</v>
      </c>
      <c r="L1569" s="16">
        <f>IFERROR(укпф1[[#This Row],[объем]]*VLOOKUP(укпф1[[#This Row],[артикул]],[1]маринад!$A$2:$D$39,3,FALSE),укпф1[[#This Row],[объем]])</f>
        <v>50</v>
      </c>
    </row>
    <row r="1570" spans="1:12" x14ac:dyDescent="0.35">
      <c r="A1570" s="15" t="s">
        <v>161</v>
      </c>
      <c r="B1570" s="13" t="s">
        <v>94</v>
      </c>
      <c r="C1570" s="13" t="s">
        <v>95</v>
      </c>
      <c r="D1570">
        <f>VLOOKUP(укпф1[[#This Row],[Номенклатура]],[1]!Таблица213[[product_name]:[упаковка]],7,FALSE)</f>
        <v>734</v>
      </c>
      <c r="E1570" t="s">
        <v>49</v>
      </c>
      <c r="F1570" t="str">
        <f>VLOOKUP(укпф1[[#This Row],[Номенклатура]],[1]!Таблица213[[product_name]:[упаковка]],3,FALSE)</f>
        <v>ОХЛ</v>
      </c>
      <c r="G1570" s="15"/>
      <c r="H1570" t="str">
        <f>VLOOKUP(укпф1[[#This Row],[Номенклатура]],[1]!Таблица213[[product_name]:[упаковка]],4,FALSE)</f>
        <v>сердце</v>
      </c>
      <c r="I1570">
        <v>50</v>
      </c>
      <c r="J1570" s="15">
        <v>915.90910714285712</v>
      </c>
      <c r="K1570" s="15">
        <f>укпф1[[#This Row],[цена]]*укпф1[[#This Row],[объем]]</f>
        <v>45795.455357142855</v>
      </c>
      <c r="L1570" s="16">
        <f>IFERROR(укпф1[[#This Row],[объем]]*VLOOKUP(укпф1[[#This Row],[артикул]],[1]маринад!$A$2:$D$39,3,FALSE),укпф1[[#This Row],[объем]])</f>
        <v>50</v>
      </c>
    </row>
    <row r="1571" spans="1:12" x14ac:dyDescent="0.35">
      <c r="A1571" s="15" t="s">
        <v>161</v>
      </c>
      <c r="B1571" s="13" t="s">
        <v>94</v>
      </c>
      <c r="C1571" s="13" t="s">
        <v>95</v>
      </c>
      <c r="D1571">
        <f>VLOOKUP(укпф1[[#This Row],[Номенклатура]],[1]!Таблица213[[product_name]:[упаковка]],7,FALSE)</f>
        <v>958</v>
      </c>
      <c r="E1571" t="s">
        <v>58</v>
      </c>
      <c r="F1571" t="str">
        <f>VLOOKUP(укпф1[[#This Row],[Номенклатура]],[1]!Таблица213[[product_name]:[упаковка]],3,FALSE)</f>
        <v>ОХЛ</v>
      </c>
      <c r="G1571" s="15"/>
      <c r="H1571" t="str">
        <f>VLOOKUP(укпф1[[#This Row],[Номенклатура]],[1]!Таблица213[[product_name]:[упаковка]],4,FALSE)</f>
        <v>табак</v>
      </c>
      <c r="I1571">
        <v>50</v>
      </c>
      <c r="J1571" s="15">
        <v>799.37196428571428</v>
      </c>
      <c r="K1571" s="15">
        <f>укпф1[[#This Row],[цена]]*укпф1[[#This Row],[объем]]</f>
        <v>39968.598214285717</v>
      </c>
      <c r="L1571" s="16">
        <f>IFERROR(укпф1[[#This Row],[объем]]*VLOOKUP(укпф1[[#This Row],[артикул]],[1]маринад!$A$2:$D$39,3,FALSE),укпф1[[#This Row],[объем]])</f>
        <v>48.685491723466406</v>
      </c>
    </row>
    <row r="1572" spans="1:12" x14ac:dyDescent="0.35">
      <c r="A1572" s="15" t="s">
        <v>161</v>
      </c>
      <c r="B1572" s="13" t="s">
        <v>94</v>
      </c>
      <c r="C1572" s="13" t="s">
        <v>95</v>
      </c>
      <c r="D1572">
        <f>VLOOKUP(укпф1[[#This Row],[Номенклатура]],[1]!Таблица213[[product_name]:[упаковка]],7,FALSE)</f>
        <v>961</v>
      </c>
      <c r="E1572" t="s">
        <v>89</v>
      </c>
      <c r="F1572" t="str">
        <f>VLOOKUP(укпф1[[#This Row],[Номенклатура]],[1]!Таблица213[[product_name]:[упаковка]],3,FALSE)</f>
        <v>ОХЛ</v>
      </c>
      <c r="G1572" s="15"/>
      <c r="H1572" t="str">
        <f>VLOOKUP(укпф1[[#This Row],[Номенклатура]],[1]!Таблица213[[product_name]:[упаковка]],4,FALSE)</f>
        <v>табак</v>
      </c>
      <c r="I1572">
        <v>10</v>
      </c>
      <c r="J1572" s="15">
        <v>777.06602678571426</v>
      </c>
      <c r="K1572" s="15">
        <f>укпф1[[#This Row],[цена]]*укпф1[[#This Row],[объем]]</f>
        <v>7770.6602678571426</v>
      </c>
      <c r="L1572" s="16">
        <f>IFERROR(укпф1[[#This Row],[объем]]*VLOOKUP(укпф1[[#This Row],[артикул]],[1]маринад!$A$2:$D$39,3,FALSE),укпф1[[#This Row],[объем]])</f>
        <v>9.9009900990099009</v>
      </c>
    </row>
    <row r="1573" spans="1:12" x14ac:dyDescent="0.35">
      <c r="A1573" s="15" t="s">
        <v>161</v>
      </c>
      <c r="B1573" s="13" t="s">
        <v>106</v>
      </c>
      <c r="C1573" s="13" t="s">
        <v>102</v>
      </c>
      <c r="D1573">
        <f>VLOOKUP(укпф1[[#This Row],[Номенклатура]],[1]!Таблица213[[product_name]:[упаковка]],7,FALSE)</f>
        <v>1088</v>
      </c>
      <c r="E1573" t="s">
        <v>103</v>
      </c>
      <c r="F1573" t="str">
        <f>VLOOKUP(укпф1[[#This Row],[Номенклатура]],[1]!Таблица213[[product_name]:[упаковка]],3,FALSE)</f>
        <v>ОХЛ</v>
      </c>
      <c r="G1573" s="15"/>
      <c r="H1573" t="str">
        <f>VLOOKUP(укпф1[[#This Row],[Номенклатура]],[1]!Таблица213[[product_name]:[упаковка]],4,FALSE)</f>
        <v>тушка</v>
      </c>
      <c r="I1573">
        <v>50500</v>
      </c>
      <c r="J1573" s="15">
        <v>649.43999999999994</v>
      </c>
      <c r="K1573" s="15">
        <f>укпф1[[#This Row],[цена]]*укпф1[[#This Row],[объем]]</f>
        <v>32796719.999999996</v>
      </c>
      <c r="L1573" s="16">
        <f>IFERROR(укпф1[[#This Row],[объем]]*VLOOKUP(укпф1[[#This Row],[артикул]],[1]маринад!$A$2:$D$39,3,FALSE),укпф1[[#This Row],[объем]])</f>
        <v>50500</v>
      </c>
    </row>
    <row r="1574" spans="1:12" x14ac:dyDescent="0.35">
      <c r="A1574" s="15" t="s">
        <v>161</v>
      </c>
      <c r="B1574" s="13" t="s">
        <v>16</v>
      </c>
      <c r="C1574" s="13" t="s">
        <v>16</v>
      </c>
      <c r="D1574">
        <f>VLOOKUP(укпф1[[#This Row],[Номенклатура]],[1]!Таблица213[[product_name]:[упаковка]],7,FALSE)</f>
        <v>1040</v>
      </c>
      <c r="E1574" t="s">
        <v>141</v>
      </c>
      <c r="F1574" t="str">
        <f>VLOOKUP(укпф1[[#This Row],[Номенклатура]],[1]!Таблица213[[product_name]:[упаковка]],3,FALSE)</f>
        <v>ОХЛ</v>
      </c>
      <c r="G1574" s="15"/>
      <c r="H1574" t="str">
        <f>VLOOKUP(укпф1[[#This Row],[Номенклатура]],[1]!Таблица213[[product_name]:[упаковка]],4,FALSE)</f>
        <v>тушка</v>
      </c>
      <c r="J1574" s="15">
        <v>517.09821428571422</v>
      </c>
      <c r="K1574" s="15">
        <f>укпф1[[#This Row],[цена]]*укпф1[[#This Row],[объем]]</f>
        <v>0</v>
      </c>
      <c r="L1574" s="16">
        <f>IFERROR(укпф1[[#This Row],[объем]]*VLOOKUP(укпф1[[#This Row],[артикул]],[1]маринад!$A$2:$D$39,3,FALSE),укпф1[[#This Row],[объем]])</f>
        <v>0</v>
      </c>
    </row>
    <row r="1575" spans="1:12" x14ac:dyDescent="0.35">
      <c r="A1575" s="15" t="s">
        <v>161</v>
      </c>
      <c r="B1575" s="13" t="s">
        <v>13</v>
      </c>
      <c r="C1575" s="13" t="s">
        <v>13</v>
      </c>
      <c r="D1575">
        <f>VLOOKUP(укпф1[[#This Row],[Номенклатура]],[1]!Таблица213[[product_name]:[упаковка]],7,FALSE)</f>
        <v>1095</v>
      </c>
      <c r="E1575" t="s">
        <v>111</v>
      </c>
      <c r="F1575" t="str">
        <f>VLOOKUP(укпф1[[#This Row],[Номенклатура]],[1]!Таблица213[[product_name]:[упаковка]],3,FALSE)</f>
        <v>ЗАМ</v>
      </c>
      <c r="G1575" s="15"/>
      <c r="H1575" t="str">
        <f>VLOOKUP(укпф1[[#This Row],[Номенклатура]],[1]!Таблица213[[product_name]:[упаковка]],4,FALSE)</f>
        <v>бедро</v>
      </c>
      <c r="I1575">
        <v>0</v>
      </c>
      <c r="J1575" s="15">
        <v>738.08035714285711</v>
      </c>
      <c r="K1575" s="15">
        <f>укпф1[[#This Row],[цена]]*укпф1[[#This Row],[объем]]</f>
        <v>0</v>
      </c>
      <c r="L1575" s="16">
        <f>IFERROR(укпф1[[#This Row],[объем]]*VLOOKUP(укпф1[[#This Row],[артикул]],[1]маринад!$A$2:$D$39,3,FALSE),укпф1[[#This Row],[объем]])</f>
        <v>0</v>
      </c>
    </row>
    <row r="1576" spans="1:12" x14ac:dyDescent="0.35">
      <c r="A1576" s="15" t="s">
        <v>161</v>
      </c>
      <c r="B1576" s="13" t="s">
        <v>13</v>
      </c>
      <c r="C1576" s="13" t="s">
        <v>13</v>
      </c>
      <c r="D1576">
        <f>VLOOKUP(укпф1[[#This Row],[Номенклатура]],[1]!Таблица213[[product_name]:[упаковка]],7,FALSE)</f>
        <v>140</v>
      </c>
      <c r="E1576" t="s">
        <v>109</v>
      </c>
      <c r="F1576" t="str">
        <f>VLOOKUP(укпф1[[#This Row],[Номенклатура]],[1]!Таблица213[[product_name]:[упаковка]],3,FALSE)</f>
        <v>ЗАМ</v>
      </c>
      <c r="G1576" s="15"/>
      <c r="H1576" t="str">
        <f>VLOOKUP(укпф1[[#This Row],[Номенклатура]],[1]!Таблица213[[product_name]:[упаковка]],4,FALSE)</f>
        <v>бедро</v>
      </c>
      <c r="I1576">
        <v>2489.2000000000003</v>
      </c>
      <c r="J1576" s="15">
        <v>764.59821428571411</v>
      </c>
      <c r="K1576" s="15">
        <f>укпф1[[#This Row],[цена]]*укпф1[[#This Row],[объем]]</f>
        <v>1903237.8749999998</v>
      </c>
      <c r="L1576" s="16">
        <f>IFERROR(укпф1[[#This Row],[объем]]*VLOOKUP(укпф1[[#This Row],[артикул]],[1]маринад!$A$2:$D$39,3,FALSE),укпф1[[#This Row],[объем]])</f>
        <v>2489.2000000000003</v>
      </c>
    </row>
    <row r="1577" spans="1:12" x14ac:dyDescent="0.35">
      <c r="A1577" s="15" t="s">
        <v>161</v>
      </c>
      <c r="B1577" s="13" t="s">
        <v>13</v>
      </c>
      <c r="C1577" s="13" t="s">
        <v>13</v>
      </c>
      <c r="D1577">
        <f>VLOOKUP(укпф1[[#This Row],[Номенклатура]],[1]!Таблица213[[product_name]:[упаковка]],7,FALSE)</f>
        <v>1111</v>
      </c>
      <c r="E1577" t="s">
        <v>112</v>
      </c>
      <c r="F1577" t="str">
        <f>VLOOKUP(укпф1[[#This Row],[Номенклатура]],[1]!Таблица213[[product_name]:[упаковка]],3,FALSE)</f>
        <v>ЗАМ</v>
      </c>
      <c r="G1577" s="15"/>
      <c r="H1577" t="str">
        <f>VLOOKUP(укпф1[[#This Row],[Номенклатура]],[1]!Таблица213[[product_name]:[упаковка]],4,FALSE)</f>
        <v>бедро</v>
      </c>
      <c r="I1577">
        <v>0</v>
      </c>
      <c r="J1577" s="15">
        <v>574.55357142857133</v>
      </c>
      <c r="K1577" s="15">
        <f>укпф1[[#This Row],[цена]]*укпф1[[#This Row],[объем]]</f>
        <v>0</v>
      </c>
      <c r="L1577" s="16">
        <f>IFERROR(укпф1[[#This Row],[объем]]*VLOOKUP(укпф1[[#This Row],[артикул]],[1]маринад!$A$2:$D$39,3,FALSE),укпф1[[#This Row],[объем]])</f>
        <v>0</v>
      </c>
    </row>
    <row r="1578" spans="1:12" x14ac:dyDescent="0.35">
      <c r="A1578" s="15" t="s">
        <v>161</v>
      </c>
      <c r="B1578" s="13" t="s">
        <v>13</v>
      </c>
      <c r="C1578" s="13" t="s">
        <v>13</v>
      </c>
      <c r="D1578">
        <f>VLOOKUP(укпф1[[#This Row],[Номенклатура]],[1]!Таблица213[[product_name]:[упаковка]],7,FALSE)</f>
        <v>141</v>
      </c>
      <c r="E1578" t="s">
        <v>108</v>
      </c>
      <c r="F1578" t="str">
        <f>VLOOKUP(укпф1[[#This Row],[Номенклатура]],[1]!Таблица213[[product_name]:[упаковка]],3,FALSE)</f>
        <v>ЗАМ</v>
      </c>
      <c r="G1578" s="15"/>
      <c r="H1578" t="str">
        <f>VLOOKUP(укпф1[[#This Row],[Номенклатура]],[1]!Таблица213[[product_name]:[упаковка]],4,FALSE)</f>
        <v>голень</v>
      </c>
      <c r="J1578" s="15">
        <v>892.76785714285711</v>
      </c>
      <c r="K1578" s="15">
        <f>укпф1[[#This Row],[цена]]*укпф1[[#This Row],[объем]]</f>
        <v>0</v>
      </c>
      <c r="L1578" s="16">
        <f>IFERROR(укпф1[[#This Row],[объем]]*VLOOKUP(укпф1[[#This Row],[артикул]],[1]маринад!$A$2:$D$39,3,FALSE),укпф1[[#This Row],[объем]])</f>
        <v>0</v>
      </c>
    </row>
    <row r="1579" spans="1:12" x14ac:dyDescent="0.35">
      <c r="A1579" s="15" t="s">
        <v>161</v>
      </c>
      <c r="B1579" s="13" t="s">
        <v>13</v>
      </c>
      <c r="C1579" s="13" t="s">
        <v>13</v>
      </c>
      <c r="D1579">
        <f>VLOOKUP(укпф1[[#This Row],[Номенклатура]],[1]!Таблица213[[product_name]:[упаковка]],7,FALSE)</f>
        <v>141</v>
      </c>
      <c r="E1579" t="s">
        <v>108</v>
      </c>
      <c r="F1579" t="str">
        <f>VLOOKUP(укпф1[[#This Row],[Номенклатура]],[1]!Таблица213[[product_name]:[упаковка]],3,FALSE)</f>
        <v>ЗАМ</v>
      </c>
      <c r="G1579" s="15"/>
      <c r="H1579" t="str">
        <f>VLOOKUP(укпф1[[#This Row],[Номенклатура]],[1]!Таблица213[[product_name]:[упаковка]],4,FALSE)</f>
        <v>голень</v>
      </c>
      <c r="J1579" s="15">
        <v>892.76785714285711</v>
      </c>
      <c r="K1579" s="15">
        <f>укпф1[[#This Row],[цена]]*укпф1[[#This Row],[объем]]</f>
        <v>0</v>
      </c>
      <c r="L1579" s="16">
        <f>IFERROR(укпф1[[#This Row],[объем]]*VLOOKUP(укпф1[[#This Row],[артикул]],[1]маринад!$A$2:$D$39,3,FALSE),укпф1[[#This Row],[объем]])</f>
        <v>0</v>
      </c>
    </row>
    <row r="1580" spans="1:12" x14ac:dyDescent="0.35">
      <c r="A1580" s="15" t="s">
        <v>161</v>
      </c>
      <c r="B1580" s="13" t="s">
        <v>13</v>
      </c>
      <c r="C1580" s="13" t="s">
        <v>13</v>
      </c>
      <c r="D1580">
        <f>VLOOKUP(укпф1[[#This Row],[Номенклатура]],[1]!Таблица213[[product_name]:[упаковка]],7,FALSE)</f>
        <v>600</v>
      </c>
      <c r="E1580" t="s">
        <v>156</v>
      </c>
      <c r="F1580" t="str">
        <f>VLOOKUP(укпф1[[#This Row],[Номенклатура]],[1]!Таблица213[[product_name]:[упаковка]],3,FALSE)</f>
        <v>ЗАМ</v>
      </c>
      <c r="G1580" s="15"/>
      <c r="H1580" t="str">
        <f>VLOOKUP(укпф1[[#This Row],[Номенклатура]],[1]!Таблица213[[product_name]:[упаковка]],4,FALSE)</f>
        <v>головы</v>
      </c>
      <c r="I1580">
        <v>1887.9</v>
      </c>
      <c r="J1580" s="15">
        <v>141.42857142857142</v>
      </c>
      <c r="K1580" s="15">
        <f>укпф1[[#This Row],[цена]]*укпф1[[#This Row],[объем]]</f>
        <v>267003</v>
      </c>
      <c r="L1580" s="16">
        <f>IFERROR(укпф1[[#This Row],[объем]]*VLOOKUP(укпф1[[#This Row],[артикул]],[1]маринад!$A$2:$D$39,3,FALSE),укпф1[[#This Row],[объем]])</f>
        <v>1887.9</v>
      </c>
    </row>
    <row r="1581" spans="1:12" x14ac:dyDescent="0.35">
      <c r="A1581" s="15" t="s">
        <v>161</v>
      </c>
      <c r="B1581" s="13" t="s">
        <v>13</v>
      </c>
      <c r="C1581" s="13" t="s">
        <v>13</v>
      </c>
      <c r="D1581">
        <f>VLOOKUP(укпф1[[#This Row],[Номенклатура]],[1]!Таблица213[[product_name]:[упаковка]],7,FALSE)</f>
        <v>23</v>
      </c>
      <c r="E1581" t="s">
        <v>114</v>
      </c>
      <c r="F1581" t="str">
        <f>VLOOKUP(укпф1[[#This Row],[Номенклатура]],[1]!Таблица213[[product_name]:[упаковка]],3,FALSE)</f>
        <v>ЗАМ</v>
      </c>
      <c r="G1581" s="15"/>
      <c r="H1581" t="str">
        <f>VLOOKUP(укпф1[[#This Row],[Номенклатура]],[1]!Таблица213[[product_name]:[упаковка]],4,FALSE)</f>
        <v>грудка</v>
      </c>
      <c r="I1581">
        <v>0</v>
      </c>
      <c r="J1581" s="15">
        <v>773.43749999999989</v>
      </c>
      <c r="K1581" s="15">
        <f>укпф1[[#This Row],[цена]]*укпф1[[#This Row],[объем]]</f>
        <v>0</v>
      </c>
      <c r="L1581" s="16">
        <f>IFERROR(укпф1[[#This Row],[объем]]*VLOOKUP(укпф1[[#This Row],[артикул]],[1]маринад!$A$2:$D$39,3,FALSE),укпф1[[#This Row],[объем]])</f>
        <v>0</v>
      </c>
    </row>
    <row r="1582" spans="1:12" x14ac:dyDescent="0.35">
      <c r="A1582" s="15" t="s">
        <v>161</v>
      </c>
      <c r="B1582" s="13" t="s">
        <v>13</v>
      </c>
      <c r="C1582" s="13" t="s">
        <v>13</v>
      </c>
      <c r="D1582">
        <f>VLOOKUP(укпф1[[#This Row],[Номенклатура]],[1]!Таблица213[[product_name]:[упаковка]],7,FALSE)</f>
        <v>352</v>
      </c>
      <c r="E1582" t="s">
        <v>115</v>
      </c>
      <c r="F1582" t="str">
        <f>VLOOKUP(укпф1[[#This Row],[Номенклатура]],[1]!Таблица213[[product_name]:[упаковка]],3,FALSE)</f>
        <v>ЗАМ</v>
      </c>
      <c r="G1582" s="15"/>
      <c r="H1582" t="str">
        <f>VLOOKUP(укпф1[[#This Row],[Номенклатура]],[1]!Таблица213[[product_name]:[упаковка]],4,FALSE)</f>
        <v>грудка</v>
      </c>
      <c r="I1582">
        <v>0</v>
      </c>
      <c r="J1582" s="15">
        <v>857.41071428571411</v>
      </c>
      <c r="K1582" s="15">
        <f>укпф1[[#This Row],[цена]]*укпф1[[#This Row],[объем]]</f>
        <v>0</v>
      </c>
      <c r="L1582" s="16">
        <f>IFERROR(укпф1[[#This Row],[объем]]*VLOOKUP(укпф1[[#This Row],[артикул]],[1]маринад!$A$2:$D$39,3,FALSE),укпф1[[#This Row],[объем]])</f>
        <v>0</v>
      </c>
    </row>
    <row r="1583" spans="1:12" x14ac:dyDescent="0.35">
      <c r="A1583" s="15" t="s">
        <v>161</v>
      </c>
      <c r="B1583" s="13" t="s">
        <v>13</v>
      </c>
      <c r="C1583" s="13" t="s">
        <v>13</v>
      </c>
      <c r="D1583">
        <f>VLOOKUP(укпф1[[#This Row],[Номенклатура]],[1]!Таблица213[[product_name]:[упаковка]],7,FALSE)</f>
        <v>1045</v>
      </c>
      <c r="E1583" t="s">
        <v>171</v>
      </c>
      <c r="F1583" t="str">
        <f>VLOOKUP(укпф1[[#This Row],[Номенклатура]],[1]!Таблица213[[product_name]:[упаковка]],3,FALSE)</f>
        <v>ЗАМ</v>
      </c>
      <c r="G1583" s="15"/>
      <c r="H1583" t="str">
        <f>VLOOKUP(укпф1[[#This Row],[Номенклатура]],[1]!Таблица213[[product_name]:[упаковка]],4,FALSE)</f>
        <v>желудки</v>
      </c>
      <c r="I1583">
        <v>0</v>
      </c>
      <c r="J1583" s="15">
        <v>415.44642857142856</v>
      </c>
      <c r="K1583" s="15">
        <f>укпф1[[#This Row],[цена]]*укпф1[[#This Row],[объем]]</f>
        <v>0</v>
      </c>
      <c r="L1583" s="16">
        <f>IFERROR(укпф1[[#This Row],[объем]]*VLOOKUP(укпф1[[#This Row],[артикул]],[1]маринад!$A$2:$D$39,3,FALSE),укпф1[[#This Row],[объем]])</f>
        <v>0</v>
      </c>
    </row>
    <row r="1584" spans="1:12" x14ac:dyDescent="0.35">
      <c r="A1584" s="15" t="s">
        <v>161</v>
      </c>
      <c r="B1584" s="13" t="s">
        <v>13</v>
      </c>
      <c r="C1584" s="13" t="s">
        <v>13</v>
      </c>
      <c r="D1584">
        <f>VLOOKUP(укпф1[[#This Row],[Номенклатура]],[1]!Таблица213[[product_name]:[упаковка]],7,FALSE)</f>
        <v>410</v>
      </c>
      <c r="E1584" t="s">
        <v>158</v>
      </c>
      <c r="F1584" t="str">
        <f>VLOOKUP(укпф1[[#This Row],[Номенклатура]],[1]!Таблица213[[product_name]:[упаковка]],3,FALSE)</f>
        <v>ЗАМ</v>
      </c>
      <c r="G1584" s="15"/>
      <c r="H1584" t="str">
        <f>VLOOKUP(укпф1[[#This Row],[Номенклатура]],[1]!Таблица213[[product_name]:[упаковка]],4,FALSE)</f>
        <v>желудки</v>
      </c>
      <c r="I1584">
        <v>455</v>
      </c>
      <c r="J1584" s="15">
        <v>494.99999999999994</v>
      </c>
      <c r="K1584" s="15">
        <f>укпф1[[#This Row],[цена]]*укпф1[[#This Row],[объем]]</f>
        <v>225224.99999999997</v>
      </c>
      <c r="L1584" s="16">
        <f>IFERROR(укпф1[[#This Row],[объем]]*VLOOKUP(укпф1[[#This Row],[артикул]],[1]маринад!$A$2:$D$39,3,FALSE),укпф1[[#This Row],[объем]])</f>
        <v>455</v>
      </c>
    </row>
    <row r="1585" spans="1:12" x14ac:dyDescent="0.35">
      <c r="A1585" s="15" t="s">
        <v>161</v>
      </c>
      <c r="B1585" s="13" t="s">
        <v>13</v>
      </c>
      <c r="C1585" s="13" t="s">
        <v>13</v>
      </c>
      <c r="D1585">
        <f>VLOOKUP(укпф1[[#This Row],[Номенклатура]],[1]!Таблица213[[product_name]:[упаковка]],7,FALSE)</f>
        <v>22</v>
      </c>
      <c r="E1585" t="s">
        <v>104</v>
      </c>
      <c r="F1585" t="str">
        <f>VLOOKUP(укпф1[[#This Row],[Номенклатура]],[1]!Таблица213[[product_name]:[упаковка]],3,FALSE)</f>
        <v>ЗАМ</v>
      </c>
      <c r="G1585" s="15"/>
      <c r="H1585" t="str">
        <f>VLOOKUP(укпф1[[#This Row],[Номенклатура]],[1]!Таблица213[[product_name]:[упаковка]],4,FALSE)</f>
        <v>крыло</v>
      </c>
      <c r="I1585">
        <v>180</v>
      </c>
      <c r="J1585" s="15">
        <v>839.73214285714278</v>
      </c>
      <c r="K1585" s="15">
        <f>укпф1[[#This Row],[цена]]*укпф1[[#This Row],[объем]]</f>
        <v>151151.78571428571</v>
      </c>
      <c r="L1585" s="16">
        <f>IFERROR(укпф1[[#This Row],[объем]]*VLOOKUP(укпф1[[#This Row],[артикул]],[1]маринад!$A$2:$D$39,3,FALSE),укпф1[[#This Row],[объем]])</f>
        <v>180</v>
      </c>
    </row>
    <row r="1586" spans="1:12" x14ac:dyDescent="0.35">
      <c r="A1586" s="15" t="s">
        <v>161</v>
      </c>
      <c r="B1586" s="13" t="s">
        <v>13</v>
      </c>
      <c r="C1586" s="13" t="s">
        <v>13</v>
      </c>
      <c r="D1586">
        <f>VLOOKUP(укпф1[[#This Row],[Номенклатура]],[1]!Таблица213[[product_name]:[упаковка]],7,FALSE)</f>
        <v>143</v>
      </c>
      <c r="E1586" t="s">
        <v>116</v>
      </c>
      <c r="F1586" t="str">
        <f>VLOOKUP(укпф1[[#This Row],[Номенклатура]],[1]!Таблица213[[product_name]:[упаковка]],3,FALSE)</f>
        <v>ЗАМ</v>
      </c>
      <c r="G1586" s="15"/>
      <c r="H1586" t="str">
        <f>VLOOKUP(укпф1[[#This Row],[Номенклатура]],[1]!Таблица213[[product_name]:[упаковка]],4,FALSE)</f>
        <v>крыло</v>
      </c>
      <c r="I1586">
        <v>712.80000000000007</v>
      </c>
      <c r="J1586" s="15">
        <v>883.92857142857133</v>
      </c>
      <c r="K1586" s="15">
        <f>укпф1[[#This Row],[цена]]*укпф1[[#This Row],[объем]]</f>
        <v>630064.28571428568</v>
      </c>
      <c r="L1586" s="16">
        <f>IFERROR(укпф1[[#This Row],[объем]]*VLOOKUP(укпф1[[#This Row],[артикул]],[1]маринад!$A$2:$D$39,3,FALSE),укпф1[[#This Row],[объем]])</f>
        <v>712.80000000000007</v>
      </c>
    </row>
    <row r="1587" spans="1:12" x14ac:dyDescent="0.35">
      <c r="A1587" s="15" t="s">
        <v>161</v>
      </c>
      <c r="B1587" s="13" t="s">
        <v>13</v>
      </c>
      <c r="C1587" s="13" t="s">
        <v>13</v>
      </c>
      <c r="D1587">
        <f>VLOOKUP(укпф1[[#This Row],[Номенклатура]],[1]!Таблица213[[product_name]:[упаковка]],7,FALSE)</f>
        <v>1629</v>
      </c>
      <c r="E1587" t="s">
        <v>172</v>
      </c>
      <c r="F1587" t="str">
        <f>VLOOKUP(укпф1[[#This Row],[Номенклатура]],[1]!Таблица213[[product_name]:[упаковка]],3,FALSE)</f>
        <v>ЗАМ</v>
      </c>
      <c r="G1587" s="15"/>
      <c r="H1587" t="str">
        <f>VLOOKUP(укпф1[[#This Row],[Номенклатура]],[1]!Таблица213[[product_name]:[упаковка]],4,FALSE)</f>
        <v>лапы</v>
      </c>
      <c r="I1587">
        <v>801.25142587204004</v>
      </c>
      <c r="J1587" s="15">
        <v>105.92999999999999</v>
      </c>
      <c r="K1587" s="15">
        <f>укпф1[[#This Row],[цена]]*укпф1[[#This Row],[объем]]</f>
        <v>84876.563542625197</v>
      </c>
      <c r="L1587" s="16">
        <f>IFERROR(укпф1[[#This Row],[объем]]*VLOOKUP(укпф1[[#This Row],[артикул]],[1]маринад!$A$2:$D$39,3,FALSE),укпф1[[#This Row],[объем]])</f>
        <v>801.25142587204004</v>
      </c>
    </row>
    <row r="1588" spans="1:12" x14ac:dyDescent="0.35">
      <c r="A1588" s="15" t="s">
        <v>161</v>
      </c>
      <c r="B1588" s="13" t="s">
        <v>13</v>
      </c>
      <c r="C1588" s="13" t="s">
        <v>13</v>
      </c>
      <c r="D1588">
        <f>VLOOKUP(укпф1[[#This Row],[Номенклатура]],[1]!Таблица213[[product_name]:[упаковка]],7,FALSE)</f>
        <v>27</v>
      </c>
      <c r="E1588" t="s">
        <v>117</v>
      </c>
      <c r="F1588" t="str">
        <f>VLOOKUP(укпф1[[#This Row],[Номенклатура]],[1]!Таблица213[[product_name]:[упаковка]],3,FALSE)</f>
        <v>ЗАМ</v>
      </c>
      <c r="G1588" s="15"/>
      <c r="H1588" t="str">
        <f>VLOOKUP(укпф1[[#This Row],[Номенклатура]],[1]!Таблица213[[product_name]:[упаковка]],4,FALSE)</f>
        <v>печень</v>
      </c>
      <c r="I1588">
        <v>0</v>
      </c>
      <c r="J1588" s="15">
        <v>309.37499999999994</v>
      </c>
      <c r="K1588" s="15">
        <f>укпф1[[#This Row],[цена]]*укпф1[[#This Row],[объем]]</f>
        <v>0</v>
      </c>
      <c r="L1588" s="16">
        <f>IFERROR(укпф1[[#This Row],[объем]]*VLOOKUP(укпф1[[#This Row],[артикул]],[1]маринад!$A$2:$D$39,3,FALSE),укпф1[[#This Row],[объем]])</f>
        <v>0</v>
      </c>
    </row>
    <row r="1589" spans="1:12" x14ac:dyDescent="0.35">
      <c r="A1589" s="15" t="s">
        <v>161</v>
      </c>
      <c r="B1589" s="13" t="s">
        <v>13</v>
      </c>
      <c r="C1589" s="13" t="s">
        <v>13</v>
      </c>
      <c r="D1589">
        <f>VLOOKUP(укпф1[[#This Row],[Номенклатура]],[1]!Таблица213[[product_name]:[упаковка]],7,FALSE)</f>
        <v>27</v>
      </c>
      <c r="E1589" t="s">
        <v>117</v>
      </c>
      <c r="F1589" t="str">
        <f>VLOOKUP(укпф1[[#This Row],[Номенклатура]],[1]!Таблица213[[product_name]:[упаковка]],3,FALSE)</f>
        <v>ЗАМ</v>
      </c>
      <c r="G1589" s="15"/>
      <c r="H1589" t="str">
        <f>VLOOKUP(укпф1[[#This Row],[Номенклатура]],[1]!Таблица213[[product_name]:[упаковка]],4,FALSE)</f>
        <v>печень</v>
      </c>
      <c r="I1589">
        <v>0</v>
      </c>
      <c r="J1589" s="15">
        <v>309.37499999999994</v>
      </c>
      <c r="K1589" s="15">
        <f>укпф1[[#This Row],[цена]]*укпф1[[#This Row],[объем]]</f>
        <v>0</v>
      </c>
      <c r="L1589" s="16">
        <f>IFERROR(укпф1[[#This Row],[объем]]*VLOOKUP(укпф1[[#This Row],[артикул]],[1]маринад!$A$2:$D$39,3,FALSE),укпф1[[#This Row],[объем]])</f>
        <v>0</v>
      </c>
    </row>
    <row r="1590" spans="1:12" x14ac:dyDescent="0.35">
      <c r="A1590" s="15" t="s">
        <v>161</v>
      </c>
      <c r="B1590" s="13" t="s">
        <v>13</v>
      </c>
      <c r="C1590" s="13" t="s">
        <v>13</v>
      </c>
      <c r="D1590">
        <f>VLOOKUP(укпф1[[#This Row],[Номенклатура]],[1]!Таблица213[[product_name]:[упаковка]],7,FALSE)</f>
        <v>411</v>
      </c>
      <c r="E1590" t="s">
        <v>157</v>
      </c>
      <c r="F1590" t="str">
        <f>VLOOKUP(укпф1[[#This Row],[Номенклатура]],[1]!Таблица213[[product_name]:[упаковка]],3,FALSE)</f>
        <v>ЗАМ</v>
      </c>
      <c r="G1590" s="15"/>
      <c r="H1590" t="str">
        <f>VLOOKUP(укпф1[[#This Row],[Номенклатура]],[1]!Таблица213[[product_name]:[упаковка]],4,FALSE)</f>
        <v>печень</v>
      </c>
      <c r="I1590">
        <v>960</v>
      </c>
      <c r="J1590" s="15">
        <v>322.63392857142856</v>
      </c>
      <c r="K1590" s="15">
        <f>укпф1[[#This Row],[цена]]*укпф1[[#This Row],[объем]]</f>
        <v>309728.57142857142</v>
      </c>
      <c r="L1590" s="16">
        <f>IFERROR(укпф1[[#This Row],[объем]]*VLOOKUP(укпф1[[#This Row],[артикул]],[1]маринад!$A$2:$D$39,3,FALSE),укпф1[[#This Row],[объем]])</f>
        <v>960</v>
      </c>
    </row>
    <row r="1591" spans="1:12" x14ac:dyDescent="0.35">
      <c r="A1591" s="15" t="s">
        <v>161</v>
      </c>
      <c r="B1591" s="13" t="s">
        <v>13</v>
      </c>
      <c r="C1591" s="13" t="s">
        <v>13</v>
      </c>
      <c r="D1591">
        <f>VLOOKUP(укпф1[[#This Row],[Номенклатура]],[1]!Таблица213[[product_name]:[упаковка]],7,FALSE)</f>
        <v>962</v>
      </c>
      <c r="E1591" t="s">
        <v>118</v>
      </c>
      <c r="F1591" t="str">
        <f>VLOOKUP(укпф1[[#This Row],[Номенклатура]],[1]!Таблица213[[product_name]:[упаковка]],3,FALSE)</f>
        <v>ЗАМ</v>
      </c>
      <c r="G1591" s="15"/>
      <c r="H1591" t="str">
        <f>VLOOKUP(укпф1[[#This Row],[Номенклатура]],[1]!Таблица213[[product_name]:[упаковка]],4,FALSE)</f>
        <v>рагу</v>
      </c>
      <c r="I1591">
        <v>0</v>
      </c>
      <c r="J1591" s="15">
        <v>592.23214285714278</v>
      </c>
      <c r="K1591" s="15">
        <f>укпф1[[#This Row],[цена]]*укпф1[[#This Row],[объем]]</f>
        <v>0</v>
      </c>
      <c r="L1591" s="16">
        <f>IFERROR(укпф1[[#This Row],[объем]]*VLOOKUP(укпф1[[#This Row],[артикул]],[1]маринад!$A$2:$D$39,3,FALSE),укпф1[[#This Row],[объем]])</f>
        <v>0</v>
      </c>
    </row>
    <row r="1592" spans="1:12" x14ac:dyDescent="0.35">
      <c r="A1592" s="15" t="s">
        <v>161</v>
      </c>
      <c r="B1592" s="13" t="s">
        <v>13</v>
      </c>
      <c r="C1592" s="13" t="s">
        <v>13</v>
      </c>
      <c r="D1592">
        <f>VLOOKUP(укпф1[[#This Row],[Номенклатура]],[1]!Таблица213[[product_name]:[упаковка]],7,FALSE)</f>
        <v>412</v>
      </c>
      <c r="E1592" t="s">
        <v>160</v>
      </c>
      <c r="F1592" t="str">
        <f>VLOOKUP(укпф1[[#This Row],[Номенклатура]],[1]!Таблица213[[product_name]:[упаковка]],3,FALSE)</f>
        <v>ЗАМ</v>
      </c>
      <c r="G1592" s="15"/>
      <c r="H1592" t="str">
        <f>VLOOKUP(укпф1[[#This Row],[Номенклатура]],[1]!Таблица213[[product_name]:[упаковка]],4,FALSE)</f>
        <v>сердце</v>
      </c>
      <c r="I1592">
        <v>196</v>
      </c>
      <c r="J1592" s="15">
        <v>777.85714285714278</v>
      </c>
      <c r="K1592" s="15">
        <f>укпф1[[#This Row],[цена]]*укпф1[[#This Row],[объем]]</f>
        <v>152459.99999999997</v>
      </c>
      <c r="L1592" s="16">
        <f>IFERROR(укпф1[[#This Row],[объем]]*VLOOKUP(укпф1[[#This Row],[артикул]],[1]маринад!$A$2:$D$39,3,FALSE),укпф1[[#This Row],[объем]])</f>
        <v>196</v>
      </c>
    </row>
    <row r="1593" spans="1:12" x14ac:dyDescent="0.35">
      <c r="A1593" s="15" t="s">
        <v>161</v>
      </c>
      <c r="B1593" s="13" t="s">
        <v>13</v>
      </c>
      <c r="C1593" s="13" t="s">
        <v>13</v>
      </c>
      <c r="D1593">
        <f>VLOOKUP(укпф1[[#This Row],[Номенклатура]],[1]!Таблица213[[product_name]:[упаковка]],7,FALSE)</f>
        <v>357</v>
      </c>
      <c r="E1593" t="s">
        <v>105</v>
      </c>
      <c r="F1593" t="str">
        <f>VLOOKUP(укпф1[[#This Row],[Номенклатура]],[1]!Таблица213[[product_name]:[упаковка]],3,FALSE)</f>
        <v>ЗАМ</v>
      </c>
      <c r="G1593" s="15"/>
      <c r="H1593" t="str">
        <f>VLOOKUP(укпф1[[#This Row],[Номенклатура]],[1]!Таблица213[[product_name]:[упаковка]],4,FALSE)</f>
        <v>филе</v>
      </c>
      <c r="I1593">
        <v>3016</v>
      </c>
      <c r="J1593" s="15">
        <v>998.83928571428567</v>
      </c>
      <c r="K1593" s="15">
        <f>укпф1[[#This Row],[цена]]*укпф1[[#This Row],[объем]]</f>
        <v>3012499.2857142854</v>
      </c>
      <c r="L1593" s="16">
        <f>IFERROR(укпф1[[#This Row],[объем]]*VLOOKUP(укпф1[[#This Row],[артикул]],[1]маринад!$A$2:$D$39,3,FALSE),укпф1[[#This Row],[объем]])</f>
        <v>3016</v>
      </c>
    </row>
    <row r="1594" spans="1:12" x14ac:dyDescent="0.35">
      <c r="A1594" s="15" t="s">
        <v>161</v>
      </c>
      <c r="B1594" s="13" t="s">
        <v>13</v>
      </c>
      <c r="C1594" s="13" t="s">
        <v>13</v>
      </c>
      <c r="D1594">
        <f>VLOOKUP(укпф1[[#This Row],[Номенклатура]],[1]!Таблица213[[product_name]:[упаковка]],7,FALSE)</f>
        <v>1109</v>
      </c>
      <c r="E1594" t="s">
        <v>14</v>
      </c>
      <c r="F1594" t="str">
        <f>VLOOKUP(укпф1[[#This Row],[Номенклатура]],[1]!Таблица213[[product_name]:[упаковка]],3,FALSE)</f>
        <v>ЗАМ</v>
      </c>
      <c r="G1594" s="15"/>
      <c r="H1594" t="str">
        <f>VLOOKUP(укпф1[[#This Row],[Номенклатура]],[1]!Таблица213[[product_name]:[упаковка]],4,FALSE)</f>
        <v>филе</v>
      </c>
      <c r="I1594">
        <v>0</v>
      </c>
      <c r="J1594" s="15">
        <v>923.70535714285711</v>
      </c>
      <c r="K1594" s="15">
        <f>укпф1[[#This Row],[цена]]*укпф1[[#This Row],[объем]]</f>
        <v>0</v>
      </c>
      <c r="L1594" s="16">
        <f>IFERROR(укпф1[[#This Row],[объем]]*VLOOKUP(укпф1[[#This Row],[артикул]],[1]маринад!$A$2:$D$39,3,FALSE),укпф1[[#This Row],[объем]])</f>
        <v>0</v>
      </c>
    </row>
    <row r="1595" spans="1:12" x14ac:dyDescent="0.35">
      <c r="A1595" s="15" t="s">
        <v>161</v>
      </c>
      <c r="B1595" s="13" t="s">
        <v>13</v>
      </c>
      <c r="C1595" s="13" t="s">
        <v>13</v>
      </c>
      <c r="D1595">
        <f>VLOOKUP(укпф1[[#This Row],[Номенклатура]],[1]!Таблица213[[product_name]:[упаковка]],7,FALSE)</f>
        <v>357</v>
      </c>
      <c r="E1595" t="s">
        <v>105</v>
      </c>
      <c r="F1595" t="str">
        <f>VLOOKUP(укпф1[[#This Row],[Номенклатура]],[1]!Таблица213[[product_name]:[упаковка]],3,FALSE)</f>
        <v>ЗАМ</v>
      </c>
      <c r="G1595" s="15"/>
      <c r="H1595" t="str">
        <f>VLOOKUP(укпф1[[#This Row],[Номенклатура]],[1]!Таблица213[[product_name]:[упаковка]],4,FALSE)</f>
        <v>филе</v>
      </c>
      <c r="I1595">
        <v>3019.2</v>
      </c>
      <c r="J1595" s="15">
        <v>998.83928571428567</v>
      </c>
      <c r="K1595" s="15">
        <f>укпф1[[#This Row],[цена]]*укпф1[[#This Row],[объем]]</f>
        <v>3015695.5714285709</v>
      </c>
      <c r="L1595" s="16">
        <f>IFERROR(укпф1[[#This Row],[объем]]*VLOOKUP(укпф1[[#This Row],[артикул]],[1]маринад!$A$2:$D$39,3,FALSE),укпф1[[#This Row],[объем]])</f>
        <v>3019.2</v>
      </c>
    </row>
    <row r="1596" spans="1:12" x14ac:dyDescent="0.35">
      <c r="A1596" s="15" t="s">
        <v>161</v>
      </c>
      <c r="B1596" s="13" t="s">
        <v>13</v>
      </c>
      <c r="C1596" s="13" t="s">
        <v>13</v>
      </c>
      <c r="D1596">
        <f>VLOOKUP(укпф1[[#This Row],[Номенклатура]],[1]!Таблица213[[product_name]:[упаковка]],7,FALSE)</f>
        <v>1055</v>
      </c>
      <c r="E1596" t="s">
        <v>125</v>
      </c>
      <c r="F1596" t="str">
        <f>VLOOKUP(укпф1[[#This Row],[Номенклатура]],[1]!Таблица213[[product_name]:[упаковка]],3,FALSE)</f>
        <v>ЗАМ</v>
      </c>
      <c r="G1596" s="15"/>
      <c r="H1596" t="str">
        <f>VLOOKUP(укпф1[[#This Row],[Номенклатура]],[1]!Таблица213[[product_name]:[упаковка]],4,FALSE)</f>
        <v>табак</v>
      </c>
      <c r="I1596">
        <v>2000</v>
      </c>
      <c r="J1596" s="15">
        <v>654.10714285714278</v>
      </c>
      <c r="K1596" s="15">
        <f>укпф1[[#This Row],[цена]]*укпф1[[#This Row],[объем]]</f>
        <v>1308214.2857142854</v>
      </c>
      <c r="L1596" s="16">
        <f>IFERROR(укпф1[[#This Row],[объем]]*VLOOKUP(укпф1[[#This Row],[артикул]],[1]маринад!$A$2:$D$39,3,FALSE),укпф1[[#This Row],[объем]])</f>
        <v>2000</v>
      </c>
    </row>
    <row r="1597" spans="1:12" x14ac:dyDescent="0.35">
      <c r="A1597" s="15" t="s">
        <v>161</v>
      </c>
      <c r="B1597" s="13" t="s">
        <v>13</v>
      </c>
      <c r="C1597" s="13" t="s">
        <v>13</v>
      </c>
      <c r="D1597">
        <f>VLOOKUP(укпф1[[#This Row],[Номенклатура]],[1]!Таблица213[[product_name]:[упаковка]],7,FALSE)</f>
        <v>1057</v>
      </c>
      <c r="E1597" t="s">
        <v>127</v>
      </c>
      <c r="F1597" t="str">
        <f>VLOOKUP(укпф1[[#This Row],[Номенклатура]],[1]!Таблица213[[product_name]:[упаковка]],3,FALSE)</f>
        <v>ЗАМ</v>
      </c>
      <c r="G1597" s="15"/>
      <c r="H1597" t="str">
        <f>VLOOKUP(укпф1[[#This Row],[Номенклатура]],[1]!Таблица213[[product_name]:[упаковка]],4,FALSE)</f>
        <v>табак</v>
      </c>
      <c r="I1597">
        <v>3131</v>
      </c>
      <c r="J1597" s="15">
        <v>654.10714285714278</v>
      </c>
      <c r="K1597" s="15">
        <f>укпф1[[#This Row],[цена]]*укпф1[[#This Row],[объем]]</f>
        <v>2048009.4642857141</v>
      </c>
      <c r="L1597" s="16">
        <f>IFERROR(укпф1[[#This Row],[объем]]*VLOOKUP(укпф1[[#This Row],[артикул]],[1]маринад!$A$2:$D$39,3,FALSE),укпф1[[#This Row],[объем]])</f>
        <v>3131</v>
      </c>
    </row>
    <row r="1598" spans="1:12" x14ac:dyDescent="0.35">
      <c r="A1598" s="15" t="s">
        <v>161</v>
      </c>
      <c r="B1598" s="13" t="s">
        <v>13</v>
      </c>
      <c r="C1598" s="13" t="s">
        <v>13</v>
      </c>
      <c r="D1598">
        <f>VLOOKUP(укпф1[[#This Row],[Номенклатура]],[1]!Таблица213[[product_name]:[упаковка]],7,FALSE)</f>
        <v>1</v>
      </c>
      <c r="E1598" t="s">
        <v>122</v>
      </c>
      <c r="F1598" t="str">
        <f>VLOOKUP(укпф1[[#This Row],[Номенклатура]],[1]!Таблица213[[product_name]:[упаковка]],3,FALSE)</f>
        <v>ЗАМ</v>
      </c>
      <c r="G1598" s="15"/>
      <c r="H1598" t="str">
        <f>VLOOKUP(укпф1[[#This Row],[Номенклатура]],[1]!Таблица213[[product_name]:[упаковка]],4,FALSE)</f>
        <v>тушка</v>
      </c>
      <c r="I1598">
        <v>0</v>
      </c>
      <c r="J1598" s="15">
        <v>707.14285714285711</v>
      </c>
      <c r="K1598" s="15">
        <f>укпф1[[#This Row],[цена]]*укпф1[[#This Row],[объем]]</f>
        <v>0</v>
      </c>
      <c r="L1598" s="16">
        <f>IFERROR(укпф1[[#This Row],[объем]]*VLOOKUP(укпф1[[#This Row],[артикул]],[1]маринад!$A$2:$D$39,3,FALSE),укпф1[[#This Row],[объем]])</f>
        <v>0</v>
      </c>
    </row>
    <row r="1599" spans="1:12" x14ac:dyDescent="0.35">
      <c r="A1599" s="15" t="s">
        <v>161</v>
      </c>
      <c r="B1599" s="13" t="s">
        <v>13</v>
      </c>
      <c r="C1599" s="13" t="s">
        <v>13</v>
      </c>
      <c r="D1599">
        <f>VLOOKUP(укпф1[[#This Row],[Номенклатура]],[1]!Таблица213[[product_name]:[упаковка]],7,FALSE)</f>
        <v>2</v>
      </c>
      <c r="E1599" t="s">
        <v>123</v>
      </c>
      <c r="F1599" t="str">
        <f>VLOOKUP(укпф1[[#This Row],[Номенклатура]],[1]!Таблица213[[product_name]:[упаковка]],3,FALSE)</f>
        <v>ЗАМ</v>
      </c>
      <c r="G1599" s="15"/>
      <c r="H1599" t="str">
        <f>VLOOKUP(укпф1[[#This Row],[Номенклатура]],[1]!Таблица213[[product_name]:[упаковка]],4,FALSE)</f>
        <v>тушка</v>
      </c>
      <c r="I1599">
        <v>0</v>
      </c>
      <c r="J1599" s="15">
        <v>707.14285714285711</v>
      </c>
      <c r="K1599" s="15">
        <f>укпф1[[#This Row],[цена]]*укпф1[[#This Row],[объем]]</f>
        <v>0</v>
      </c>
      <c r="L1599" s="16">
        <f>IFERROR(укпф1[[#This Row],[объем]]*VLOOKUP(укпф1[[#This Row],[артикул]],[1]маринад!$A$2:$D$39,3,FALSE),укпф1[[#This Row],[объем]])</f>
        <v>0</v>
      </c>
    </row>
    <row r="1600" spans="1:12" x14ac:dyDescent="0.35">
      <c r="A1600" s="15" t="s">
        <v>161</v>
      </c>
      <c r="B1600" s="13" t="s">
        <v>13</v>
      </c>
      <c r="C1600" s="13" t="s">
        <v>13</v>
      </c>
      <c r="D1600">
        <f>VLOOKUP(укпф1[[#This Row],[Номенклатура]],[1]!Таблица213[[product_name]:[упаковка]],7,FALSE)</f>
        <v>3</v>
      </c>
      <c r="E1600" t="s">
        <v>124</v>
      </c>
      <c r="F1600" t="str">
        <f>VLOOKUP(укпф1[[#This Row],[Номенклатура]],[1]!Таблица213[[product_name]:[упаковка]],3,FALSE)</f>
        <v>ЗАМ</v>
      </c>
      <c r="G1600" s="15"/>
      <c r="H1600" t="str">
        <f>VLOOKUP(укпф1[[#This Row],[Номенклатура]],[1]!Таблица213[[product_name]:[упаковка]],4,FALSE)</f>
        <v>тушка</v>
      </c>
      <c r="I1600">
        <v>0</v>
      </c>
      <c r="J1600" s="15">
        <v>707.14285714285711</v>
      </c>
      <c r="K1600" s="15">
        <f>укпф1[[#This Row],[цена]]*укпф1[[#This Row],[объем]]</f>
        <v>0</v>
      </c>
      <c r="L1600" s="16">
        <f>IFERROR(укпф1[[#This Row],[объем]]*VLOOKUP(укпф1[[#This Row],[артикул]],[1]маринад!$A$2:$D$39,3,FALSE),укпф1[[#This Row],[объем]])</f>
        <v>0</v>
      </c>
    </row>
    <row r="1601" spans="1:12" x14ac:dyDescent="0.35">
      <c r="A1601" s="15" t="s">
        <v>161</v>
      </c>
      <c r="B1601" s="13" t="s">
        <v>13</v>
      </c>
      <c r="C1601" s="13" t="s">
        <v>13</v>
      </c>
      <c r="D1601">
        <f>VLOOKUP(укпф1[[#This Row],[Номенклатура]],[1]!Таблица213[[product_name]:[упаковка]],7,FALSE)</f>
        <v>4</v>
      </c>
      <c r="E1601" t="s">
        <v>146</v>
      </c>
      <c r="F1601" t="str">
        <f>VLOOKUP(укпф1[[#This Row],[Номенклатура]],[1]!Таблица213[[product_name]:[упаковка]],3,FALSE)</f>
        <v>ЗАМ</v>
      </c>
      <c r="G1601" s="15"/>
      <c r="H1601" t="str">
        <f>VLOOKUP(укпф1[[#This Row],[Номенклатура]],[1]!Таблица213[[product_name]:[упаковка]],4,FALSE)</f>
        <v>тушка</v>
      </c>
      <c r="I1601">
        <v>0</v>
      </c>
      <c r="J1601" s="15">
        <v>707.14285714285711</v>
      </c>
      <c r="K1601" s="15">
        <f>укпф1[[#This Row],[цена]]*укпф1[[#This Row],[объем]]</f>
        <v>0</v>
      </c>
      <c r="L1601" s="16">
        <f>IFERROR(укпф1[[#This Row],[объем]]*VLOOKUP(укпф1[[#This Row],[артикул]],[1]маринад!$A$2:$D$39,3,FALSE),укпф1[[#This Row],[объем]])</f>
        <v>0</v>
      </c>
    </row>
    <row r="1602" spans="1:12" x14ac:dyDescent="0.35">
      <c r="A1602" s="15" t="s">
        <v>161</v>
      </c>
      <c r="B1602" s="13" t="s">
        <v>13</v>
      </c>
      <c r="C1602" s="13" t="s">
        <v>13</v>
      </c>
      <c r="D1602">
        <f>VLOOKUP(укпф1[[#This Row],[Номенклатура]],[1]!Таблица213[[product_name]:[упаковка]],7,FALSE)</f>
        <v>9</v>
      </c>
      <c r="E1602" t="s">
        <v>107</v>
      </c>
      <c r="F1602" t="str">
        <f>VLOOKUP(укпф1[[#This Row],[Номенклатура]],[1]!Таблица213[[product_name]:[упаковка]],3,FALSE)</f>
        <v>ЗАМ</v>
      </c>
      <c r="G1602" s="15"/>
      <c r="H1602" t="str">
        <f>VLOOKUP(укпф1[[#This Row],[Номенклатура]],[1]!Таблица213[[product_name]:[упаковка]],4,FALSE)</f>
        <v>тушка</v>
      </c>
      <c r="I1602">
        <v>0</v>
      </c>
      <c r="J1602" s="15">
        <v>707.14285714285711</v>
      </c>
      <c r="K1602" s="15">
        <f>укпф1[[#This Row],[цена]]*укпф1[[#This Row],[объем]]</f>
        <v>0</v>
      </c>
      <c r="L1602" s="16">
        <f>IFERROR(укпф1[[#This Row],[объем]]*VLOOKUP(укпф1[[#This Row],[артикул]],[1]маринад!$A$2:$D$39,3,FALSE),укпф1[[#This Row],[объем]])</f>
        <v>0</v>
      </c>
    </row>
    <row r="1603" spans="1:12" x14ac:dyDescent="0.35">
      <c r="A1603" s="15" t="s">
        <v>161</v>
      </c>
      <c r="B1603" s="13" t="s">
        <v>13</v>
      </c>
      <c r="C1603" s="13" t="s">
        <v>13</v>
      </c>
      <c r="D1603">
        <f>VLOOKUP(укпф1[[#This Row],[Номенклатура]],[1]!Таблица213[[product_name]:[упаковка]],7,FALSE)</f>
        <v>1055</v>
      </c>
      <c r="E1603" t="s">
        <v>125</v>
      </c>
      <c r="F1603" t="str">
        <f>VLOOKUP(укпф1[[#This Row],[Номенклатура]],[1]!Таблица213[[product_name]:[упаковка]],3,FALSE)</f>
        <v>ЗАМ</v>
      </c>
      <c r="G1603" s="15"/>
      <c r="H1603" t="str">
        <f>VLOOKUP(укпф1[[#This Row],[Номенклатура]],[1]!Таблица213[[product_name]:[упаковка]],4,FALSE)</f>
        <v>табак</v>
      </c>
      <c r="I1603">
        <v>0</v>
      </c>
      <c r="J1603" s="15">
        <v>654.10714285714278</v>
      </c>
      <c r="K1603" s="15">
        <f>укпф1[[#This Row],[цена]]*укпф1[[#This Row],[объем]]</f>
        <v>0</v>
      </c>
      <c r="L1603" s="16">
        <f>IFERROR(укпф1[[#This Row],[объем]]*VLOOKUP(укпф1[[#This Row],[артикул]],[1]маринад!$A$2:$D$39,3,FALSE),укпф1[[#This Row],[объем]])</f>
        <v>0</v>
      </c>
    </row>
    <row r="1604" spans="1:12" x14ac:dyDescent="0.35">
      <c r="A1604" s="15" t="s">
        <v>161</v>
      </c>
      <c r="B1604" s="13" t="s">
        <v>13</v>
      </c>
      <c r="C1604" s="13" t="s">
        <v>13</v>
      </c>
      <c r="D1604">
        <f>VLOOKUP(укпф1[[#This Row],[Номенклатура]],[1]!Таблица213[[product_name]:[упаковка]],7,FALSE)</f>
        <v>1056</v>
      </c>
      <c r="E1604" t="s">
        <v>126</v>
      </c>
      <c r="F1604" t="str">
        <f>VLOOKUP(укпф1[[#This Row],[Номенклатура]],[1]!Таблица213[[product_name]:[упаковка]],3,FALSE)</f>
        <v>ЗАМ</v>
      </c>
      <c r="G1604" s="15"/>
      <c r="H1604" t="str">
        <f>VLOOKUP(укпф1[[#This Row],[Номенклатура]],[1]!Таблица213[[product_name]:[упаковка]],4,FALSE)</f>
        <v>табак</v>
      </c>
      <c r="I1604">
        <v>0</v>
      </c>
      <c r="J1604" s="15">
        <v>654.10714285714278</v>
      </c>
      <c r="K1604" s="15">
        <f>укпф1[[#This Row],[цена]]*укпф1[[#This Row],[объем]]</f>
        <v>0</v>
      </c>
      <c r="L1604" s="16">
        <f>IFERROR(укпф1[[#This Row],[объем]]*VLOOKUP(укпф1[[#This Row],[артикул]],[1]маринад!$A$2:$D$39,3,FALSE),укпф1[[#This Row],[объем]])</f>
        <v>0</v>
      </c>
    </row>
    <row r="1605" spans="1:12" x14ac:dyDescent="0.35">
      <c r="A1605" s="15" t="s">
        <v>161</v>
      </c>
      <c r="B1605" s="13" t="s">
        <v>13</v>
      </c>
      <c r="C1605" s="13" t="s">
        <v>13</v>
      </c>
      <c r="D1605">
        <f>VLOOKUP(укпф1[[#This Row],[Номенклатура]],[1]!Таблица213[[product_name]:[упаковка]],7,FALSE)</f>
        <v>1057</v>
      </c>
      <c r="E1605" t="s">
        <v>127</v>
      </c>
      <c r="F1605" t="str">
        <f>VLOOKUP(укпф1[[#This Row],[Номенклатура]],[1]!Таблица213[[product_name]:[упаковка]],3,FALSE)</f>
        <v>ЗАМ</v>
      </c>
      <c r="G1605" s="15"/>
      <c r="H1605" t="str">
        <f>VLOOKUP(укпф1[[#This Row],[Номенклатура]],[1]!Таблица213[[product_name]:[упаковка]],4,FALSE)</f>
        <v>табак</v>
      </c>
      <c r="I1605">
        <v>0</v>
      </c>
      <c r="J1605" s="15">
        <v>654.10714285714278</v>
      </c>
      <c r="K1605" s="15">
        <f>укпф1[[#This Row],[цена]]*укпф1[[#This Row],[объем]]</f>
        <v>0</v>
      </c>
      <c r="L1605" s="16">
        <f>IFERROR(укпф1[[#This Row],[объем]]*VLOOKUP(укпф1[[#This Row],[артикул]],[1]маринад!$A$2:$D$39,3,FALSE),укпф1[[#This Row],[объем]])</f>
        <v>0</v>
      </c>
    </row>
    <row r="1606" spans="1:12" x14ac:dyDescent="0.35">
      <c r="A1606" s="15" t="s">
        <v>161</v>
      </c>
      <c r="B1606" s="13" t="s">
        <v>13</v>
      </c>
      <c r="C1606" s="13" t="s">
        <v>13</v>
      </c>
      <c r="D1606">
        <f>VLOOKUP(укпф1[[#This Row],[Номенклатура]],[1]!Таблица213[[product_name]:[упаковка]],7,FALSE)</f>
        <v>1060</v>
      </c>
      <c r="E1606" t="s">
        <v>173</v>
      </c>
      <c r="F1606" t="str">
        <f>VLOOKUP(укпф1[[#This Row],[Номенклатура]],[1]!Таблица213[[product_name]:[упаковка]],3,FALSE)</f>
        <v>ЗАМ</v>
      </c>
      <c r="G1606" s="15"/>
      <c r="H1606" t="str">
        <f>VLOOKUP(укпф1[[#This Row],[Номенклатура]],[1]!Таблица213[[product_name]:[упаковка]],4,FALSE)</f>
        <v>тушка</v>
      </c>
      <c r="I1606">
        <v>0</v>
      </c>
      <c r="J1606" s="15">
        <v>654.10714285714278</v>
      </c>
      <c r="K1606" s="15">
        <f>укпф1[[#This Row],[цена]]*укпф1[[#This Row],[объем]]</f>
        <v>0</v>
      </c>
      <c r="L1606" s="16">
        <f>IFERROR(укпф1[[#This Row],[объем]]*VLOOKUP(укпф1[[#This Row],[артикул]],[1]маринад!$A$2:$D$39,3,FALSE),укпф1[[#This Row],[объем]])</f>
        <v>0</v>
      </c>
    </row>
    <row r="1607" spans="1:12" x14ac:dyDescent="0.35">
      <c r="A1607" s="15" t="s">
        <v>161</v>
      </c>
      <c r="B1607" s="13" t="s">
        <v>13</v>
      </c>
      <c r="C1607" s="13" t="s">
        <v>13</v>
      </c>
      <c r="D1607">
        <f>VLOOKUP(укпф1[[#This Row],[Номенклатура]],[1]!Таблица213[[product_name]:[упаковка]],7,FALSE)</f>
        <v>1061</v>
      </c>
      <c r="E1607" t="s">
        <v>174</v>
      </c>
      <c r="F1607" t="str">
        <f>VLOOKUP(укпф1[[#This Row],[Номенклатура]],[1]!Таблица213[[product_name]:[упаковка]],3,FALSE)</f>
        <v>ЗАМ</v>
      </c>
      <c r="G1607" s="15"/>
      <c r="H1607" t="str">
        <f>VLOOKUP(укпф1[[#This Row],[Номенклатура]],[1]!Таблица213[[product_name]:[упаковка]],4,FALSE)</f>
        <v>тушка</v>
      </c>
      <c r="I1607">
        <v>0</v>
      </c>
      <c r="J1607" s="15">
        <v>654.10714285714278</v>
      </c>
      <c r="K1607" s="15">
        <f>укпф1[[#This Row],[цена]]*укпф1[[#This Row],[объем]]</f>
        <v>0</v>
      </c>
      <c r="L1607" s="16">
        <f>IFERROR(укпф1[[#This Row],[объем]]*VLOOKUP(укпф1[[#This Row],[артикул]],[1]маринад!$A$2:$D$39,3,FALSE),укпф1[[#This Row],[объем]])</f>
        <v>0</v>
      </c>
    </row>
    <row r="1608" spans="1:12" x14ac:dyDescent="0.35">
      <c r="A1608" s="15" t="s">
        <v>161</v>
      </c>
      <c r="B1608" s="13" t="s">
        <v>13</v>
      </c>
      <c r="C1608" s="13" t="s">
        <v>13</v>
      </c>
      <c r="D1608">
        <f>VLOOKUP(укпф1[[#This Row],[Номенклатура]],[1]!Таблица213[[product_name]:[упаковка]],7,FALSE)</f>
        <v>1062</v>
      </c>
      <c r="E1608" t="s">
        <v>175</v>
      </c>
      <c r="F1608" t="str">
        <f>VLOOKUP(укпф1[[#This Row],[Номенклатура]],[1]!Таблица213[[product_name]:[упаковка]],3,FALSE)</f>
        <v>ЗАМ</v>
      </c>
      <c r="G1608" s="15"/>
      <c r="H1608" t="str">
        <f>VLOOKUP(укпф1[[#This Row],[Номенклатура]],[1]!Таблица213[[product_name]:[упаковка]],4,FALSE)</f>
        <v>тушка</v>
      </c>
      <c r="I1608">
        <v>0</v>
      </c>
      <c r="J1608" s="15">
        <v>680.62499999999989</v>
      </c>
      <c r="K1608" s="15">
        <f>укпф1[[#This Row],[цена]]*укпф1[[#This Row],[объем]]</f>
        <v>0</v>
      </c>
      <c r="L1608" s="16">
        <f>IFERROR(укпф1[[#This Row],[объем]]*VLOOKUP(укпф1[[#This Row],[артикул]],[1]маринад!$A$2:$D$39,3,FALSE),укпф1[[#This Row],[объем]])</f>
        <v>0</v>
      </c>
    </row>
    <row r="1609" spans="1:12" x14ac:dyDescent="0.35">
      <c r="A1609" s="15" t="s">
        <v>161</v>
      </c>
      <c r="B1609" s="13" t="s">
        <v>13</v>
      </c>
      <c r="C1609" s="13" t="s">
        <v>13</v>
      </c>
      <c r="D1609">
        <f>VLOOKUP(укпф1[[#This Row],[Номенклатура]],[1]!Таблица213[[product_name]:[упаковка]],7,FALSE)</f>
        <v>1063</v>
      </c>
      <c r="E1609" t="s">
        <v>176</v>
      </c>
      <c r="F1609" t="str">
        <f>VLOOKUP(укпф1[[#This Row],[Номенклатура]],[1]!Таблица213[[product_name]:[упаковка]],3,FALSE)</f>
        <v>ЗАМ</v>
      </c>
      <c r="G1609" s="15"/>
      <c r="H1609" t="str">
        <f>VLOOKUP(укпф1[[#This Row],[Номенклатура]],[1]!Таблица213[[product_name]:[упаковка]],4,FALSE)</f>
        <v>тушка</v>
      </c>
      <c r="I1609">
        <v>0</v>
      </c>
      <c r="J1609" s="15">
        <v>680.62499999999989</v>
      </c>
      <c r="K1609" s="15">
        <f>укпф1[[#This Row],[цена]]*укпф1[[#This Row],[объем]]</f>
        <v>0</v>
      </c>
      <c r="L1609" s="16">
        <f>IFERROR(укпф1[[#This Row],[объем]]*VLOOKUP(укпф1[[#This Row],[артикул]],[1]маринад!$A$2:$D$39,3,FALSE),укпф1[[#This Row],[объем]])</f>
        <v>0</v>
      </c>
    </row>
    <row r="1610" spans="1:12" x14ac:dyDescent="0.35">
      <c r="A1610" s="15" t="s">
        <v>161</v>
      </c>
      <c r="B1610" s="13" t="s">
        <v>13</v>
      </c>
      <c r="C1610" s="13" t="s">
        <v>13</v>
      </c>
      <c r="D1610">
        <f>VLOOKUP(укпф1[[#This Row],[Номенклатура]],[1]!Таблица213[[product_name]:[упаковка]],7,FALSE)</f>
        <v>1051</v>
      </c>
      <c r="E1610" t="s">
        <v>128</v>
      </c>
      <c r="F1610" t="str">
        <f>VLOOKUP(укпф1[[#This Row],[Номенклатура]],[1]!Таблица213[[product_name]:[упаковка]],3,FALSE)</f>
        <v>ЗАМ</v>
      </c>
      <c r="G1610" s="15"/>
      <c r="H1610" t="str">
        <f>VLOOKUP(укпф1[[#This Row],[Номенклатура]],[1]!Таблица213[[product_name]:[упаковка]],4,FALSE)</f>
        <v>тушка</v>
      </c>
      <c r="I1610">
        <v>0</v>
      </c>
      <c r="J1610" s="15">
        <v>680.62499999999989</v>
      </c>
      <c r="K1610" s="15">
        <f>укпф1[[#This Row],[цена]]*укпф1[[#This Row],[объем]]</f>
        <v>0</v>
      </c>
      <c r="L1610" s="16">
        <f>IFERROR(укпф1[[#This Row],[объем]]*VLOOKUP(укпф1[[#This Row],[артикул]],[1]маринад!$A$2:$D$39,3,FALSE),укпф1[[#This Row],[объем]])</f>
        <v>0</v>
      </c>
    </row>
    <row r="1611" spans="1:12" x14ac:dyDescent="0.35">
      <c r="A1611" s="15" t="s">
        <v>161</v>
      </c>
      <c r="B1611" s="13" t="s">
        <v>13</v>
      </c>
      <c r="C1611" s="13" t="s">
        <v>13</v>
      </c>
      <c r="D1611">
        <f>VLOOKUP(укпф1[[#This Row],[Номенклатура]],[1]!Таблица213[[product_name]:[упаковка]],7,FALSE)</f>
        <v>114</v>
      </c>
      <c r="E1611" t="s">
        <v>129</v>
      </c>
      <c r="F1611" t="str">
        <f>VLOOKUP(укпф1[[#This Row],[Номенклатура]],[1]!Таблица213[[product_name]:[упаковка]],3,FALSE)</f>
        <v>ЗАМ</v>
      </c>
      <c r="G1611" s="15"/>
      <c r="H1611" t="str">
        <f>VLOOKUP(укпф1[[#This Row],[Номенклатура]],[1]!Таблица213[[product_name]:[упаковка]],4,FALSE)</f>
        <v>табак</v>
      </c>
      <c r="I1611">
        <v>0</v>
      </c>
      <c r="J1611" s="15">
        <v>662.94642857142856</v>
      </c>
      <c r="K1611" s="15">
        <f>укпф1[[#This Row],[цена]]*укпф1[[#This Row],[объем]]</f>
        <v>0</v>
      </c>
      <c r="L1611" s="16">
        <f>IFERROR(укпф1[[#This Row],[объем]]*VLOOKUP(укпф1[[#This Row],[артикул]],[1]маринад!$A$2:$D$39,3,FALSE),укпф1[[#This Row],[объем]])</f>
        <v>0</v>
      </c>
    </row>
    <row r="1612" spans="1:12" x14ac:dyDescent="0.35">
      <c r="A1612" s="15" t="s">
        <v>161</v>
      </c>
      <c r="B1612" s="13" t="s">
        <v>13</v>
      </c>
      <c r="C1612" s="13" t="s">
        <v>13</v>
      </c>
      <c r="D1612">
        <f>VLOOKUP(укпф1[[#This Row],[Номенклатура]],[1]!Таблица213[[product_name]:[упаковка]],7,FALSE)</f>
        <v>19</v>
      </c>
      <c r="E1612" t="s">
        <v>110</v>
      </c>
      <c r="F1612" t="str">
        <f>VLOOKUP(укпф1[[#This Row],[Номенклатура]],[1]!Таблица213[[product_name]:[упаковка]],3,FALSE)</f>
        <v>ЗАМ</v>
      </c>
      <c r="G1612" s="15"/>
      <c r="H1612" t="str">
        <f>VLOOKUP(укпф1[[#This Row],[Номенклатура]],[1]!Таблица213[[product_name]:[упаковка]],4,FALSE)</f>
        <v>четвертина</v>
      </c>
      <c r="I1612">
        <v>0</v>
      </c>
      <c r="J1612" s="15">
        <v>645.26785714285711</v>
      </c>
      <c r="K1612" s="15">
        <f>укпф1[[#This Row],[цена]]*укпф1[[#This Row],[объем]]</f>
        <v>0</v>
      </c>
      <c r="L1612" s="16">
        <f>IFERROR(укпф1[[#This Row],[объем]]*VLOOKUP(укпф1[[#This Row],[артикул]],[1]маринад!$A$2:$D$39,3,FALSE),укпф1[[#This Row],[объем]])</f>
        <v>0</v>
      </c>
    </row>
    <row r="1613" spans="1:12" x14ac:dyDescent="0.35">
      <c r="A1613" s="15" t="s">
        <v>161</v>
      </c>
      <c r="B1613" s="13" t="s">
        <v>13</v>
      </c>
      <c r="C1613" s="13" t="s">
        <v>13</v>
      </c>
      <c r="D1613">
        <f>VLOOKUP(укпф1[[#This Row],[Номенклатура]],[1]!Таблица213[[product_name]:[упаковка]],7,FALSE)</f>
        <v>220</v>
      </c>
      <c r="E1613" t="s">
        <v>130</v>
      </c>
      <c r="F1613" t="str">
        <f>VLOOKUP(укпф1[[#This Row],[Номенклатура]],[1]!Таблица213[[product_name]:[упаковка]],3,FALSE)</f>
        <v>ЗАМ</v>
      </c>
      <c r="G1613" s="15"/>
      <c r="H1613" t="str">
        <f>VLOOKUP(укпф1[[#This Row],[Номенклатура]],[1]!Таблица213[[product_name]:[упаковка]],4,FALSE)</f>
        <v>четвертина</v>
      </c>
      <c r="I1613">
        <v>0</v>
      </c>
      <c r="J1613" s="15">
        <v>724.82142857142856</v>
      </c>
      <c r="K1613" s="15">
        <f>укпф1[[#This Row],[цена]]*укпф1[[#This Row],[объем]]</f>
        <v>0</v>
      </c>
      <c r="L1613" s="16">
        <f>IFERROR(укпф1[[#This Row],[объем]]*VLOOKUP(укпф1[[#This Row],[артикул]],[1]маринад!$A$2:$D$39,3,FALSE),укпф1[[#This Row],[объем]])</f>
        <v>0</v>
      </c>
    </row>
    <row r="1614" spans="1:12" x14ac:dyDescent="0.35">
      <c r="A1614" s="15" t="s">
        <v>161</v>
      </c>
      <c r="B1614" s="13" t="s">
        <v>13</v>
      </c>
      <c r="C1614" s="13" t="s">
        <v>13</v>
      </c>
      <c r="D1614">
        <f>VLOOKUP(укпф1[[#This Row],[Номенклатура]],[1]!Таблица213[[product_name]:[упаковка]],7,FALSE)</f>
        <v>126</v>
      </c>
      <c r="E1614" t="s">
        <v>131</v>
      </c>
      <c r="F1614" t="str">
        <f>VLOOKUP(укпф1[[#This Row],[Номенклатура]],[1]!Таблица213[[product_name]:[упаковка]],3,FALSE)</f>
        <v>ЗАМ</v>
      </c>
      <c r="G1614" s="15"/>
      <c r="H1614" t="str">
        <f>VLOOKUP(укпф1[[#This Row],[Номенклатура]],[1]!Таблица213[[product_name]:[упаковка]],4,FALSE)</f>
        <v>шкура</v>
      </c>
      <c r="I1614">
        <v>0</v>
      </c>
      <c r="J1614" s="15">
        <v>397.76785714285705</v>
      </c>
      <c r="K1614" s="15">
        <f>укпф1[[#This Row],[цена]]*укпф1[[#This Row],[объем]]</f>
        <v>0</v>
      </c>
      <c r="L1614" s="16">
        <f>IFERROR(укпф1[[#This Row],[объем]]*VLOOKUP(укпф1[[#This Row],[артикул]],[1]маринад!$A$2:$D$39,3,FALSE),укпф1[[#This Row],[объем]])</f>
        <v>0</v>
      </c>
    </row>
    <row r="1615" spans="1:12" x14ac:dyDescent="0.35">
      <c r="A1615" s="15" t="s">
        <v>161</v>
      </c>
      <c r="B1615" s="13" t="s">
        <v>13</v>
      </c>
      <c r="C1615" s="13" t="s">
        <v>13</v>
      </c>
      <c r="D1615">
        <f>VLOOKUP(укпф1[[#This Row],[Номенклатура]],[1]!Таблица213[[product_name]:[упаковка]],7,FALSE)</f>
        <v>1644</v>
      </c>
      <c r="E1615" t="s">
        <v>177</v>
      </c>
      <c r="F1615" t="str">
        <f>VLOOKUP(укпф1[[#This Row],[Номенклатура]],[1]!Таблица213[[product_name]:[упаковка]],3,FALSE)</f>
        <v>зам</v>
      </c>
      <c r="G1615" s="15"/>
      <c r="H1615" t="str">
        <f>VLOOKUP(укпф1[[#This Row],[Номенклатура]],[1]!Таблица213[[product_name]:[упаковка]],4,FALSE)</f>
        <v>печень</v>
      </c>
      <c r="I1615">
        <v>960</v>
      </c>
      <c r="J1615" s="15">
        <v>322.63392857142856</v>
      </c>
      <c r="K1615" s="15">
        <f>укпф1[[#This Row],[цена]]*укпф1[[#This Row],[объем]]</f>
        <v>309728.57142857142</v>
      </c>
      <c r="L1615" s="16">
        <f>IFERROR(укпф1[[#This Row],[объем]]*VLOOKUP(укпф1[[#This Row],[артикул]],[1]маринад!$A$2:$D$39,3,FALSE),укпф1[[#This Row],[объем]])</f>
        <v>960</v>
      </c>
    </row>
    <row r="1616" spans="1:12" x14ac:dyDescent="0.35">
      <c r="A1616" s="15" t="s">
        <v>161</v>
      </c>
      <c r="B1616" s="13" t="s">
        <v>13</v>
      </c>
      <c r="C1616" s="13" t="s">
        <v>13</v>
      </c>
      <c r="D1616">
        <f>VLOOKUP(укпф1[[#This Row],[Номенклатура]],[1]!Таблица213[[product_name]:[упаковка]],7,FALSE)</f>
        <v>410</v>
      </c>
      <c r="E1616" t="s">
        <v>158</v>
      </c>
      <c r="F1616" t="str">
        <f>VLOOKUP(укпф1[[#This Row],[Номенклатура]],[1]!Таблица213[[product_name]:[упаковка]],3,FALSE)</f>
        <v>ЗАМ</v>
      </c>
      <c r="G1616" s="15"/>
      <c r="H1616" t="str">
        <f>VLOOKUP(укпф1[[#This Row],[Номенклатура]],[1]!Таблица213[[product_name]:[упаковка]],4,FALSE)</f>
        <v>желудки</v>
      </c>
      <c r="I1616">
        <v>444</v>
      </c>
      <c r="J1616" s="15">
        <v>494.99999999999994</v>
      </c>
      <c r="K1616" s="15">
        <f>укпф1[[#This Row],[цена]]*укпф1[[#This Row],[объем]]</f>
        <v>219779.99999999997</v>
      </c>
      <c r="L1616" s="16">
        <f>IFERROR(укпф1[[#This Row],[объем]]*VLOOKUP(укпф1[[#This Row],[артикул]],[1]маринад!$A$2:$D$39,3,FALSE),укпф1[[#This Row],[объем]])</f>
        <v>444</v>
      </c>
    </row>
    <row r="1617" spans="1:12" x14ac:dyDescent="0.35">
      <c r="A1617" s="15" t="s">
        <v>161</v>
      </c>
      <c r="B1617" s="13" t="s">
        <v>13</v>
      </c>
      <c r="C1617" s="13" t="s">
        <v>13</v>
      </c>
      <c r="D1617">
        <f>VLOOKUP(укпф1[[#This Row],[Номенклатура]],[1]!Таблица213[[product_name]:[упаковка]],7,FALSE)</f>
        <v>412</v>
      </c>
      <c r="E1617" t="s">
        <v>160</v>
      </c>
      <c r="F1617" t="str">
        <f>VLOOKUP(укпф1[[#This Row],[Номенклатура]],[1]!Таблица213[[product_name]:[упаковка]],3,FALSE)</f>
        <v>ЗАМ</v>
      </c>
      <c r="G1617" s="15"/>
      <c r="H1617" t="str">
        <f>VLOOKUP(укпф1[[#This Row],[Номенклатура]],[1]!Таблица213[[product_name]:[упаковка]],4,FALSE)</f>
        <v>сердце</v>
      </c>
      <c r="I1617">
        <v>192</v>
      </c>
      <c r="J1617" s="15">
        <v>777.85714285714278</v>
      </c>
      <c r="K1617" s="15">
        <f>укпф1[[#This Row],[цена]]*укпф1[[#This Row],[объем]]</f>
        <v>149348.57142857142</v>
      </c>
      <c r="L1617" s="16">
        <f>IFERROR(укпф1[[#This Row],[объем]]*VLOOKUP(укпф1[[#This Row],[артикул]],[1]маринад!$A$2:$D$39,3,FALSE),укпф1[[#This Row],[объем]])</f>
        <v>192</v>
      </c>
    </row>
    <row r="1618" spans="1:12" x14ac:dyDescent="0.35">
      <c r="A1618" s="15" t="s">
        <v>161</v>
      </c>
      <c r="B1618" s="13" t="s">
        <v>165</v>
      </c>
      <c r="C1618" s="13" t="s">
        <v>16</v>
      </c>
      <c r="D1618">
        <f>VLOOKUP(укпф1[[#This Row],[Номенклатура]],[1]!Таблица213[[product_name]:[упаковка]],7,FALSE)</f>
        <v>744</v>
      </c>
      <c r="E1618" t="s">
        <v>92</v>
      </c>
      <c r="F1618" t="str">
        <f>VLOOKUP(укпф1[[#This Row],[Номенклатура]],[1]!Таблица213[[product_name]:[упаковка]],3,FALSE)</f>
        <v>ОХЛ</v>
      </c>
      <c r="G1618" s="15"/>
      <c r="H1618" t="str">
        <f>VLOOKUP(укпф1[[#This Row],[Номенклатура]],[1]!Таблица213[[product_name]:[упаковка]],4,FALSE)</f>
        <v>шея</v>
      </c>
      <c r="I1618">
        <v>1272.5999999999999</v>
      </c>
      <c r="J1618" s="15">
        <v>297.71598214285711</v>
      </c>
      <c r="K1618" s="15">
        <f>укпф1[[#This Row],[цена]]*укпф1[[#This Row],[объем]]</f>
        <v>378873.35887499992</v>
      </c>
      <c r="L1618" s="16">
        <f>IFERROR(укпф1[[#This Row],[объем]]*VLOOKUP(укпф1[[#This Row],[артикул]],[1]маринад!$A$2:$D$39,3,FALSE),укпф1[[#This Row],[объем]])</f>
        <v>1272.5999999999999</v>
      </c>
    </row>
    <row r="1619" spans="1:12" x14ac:dyDescent="0.35">
      <c r="A1619" s="15" t="s">
        <v>161</v>
      </c>
      <c r="B1619" s="13" t="s">
        <v>162</v>
      </c>
      <c r="C1619" s="13" t="s">
        <v>132</v>
      </c>
      <c r="D1619">
        <f>VLOOKUP(укпф1[[#This Row],[Номенклатура]],[1]!Таблица213[[product_name]:[упаковка]],7,FALSE)</f>
        <v>1640</v>
      </c>
      <c r="E1619" t="s">
        <v>163</v>
      </c>
      <c r="F1619" t="str">
        <f>VLOOKUP(укпф1[[#This Row],[Номенклатура]],[1]!Таблица213[[product_name]:[упаковка]],3,FALSE)</f>
        <v>ЗАМ</v>
      </c>
      <c r="G1619" s="15"/>
      <c r="H1619" t="str">
        <f>VLOOKUP(укпф1[[#This Row],[Номенклатура]],[1]!Таблица213[[product_name]:[упаковка]],4,FALSE)</f>
        <v>голень</v>
      </c>
      <c r="I1619">
        <v>0</v>
      </c>
      <c r="J1619" s="15">
        <v>736.31249999999989</v>
      </c>
      <c r="K1619" s="15">
        <f>укпф1[[#This Row],[цена]]*укпф1[[#This Row],[объем]]</f>
        <v>0</v>
      </c>
      <c r="L1619" s="16">
        <f>IFERROR(укпф1[[#This Row],[объем]]*VLOOKUP(укпф1[[#This Row],[артикул]],[1]маринад!$A$2:$D$39,3,FALSE),укпф1[[#This Row],[объем]])</f>
        <v>0</v>
      </c>
    </row>
    <row r="1620" spans="1:12" x14ac:dyDescent="0.35">
      <c r="A1620" s="15" t="s">
        <v>161</v>
      </c>
      <c r="B1620" s="13" t="s">
        <v>162</v>
      </c>
      <c r="C1620" s="13" t="s">
        <v>132</v>
      </c>
      <c r="D1620">
        <f>VLOOKUP(укпф1[[#This Row],[Номенклатура]],[1]!Таблица213[[product_name]:[упаковка]],7,FALSE)</f>
        <v>1084</v>
      </c>
      <c r="E1620" t="s">
        <v>135</v>
      </c>
      <c r="F1620" t="str">
        <f>VLOOKUP(укпф1[[#This Row],[Номенклатура]],[1]!Таблица213[[product_name]:[упаковка]],3,FALSE)</f>
        <v>ЗАМ</v>
      </c>
      <c r="G1620" s="15"/>
      <c r="H1620" t="str">
        <f>VLOOKUP(укпф1[[#This Row],[Номенклатура]],[1]!Таблица213[[product_name]:[упаковка]],4,FALSE)</f>
        <v>крыло</v>
      </c>
      <c r="I1620">
        <v>4844.7692307692305</v>
      </c>
      <c r="J1620" s="15">
        <v>692.11607142857133</v>
      </c>
      <c r="K1620" s="15">
        <f>укпф1[[#This Row],[цена]]*укпф1[[#This Row],[объем]]</f>
        <v>3353142.6469780211</v>
      </c>
      <c r="L1620" s="16">
        <f>IFERROR(укпф1[[#This Row],[объем]]*VLOOKUP(укпф1[[#This Row],[артикул]],[1]маринад!$A$2:$D$39,3,FALSE),укпф1[[#This Row],[объем]])</f>
        <v>4165.9968749999998</v>
      </c>
    </row>
    <row r="1621" spans="1:12" x14ac:dyDescent="0.35">
      <c r="A1621" s="15" t="s">
        <v>161</v>
      </c>
      <c r="B1621" s="13" t="s">
        <v>162</v>
      </c>
      <c r="C1621" s="13" t="s">
        <v>132</v>
      </c>
      <c r="D1621">
        <f>VLOOKUP(укпф1[[#This Row],[Номенклатура]],[1]!Таблица213[[product_name]:[упаковка]],7,FALSE)</f>
        <v>1104</v>
      </c>
      <c r="E1621" t="s">
        <v>136</v>
      </c>
      <c r="F1621" t="str">
        <f>VLOOKUP(укпф1[[#This Row],[Номенклатура]],[1]!Таблица213[[product_name]:[упаковка]],3,FALSE)</f>
        <v>ЗАМ</v>
      </c>
      <c r="G1621" s="15"/>
      <c r="H1621" t="str">
        <f>VLOOKUP(укпф1[[#This Row],[Номенклатура]],[1]!Таблица213[[product_name]:[упаковка]],4,FALSE)</f>
        <v>филе</v>
      </c>
      <c r="I1621">
        <v>980.07692307692309</v>
      </c>
      <c r="J1621" s="15">
        <v>1043.9196428571427</v>
      </c>
      <c r="K1621" s="15">
        <f>укпф1[[#This Row],[цена]]*укпф1[[#This Row],[объем]]</f>
        <v>1023121.5515109889</v>
      </c>
      <c r="L1621" s="16">
        <f>IFERROR(укпф1[[#This Row],[объем]]*VLOOKUP(укпф1[[#This Row],[артикул]],[1]маринад!$A$2:$D$39,3,FALSE),укпф1[[#This Row],[объем]])</f>
        <v>790.37758974358974</v>
      </c>
    </row>
    <row r="1622" spans="1:12" x14ac:dyDescent="0.35">
      <c r="A1622" s="15" t="s">
        <v>161</v>
      </c>
      <c r="B1622" s="13" t="s">
        <v>162</v>
      </c>
      <c r="C1622" s="13" t="s">
        <v>132</v>
      </c>
      <c r="D1622">
        <f>VLOOKUP(укпф1[[#This Row],[Номенклатура]],[1]!Таблица213[[product_name]:[упаковка]],7,FALSE)</f>
        <v>1628</v>
      </c>
      <c r="E1622" t="s">
        <v>164</v>
      </c>
      <c r="F1622" t="str">
        <f>VLOOKUP(укпф1[[#This Row],[Номенклатура]],[1]!Таблица213[[product_name]:[упаковка]],3,FALSE)</f>
        <v>ЗАМ</v>
      </c>
      <c r="G1622" s="15"/>
      <c r="H1622" t="str">
        <f>VLOOKUP(укпф1[[#This Row],[Номенклатура]],[1]!Таблица213[[product_name]:[упаковка]],4,FALSE)</f>
        <v>филе</v>
      </c>
      <c r="I1622">
        <v>462.69230769230768</v>
      </c>
      <c r="J1622" s="15">
        <v>989.99999999999989</v>
      </c>
      <c r="K1622" s="15">
        <f>укпф1[[#This Row],[цена]]*укпф1[[#This Row],[объем]]</f>
        <v>458065.38461538457</v>
      </c>
      <c r="L1622" s="16">
        <f>IFERROR(укпф1[[#This Row],[объем]]*VLOOKUP(укпф1[[#This Row],[артикул]],[1]маринад!$A$2:$D$39,3,FALSE),укпф1[[#This Row],[объем]])</f>
        <v>369.48947528787443</v>
      </c>
    </row>
    <row r="1623" spans="1:12" x14ac:dyDescent="0.35">
      <c r="A1623" s="15" t="s">
        <v>161</v>
      </c>
      <c r="B1623" s="13" t="s">
        <v>162</v>
      </c>
      <c r="C1623" s="13" t="s">
        <v>132</v>
      </c>
      <c r="D1623">
        <f>VLOOKUP(укпф1[[#This Row],[Номенклатура]],[1]!Таблица213[[product_name]:[упаковка]],7,FALSE)</f>
        <v>1087</v>
      </c>
      <c r="E1623" t="s">
        <v>138</v>
      </c>
      <c r="F1623" t="str">
        <f>VLOOKUP(укпф1[[#This Row],[Номенклатура]],[1]!Таблица213[[product_name]:[упаковка]],3,FALSE)</f>
        <v>ЗАМ</v>
      </c>
      <c r="G1623" s="15"/>
      <c r="H1623" t="str">
        <f>VLOOKUP(укпф1[[#This Row],[Номенклатура]],[1]!Таблица213[[product_name]:[упаковка]],4,FALSE)</f>
        <v>голень</v>
      </c>
      <c r="I1623">
        <v>6196.6384615384613</v>
      </c>
      <c r="J1623" s="15">
        <v>736.31249999999989</v>
      </c>
      <c r="K1623" s="15">
        <f>укпф1[[#This Row],[цена]]*укпф1[[#This Row],[объем]]</f>
        <v>4562662.3572115377</v>
      </c>
      <c r="L1623" s="16">
        <f>IFERROR(укпф1[[#This Row],[объем]]*VLOOKUP(укпф1[[#This Row],[артикул]],[1]маринад!$A$2:$D$39,3,FALSE),укпф1[[#This Row],[объем]])</f>
        <v>6196.6384615384613</v>
      </c>
    </row>
    <row r="1624" spans="1:12" x14ac:dyDescent="0.35">
      <c r="A1624" s="15" t="s">
        <v>161</v>
      </c>
      <c r="B1624" s="13" t="s">
        <v>162</v>
      </c>
      <c r="C1624" s="13" t="s">
        <v>132</v>
      </c>
      <c r="D1624">
        <f>VLOOKUP(укпф1[[#This Row],[Номенклатура]],[1]!Таблица213[[product_name]:[упаковка]],7,FALSE)</f>
        <v>1083</v>
      </c>
      <c r="E1624" t="s">
        <v>133</v>
      </c>
      <c r="F1624" t="str">
        <f>VLOOKUP(укпф1[[#This Row],[Номенклатура]],[1]!Таблица213[[product_name]:[упаковка]],3,FALSE)</f>
        <v>ЗАМ</v>
      </c>
      <c r="G1624" s="15"/>
      <c r="H1624" t="str">
        <f>VLOOKUP(укпф1[[#This Row],[Номенклатура]],[1]!Таблица213[[product_name]:[упаковка]],4,FALSE)</f>
        <v>филе</v>
      </c>
      <c r="I1624">
        <v>462.69230769230768</v>
      </c>
      <c r="J1624" s="15">
        <v>995.30357142857133</v>
      </c>
      <c r="K1624" s="15">
        <f>укпф1[[#This Row],[цена]]*укпф1[[#This Row],[объем]]</f>
        <v>460519.30631868128</v>
      </c>
      <c r="L1624" s="16">
        <f>IFERROR(укпф1[[#This Row],[объем]]*VLOOKUP(укпф1[[#This Row],[артикул]],[1]маринад!$A$2:$D$39,3,FALSE),укпф1[[#This Row],[объем]])</f>
        <v>356.03206190894878</v>
      </c>
    </row>
    <row r="1625" spans="1:12" x14ac:dyDescent="0.35">
      <c r="A1625" s="15" t="s">
        <v>161</v>
      </c>
      <c r="B1625" s="13" t="s">
        <v>162</v>
      </c>
      <c r="C1625" s="13" t="s">
        <v>132</v>
      </c>
      <c r="D1625">
        <f>VLOOKUP(укпф1[[#This Row],[Номенклатура]],[1]!Таблица213[[product_name]:[упаковка]],7,FALSE)</f>
        <v>1085</v>
      </c>
      <c r="E1625" t="s">
        <v>134</v>
      </c>
      <c r="F1625" t="str">
        <f>VLOOKUP(укпф1[[#This Row],[Номенклатура]],[1]!Таблица213[[product_name]:[упаковка]],3,FALSE)</f>
        <v>ЗАМ</v>
      </c>
      <c r="G1625" s="15"/>
      <c r="H1625" t="str">
        <f>VLOOKUP(укпф1[[#This Row],[Номенклатура]],[1]!Таблица213[[product_name]:[упаковка]],4,FALSE)</f>
        <v>филе</v>
      </c>
      <c r="I1625">
        <v>395.53846153846155</v>
      </c>
      <c r="J1625" s="15">
        <v>995.30357142857133</v>
      </c>
      <c r="K1625" s="15">
        <f>укпф1[[#This Row],[цена]]*укпф1[[#This Row],[объем]]</f>
        <v>393680.84340659337</v>
      </c>
      <c r="L1625" s="16">
        <f>IFERROR(укпф1[[#This Row],[объем]]*VLOOKUP(укпф1[[#This Row],[артикул]],[1]маринад!$A$2:$D$39,3,FALSE),укпф1[[#This Row],[объем]])</f>
        <v>304.35858060445798</v>
      </c>
    </row>
    <row r="1626" spans="1:12" x14ac:dyDescent="0.35">
      <c r="A1626" s="15" t="s">
        <v>161</v>
      </c>
      <c r="B1626" s="13" t="s">
        <v>162</v>
      </c>
      <c r="C1626" s="13" t="s">
        <v>132</v>
      </c>
      <c r="D1626">
        <f>VLOOKUP(укпф1[[#This Row],[Номенклатура]],[1]!Таблица213[[product_name]:[упаковка]],7,FALSE)</f>
        <v>1103</v>
      </c>
      <c r="E1626" t="s">
        <v>137</v>
      </c>
      <c r="F1626" t="str">
        <f>VLOOKUP(укпф1[[#This Row],[Номенклатура]],[1]!Таблица213[[product_name]:[упаковка]],3,FALSE)</f>
        <v>ЗАМ</v>
      </c>
      <c r="G1626" s="15"/>
      <c r="H1626" t="str">
        <f>VLOOKUP(укпф1[[#This Row],[Номенклатура]],[1]!Таблица213[[product_name]:[упаковка]],4,FALSE)</f>
        <v>филе</v>
      </c>
      <c r="I1626">
        <v>980.07692307692309</v>
      </c>
      <c r="J1626" s="15">
        <v>1043.9196428571427</v>
      </c>
      <c r="K1626" s="15">
        <f>укпф1[[#This Row],[цена]]*укпф1[[#This Row],[объем]]</f>
        <v>1023121.5515109889</v>
      </c>
      <c r="L1626" s="16">
        <f>IFERROR(укпф1[[#This Row],[объем]]*VLOOKUP(укпф1[[#This Row],[артикул]],[1]маринад!$A$2:$D$39,3,FALSE),укпф1[[#This Row],[объем]])</f>
        <v>790.37758974358974</v>
      </c>
    </row>
    <row r="1627" spans="1:12" x14ac:dyDescent="0.35">
      <c r="A1627" s="15" t="s">
        <v>161</v>
      </c>
      <c r="B1627" s="13" t="s">
        <v>13</v>
      </c>
      <c r="C1627" s="13" t="s">
        <v>13</v>
      </c>
      <c r="D1627">
        <f>VLOOKUP(укпф1[[#This Row],[Номенклатура]],[1]!Таблица213[[product_name]:[упаковка]],7,FALSE)</f>
        <v>1109</v>
      </c>
      <c r="E1627" t="s">
        <v>14</v>
      </c>
      <c r="F1627" t="str">
        <f>VLOOKUP(укпф1[[#This Row],[Номенклатура]],[1]!Таблица213[[product_name]:[упаковка]],3,FALSE)</f>
        <v>ЗАМ</v>
      </c>
      <c r="G1627" s="15"/>
      <c r="H1627" t="str">
        <f>VLOOKUP(укпф1[[#This Row],[Номенклатура]],[1]!Таблица213[[product_name]:[упаковка]],4,FALSE)</f>
        <v>филе</v>
      </c>
      <c r="I1627">
        <v>4001.6517602600825</v>
      </c>
      <c r="J1627" s="15">
        <v>923.70535714285711</v>
      </c>
      <c r="K1627" s="15">
        <f>укпф1[[#This Row],[цена]]*укпф1[[#This Row],[объем]]</f>
        <v>3696347.1683723824</v>
      </c>
      <c r="L1627" s="16">
        <f>IFERROR(укпф1[[#This Row],[объем]]*VLOOKUP(укпф1[[#This Row],[артикул]],[1]маринад!$A$2:$D$39,3,FALSE),укпф1[[#This Row],[объем]])</f>
        <v>4001.6517602600825</v>
      </c>
    </row>
    <row r="1628" spans="1:12" x14ac:dyDescent="0.35">
      <c r="A1628" s="15" t="s">
        <v>161</v>
      </c>
      <c r="B1628" s="13" t="s">
        <v>165</v>
      </c>
      <c r="C1628" s="13" t="s">
        <v>16</v>
      </c>
      <c r="D1628">
        <f>VLOOKUP(укпф1[[#This Row],[Номенклатура]],[1]!Таблица213[[product_name]:[упаковка]],7,FALSE)</f>
        <v>33</v>
      </c>
      <c r="E1628" t="s">
        <v>17</v>
      </c>
      <c r="F1628" t="str">
        <f>VLOOKUP(укпф1[[#This Row],[Номенклатура]],[1]!Таблица213[[product_name]:[упаковка]],3,FALSE)</f>
        <v>ОХЛ</v>
      </c>
      <c r="G1628" s="15"/>
      <c r="H1628" t="str">
        <f>VLOOKUP(укпф1[[#This Row],[Номенклатура]],[1]!Таблица213[[product_name]:[упаковка]],4,FALSE)</f>
        <v>каркас</v>
      </c>
      <c r="I1628">
        <v>19713.382408986006</v>
      </c>
      <c r="J1628" s="15">
        <v>176.78571428571428</v>
      </c>
      <c r="K1628" s="15">
        <f>укпф1[[#This Row],[цена]]*укпф1[[#This Row],[объем]]</f>
        <v>3485044.390160026</v>
      </c>
      <c r="L1628" s="16">
        <f>IFERROR(укпф1[[#This Row],[объем]]*VLOOKUP(укпф1[[#This Row],[артикул]],[1]маринад!$A$2:$D$39,3,FALSE),укпф1[[#This Row],[объем]])</f>
        <v>19713.382408986006</v>
      </c>
    </row>
    <row r="1629" spans="1:12" x14ac:dyDescent="0.35">
      <c r="A1629" s="15" t="s">
        <v>161</v>
      </c>
      <c r="B1629" s="13" t="s">
        <v>165</v>
      </c>
      <c r="C1629" s="13" t="s">
        <v>16</v>
      </c>
      <c r="D1629">
        <f>VLOOKUP(укпф1[[#This Row],[Номенклатура]],[1]!Таблица213[[product_name]:[упаковка]],7,FALSE)</f>
        <v>1041</v>
      </c>
      <c r="E1629" t="s">
        <v>18</v>
      </c>
      <c r="F1629" t="str">
        <f>VLOOKUP(укпф1[[#This Row],[Номенклатура]],[1]!Таблица213[[product_name]:[упаковка]],3,FALSE)</f>
        <v>ОХЛ</v>
      </c>
      <c r="G1629" s="15"/>
      <c r="H1629" t="str">
        <f>VLOOKUP(укпф1[[#This Row],[Номенклатура]],[1]!Таблица213[[product_name]:[упаковка]],4,FALSE)</f>
        <v>спинка</v>
      </c>
      <c r="I1629">
        <v>23445.101142174073</v>
      </c>
      <c r="J1629" s="15">
        <v>220.98214285714283</v>
      </c>
      <c r="K1629" s="15">
        <f>укпф1[[#This Row],[цена]]*укпф1[[#This Row],[объем]]</f>
        <v>5180948.6899000732</v>
      </c>
      <c r="L1629" s="16">
        <f>IFERROR(укпф1[[#This Row],[объем]]*VLOOKUP(укпф1[[#This Row],[артикул]],[1]маринад!$A$2:$D$39,3,FALSE),укпф1[[#This Row],[объем]])</f>
        <v>23445.101142174073</v>
      </c>
    </row>
    <row r="1630" spans="1:12" x14ac:dyDescent="0.35">
      <c r="A1630" s="15" t="s">
        <v>161</v>
      </c>
      <c r="B1630" s="13" t="s">
        <v>165</v>
      </c>
      <c r="C1630" s="13" t="s">
        <v>16</v>
      </c>
      <c r="D1630">
        <f>VLOOKUP(укпф1[[#This Row],[Номенклатура]],[1]!Таблица213[[product_name]:[упаковка]],7,FALSE)</f>
        <v>975</v>
      </c>
      <c r="E1630" t="s">
        <v>19</v>
      </c>
      <c r="F1630" t="str">
        <f>VLOOKUP(укпф1[[#This Row],[Номенклатура]],[1]!Таблица213[[product_name]:[упаковка]],3,FALSE)</f>
        <v>ОХЛ</v>
      </c>
      <c r="G1630" s="15"/>
      <c r="H1630" t="str">
        <f>VLOOKUP(укпф1[[#This Row],[Номенклатура]],[1]!Таблица213[[product_name]:[упаковка]],4,FALSE)</f>
        <v>шкура</v>
      </c>
      <c r="I1630">
        <v>13397.200652670899</v>
      </c>
      <c r="J1630" s="15">
        <v>265.17857142857139</v>
      </c>
      <c r="K1630" s="15">
        <f>укпф1[[#This Row],[цена]]*укпф1[[#This Row],[объем]]</f>
        <v>3552650.5302171931</v>
      </c>
      <c r="L1630" s="16">
        <f>IFERROR(укпф1[[#This Row],[объем]]*VLOOKUP(укпф1[[#This Row],[артикул]],[1]маринад!$A$2:$D$39,3,FALSE),укпф1[[#This Row],[объем]])</f>
        <v>13397.200652670899</v>
      </c>
    </row>
    <row r="1631" spans="1:12" x14ac:dyDescent="0.35">
      <c r="A1631" s="15" t="s">
        <v>161</v>
      </c>
      <c r="B1631" s="13" t="s">
        <v>165</v>
      </c>
      <c r="C1631" s="13" t="s">
        <v>16</v>
      </c>
      <c r="D1631">
        <f>VLOOKUP(укпф1[[#This Row],[Номенклатура]],[1]!Таблица213[[product_name]:[упаковка]],7,FALSE)</f>
        <v>1080</v>
      </c>
      <c r="E1631" t="s">
        <v>20</v>
      </c>
      <c r="F1631" t="str">
        <f>VLOOKUP(укпф1[[#This Row],[Номенклатура]],[1]!Таблица213[[product_name]:[упаковка]],3,FALSE)</f>
        <v>ОХЛ</v>
      </c>
      <c r="G1631" s="15"/>
      <c r="H1631" t="str">
        <f>VLOOKUP(укпф1[[#This Row],[Номенклатура]],[1]!Таблица213[[product_name]:[упаковка]],4,FALSE)</f>
        <v>пром</v>
      </c>
      <c r="I1631">
        <v>2775.7627738364649</v>
      </c>
      <c r="J1631" s="15">
        <v>154.68749999999997</v>
      </c>
      <c r="K1631" s="15">
        <f>укпф1[[#This Row],[цена]]*укпф1[[#This Row],[объем]]</f>
        <v>429375.80407782807</v>
      </c>
      <c r="L1631" s="16">
        <f>IFERROR(укпф1[[#This Row],[объем]]*VLOOKUP(укпф1[[#This Row],[артикул]],[1]маринад!$A$2:$D$39,3,FALSE),укпф1[[#This Row],[объем]])</f>
        <v>2775.7627738364649</v>
      </c>
    </row>
    <row r="1632" spans="1:12" x14ac:dyDescent="0.35">
      <c r="A1632" s="15" t="s">
        <v>161</v>
      </c>
      <c r="B1632" s="13" t="s">
        <v>165</v>
      </c>
      <c r="C1632" s="13" t="s">
        <v>16</v>
      </c>
      <c r="D1632">
        <f>VLOOKUP(укпф1[[#This Row],[Номенклатура]],[1]!Таблица213[[product_name]:[упаковка]],7,FALSE)</f>
        <v>1077</v>
      </c>
      <c r="E1632" t="s">
        <v>21</v>
      </c>
      <c r="F1632" t="str">
        <f>VLOOKUP(укпф1[[#This Row],[Номенклатура]],[1]!Таблица213[[product_name]:[упаковка]],3,FALSE)</f>
        <v>ОХЛ</v>
      </c>
      <c r="G1632" s="15"/>
      <c r="H1632" t="str">
        <f>VLOOKUP(укпф1[[#This Row],[Номенклатура]],[1]!Таблица213[[product_name]:[упаковка]],4,FALSE)</f>
        <v>пром</v>
      </c>
      <c r="I1632">
        <v>566.39588399921695</v>
      </c>
      <c r="J1632" s="15">
        <v>256.33928571428567</v>
      </c>
      <c r="K1632" s="15">
        <f>укпф1[[#This Row],[цена]]*укпф1[[#This Row],[объем]]</f>
        <v>145189.51633587066</v>
      </c>
      <c r="L1632" s="16">
        <f>IFERROR(укпф1[[#This Row],[объем]]*VLOOKUP(укпф1[[#This Row],[артикул]],[1]маринад!$A$2:$D$39,3,FALSE),укпф1[[#This Row],[объем]])</f>
        <v>566.39588399921695</v>
      </c>
    </row>
    <row r="1633" spans="1:12" x14ac:dyDescent="0.35">
      <c r="A1633" s="15" t="s">
        <v>161</v>
      </c>
      <c r="B1633" s="13" t="s">
        <v>165</v>
      </c>
      <c r="C1633" s="13" t="s">
        <v>16</v>
      </c>
      <c r="D1633">
        <f>VLOOKUP(укпф1[[#This Row],[Номенклатура]],[1]!Таблица213[[product_name]:[упаковка]],7,FALSE)</f>
        <v>1079</v>
      </c>
      <c r="E1633" t="s">
        <v>22</v>
      </c>
      <c r="F1633" t="str">
        <f>VLOOKUP(укпф1[[#This Row],[Номенклатура]],[1]!Таблица213[[product_name]:[упаковка]],3,FALSE)</f>
        <v>ОХЛ</v>
      </c>
      <c r="G1633" s="15"/>
      <c r="H1633" t="str">
        <f>VLOOKUP(укпф1[[#This Row],[Номенклатура]],[1]!Таблица213[[product_name]:[упаковка]],4,FALSE)</f>
        <v>пром</v>
      </c>
      <c r="I1633">
        <v>799.43163703447033</v>
      </c>
      <c r="J1633" s="15">
        <v>256.33928571428567</v>
      </c>
      <c r="K1633" s="15">
        <f>укпф1[[#This Row],[цена]]*укпф1[[#This Row],[объем]]</f>
        <v>204925.73481481819</v>
      </c>
      <c r="L1633" s="16">
        <f>IFERROR(укпф1[[#This Row],[объем]]*VLOOKUP(укпф1[[#This Row],[артикул]],[1]маринад!$A$2:$D$39,3,FALSE),укпф1[[#This Row],[объем]])</f>
        <v>799.43163703447033</v>
      </c>
    </row>
    <row r="1634" spans="1:12" x14ac:dyDescent="0.35">
      <c r="A1634" s="15" t="s">
        <v>161</v>
      </c>
      <c r="B1634" s="13" t="s">
        <v>165</v>
      </c>
      <c r="C1634" s="13" t="s">
        <v>16</v>
      </c>
      <c r="D1634">
        <f>VLOOKUP(укпф1[[#This Row],[Номенклатура]],[1]!Таблица213[[product_name]:[упаковка]],7,FALSE)</f>
        <v>1078</v>
      </c>
      <c r="E1634" t="s">
        <v>23</v>
      </c>
      <c r="F1634" t="str">
        <f>VLOOKUP(укпф1[[#This Row],[Номенклатура]],[1]!Таблица213[[product_name]:[упаковка]],3,FALSE)</f>
        <v>ОХЛ</v>
      </c>
      <c r="G1634" s="15"/>
      <c r="H1634" t="str">
        <f>VLOOKUP(укпф1[[#This Row],[Номенклатура]],[1]!Таблица213[[product_name]:[упаковка]],4,FALSE)</f>
        <v>пром</v>
      </c>
      <c r="I1634">
        <v>1020.2196275597088</v>
      </c>
      <c r="J1634" s="15">
        <v>256.33928571428567</v>
      </c>
      <c r="K1634" s="15">
        <f>укпф1[[#This Row],[цена]]*укпф1[[#This Row],[объем]]</f>
        <v>261522.37060035029</v>
      </c>
      <c r="L1634" s="16">
        <f>IFERROR(укпф1[[#This Row],[объем]]*VLOOKUP(укпф1[[#This Row],[артикул]],[1]маринад!$A$2:$D$39,3,FALSE),укпф1[[#This Row],[объем]])</f>
        <v>1020.2196275597088</v>
      </c>
    </row>
    <row r="1635" spans="1:12" x14ac:dyDescent="0.35">
      <c r="A1635" s="15" t="s">
        <v>161</v>
      </c>
      <c r="B1635" s="13" t="s">
        <v>16</v>
      </c>
      <c r="C1635" s="13" t="s">
        <v>16</v>
      </c>
      <c r="D1635">
        <f>VLOOKUP(укпф1[[#This Row],[Номенклатура]],[1]!Таблица213[[product_name]:[упаковка]],7,FALSE)</f>
        <v>1040</v>
      </c>
      <c r="E1635" t="s">
        <v>141</v>
      </c>
      <c r="F1635" t="str">
        <f>VLOOKUP(укпф1[[#This Row],[Номенклатура]],[1]!Таблица213[[product_name]:[упаковка]],3,FALSE)</f>
        <v>ОХЛ</v>
      </c>
      <c r="G1635" s="15"/>
      <c r="H1635" t="str">
        <f>VLOOKUP(укпф1[[#This Row],[Номенклатура]],[1]!Таблица213[[product_name]:[упаковка]],4,FALSE)</f>
        <v>тушка</v>
      </c>
      <c r="I1635">
        <v>17793.334770197656</v>
      </c>
      <c r="J1635" s="15">
        <v>517.09821428571422</v>
      </c>
      <c r="K1635" s="15">
        <f>укпф1[[#This Row],[цена]]*укпф1[[#This Row],[объем]]</f>
        <v>9200901.6358571164</v>
      </c>
      <c r="L1635" s="16">
        <f>IFERROR(укпф1[[#This Row],[объем]]*VLOOKUP(укпф1[[#This Row],[артикул]],[1]маринад!$A$2:$D$39,3,FALSE),укпф1[[#This Row],[объем]])</f>
        <v>17793.334770197656</v>
      </c>
    </row>
    <row r="1636" spans="1:12" x14ac:dyDescent="0.35">
      <c r="A1636" s="15" t="s">
        <v>161</v>
      </c>
      <c r="B1636" s="13" t="s">
        <v>93</v>
      </c>
      <c r="C1636" t="s">
        <v>69</v>
      </c>
      <c r="D1636">
        <f>VLOOKUP(укпф1[[#This Row],[Номенклатура]],[1]!Таблица213[[product_name]:[упаковка]],7,FALSE)</f>
        <v>1064</v>
      </c>
      <c r="E1636" t="s">
        <v>62</v>
      </c>
      <c r="F1636" t="str">
        <f>VLOOKUP(укпф1[[#This Row],[Номенклатура]],[1]!Таблица213[[product_name]:[упаковка]],3,FALSE)</f>
        <v>ОХЛ</v>
      </c>
      <c r="G1636" s="15"/>
      <c r="H1636" t="str">
        <f>VLOOKUP(укпф1[[#This Row],[Номенклатура]],[1]!Таблица213[[product_name]:[упаковка]],4,FALSE)</f>
        <v>бедро</v>
      </c>
      <c r="I1636">
        <v>41.000000000000007</v>
      </c>
      <c r="J1636" s="15">
        <v>884.0434821428571</v>
      </c>
      <c r="K1636" s="15">
        <f>укпф1[[#This Row],[цена]]*укпф1[[#This Row],[объем]]</f>
        <v>36245.782767857148</v>
      </c>
      <c r="L1636" s="16">
        <f>IFERROR(укпф1[[#This Row],[объем]]*VLOOKUP(укпф1[[#This Row],[артикул]],[1]маринад!$A$2:$D$39,3,FALSE),укпф1[[#This Row],[объем]])</f>
        <v>34.804753820033966</v>
      </c>
    </row>
    <row r="1637" spans="1:12" x14ac:dyDescent="0.35">
      <c r="A1637" s="15" t="s">
        <v>161</v>
      </c>
      <c r="B1637" s="13" t="s">
        <v>93</v>
      </c>
      <c r="C1637" t="s">
        <v>69</v>
      </c>
      <c r="D1637">
        <f>VLOOKUP(укпф1[[#This Row],[Номенклатура]],[1]!Таблица213[[product_name]:[упаковка]],7,FALSE)</f>
        <v>711</v>
      </c>
      <c r="E1637" t="s">
        <v>73</v>
      </c>
      <c r="F1637" t="str">
        <f>VLOOKUP(укпф1[[#This Row],[Номенклатура]],[1]!Таблица213[[product_name]:[упаковка]],3,FALSE)</f>
        <v>ОХЛ</v>
      </c>
      <c r="G1637" s="15"/>
      <c r="H1637" t="str">
        <f>VLOOKUP(укпф1[[#This Row],[Номенклатура]],[1]!Таблица213[[product_name]:[упаковка]],4,FALSE)</f>
        <v>бедро</v>
      </c>
      <c r="I1637">
        <v>350.625</v>
      </c>
      <c r="J1637" s="15">
        <v>867.65544642857139</v>
      </c>
      <c r="K1637" s="15">
        <f>укпф1[[#This Row],[цена]]*укпф1[[#This Row],[объем]]</f>
        <v>304221.69090401783</v>
      </c>
      <c r="L1637" s="16">
        <f>IFERROR(укпф1[[#This Row],[объем]]*VLOOKUP(укпф1[[#This Row],[артикул]],[1]маринад!$A$2:$D$39,3,FALSE),укпф1[[#This Row],[объем]])</f>
        <v>350.625</v>
      </c>
    </row>
    <row r="1638" spans="1:12" x14ac:dyDescent="0.35">
      <c r="A1638" s="15" t="s">
        <v>161</v>
      </c>
      <c r="B1638" s="13" t="s">
        <v>93</v>
      </c>
      <c r="C1638" t="s">
        <v>69</v>
      </c>
      <c r="D1638">
        <f>VLOOKUP(укпф1[[#This Row],[Номенклатура]],[1]!Таблица213[[product_name]:[упаковка]],7,FALSE)</f>
        <v>713</v>
      </c>
      <c r="E1638" t="s">
        <v>74</v>
      </c>
      <c r="F1638" t="str">
        <f>VLOOKUP(укпф1[[#This Row],[Номенклатура]],[1]!Таблица213[[product_name]:[упаковка]],3,FALSE)</f>
        <v>ОХЛ</v>
      </c>
      <c r="G1638" s="15"/>
      <c r="H1638" t="str">
        <f>VLOOKUP(укпф1[[#This Row],[Номенклатура]],[1]!Таблица213[[product_name]:[упаковка]],4,FALSE)</f>
        <v>голень</v>
      </c>
      <c r="I1638">
        <v>274.09090909090912</v>
      </c>
      <c r="J1638" s="15">
        <v>899.88524999999993</v>
      </c>
      <c r="K1638" s="15">
        <f>укпф1[[#This Row],[цена]]*укпф1[[#This Row],[объем]]</f>
        <v>246650.36625000002</v>
      </c>
      <c r="L1638" s="16">
        <f>IFERROR(укпф1[[#This Row],[объем]]*VLOOKUP(укпф1[[#This Row],[артикул]],[1]маринад!$A$2:$D$39,3,FALSE),укпф1[[#This Row],[объем]])</f>
        <v>274.09090909090912</v>
      </c>
    </row>
    <row r="1639" spans="1:12" x14ac:dyDescent="0.35">
      <c r="A1639" s="15" t="s">
        <v>161</v>
      </c>
      <c r="B1639" s="13" t="s">
        <v>93</v>
      </c>
      <c r="C1639" t="s">
        <v>69</v>
      </c>
      <c r="D1639">
        <f>VLOOKUP(укпф1[[#This Row],[Номенклатура]],[1]!Таблица213[[product_name]:[упаковка]],7,FALSE)</f>
        <v>739</v>
      </c>
      <c r="E1639" t="s">
        <v>91</v>
      </c>
      <c r="F1639" t="str">
        <f>VLOOKUP(укпф1[[#This Row],[Номенклатура]],[1]!Таблица213[[product_name]:[упаковка]],3,FALSE)</f>
        <v>ОХЛ</v>
      </c>
      <c r="G1639" s="15"/>
      <c r="H1639" t="str">
        <f>VLOOKUP(укпф1[[#This Row],[Номенклатура]],[1]!Таблица213[[product_name]:[упаковка]],4,FALSE)</f>
        <v>головы</v>
      </c>
      <c r="I1639">
        <v>163.90243902439025</v>
      </c>
      <c r="J1639" s="15">
        <v>208.85641071428569</v>
      </c>
      <c r="K1639" s="15">
        <f>укпф1[[#This Row],[цена]]*укпф1[[#This Row],[объем]]</f>
        <v>34232.075121951217</v>
      </c>
      <c r="L1639" s="16">
        <f>IFERROR(укпф1[[#This Row],[объем]]*VLOOKUP(укпф1[[#This Row],[артикул]],[1]маринад!$A$2:$D$39,3,FALSE),укпф1[[#This Row],[объем]])</f>
        <v>163.90243902439025</v>
      </c>
    </row>
    <row r="1640" spans="1:12" x14ac:dyDescent="0.35">
      <c r="A1640" s="15" t="s">
        <v>161</v>
      </c>
      <c r="B1640" s="13" t="s">
        <v>93</v>
      </c>
      <c r="C1640" t="s">
        <v>69</v>
      </c>
      <c r="D1640">
        <f>VLOOKUP(укпф1[[#This Row],[Номенклатура]],[1]!Таблица213[[product_name]:[упаковка]],7,FALSE)</f>
        <v>725</v>
      </c>
      <c r="E1640" t="s">
        <v>78</v>
      </c>
      <c r="F1640" t="str">
        <f>VLOOKUP(укпф1[[#This Row],[Номенклатура]],[1]!Таблица213[[product_name]:[упаковка]],3,FALSE)</f>
        <v>ОХЛ</v>
      </c>
      <c r="G1640" s="15"/>
      <c r="H1640" t="str">
        <f>VLOOKUP(укпф1[[#This Row],[Номенклатура]],[1]!Таблица213[[product_name]:[упаковка]],4,FALSE)</f>
        <v>грудка</v>
      </c>
      <c r="I1640">
        <v>142.62096774193549</v>
      </c>
      <c r="J1640" s="15">
        <v>884.0434821428571</v>
      </c>
      <c r="K1640" s="15">
        <f>укпф1[[#This Row],[цена]]*укпф1[[#This Row],[объем]]</f>
        <v>126083.13694916475</v>
      </c>
      <c r="L1640" s="16">
        <f>IFERROR(укпф1[[#This Row],[объем]]*VLOOKUP(укпф1[[#This Row],[артикул]],[1]маринад!$A$2:$D$39,3,FALSE),укпф1[[#This Row],[объем]])</f>
        <v>142.62096774193549</v>
      </c>
    </row>
    <row r="1641" spans="1:12" x14ac:dyDescent="0.35">
      <c r="A1641" s="15" t="s">
        <v>161</v>
      </c>
      <c r="B1641" s="13" t="s">
        <v>93</v>
      </c>
      <c r="C1641" t="s">
        <v>69</v>
      </c>
      <c r="D1641">
        <f>VLOOKUP(укпф1[[#This Row],[Номенклатура]],[1]!Таблица213[[product_name]:[упаковка]],7,FALSE)</f>
        <v>731</v>
      </c>
      <c r="E1641" t="s">
        <v>81</v>
      </c>
      <c r="F1641" t="str">
        <f>VLOOKUP(укпф1[[#This Row],[Номенклатура]],[1]!Таблица213[[product_name]:[упаковка]],3,FALSE)</f>
        <v>ОХЛ</v>
      </c>
      <c r="G1641" s="15"/>
      <c r="H1641" t="str">
        <f>VLOOKUP(укпф1[[#This Row],[Номенклатура]],[1]!Таблица213[[product_name]:[упаковка]],4,FALSE)</f>
        <v>желудки</v>
      </c>
      <c r="I1641">
        <v>54.292682926829265</v>
      </c>
      <c r="J1641" s="15">
        <v>554.21605446428566</v>
      </c>
      <c r="K1641" s="15">
        <f>укпф1[[#This Row],[цена]]*укпф1[[#This Row],[объем]]</f>
        <v>30089.876517987799</v>
      </c>
      <c r="L1641" s="16">
        <f>IFERROR(укпф1[[#This Row],[объем]]*VLOOKUP(укпф1[[#This Row],[артикул]],[1]маринад!$A$2:$D$39,3,FALSE),укпф1[[#This Row],[объем]])</f>
        <v>54.292682926829265</v>
      </c>
    </row>
    <row r="1642" spans="1:12" x14ac:dyDescent="0.35">
      <c r="A1642" s="15" t="s">
        <v>161</v>
      </c>
      <c r="B1642" s="13" t="s">
        <v>93</v>
      </c>
      <c r="C1642" t="s">
        <v>69</v>
      </c>
      <c r="D1642">
        <f>VLOOKUP(укпф1[[#This Row],[Номенклатура]],[1]!Таблица213[[product_name]:[упаковка]],7,FALSE)</f>
        <v>730</v>
      </c>
      <c r="E1642" t="s">
        <v>45</v>
      </c>
      <c r="F1642" t="str">
        <f>VLOOKUP(укпф1[[#This Row],[Номенклатура]],[1]!Таблица213[[product_name]:[упаковка]],3,FALSE)</f>
        <v>ОХЛ</v>
      </c>
      <c r="G1642" s="15"/>
      <c r="H1642" t="str">
        <f>VLOOKUP(укпф1[[#This Row],[Номенклатура]],[1]!Таблица213[[product_name]:[упаковка]],4,FALSE)</f>
        <v>желудки</v>
      </c>
      <c r="I1642">
        <v>64.285714285714278</v>
      </c>
      <c r="J1642" s="15">
        <v>570.84991071428567</v>
      </c>
      <c r="K1642" s="15">
        <f>укпф1[[#This Row],[цена]]*укпф1[[#This Row],[объем]]</f>
        <v>36697.494260204076</v>
      </c>
      <c r="L1642" s="16">
        <f>IFERROR(укпф1[[#This Row],[объем]]*VLOOKUP(укпф1[[#This Row],[артикул]],[1]маринад!$A$2:$D$39,3,FALSE),укпф1[[#This Row],[объем]])</f>
        <v>64.285714285714278</v>
      </c>
    </row>
    <row r="1643" spans="1:12" x14ac:dyDescent="0.35">
      <c r="A1643" s="15" t="s">
        <v>161</v>
      </c>
      <c r="B1643" s="13" t="s">
        <v>93</v>
      </c>
      <c r="C1643" t="s">
        <v>69</v>
      </c>
      <c r="D1643">
        <f>VLOOKUP(укпф1[[#This Row],[Номенклатура]],[1]!Таблица213[[product_name]:[упаковка]],7,FALSE)</f>
        <v>715</v>
      </c>
      <c r="E1643" t="s">
        <v>75</v>
      </c>
      <c r="F1643" t="str">
        <f>VLOOKUP(укпф1[[#This Row],[Номенклатура]],[1]!Таблица213[[product_name]:[упаковка]],3,FALSE)</f>
        <v>ОХЛ</v>
      </c>
      <c r="G1643" s="15"/>
      <c r="H1643" t="str">
        <f>VLOOKUP(укпф1[[#This Row],[Номенклатура]],[1]!Таблица213[[product_name]:[упаковка]],4,FALSE)</f>
        <v>крыло</v>
      </c>
      <c r="I1643">
        <v>317.55725190839689</v>
      </c>
      <c r="J1643" s="15">
        <v>899.88524999999993</v>
      </c>
      <c r="K1643" s="15">
        <f>укпф1[[#This Row],[цена]]*укпф1[[#This Row],[объем]]</f>
        <v>285765.0870229007</v>
      </c>
      <c r="L1643" s="16">
        <f>IFERROR(укпф1[[#This Row],[объем]]*VLOOKUP(укпф1[[#This Row],[артикул]],[1]маринад!$A$2:$D$39,3,FALSE),укпф1[[#This Row],[объем]])</f>
        <v>317.55725190839689</v>
      </c>
    </row>
    <row r="1644" spans="1:12" x14ac:dyDescent="0.35">
      <c r="A1644" s="15" t="s">
        <v>161</v>
      </c>
      <c r="B1644" s="13" t="s">
        <v>93</v>
      </c>
      <c r="C1644" t="s">
        <v>69</v>
      </c>
      <c r="D1644">
        <f>VLOOKUP(укпф1[[#This Row],[Номенклатура]],[1]!Таблица213[[product_name]:[упаковка]],7,FALSE)</f>
        <v>737</v>
      </c>
      <c r="E1644" t="s">
        <v>90</v>
      </c>
      <c r="F1644" t="str">
        <f>VLOOKUP(укпф1[[#This Row],[Номенклатура]],[1]!Таблица213[[product_name]:[упаковка]],3,FALSE)</f>
        <v>ОХЛ</v>
      </c>
      <c r="G1644" s="15"/>
      <c r="H1644" t="str">
        <f>VLOOKUP(укпф1[[#This Row],[Номенклатура]],[1]!Таблица213[[product_name]:[упаковка]],4,FALSE)</f>
        <v>лапы</v>
      </c>
      <c r="I1644">
        <v>120.96774193548387</v>
      </c>
      <c r="J1644" s="15">
        <v>201.20866071428571</v>
      </c>
      <c r="K1644" s="15">
        <f>укпф1[[#This Row],[цена]]*укпф1[[#This Row],[объем]]</f>
        <v>24339.757344470047</v>
      </c>
      <c r="L1644" s="16">
        <f>IFERROR(укпф1[[#This Row],[объем]]*VLOOKUP(укпф1[[#This Row],[артикул]],[1]маринад!$A$2:$D$39,3,FALSE),укпф1[[#This Row],[объем]])</f>
        <v>120.96774193548387</v>
      </c>
    </row>
    <row r="1645" spans="1:12" x14ac:dyDescent="0.35">
      <c r="A1645" s="15" t="s">
        <v>161</v>
      </c>
      <c r="B1645" s="13" t="s">
        <v>93</v>
      </c>
      <c r="C1645" t="s">
        <v>69</v>
      </c>
      <c r="D1645">
        <f>VLOOKUP(укпф1[[#This Row],[Номенклатура]],[1]!Таблица213[[product_name]:[упаковка]],7,FALSE)</f>
        <v>952</v>
      </c>
      <c r="E1645" t="s">
        <v>86</v>
      </c>
      <c r="F1645" t="str">
        <f>VLOOKUP(укпф1[[#This Row],[Номенклатура]],[1]!Таблица213[[product_name]:[упаковка]],3,FALSE)</f>
        <v>ОХЛ</v>
      </c>
      <c r="G1645" s="15"/>
      <c r="H1645" t="str">
        <f>VLOOKUP(укпф1[[#This Row],[Номенклатура]],[1]!Таблица213[[product_name]:[упаковка]],4,FALSE)</f>
        <v>голень</v>
      </c>
      <c r="I1645">
        <v>30.299999999999997</v>
      </c>
      <c r="J1645" s="15">
        <v>930.02102678571418</v>
      </c>
      <c r="K1645" s="15">
        <f>укпф1[[#This Row],[цена]]*укпф1[[#This Row],[объем]]</f>
        <v>28179.637111607139</v>
      </c>
      <c r="L1645" s="16">
        <f>IFERROR(укпф1[[#This Row],[объем]]*VLOOKUP(укпф1[[#This Row],[артикул]],[1]маринад!$A$2:$D$39,3,FALSE),укпф1[[#This Row],[объем]])</f>
        <v>25.908507909362974</v>
      </c>
    </row>
    <row r="1646" spans="1:12" x14ac:dyDescent="0.35">
      <c r="A1646" s="15" t="s">
        <v>161</v>
      </c>
      <c r="B1646" s="13" t="s">
        <v>93</v>
      </c>
      <c r="C1646" t="s">
        <v>69</v>
      </c>
      <c r="D1646">
        <f>VLOOKUP(укпф1[[#This Row],[Номенклатура]],[1]!Таблица213[[product_name]:[упаковка]],7,FALSE)</f>
        <v>953</v>
      </c>
      <c r="E1646" t="s">
        <v>87</v>
      </c>
      <c r="F1646" t="str">
        <f>VLOOKUP(укпф1[[#This Row],[Номенклатура]],[1]!Таблица213[[product_name]:[упаковка]],3,FALSE)</f>
        <v>ОХЛ</v>
      </c>
      <c r="G1646" s="15"/>
      <c r="H1646" t="str">
        <f>VLOOKUP(укпф1[[#This Row],[Номенклатура]],[1]!Таблица213[[product_name]:[упаковка]],4,FALSE)</f>
        <v>бедро</v>
      </c>
      <c r="I1646">
        <v>20.399999999999999</v>
      </c>
      <c r="J1646" s="15">
        <v>953.23741071428572</v>
      </c>
      <c r="K1646" s="15">
        <f>укпф1[[#This Row],[цена]]*укпф1[[#This Row],[объем]]</f>
        <v>19446.043178571428</v>
      </c>
      <c r="L1646" s="16">
        <f>IFERROR(укпф1[[#This Row],[объем]]*VLOOKUP(укпф1[[#This Row],[артикул]],[1]маринад!$A$2:$D$39,3,FALSE),укпф1[[#This Row],[объем]])</f>
        <v>17.59379042690815</v>
      </c>
    </row>
    <row r="1647" spans="1:12" x14ac:dyDescent="0.35">
      <c r="A1647" s="15" t="s">
        <v>161</v>
      </c>
      <c r="B1647" s="13" t="s">
        <v>93</v>
      </c>
      <c r="C1647" t="s">
        <v>69</v>
      </c>
      <c r="D1647">
        <f>VLOOKUP(укпф1[[#This Row],[Номенклатура]],[1]!Таблица213[[product_name]:[упаковка]],7,FALSE)</f>
        <v>951</v>
      </c>
      <c r="E1647" t="s">
        <v>178</v>
      </c>
      <c r="F1647" t="str">
        <f>VLOOKUP(укпф1[[#This Row],[Номенклатура]],[1]!Таблица213[[product_name]:[упаковка]],3,FALSE)</f>
        <v>ОХЛ</v>
      </c>
      <c r="G1647" s="15"/>
      <c r="H1647" t="str">
        <f>VLOOKUP(укпф1[[#This Row],[Номенклатура]],[1]!Таблица213[[product_name]:[упаковка]],4,FALSE)</f>
        <v>крыло</v>
      </c>
      <c r="I1647">
        <v>49.923308032890574</v>
      </c>
      <c r="J1647" s="15">
        <v>891.23600892857132</v>
      </c>
      <c r="K1647" s="15">
        <f>укпф1[[#This Row],[цена]]*укпф1[[#This Row],[объем]]</f>
        <v>44493.449803745083</v>
      </c>
      <c r="L1647" s="16">
        <f>IFERROR(укпф1[[#This Row],[объем]]*VLOOKUP(укпф1[[#This Row],[артикул]],[1]маринад!$A$2:$D$39,3,FALSE),укпф1[[#This Row],[объем]])</f>
        <v>42.397713828357169</v>
      </c>
    </row>
    <row r="1648" spans="1:12" x14ac:dyDescent="0.35">
      <c r="A1648" s="15" t="s">
        <v>161</v>
      </c>
      <c r="B1648" s="13" t="s">
        <v>93</v>
      </c>
      <c r="C1648" t="s">
        <v>69</v>
      </c>
      <c r="D1648">
        <f>VLOOKUP(укпф1[[#This Row],[Номенклатура]],[1]!Таблица213[[product_name]:[упаковка]],7,FALSE)</f>
        <v>204</v>
      </c>
      <c r="E1648" t="s">
        <v>84</v>
      </c>
      <c r="F1648" t="str">
        <f>VLOOKUP(укпф1[[#This Row],[Номенклатура]],[1]!Таблица213[[product_name]:[упаковка]],3,FALSE)</f>
        <v>ОХЛ</v>
      </c>
      <c r="G1648" s="15"/>
      <c r="H1648" t="str">
        <f>VLOOKUP(укпф1[[#This Row],[Номенклатура]],[1]!Таблица213[[product_name]:[упаковка]],4,FALSE)</f>
        <v>крыло</v>
      </c>
      <c r="I1648">
        <v>30.078456035388204</v>
      </c>
      <c r="J1648" s="15">
        <v>884.0434821428571</v>
      </c>
      <c r="K1648" s="15">
        <f>укпф1[[#This Row],[цена]]*укпф1[[#This Row],[объем]]</f>
        <v>26590.663011005425</v>
      </c>
      <c r="L1648" s="16">
        <f>IFERROR(укпф1[[#This Row],[объем]]*VLOOKUP(укпф1[[#This Row],[артикул]],[1]маринад!$A$2:$D$39,3,FALSE),укпф1[[#This Row],[объем]])</f>
        <v>25.785217347096616</v>
      </c>
    </row>
    <row r="1649" spans="1:12" x14ac:dyDescent="0.35">
      <c r="A1649" s="15" t="s">
        <v>161</v>
      </c>
      <c r="B1649" s="13" t="s">
        <v>93</v>
      </c>
      <c r="C1649" t="s">
        <v>69</v>
      </c>
      <c r="D1649">
        <f>VLOOKUP(укпф1[[#This Row],[Номенклатура]],[1]!Таблица213[[product_name]:[упаковка]],7,FALSE)</f>
        <v>205</v>
      </c>
      <c r="E1649" t="s">
        <v>88</v>
      </c>
      <c r="F1649" t="str">
        <f>VLOOKUP(укпф1[[#This Row],[Номенклатура]],[1]!Таблица213[[product_name]:[упаковка]],3,FALSE)</f>
        <v>ОХЛ</v>
      </c>
      <c r="G1649" s="15"/>
      <c r="H1649" t="str">
        <f>VLOOKUP(укпф1[[#This Row],[Номенклатура]],[1]!Таблица213[[product_name]:[упаковка]],4,FALSE)</f>
        <v>рагу</v>
      </c>
      <c r="I1649">
        <v>50.495049504950494</v>
      </c>
      <c r="J1649" s="15">
        <v>635.49160714285711</v>
      </c>
      <c r="K1649" s="15">
        <f>укпф1[[#This Row],[цена]]*укпф1[[#This Row],[объем]]</f>
        <v>32089.180162659119</v>
      </c>
      <c r="L1649" s="16">
        <f>IFERROR(укпф1[[#This Row],[объем]]*VLOOKUP(укпф1[[#This Row],[артикул]],[1]маринад!$A$2:$D$39,3,FALSE),укпф1[[#This Row],[объем]])</f>
        <v>37.467574018661793</v>
      </c>
    </row>
    <row r="1650" spans="1:12" x14ac:dyDescent="0.35">
      <c r="A1650" s="15" t="s">
        <v>161</v>
      </c>
      <c r="B1650" s="13" t="s">
        <v>93</v>
      </c>
      <c r="C1650" t="s">
        <v>69</v>
      </c>
      <c r="D1650">
        <f>VLOOKUP(укпф1[[#This Row],[Номенклатура]],[1]!Таблица213[[product_name]:[упаковка]],7,FALSE)</f>
        <v>30</v>
      </c>
      <c r="E1650" t="s">
        <v>80</v>
      </c>
      <c r="F1650" t="str">
        <f>VLOOKUP(укпф1[[#This Row],[Номенклатура]],[1]!Таблица213[[product_name]:[упаковка]],3,FALSE)</f>
        <v>ОХЛ</v>
      </c>
      <c r="G1650" s="15"/>
      <c r="H1650" t="str">
        <f>VLOOKUP(укпф1[[#This Row],[Номенклатура]],[1]!Таблица213[[product_name]:[упаковка]],4,FALSE)</f>
        <v>рагу</v>
      </c>
      <c r="I1650">
        <v>158.75968992248065</v>
      </c>
      <c r="J1650" s="15">
        <v>739.28249999999991</v>
      </c>
      <c r="K1650" s="15">
        <f>укпф1[[#This Row],[цена]]*укпф1[[#This Row],[объем]]</f>
        <v>117368.26046511628</v>
      </c>
      <c r="L1650" s="16">
        <f>IFERROR(укпф1[[#This Row],[объем]]*VLOOKUP(укпф1[[#This Row],[артикул]],[1]маринад!$A$2:$D$39,3,FALSE),укпф1[[#This Row],[объем]])</f>
        <v>158.75968992248065</v>
      </c>
    </row>
    <row r="1651" spans="1:12" x14ac:dyDescent="0.35">
      <c r="A1651" s="15" t="s">
        <v>161</v>
      </c>
      <c r="B1651" s="13" t="s">
        <v>93</v>
      </c>
      <c r="C1651" t="s">
        <v>69</v>
      </c>
      <c r="D1651">
        <f>VLOOKUP(укпф1[[#This Row],[Номенклатура]],[1]!Таблица213[[product_name]:[упаковка]],7,FALSE)</f>
        <v>733</v>
      </c>
      <c r="E1651" t="s">
        <v>82</v>
      </c>
      <c r="F1651" t="str">
        <f>VLOOKUP(укпф1[[#This Row],[Номенклатура]],[1]!Таблица213[[product_name]:[упаковка]],3,FALSE)</f>
        <v>ОХЛ</v>
      </c>
      <c r="G1651" s="15"/>
      <c r="H1651" t="str">
        <f>VLOOKUP(укпф1[[#This Row],[Номенклатура]],[1]!Таблица213[[product_name]:[упаковка]],4,FALSE)</f>
        <v>печень</v>
      </c>
      <c r="I1651">
        <v>60.487804878048777</v>
      </c>
      <c r="J1651" s="15">
        <v>522.04998214285706</v>
      </c>
      <c r="K1651" s="15">
        <f>укпф1[[#This Row],[цена]]*укпф1[[#This Row],[объем]]</f>
        <v>31577.657456445988</v>
      </c>
      <c r="L1651" s="16">
        <f>IFERROR(укпф1[[#This Row],[объем]]*VLOOKUP(укпф1[[#This Row],[артикул]],[1]маринад!$A$2:$D$39,3,FALSE),укпф1[[#This Row],[объем]])</f>
        <v>60.487804878048777</v>
      </c>
    </row>
    <row r="1652" spans="1:12" x14ac:dyDescent="0.35">
      <c r="A1652" s="15" t="s">
        <v>161</v>
      </c>
      <c r="B1652" s="13" t="s">
        <v>93</v>
      </c>
      <c r="C1652" t="s">
        <v>69</v>
      </c>
      <c r="D1652">
        <f>VLOOKUP(укпф1[[#This Row],[Номенклатура]],[1]!Таблица213[[product_name]:[упаковка]],7,FALSE)</f>
        <v>732</v>
      </c>
      <c r="E1652" t="s">
        <v>47</v>
      </c>
      <c r="F1652" t="str">
        <f>VLOOKUP(укпф1[[#This Row],[Номенклатура]],[1]!Таблица213[[product_name]:[упаковка]],3,FALSE)</f>
        <v>ОХЛ</v>
      </c>
      <c r="G1652" s="15"/>
      <c r="H1652" t="str">
        <f>VLOOKUP(укпф1[[#This Row],[Номенклатура]],[1]!Таблица213[[product_name]:[упаковка]],4,FALSE)</f>
        <v>печень</v>
      </c>
      <c r="I1652">
        <v>47.5</v>
      </c>
      <c r="J1652" s="15">
        <v>538.07383928571426</v>
      </c>
      <c r="K1652" s="15">
        <f>укпф1[[#This Row],[цена]]*укпф1[[#This Row],[объем]]</f>
        <v>25558.507366071426</v>
      </c>
      <c r="L1652" s="16">
        <f>IFERROR(укпф1[[#This Row],[объем]]*VLOOKUP(укпф1[[#This Row],[артикул]],[1]маринад!$A$2:$D$39,3,FALSE),укпф1[[#This Row],[объем]])</f>
        <v>47.5</v>
      </c>
    </row>
    <row r="1653" spans="1:12" x14ac:dyDescent="0.35">
      <c r="A1653" s="15" t="s">
        <v>161</v>
      </c>
      <c r="B1653" s="13" t="s">
        <v>93</v>
      </c>
      <c r="C1653" t="s">
        <v>69</v>
      </c>
      <c r="D1653">
        <f>VLOOKUP(укпф1[[#This Row],[Номенклатура]],[1]!Таблица213[[product_name]:[упаковка]],7,FALSE)</f>
        <v>735</v>
      </c>
      <c r="E1653" t="s">
        <v>83</v>
      </c>
      <c r="F1653" t="str">
        <f>VLOOKUP(укпф1[[#This Row],[Номенклатура]],[1]!Таблица213[[product_name]:[упаковка]],3,FALSE)</f>
        <v>ОХЛ</v>
      </c>
      <c r="G1653" s="15"/>
      <c r="H1653" t="str">
        <f>VLOOKUP(укпф1[[#This Row],[Номенклатура]],[1]!Таблица213[[product_name]:[упаковка]],4,FALSE)</f>
        <v>сердце</v>
      </c>
      <c r="I1653">
        <v>41.311475409836063</v>
      </c>
      <c r="J1653" s="15">
        <v>899.88524999999993</v>
      </c>
      <c r="K1653" s="15">
        <f>укпф1[[#This Row],[цена]]*укпф1[[#This Row],[объем]]</f>
        <v>37175.587377049174</v>
      </c>
      <c r="L1653" s="16">
        <f>IFERROR(укпф1[[#This Row],[объем]]*VLOOKUP(укпф1[[#This Row],[артикул]],[1]маринад!$A$2:$D$39,3,FALSE),укпф1[[#This Row],[объем]])</f>
        <v>41.311475409836063</v>
      </c>
    </row>
    <row r="1654" spans="1:12" x14ac:dyDescent="0.35">
      <c r="A1654" s="15" t="s">
        <v>161</v>
      </c>
      <c r="B1654" s="13" t="s">
        <v>93</v>
      </c>
      <c r="C1654" t="s">
        <v>69</v>
      </c>
      <c r="D1654">
        <f>VLOOKUP(укпф1[[#This Row],[Номенклатура]],[1]!Таблица213[[product_name]:[упаковка]],7,FALSE)</f>
        <v>734</v>
      </c>
      <c r="E1654" t="s">
        <v>49</v>
      </c>
      <c r="F1654" t="str">
        <f>VLOOKUP(укпф1[[#This Row],[Номенклатура]],[1]!Таблица213[[product_name]:[упаковка]],3,FALSE)</f>
        <v>ОХЛ</v>
      </c>
      <c r="G1654" s="15"/>
      <c r="H1654" t="str">
        <f>VLOOKUP(укпф1[[#This Row],[Номенклатура]],[1]!Таблица213[[product_name]:[упаковка]],4,FALSE)</f>
        <v>сердце</v>
      </c>
      <c r="I1654">
        <v>46.285714285714285</v>
      </c>
      <c r="J1654" s="15">
        <v>915.90910714285712</v>
      </c>
      <c r="K1654" s="15">
        <f>укпф1[[#This Row],[цена]]*укпф1[[#This Row],[объем]]</f>
        <v>42393.507244897955</v>
      </c>
      <c r="L1654" s="16">
        <f>IFERROR(укпф1[[#This Row],[объем]]*VLOOKUP(укпф1[[#This Row],[артикул]],[1]маринад!$A$2:$D$39,3,FALSE),укпф1[[#This Row],[объем]])</f>
        <v>46.285714285714285</v>
      </c>
    </row>
    <row r="1655" spans="1:12" x14ac:dyDescent="0.35">
      <c r="A1655" s="15" t="s">
        <v>161</v>
      </c>
      <c r="B1655" s="13" t="s">
        <v>93</v>
      </c>
      <c r="C1655" t="s">
        <v>69</v>
      </c>
      <c r="D1655">
        <f>VLOOKUP(укпф1[[#This Row],[Номенклатура]],[1]!Таблица213[[product_name]:[упаковка]],7,FALSE)</f>
        <v>719</v>
      </c>
      <c r="E1655" t="s">
        <v>77</v>
      </c>
      <c r="F1655" t="str">
        <f>VLOOKUP(укпф1[[#This Row],[Номенклатура]],[1]!Таблица213[[product_name]:[упаковка]],3,FALSE)</f>
        <v>ОХЛ</v>
      </c>
      <c r="G1655" s="15"/>
      <c r="H1655" t="str">
        <f>VLOOKUP(укпф1[[#This Row],[Номенклатура]],[1]!Таблица213[[product_name]:[упаковка]],4,FALSE)</f>
        <v>филе</v>
      </c>
      <c r="I1655">
        <v>553.47826086956525</v>
      </c>
      <c r="J1655" s="15">
        <v>1140.7893750000001</v>
      </c>
      <c r="K1655" s="15">
        <f>укпф1[[#This Row],[цена]]*укпф1[[#This Row],[объем]]</f>
        <v>631402.11929347832</v>
      </c>
      <c r="L1655" s="16">
        <f>IFERROR(укпф1[[#This Row],[объем]]*VLOOKUP(укпф1[[#This Row],[артикул]],[1]маринад!$A$2:$D$39,3,FALSE),укпф1[[#This Row],[объем]])</f>
        <v>553.47826086956525</v>
      </c>
    </row>
    <row r="1656" spans="1:12" x14ac:dyDescent="0.35">
      <c r="A1656" s="15" t="s">
        <v>161</v>
      </c>
      <c r="B1656" s="13" t="s">
        <v>93</v>
      </c>
      <c r="C1656" t="s">
        <v>69</v>
      </c>
      <c r="D1656">
        <f>VLOOKUP(укпф1[[#This Row],[Номенклатура]],[1]!Таблица213[[product_name]:[упаковка]],7,FALSE)</f>
        <v>702</v>
      </c>
      <c r="E1656" t="s">
        <v>72</v>
      </c>
      <c r="F1656" t="str">
        <f>VLOOKUP(укпф1[[#This Row],[Номенклатура]],[1]!Таблица213[[product_name]:[упаковка]],3,FALSE)</f>
        <v>ОХЛ</v>
      </c>
      <c r="G1656" s="15"/>
      <c r="H1656" t="str">
        <f>VLOOKUP(укпф1[[#This Row],[Номенклатура]],[1]!Таблица213[[product_name]:[упаковка]],4,FALSE)</f>
        <v>тушка</v>
      </c>
      <c r="I1656">
        <v>51.811594202898547</v>
      </c>
      <c r="J1656" s="15">
        <v>811.20776785714281</v>
      </c>
      <c r="K1656" s="15">
        <f>укпф1[[#This Row],[цена]]*укпф1[[#This Row],[объем]]</f>
        <v>42029.967682453411</v>
      </c>
      <c r="L1656" s="16">
        <f>IFERROR(укпф1[[#This Row],[объем]]*VLOOKUP(укпф1[[#This Row],[артикул]],[1]маринад!$A$2:$D$39,3,FALSE),укпф1[[#This Row],[объем]])</f>
        <v>51.811594202898547</v>
      </c>
    </row>
    <row r="1657" spans="1:12" x14ac:dyDescent="0.35">
      <c r="A1657" s="15" t="s">
        <v>161</v>
      </c>
      <c r="B1657" s="13" t="s">
        <v>93</v>
      </c>
      <c r="C1657" t="s">
        <v>69</v>
      </c>
      <c r="D1657">
        <f>VLOOKUP(укпф1[[#This Row],[Номенклатура]],[1]!Таблица213[[product_name]:[упаковка]],7,FALSE)</f>
        <v>717</v>
      </c>
      <c r="E1657" t="s">
        <v>76</v>
      </c>
      <c r="F1657" t="str">
        <f>VLOOKUP(укпф1[[#This Row],[Номенклатура]],[1]!Таблица213[[product_name]:[упаковка]],3,FALSE)</f>
        <v>ОХЛ</v>
      </c>
      <c r="G1657" s="15"/>
      <c r="H1657" t="str">
        <f>VLOOKUP(укпф1[[#This Row],[Номенклатура]],[1]!Таблица213[[product_name]:[упаковка]],4,FALSE)</f>
        <v>четвертина</v>
      </c>
      <c r="I1657">
        <v>123.14814814814815</v>
      </c>
      <c r="J1657" s="15">
        <v>819.40178571428567</v>
      </c>
      <c r="K1657" s="15">
        <f>укпф1[[#This Row],[цена]]*укпф1[[#This Row],[объем]]</f>
        <v>100907.8125</v>
      </c>
      <c r="L1657" s="16">
        <f>IFERROR(укпф1[[#This Row],[объем]]*VLOOKUP(укпф1[[#This Row],[артикул]],[1]маринад!$A$2:$D$39,3,FALSE),укпф1[[#This Row],[объем]])</f>
        <v>123.14814814814815</v>
      </c>
    </row>
    <row r="1658" spans="1:12" x14ac:dyDescent="0.35">
      <c r="A1658" s="15" t="s">
        <v>161</v>
      </c>
      <c r="B1658" s="13" t="s">
        <v>93</v>
      </c>
      <c r="C1658" t="s">
        <v>69</v>
      </c>
      <c r="D1658">
        <f>VLOOKUP(укпф1[[#This Row],[Номенклатура]],[1]!Таблица213[[product_name]:[упаковка]],7,FALSE)</f>
        <v>744</v>
      </c>
      <c r="E1658" t="s">
        <v>92</v>
      </c>
      <c r="F1658" t="str">
        <f>VLOOKUP(укпф1[[#This Row],[Номенклатура]],[1]!Таблица213[[product_name]:[упаковка]],3,FALSE)</f>
        <v>ОХЛ</v>
      </c>
      <c r="G1658" s="15"/>
      <c r="H1658" t="str">
        <f>VLOOKUP(укпф1[[#This Row],[Номенклатура]],[1]!Таблица213[[product_name]:[упаковка]],4,FALSE)</f>
        <v>шея</v>
      </c>
      <c r="I1658">
        <v>163.90243902439025</v>
      </c>
      <c r="J1658" s="15">
        <v>297.71598214285711</v>
      </c>
      <c r="K1658" s="15">
        <f>укпф1[[#This Row],[цена]]*укпф1[[#This Row],[объем]]</f>
        <v>48796.375609756091</v>
      </c>
      <c r="L1658" s="16">
        <f>IFERROR(укпф1[[#This Row],[объем]]*VLOOKUP(укпф1[[#This Row],[артикул]],[1]маринад!$A$2:$D$39,3,FALSE),укпф1[[#This Row],[объем]])</f>
        <v>163.90243902439025</v>
      </c>
    </row>
    <row r="1659" spans="1:12" x14ac:dyDescent="0.35">
      <c r="A1659" s="15" t="s">
        <v>161</v>
      </c>
      <c r="B1659" s="13" t="s">
        <v>179</v>
      </c>
      <c r="C1659" s="13" t="s">
        <v>180</v>
      </c>
      <c r="D1659">
        <f>VLOOKUP(укпф1[[#This Row],[Номенклатура]],[1]!Таблица213[[product_name]:[упаковка]],7,FALSE)</f>
        <v>982</v>
      </c>
      <c r="E1659" t="s">
        <v>100</v>
      </c>
      <c r="F1659" t="str">
        <f>VLOOKUP(укпф1[[#This Row],[Номенклатура]],[1]!Таблица213[[product_name]:[упаковка]],3,FALSE)</f>
        <v>ОХЛ</v>
      </c>
      <c r="G1659" s="15"/>
      <c r="H1659" t="str">
        <f>VLOOKUP(укпф1[[#This Row],[Номенклатура]],[1]!Таблица213[[product_name]:[упаковка]],4,FALSE)</f>
        <v>филе</v>
      </c>
      <c r="I1659">
        <v>10000</v>
      </c>
      <c r="J1659" s="15">
        <v>1051.875</v>
      </c>
      <c r="K1659" s="15">
        <f>укпф1[[#This Row],[цена]]*укпф1[[#This Row],[объем]]</f>
        <v>10518750</v>
      </c>
      <c r="L1659" s="16">
        <f>IFERROR(укпф1[[#This Row],[объем]]*VLOOKUP(укпф1[[#This Row],[артикул]],[1]маринад!$A$2:$D$39,3,FALSE),укпф1[[#This Row],[объем]])</f>
        <v>10000</v>
      </c>
    </row>
    <row r="1660" spans="1:12" x14ac:dyDescent="0.35">
      <c r="A1660" s="15" t="s">
        <v>161</v>
      </c>
      <c r="B1660" s="13" t="s">
        <v>68</v>
      </c>
      <c r="C1660" t="s">
        <v>69</v>
      </c>
      <c r="D1660">
        <f>VLOOKUP(укпф1[[#This Row],[Номенклатура]],[1]!Таблица213[[product_name]:[упаковка]],7,FALSE)</f>
        <v>1067</v>
      </c>
      <c r="E1660" t="s">
        <v>169</v>
      </c>
      <c r="F1660" t="str">
        <f>VLOOKUP(укпф1[[#This Row],[Номенклатура]],[1]!Таблица213[[product_name]:[упаковка]],3,FALSE)</f>
        <v>ОХЛ</v>
      </c>
      <c r="G1660" s="15"/>
      <c r="H1660" t="str">
        <f>VLOOKUP(укпф1[[#This Row],[Номенклатура]],[1]!Таблица213[[product_name]:[упаковка]],4,FALSE)</f>
        <v>бедро</v>
      </c>
      <c r="I1660">
        <v>403.56521739130443</v>
      </c>
      <c r="J1660" s="15">
        <v>884.0434821428571</v>
      </c>
      <c r="K1660" s="15">
        <f>укпф1[[#This Row],[цена]]*укпф1[[#This Row],[объем]]</f>
        <v>356769.20005434786</v>
      </c>
      <c r="L1660" s="16">
        <f>IFERROR(укпф1[[#This Row],[объем]]*VLOOKUP(укпф1[[#This Row],[артикул]],[1]маринад!$A$2:$D$39,3,FALSE),укпф1[[#This Row],[объем]])</f>
        <v>342.58507418616676</v>
      </c>
    </row>
    <row r="1661" spans="1:12" x14ac:dyDescent="0.35">
      <c r="A1661" s="15" t="s">
        <v>161</v>
      </c>
      <c r="B1661" s="13" t="s">
        <v>68</v>
      </c>
      <c r="C1661" t="s">
        <v>69</v>
      </c>
      <c r="D1661">
        <f>VLOOKUP(укпф1[[#This Row],[Номенклатура]],[1]!Таблица213[[product_name]:[упаковка]],7,FALSE)</f>
        <v>991</v>
      </c>
      <c r="E1661" t="s">
        <v>29</v>
      </c>
      <c r="F1661" t="str">
        <f>VLOOKUP(укпф1[[#This Row],[Номенклатура]],[1]!Таблица213[[product_name]:[упаковка]],3,FALSE)</f>
        <v>ОХЛ</v>
      </c>
      <c r="G1661" s="15"/>
      <c r="H1661" t="str">
        <f>VLOOKUP(укпф1[[#This Row],[Номенклатура]],[1]!Таблица213[[product_name]:[упаковка]],4,FALSE)</f>
        <v>бедро</v>
      </c>
      <c r="I1661">
        <v>2598.4251968503931</v>
      </c>
      <c r="J1661" s="15">
        <v>867.65544642857139</v>
      </c>
      <c r="K1661" s="15">
        <f>укпф1[[#This Row],[цена]]*укпф1[[#This Row],[объем]]</f>
        <v>2254537.7741844766</v>
      </c>
      <c r="L1661" s="16">
        <f>IFERROR(укпф1[[#This Row],[объем]]*VLOOKUP(укпф1[[#This Row],[артикул]],[1]маринад!$A$2:$D$39,3,FALSE),укпф1[[#This Row],[объем]])</f>
        <v>2598.4251968503931</v>
      </c>
    </row>
    <row r="1662" spans="1:12" x14ac:dyDescent="0.35">
      <c r="A1662" s="15" t="s">
        <v>161</v>
      </c>
      <c r="B1662" s="13" t="s">
        <v>68</v>
      </c>
      <c r="C1662" t="s">
        <v>69</v>
      </c>
      <c r="D1662">
        <f>VLOOKUP(укпф1[[#This Row],[Номенклатура]],[1]!Таблица213[[product_name]:[упаковка]],7,FALSE)</f>
        <v>992</v>
      </c>
      <c r="E1662" t="s">
        <v>31</v>
      </c>
      <c r="F1662" t="str">
        <f>VLOOKUP(укпф1[[#This Row],[Номенклатура]],[1]!Таблица213[[product_name]:[упаковка]],3,FALSE)</f>
        <v>ОХЛ</v>
      </c>
      <c r="G1662" s="15"/>
      <c r="H1662" t="str">
        <f>VLOOKUP(укпф1[[#This Row],[Номенклатура]],[1]!Таблица213[[product_name]:[упаковка]],4,FALSE)</f>
        <v>голень</v>
      </c>
      <c r="I1662">
        <v>1133.5877862595421</v>
      </c>
      <c r="J1662" s="15">
        <v>899.88524999999993</v>
      </c>
      <c r="K1662" s="15">
        <f>укпф1[[#This Row],[цена]]*укпф1[[#This Row],[объем]]</f>
        <v>1020098.9284351146</v>
      </c>
      <c r="L1662" s="16">
        <f>IFERROR(укпф1[[#This Row],[объем]]*VLOOKUP(укпф1[[#This Row],[артикул]],[1]маринад!$A$2:$D$39,3,FALSE),укпф1[[#This Row],[объем]])</f>
        <v>1133.5877862595421</v>
      </c>
    </row>
    <row r="1663" spans="1:12" x14ac:dyDescent="0.35">
      <c r="A1663" s="15" t="s">
        <v>161</v>
      </c>
      <c r="B1663" s="13" t="s">
        <v>68</v>
      </c>
      <c r="C1663" t="s">
        <v>69</v>
      </c>
      <c r="D1663">
        <f>VLOOKUP(укпф1[[#This Row],[Номенклатура]],[1]!Таблица213[[product_name]:[упаковка]],7,FALSE)</f>
        <v>1008</v>
      </c>
      <c r="E1663" t="s">
        <v>66</v>
      </c>
      <c r="F1663" t="str">
        <f>VLOOKUP(укпф1[[#This Row],[Номенклатура]],[1]!Таблица213[[product_name]:[упаковка]],3,FALSE)</f>
        <v>ОХЛ</v>
      </c>
      <c r="G1663" s="15"/>
      <c r="H1663" t="str">
        <f>VLOOKUP(укпф1[[#This Row],[Номенклатура]],[1]!Таблица213[[product_name]:[упаковка]],4,FALSE)</f>
        <v>головы</v>
      </c>
      <c r="I1663">
        <v>1649.9999999999998</v>
      </c>
      <c r="J1663" s="15">
        <v>208.85641071428569</v>
      </c>
      <c r="K1663" s="15">
        <f>укпф1[[#This Row],[цена]]*укпф1[[#This Row],[объем]]</f>
        <v>344613.07767857134</v>
      </c>
      <c r="L1663" s="16">
        <f>IFERROR(укпф1[[#This Row],[объем]]*VLOOKUP(укпф1[[#This Row],[артикул]],[1]маринад!$A$2:$D$39,3,FALSE),укпф1[[#This Row],[объем]])</f>
        <v>1649.9999999999998</v>
      </c>
    </row>
    <row r="1664" spans="1:12" x14ac:dyDescent="0.35">
      <c r="A1664" s="15" t="s">
        <v>161</v>
      </c>
      <c r="B1664" s="13" t="s">
        <v>68</v>
      </c>
      <c r="C1664" t="s">
        <v>69</v>
      </c>
      <c r="D1664">
        <f>VLOOKUP(укпф1[[#This Row],[Номенклатура]],[1]!Таблица213[[product_name]:[упаковка]],7,FALSE)</f>
        <v>994</v>
      </c>
      <c r="E1664" t="s">
        <v>39</v>
      </c>
      <c r="F1664" t="str">
        <f>VLOOKUP(укпф1[[#This Row],[Номенклатура]],[1]!Таблица213[[product_name]:[упаковка]],3,FALSE)</f>
        <v>ОХЛ</v>
      </c>
      <c r="G1664" s="15"/>
      <c r="H1664" t="str">
        <f>VLOOKUP(укпф1[[#This Row],[Номенклатура]],[1]!Таблица213[[product_name]:[упаковка]],4,FALSE)</f>
        <v>грудка</v>
      </c>
      <c r="I1664">
        <v>1035.3225806451612</v>
      </c>
      <c r="J1664" s="15">
        <v>884.0434821428571</v>
      </c>
      <c r="K1664" s="15">
        <f>укпф1[[#This Row],[цена]]*укпф1[[#This Row],[объем]]</f>
        <v>915270.17933467729</v>
      </c>
      <c r="L1664" s="16">
        <f>IFERROR(укпф1[[#This Row],[объем]]*VLOOKUP(укпф1[[#This Row],[артикул]],[1]маринад!$A$2:$D$39,3,FALSE),укпф1[[#This Row],[объем]])</f>
        <v>1035.3225806451612</v>
      </c>
    </row>
    <row r="1665" spans="1:12" x14ac:dyDescent="0.35">
      <c r="A1665" s="15" t="s">
        <v>161</v>
      </c>
      <c r="B1665" s="13" t="s">
        <v>68</v>
      </c>
      <c r="C1665" t="s">
        <v>69</v>
      </c>
      <c r="D1665">
        <f>VLOOKUP(укпф1[[#This Row],[Номенклатура]],[1]!Таблица213[[product_name]:[упаковка]],7,FALSE)</f>
        <v>1000</v>
      </c>
      <c r="E1665" t="s">
        <v>46</v>
      </c>
      <c r="F1665" t="str">
        <f>VLOOKUP(укпф1[[#This Row],[Номенклатура]],[1]!Таблица213[[product_name]:[упаковка]],3,FALSE)</f>
        <v>ОХЛ</v>
      </c>
      <c r="G1665" s="15"/>
      <c r="H1665" t="str">
        <f>VLOOKUP(укпф1[[#This Row],[Номенклатура]],[1]!Таблица213[[product_name]:[упаковка]],4,FALSE)</f>
        <v>желудки</v>
      </c>
      <c r="I1665">
        <v>788.93442622950829</v>
      </c>
      <c r="J1665" s="15">
        <v>554.21605446428566</v>
      </c>
      <c r="K1665" s="15">
        <f>укпф1[[#This Row],[цена]]*укпф1[[#This Row],[объем]]</f>
        <v>437240.12493596313</v>
      </c>
      <c r="L1665" s="16">
        <f>IFERROR(укпф1[[#This Row],[объем]]*VLOOKUP(укпф1[[#This Row],[артикул]],[1]маринад!$A$2:$D$39,3,FALSE),укпф1[[#This Row],[объем]])</f>
        <v>788.93442622950829</v>
      </c>
    </row>
    <row r="1666" spans="1:12" x14ac:dyDescent="0.35">
      <c r="A1666" s="15" t="s">
        <v>161</v>
      </c>
      <c r="B1666" s="13" t="s">
        <v>68</v>
      </c>
      <c r="C1666" t="s">
        <v>69</v>
      </c>
      <c r="D1666">
        <f>VLOOKUP(укпф1[[#This Row],[Номенклатура]],[1]!Таблица213[[product_name]:[упаковка]],7,FALSE)</f>
        <v>993</v>
      </c>
      <c r="E1666" t="s">
        <v>33</v>
      </c>
      <c r="F1666" t="str">
        <f>VLOOKUP(укпф1[[#This Row],[Номенклатура]],[1]!Таблица213[[product_name]:[упаковка]],3,FALSE)</f>
        <v>ОХЛ</v>
      </c>
      <c r="G1666" s="15"/>
      <c r="H1666" t="str">
        <f>VLOOKUP(укпф1[[#This Row],[Номенклатура]],[1]!Таблица213[[product_name]:[упаковка]],4,FALSE)</f>
        <v>крыло</v>
      </c>
      <c r="I1666">
        <v>600</v>
      </c>
      <c r="J1666" s="15">
        <v>899.88524999999993</v>
      </c>
      <c r="K1666" s="15">
        <f>укпф1[[#This Row],[цена]]*укпф1[[#This Row],[объем]]</f>
        <v>539931.14999999991</v>
      </c>
      <c r="L1666" s="16">
        <f>IFERROR(укпф1[[#This Row],[объем]]*VLOOKUP(укпф1[[#This Row],[артикул]],[1]маринад!$A$2:$D$39,3,FALSE),укпф1[[#This Row],[объем]])</f>
        <v>600</v>
      </c>
    </row>
    <row r="1667" spans="1:12" x14ac:dyDescent="0.35">
      <c r="A1667" s="15" t="s">
        <v>161</v>
      </c>
      <c r="B1667" s="13" t="s">
        <v>68</v>
      </c>
      <c r="C1667" t="s">
        <v>69</v>
      </c>
      <c r="D1667">
        <f>VLOOKUP(укпф1[[#This Row],[Номенклатура]],[1]!Таблица213[[product_name]:[упаковка]],7,FALSE)</f>
        <v>1009</v>
      </c>
      <c r="E1667" t="s">
        <v>65</v>
      </c>
      <c r="F1667" t="str">
        <f>VLOOKUP(укпф1[[#This Row],[Номенклатура]],[1]!Таблица213[[product_name]:[упаковка]],3,FALSE)</f>
        <v>ОХЛ</v>
      </c>
      <c r="G1667" s="15"/>
      <c r="H1667" t="str">
        <f>VLOOKUP(укпф1[[#This Row],[Номенклатура]],[1]!Таблица213[[product_name]:[упаковка]],4,FALSE)</f>
        <v>лапы</v>
      </c>
      <c r="I1667">
        <v>1321.7213114754099</v>
      </c>
      <c r="J1667" s="15">
        <v>201.20866071428571</v>
      </c>
      <c r="K1667" s="15">
        <f>укпф1[[#This Row],[цена]]*укпф1[[#This Row],[объем]]</f>
        <v>265941.7749194965</v>
      </c>
      <c r="L1667" s="16">
        <f>IFERROR(укпф1[[#This Row],[объем]]*VLOOKUP(укпф1[[#This Row],[артикул]],[1]маринад!$A$2:$D$39,3,FALSE),укпф1[[#This Row],[объем]])</f>
        <v>1321.7213114754099</v>
      </c>
    </row>
    <row r="1668" spans="1:12" x14ac:dyDescent="0.35">
      <c r="A1668" s="15" t="s">
        <v>161</v>
      </c>
      <c r="B1668" s="13" t="s">
        <v>68</v>
      </c>
      <c r="C1668" t="s">
        <v>69</v>
      </c>
      <c r="D1668">
        <f>VLOOKUP(укпф1[[#This Row],[Номенклатура]],[1]!Таблица213[[product_name]:[упаковка]],7,FALSE)</f>
        <v>1017</v>
      </c>
      <c r="E1668" t="s">
        <v>55</v>
      </c>
      <c r="F1668" t="str">
        <f>VLOOKUP(укпф1[[#This Row],[Номенклатура]],[1]!Таблица213[[product_name]:[упаковка]],3,FALSE)</f>
        <v>ОХЛ</v>
      </c>
      <c r="G1668" s="15"/>
      <c r="H1668" t="str">
        <f>VLOOKUP(укпф1[[#This Row],[Номенклатура]],[1]!Таблица213[[product_name]:[упаковка]],4,FALSE)</f>
        <v>голень</v>
      </c>
      <c r="I1668">
        <v>151.5</v>
      </c>
      <c r="J1668" s="15">
        <v>930.02102678571418</v>
      </c>
      <c r="K1668" s="15">
        <f>укпф1[[#This Row],[цена]]*укпф1[[#This Row],[объем]]</f>
        <v>140898.18555803571</v>
      </c>
      <c r="L1668" s="16">
        <f>IFERROR(укпф1[[#This Row],[объем]]*VLOOKUP(укпф1[[#This Row],[артикул]],[1]маринад!$A$2:$D$39,3,FALSE),укпф1[[#This Row],[объем]])</f>
        <v>129.54253954681488</v>
      </c>
    </row>
    <row r="1669" spans="1:12" x14ac:dyDescent="0.35">
      <c r="A1669" s="15" t="s">
        <v>161</v>
      </c>
      <c r="B1669" s="13" t="s">
        <v>68</v>
      </c>
      <c r="C1669" t="s">
        <v>69</v>
      </c>
      <c r="D1669">
        <f>VLOOKUP(укпф1[[#This Row],[Номенклатура]],[1]!Таблица213[[product_name]:[упаковка]],7,FALSE)</f>
        <v>1019</v>
      </c>
      <c r="E1669" t="s">
        <v>57</v>
      </c>
      <c r="F1669" t="str">
        <f>VLOOKUP(укпф1[[#This Row],[Номенклатура]],[1]!Таблица213[[product_name]:[упаковка]],3,FALSE)</f>
        <v>ОХЛ</v>
      </c>
      <c r="G1669" s="15"/>
      <c r="H1669" t="str">
        <f>VLOOKUP(укпф1[[#This Row],[Номенклатура]],[1]!Таблица213[[product_name]:[упаковка]],4,FALSE)</f>
        <v>филе</v>
      </c>
      <c r="I1669">
        <v>29.142857142857135</v>
      </c>
      <c r="J1669" s="15">
        <v>1133.5058035714285</v>
      </c>
      <c r="K1669" s="15">
        <f>укпф1[[#This Row],[цена]]*укпф1[[#This Row],[объем]]</f>
        <v>33033.597704081621</v>
      </c>
      <c r="L1669" s="16">
        <f>IFERROR(укпф1[[#This Row],[объем]]*VLOOKUP(укпф1[[#This Row],[артикул]],[1]маринад!$A$2:$D$39,3,FALSE),укпф1[[#This Row],[объем]])</f>
        <v>25.341614906832291</v>
      </c>
    </row>
    <row r="1670" spans="1:12" x14ac:dyDescent="0.35">
      <c r="A1670" s="15" t="s">
        <v>161</v>
      </c>
      <c r="B1670" s="13" t="s">
        <v>68</v>
      </c>
      <c r="C1670" t="s">
        <v>69</v>
      </c>
      <c r="D1670">
        <f>VLOOKUP(укпф1[[#This Row],[Номенклатура]],[1]!Таблица213[[product_name]:[упаковка]],7,FALSE)</f>
        <v>1018</v>
      </c>
      <c r="E1670" t="s">
        <v>56</v>
      </c>
      <c r="F1670" t="str">
        <f>VLOOKUP(укпф1[[#This Row],[Номенклатура]],[1]!Таблица213[[product_name]:[упаковка]],3,FALSE)</f>
        <v>ОХЛ</v>
      </c>
      <c r="G1670" s="15"/>
      <c r="H1670" t="str">
        <f>VLOOKUP(укпф1[[#This Row],[Номенклатура]],[1]!Таблица213[[product_name]:[упаковка]],4,FALSE)</f>
        <v>бедро</v>
      </c>
      <c r="I1670">
        <v>61.818181818181813</v>
      </c>
      <c r="J1670" s="15">
        <v>953.23741071428572</v>
      </c>
      <c r="K1670" s="15">
        <f>укпф1[[#This Row],[цена]]*укпф1[[#This Row],[объем]]</f>
        <v>58927.403571428564</v>
      </c>
      <c r="L1670" s="16">
        <f>IFERROR(укпф1[[#This Row],[объем]]*VLOOKUP(укпф1[[#This Row],[артикул]],[1]маринад!$A$2:$D$39,3,FALSE),укпф1[[#This Row],[объем]])</f>
        <v>53.31451644517621</v>
      </c>
    </row>
    <row r="1671" spans="1:12" x14ac:dyDescent="0.35">
      <c r="A1671" s="15" t="s">
        <v>161</v>
      </c>
      <c r="B1671" s="13" t="s">
        <v>68</v>
      </c>
      <c r="C1671" t="s">
        <v>69</v>
      </c>
      <c r="D1671">
        <f>VLOOKUP(укпф1[[#This Row],[Номенклатура]],[1]!Таблица213[[product_name]:[упаковка]],7,FALSE)</f>
        <v>1014</v>
      </c>
      <c r="E1671" t="s">
        <v>53</v>
      </c>
      <c r="F1671" t="str">
        <f>VLOOKUP(укпф1[[#This Row],[Номенклатура]],[1]!Таблица213[[product_name]:[упаковка]],3,FALSE)</f>
        <v>ОХЛ</v>
      </c>
      <c r="G1671" s="15"/>
      <c r="H1671" t="str">
        <f>VLOOKUP(укпф1[[#This Row],[Номенклатура]],[1]!Таблица213[[product_name]:[упаковка]],4,FALSE)</f>
        <v>крыло</v>
      </c>
      <c r="I1671">
        <v>684.66346153846155</v>
      </c>
      <c r="J1671" s="15">
        <v>884.0434821428571</v>
      </c>
      <c r="K1671" s="15">
        <f>укпф1[[#This Row],[цена]]*укпф1[[#This Row],[объем]]</f>
        <v>605272.27063444362</v>
      </c>
      <c r="L1671" s="16">
        <f>IFERROR(укпф1[[#This Row],[объем]]*VLOOKUP(укпф1[[#This Row],[артикул]],[1]маринад!$A$2:$D$39,3,FALSE),укпф1[[#This Row],[объем]])</f>
        <v>586.93824392495628</v>
      </c>
    </row>
    <row r="1672" spans="1:12" x14ac:dyDescent="0.35">
      <c r="A1672" s="15" t="s">
        <v>161</v>
      </c>
      <c r="B1672" s="13" t="s">
        <v>68</v>
      </c>
      <c r="C1672" t="s">
        <v>69</v>
      </c>
      <c r="D1672">
        <f>VLOOKUP(укпф1[[#This Row],[Номенклатура]],[1]!Таблица213[[product_name]:[упаковка]],7,FALSE)</f>
        <v>1020</v>
      </c>
      <c r="E1672" t="s">
        <v>59</v>
      </c>
      <c r="F1672" t="str">
        <f>VLOOKUP(укпф1[[#This Row],[Номенклатура]],[1]!Таблица213[[product_name]:[упаковка]],3,FALSE)</f>
        <v>ОХЛ</v>
      </c>
      <c r="G1672" s="15"/>
      <c r="H1672" t="str">
        <f>VLOOKUP(укпф1[[#This Row],[Номенклатура]],[1]!Таблица213[[product_name]:[упаковка]],4,FALSE)</f>
        <v>рагу</v>
      </c>
      <c r="I1672">
        <v>1211.8811881188117</v>
      </c>
      <c r="J1672" s="15">
        <v>635.49160714285711</v>
      </c>
      <c r="K1672" s="15">
        <f>укпф1[[#This Row],[цена]]*укпф1[[#This Row],[объем]]</f>
        <v>770140.32390381873</v>
      </c>
      <c r="L1672" s="16">
        <f>IFERROR(укпф1[[#This Row],[объем]]*VLOOKUP(укпф1[[#This Row],[артикул]],[1]маринад!$A$2:$D$39,3,FALSE),укпф1[[#This Row],[объем]])</f>
        <v>899.22177644788292</v>
      </c>
    </row>
    <row r="1673" spans="1:12" x14ac:dyDescent="0.35">
      <c r="A1673" s="15" t="s">
        <v>161</v>
      </c>
      <c r="B1673" s="13" t="s">
        <v>68</v>
      </c>
      <c r="C1673" t="s">
        <v>69</v>
      </c>
      <c r="D1673">
        <f>VLOOKUP(укпф1[[#This Row],[Номенклатура]],[1]!Таблица213[[product_name]:[упаковка]],7,FALSE)</f>
        <v>997</v>
      </c>
      <c r="E1673" t="s">
        <v>43</v>
      </c>
      <c r="F1673" t="str">
        <f>VLOOKUP(укпф1[[#This Row],[Номенклатура]],[1]!Таблица213[[product_name]:[упаковка]],3,FALSE)</f>
        <v>ОХЛ</v>
      </c>
      <c r="G1673" s="15"/>
      <c r="H1673" t="str">
        <f>VLOOKUP(укпф1[[#This Row],[Номенклатура]],[1]!Таблица213[[product_name]:[упаковка]],4,FALSE)</f>
        <v>рагу</v>
      </c>
      <c r="I1673">
        <v>2204.1322314049585</v>
      </c>
      <c r="J1673" s="15">
        <v>739.28249999999991</v>
      </c>
      <c r="K1673" s="15">
        <f>укпф1[[#This Row],[цена]]*укпф1[[#This Row],[объем]]</f>
        <v>1629476.386363636</v>
      </c>
      <c r="L1673" s="16">
        <f>IFERROR(укпф1[[#This Row],[объем]]*VLOOKUP(укпф1[[#This Row],[артикул]],[1]маринад!$A$2:$D$39,3,FALSE),укпф1[[#This Row],[объем]])</f>
        <v>2204.1322314049585</v>
      </c>
    </row>
    <row r="1674" spans="1:12" x14ac:dyDescent="0.35">
      <c r="A1674" s="15" t="s">
        <v>161</v>
      </c>
      <c r="B1674" s="13" t="s">
        <v>68</v>
      </c>
      <c r="C1674" t="s">
        <v>69</v>
      </c>
      <c r="D1674">
        <f>VLOOKUP(укпф1[[#This Row],[Номенклатура]],[1]!Таблица213[[product_name]:[упаковка]],7,FALSE)</f>
        <v>1002</v>
      </c>
      <c r="E1674" t="s">
        <v>48</v>
      </c>
      <c r="F1674" t="str">
        <f>VLOOKUP(укпф1[[#This Row],[Номенклатура]],[1]!Таблица213[[product_name]:[упаковка]],3,FALSE)</f>
        <v>ОХЛ</v>
      </c>
      <c r="G1674" s="15"/>
      <c r="H1674" t="str">
        <f>VLOOKUP(укпф1[[#This Row],[Номенклатура]],[1]!Таблица213[[product_name]:[упаковка]],4,FALSE)</f>
        <v>печень</v>
      </c>
      <c r="I1674">
        <v>762.29508196721326</v>
      </c>
      <c r="J1674" s="15">
        <v>522.04998214285706</v>
      </c>
      <c r="K1674" s="15">
        <f>укпф1[[#This Row],[цена]]*укпф1[[#This Row],[объем]]</f>
        <v>397956.13392857142</v>
      </c>
      <c r="L1674" s="16">
        <f>IFERROR(укпф1[[#This Row],[объем]]*VLOOKUP(укпф1[[#This Row],[артикул]],[1]маринад!$A$2:$D$39,3,FALSE),укпф1[[#This Row],[объем]])</f>
        <v>762.29508196721326</v>
      </c>
    </row>
    <row r="1675" spans="1:12" x14ac:dyDescent="0.35">
      <c r="A1675" s="15" t="s">
        <v>161</v>
      </c>
      <c r="B1675" s="13" t="s">
        <v>68</v>
      </c>
      <c r="C1675" t="s">
        <v>69</v>
      </c>
      <c r="D1675">
        <f>VLOOKUP(укпф1[[#This Row],[Номенклатура]],[1]!Таблица213[[product_name]:[упаковка]],7,FALSE)</f>
        <v>996</v>
      </c>
      <c r="E1675" t="s">
        <v>41</v>
      </c>
      <c r="F1675" t="str">
        <f>VLOOKUP(укпф1[[#This Row],[Номенклатура]],[1]!Таблица213[[product_name]:[упаковка]],3,FALSE)</f>
        <v>ОХЛ</v>
      </c>
      <c r="G1675" s="15"/>
      <c r="H1675" t="str">
        <f>VLOOKUP(укпф1[[#This Row],[Номенклатура]],[1]!Таблица213[[product_name]:[упаковка]],4,FALSE)</f>
        <v>половинка</v>
      </c>
      <c r="I1675">
        <v>145.6910569105691</v>
      </c>
      <c r="J1675" s="15">
        <v>819.40178571428567</v>
      </c>
      <c r="K1675" s="15">
        <f>укпф1[[#This Row],[цена]]*укпф1[[#This Row],[объем]]</f>
        <v>119379.51219512195</v>
      </c>
      <c r="L1675" s="16">
        <f>IFERROR(укпф1[[#This Row],[объем]]*VLOOKUP(укпф1[[#This Row],[артикул]],[1]маринад!$A$2:$D$39,3,FALSE),укпф1[[#This Row],[объем]])</f>
        <v>145.6910569105691</v>
      </c>
    </row>
    <row r="1676" spans="1:12" x14ac:dyDescent="0.35">
      <c r="A1676" s="15" t="s">
        <v>161</v>
      </c>
      <c r="B1676" s="13" t="s">
        <v>68</v>
      </c>
      <c r="C1676" t="s">
        <v>69</v>
      </c>
      <c r="D1676">
        <f>VLOOKUP(укпф1[[#This Row],[Номенклатура]],[1]!Таблица213[[product_name]:[упаковка]],7,FALSE)</f>
        <v>1015</v>
      </c>
      <c r="E1676" t="s">
        <v>167</v>
      </c>
      <c r="F1676" t="str">
        <f>VLOOKUP(укпф1[[#This Row],[Номенклатура]],[1]!Таблица213[[product_name]:[упаковка]],3,FALSE)</f>
        <v>ОХЛ</v>
      </c>
      <c r="G1676" s="15"/>
      <c r="H1676" t="str">
        <f>VLOOKUP(укпф1[[#This Row],[Номенклатура]],[1]!Таблица213[[product_name]:[упаковка]],4,FALSE)</f>
        <v>половинка</v>
      </c>
      <c r="I1676">
        <v>402.54545454545456</v>
      </c>
      <c r="J1676" s="15">
        <v>799.37196428571428</v>
      </c>
      <c r="K1676" s="15">
        <f>укпф1[[#This Row],[цена]]*укпф1[[#This Row],[объем]]</f>
        <v>321783.55071428575</v>
      </c>
      <c r="L1676" s="16">
        <f>IFERROR(укпф1[[#This Row],[объем]]*VLOOKUP(укпф1[[#This Row],[артикул]],[1]маринад!$A$2:$D$39,3,FALSE),укпф1[[#This Row],[объем]])</f>
        <v>391.96246791183501</v>
      </c>
    </row>
    <row r="1677" spans="1:12" x14ac:dyDescent="0.35">
      <c r="A1677" s="15" t="s">
        <v>161</v>
      </c>
      <c r="B1677" s="13" t="s">
        <v>68</v>
      </c>
      <c r="C1677" t="s">
        <v>69</v>
      </c>
      <c r="D1677">
        <f>VLOOKUP(укпф1[[#This Row],[Номенклатура]],[1]!Таблица213[[product_name]:[упаковка]],7,FALSE)</f>
        <v>1003</v>
      </c>
      <c r="E1677" t="s">
        <v>50</v>
      </c>
      <c r="F1677" t="str">
        <f>VLOOKUP(укпф1[[#This Row],[Номенклатура]],[1]!Таблица213[[product_name]:[упаковка]],3,FALSE)</f>
        <v>ОХЛ</v>
      </c>
      <c r="G1677" s="15"/>
      <c r="H1677" t="str">
        <f>VLOOKUP(укпф1[[#This Row],[Номенклатура]],[1]!Таблица213[[product_name]:[упаковка]],4,FALSE)</f>
        <v>сердце</v>
      </c>
      <c r="I1677">
        <v>402.89256198347118</v>
      </c>
      <c r="J1677" s="15">
        <v>899.88524999999993</v>
      </c>
      <c r="K1677" s="15">
        <f>укпф1[[#This Row],[цена]]*укпф1[[#This Row],[объем]]</f>
        <v>362557.07386363641</v>
      </c>
      <c r="L1677" s="16">
        <f>IFERROR(укпф1[[#This Row],[объем]]*VLOOKUP(укпф1[[#This Row],[артикул]],[1]маринад!$A$2:$D$39,3,FALSE),укпф1[[#This Row],[объем]])</f>
        <v>402.89256198347118</v>
      </c>
    </row>
    <row r="1678" spans="1:12" x14ac:dyDescent="0.35">
      <c r="A1678" s="15" t="s">
        <v>161</v>
      </c>
      <c r="B1678" s="13" t="s">
        <v>68</v>
      </c>
      <c r="C1678" t="s">
        <v>69</v>
      </c>
      <c r="D1678">
        <f>VLOOKUP(укпф1[[#This Row],[Номенклатура]],[1]!Таблица213[[product_name]:[упаковка]],7,FALSE)</f>
        <v>1007</v>
      </c>
      <c r="E1678" t="s">
        <v>44</v>
      </c>
      <c r="F1678" t="str">
        <f>VLOOKUP(укпф1[[#This Row],[Номенклатура]],[1]!Таблица213[[product_name]:[упаковка]],3,FALSE)</f>
        <v>ОХЛ</v>
      </c>
      <c r="G1678" s="15"/>
      <c r="H1678" t="str">
        <f>VLOOKUP(укпф1[[#This Row],[Номенклатура]],[1]!Таблица213[[product_name]:[упаковка]],4,FALSE)</f>
        <v>спинка</v>
      </c>
      <c r="I1678">
        <v>285.61983471074382</v>
      </c>
      <c r="J1678" s="15">
        <v>386.02928571428566</v>
      </c>
      <c r="K1678" s="15">
        <f>укпф1[[#This Row],[цена]]*укпф1[[#This Row],[объем]]</f>
        <v>110257.62077922077</v>
      </c>
      <c r="L1678" s="16">
        <f>IFERROR(укпф1[[#This Row],[объем]]*VLOOKUP(укпф1[[#This Row],[артикул]],[1]маринад!$A$2:$D$39,3,FALSE),укпф1[[#This Row],[объем]])</f>
        <v>285.61983471074382</v>
      </c>
    </row>
    <row r="1679" spans="1:12" x14ac:dyDescent="0.35">
      <c r="A1679" s="15" t="s">
        <v>161</v>
      </c>
      <c r="B1679" s="13" t="s">
        <v>68</v>
      </c>
      <c r="C1679" t="s">
        <v>69</v>
      </c>
      <c r="D1679">
        <f>VLOOKUP(укпф1[[#This Row],[Номенклатура]],[1]!Таблица213[[product_name]:[упаковка]],7,FALSE)</f>
        <v>998</v>
      </c>
      <c r="E1679" t="s">
        <v>37</v>
      </c>
      <c r="F1679" t="str">
        <f>VLOOKUP(укпф1[[#This Row],[Номенклатура]],[1]!Таблица213[[product_name]:[упаковка]],3,FALSE)</f>
        <v>ОХЛ</v>
      </c>
      <c r="G1679" s="15"/>
      <c r="H1679" t="str">
        <f>VLOOKUP(укпф1[[#This Row],[Номенклатура]],[1]!Таблица213[[product_name]:[упаковка]],4,FALSE)</f>
        <v>филе</v>
      </c>
      <c r="I1679">
        <v>2689.7810218978107</v>
      </c>
      <c r="J1679" s="15">
        <v>1140.7893750000001</v>
      </c>
      <c r="K1679" s="15">
        <f>укпф1[[#This Row],[цена]]*укпф1[[#This Row],[объем]]</f>
        <v>3068473.6108576651</v>
      </c>
      <c r="L1679" s="16">
        <f>IFERROR(укпф1[[#This Row],[объем]]*VLOOKUP(укпф1[[#This Row],[артикул]],[1]маринад!$A$2:$D$39,3,FALSE),укпф1[[#This Row],[объем]])</f>
        <v>2689.7810218978107</v>
      </c>
    </row>
    <row r="1680" spans="1:12" x14ac:dyDescent="0.35">
      <c r="A1680" s="15" t="s">
        <v>161</v>
      </c>
      <c r="B1680" s="13" t="s">
        <v>68</v>
      </c>
      <c r="C1680" t="s">
        <v>69</v>
      </c>
      <c r="D1680">
        <f>VLOOKUP(укпф1[[#This Row],[Номенклатура]],[1]!Таблица213[[product_name]:[упаковка]],7,FALSE)</f>
        <v>987</v>
      </c>
      <c r="E1680" t="s">
        <v>27</v>
      </c>
      <c r="F1680" t="str">
        <f>VLOOKUP(укпф1[[#This Row],[Номенклатура]],[1]!Таблица213[[product_name]:[упаковка]],3,FALSE)</f>
        <v>ОХЛ</v>
      </c>
      <c r="G1680" s="15"/>
      <c r="H1680" t="str">
        <f>VLOOKUP(укпф1[[#This Row],[Номенклатура]],[1]!Таблица213[[product_name]:[упаковка]],4,FALSE)</f>
        <v>тушка</v>
      </c>
      <c r="I1680">
        <v>409.35483870967738</v>
      </c>
      <c r="J1680" s="15">
        <v>811.20776785714281</v>
      </c>
      <c r="K1680" s="15">
        <f>укпф1[[#This Row],[цена]]*укпф1[[#This Row],[объем]]</f>
        <v>332071.8249711981</v>
      </c>
      <c r="L1680" s="16">
        <f>IFERROR(укпф1[[#This Row],[объем]]*VLOOKUP(укпф1[[#This Row],[артикул]],[1]маринад!$A$2:$D$39,3,FALSE),укпф1[[#This Row],[объем]])</f>
        <v>409.35483870967738</v>
      </c>
    </row>
    <row r="1681" spans="1:12" x14ac:dyDescent="0.35">
      <c r="A1681" s="15" t="s">
        <v>161</v>
      </c>
      <c r="B1681" s="13" t="s">
        <v>68</v>
      </c>
      <c r="C1681" t="s">
        <v>69</v>
      </c>
      <c r="D1681">
        <f>VLOOKUP(укпф1[[#This Row],[Номенклатура]],[1]!Таблица213[[product_name]:[упаковка]],7,FALSE)</f>
        <v>1016</v>
      </c>
      <c r="E1681" t="s">
        <v>70</v>
      </c>
      <c r="F1681" t="str">
        <f>VLOOKUP(укпф1[[#This Row],[Номенклатура]],[1]!Таблица213[[product_name]:[упаковка]],3,FALSE)</f>
        <v>ОХЛ</v>
      </c>
      <c r="G1681" s="15"/>
      <c r="H1681" t="str">
        <f>VLOOKUP(укпф1[[#This Row],[Номенклатура]],[1]!Таблица213[[product_name]:[упаковка]],4,FALSE)</f>
        <v>табак</v>
      </c>
      <c r="I1681">
        <v>33.243243243243242</v>
      </c>
      <c r="J1681" s="15">
        <v>780.25258928571429</v>
      </c>
      <c r="K1681" s="15">
        <f>укпф1[[#This Row],[цена]]*укпф1[[#This Row],[объем]]</f>
        <v>25938.126616795365</v>
      </c>
      <c r="L1681" s="16">
        <f>IFERROR(укпф1[[#This Row],[объем]]*VLOOKUP(укпф1[[#This Row],[артикул]],[1]маринад!$A$2:$D$39,3,FALSE),укпф1[[#This Row],[объем]])</f>
        <v>32.369272875601986</v>
      </c>
    </row>
    <row r="1682" spans="1:12" x14ac:dyDescent="0.35">
      <c r="A1682" s="15" t="s">
        <v>161</v>
      </c>
      <c r="B1682" s="13" t="s">
        <v>68</v>
      </c>
      <c r="C1682" t="s">
        <v>69</v>
      </c>
      <c r="D1682">
        <f>VLOOKUP(укпф1[[#This Row],[Номенклатура]],[1]!Таблица213[[product_name]:[упаковка]],7,FALSE)</f>
        <v>1038</v>
      </c>
      <c r="E1682" t="s">
        <v>60</v>
      </c>
      <c r="F1682" t="str">
        <f>VLOOKUP(укпф1[[#This Row],[Номенклатура]],[1]!Таблица213[[product_name]:[упаковка]],3,FALSE)</f>
        <v>ОХЛ</v>
      </c>
      <c r="G1682" s="15"/>
      <c r="H1682" t="str">
        <f>VLOOKUP(укпф1[[#This Row],[Номенклатура]],[1]!Таблица213[[product_name]:[упаковка]],4,FALSE)</f>
        <v>табак</v>
      </c>
      <c r="I1682">
        <v>76.020408163265301</v>
      </c>
      <c r="J1682" s="15">
        <v>769.32723214285704</v>
      </c>
      <c r="K1682" s="15">
        <f>укпф1[[#This Row],[цена]]*укпф1[[#This Row],[объем]]</f>
        <v>58484.570198615147</v>
      </c>
      <c r="L1682" s="16">
        <f>IFERROR(укпф1[[#This Row],[объем]]*VLOOKUP(укпф1[[#This Row],[артикул]],[1]маринад!$A$2:$D$39,3,FALSE),укпф1[[#This Row],[объем]])</f>
        <v>75.267730854718124</v>
      </c>
    </row>
    <row r="1683" spans="1:12" x14ac:dyDescent="0.35">
      <c r="A1683" s="15" t="s">
        <v>161</v>
      </c>
      <c r="B1683" s="13" t="s">
        <v>68</v>
      </c>
      <c r="C1683" t="s">
        <v>69</v>
      </c>
      <c r="D1683">
        <f>VLOOKUP(укпф1[[#This Row],[Номенклатура]],[1]!Таблица213[[product_name]:[упаковка]],7,FALSE)</f>
        <v>999</v>
      </c>
      <c r="E1683" t="s">
        <v>35</v>
      </c>
      <c r="F1683" t="str">
        <f>VLOOKUP(укпф1[[#This Row],[Номенклатура]],[1]!Таблица213[[product_name]:[упаковка]],3,FALSE)</f>
        <v>ОХЛ</v>
      </c>
      <c r="G1683" s="15"/>
      <c r="H1683" t="str">
        <f>VLOOKUP(укпф1[[#This Row],[Номенклатура]],[1]!Таблица213[[product_name]:[упаковка]],4,FALSE)</f>
        <v>четвертина</v>
      </c>
      <c r="I1683">
        <v>1045</v>
      </c>
      <c r="J1683" s="15">
        <v>819.40178571428567</v>
      </c>
      <c r="K1683" s="15">
        <f>укпф1[[#This Row],[цена]]*укпф1[[#This Row],[объем]]</f>
        <v>856274.86607142852</v>
      </c>
      <c r="L1683" s="16">
        <f>IFERROR(укпф1[[#This Row],[объем]]*VLOOKUP(укпф1[[#This Row],[артикул]],[1]маринад!$A$2:$D$39,3,FALSE),укпф1[[#This Row],[объем]])</f>
        <v>1045</v>
      </c>
    </row>
    <row r="1684" spans="1:12" x14ac:dyDescent="0.35">
      <c r="A1684" s="15" t="s">
        <v>161</v>
      </c>
      <c r="B1684" s="13" t="s">
        <v>68</v>
      </c>
      <c r="C1684" t="s">
        <v>69</v>
      </c>
      <c r="D1684">
        <f>VLOOKUP(укпф1[[#This Row],[Номенклатура]],[1]!Таблица213[[product_name]:[упаковка]],7,FALSE)</f>
        <v>1004</v>
      </c>
      <c r="E1684" t="s">
        <v>67</v>
      </c>
      <c r="F1684" t="str">
        <f>VLOOKUP(укпф1[[#This Row],[Номенклатура]],[1]!Таблица213[[product_name]:[упаковка]],3,FALSE)</f>
        <v>ОХЛ</v>
      </c>
      <c r="G1684" s="15"/>
      <c r="H1684" t="str">
        <f>VLOOKUP(укпф1[[#This Row],[Номенклатура]],[1]!Таблица213[[product_name]:[упаковка]],4,FALSE)</f>
        <v>шея</v>
      </c>
      <c r="I1684">
        <v>1735.0819672131149</v>
      </c>
      <c r="J1684" s="15">
        <v>297.71598214285711</v>
      </c>
      <c r="K1684" s="15">
        <f>укпф1[[#This Row],[цена]]*укпф1[[#This Row],[объем]]</f>
        <v>516561.63196721312</v>
      </c>
      <c r="L1684" s="16">
        <f>IFERROR(укпф1[[#This Row],[объем]]*VLOOKUP(укпф1[[#This Row],[артикул]],[1]маринад!$A$2:$D$39,3,FALSE),укпф1[[#This Row],[объем]])</f>
        <v>1735.0819672131149</v>
      </c>
    </row>
    <row r="1685" spans="1:12" x14ac:dyDescent="0.35">
      <c r="A1685" s="15" t="s">
        <v>161</v>
      </c>
      <c r="B1685" s="13" t="s">
        <v>106</v>
      </c>
      <c r="C1685" s="13" t="s">
        <v>102</v>
      </c>
      <c r="D1685">
        <f>VLOOKUP(укпф1[[#This Row],[Номенклатура]],[1]!Таблица213[[product_name]:[упаковка]],7,FALSE)</f>
        <v>1088</v>
      </c>
      <c r="E1685" t="s">
        <v>103</v>
      </c>
      <c r="F1685" t="str">
        <f>VLOOKUP(укпф1[[#This Row],[Номенклатура]],[1]!Таблица213[[product_name]:[упаковка]],3,FALSE)</f>
        <v>ОХЛ</v>
      </c>
      <c r="G1685" s="15"/>
      <c r="H1685" t="str">
        <f>VLOOKUP(укпф1[[#This Row],[Номенклатура]],[1]!Таблица213[[product_name]:[упаковка]],4,FALSE)</f>
        <v>тушка</v>
      </c>
      <c r="I1685">
        <v>251332.27653532199</v>
      </c>
      <c r="J1685" s="15">
        <v>649.43999999999994</v>
      </c>
      <c r="K1685" s="15">
        <f>укпф1[[#This Row],[цена]]*укпф1[[#This Row],[объем]]</f>
        <v>163225233.67309949</v>
      </c>
      <c r="L1685" s="16">
        <f>IFERROR(укпф1[[#This Row],[объем]]*VLOOKUP(укпф1[[#This Row],[артикул]],[1]маринад!$A$2:$D$39,3,FALSE),укпф1[[#This Row],[объем]])</f>
        <v>251332.27653532199</v>
      </c>
    </row>
    <row r="1686" spans="1:12" x14ac:dyDescent="0.35">
      <c r="A1686" s="15" t="s">
        <v>161</v>
      </c>
      <c r="B1686" s="13" t="s">
        <v>71</v>
      </c>
      <c r="C1686" s="13" t="s">
        <v>180</v>
      </c>
      <c r="D1686">
        <f>VLOOKUP(укпф1[[#This Row],[Номенклатура]],[1]!Таблица213[[product_name]:[упаковка]],7,FALSE)</f>
        <v>983</v>
      </c>
      <c r="E1686" t="s">
        <v>181</v>
      </c>
      <c r="F1686" t="str">
        <f>VLOOKUP(укпф1[[#This Row],[Номенклатура]],[1]!Таблица213[[product_name]:[упаковка]],3,FALSE)</f>
        <v>ОХЛ</v>
      </c>
      <c r="G1686" s="15"/>
      <c r="H1686" t="str">
        <f>VLOOKUP(укпф1[[#This Row],[Номенклатура]],[1]!Таблица213[[product_name]:[упаковка]],4,FALSE)</f>
        <v>грудка</v>
      </c>
      <c r="I1686">
        <v>8499.9999999999982</v>
      </c>
      <c r="J1686" s="15">
        <v>813.21428571428567</v>
      </c>
      <c r="K1686" s="15">
        <f>укпф1[[#This Row],[цена]]*укпф1[[#This Row],[объем]]</f>
        <v>6912321.4285714263</v>
      </c>
      <c r="L1686" s="16">
        <f>IFERROR(укпф1[[#This Row],[объем]]*VLOOKUP(укпф1[[#This Row],[артикул]],[1]маринад!$A$2:$D$39,3,FALSE),укпф1[[#This Row],[объем]])</f>
        <v>8499.9999999999982</v>
      </c>
    </row>
    <row r="1687" spans="1:12" x14ac:dyDescent="0.35">
      <c r="A1687" s="15" t="s">
        <v>161</v>
      </c>
      <c r="B1687" s="13" t="s">
        <v>71</v>
      </c>
      <c r="C1687" t="s">
        <v>69</v>
      </c>
      <c r="D1687">
        <f>VLOOKUP(укпф1[[#This Row],[Номенклатура]],[1]!Таблица213[[product_name]:[упаковка]],7,FALSE)</f>
        <v>1064</v>
      </c>
      <c r="E1687" t="s">
        <v>62</v>
      </c>
      <c r="F1687" t="str">
        <f>VLOOKUP(укпф1[[#This Row],[Номенклатура]],[1]!Таблица213[[product_name]:[упаковка]],3,FALSE)</f>
        <v>ОХЛ</v>
      </c>
      <c r="G1687" s="15"/>
      <c r="H1687" t="str">
        <f>VLOOKUP(укпф1[[#This Row],[Номенклатура]],[1]!Таблица213[[product_name]:[упаковка]],4,FALSE)</f>
        <v>бедро</v>
      </c>
      <c r="I1687">
        <v>36.900000000000006</v>
      </c>
      <c r="J1687" s="15">
        <v>884.0434821428571</v>
      </c>
      <c r="K1687" s="15">
        <f>укпф1[[#This Row],[цена]]*укпф1[[#This Row],[объем]]</f>
        <v>32621.204491071432</v>
      </c>
      <c r="L1687" s="16">
        <f>IFERROR(укпф1[[#This Row],[объем]]*VLOOKUP(укпф1[[#This Row],[артикул]],[1]маринад!$A$2:$D$39,3,FALSE),укпф1[[#This Row],[объем]])</f>
        <v>31.324278438030564</v>
      </c>
    </row>
    <row r="1688" spans="1:12" x14ac:dyDescent="0.35">
      <c r="A1688" s="15" t="s">
        <v>161</v>
      </c>
      <c r="B1688" s="13" t="s">
        <v>71</v>
      </c>
      <c r="C1688" t="s">
        <v>69</v>
      </c>
      <c r="D1688">
        <f>VLOOKUP(укпф1[[#This Row],[Номенклатура]],[1]!Таблица213[[product_name]:[упаковка]],7,FALSE)</f>
        <v>941</v>
      </c>
      <c r="E1688" t="s">
        <v>51</v>
      </c>
      <c r="F1688" t="str">
        <f>VLOOKUP(укпф1[[#This Row],[Номенклатура]],[1]!Таблица213[[product_name]:[упаковка]],3,FALSE)</f>
        <v>ОХЛ</v>
      </c>
      <c r="G1688" s="15"/>
      <c r="H1688" t="str">
        <f>VLOOKUP(укпф1[[#This Row],[Номенклатура]],[1]!Таблица213[[product_name]:[упаковка]],4,FALSE)</f>
        <v>бедро</v>
      </c>
      <c r="I1688">
        <v>35.700000000000003</v>
      </c>
      <c r="J1688" s="15">
        <v>937.73291925465844</v>
      </c>
      <c r="K1688" s="15">
        <f>укпф1[[#This Row],[цена]]*укпф1[[#This Row],[объем]]</f>
        <v>33477.065217391311</v>
      </c>
      <c r="L1688" s="16">
        <f>IFERROR(укпф1[[#This Row],[объем]]*VLOOKUP(укпф1[[#This Row],[артикул]],[1]маринад!$A$2:$D$39,3,FALSE),укпф1[[#This Row],[объем]])</f>
        <v>30.126582278481017</v>
      </c>
    </row>
    <row r="1689" spans="1:12" x14ac:dyDescent="0.35">
      <c r="A1689" s="15" t="s">
        <v>161</v>
      </c>
      <c r="B1689" s="13" t="s">
        <v>71</v>
      </c>
      <c r="C1689" t="s">
        <v>69</v>
      </c>
      <c r="D1689">
        <f>VLOOKUP(укпф1[[#This Row],[Номенклатура]],[1]!Таблица213[[product_name]:[упаковка]],7,FALSE)</f>
        <v>711</v>
      </c>
      <c r="E1689" t="s">
        <v>73</v>
      </c>
      <c r="F1689" t="str">
        <f>VLOOKUP(укпф1[[#This Row],[Номенклатура]],[1]!Таблица213[[product_name]:[упаковка]],3,FALSE)</f>
        <v>ОХЛ</v>
      </c>
      <c r="G1689" s="15"/>
      <c r="H1689" t="str">
        <f>VLOOKUP(укпф1[[#This Row],[Номенклатура]],[1]!Таблица213[[product_name]:[упаковка]],4,FALSE)</f>
        <v>бедро</v>
      </c>
      <c r="I1689">
        <v>649.6875</v>
      </c>
      <c r="J1689" s="15">
        <v>867.65544642857139</v>
      </c>
      <c r="K1689" s="15">
        <f>укпф1[[#This Row],[цена]]*укпф1[[#This Row],[объем]]</f>
        <v>563704.89785156248</v>
      </c>
      <c r="L1689" s="16">
        <f>IFERROR(укпф1[[#This Row],[объем]]*VLOOKUP(укпф1[[#This Row],[артикул]],[1]маринад!$A$2:$D$39,3,FALSE),укпф1[[#This Row],[объем]])</f>
        <v>649.6875</v>
      </c>
    </row>
    <row r="1690" spans="1:12" x14ac:dyDescent="0.35">
      <c r="A1690" s="15" t="s">
        <v>161</v>
      </c>
      <c r="B1690" s="13" t="s">
        <v>71</v>
      </c>
      <c r="C1690" t="s">
        <v>69</v>
      </c>
      <c r="D1690">
        <f>VLOOKUP(укпф1[[#This Row],[Номенклатура]],[1]!Таблица213[[product_name]:[упаковка]],7,FALSE)</f>
        <v>710</v>
      </c>
      <c r="E1690" t="s">
        <v>28</v>
      </c>
      <c r="F1690" t="str">
        <f>VLOOKUP(укпф1[[#This Row],[Номенклатура]],[1]!Таблица213[[product_name]:[упаковка]],3,FALSE)</f>
        <v>ОХЛ</v>
      </c>
      <c r="G1690" s="15"/>
      <c r="H1690" t="str">
        <f>VLOOKUP(укпф1[[#This Row],[Номенклатура]],[1]!Таблица213[[product_name]:[упаковка]],4,FALSE)</f>
        <v>бедро</v>
      </c>
      <c r="I1690">
        <v>339.90000000000003</v>
      </c>
      <c r="J1690" s="15">
        <v>884.0434821428571</v>
      </c>
      <c r="K1690" s="15">
        <f>укпф1[[#This Row],[цена]]*укпф1[[#This Row],[объем]]</f>
        <v>300486.37958035717</v>
      </c>
      <c r="L1690" s="16">
        <f>IFERROR(укпф1[[#This Row],[объем]]*VLOOKUP(укпф1[[#This Row],[артикул]],[1]маринад!$A$2:$D$39,3,FALSE),укпф1[[#This Row],[объем]])</f>
        <v>339.90000000000003</v>
      </c>
    </row>
    <row r="1691" spans="1:12" x14ac:dyDescent="0.35">
      <c r="A1691" s="15" t="s">
        <v>161</v>
      </c>
      <c r="B1691" s="13" t="s">
        <v>71</v>
      </c>
      <c r="C1691" t="s">
        <v>69</v>
      </c>
      <c r="D1691">
        <f>VLOOKUP(укпф1[[#This Row],[Номенклатура]],[1]!Таблица213[[product_name]:[упаковка]],7,FALSE)</f>
        <v>713</v>
      </c>
      <c r="E1691" t="s">
        <v>74</v>
      </c>
      <c r="F1691" t="str">
        <f>VLOOKUP(укпф1[[#This Row],[Номенклатура]],[1]!Таблица213[[product_name]:[упаковка]],3,FALSE)</f>
        <v>ОХЛ</v>
      </c>
      <c r="G1691" s="15"/>
      <c r="H1691" t="str">
        <f>VLOOKUP(укпф1[[#This Row],[Номенклатура]],[1]!Таблица213[[product_name]:[упаковка]],4,FALSE)</f>
        <v>голень</v>
      </c>
      <c r="I1691">
        <v>456.81818181818187</v>
      </c>
      <c r="J1691" s="15">
        <v>899.88524999999993</v>
      </c>
      <c r="K1691" s="15">
        <f>укпф1[[#This Row],[цена]]*укпф1[[#This Row],[объем]]</f>
        <v>411083.94375000003</v>
      </c>
      <c r="L1691" s="16">
        <f>IFERROR(укпф1[[#This Row],[объем]]*VLOOKUP(укпф1[[#This Row],[артикул]],[1]маринад!$A$2:$D$39,3,FALSE),укпф1[[#This Row],[объем]])</f>
        <v>456.81818181818187</v>
      </c>
    </row>
    <row r="1692" spans="1:12" x14ac:dyDescent="0.35">
      <c r="A1692" s="15" t="s">
        <v>161</v>
      </c>
      <c r="B1692" s="13" t="s">
        <v>71</v>
      </c>
      <c r="C1692" t="s">
        <v>69</v>
      </c>
      <c r="D1692">
        <f>VLOOKUP(укпф1[[#This Row],[Номенклатура]],[1]!Таблица213[[product_name]:[упаковка]],7,FALSE)</f>
        <v>712</v>
      </c>
      <c r="E1692" t="s">
        <v>30</v>
      </c>
      <c r="F1692" t="str">
        <f>VLOOKUP(укпф1[[#This Row],[Номенклатура]],[1]!Таблица213[[product_name]:[упаковка]],3,FALSE)</f>
        <v>ОХЛ</v>
      </c>
      <c r="G1692" s="15"/>
      <c r="H1692" t="str">
        <f>VLOOKUP(укпф1[[#This Row],[Номенклатура]],[1]!Таблица213[[product_name]:[упаковка]],4,FALSE)</f>
        <v>голень</v>
      </c>
      <c r="I1692">
        <v>316.8</v>
      </c>
      <c r="J1692" s="15">
        <v>915.90910714285712</v>
      </c>
      <c r="K1692" s="15">
        <f>укпф1[[#This Row],[цена]]*укпф1[[#This Row],[объем]]</f>
        <v>290160.00514285715</v>
      </c>
      <c r="L1692" s="16">
        <f>IFERROR(укпф1[[#This Row],[объем]]*VLOOKUP(укпф1[[#This Row],[артикул]],[1]маринад!$A$2:$D$39,3,FALSE),укпф1[[#This Row],[объем]])</f>
        <v>316.8</v>
      </c>
    </row>
    <row r="1693" spans="1:12" x14ac:dyDescent="0.35">
      <c r="A1693" s="15" t="s">
        <v>161</v>
      </c>
      <c r="B1693" s="13" t="s">
        <v>71</v>
      </c>
      <c r="C1693" t="s">
        <v>69</v>
      </c>
      <c r="D1693">
        <f>VLOOKUP(укпф1[[#This Row],[Номенклатура]],[1]!Таблица213[[product_name]:[упаковка]],7,FALSE)</f>
        <v>739</v>
      </c>
      <c r="E1693" t="s">
        <v>91</v>
      </c>
      <c r="F1693" t="str">
        <f>VLOOKUP(укпф1[[#This Row],[Номенклатура]],[1]!Таблица213[[product_name]:[упаковка]],3,FALSE)</f>
        <v>ОХЛ</v>
      </c>
      <c r="G1693" s="15"/>
      <c r="H1693" t="str">
        <f>VLOOKUP(укпф1[[#This Row],[Номенклатура]],[1]!Таблица213[[product_name]:[упаковка]],4,FALSE)</f>
        <v>головы</v>
      </c>
      <c r="I1693">
        <v>133.17073170731706</v>
      </c>
      <c r="J1693" s="15">
        <v>208.85641071428569</v>
      </c>
      <c r="K1693" s="15">
        <f>укпф1[[#This Row],[цена]]*укпф1[[#This Row],[объем]]</f>
        <v>27813.561036585361</v>
      </c>
      <c r="L1693" s="16">
        <f>IFERROR(укпф1[[#This Row],[объем]]*VLOOKUP(укпф1[[#This Row],[артикул]],[1]маринад!$A$2:$D$39,3,FALSE),укпф1[[#This Row],[объем]])</f>
        <v>133.17073170731706</v>
      </c>
    </row>
    <row r="1694" spans="1:12" x14ac:dyDescent="0.35">
      <c r="A1694" s="15" t="s">
        <v>161</v>
      </c>
      <c r="B1694" s="13" t="s">
        <v>71</v>
      </c>
      <c r="C1694" t="s">
        <v>69</v>
      </c>
      <c r="D1694">
        <f>VLOOKUP(укпф1[[#This Row],[Номенклатура]],[1]!Таблица213[[product_name]:[упаковка]],7,FALSE)</f>
        <v>725</v>
      </c>
      <c r="E1694" t="s">
        <v>78</v>
      </c>
      <c r="F1694" t="str">
        <f>VLOOKUP(укпф1[[#This Row],[Номенклатура]],[1]!Таблица213[[product_name]:[упаковка]],3,FALSE)</f>
        <v>ОХЛ</v>
      </c>
      <c r="G1694" s="15"/>
      <c r="H1694" t="str">
        <f>VLOOKUP(укпф1[[#This Row],[Номенклатура]],[1]!Таблица213[[product_name]:[упаковка]],4,FALSE)</f>
        <v>грудка</v>
      </c>
      <c r="I1694">
        <v>1426.2096774193549</v>
      </c>
      <c r="J1694" s="15">
        <v>884.0434821428571</v>
      </c>
      <c r="K1694" s="15">
        <f>укпф1[[#This Row],[цена]]*укпф1[[#This Row],[объем]]</f>
        <v>1260831.3694916475</v>
      </c>
      <c r="L1694" s="16">
        <f>IFERROR(укпф1[[#This Row],[объем]]*VLOOKUP(укпф1[[#This Row],[артикул]],[1]маринад!$A$2:$D$39,3,FALSE),укпф1[[#This Row],[объем]])</f>
        <v>1426.2096774193549</v>
      </c>
    </row>
    <row r="1695" spans="1:12" x14ac:dyDescent="0.35">
      <c r="A1695" s="15" t="s">
        <v>161</v>
      </c>
      <c r="B1695" s="13" t="s">
        <v>71</v>
      </c>
      <c r="C1695" t="s">
        <v>69</v>
      </c>
      <c r="D1695">
        <f>VLOOKUP(укпф1[[#This Row],[Номенклатура]],[1]!Таблица213[[product_name]:[упаковка]],7,FALSE)</f>
        <v>727</v>
      </c>
      <c r="E1695" t="s">
        <v>38</v>
      </c>
      <c r="F1695" t="str">
        <f>VLOOKUP(укпф1[[#This Row],[Номенклатура]],[1]!Таблица213[[product_name]:[упаковка]],3,FALSE)</f>
        <v>ОХЛ</v>
      </c>
      <c r="G1695" s="15"/>
      <c r="H1695" t="str">
        <f>VLOOKUP(укпф1[[#This Row],[Номенклатура]],[1]!Таблица213[[product_name]:[упаковка]],4,FALSE)</f>
        <v>грудка</v>
      </c>
      <c r="I1695">
        <v>52.695652173913039</v>
      </c>
      <c r="J1695" s="15">
        <v>899.79420535714269</v>
      </c>
      <c r="K1695" s="15">
        <f>укпф1[[#This Row],[цена]]*укпф1[[#This Row],[объем]]</f>
        <v>47415.24247360247</v>
      </c>
      <c r="L1695" s="16">
        <f>IFERROR(укпф1[[#This Row],[объем]]*VLOOKUP(укпф1[[#This Row],[артикул]],[1]маринад!$A$2:$D$39,3,FALSE),укпф1[[#This Row],[объем]])</f>
        <v>52.695652173913039</v>
      </c>
    </row>
    <row r="1696" spans="1:12" x14ac:dyDescent="0.35">
      <c r="A1696" s="15" t="s">
        <v>161</v>
      </c>
      <c r="B1696" s="13" t="s">
        <v>71</v>
      </c>
      <c r="C1696" t="s">
        <v>69</v>
      </c>
      <c r="D1696">
        <f>VLOOKUP(укпф1[[#This Row],[Номенклатура]],[1]!Таблица213[[product_name]:[упаковка]],7,FALSE)</f>
        <v>731</v>
      </c>
      <c r="E1696" t="s">
        <v>81</v>
      </c>
      <c r="F1696" t="str">
        <f>VLOOKUP(укпф1[[#This Row],[Номенклатура]],[1]!Таблица213[[product_name]:[упаковка]],3,FALSE)</f>
        <v>ОХЛ</v>
      </c>
      <c r="G1696" s="15"/>
      <c r="H1696" t="str">
        <f>VLOOKUP(укпф1[[#This Row],[Номенклатура]],[1]!Таблица213[[product_name]:[упаковка]],4,FALSE)</f>
        <v>желудки</v>
      </c>
      <c r="I1696">
        <v>153.65853658536582</v>
      </c>
      <c r="J1696" s="15">
        <v>554.21605446428566</v>
      </c>
      <c r="K1696" s="15">
        <f>укпф1[[#This Row],[цена]]*укпф1[[#This Row],[объем]]</f>
        <v>85160.027881097543</v>
      </c>
      <c r="L1696" s="16">
        <f>IFERROR(укпф1[[#This Row],[объем]]*VLOOKUP(укпф1[[#This Row],[артикул]],[1]маринад!$A$2:$D$39,3,FALSE),укпф1[[#This Row],[объем]])</f>
        <v>153.65853658536582</v>
      </c>
    </row>
    <row r="1697" spans="1:12" x14ac:dyDescent="0.35">
      <c r="A1697" s="15" t="s">
        <v>161</v>
      </c>
      <c r="B1697" s="13" t="s">
        <v>71</v>
      </c>
      <c r="C1697" t="s">
        <v>69</v>
      </c>
      <c r="D1697">
        <f>VLOOKUP(укпф1[[#This Row],[Номенклатура]],[1]!Таблица213[[product_name]:[упаковка]],7,FALSE)</f>
        <v>730</v>
      </c>
      <c r="E1697" t="s">
        <v>45</v>
      </c>
      <c r="F1697" t="str">
        <f>VLOOKUP(укпф1[[#This Row],[Номенклатура]],[1]!Таблица213[[product_name]:[упаковка]],3,FALSE)</f>
        <v>ОХЛ</v>
      </c>
      <c r="G1697" s="15"/>
      <c r="H1697" t="str">
        <f>VLOOKUP(укпф1[[#This Row],[Номенклатура]],[1]!Таблица213[[product_name]:[упаковка]],4,FALSE)</f>
        <v>желудки</v>
      </c>
      <c r="I1697">
        <v>128.57142857142856</v>
      </c>
      <c r="J1697" s="15">
        <v>570.84991071428567</v>
      </c>
      <c r="K1697" s="15">
        <f>укпф1[[#This Row],[цена]]*укпф1[[#This Row],[объем]]</f>
        <v>73394.988520408151</v>
      </c>
      <c r="L1697" s="16">
        <f>IFERROR(укпф1[[#This Row],[объем]]*VLOOKUP(укпф1[[#This Row],[артикул]],[1]маринад!$A$2:$D$39,3,FALSE),укпф1[[#This Row],[объем]])</f>
        <v>128.57142857142856</v>
      </c>
    </row>
    <row r="1698" spans="1:12" x14ac:dyDescent="0.35">
      <c r="A1698" s="15" t="s">
        <v>161</v>
      </c>
      <c r="B1698" s="13" t="s">
        <v>71</v>
      </c>
      <c r="C1698" t="s">
        <v>69</v>
      </c>
      <c r="D1698">
        <f>VLOOKUP(укпф1[[#This Row],[Номенклатура]],[1]!Таблица213[[product_name]:[упаковка]],7,FALSE)</f>
        <v>942</v>
      </c>
      <c r="E1698" t="s">
        <v>52</v>
      </c>
      <c r="F1698" t="str">
        <f>VLOOKUP(укпф1[[#This Row],[Номенклатура]],[1]!Таблица213[[product_name]:[упаковка]],3,FALSE)</f>
        <v>ОХЛ</v>
      </c>
      <c r="G1698" s="15"/>
      <c r="H1698" t="str">
        <f>VLOOKUP(укпф1[[#This Row],[Номенклатура]],[1]!Таблица213[[product_name]:[упаковка]],4,FALSE)</f>
        <v>крыло</v>
      </c>
      <c r="I1698">
        <v>39.130434782608688</v>
      </c>
      <c r="J1698" s="15">
        <v>922.36024844720498</v>
      </c>
      <c r="K1698" s="15">
        <f>укпф1[[#This Row],[цена]]*укпф1[[#This Row],[объем]]</f>
        <v>36092.357547934102</v>
      </c>
      <c r="L1698" s="16">
        <f>IFERROR(укпф1[[#This Row],[объем]]*VLOOKUP(укпф1[[#This Row],[артикул]],[1]маринад!$A$2:$D$39,3,FALSE),укпф1[[#This Row],[объем]])</f>
        <v>33.015891649180467</v>
      </c>
    </row>
    <row r="1699" spans="1:12" x14ac:dyDescent="0.35">
      <c r="A1699" s="15" t="s">
        <v>161</v>
      </c>
      <c r="B1699" s="13" t="s">
        <v>71</v>
      </c>
      <c r="C1699" t="s">
        <v>69</v>
      </c>
      <c r="D1699">
        <f>VLOOKUP(укпф1[[#This Row],[Номенклатура]],[1]!Таблица213[[product_name]:[упаковка]],7,FALSE)</f>
        <v>715</v>
      </c>
      <c r="E1699" t="s">
        <v>75</v>
      </c>
      <c r="F1699" t="str">
        <f>VLOOKUP(укпф1[[#This Row],[Номенклатура]],[1]!Таблица213[[product_name]:[упаковка]],3,FALSE)</f>
        <v>ОХЛ</v>
      </c>
      <c r="G1699" s="15"/>
      <c r="H1699" t="str">
        <f>VLOOKUP(укпф1[[#This Row],[Номенклатура]],[1]!Таблица213[[product_name]:[упаковка]],4,FALSE)</f>
        <v>крыло</v>
      </c>
      <c r="I1699">
        <v>2351.9083969465646</v>
      </c>
      <c r="J1699" s="15">
        <v>899.88524999999993</v>
      </c>
      <c r="K1699" s="15">
        <f>укпф1[[#This Row],[цена]]*укпф1[[#This Row],[объем]]</f>
        <v>2116447.6757633584</v>
      </c>
      <c r="L1699" s="16">
        <f>IFERROR(укпф1[[#This Row],[объем]]*VLOOKUP(укпф1[[#This Row],[артикул]],[1]маринад!$A$2:$D$39,3,FALSE),укпф1[[#This Row],[объем]])</f>
        <v>2351.9083969465646</v>
      </c>
    </row>
    <row r="1700" spans="1:12" x14ac:dyDescent="0.35">
      <c r="A1700" s="15" t="s">
        <v>161</v>
      </c>
      <c r="B1700" s="13" t="s">
        <v>71</v>
      </c>
      <c r="C1700" t="s">
        <v>69</v>
      </c>
      <c r="D1700">
        <f>VLOOKUP(укпф1[[#This Row],[Номенклатура]],[1]!Таблица213[[product_name]:[упаковка]],7,FALSE)</f>
        <v>714</v>
      </c>
      <c r="E1700" t="s">
        <v>32</v>
      </c>
      <c r="F1700" t="str">
        <f>VLOOKUP(укпф1[[#This Row],[Номенклатура]],[1]!Таблица213[[product_name]:[упаковка]],3,FALSE)</f>
        <v>ОХЛ</v>
      </c>
      <c r="G1700" s="15"/>
      <c r="H1700" t="str">
        <f>VLOOKUP(укпф1[[#This Row],[Номенклатура]],[1]!Таблица213[[product_name]:[упаковка]],4,FALSE)</f>
        <v>крыло</v>
      </c>
      <c r="I1700">
        <v>409.09090909090907</v>
      </c>
      <c r="J1700" s="15">
        <v>915.90910714285712</v>
      </c>
      <c r="K1700" s="15">
        <f>укпф1[[#This Row],[цена]]*укпф1[[#This Row],[объем]]</f>
        <v>374690.08928571426</v>
      </c>
      <c r="L1700" s="16">
        <f>IFERROR(укпф1[[#This Row],[объем]]*VLOOKUP(укпф1[[#This Row],[артикул]],[1]маринад!$A$2:$D$39,3,FALSE),укпф1[[#This Row],[объем]])</f>
        <v>409.09090909090907</v>
      </c>
    </row>
    <row r="1701" spans="1:12" x14ac:dyDescent="0.35">
      <c r="A1701" s="15" t="s">
        <v>161</v>
      </c>
      <c r="B1701" s="13" t="s">
        <v>71</v>
      </c>
      <c r="C1701" t="s">
        <v>69</v>
      </c>
      <c r="D1701">
        <f>VLOOKUP(укпф1[[#This Row],[Номенклатура]],[1]!Таблица213[[product_name]:[упаковка]],7,FALSE)</f>
        <v>737</v>
      </c>
      <c r="E1701" t="s">
        <v>90</v>
      </c>
      <c r="F1701" t="str">
        <f>VLOOKUP(укпф1[[#This Row],[Номенклатура]],[1]!Таблица213[[product_name]:[упаковка]],3,FALSE)</f>
        <v>ОХЛ</v>
      </c>
      <c r="G1701" s="15"/>
      <c r="H1701" t="str">
        <f>VLOOKUP(укпф1[[#This Row],[Номенклатура]],[1]!Таблица213[[product_name]:[упаковка]],4,FALSE)</f>
        <v>лапы</v>
      </c>
      <c r="I1701">
        <v>78.629032258064512</v>
      </c>
      <c r="J1701" s="15">
        <v>201.20866071428571</v>
      </c>
      <c r="K1701" s="15">
        <f>укпф1[[#This Row],[цена]]*укпф1[[#This Row],[объем]]</f>
        <v>15820.84227390553</v>
      </c>
      <c r="L1701" s="16">
        <f>IFERROR(укпф1[[#This Row],[объем]]*VLOOKUP(укпф1[[#This Row],[артикул]],[1]маринад!$A$2:$D$39,3,FALSE),укпф1[[#This Row],[объем]])</f>
        <v>78.629032258064512</v>
      </c>
    </row>
    <row r="1702" spans="1:12" x14ac:dyDescent="0.35">
      <c r="A1702" s="15" t="s">
        <v>161</v>
      </c>
      <c r="B1702" s="13" t="s">
        <v>71</v>
      </c>
      <c r="C1702" t="s">
        <v>69</v>
      </c>
      <c r="D1702">
        <f>VLOOKUP(укпф1[[#This Row],[Номенклатура]],[1]!Таблица213[[product_name]:[упаковка]],7,FALSE)</f>
        <v>952</v>
      </c>
      <c r="E1702" t="s">
        <v>86</v>
      </c>
      <c r="F1702" t="str">
        <f>VLOOKUP(укпф1[[#This Row],[Номенклатура]],[1]!Таблица213[[product_name]:[упаковка]],3,FALSE)</f>
        <v>ОХЛ</v>
      </c>
      <c r="G1702" s="15"/>
      <c r="H1702" t="str">
        <f>VLOOKUP(укпф1[[#This Row],[Номенклатура]],[1]!Таблица213[[product_name]:[упаковка]],4,FALSE)</f>
        <v>голень</v>
      </c>
      <c r="I1702">
        <v>35.35</v>
      </c>
      <c r="J1702" s="15">
        <v>930.02102678571418</v>
      </c>
      <c r="K1702" s="15">
        <f>укпф1[[#This Row],[цена]]*укпф1[[#This Row],[объем]]</f>
        <v>32876.243296875</v>
      </c>
      <c r="L1702" s="16">
        <f>IFERROR(укпф1[[#This Row],[объем]]*VLOOKUP(укпф1[[#This Row],[артикул]],[1]маринад!$A$2:$D$39,3,FALSE),укпф1[[#This Row],[объем]])</f>
        <v>30.226592560923475</v>
      </c>
    </row>
    <row r="1703" spans="1:12" x14ac:dyDescent="0.35">
      <c r="A1703" s="15" t="s">
        <v>161</v>
      </c>
      <c r="B1703" s="13" t="s">
        <v>71</v>
      </c>
      <c r="C1703" t="s">
        <v>69</v>
      </c>
      <c r="D1703">
        <f>VLOOKUP(укпф1[[#This Row],[Номенклатура]],[1]!Таблица213[[product_name]:[упаковка]],7,FALSE)</f>
        <v>953</v>
      </c>
      <c r="E1703" t="s">
        <v>87</v>
      </c>
      <c r="F1703" t="str">
        <f>VLOOKUP(укпф1[[#This Row],[Номенклатура]],[1]!Таблица213[[product_name]:[упаковка]],3,FALSE)</f>
        <v>ОХЛ</v>
      </c>
      <c r="G1703" s="15"/>
      <c r="H1703" t="str">
        <f>VLOOKUP(укпф1[[#This Row],[Номенклатура]],[1]!Таблица213[[product_name]:[упаковка]],4,FALSE)</f>
        <v>бедро</v>
      </c>
      <c r="I1703">
        <v>61.199999999999996</v>
      </c>
      <c r="J1703" s="15">
        <v>953.23741071428572</v>
      </c>
      <c r="K1703" s="15">
        <f>укпф1[[#This Row],[цена]]*укпф1[[#This Row],[объем]]</f>
        <v>58338.129535714281</v>
      </c>
      <c r="L1703" s="16">
        <f>IFERROR(укпф1[[#This Row],[объем]]*VLOOKUP(укпф1[[#This Row],[артикул]],[1]маринад!$A$2:$D$39,3,FALSE),укпф1[[#This Row],[объем]])</f>
        <v>52.781371280724443</v>
      </c>
    </row>
    <row r="1704" spans="1:12" x14ac:dyDescent="0.35">
      <c r="A1704" s="15" t="s">
        <v>161</v>
      </c>
      <c r="B1704" s="13" t="s">
        <v>71</v>
      </c>
      <c r="C1704" t="s">
        <v>69</v>
      </c>
      <c r="D1704">
        <f>VLOOKUP(укпф1[[#This Row],[Номенклатура]],[1]!Таблица213[[product_name]:[упаковка]],7,FALSE)</f>
        <v>204</v>
      </c>
      <c r="E1704" t="s">
        <v>84</v>
      </c>
      <c r="F1704" t="str">
        <f>VLOOKUP(укпф1[[#This Row],[Номенклатура]],[1]!Таблица213[[product_name]:[упаковка]],3,FALSE)</f>
        <v>ОХЛ</v>
      </c>
      <c r="G1704" s="15"/>
      <c r="H1704" t="str">
        <f>VLOOKUP(укпф1[[#This Row],[Номенклатура]],[1]!Таблица213[[product_name]:[упаковка]],4,FALSE)</f>
        <v>крыло</v>
      </c>
      <c r="I1704">
        <v>80.209216094368543</v>
      </c>
      <c r="J1704" s="15">
        <v>884.0434821428571</v>
      </c>
      <c r="K1704" s="15">
        <f>укпф1[[#This Row],[цена]]*укпф1[[#This Row],[объем]]</f>
        <v>70908.434696014461</v>
      </c>
      <c r="L1704" s="16">
        <f>IFERROR(укпф1[[#This Row],[объем]]*VLOOKUP(укпф1[[#This Row],[артикул]],[1]маринад!$A$2:$D$39,3,FALSE),укпф1[[#This Row],[объем]])</f>
        <v>68.760579592257642</v>
      </c>
    </row>
    <row r="1705" spans="1:12" x14ac:dyDescent="0.35">
      <c r="A1705" s="15" t="s">
        <v>161</v>
      </c>
      <c r="B1705" s="13" t="s">
        <v>71</v>
      </c>
      <c r="C1705" t="s">
        <v>69</v>
      </c>
      <c r="D1705">
        <f>VLOOKUP(укпф1[[#This Row],[Номенклатура]],[1]!Таблица213[[product_name]:[упаковка]],7,FALSE)</f>
        <v>1053</v>
      </c>
      <c r="E1705" t="s">
        <v>182</v>
      </c>
      <c r="F1705" t="str">
        <f>VLOOKUP(укпф1[[#This Row],[Номенклатура]],[1]!Таблица213[[product_name]:[упаковка]],3,FALSE)</f>
        <v>ОХЛ</v>
      </c>
      <c r="G1705" s="15"/>
      <c r="H1705" t="str">
        <f>VLOOKUP(укпф1[[#This Row],[Номенклатура]],[1]!Таблица213[[product_name]:[упаковка]],4,FALSE)</f>
        <v>крыло</v>
      </c>
      <c r="I1705">
        <v>30.31726680046852</v>
      </c>
      <c r="J1705" s="15">
        <v>884.0434821428571</v>
      </c>
      <c r="K1705" s="15">
        <f>укпф1[[#This Row],[цена]]*укпф1[[#This Row],[объем]]</f>
        <v>26801.782111340228</v>
      </c>
      <c r="L1705" s="16">
        <f>IFERROR(укпф1[[#This Row],[объем]]*VLOOKUP(укпф1[[#This Row],[артикул]],[1]маринад!$A$2:$D$39,3,FALSE),укпф1[[#This Row],[объем]])</f>
        <v>30.01709584204804</v>
      </c>
    </row>
    <row r="1706" spans="1:12" x14ac:dyDescent="0.35">
      <c r="A1706" s="15" t="s">
        <v>161</v>
      </c>
      <c r="B1706" s="13" t="s">
        <v>71</v>
      </c>
      <c r="C1706" t="s">
        <v>69</v>
      </c>
      <c r="D1706">
        <f>VLOOKUP(укпф1[[#This Row],[Номенклатура]],[1]!Таблица213[[product_name]:[упаковка]],7,FALSE)</f>
        <v>205</v>
      </c>
      <c r="E1706" t="s">
        <v>88</v>
      </c>
      <c r="F1706" t="str">
        <f>VLOOKUP(укпф1[[#This Row],[Номенклатура]],[1]!Таблица213[[product_name]:[упаковка]],3,FALSE)</f>
        <v>ОХЛ</v>
      </c>
      <c r="G1706" s="15"/>
      <c r="H1706" t="str">
        <f>VLOOKUP(укпф1[[#This Row],[Номенклатура]],[1]!Таблица213[[product_name]:[упаковка]],4,FALSE)</f>
        <v>рагу</v>
      </c>
      <c r="I1706">
        <v>151.48514851485146</v>
      </c>
      <c r="J1706" s="15">
        <v>635.49160714285711</v>
      </c>
      <c r="K1706" s="15">
        <f>укпф1[[#This Row],[цена]]*укпф1[[#This Row],[объем]]</f>
        <v>96267.540487977341</v>
      </c>
      <c r="L1706" s="16">
        <f>IFERROR(укпф1[[#This Row],[объем]]*VLOOKUP(укпф1[[#This Row],[артикул]],[1]маринад!$A$2:$D$39,3,FALSE),укпф1[[#This Row],[объем]])</f>
        <v>112.40272205598536</v>
      </c>
    </row>
    <row r="1707" spans="1:12" x14ac:dyDescent="0.35">
      <c r="A1707" s="15" t="s">
        <v>161</v>
      </c>
      <c r="B1707" s="13" t="s">
        <v>71</v>
      </c>
      <c r="C1707" t="s">
        <v>69</v>
      </c>
      <c r="D1707">
        <f>VLOOKUP(укпф1[[#This Row],[Номенклатура]],[1]!Таблица213[[product_name]:[упаковка]],7,FALSE)</f>
        <v>30</v>
      </c>
      <c r="E1707" t="s">
        <v>80</v>
      </c>
      <c r="F1707" t="str">
        <f>VLOOKUP(укпф1[[#This Row],[Номенклатура]],[1]!Таблица213[[product_name]:[упаковка]],3,FALSE)</f>
        <v>ОХЛ</v>
      </c>
      <c r="G1707" s="15"/>
      <c r="H1707" t="str">
        <f>VLOOKUP(укпф1[[#This Row],[Номенклатура]],[1]!Таблица213[[product_name]:[упаковка]],4,FALSE)</f>
        <v>рагу</v>
      </c>
      <c r="I1707">
        <v>357.2093023255814</v>
      </c>
      <c r="J1707" s="15">
        <v>739.28249999999991</v>
      </c>
      <c r="K1707" s="15">
        <f>укпф1[[#This Row],[цена]]*укпф1[[#This Row],[объем]]</f>
        <v>264078.5860465116</v>
      </c>
      <c r="L1707" s="16">
        <f>IFERROR(укпф1[[#This Row],[объем]]*VLOOKUP(укпф1[[#This Row],[артикул]],[1]маринад!$A$2:$D$39,3,FALSE),укпф1[[#This Row],[объем]])</f>
        <v>357.2093023255814</v>
      </c>
    </row>
    <row r="1708" spans="1:12" x14ac:dyDescent="0.35">
      <c r="A1708" s="15" t="s">
        <v>161</v>
      </c>
      <c r="B1708" s="13" t="s">
        <v>71</v>
      </c>
      <c r="C1708" t="s">
        <v>69</v>
      </c>
      <c r="D1708">
        <f>VLOOKUP(укпф1[[#This Row],[Номенклатура]],[1]!Таблица213[[product_name]:[упаковка]],7,FALSE)</f>
        <v>733</v>
      </c>
      <c r="E1708" t="s">
        <v>82</v>
      </c>
      <c r="F1708" t="str">
        <f>VLOOKUP(укпф1[[#This Row],[Номенклатура]],[1]!Таблица213[[product_name]:[упаковка]],3,FALSE)</f>
        <v>ОХЛ</v>
      </c>
      <c r="G1708" s="15"/>
      <c r="H1708" t="str">
        <f>VLOOKUP(укпф1[[#This Row],[Номенклатура]],[1]!Таблица213[[product_name]:[упаковка]],4,FALSE)</f>
        <v>печень</v>
      </c>
      <c r="I1708">
        <v>151.21951219512192</v>
      </c>
      <c r="J1708" s="15">
        <v>522.04998214285706</v>
      </c>
      <c r="K1708" s="15">
        <f>укпф1[[#This Row],[цена]]*укпф1[[#This Row],[объем]]</f>
        <v>78944.143641114948</v>
      </c>
      <c r="L1708" s="16">
        <f>IFERROR(укпф1[[#This Row],[объем]]*VLOOKUP(укпф1[[#This Row],[артикул]],[1]маринад!$A$2:$D$39,3,FALSE),укпф1[[#This Row],[объем]])</f>
        <v>151.21951219512192</v>
      </c>
    </row>
    <row r="1709" spans="1:12" x14ac:dyDescent="0.35">
      <c r="A1709" s="15" t="s">
        <v>161</v>
      </c>
      <c r="B1709" s="13" t="s">
        <v>71</v>
      </c>
      <c r="C1709" t="s">
        <v>69</v>
      </c>
      <c r="D1709">
        <f>VLOOKUP(укпф1[[#This Row],[Номенклатура]],[1]!Таблица213[[product_name]:[упаковка]],7,FALSE)</f>
        <v>732</v>
      </c>
      <c r="E1709" t="s">
        <v>47</v>
      </c>
      <c r="F1709" t="str">
        <f>VLOOKUP(укпф1[[#This Row],[Номенклатура]],[1]!Таблица213[[product_name]:[упаковка]],3,FALSE)</f>
        <v>ОХЛ</v>
      </c>
      <c r="G1709" s="15"/>
      <c r="H1709" t="str">
        <f>VLOOKUP(укпф1[[#This Row],[Номенклатура]],[1]!Таблица213[[product_name]:[упаковка]],4,FALSE)</f>
        <v>печень</v>
      </c>
      <c r="I1709">
        <v>128.25</v>
      </c>
      <c r="J1709" s="15">
        <v>538.07383928571426</v>
      </c>
      <c r="K1709" s="15">
        <f>укпф1[[#This Row],[цена]]*укпф1[[#This Row],[объем]]</f>
        <v>69007.96988839285</v>
      </c>
      <c r="L1709" s="16">
        <f>IFERROR(укпф1[[#This Row],[объем]]*VLOOKUP(укпф1[[#This Row],[артикул]],[1]маринад!$A$2:$D$39,3,FALSE),укпф1[[#This Row],[объем]])</f>
        <v>128.25</v>
      </c>
    </row>
    <row r="1710" spans="1:12" x14ac:dyDescent="0.35">
      <c r="A1710" s="15" t="s">
        <v>161</v>
      </c>
      <c r="B1710" s="13" t="s">
        <v>71</v>
      </c>
      <c r="C1710" t="s">
        <v>69</v>
      </c>
      <c r="D1710">
        <f>VLOOKUP(укпф1[[#This Row],[Номенклатура]],[1]!Таблица213[[product_name]:[упаковка]],7,FALSE)</f>
        <v>721</v>
      </c>
      <c r="E1710" t="s">
        <v>183</v>
      </c>
      <c r="F1710" t="str">
        <f>VLOOKUP(укпф1[[#This Row],[Номенклатура]],[1]!Таблица213[[product_name]:[упаковка]],3,FALSE)</f>
        <v>ОХЛ</v>
      </c>
      <c r="G1710" s="15"/>
      <c r="H1710" t="str">
        <f>VLOOKUP(укпф1[[#This Row],[Номенклатура]],[1]!Таблица213[[product_name]:[упаковка]],4,FALSE)</f>
        <v>половинка</v>
      </c>
      <c r="I1710">
        <v>84.666666666666671</v>
      </c>
      <c r="J1710" s="15">
        <v>819.40178571428567</v>
      </c>
      <c r="K1710" s="15">
        <f>укпф1[[#This Row],[цена]]*укпф1[[#This Row],[объем]]</f>
        <v>69376.017857142855</v>
      </c>
      <c r="L1710" s="16">
        <f>IFERROR(укпф1[[#This Row],[объем]]*VLOOKUP(укпф1[[#This Row],[артикул]],[1]маринад!$A$2:$D$39,3,FALSE),укпф1[[#This Row],[объем]])</f>
        <v>84.666666666666671</v>
      </c>
    </row>
    <row r="1711" spans="1:12" x14ac:dyDescent="0.35">
      <c r="A1711" s="15" t="s">
        <v>161</v>
      </c>
      <c r="B1711" s="13" t="s">
        <v>71</v>
      </c>
      <c r="C1711" t="s">
        <v>69</v>
      </c>
      <c r="D1711">
        <f>VLOOKUP(укпф1[[#This Row],[Номенклатура]],[1]!Таблица213[[product_name]:[упаковка]],7,FALSE)</f>
        <v>720</v>
      </c>
      <c r="E1711" t="s">
        <v>40</v>
      </c>
      <c r="F1711" t="str">
        <f>VLOOKUP(укпф1[[#This Row],[Номенклатура]],[1]!Таблица213[[product_name]:[упаковка]],3,FALSE)</f>
        <v>ОХЛ</v>
      </c>
      <c r="G1711" s="15"/>
      <c r="H1711" t="str">
        <f>VLOOKUP(укпф1[[#This Row],[Номенклатура]],[1]!Таблица213[[product_name]:[упаковка]],4,FALSE)</f>
        <v>половинка</v>
      </c>
      <c r="I1711">
        <v>30.571428571428566</v>
      </c>
      <c r="J1711" s="15">
        <v>836.08116428571429</v>
      </c>
      <c r="K1711" s="15">
        <f>укпф1[[#This Row],[цена]]*укпф1[[#This Row],[объем]]</f>
        <v>25560.195593877546</v>
      </c>
      <c r="L1711" s="16">
        <f>IFERROR(укпф1[[#This Row],[объем]]*VLOOKUP(укпф1[[#This Row],[артикул]],[1]маринад!$A$2:$D$39,3,FALSE),укпф1[[#This Row],[объем]])</f>
        <v>30.571428571428566</v>
      </c>
    </row>
    <row r="1712" spans="1:12" x14ac:dyDescent="0.35">
      <c r="A1712" s="15" t="s">
        <v>161</v>
      </c>
      <c r="B1712" s="13" t="s">
        <v>71</v>
      </c>
      <c r="C1712" t="s">
        <v>69</v>
      </c>
      <c r="D1712">
        <f>VLOOKUP(укпф1[[#This Row],[Номенклатура]],[1]!Таблица213[[product_name]:[упаковка]],7,FALSE)</f>
        <v>956</v>
      </c>
      <c r="E1712" t="s">
        <v>168</v>
      </c>
      <c r="F1712" t="str">
        <f>VLOOKUP(укпф1[[#This Row],[Номенклатура]],[1]!Таблица213[[product_name]:[упаковка]],3,FALSE)</f>
        <v>ОХЛ</v>
      </c>
      <c r="G1712" s="15"/>
      <c r="H1712" t="str">
        <f>VLOOKUP(укпф1[[#This Row],[Номенклатура]],[1]!Таблица213[[product_name]:[упаковка]],4,FALSE)</f>
        <v>половинка</v>
      </c>
      <c r="I1712">
        <v>65.714285714285708</v>
      </c>
      <c r="J1712" s="15">
        <v>799.37196428571428</v>
      </c>
      <c r="K1712" s="15">
        <f>укпф1[[#This Row],[цена]]*укпф1[[#This Row],[объем]]</f>
        <v>52530.157653061222</v>
      </c>
      <c r="L1712" s="16">
        <f>IFERROR(укпф1[[#This Row],[объем]]*VLOOKUP(укпф1[[#This Row],[артикул]],[1]маринад!$A$2:$D$39,3,FALSE),укпф1[[#This Row],[объем]])</f>
        <v>63.98664626512727</v>
      </c>
    </row>
    <row r="1713" spans="1:12" x14ac:dyDescent="0.35">
      <c r="A1713" s="15" t="s">
        <v>161</v>
      </c>
      <c r="B1713" s="13" t="s">
        <v>71</v>
      </c>
      <c r="C1713" t="s">
        <v>69</v>
      </c>
      <c r="D1713">
        <f>VLOOKUP(укпф1[[#This Row],[Номенклатура]],[1]!Таблица213[[product_name]:[упаковка]],7,FALSE)</f>
        <v>735</v>
      </c>
      <c r="E1713" t="s">
        <v>83</v>
      </c>
      <c r="F1713" t="str">
        <f>VLOOKUP(укпф1[[#This Row],[Номенклатура]],[1]!Таблица213[[product_name]:[упаковка]],3,FALSE)</f>
        <v>ОХЛ</v>
      </c>
      <c r="G1713" s="15"/>
      <c r="H1713" t="str">
        <f>VLOOKUP(укпф1[[#This Row],[Номенклатура]],[1]!Таблица213[[product_name]:[упаковка]],4,FALSE)</f>
        <v>сердце</v>
      </c>
      <c r="I1713">
        <v>201.39344262295083</v>
      </c>
      <c r="J1713" s="15">
        <v>899.88524999999993</v>
      </c>
      <c r="K1713" s="15">
        <f>укпф1[[#This Row],[цена]]*укпф1[[#This Row],[объем]]</f>
        <v>181230.98846311474</v>
      </c>
      <c r="L1713" s="16">
        <f>IFERROR(укпф1[[#This Row],[объем]]*VLOOKUP(укпф1[[#This Row],[артикул]],[1]маринад!$A$2:$D$39,3,FALSE),укпф1[[#This Row],[объем]])</f>
        <v>201.39344262295083</v>
      </c>
    </row>
    <row r="1714" spans="1:12" x14ac:dyDescent="0.35">
      <c r="A1714" s="15" t="s">
        <v>161</v>
      </c>
      <c r="B1714" s="13" t="s">
        <v>71</v>
      </c>
      <c r="C1714" t="s">
        <v>69</v>
      </c>
      <c r="D1714">
        <f>VLOOKUP(укпф1[[#This Row],[Номенклатура]],[1]!Таблица213[[product_name]:[упаковка]],7,FALSE)</f>
        <v>734</v>
      </c>
      <c r="E1714" t="s">
        <v>49</v>
      </c>
      <c r="F1714" t="str">
        <f>VLOOKUP(укпф1[[#This Row],[Номенклатура]],[1]!Таблица213[[product_name]:[упаковка]],3,FALSE)</f>
        <v>ОХЛ</v>
      </c>
      <c r="G1714" s="15"/>
      <c r="H1714" t="str">
        <f>VLOOKUP(укпф1[[#This Row],[Номенклатура]],[1]!Таблица213[[product_name]:[упаковка]],4,FALSE)</f>
        <v>сердце</v>
      </c>
      <c r="I1714">
        <v>138.85714285714283</v>
      </c>
      <c r="J1714" s="15">
        <v>915.90910714285712</v>
      </c>
      <c r="K1714" s="15">
        <f>укпф1[[#This Row],[цена]]*укпф1[[#This Row],[объем]]</f>
        <v>127180.52173469386</v>
      </c>
      <c r="L1714" s="16">
        <f>IFERROR(укпф1[[#This Row],[объем]]*VLOOKUP(укпф1[[#This Row],[артикул]],[1]маринад!$A$2:$D$39,3,FALSE),укпф1[[#This Row],[объем]])</f>
        <v>138.85714285714283</v>
      </c>
    </row>
    <row r="1715" spans="1:12" x14ac:dyDescent="0.35">
      <c r="A1715" s="15" t="s">
        <v>161</v>
      </c>
      <c r="B1715" s="13" t="s">
        <v>71</v>
      </c>
      <c r="C1715" t="s">
        <v>69</v>
      </c>
      <c r="D1715">
        <f>VLOOKUP(укпф1[[#This Row],[Номенклатура]],[1]!Таблица213[[product_name]:[упаковка]],7,FALSE)</f>
        <v>719</v>
      </c>
      <c r="E1715" t="s">
        <v>77</v>
      </c>
      <c r="F1715" t="str">
        <f>VLOOKUP(укпф1[[#This Row],[Номенклатура]],[1]!Таблица213[[product_name]:[упаковка]],3,FALSE)</f>
        <v>ОХЛ</v>
      </c>
      <c r="G1715" s="15"/>
      <c r="H1715" t="str">
        <f>VLOOKUP(укпф1[[#This Row],[Номенклатура]],[1]!Таблица213[[product_name]:[упаковка]],4,FALSE)</f>
        <v>филе</v>
      </c>
      <c r="I1715">
        <v>883.62318840579701</v>
      </c>
      <c r="J1715" s="15">
        <v>1140.7893750000001</v>
      </c>
      <c r="K1715" s="15">
        <f>укпф1[[#This Row],[цена]]*укпф1[[#This Row],[объем]]</f>
        <v>1008027.9448369564</v>
      </c>
      <c r="L1715" s="16">
        <f>IFERROR(укпф1[[#This Row],[объем]]*VLOOKUP(укпф1[[#This Row],[артикул]],[1]маринад!$A$2:$D$39,3,FALSE),укпф1[[#This Row],[объем]])</f>
        <v>883.62318840579701</v>
      </c>
    </row>
    <row r="1716" spans="1:12" x14ac:dyDescent="0.35">
      <c r="A1716" s="15" t="s">
        <v>161</v>
      </c>
      <c r="B1716" s="13" t="s">
        <v>71</v>
      </c>
      <c r="C1716" t="s">
        <v>69</v>
      </c>
      <c r="D1716">
        <f>VLOOKUP(укпф1[[#This Row],[Номенклатура]],[1]!Таблица213[[product_name]:[упаковка]],7,FALSE)</f>
        <v>718</v>
      </c>
      <c r="E1716" t="s">
        <v>36</v>
      </c>
      <c r="F1716" t="str">
        <f>VLOOKUP(укпф1[[#This Row],[Номенклатура]],[1]!Таблица213[[product_name]:[упаковка]],3,FALSE)</f>
        <v>ОХЛ</v>
      </c>
      <c r="G1716" s="15"/>
      <c r="H1716" t="str">
        <f>VLOOKUP(укпф1[[#This Row],[Номенклатура]],[1]!Таблица213[[product_name]:[упаковка]],4,FALSE)</f>
        <v>филе</v>
      </c>
      <c r="I1716">
        <v>590.35714285714289</v>
      </c>
      <c r="J1716" s="15">
        <v>1157.1774107142855</v>
      </c>
      <c r="K1716" s="15">
        <f>укпф1[[#This Row],[цена]]*укпф1[[#This Row],[объем]]</f>
        <v>683147.94996811217</v>
      </c>
      <c r="L1716" s="16">
        <f>IFERROR(укпф1[[#This Row],[объем]]*VLOOKUP(укпф1[[#This Row],[артикул]],[1]маринад!$A$2:$D$39,3,FALSE),укпф1[[#This Row],[объем]])</f>
        <v>590.35714285714289</v>
      </c>
    </row>
    <row r="1717" spans="1:12" x14ac:dyDescent="0.35">
      <c r="A1717" s="15" t="s">
        <v>161</v>
      </c>
      <c r="B1717" s="13" t="s">
        <v>71</v>
      </c>
      <c r="C1717" t="s">
        <v>69</v>
      </c>
      <c r="D1717">
        <f>VLOOKUP(укпф1[[#This Row],[Номенклатура]],[1]!Таблица213[[product_name]:[упаковка]],7,FALSE)</f>
        <v>702</v>
      </c>
      <c r="E1717" t="s">
        <v>72</v>
      </c>
      <c r="F1717" t="str">
        <f>VLOOKUP(укпф1[[#This Row],[Номенклатура]],[1]!Таблица213[[product_name]:[упаковка]],3,FALSE)</f>
        <v>ОХЛ</v>
      </c>
      <c r="G1717" s="15"/>
      <c r="H1717" t="str">
        <f>VLOOKUP(укпф1[[#This Row],[Номенклатура]],[1]!Таблица213[[product_name]:[упаковка]],4,FALSE)</f>
        <v>тушка</v>
      </c>
      <c r="I1717">
        <v>124.34782608695652</v>
      </c>
      <c r="J1717" s="15">
        <v>811.20776785714281</v>
      </c>
      <c r="K1717" s="15">
        <f>укпф1[[#This Row],[цена]]*укпф1[[#This Row],[объем]]</f>
        <v>100871.92243788819</v>
      </c>
      <c r="L1717" s="16">
        <f>IFERROR(укпф1[[#This Row],[объем]]*VLOOKUP(укпф1[[#This Row],[артикул]],[1]маринад!$A$2:$D$39,3,FALSE),укпф1[[#This Row],[объем]])</f>
        <v>124.34782608695652</v>
      </c>
    </row>
    <row r="1718" spans="1:12" x14ac:dyDescent="0.35">
      <c r="A1718" s="15" t="s">
        <v>161</v>
      </c>
      <c r="B1718" s="13" t="s">
        <v>71</v>
      </c>
      <c r="C1718" t="s">
        <v>69</v>
      </c>
      <c r="D1718">
        <f>VLOOKUP(укпф1[[#This Row],[Номенклатура]],[1]!Таблица213[[product_name]:[упаковка]],7,FALSE)</f>
        <v>701</v>
      </c>
      <c r="E1718" t="s">
        <v>26</v>
      </c>
      <c r="F1718" t="str">
        <f>VLOOKUP(укпф1[[#This Row],[Номенклатура]],[1]!Таблица213[[product_name]:[упаковка]],3,FALSE)</f>
        <v>ОХЛ</v>
      </c>
      <c r="G1718" s="15"/>
      <c r="H1718" t="str">
        <f>VLOOKUP(укпф1[[#This Row],[Номенклатура]],[1]!Таблица213[[product_name]:[упаковка]],4,FALSE)</f>
        <v>тушка</v>
      </c>
      <c r="I1718">
        <v>183.13043478260869</v>
      </c>
      <c r="J1718" s="15">
        <v>827.59580357142841</v>
      </c>
      <c r="K1718" s="15">
        <f>укпф1[[#This Row],[цена]]*укпф1[[#This Row],[объем]]</f>
        <v>151557.9793322981</v>
      </c>
      <c r="L1718" s="16">
        <f>IFERROR(укпф1[[#This Row],[объем]]*VLOOKUP(укпф1[[#This Row],[артикул]],[1]маринад!$A$2:$D$39,3,FALSE),укпф1[[#This Row],[объем]])</f>
        <v>183.13043478260869</v>
      </c>
    </row>
    <row r="1719" spans="1:12" x14ac:dyDescent="0.35">
      <c r="A1719" s="15" t="s">
        <v>161</v>
      </c>
      <c r="B1719" s="13" t="s">
        <v>71</v>
      </c>
      <c r="C1719" t="s">
        <v>69</v>
      </c>
      <c r="D1719">
        <f>VLOOKUP(укпф1[[#This Row],[Номенклатура]],[1]!Таблица213[[product_name]:[упаковка]],7,FALSE)</f>
        <v>1070</v>
      </c>
      <c r="E1719" t="s">
        <v>184</v>
      </c>
      <c r="F1719" t="str">
        <f>VLOOKUP(укпф1[[#This Row],[Номенклатура]],[1]!Таблица213[[product_name]:[упаковка]],3,FALSE)</f>
        <v>ОХЛ</v>
      </c>
      <c r="G1719" s="15"/>
      <c r="H1719" t="str">
        <f>VLOOKUP(укпф1[[#This Row],[Номенклатура]],[1]!Таблица213[[product_name]:[упаковка]],4,FALSE)</f>
        <v>табак</v>
      </c>
      <c r="I1719">
        <v>29.96092274381536</v>
      </c>
      <c r="J1719" s="15">
        <v>771.14812499999994</v>
      </c>
      <c r="K1719" s="15">
        <f>укпф1[[#This Row],[цена]]*укпф1[[#This Row],[объем]]</f>
        <v>23104.30939716307</v>
      </c>
      <c r="L1719" s="16">
        <f>IFERROR(укпф1[[#This Row],[объем]]*VLOOKUP(укпф1[[#This Row],[артикул]],[1]маринад!$A$2:$D$39,3,FALSE),укпф1[[#This Row],[объем]])</f>
        <v>29.96092274381536</v>
      </c>
    </row>
    <row r="1720" spans="1:12" x14ac:dyDescent="0.35">
      <c r="A1720" s="15" t="s">
        <v>161</v>
      </c>
      <c r="B1720" s="13" t="s">
        <v>71</v>
      </c>
      <c r="C1720" t="s">
        <v>69</v>
      </c>
      <c r="D1720">
        <f>VLOOKUP(укпф1[[#This Row],[Номенклатура]],[1]!Таблица213[[product_name]:[упаковка]],7,FALSE)</f>
        <v>958</v>
      </c>
      <c r="E1720" t="s">
        <v>58</v>
      </c>
      <c r="F1720" t="str">
        <f>VLOOKUP(укпф1[[#This Row],[Номенклатура]],[1]!Таблица213[[product_name]:[упаковка]],3,FALSE)</f>
        <v>ОХЛ</v>
      </c>
      <c r="G1720" s="15"/>
      <c r="H1720" t="str">
        <f>VLOOKUP(укпф1[[#This Row],[Номенклатура]],[1]!Таблица213[[product_name]:[упаковка]],4,FALSE)</f>
        <v>табак</v>
      </c>
      <c r="I1720">
        <v>96.806722689075627</v>
      </c>
      <c r="J1720" s="15">
        <v>799.37196428571428</v>
      </c>
      <c r="K1720" s="15">
        <f>укпф1[[#This Row],[цена]]*укпф1[[#This Row],[объем]]</f>
        <v>77384.58007202881</v>
      </c>
      <c r="L1720" s="16">
        <f>IFERROR(укпф1[[#This Row],[объем]]*VLOOKUP(укпф1[[#This Row],[артикул]],[1]маринад!$A$2:$D$39,3,FALSE),укпф1[[#This Row],[объем]])</f>
        <v>94.261657925097978</v>
      </c>
    </row>
    <row r="1721" spans="1:12" x14ac:dyDescent="0.35">
      <c r="A1721" s="15" t="s">
        <v>161</v>
      </c>
      <c r="B1721" s="13" t="s">
        <v>71</v>
      </c>
      <c r="C1721" t="s">
        <v>69</v>
      </c>
      <c r="D1721">
        <f>VLOOKUP(укпф1[[#This Row],[Номенклатура]],[1]!Таблица213[[product_name]:[упаковка]],7,FALSE)</f>
        <v>961</v>
      </c>
      <c r="E1721" t="s">
        <v>89</v>
      </c>
      <c r="F1721" t="str">
        <f>VLOOKUP(укпф1[[#This Row],[Номенклатура]],[1]!Таблица213[[product_name]:[упаковка]],3,FALSE)</f>
        <v>ОХЛ</v>
      </c>
      <c r="G1721" s="15"/>
      <c r="H1721" t="str">
        <f>VLOOKUP(укпф1[[#This Row],[Номенклатура]],[1]!Таблица213[[product_name]:[упаковка]],4,FALSE)</f>
        <v>табак</v>
      </c>
      <c r="I1721">
        <v>38.31428571428571</v>
      </c>
      <c r="J1721" s="15">
        <v>777.06602678571426</v>
      </c>
      <c r="K1721" s="15">
        <f>укпф1[[#This Row],[цена]]*укпф1[[#This Row],[объем]]</f>
        <v>29772.729769132649</v>
      </c>
      <c r="L1721" s="16">
        <f>IFERROR(укпф1[[#This Row],[объем]]*VLOOKUP(укпф1[[#This Row],[артикул]],[1]маринад!$A$2:$D$39,3,FALSE),укпф1[[#This Row],[объем]])</f>
        <v>37.934936350777932</v>
      </c>
    </row>
    <row r="1722" spans="1:12" x14ac:dyDescent="0.35">
      <c r="A1722" s="15" t="s">
        <v>161</v>
      </c>
      <c r="B1722" s="13" t="s">
        <v>71</v>
      </c>
      <c r="C1722" t="s">
        <v>69</v>
      </c>
      <c r="D1722">
        <f>VLOOKUP(укпф1[[#This Row],[Номенклатура]],[1]!Таблица213[[product_name]:[упаковка]],7,FALSE)</f>
        <v>717</v>
      </c>
      <c r="E1722" t="s">
        <v>76</v>
      </c>
      <c r="F1722" t="str">
        <f>VLOOKUP(укпф1[[#This Row],[Номенклатура]],[1]!Таблица213[[product_name]:[упаковка]],3,FALSE)</f>
        <v>ОХЛ</v>
      </c>
      <c r="G1722" s="15"/>
      <c r="H1722" t="str">
        <f>VLOOKUP(укпф1[[#This Row],[Номенклатура]],[1]!Таблица213[[product_name]:[упаковка]],4,FALSE)</f>
        <v>четвертина</v>
      </c>
      <c r="I1722">
        <v>443.33333333333331</v>
      </c>
      <c r="J1722" s="15">
        <v>819.40178571428567</v>
      </c>
      <c r="K1722" s="15">
        <f>укпф1[[#This Row],[цена]]*укпф1[[#This Row],[объем]]</f>
        <v>363268.12499999994</v>
      </c>
      <c r="L1722" s="16">
        <f>IFERROR(укпф1[[#This Row],[объем]]*VLOOKUP(укпф1[[#This Row],[артикул]],[1]маринад!$A$2:$D$39,3,FALSE),укпф1[[#This Row],[объем]])</f>
        <v>443.33333333333331</v>
      </c>
    </row>
    <row r="1723" spans="1:12" x14ac:dyDescent="0.35">
      <c r="A1723" s="15" t="s">
        <v>161</v>
      </c>
      <c r="B1723" s="13" t="s">
        <v>71</v>
      </c>
      <c r="C1723" t="s">
        <v>69</v>
      </c>
      <c r="D1723">
        <f>VLOOKUP(укпф1[[#This Row],[Номенклатура]],[1]!Таблица213[[product_name]:[упаковка]],7,FALSE)</f>
        <v>716</v>
      </c>
      <c r="E1723" t="s">
        <v>34</v>
      </c>
      <c r="F1723" t="str">
        <f>VLOOKUP(укпф1[[#This Row],[Номенклатура]],[1]!Таблица213[[product_name]:[упаковка]],3,FALSE)</f>
        <v>ОХЛ</v>
      </c>
      <c r="G1723" s="15"/>
      <c r="H1723" t="str">
        <f>VLOOKUP(укпф1[[#This Row],[Номенклатура]],[1]!Таблица213[[product_name]:[упаковка]],4,FALSE)</f>
        <v>четвертина</v>
      </c>
      <c r="I1723">
        <v>186</v>
      </c>
      <c r="J1723" s="15">
        <v>835.5847500000001</v>
      </c>
      <c r="K1723" s="15">
        <f>укпф1[[#This Row],[цена]]*укпф1[[#This Row],[объем]]</f>
        <v>155418.76350000003</v>
      </c>
      <c r="L1723" s="16">
        <f>IFERROR(укпф1[[#This Row],[объем]]*VLOOKUP(укпф1[[#This Row],[артикул]],[1]маринад!$A$2:$D$39,3,FALSE),укпф1[[#This Row],[объем]])</f>
        <v>186</v>
      </c>
    </row>
    <row r="1724" spans="1:12" x14ac:dyDescent="0.35">
      <c r="A1724" s="15" t="s">
        <v>161</v>
      </c>
      <c r="B1724" s="13" t="s">
        <v>71</v>
      </c>
      <c r="C1724" t="s">
        <v>69</v>
      </c>
      <c r="D1724">
        <f>VLOOKUP(укпф1[[#This Row],[Номенклатура]],[1]!Таблица213[[product_name]:[упаковка]],7,FALSE)</f>
        <v>744</v>
      </c>
      <c r="E1724" t="s">
        <v>92</v>
      </c>
      <c r="F1724" t="str">
        <f>VLOOKUP(укпф1[[#This Row],[Номенклатура]],[1]!Таблица213[[product_name]:[упаковка]],3,FALSE)</f>
        <v>ОХЛ</v>
      </c>
      <c r="G1724" s="15"/>
      <c r="H1724" t="str">
        <f>VLOOKUP(укпф1[[#This Row],[Номенклатура]],[1]!Таблица213[[product_name]:[упаковка]],4,FALSE)</f>
        <v>шея</v>
      </c>
      <c r="I1724">
        <v>94.243902439024367</v>
      </c>
      <c r="J1724" s="15">
        <v>297.71598214285711</v>
      </c>
      <c r="K1724" s="15">
        <f>укпф1[[#This Row],[цена]]*укпф1[[#This Row],[объем]]</f>
        <v>28057.915975609747</v>
      </c>
      <c r="L1724" s="16">
        <f>IFERROR(укпф1[[#This Row],[объем]]*VLOOKUP(укпф1[[#This Row],[артикул]],[1]маринад!$A$2:$D$39,3,FALSE),укпф1[[#This Row],[объем]])</f>
        <v>94.243902439024367</v>
      </c>
    </row>
    <row r="1725" spans="1:12" x14ac:dyDescent="0.35">
      <c r="A1725" s="15" t="s">
        <v>161</v>
      </c>
      <c r="B1725" s="13" t="s">
        <v>94</v>
      </c>
      <c r="C1725" s="13" t="s">
        <v>95</v>
      </c>
      <c r="D1725">
        <f>VLOOKUP(укпф1[[#This Row],[Номенклатура]],[1]!Таблица213[[product_name]:[упаковка]],7,FALSE)</f>
        <v>710</v>
      </c>
      <c r="E1725" t="s">
        <v>28</v>
      </c>
      <c r="F1725" t="str">
        <f>VLOOKUP(укпф1[[#This Row],[Номенклатура]],[1]!Таблица213[[product_name]:[упаковка]],3,FALSE)</f>
        <v>ОХЛ</v>
      </c>
      <c r="G1725" s="15"/>
      <c r="H1725" t="str">
        <f>VLOOKUP(укпф1[[#This Row],[Номенклатура]],[1]!Таблица213[[product_name]:[упаковка]],4,FALSE)</f>
        <v>бедро</v>
      </c>
      <c r="I1725">
        <v>1545</v>
      </c>
      <c r="J1725" s="15">
        <v>884.0434821428571</v>
      </c>
      <c r="K1725" s="15">
        <f>укпф1[[#This Row],[цена]]*укпф1[[#This Row],[объем]]</f>
        <v>1365847.1799107143</v>
      </c>
      <c r="L1725" s="16">
        <f>IFERROR(укпф1[[#This Row],[объем]]*VLOOKUP(укпф1[[#This Row],[артикул]],[1]маринад!$A$2:$D$39,3,FALSE),укпф1[[#This Row],[объем]])</f>
        <v>1545</v>
      </c>
    </row>
    <row r="1726" spans="1:12" x14ac:dyDescent="0.35">
      <c r="A1726" s="15" t="s">
        <v>161</v>
      </c>
      <c r="B1726" s="13" t="s">
        <v>94</v>
      </c>
      <c r="C1726" s="13" t="s">
        <v>95</v>
      </c>
      <c r="D1726">
        <f>VLOOKUP(укпф1[[#This Row],[Номенклатура]],[1]!Таблица213[[product_name]:[упаковка]],7,FALSE)</f>
        <v>712</v>
      </c>
      <c r="E1726" t="s">
        <v>30</v>
      </c>
      <c r="F1726" t="str">
        <f>VLOOKUP(укпф1[[#This Row],[Номенклатура]],[1]!Таблица213[[product_name]:[упаковка]],3,FALSE)</f>
        <v>ОХЛ</v>
      </c>
      <c r="G1726" s="15"/>
      <c r="H1726" t="str">
        <f>VLOOKUP(укпф1[[#This Row],[Номенклатура]],[1]!Таблица213[[product_name]:[упаковка]],4,FALSE)</f>
        <v>голень</v>
      </c>
      <c r="I1726">
        <v>691.19999999999993</v>
      </c>
      <c r="J1726" s="15">
        <v>915.90910714285712</v>
      </c>
      <c r="K1726" s="15">
        <f>укпф1[[#This Row],[цена]]*укпф1[[#This Row],[объем]]</f>
        <v>633076.3748571428</v>
      </c>
      <c r="L1726" s="16">
        <f>IFERROR(укпф1[[#This Row],[объем]]*VLOOKUP(укпф1[[#This Row],[артикул]],[1]маринад!$A$2:$D$39,3,FALSE),укпф1[[#This Row],[объем]])</f>
        <v>691.19999999999993</v>
      </c>
    </row>
    <row r="1727" spans="1:12" x14ac:dyDescent="0.35">
      <c r="A1727" s="15" t="s">
        <v>161</v>
      </c>
      <c r="B1727" s="13" t="s">
        <v>94</v>
      </c>
      <c r="C1727" s="13" t="s">
        <v>95</v>
      </c>
      <c r="D1727">
        <f>VLOOKUP(укпф1[[#This Row],[Номенклатура]],[1]!Таблица213[[product_name]:[упаковка]],7,FALSE)</f>
        <v>727</v>
      </c>
      <c r="E1727" t="s">
        <v>38</v>
      </c>
      <c r="F1727" t="str">
        <f>VLOOKUP(укпф1[[#This Row],[Номенклатура]],[1]!Таблица213[[product_name]:[упаковка]],3,FALSE)</f>
        <v>ОХЛ</v>
      </c>
      <c r="G1727" s="15"/>
      <c r="H1727" t="str">
        <f>VLOOKUP(укпф1[[#This Row],[Номенклатура]],[1]!Таблица213[[product_name]:[упаковка]],4,FALSE)</f>
        <v>грудка</v>
      </c>
      <c r="I1727">
        <v>52.695652173913039</v>
      </c>
      <c r="J1727" s="15">
        <v>899.79420535714269</v>
      </c>
      <c r="K1727" s="15">
        <f>укпф1[[#This Row],[цена]]*укпф1[[#This Row],[объем]]</f>
        <v>47415.24247360247</v>
      </c>
      <c r="L1727" s="16">
        <f>IFERROR(укпф1[[#This Row],[объем]]*VLOOKUP(укпф1[[#This Row],[артикул]],[1]маринад!$A$2:$D$39,3,FALSE),укпф1[[#This Row],[объем]])</f>
        <v>52.695652173913039</v>
      </c>
    </row>
    <row r="1728" spans="1:12" x14ac:dyDescent="0.35">
      <c r="A1728" s="15" t="s">
        <v>161</v>
      </c>
      <c r="B1728" s="13" t="s">
        <v>94</v>
      </c>
      <c r="C1728" s="13" t="s">
        <v>95</v>
      </c>
      <c r="D1728">
        <f>VLOOKUP(укпф1[[#This Row],[Номенклатура]],[1]!Таблица213[[product_name]:[упаковка]],7,FALSE)</f>
        <v>730</v>
      </c>
      <c r="E1728" t="s">
        <v>45</v>
      </c>
      <c r="F1728" t="str">
        <f>VLOOKUP(укпф1[[#This Row],[Номенклатура]],[1]!Таблица213[[product_name]:[упаковка]],3,FALSE)</f>
        <v>ОХЛ</v>
      </c>
      <c r="G1728" s="15"/>
      <c r="H1728" t="str">
        <f>VLOOKUP(укпф1[[#This Row],[Номенклатура]],[1]!Таблица213[[product_name]:[упаковка]],4,FALSE)</f>
        <v>желудки</v>
      </c>
      <c r="I1728">
        <v>321.42857142857144</v>
      </c>
      <c r="J1728" s="15">
        <v>570.84991071428567</v>
      </c>
      <c r="K1728" s="15">
        <f>укпф1[[#This Row],[цена]]*укпф1[[#This Row],[объем]]</f>
        <v>183487.47130102041</v>
      </c>
      <c r="L1728" s="16">
        <f>IFERROR(укпф1[[#This Row],[объем]]*VLOOKUP(укпф1[[#This Row],[артикул]],[1]маринад!$A$2:$D$39,3,FALSE),укпф1[[#This Row],[объем]])</f>
        <v>321.42857142857144</v>
      </c>
    </row>
    <row r="1729" spans="1:12" x14ac:dyDescent="0.35">
      <c r="A1729" s="15" t="s">
        <v>161</v>
      </c>
      <c r="B1729" s="13" t="s">
        <v>94</v>
      </c>
      <c r="C1729" s="13" t="s">
        <v>95</v>
      </c>
      <c r="D1729">
        <f>VLOOKUP(укпф1[[#This Row],[Номенклатура]],[1]!Таблица213[[product_name]:[упаковка]],7,FALSE)</f>
        <v>714</v>
      </c>
      <c r="E1729" t="s">
        <v>32</v>
      </c>
      <c r="F1729" t="str">
        <f>VLOOKUP(укпф1[[#This Row],[Номенклатура]],[1]!Таблица213[[product_name]:[упаковка]],3,FALSE)</f>
        <v>ОХЛ</v>
      </c>
      <c r="G1729" s="15"/>
      <c r="H1729" t="str">
        <f>VLOOKUP(укпф1[[#This Row],[Номенклатура]],[1]!Таблица213[[product_name]:[упаковка]],4,FALSE)</f>
        <v>крыло</v>
      </c>
      <c r="I1729">
        <v>654.5454545454545</v>
      </c>
      <c r="J1729" s="15">
        <v>915.90910714285712</v>
      </c>
      <c r="K1729" s="15">
        <f>укпф1[[#This Row],[цена]]*укпф1[[#This Row],[объем]]</f>
        <v>599504.14285714284</v>
      </c>
      <c r="L1729" s="16">
        <f>IFERROR(укпф1[[#This Row],[объем]]*VLOOKUP(укпф1[[#This Row],[артикул]],[1]маринад!$A$2:$D$39,3,FALSE),укпф1[[#This Row],[объем]])</f>
        <v>654.5454545454545</v>
      </c>
    </row>
    <row r="1730" spans="1:12" x14ac:dyDescent="0.35">
      <c r="A1730" s="15" t="s">
        <v>161</v>
      </c>
      <c r="B1730" s="13" t="s">
        <v>94</v>
      </c>
      <c r="C1730" s="13" t="s">
        <v>95</v>
      </c>
      <c r="D1730">
        <f>VLOOKUP(укпф1[[#This Row],[Номенклатура]],[1]!Таблица213[[product_name]:[упаковка]],7,FALSE)</f>
        <v>732</v>
      </c>
      <c r="E1730" t="s">
        <v>47</v>
      </c>
      <c r="F1730" t="str">
        <f>VLOOKUP(укпф1[[#This Row],[Номенклатура]],[1]!Таблица213[[product_name]:[упаковка]],3,FALSE)</f>
        <v>ОХЛ</v>
      </c>
      <c r="G1730" s="15"/>
      <c r="H1730" t="str">
        <f>VLOOKUP(укпф1[[#This Row],[Номенклатура]],[1]!Таблица213[[product_name]:[упаковка]],4,FALSE)</f>
        <v>печень</v>
      </c>
      <c r="I1730">
        <v>285</v>
      </c>
      <c r="J1730" s="15">
        <v>538.07383928571426</v>
      </c>
      <c r="K1730" s="15">
        <f>укпф1[[#This Row],[цена]]*укпф1[[#This Row],[объем]]</f>
        <v>153351.04419642856</v>
      </c>
      <c r="L1730" s="16">
        <f>IFERROR(укпф1[[#This Row],[объем]]*VLOOKUP(укпф1[[#This Row],[артикул]],[1]маринад!$A$2:$D$39,3,FALSE),укпф1[[#This Row],[объем]])</f>
        <v>285</v>
      </c>
    </row>
    <row r="1731" spans="1:12" x14ac:dyDescent="0.35">
      <c r="A1731" s="15" t="s">
        <v>161</v>
      </c>
      <c r="B1731" s="13" t="s">
        <v>94</v>
      </c>
      <c r="C1731" s="13" t="s">
        <v>95</v>
      </c>
      <c r="D1731">
        <f>VLOOKUP(укпф1[[#This Row],[Номенклатура]],[1]!Таблица213[[product_name]:[упаковка]],7,FALSE)</f>
        <v>734</v>
      </c>
      <c r="E1731" t="s">
        <v>49</v>
      </c>
      <c r="F1731" t="str">
        <f>VLOOKUP(укпф1[[#This Row],[Номенклатура]],[1]!Таблица213[[product_name]:[упаковка]],3,FALSE)</f>
        <v>ОХЛ</v>
      </c>
      <c r="G1731" s="15"/>
      <c r="H1731" t="str">
        <f>VLOOKUP(укпф1[[#This Row],[Номенклатура]],[1]!Таблица213[[product_name]:[упаковка]],4,FALSE)</f>
        <v>сердце</v>
      </c>
      <c r="I1731">
        <v>347.14285714285717</v>
      </c>
      <c r="J1731" s="15">
        <v>915.90910714285712</v>
      </c>
      <c r="K1731" s="15">
        <f>укпф1[[#This Row],[цена]]*укпф1[[#This Row],[объем]]</f>
        <v>317951.3043367347</v>
      </c>
      <c r="L1731" s="16">
        <f>IFERROR(укпф1[[#This Row],[объем]]*VLOOKUP(укпф1[[#This Row],[артикул]],[1]маринад!$A$2:$D$39,3,FALSE),укпф1[[#This Row],[объем]])</f>
        <v>347.14285714285717</v>
      </c>
    </row>
    <row r="1732" spans="1:12" x14ac:dyDescent="0.35">
      <c r="A1732" s="15" t="s">
        <v>161</v>
      </c>
      <c r="B1732" s="13" t="s">
        <v>94</v>
      </c>
      <c r="C1732" s="13" t="s">
        <v>95</v>
      </c>
      <c r="D1732">
        <f>VLOOKUP(укпф1[[#This Row],[Номенклатура]],[1]!Таблица213[[product_name]:[упаковка]],7,FALSE)</f>
        <v>718</v>
      </c>
      <c r="E1732" t="s">
        <v>36</v>
      </c>
      <c r="F1732" t="str">
        <f>VLOOKUP(укпф1[[#This Row],[Номенклатура]],[1]!Таблица213[[product_name]:[упаковка]],3,FALSE)</f>
        <v>ОХЛ</v>
      </c>
      <c r="G1732" s="15"/>
      <c r="H1732" t="str">
        <f>VLOOKUP(укпф1[[#This Row],[Номенклатура]],[1]!Таблица213[[product_name]:[упаковка]],4,FALSE)</f>
        <v>филе</v>
      </c>
      <c r="I1732">
        <v>2796.428571428572</v>
      </c>
      <c r="J1732" s="15">
        <v>1157.1774107142855</v>
      </c>
      <c r="K1732" s="15">
        <f>укпф1[[#This Row],[цена]]*укпф1[[#This Row],[объем]]</f>
        <v>3235963.9735331633</v>
      </c>
      <c r="L1732" s="16">
        <f>IFERROR(укпф1[[#This Row],[объем]]*VLOOKUP(укпф1[[#This Row],[артикул]],[1]маринад!$A$2:$D$39,3,FALSE),укпф1[[#This Row],[объем]])</f>
        <v>2796.428571428572</v>
      </c>
    </row>
    <row r="1733" spans="1:12" x14ac:dyDescent="0.35">
      <c r="A1733" s="15" t="s">
        <v>161</v>
      </c>
      <c r="B1733" s="13" t="s">
        <v>94</v>
      </c>
      <c r="C1733" s="13" t="s">
        <v>95</v>
      </c>
      <c r="D1733">
        <f>VLOOKUP(укпф1[[#This Row],[Номенклатура]],[1]!Таблица213[[product_name]:[упаковка]],7,FALSE)</f>
        <v>702</v>
      </c>
      <c r="E1733" t="s">
        <v>72</v>
      </c>
      <c r="F1733" t="str">
        <f>VLOOKUP(укпф1[[#This Row],[Номенклатура]],[1]!Таблица213[[product_name]:[упаковка]],3,FALSE)</f>
        <v>ОХЛ</v>
      </c>
      <c r="G1733" s="15"/>
      <c r="H1733" t="str">
        <f>VLOOKUP(укпф1[[#This Row],[Номенклатура]],[1]!Таблица213[[product_name]:[упаковка]],4,FALSE)</f>
        <v>тушка</v>
      </c>
      <c r="I1733">
        <v>373.04347826086962</v>
      </c>
      <c r="J1733" s="15">
        <v>811.20776785714281</v>
      </c>
      <c r="K1733" s="15">
        <f>укпф1[[#This Row],[цена]]*укпф1[[#This Row],[объем]]</f>
        <v>302615.7673136646</v>
      </c>
      <c r="L1733" s="16">
        <f>IFERROR(укпф1[[#This Row],[объем]]*VLOOKUP(укпф1[[#This Row],[артикул]],[1]маринад!$A$2:$D$39,3,FALSE),укпф1[[#This Row],[объем]])</f>
        <v>373.04347826086962</v>
      </c>
    </row>
    <row r="1734" spans="1:12" x14ac:dyDescent="0.35">
      <c r="A1734" s="15" t="s">
        <v>161</v>
      </c>
      <c r="B1734" s="13" t="s">
        <v>94</v>
      </c>
      <c r="C1734" s="13" t="s">
        <v>95</v>
      </c>
      <c r="D1734">
        <f>VLOOKUP(укпф1[[#This Row],[Номенклатура]],[1]!Таблица213[[product_name]:[упаковка]],7,FALSE)</f>
        <v>701</v>
      </c>
      <c r="E1734" t="s">
        <v>26</v>
      </c>
      <c r="F1734" t="str">
        <f>VLOOKUP(укпф1[[#This Row],[Номенклатура]],[1]!Таблица213[[product_name]:[упаковка]],3,FALSE)</f>
        <v>ОХЛ</v>
      </c>
      <c r="G1734" s="15"/>
      <c r="H1734" t="str">
        <f>VLOOKUP(укпф1[[#This Row],[Номенклатура]],[1]!Таблица213[[product_name]:[упаковка]],4,FALSE)</f>
        <v>тушка</v>
      </c>
      <c r="I1734">
        <v>610.43478260869563</v>
      </c>
      <c r="J1734" s="15">
        <v>827.59580357142841</v>
      </c>
      <c r="K1734" s="15">
        <f>укпф1[[#This Row],[цена]]*укпф1[[#This Row],[объем]]</f>
        <v>505193.26444099366</v>
      </c>
      <c r="L1734" s="16">
        <f>IFERROR(укпф1[[#This Row],[объем]]*VLOOKUP(укпф1[[#This Row],[артикул]],[1]маринад!$A$2:$D$39,3,FALSE),укпф1[[#This Row],[объем]])</f>
        <v>610.43478260869563</v>
      </c>
    </row>
    <row r="1735" spans="1:12" x14ac:dyDescent="0.35">
      <c r="A1735" s="15" t="s">
        <v>161</v>
      </c>
      <c r="B1735" s="13" t="s">
        <v>94</v>
      </c>
      <c r="C1735" s="13" t="s">
        <v>95</v>
      </c>
      <c r="D1735">
        <f>VLOOKUP(укпф1[[#This Row],[Номенклатура]],[1]!Таблица213[[product_name]:[упаковка]],7,FALSE)</f>
        <v>958</v>
      </c>
      <c r="E1735" t="s">
        <v>58</v>
      </c>
      <c r="F1735" t="str">
        <f>VLOOKUP(укпф1[[#This Row],[Номенклатура]],[1]!Таблица213[[product_name]:[упаковка]],3,FALSE)</f>
        <v>ОХЛ</v>
      </c>
      <c r="G1735" s="15"/>
      <c r="H1735" t="str">
        <f>VLOOKUP(укпф1[[#This Row],[Номенклатура]],[1]!Таблица213[[product_name]:[упаковка]],4,FALSE)</f>
        <v>табак</v>
      </c>
      <c r="I1735">
        <v>302.52100840336135</v>
      </c>
      <c r="J1735" s="15">
        <v>799.37196428571428</v>
      </c>
      <c r="K1735" s="15">
        <f>укпф1[[#This Row],[цена]]*укпф1[[#This Row],[объем]]</f>
        <v>241826.81272509004</v>
      </c>
      <c r="L1735" s="16">
        <f>IFERROR(укпф1[[#This Row],[объем]]*VLOOKUP(укпф1[[#This Row],[артикул]],[1]маринад!$A$2:$D$39,3,FALSE),укпф1[[#This Row],[объем]])</f>
        <v>294.56768101593121</v>
      </c>
    </row>
    <row r="1736" spans="1:12" x14ac:dyDescent="0.35">
      <c r="A1736" s="15" t="s">
        <v>161</v>
      </c>
      <c r="B1736" s="13" t="s">
        <v>94</v>
      </c>
      <c r="C1736" s="13" t="s">
        <v>95</v>
      </c>
      <c r="D1736">
        <f>VLOOKUP(укпф1[[#This Row],[Номенклатура]],[1]!Таблица213[[product_name]:[упаковка]],7,FALSE)</f>
        <v>961</v>
      </c>
      <c r="E1736" t="s">
        <v>89</v>
      </c>
      <c r="F1736" t="str">
        <f>VLOOKUP(укпф1[[#This Row],[Номенклатура]],[1]!Таблица213[[product_name]:[упаковка]],3,FALSE)</f>
        <v>ОХЛ</v>
      </c>
      <c r="G1736" s="15"/>
      <c r="H1736" t="str">
        <f>VLOOKUP(укпф1[[#This Row],[Номенклатура]],[1]!Таблица213[[product_name]:[упаковка]],4,FALSE)</f>
        <v>табак</v>
      </c>
      <c r="I1736">
        <v>63.857142857142854</v>
      </c>
      <c r="J1736" s="15">
        <v>777.06602678571426</v>
      </c>
      <c r="K1736" s="15">
        <f>укпф1[[#This Row],[цена]]*укпф1[[#This Row],[объем]]</f>
        <v>49621.216281887748</v>
      </c>
      <c r="L1736" s="16">
        <f>IFERROR(укпф1[[#This Row],[объем]]*VLOOKUP(укпф1[[#This Row],[артикул]],[1]маринад!$A$2:$D$39,3,FALSE),укпф1[[#This Row],[объем]])</f>
        <v>63.224893917963222</v>
      </c>
    </row>
    <row r="1737" spans="1:12" x14ac:dyDescent="0.35">
      <c r="A1737" s="15" t="s">
        <v>161</v>
      </c>
      <c r="B1737" s="13" t="s">
        <v>166</v>
      </c>
      <c r="C1737" s="13" t="s">
        <v>180</v>
      </c>
      <c r="D1737">
        <f>VLOOKUP(укпф1[[#This Row],[Номенклатура]],[1]!Таблица213[[product_name]:[упаковка]],7,FALSE)</f>
        <v>978</v>
      </c>
      <c r="E1737" t="s">
        <v>98</v>
      </c>
      <c r="F1737" t="str">
        <f>VLOOKUP(укпф1[[#This Row],[Номенклатура]],[1]!Таблица213[[product_name]:[упаковка]],3,FALSE)</f>
        <v>ОХЛ</v>
      </c>
      <c r="G1737" s="15"/>
      <c r="H1737" t="str">
        <f>VLOOKUP(укпф1[[#This Row],[Номенклатура]],[1]!Таблица213[[product_name]:[упаковка]],4,FALSE)</f>
        <v>тушка</v>
      </c>
      <c r="I1737">
        <v>10000</v>
      </c>
      <c r="J1737" s="15">
        <v>715.98214285714278</v>
      </c>
      <c r="K1737" s="15">
        <f>укпф1[[#This Row],[цена]]*укпф1[[#This Row],[объем]]</f>
        <v>7159821.4285714282</v>
      </c>
      <c r="L1737" s="16">
        <f>IFERROR(укпф1[[#This Row],[объем]]*VLOOKUP(укпф1[[#This Row],[артикул]],[1]маринад!$A$2:$D$39,3,FALSE),укпф1[[#This Row],[объем]])</f>
        <v>10000</v>
      </c>
    </row>
    <row r="1738" spans="1:12" x14ac:dyDescent="0.35">
      <c r="A1738" s="15" t="s">
        <v>161</v>
      </c>
      <c r="B1738" s="13" t="s">
        <v>166</v>
      </c>
      <c r="C1738" s="13" t="s">
        <v>25</v>
      </c>
      <c r="D1738">
        <f>VLOOKUP(укпф1[[#This Row],[Номенклатура]],[1]!Таблица213[[product_name]:[упаковка]],7,FALSE)</f>
        <v>1067</v>
      </c>
      <c r="E1738" t="s">
        <v>169</v>
      </c>
      <c r="F1738" t="str">
        <f>VLOOKUP(укпф1[[#This Row],[Номенклатура]],[1]!Таблица213[[product_name]:[упаковка]],3,FALSE)</f>
        <v>ОХЛ</v>
      </c>
      <c r="G1738" s="15"/>
      <c r="H1738" t="str">
        <f>VLOOKUP(укпф1[[#This Row],[Номенклатура]],[1]!Таблица213[[product_name]:[упаковка]],4,FALSE)</f>
        <v>бедро</v>
      </c>
      <c r="I1738">
        <v>1707.3913043478262</v>
      </c>
      <c r="J1738" s="15">
        <v>884.0434821428571</v>
      </c>
      <c r="K1738" s="15">
        <f>укпф1[[#This Row],[цена]]*укпф1[[#This Row],[объем]]</f>
        <v>1509408.1540760871</v>
      </c>
      <c r="L1738" s="16">
        <f>IFERROR(укпф1[[#This Row],[объем]]*VLOOKUP(укпф1[[#This Row],[артикул]],[1]маринад!$A$2:$D$39,3,FALSE),укпф1[[#This Row],[объем]])</f>
        <v>1449.3983907876284</v>
      </c>
    </row>
    <row r="1739" spans="1:12" x14ac:dyDescent="0.35">
      <c r="A1739" s="15" t="s">
        <v>161</v>
      </c>
      <c r="B1739" s="13" t="s">
        <v>166</v>
      </c>
      <c r="C1739" s="13" t="s">
        <v>25</v>
      </c>
      <c r="D1739">
        <f>VLOOKUP(укпф1[[#This Row],[Номенклатура]],[1]!Таблица213[[product_name]:[упаковка]],7,FALSE)</f>
        <v>941</v>
      </c>
      <c r="E1739" t="s">
        <v>51</v>
      </c>
      <c r="F1739" t="str">
        <f>VLOOKUP(укпф1[[#This Row],[Номенклатура]],[1]!Таблица213[[product_name]:[упаковка]],3,FALSE)</f>
        <v>ОХЛ</v>
      </c>
      <c r="G1739" s="15"/>
      <c r="H1739" t="str">
        <f>VLOOKUP(укпф1[[#This Row],[Номенклатура]],[1]!Таблица213[[product_name]:[упаковка]],4,FALSE)</f>
        <v>бедро</v>
      </c>
      <c r="I1739">
        <v>181.47499999999999</v>
      </c>
      <c r="J1739" s="15">
        <v>937.73291925465844</v>
      </c>
      <c r="K1739" s="15">
        <f>укпф1[[#This Row],[цена]]*укпф1[[#This Row],[объем]]</f>
        <v>170175.08152173914</v>
      </c>
      <c r="L1739" s="16">
        <f>IFERROR(укпф1[[#This Row],[объем]]*VLOOKUP(укпф1[[#This Row],[артикул]],[1]маринад!$A$2:$D$39,3,FALSE),укпф1[[#This Row],[объем]])</f>
        <v>153.1434599156118</v>
      </c>
    </row>
    <row r="1740" spans="1:12" x14ac:dyDescent="0.35">
      <c r="A1740" s="15" t="s">
        <v>161</v>
      </c>
      <c r="B1740" s="13" t="s">
        <v>166</v>
      </c>
      <c r="C1740" s="13" t="s">
        <v>25</v>
      </c>
      <c r="D1740">
        <f>VLOOKUP(укпф1[[#This Row],[Номенклатура]],[1]!Таблица213[[product_name]:[упаковка]],7,FALSE)</f>
        <v>991</v>
      </c>
      <c r="E1740" t="s">
        <v>29</v>
      </c>
      <c r="F1740" t="str">
        <f>VLOOKUP(укпф1[[#This Row],[Номенклатура]],[1]!Таблица213[[product_name]:[упаковка]],3,FALSE)</f>
        <v>ОХЛ</v>
      </c>
      <c r="G1740" s="15"/>
      <c r="H1740" t="str">
        <f>VLOOKUP(укпф1[[#This Row],[Номенклатура]],[1]!Таблица213[[product_name]:[упаковка]],4,FALSE)</f>
        <v>бедро</v>
      </c>
      <c r="I1740">
        <v>9479.0551181102346</v>
      </c>
      <c r="J1740" s="15">
        <v>867.65544642857139</v>
      </c>
      <c r="K1740" s="15">
        <f>укпф1[[#This Row],[цена]]*укпф1[[#This Row],[объем]]</f>
        <v>8224553.8002249701</v>
      </c>
      <c r="L1740" s="16">
        <f>IFERROR(укпф1[[#This Row],[объем]]*VLOOKUP(укпф1[[#This Row],[артикул]],[1]маринад!$A$2:$D$39,3,FALSE),укпф1[[#This Row],[объем]])</f>
        <v>9479.0551181102346</v>
      </c>
    </row>
    <row r="1741" spans="1:12" x14ac:dyDescent="0.35">
      <c r="A1741" s="15" t="s">
        <v>161</v>
      </c>
      <c r="B1741" s="13" t="s">
        <v>166</v>
      </c>
      <c r="C1741" s="13" t="s">
        <v>25</v>
      </c>
      <c r="D1741">
        <f>VLOOKUP(укпф1[[#This Row],[Номенклатура]],[1]!Таблица213[[product_name]:[упаковка]],7,FALSE)</f>
        <v>710</v>
      </c>
      <c r="E1741" t="s">
        <v>28</v>
      </c>
      <c r="F1741" t="str">
        <f>VLOOKUP(укпф1[[#This Row],[Номенклатура]],[1]!Таблица213[[product_name]:[упаковка]],3,FALSE)</f>
        <v>ОХЛ</v>
      </c>
      <c r="G1741" s="15"/>
      <c r="H1741" t="str">
        <f>VLOOKUP(укпф1[[#This Row],[Номенклатура]],[1]!Таблица213[[product_name]:[упаковка]],4,FALSE)</f>
        <v>бедро</v>
      </c>
      <c r="I1741">
        <v>854.90000000000009</v>
      </c>
      <c r="J1741" s="15">
        <v>884.0434821428571</v>
      </c>
      <c r="K1741" s="15">
        <f>укпф1[[#This Row],[цена]]*укпф1[[#This Row],[объем]]</f>
        <v>755768.77288392861</v>
      </c>
      <c r="L1741" s="16">
        <f>IFERROR(укпф1[[#This Row],[объем]]*VLOOKUP(укпф1[[#This Row],[артикул]],[1]маринад!$A$2:$D$39,3,FALSE),укпф1[[#This Row],[объем]])</f>
        <v>854.90000000000009</v>
      </c>
    </row>
    <row r="1742" spans="1:12" x14ac:dyDescent="0.35">
      <c r="A1742" s="15" t="s">
        <v>161</v>
      </c>
      <c r="B1742" s="13" t="s">
        <v>166</v>
      </c>
      <c r="C1742" s="13" t="s">
        <v>25</v>
      </c>
      <c r="D1742">
        <f>VLOOKUP(укпф1[[#This Row],[Номенклатура]],[1]!Таблица213[[product_name]:[упаковка]],7,FALSE)</f>
        <v>992</v>
      </c>
      <c r="E1742" t="s">
        <v>31</v>
      </c>
      <c r="F1742" t="str">
        <f>VLOOKUP(укпф1[[#This Row],[Номенклатура]],[1]!Таблица213[[product_name]:[упаковка]],3,FALSE)</f>
        <v>ОХЛ</v>
      </c>
      <c r="G1742" s="15"/>
      <c r="H1742" t="str">
        <f>VLOOKUP(укпф1[[#This Row],[Номенклатура]],[1]!Таблица213[[product_name]:[упаковка]],4,FALSE)</f>
        <v>голень</v>
      </c>
      <c r="I1742">
        <v>3040.0763358778622</v>
      </c>
      <c r="J1742" s="15">
        <v>899.88524999999993</v>
      </c>
      <c r="K1742" s="15">
        <f>укпф1[[#This Row],[цена]]*укпф1[[#This Row],[объем]]</f>
        <v>2735719.8535305336</v>
      </c>
      <c r="L1742" s="16">
        <f>IFERROR(укпф1[[#This Row],[объем]]*VLOOKUP(укпф1[[#This Row],[артикул]],[1]маринад!$A$2:$D$39,3,FALSE),укпф1[[#This Row],[объем]])</f>
        <v>3040.0763358778622</v>
      </c>
    </row>
    <row r="1743" spans="1:12" x14ac:dyDescent="0.35">
      <c r="A1743" s="15" t="s">
        <v>161</v>
      </c>
      <c r="B1743" s="13" t="s">
        <v>166</v>
      </c>
      <c r="C1743" s="13" t="s">
        <v>25</v>
      </c>
      <c r="D1743">
        <f>VLOOKUP(укпф1[[#This Row],[Номенклатура]],[1]!Таблица213[[product_name]:[упаковка]],7,FALSE)</f>
        <v>712</v>
      </c>
      <c r="E1743" t="s">
        <v>30</v>
      </c>
      <c r="F1743" t="str">
        <f>VLOOKUP(укпф1[[#This Row],[Номенклатура]],[1]!Таблица213[[product_name]:[упаковка]],3,FALSE)</f>
        <v>ОХЛ</v>
      </c>
      <c r="G1743" s="15"/>
      <c r="H1743" t="str">
        <f>VLOOKUP(укпф1[[#This Row],[Номенклатура]],[1]!Таблица213[[product_name]:[упаковка]],4,FALSE)</f>
        <v>голень</v>
      </c>
      <c r="I1743">
        <v>408</v>
      </c>
      <c r="J1743" s="15">
        <v>915.90910714285712</v>
      </c>
      <c r="K1743" s="15">
        <f>укпф1[[#This Row],[цена]]*укпф1[[#This Row],[объем]]</f>
        <v>373690.91571428569</v>
      </c>
      <c r="L1743" s="16">
        <f>IFERROR(укпф1[[#This Row],[объем]]*VLOOKUP(укпф1[[#This Row],[артикул]],[1]маринад!$A$2:$D$39,3,FALSE),укпф1[[#This Row],[объем]])</f>
        <v>408</v>
      </c>
    </row>
    <row r="1744" spans="1:12" x14ac:dyDescent="0.35">
      <c r="A1744" s="15" t="s">
        <v>161</v>
      </c>
      <c r="B1744" s="13" t="s">
        <v>166</v>
      </c>
      <c r="C1744" s="13" t="s">
        <v>25</v>
      </c>
      <c r="D1744">
        <f>VLOOKUP(укпф1[[#This Row],[Номенклатура]],[1]!Таблица213[[product_name]:[упаковка]],7,FALSE)</f>
        <v>1008</v>
      </c>
      <c r="E1744" t="s">
        <v>66</v>
      </c>
      <c r="F1744" t="str">
        <f>VLOOKUP(укпф1[[#This Row],[Номенклатура]],[1]!Таблица213[[product_name]:[упаковка]],3,FALSE)</f>
        <v>ОХЛ</v>
      </c>
      <c r="G1744" s="15"/>
      <c r="H1744" t="str">
        <f>VLOOKUP(укпф1[[#This Row],[Номенклатура]],[1]!Таблица213[[product_name]:[упаковка]],4,FALSE)</f>
        <v>головы</v>
      </c>
      <c r="I1744">
        <v>4724</v>
      </c>
      <c r="J1744" s="15">
        <v>208.85641071428569</v>
      </c>
      <c r="K1744" s="15">
        <f>укпф1[[#This Row],[цена]]*укпф1[[#This Row],[объем]]</f>
        <v>986637.68421428557</v>
      </c>
      <c r="L1744" s="16">
        <f>IFERROR(укпф1[[#This Row],[объем]]*VLOOKUP(укпф1[[#This Row],[артикул]],[1]маринад!$A$2:$D$39,3,FALSE),укпф1[[#This Row],[объем]])</f>
        <v>4724</v>
      </c>
    </row>
    <row r="1745" spans="1:12" x14ac:dyDescent="0.35">
      <c r="A1745" s="15" t="s">
        <v>161</v>
      </c>
      <c r="B1745" s="13" t="s">
        <v>166</v>
      </c>
      <c r="C1745" s="13" t="s">
        <v>25</v>
      </c>
      <c r="D1745">
        <f>VLOOKUP(укпф1[[#This Row],[Номенклатура]],[1]!Таблица213[[product_name]:[упаковка]],7,FALSE)</f>
        <v>994</v>
      </c>
      <c r="E1745" t="s">
        <v>39</v>
      </c>
      <c r="F1745" t="str">
        <f>VLOOKUP(укпф1[[#This Row],[Номенклатура]],[1]!Таблица213[[product_name]:[упаковка]],3,FALSE)</f>
        <v>ОХЛ</v>
      </c>
      <c r="G1745" s="15"/>
      <c r="H1745" t="str">
        <f>VLOOKUP(укпф1[[#This Row],[Номенклатура]],[1]!Таблица213[[product_name]:[упаковка]],4,FALSE)</f>
        <v>грудка</v>
      </c>
      <c r="I1745">
        <v>2038.9516129032256</v>
      </c>
      <c r="J1745" s="15">
        <v>884.0434821428571</v>
      </c>
      <c r="K1745" s="15">
        <f>укпф1[[#This Row],[цена]]*укпф1[[#This Row],[объем]]</f>
        <v>1802521.8837917624</v>
      </c>
      <c r="L1745" s="16">
        <f>IFERROR(укпф1[[#This Row],[объем]]*VLOOKUP(укпф1[[#This Row],[артикул]],[1]маринад!$A$2:$D$39,3,FALSE),укпф1[[#This Row],[объем]])</f>
        <v>2038.9516129032256</v>
      </c>
    </row>
    <row r="1746" spans="1:12" x14ac:dyDescent="0.35">
      <c r="A1746" s="15" t="s">
        <v>161</v>
      </c>
      <c r="B1746" s="13" t="s">
        <v>166</v>
      </c>
      <c r="C1746" s="13" t="s">
        <v>25</v>
      </c>
      <c r="D1746">
        <f>VLOOKUP(укпф1[[#This Row],[Номенклатура]],[1]!Таблица213[[product_name]:[упаковка]],7,FALSE)</f>
        <v>727</v>
      </c>
      <c r="E1746" t="s">
        <v>38</v>
      </c>
      <c r="F1746" t="str">
        <f>VLOOKUP(укпф1[[#This Row],[Номенклатура]],[1]!Таблица213[[product_name]:[упаковка]],3,FALSE)</f>
        <v>ОХЛ</v>
      </c>
      <c r="G1746" s="15"/>
      <c r="H1746" t="str">
        <f>VLOOKUP(укпф1[[#This Row],[Номенклатура]],[1]!Таблица213[[product_name]:[упаковка]],4,FALSE)</f>
        <v>грудка</v>
      </c>
      <c r="I1746">
        <v>26.34782608695652</v>
      </c>
      <c r="J1746" s="15">
        <v>899.79420535714269</v>
      </c>
      <c r="K1746" s="15">
        <f>укпф1[[#This Row],[цена]]*укпф1[[#This Row],[объем]]</f>
        <v>23707.621236801235</v>
      </c>
      <c r="L1746" s="16">
        <f>IFERROR(укпф1[[#This Row],[объем]]*VLOOKUP(укпф1[[#This Row],[артикул]],[1]маринад!$A$2:$D$39,3,FALSE),укпф1[[#This Row],[объем]])</f>
        <v>26.34782608695652</v>
      </c>
    </row>
    <row r="1747" spans="1:12" x14ac:dyDescent="0.35">
      <c r="A1747" s="15" t="s">
        <v>161</v>
      </c>
      <c r="B1747" s="13" t="s">
        <v>166</v>
      </c>
      <c r="C1747" s="13" t="s">
        <v>25</v>
      </c>
      <c r="D1747">
        <f>VLOOKUP(укпф1[[#This Row],[Номенклатура]],[1]!Таблица213[[product_name]:[упаковка]],7,FALSE)</f>
        <v>1000</v>
      </c>
      <c r="E1747" t="s">
        <v>46</v>
      </c>
      <c r="F1747" t="str">
        <f>VLOOKUP(укпф1[[#This Row],[Номенклатура]],[1]!Таблица213[[product_name]:[упаковка]],3,FALSE)</f>
        <v>ОХЛ</v>
      </c>
      <c r="G1747" s="15"/>
      <c r="H1747" t="str">
        <f>VLOOKUP(укпф1[[#This Row],[Номенклатура]],[1]!Таблица213[[product_name]:[упаковка]],4,FALSE)</f>
        <v>желудки</v>
      </c>
      <c r="I1747">
        <v>2079.9180327868853</v>
      </c>
      <c r="J1747" s="15">
        <v>554.21605446428566</v>
      </c>
      <c r="K1747" s="15">
        <f>укпф1[[#This Row],[цена]]*укпф1[[#This Row],[объем]]</f>
        <v>1152723.9657402663</v>
      </c>
      <c r="L1747" s="16">
        <f>IFERROR(укпф1[[#This Row],[объем]]*VLOOKUP(укпф1[[#This Row],[артикул]],[1]маринад!$A$2:$D$39,3,FALSE),укпф1[[#This Row],[объем]])</f>
        <v>2079.9180327868853</v>
      </c>
    </row>
    <row r="1748" spans="1:12" x14ac:dyDescent="0.35">
      <c r="A1748" s="15" t="s">
        <v>161</v>
      </c>
      <c r="B1748" s="13" t="s">
        <v>166</v>
      </c>
      <c r="C1748" s="13" t="s">
        <v>25</v>
      </c>
      <c r="D1748">
        <f>VLOOKUP(укпф1[[#This Row],[Номенклатура]],[1]!Таблица213[[product_name]:[упаковка]],7,FALSE)</f>
        <v>730</v>
      </c>
      <c r="E1748" t="s">
        <v>45</v>
      </c>
      <c r="F1748" t="str">
        <f>VLOOKUP(укпф1[[#This Row],[Номенклатура]],[1]!Таблица213[[product_name]:[упаковка]],3,FALSE)</f>
        <v>ОХЛ</v>
      </c>
      <c r="G1748" s="15"/>
      <c r="H1748" t="str">
        <f>VLOOKUP(укпф1[[#This Row],[Номенклатура]],[1]!Таблица213[[product_name]:[упаковка]],4,FALSE)</f>
        <v>желудки</v>
      </c>
      <c r="I1748">
        <v>396.42857142857144</v>
      </c>
      <c r="J1748" s="15">
        <v>570.84991071428567</v>
      </c>
      <c r="K1748" s="15">
        <f>укпф1[[#This Row],[цена]]*укпф1[[#This Row],[объем]]</f>
        <v>226301.21460459183</v>
      </c>
      <c r="L1748" s="16">
        <f>IFERROR(укпф1[[#This Row],[объем]]*VLOOKUP(укпф1[[#This Row],[артикул]],[1]маринад!$A$2:$D$39,3,FALSE),укпф1[[#This Row],[объем]])</f>
        <v>396.42857142857144</v>
      </c>
    </row>
    <row r="1749" spans="1:12" x14ac:dyDescent="0.35">
      <c r="A1749" s="15" t="s">
        <v>161</v>
      </c>
      <c r="B1749" s="13" t="s">
        <v>166</v>
      </c>
      <c r="C1749" s="13" t="s">
        <v>25</v>
      </c>
      <c r="D1749">
        <f>VLOOKUP(укпф1[[#This Row],[Номенклатура]],[1]!Таблица213[[product_name]:[упаковка]],7,FALSE)</f>
        <v>942</v>
      </c>
      <c r="E1749" t="s">
        <v>52</v>
      </c>
      <c r="F1749" t="str">
        <f>VLOOKUP(укпф1[[#This Row],[Номенклатура]],[1]!Таблица213[[product_name]:[упаковка]],3,FALSE)</f>
        <v>ОХЛ</v>
      </c>
      <c r="G1749" s="15"/>
      <c r="H1749" t="str">
        <f>VLOOKUP(укпф1[[#This Row],[Номенклатура]],[1]!Таблица213[[product_name]:[упаковка]],4,FALSE)</f>
        <v>крыло</v>
      </c>
      <c r="I1749">
        <v>163.04347826086959</v>
      </c>
      <c r="J1749" s="15">
        <v>922.36024844720498</v>
      </c>
      <c r="K1749" s="15">
        <f>укпф1[[#This Row],[цена]]*укпф1[[#This Row],[объем]]</f>
        <v>150384.82311639213</v>
      </c>
      <c r="L1749" s="16">
        <f>IFERROR(укпф1[[#This Row],[объем]]*VLOOKUP(укпф1[[#This Row],[артикул]],[1]маринад!$A$2:$D$39,3,FALSE),укпф1[[#This Row],[объем]])</f>
        <v>137.56621520491868</v>
      </c>
    </row>
    <row r="1750" spans="1:12" x14ac:dyDescent="0.35">
      <c r="A1750" s="15" t="s">
        <v>161</v>
      </c>
      <c r="B1750" s="13" t="s">
        <v>166</v>
      </c>
      <c r="C1750" s="13" t="s">
        <v>25</v>
      </c>
      <c r="D1750">
        <f>VLOOKUP(укпф1[[#This Row],[Номенклатура]],[1]!Таблица213[[product_name]:[упаковка]],7,FALSE)</f>
        <v>993</v>
      </c>
      <c r="E1750" t="s">
        <v>33</v>
      </c>
      <c r="F1750" t="str">
        <f>VLOOKUP(укпф1[[#This Row],[Номенклатура]],[1]!Таблица213[[product_name]:[упаковка]],3,FALSE)</f>
        <v>ОХЛ</v>
      </c>
      <c r="G1750" s="15"/>
      <c r="H1750" t="str">
        <f>VLOOKUP(укпф1[[#This Row],[Номенклатура]],[1]!Таблица213[[product_name]:[упаковка]],4,FALSE)</f>
        <v>крыло</v>
      </c>
      <c r="I1750">
        <v>2895</v>
      </c>
      <c r="J1750" s="15">
        <v>899.88524999999993</v>
      </c>
      <c r="K1750" s="15">
        <f>укпф1[[#This Row],[цена]]*укпф1[[#This Row],[объем]]</f>
        <v>2605167.7987499996</v>
      </c>
      <c r="L1750" s="16">
        <f>IFERROR(укпф1[[#This Row],[объем]]*VLOOKUP(укпф1[[#This Row],[артикул]],[1]маринад!$A$2:$D$39,3,FALSE),укпф1[[#This Row],[объем]])</f>
        <v>2895</v>
      </c>
    </row>
    <row r="1751" spans="1:12" x14ac:dyDescent="0.35">
      <c r="A1751" s="15" t="s">
        <v>161</v>
      </c>
      <c r="B1751" s="13" t="s">
        <v>166</v>
      </c>
      <c r="C1751" s="13" t="s">
        <v>25</v>
      </c>
      <c r="D1751">
        <f>VLOOKUP(укпф1[[#This Row],[Номенклатура]],[1]!Таблица213[[product_name]:[упаковка]],7,FALSE)</f>
        <v>714</v>
      </c>
      <c r="E1751" t="s">
        <v>32</v>
      </c>
      <c r="F1751" t="str">
        <f>VLOOKUP(укпф1[[#This Row],[Номенклатура]],[1]!Таблица213[[product_name]:[упаковка]],3,FALSE)</f>
        <v>ОХЛ</v>
      </c>
      <c r="G1751" s="15"/>
      <c r="H1751" t="str">
        <f>VLOOKUP(укпф1[[#This Row],[Номенклатура]],[1]!Таблица213[[product_name]:[упаковка]],4,FALSE)</f>
        <v>крыло</v>
      </c>
      <c r="I1751">
        <v>185.45454545454547</v>
      </c>
      <c r="J1751" s="15">
        <v>915.90910714285712</v>
      </c>
      <c r="K1751" s="15">
        <f>укпф1[[#This Row],[цена]]*укпф1[[#This Row],[объем]]</f>
        <v>169859.50714285715</v>
      </c>
      <c r="L1751" s="16">
        <f>IFERROR(укпф1[[#This Row],[объем]]*VLOOKUP(укпф1[[#This Row],[артикул]],[1]маринад!$A$2:$D$39,3,FALSE),укпф1[[#This Row],[объем]])</f>
        <v>185.45454545454547</v>
      </c>
    </row>
    <row r="1752" spans="1:12" x14ac:dyDescent="0.35">
      <c r="A1752" s="15" t="s">
        <v>161</v>
      </c>
      <c r="B1752" s="13" t="s">
        <v>166</v>
      </c>
      <c r="C1752" s="13" t="s">
        <v>25</v>
      </c>
      <c r="D1752">
        <f>VLOOKUP(укпф1[[#This Row],[Номенклатура]],[1]!Таблица213[[product_name]:[упаковка]],7,FALSE)</f>
        <v>1009</v>
      </c>
      <c r="E1752" t="s">
        <v>65</v>
      </c>
      <c r="F1752" t="str">
        <f>VLOOKUP(укпф1[[#This Row],[Номенклатура]],[1]!Таблица213[[product_name]:[упаковка]],3,FALSE)</f>
        <v>ОХЛ</v>
      </c>
      <c r="G1752" s="15"/>
      <c r="H1752" t="str">
        <f>VLOOKUP(укпф1[[#This Row],[Номенклатура]],[1]!Таблица213[[product_name]:[упаковка]],4,FALSE)</f>
        <v>лапы</v>
      </c>
      <c r="I1752">
        <v>4459.0163934426228</v>
      </c>
      <c r="J1752" s="15">
        <v>201.20866071428571</v>
      </c>
      <c r="K1752" s="15">
        <f>укпф1[[#This Row],[цена]]*укпф1[[#This Row],[объем]]</f>
        <v>897192.7166276346</v>
      </c>
      <c r="L1752" s="16">
        <f>IFERROR(укпф1[[#This Row],[объем]]*VLOOKUP(укпф1[[#This Row],[артикул]],[1]маринад!$A$2:$D$39,3,FALSE),укпф1[[#This Row],[объем]])</f>
        <v>4459.0163934426228</v>
      </c>
    </row>
    <row r="1753" spans="1:12" x14ac:dyDescent="0.35">
      <c r="A1753" s="15" t="s">
        <v>161</v>
      </c>
      <c r="B1753" s="13" t="s">
        <v>166</v>
      </c>
      <c r="C1753" s="13" t="s">
        <v>25</v>
      </c>
      <c r="D1753">
        <f>VLOOKUP(укпф1[[#This Row],[Номенклатура]],[1]!Таблица213[[product_name]:[упаковка]],7,FALSE)</f>
        <v>1017</v>
      </c>
      <c r="E1753" t="s">
        <v>55</v>
      </c>
      <c r="F1753" t="str">
        <f>VLOOKUP(укпф1[[#This Row],[Номенклатура]],[1]!Таблица213[[product_name]:[упаковка]],3,FALSE)</f>
        <v>ОХЛ</v>
      </c>
      <c r="G1753" s="15"/>
      <c r="H1753" t="str">
        <f>VLOOKUP(укпф1[[#This Row],[Номенклатура]],[1]!Таблица213[[product_name]:[упаковка]],4,FALSE)</f>
        <v>голень</v>
      </c>
      <c r="I1753">
        <v>1030.2</v>
      </c>
      <c r="J1753" s="15">
        <v>930.02102678571418</v>
      </c>
      <c r="K1753" s="15">
        <f>укпф1[[#This Row],[цена]]*укпф1[[#This Row],[объем]]</f>
        <v>958107.6617946428</v>
      </c>
      <c r="L1753" s="16">
        <f>IFERROR(укпф1[[#This Row],[объем]]*VLOOKUP(укпф1[[#This Row],[артикул]],[1]маринад!$A$2:$D$39,3,FALSE),укпф1[[#This Row],[объем]])</f>
        <v>880.88926891834126</v>
      </c>
    </row>
    <row r="1754" spans="1:12" x14ac:dyDescent="0.35">
      <c r="A1754" s="15" t="s">
        <v>161</v>
      </c>
      <c r="B1754" s="13" t="s">
        <v>166</v>
      </c>
      <c r="C1754" s="13" t="s">
        <v>25</v>
      </c>
      <c r="D1754">
        <f>VLOOKUP(укпф1[[#This Row],[Номенклатура]],[1]!Таблица213[[product_name]:[упаковка]],7,FALSE)</f>
        <v>1019</v>
      </c>
      <c r="E1754" t="s">
        <v>57</v>
      </c>
      <c r="F1754" t="str">
        <f>VLOOKUP(укпф1[[#This Row],[Номенклатура]],[1]!Таблица213[[product_name]:[упаковка]],3,FALSE)</f>
        <v>ОХЛ</v>
      </c>
      <c r="G1754" s="15"/>
      <c r="H1754" t="str">
        <f>VLOOKUP(укпф1[[#This Row],[Номенклатура]],[1]!Таблица213[[product_name]:[упаковка]],4,FALSE)</f>
        <v>филе</v>
      </c>
      <c r="I1754">
        <v>54.399999999999991</v>
      </c>
      <c r="J1754" s="15">
        <v>1133.5058035714285</v>
      </c>
      <c r="K1754" s="15">
        <f>укпф1[[#This Row],[цена]]*укпф1[[#This Row],[объем]]</f>
        <v>61662.715714285703</v>
      </c>
      <c r="L1754" s="16">
        <f>IFERROR(укпф1[[#This Row],[объем]]*VLOOKUP(укпф1[[#This Row],[артикул]],[1]маринад!$A$2:$D$39,3,FALSE),укпф1[[#This Row],[объем]])</f>
        <v>47.304347826086946</v>
      </c>
    </row>
    <row r="1755" spans="1:12" x14ac:dyDescent="0.35">
      <c r="A1755" s="15" t="s">
        <v>161</v>
      </c>
      <c r="B1755" s="13" t="s">
        <v>166</v>
      </c>
      <c r="C1755" s="13" t="s">
        <v>25</v>
      </c>
      <c r="D1755">
        <f>VLOOKUP(укпф1[[#This Row],[Номенклатура]],[1]!Таблица213[[product_name]:[упаковка]],7,FALSE)</f>
        <v>1018</v>
      </c>
      <c r="E1755" t="s">
        <v>56</v>
      </c>
      <c r="F1755" t="str">
        <f>VLOOKUP(укпф1[[#This Row],[Номенклатура]],[1]!Таблица213[[product_name]:[упаковка]],3,FALSE)</f>
        <v>ОХЛ</v>
      </c>
      <c r="G1755" s="15"/>
      <c r="H1755" t="str">
        <f>VLOOKUP(укпф1[[#This Row],[Номенклатура]],[1]!Таблица213[[product_name]:[упаковка]],4,FALSE)</f>
        <v>бедро</v>
      </c>
      <c r="I1755">
        <v>1267.2727272727273</v>
      </c>
      <c r="J1755" s="15">
        <v>953.23741071428572</v>
      </c>
      <c r="K1755" s="15">
        <f>укпф1[[#This Row],[цена]]*укпф1[[#This Row],[объем]]</f>
        <v>1208011.7732142857</v>
      </c>
      <c r="L1755" s="16">
        <f>IFERROR(укпф1[[#This Row],[объем]]*VLOOKUP(укпф1[[#This Row],[артикул]],[1]маринад!$A$2:$D$39,3,FALSE),укпф1[[#This Row],[объем]])</f>
        <v>1092.9475871261122</v>
      </c>
    </row>
    <row r="1756" spans="1:12" x14ac:dyDescent="0.35">
      <c r="A1756" s="15" t="s">
        <v>161</v>
      </c>
      <c r="B1756" s="13" t="s">
        <v>166</v>
      </c>
      <c r="C1756" s="13" t="s">
        <v>25</v>
      </c>
      <c r="D1756">
        <f>VLOOKUP(укпф1[[#This Row],[Номенклатура]],[1]!Таблица213[[product_name]:[упаковка]],7,FALSE)</f>
        <v>1014</v>
      </c>
      <c r="E1756" t="s">
        <v>53</v>
      </c>
      <c r="F1756" t="str">
        <f>VLOOKUP(укпф1[[#This Row],[Номенклатура]],[1]!Таблица213[[product_name]:[упаковка]],3,FALSE)</f>
        <v>ОХЛ</v>
      </c>
      <c r="G1756" s="15"/>
      <c r="H1756" t="str">
        <f>VLOOKUP(укпф1[[#This Row],[Номенклатура]],[1]!Таблица213[[product_name]:[упаковка]],4,FALSE)</f>
        <v>крыло</v>
      </c>
      <c r="I1756">
        <v>1845.1923076923078</v>
      </c>
      <c r="J1756" s="15">
        <v>884.0434821428571</v>
      </c>
      <c r="K1756" s="15">
        <f>укпф1[[#This Row],[цена]]*укпф1[[#This Row],[объем]]</f>
        <v>1631230.2329155221</v>
      </c>
      <c r="L1756" s="16">
        <f>IFERROR(укпф1[[#This Row],[объем]]*VLOOKUP(укпф1[[#This Row],[артикул]],[1]маринад!$A$2:$D$39,3,FALSE),укпф1[[#This Row],[объем]])</f>
        <v>1581.8193807906625</v>
      </c>
    </row>
    <row r="1757" spans="1:12" x14ac:dyDescent="0.35">
      <c r="A1757" s="15" t="s">
        <v>161</v>
      </c>
      <c r="B1757" s="13" t="s">
        <v>166</v>
      </c>
      <c r="C1757" s="13" t="s">
        <v>25</v>
      </c>
      <c r="D1757">
        <f>VLOOKUP(укпф1[[#This Row],[Номенклатура]],[1]!Таблица213[[product_name]:[упаковка]],7,FALSE)</f>
        <v>1020</v>
      </c>
      <c r="E1757" t="s">
        <v>59</v>
      </c>
      <c r="F1757" t="str">
        <f>VLOOKUP(укпф1[[#This Row],[Номенклатура]],[1]!Таблица213[[product_name]:[упаковка]],3,FALSE)</f>
        <v>ОХЛ</v>
      </c>
      <c r="G1757" s="15"/>
      <c r="H1757" t="str">
        <f>VLOOKUP(укпф1[[#This Row],[Номенклатура]],[1]!Таблица213[[product_name]:[упаковка]],4,FALSE)</f>
        <v>рагу</v>
      </c>
      <c r="I1757">
        <v>2161.1881188118809</v>
      </c>
      <c r="J1757" s="15">
        <v>635.49160714285711</v>
      </c>
      <c r="K1757" s="15">
        <f>укпф1[[#This Row],[цена]]*укпф1[[#This Row],[объем]]</f>
        <v>1373416.9109618103</v>
      </c>
      <c r="L1757" s="16">
        <f>IFERROR(укпф1[[#This Row],[объем]]*VLOOKUP(укпф1[[#This Row],[артикул]],[1]маринад!$A$2:$D$39,3,FALSE),укпф1[[#This Row],[объем]])</f>
        <v>1603.6121679987245</v>
      </c>
    </row>
    <row r="1758" spans="1:12" x14ac:dyDescent="0.35">
      <c r="A1758" s="15" t="s">
        <v>161</v>
      </c>
      <c r="B1758" s="13" t="s">
        <v>166</v>
      </c>
      <c r="C1758" s="13" t="s">
        <v>25</v>
      </c>
      <c r="D1758">
        <f>VLOOKUP(укпф1[[#This Row],[Номенклатура]],[1]!Таблица213[[product_name]:[упаковка]],7,FALSE)</f>
        <v>997</v>
      </c>
      <c r="E1758" t="s">
        <v>43</v>
      </c>
      <c r="F1758" t="str">
        <f>VLOOKUP(укпф1[[#This Row],[Номенклатура]],[1]!Таблица213[[product_name]:[упаковка]],3,FALSE)</f>
        <v>ОХЛ</v>
      </c>
      <c r="G1758" s="15"/>
      <c r="H1758" t="str">
        <f>VLOOKUP(укпф1[[#This Row],[Номенклатура]],[1]!Таблица213[[product_name]:[упаковка]],4,FALSE)</f>
        <v>рагу</v>
      </c>
      <c r="I1758">
        <v>3117.272727272727</v>
      </c>
      <c r="J1758" s="15">
        <v>739.28249999999991</v>
      </c>
      <c r="K1758" s="15">
        <f>укпф1[[#This Row],[цена]]*укпф1[[#This Row],[объем]]</f>
        <v>2304545.1749999993</v>
      </c>
      <c r="L1758" s="16">
        <f>IFERROR(укпф1[[#This Row],[объем]]*VLOOKUP(укпф1[[#This Row],[артикул]],[1]маринад!$A$2:$D$39,3,FALSE),укпф1[[#This Row],[объем]])</f>
        <v>3117.272727272727</v>
      </c>
    </row>
    <row r="1759" spans="1:12" x14ac:dyDescent="0.35">
      <c r="A1759" s="15" t="s">
        <v>161</v>
      </c>
      <c r="B1759" s="13" t="s">
        <v>166</v>
      </c>
      <c r="C1759" s="13" t="s">
        <v>25</v>
      </c>
      <c r="D1759">
        <f>VLOOKUP(укпф1[[#This Row],[Номенклатура]],[1]!Таблица213[[product_name]:[упаковка]],7,FALSE)</f>
        <v>1002</v>
      </c>
      <c r="E1759" t="s">
        <v>48</v>
      </c>
      <c r="F1759" t="str">
        <f>VLOOKUP(укпф1[[#This Row],[Номенклатура]],[1]!Таблица213[[product_name]:[упаковка]],3,FALSE)</f>
        <v>ОХЛ</v>
      </c>
      <c r="G1759" s="15"/>
      <c r="H1759" t="str">
        <f>VLOOKUP(укпф1[[#This Row],[Номенклатура]],[1]!Таблица213[[product_name]:[упаковка]],4,FALSE)</f>
        <v>печень</v>
      </c>
      <c r="I1759">
        <v>2739.1803278688526</v>
      </c>
      <c r="J1759" s="15">
        <v>522.04998214285706</v>
      </c>
      <c r="K1759" s="15">
        <f>укпф1[[#This Row],[цена]]*укпф1[[#This Row],[объем]]</f>
        <v>1429989.0412499998</v>
      </c>
      <c r="L1759" s="16">
        <f>IFERROR(укпф1[[#This Row],[объем]]*VLOOKUP(укпф1[[#This Row],[артикул]],[1]маринад!$A$2:$D$39,3,FALSE),укпф1[[#This Row],[объем]])</f>
        <v>2739.1803278688526</v>
      </c>
    </row>
    <row r="1760" spans="1:12" x14ac:dyDescent="0.35">
      <c r="A1760" s="15" t="s">
        <v>161</v>
      </c>
      <c r="B1760" s="13" t="s">
        <v>166</v>
      </c>
      <c r="C1760" s="13" t="s">
        <v>25</v>
      </c>
      <c r="D1760">
        <f>VLOOKUP(укпф1[[#This Row],[Номенклатура]],[1]!Таблица213[[product_name]:[упаковка]],7,FALSE)</f>
        <v>732</v>
      </c>
      <c r="E1760" t="s">
        <v>47</v>
      </c>
      <c r="F1760" t="str">
        <f>VLOOKUP(укпф1[[#This Row],[Номенклатура]],[1]!Таблица213[[product_name]:[упаковка]],3,FALSE)</f>
        <v>ОХЛ</v>
      </c>
      <c r="G1760" s="15"/>
      <c r="H1760" t="str">
        <f>VLOOKUP(укпф1[[#This Row],[Номенклатура]],[1]!Таблица213[[product_name]:[упаковка]],4,FALSE)</f>
        <v>печень</v>
      </c>
      <c r="I1760">
        <v>356.25</v>
      </c>
      <c r="J1760" s="15">
        <v>538.07383928571426</v>
      </c>
      <c r="K1760" s="15">
        <f>укпф1[[#This Row],[цена]]*укпф1[[#This Row],[объем]]</f>
        <v>191688.80524553571</v>
      </c>
      <c r="L1760" s="16">
        <f>IFERROR(укпф1[[#This Row],[объем]]*VLOOKUP(укпф1[[#This Row],[артикул]],[1]маринад!$A$2:$D$39,3,FALSE),укпф1[[#This Row],[объем]])</f>
        <v>356.25</v>
      </c>
    </row>
    <row r="1761" spans="1:12" x14ac:dyDescent="0.35">
      <c r="A1761" s="15" t="s">
        <v>161</v>
      </c>
      <c r="B1761" s="13" t="s">
        <v>166</v>
      </c>
      <c r="C1761" s="13" t="s">
        <v>25</v>
      </c>
      <c r="D1761">
        <f>VLOOKUP(укпф1[[#This Row],[Номенклатура]],[1]!Таблица213[[product_name]:[упаковка]],7,FALSE)</f>
        <v>996</v>
      </c>
      <c r="E1761" t="s">
        <v>41</v>
      </c>
      <c r="F1761" t="str">
        <f>VLOOKUP(укпф1[[#This Row],[Номенклатура]],[1]!Таблица213[[product_name]:[упаковка]],3,FALSE)</f>
        <v>ОХЛ</v>
      </c>
      <c r="G1761" s="15"/>
      <c r="H1761" t="str">
        <f>VLOOKUP(укпф1[[#This Row],[Номенклатура]],[1]!Таблица213[[product_name]:[упаковка]],4,FALSE)</f>
        <v>половинка</v>
      </c>
      <c r="I1761">
        <v>62.439024390243894</v>
      </c>
      <c r="J1761" s="15">
        <v>819.40178571428567</v>
      </c>
      <c r="K1761" s="15">
        <f>укпф1[[#This Row],[цена]]*укпф1[[#This Row],[объем]]</f>
        <v>51162.648083623681</v>
      </c>
      <c r="L1761" s="16">
        <f>IFERROR(укпф1[[#This Row],[объем]]*VLOOKUP(укпф1[[#This Row],[артикул]],[1]маринад!$A$2:$D$39,3,FALSE),укпф1[[#This Row],[объем]])</f>
        <v>62.439024390243894</v>
      </c>
    </row>
    <row r="1762" spans="1:12" x14ac:dyDescent="0.35">
      <c r="A1762" s="15" t="s">
        <v>161</v>
      </c>
      <c r="B1762" s="13" t="s">
        <v>166</v>
      </c>
      <c r="C1762" s="13" t="s">
        <v>25</v>
      </c>
      <c r="D1762">
        <f>VLOOKUP(укпф1[[#This Row],[Номенклатура]],[1]!Таблица213[[product_name]:[упаковка]],7,FALSE)</f>
        <v>1015</v>
      </c>
      <c r="E1762" t="s">
        <v>167</v>
      </c>
      <c r="F1762" t="str">
        <f>VLOOKUP(укпф1[[#This Row],[Номенклатура]],[1]!Таблица213[[product_name]:[упаковка]],3,FALSE)</f>
        <v>ОХЛ</v>
      </c>
      <c r="G1762" s="15"/>
      <c r="H1762" t="str">
        <f>VLOOKUP(укпф1[[#This Row],[Номенклатура]],[1]!Таблица213[[product_name]:[упаковка]],4,FALSE)</f>
        <v>половинка</v>
      </c>
      <c r="I1762">
        <v>291.84545454545457</v>
      </c>
      <c r="J1762" s="15">
        <v>799.37196428571428</v>
      </c>
      <c r="K1762" s="15">
        <f>укпф1[[#This Row],[цена]]*укпф1[[#This Row],[объем]]</f>
        <v>233293.07426785716</v>
      </c>
      <c r="L1762" s="16">
        <f>IFERROR(укпф1[[#This Row],[объем]]*VLOOKUP(укпф1[[#This Row],[артикул]],[1]маринад!$A$2:$D$39,3,FALSE),укпф1[[#This Row],[объем]])</f>
        <v>284.1727892360804</v>
      </c>
    </row>
    <row r="1763" spans="1:12" x14ac:dyDescent="0.35">
      <c r="A1763" s="15" t="s">
        <v>161</v>
      </c>
      <c r="B1763" s="13" t="s">
        <v>166</v>
      </c>
      <c r="C1763" s="13" t="s">
        <v>25</v>
      </c>
      <c r="D1763">
        <f>VLOOKUP(укпф1[[#This Row],[Номенклатура]],[1]!Таблица213[[product_name]:[упаковка]],7,FALSE)</f>
        <v>956</v>
      </c>
      <c r="E1763" t="s">
        <v>168</v>
      </c>
      <c r="F1763" t="str">
        <f>VLOOKUP(укпф1[[#This Row],[Номенклатура]],[1]!Таблица213[[product_name]:[упаковка]],3,FALSE)</f>
        <v>ОХЛ</v>
      </c>
      <c r="G1763" s="15"/>
      <c r="H1763" t="str">
        <f>VLOOKUP(укпф1[[#This Row],[Номенклатура]],[1]!Таблица213[[product_name]:[упаковка]],4,FALSE)</f>
        <v>половинка</v>
      </c>
      <c r="I1763">
        <v>10.514285714285712</v>
      </c>
      <c r="J1763" s="15">
        <v>799.37196428571428</v>
      </c>
      <c r="K1763" s="15">
        <f>укпф1[[#This Row],[цена]]*укпф1[[#This Row],[объем]]</f>
        <v>8404.825224489794</v>
      </c>
      <c r="L1763" s="16">
        <f>IFERROR(укпф1[[#This Row],[объем]]*VLOOKUP(укпф1[[#This Row],[артикул]],[1]маринад!$A$2:$D$39,3,FALSE),укпф1[[#This Row],[объем]])</f>
        <v>10.237863402420363</v>
      </c>
    </row>
    <row r="1764" spans="1:12" x14ac:dyDescent="0.35">
      <c r="A1764" s="15" t="s">
        <v>161</v>
      </c>
      <c r="B1764" s="13" t="s">
        <v>166</v>
      </c>
      <c r="C1764" s="13" t="s">
        <v>25</v>
      </c>
      <c r="D1764">
        <f>VLOOKUP(укпф1[[#This Row],[Номенклатура]],[1]!Таблица213[[product_name]:[упаковка]],7,FALSE)</f>
        <v>1003</v>
      </c>
      <c r="E1764" t="s">
        <v>50</v>
      </c>
      <c r="F1764" t="str">
        <f>VLOOKUP(укпф1[[#This Row],[Номенклатура]],[1]!Таблица213[[product_name]:[упаковка]],3,FALSE)</f>
        <v>ОХЛ</v>
      </c>
      <c r="G1764" s="15"/>
      <c r="H1764" t="str">
        <f>VLOOKUP(укпф1[[#This Row],[Номенклатура]],[1]!Таблица213[[product_name]:[упаковка]],4,FALSE)</f>
        <v>сердце</v>
      </c>
      <c r="I1764">
        <v>1213.8429752066118</v>
      </c>
      <c r="J1764" s="15">
        <v>899.88524999999993</v>
      </c>
      <c r="K1764" s="15">
        <f>укпф1[[#This Row],[цена]]*укпф1[[#This Row],[объем]]</f>
        <v>1092319.3892045456</v>
      </c>
      <c r="L1764" s="16">
        <f>IFERROR(укпф1[[#This Row],[объем]]*VLOOKUP(укпф1[[#This Row],[артикул]],[1]маринад!$A$2:$D$39,3,FALSE),укпф1[[#This Row],[объем]])</f>
        <v>1213.8429752066118</v>
      </c>
    </row>
    <row r="1765" spans="1:12" x14ac:dyDescent="0.35">
      <c r="A1765" s="15" t="s">
        <v>161</v>
      </c>
      <c r="B1765" s="13" t="s">
        <v>166</v>
      </c>
      <c r="C1765" s="13" t="s">
        <v>25</v>
      </c>
      <c r="D1765">
        <f>VLOOKUP(укпф1[[#This Row],[Номенклатура]],[1]!Таблица213[[product_name]:[упаковка]],7,FALSE)</f>
        <v>734</v>
      </c>
      <c r="E1765" t="s">
        <v>49</v>
      </c>
      <c r="F1765" t="str">
        <f>VLOOKUP(укпф1[[#This Row],[Номенклатура]],[1]!Таблица213[[product_name]:[упаковка]],3,FALSE)</f>
        <v>ОХЛ</v>
      </c>
      <c r="G1765" s="15"/>
      <c r="H1765" t="str">
        <f>VLOOKUP(укпф1[[#This Row],[Номенклатура]],[1]!Таблица213[[product_name]:[упаковка]],4,FALSE)</f>
        <v>сердце</v>
      </c>
      <c r="I1765">
        <v>101.25</v>
      </c>
      <c r="J1765" s="15">
        <v>915.90910714285712</v>
      </c>
      <c r="K1765" s="15">
        <f>укпф1[[#This Row],[цена]]*укпф1[[#This Row],[объем]]</f>
        <v>92735.797098214287</v>
      </c>
      <c r="L1765" s="16">
        <f>IFERROR(укпф1[[#This Row],[объем]]*VLOOKUP(укпф1[[#This Row],[артикул]],[1]маринад!$A$2:$D$39,3,FALSE),укпф1[[#This Row],[объем]])</f>
        <v>101.25</v>
      </c>
    </row>
    <row r="1766" spans="1:12" x14ac:dyDescent="0.35">
      <c r="A1766" s="15" t="s">
        <v>161</v>
      </c>
      <c r="B1766" s="13" t="s">
        <v>166</v>
      </c>
      <c r="C1766" s="13" t="s">
        <v>25</v>
      </c>
      <c r="D1766">
        <f>VLOOKUP(укпф1[[#This Row],[Номенклатура]],[1]!Таблица213[[product_name]:[упаковка]],7,FALSE)</f>
        <v>1006</v>
      </c>
      <c r="E1766" t="s">
        <v>185</v>
      </c>
      <c r="F1766" t="str">
        <f>VLOOKUP(укпф1[[#This Row],[Номенклатура]],[1]!Таблица213[[product_name]:[упаковка]],3,FALSE)</f>
        <v>ОХЛ</v>
      </c>
      <c r="G1766" s="15"/>
      <c r="H1766" t="str">
        <f>VLOOKUP(укпф1[[#This Row],[Номенклатура]],[1]!Таблица213[[product_name]:[упаковка]],4,FALSE)</f>
        <v>спинка</v>
      </c>
      <c r="I1766">
        <v>30.737704918032787</v>
      </c>
      <c r="J1766" s="15">
        <v>441.5665178571428</v>
      </c>
      <c r="K1766" s="15">
        <f>укпф1[[#This Row],[цена]]*укпф1[[#This Row],[объем]]</f>
        <v>13572.74132757611</v>
      </c>
      <c r="L1766" s="16">
        <f>IFERROR(укпф1[[#This Row],[объем]]*VLOOKUP(укпф1[[#This Row],[артикул]],[1]маринад!$A$2:$D$39,3,FALSE),укпф1[[#This Row],[объем]])</f>
        <v>30.737704918032787</v>
      </c>
    </row>
    <row r="1767" spans="1:12" x14ac:dyDescent="0.35">
      <c r="A1767" s="15" t="s">
        <v>161</v>
      </c>
      <c r="B1767" s="13" t="s">
        <v>166</v>
      </c>
      <c r="C1767" s="13" t="s">
        <v>25</v>
      </c>
      <c r="D1767">
        <f>VLOOKUP(укпф1[[#This Row],[Номенклатура]],[1]!Таблица213[[product_name]:[упаковка]],7,FALSE)</f>
        <v>1007</v>
      </c>
      <c r="E1767" t="s">
        <v>44</v>
      </c>
      <c r="F1767" t="str">
        <f>VLOOKUP(укпф1[[#This Row],[Номенклатура]],[1]!Таблица213[[product_name]:[упаковка]],3,FALSE)</f>
        <v>ОХЛ</v>
      </c>
      <c r="G1767" s="15"/>
      <c r="H1767" t="str">
        <f>VLOOKUP(укпф1[[#This Row],[Номенклатура]],[1]!Таблица213[[product_name]:[упаковка]],4,FALSE)</f>
        <v>спинка</v>
      </c>
      <c r="I1767">
        <v>909.75206611570275</v>
      </c>
      <c r="J1767" s="15">
        <v>386.02928571428566</v>
      </c>
      <c r="K1767" s="15">
        <f>укпф1[[#This Row],[цена]]*укпф1[[#This Row],[объем]]</f>
        <v>351190.94025974034</v>
      </c>
      <c r="L1767" s="16">
        <f>IFERROR(укпф1[[#This Row],[объем]]*VLOOKUP(укпф1[[#This Row],[артикул]],[1]маринад!$A$2:$D$39,3,FALSE),укпф1[[#This Row],[объем]])</f>
        <v>909.75206611570275</v>
      </c>
    </row>
    <row r="1768" spans="1:12" x14ac:dyDescent="0.35">
      <c r="A1768" s="15" t="s">
        <v>161</v>
      </c>
      <c r="B1768" s="13" t="s">
        <v>166</v>
      </c>
      <c r="C1768" s="13" t="s">
        <v>25</v>
      </c>
      <c r="D1768">
        <f>VLOOKUP(укпф1[[#This Row],[Номенклатура]],[1]!Таблица213[[product_name]:[упаковка]],7,FALSE)</f>
        <v>1068</v>
      </c>
      <c r="E1768" t="s">
        <v>170</v>
      </c>
      <c r="F1768" t="str">
        <f>VLOOKUP(укпф1[[#This Row],[Номенклатура]],[1]!Таблица213[[product_name]:[упаковка]],3,FALSE)</f>
        <v>ОХЛ</v>
      </c>
      <c r="G1768" s="15"/>
      <c r="H1768" t="str">
        <f>VLOOKUP(укпф1[[#This Row],[Номенклатура]],[1]!Таблица213[[product_name]:[упаковка]],4,FALSE)</f>
        <v>филе</v>
      </c>
      <c r="I1768">
        <v>180</v>
      </c>
      <c r="J1768" s="15">
        <v>1060.6700892857141</v>
      </c>
      <c r="K1768" s="15">
        <f>укпф1[[#This Row],[цена]]*укпф1[[#This Row],[объем]]</f>
        <v>190920.61607142852</v>
      </c>
      <c r="L1768" s="16">
        <f>IFERROR(укпф1[[#This Row],[объем]]*VLOOKUP(укпф1[[#This Row],[артикул]],[1]маринад!$A$2:$D$39,3,FALSE),укпф1[[#This Row],[объем]])</f>
        <v>152.80135823429541</v>
      </c>
    </row>
    <row r="1769" spans="1:12" x14ac:dyDescent="0.35">
      <c r="A1769" s="15" t="s">
        <v>161</v>
      </c>
      <c r="B1769" s="13" t="s">
        <v>166</v>
      </c>
      <c r="C1769" s="13" t="s">
        <v>25</v>
      </c>
      <c r="D1769">
        <f>VLOOKUP(укпф1[[#This Row],[Номенклатура]],[1]!Таблица213[[product_name]:[упаковка]],7,FALSE)</f>
        <v>998</v>
      </c>
      <c r="E1769" t="s">
        <v>37</v>
      </c>
      <c r="F1769" t="str">
        <f>VLOOKUP(укпф1[[#This Row],[Номенклатура]],[1]!Таблица213[[product_name]:[упаковка]],3,FALSE)</f>
        <v>ОХЛ</v>
      </c>
      <c r="G1769" s="15"/>
      <c r="H1769" t="str">
        <f>VLOOKUP(укпф1[[#This Row],[Номенклатура]],[1]!Таблица213[[product_name]:[упаковка]],4,FALSE)</f>
        <v>филе</v>
      </c>
      <c r="I1769">
        <v>8235.6204379562059</v>
      </c>
      <c r="J1769" s="15">
        <v>1140.7893750000001</v>
      </c>
      <c r="K1769" s="15">
        <f>укпф1[[#This Row],[цена]]*укпф1[[#This Row],[объем]]</f>
        <v>9395108.2921532877</v>
      </c>
      <c r="L1769" s="16">
        <f>IFERROR(укпф1[[#This Row],[объем]]*VLOOKUP(укпф1[[#This Row],[артикул]],[1]маринад!$A$2:$D$39,3,FALSE),укпф1[[#This Row],[объем]])</f>
        <v>8235.6204379562059</v>
      </c>
    </row>
    <row r="1770" spans="1:12" x14ac:dyDescent="0.35">
      <c r="A1770" s="15" t="s">
        <v>161</v>
      </c>
      <c r="B1770" s="13" t="s">
        <v>166</v>
      </c>
      <c r="C1770" s="13" t="s">
        <v>25</v>
      </c>
      <c r="D1770">
        <f>VLOOKUP(укпф1[[#This Row],[Номенклатура]],[1]!Таблица213[[product_name]:[упаковка]],7,FALSE)</f>
        <v>718</v>
      </c>
      <c r="E1770" t="s">
        <v>36</v>
      </c>
      <c r="F1770" t="str">
        <f>VLOOKUP(укпф1[[#This Row],[Номенклатура]],[1]!Таблица213[[product_name]:[упаковка]],3,FALSE)</f>
        <v>ОХЛ</v>
      </c>
      <c r="G1770" s="15"/>
      <c r="H1770" t="str">
        <f>VLOOKUP(укпф1[[#This Row],[Номенклатура]],[1]!Таблица213[[product_name]:[упаковка]],4,FALSE)</f>
        <v>филе</v>
      </c>
      <c r="I1770">
        <v>735.35714285714289</v>
      </c>
      <c r="J1770" s="15">
        <v>1157.1774107142855</v>
      </c>
      <c r="K1770" s="15">
        <f>укпф1[[#This Row],[цена]]*укпф1[[#This Row],[объем]]</f>
        <v>850938.6745216836</v>
      </c>
      <c r="L1770" s="16">
        <f>IFERROR(укпф1[[#This Row],[объем]]*VLOOKUP(укпф1[[#This Row],[артикул]],[1]маринад!$A$2:$D$39,3,FALSE),укпф1[[#This Row],[объем]])</f>
        <v>735.35714285714289</v>
      </c>
    </row>
    <row r="1771" spans="1:12" x14ac:dyDescent="0.35">
      <c r="A1771" s="15" t="s">
        <v>161</v>
      </c>
      <c r="B1771" s="13" t="s">
        <v>166</v>
      </c>
      <c r="C1771" s="13" t="s">
        <v>25</v>
      </c>
      <c r="D1771">
        <f>VLOOKUP(укпф1[[#This Row],[Номенклатура]],[1]!Таблица213[[product_name]:[упаковка]],7,FALSE)</f>
        <v>987</v>
      </c>
      <c r="E1771" t="s">
        <v>27</v>
      </c>
      <c r="F1771" t="str">
        <f>VLOOKUP(укпф1[[#This Row],[Номенклатура]],[1]!Таблица213[[product_name]:[упаковка]],3,FALSE)</f>
        <v>ОХЛ</v>
      </c>
      <c r="G1771" s="15"/>
      <c r="H1771" t="str">
        <f>VLOOKUP(укпф1[[#This Row],[Номенклатура]],[1]!Таблица213[[product_name]:[упаковка]],4,FALSE)</f>
        <v>тушка</v>
      </c>
      <c r="I1771">
        <v>1483.9112903225805</v>
      </c>
      <c r="J1771" s="15">
        <v>811.20776785714281</v>
      </c>
      <c r="K1771" s="15">
        <f>укпф1[[#This Row],[цена]]*укпф1[[#This Row],[объем]]</f>
        <v>1203760.3655205932</v>
      </c>
      <c r="L1771" s="16">
        <f>IFERROR(укпф1[[#This Row],[объем]]*VLOOKUP(укпф1[[#This Row],[артикул]],[1]маринад!$A$2:$D$39,3,FALSE),укпф1[[#This Row],[объем]])</f>
        <v>1483.9112903225805</v>
      </c>
    </row>
    <row r="1772" spans="1:12" x14ac:dyDescent="0.35">
      <c r="A1772" s="15" t="s">
        <v>161</v>
      </c>
      <c r="B1772" s="13" t="s">
        <v>166</v>
      </c>
      <c r="C1772" s="13" t="s">
        <v>25</v>
      </c>
      <c r="D1772">
        <f>VLOOKUP(укпф1[[#This Row],[Номенклатура]],[1]!Таблица213[[product_name]:[упаковка]],7,FALSE)</f>
        <v>701</v>
      </c>
      <c r="E1772" t="s">
        <v>26</v>
      </c>
      <c r="F1772" t="str">
        <f>VLOOKUP(укпф1[[#This Row],[Номенклатура]],[1]!Таблица213[[product_name]:[упаковка]],3,FALSE)</f>
        <v>ОХЛ</v>
      </c>
      <c r="G1772" s="15"/>
      <c r="H1772" t="str">
        <f>VLOOKUP(укпф1[[#This Row],[Номенклатура]],[1]!Таблица213[[product_name]:[упаковка]],4,FALSE)</f>
        <v>тушка</v>
      </c>
      <c r="I1772">
        <v>168.88695652173911</v>
      </c>
      <c r="J1772" s="15">
        <v>827.59580357142841</v>
      </c>
      <c r="K1772" s="15">
        <f>укпф1[[#This Row],[цена]]*укпф1[[#This Row],[объем]]</f>
        <v>139770.13649534158</v>
      </c>
      <c r="L1772" s="16">
        <f>IFERROR(укпф1[[#This Row],[объем]]*VLOOKUP(укпф1[[#This Row],[артикул]],[1]маринад!$A$2:$D$39,3,FALSE),укпф1[[#This Row],[объем]])</f>
        <v>168.88695652173911</v>
      </c>
    </row>
    <row r="1773" spans="1:12" x14ac:dyDescent="0.35">
      <c r="A1773" s="15" t="s">
        <v>161</v>
      </c>
      <c r="B1773" s="13" t="s">
        <v>166</v>
      </c>
      <c r="C1773" s="13" t="s">
        <v>25</v>
      </c>
      <c r="D1773">
        <f>VLOOKUP(укпф1[[#This Row],[Номенклатура]],[1]!Таблица213[[product_name]:[упаковка]],7,FALSE)</f>
        <v>958</v>
      </c>
      <c r="E1773" t="s">
        <v>58</v>
      </c>
      <c r="F1773" t="str">
        <f>VLOOKUP(укпф1[[#This Row],[Номенклатура]],[1]!Таблица213[[product_name]:[упаковка]],3,FALSE)</f>
        <v>ОХЛ</v>
      </c>
      <c r="G1773" s="15"/>
      <c r="H1773" t="str">
        <f>VLOOKUP(укпф1[[#This Row],[Номенклатура]],[1]!Таблица213[[product_name]:[упаковка]],4,FALSE)</f>
        <v>табак</v>
      </c>
      <c r="I1773">
        <v>112.94117647058823</v>
      </c>
      <c r="J1773" s="15">
        <v>799.37196428571428</v>
      </c>
      <c r="K1773" s="15">
        <f>укпф1[[#This Row],[цена]]*укпф1[[#This Row],[объем]]</f>
        <v>90282.010084033609</v>
      </c>
      <c r="L1773" s="16">
        <f>IFERROR(укпф1[[#This Row],[объем]]*VLOOKUP(укпф1[[#This Row],[артикул]],[1]маринад!$A$2:$D$39,3,FALSE),укпф1[[#This Row],[объем]])</f>
        <v>109.97193424594765</v>
      </c>
    </row>
    <row r="1774" spans="1:12" x14ac:dyDescent="0.35">
      <c r="A1774" s="15" t="s">
        <v>161</v>
      </c>
      <c r="B1774" s="13" t="s">
        <v>166</v>
      </c>
      <c r="C1774" s="13" t="s">
        <v>25</v>
      </c>
      <c r="D1774">
        <f>VLOOKUP(укпф1[[#This Row],[Номенклатура]],[1]!Таблица213[[product_name]:[упаковка]],7,FALSE)</f>
        <v>1038</v>
      </c>
      <c r="E1774" t="s">
        <v>60</v>
      </c>
      <c r="F1774" t="str">
        <f>VLOOKUP(укпф1[[#This Row],[Номенклатура]],[1]!Таблица213[[product_name]:[упаковка]],3,FALSE)</f>
        <v>ОХЛ</v>
      </c>
      <c r="G1774" s="15"/>
      <c r="H1774" t="str">
        <f>VLOOKUP(укпф1[[#This Row],[Номенклатура]],[1]!Таблица213[[product_name]:[упаковка]],4,FALSE)</f>
        <v>табак</v>
      </c>
      <c r="I1774">
        <v>165.21768707482997</v>
      </c>
      <c r="J1774" s="15">
        <v>769.32723214285704</v>
      </c>
      <c r="K1774" s="15">
        <f>укпф1[[#This Row],[цена]]*укпф1[[#This Row],[объем]]</f>
        <v>127106.46589832363</v>
      </c>
      <c r="L1774" s="16">
        <f>IFERROR(укпф1[[#This Row],[объем]]*VLOOKUP(укпф1[[#This Row],[артикул]],[1]маринад!$A$2:$D$39,3,FALSE),укпф1[[#This Row],[объем]])</f>
        <v>163.58186839092076</v>
      </c>
    </row>
    <row r="1775" spans="1:12" x14ac:dyDescent="0.35">
      <c r="A1775" s="15" t="s">
        <v>161</v>
      </c>
      <c r="B1775" s="13" t="s">
        <v>166</v>
      </c>
      <c r="C1775" s="13" t="s">
        <v>25</v>
      </c>
      <c r="D1775">
        <f>VLOOKUP(укпф1[[#This Row],[Номенклатура]],[1]!Таблица213[[product_name]:[упаковка]],7,FALSE)</f>
        <v>1010</v>
      </c>
      <c r="E1775" t="s">
        <v>54</v>
      </c>
      <c r="F1775" t="str">
        <f>VLOOKUP(укпф1[[#This Row],[Номенклатура]],[1]!Таблица213[[product_name]:[упаковка]],3,FALSE)</f>
        <v>ОХЛ</v>
      </c>
      <c r="G1775" s="15"/>
      <c r="H1775" t="str">
        <f>VLOOKUP(укпф1[[#This Row],[Номенклатура]],[1]!Таблица213[[product_name]:[упаковка]],4,FALSE)</f>
        <v>табак</v>
      </c>
      <c r="I1775">
        <v>495</v>
      </c>
      <c r="J1775" s="15">
        <v>722.43924107142857</v>
      </c>
      <c r="K1775" s="15">
        <f>укпф1[[#This Row],[цена]]*укпф1[[#This Row],[объем]]</f>
        <v>357607.42433035711</v>
      </c>
      <c r="L1775" s="16">
        <f>IFERROR(укпф1[[#This Row],[объем]]*VLOOKUP(укпф1[[#This Row],[артикул]],[1]маринад!$A$2:$D$39,3,FALSE),укпф1[[#This Row],[объем]])</f>
        <v>437.08609271523176</v>
      </c>
    </row>
    <row r="1776" spans="1:12" x14ac:dyDescent="0.35">
      <c r="A1776" s="15" t="s">
        <v>161</v>
      </c>
      <c r="B1776" s="13" t="s">
        <v>166</v>
      </c>
      <c r="C1776" s="13" t="s">
        <v>25</v>
      </c>
      <c r="D1776">
        <f>VLOOKUP(укпф1[[#This Row],[Номенклатура]],[1]!Таблица213[[product_name]:[упаковка]],7,FALSE)</f>
        <v>156</v>
      </c>
      <c r="E1776" t="s">
        <v>42</v>
      </c>
      <c r="F1776" t="str">
        <f>VLOOKUP(укпф1[[#This Row],[Номенклатура]],[1]!Таблица213[[product_name]:[упаковка]],3,FALSE)</f>
        <v>ОХЛ</v>
      </c>
      <c r="G1776" s="15"/>
      <c r="H1776" t="str">
        <f>VLOOKUP(укпф1[[#This Row],[Номенклатура]],[1]!Таблица213[[product_name]:[упаковка]],4,FALSE)</f>
        <v>табак</v>
      </c>
      <c r="I1776">
        <v>74.115384615384613</v>
      </c>
      <c r="J1776" s="15">
        <v>771.14812499999994</v>
      </c>
      <c r="K1776" s="15">
        <f>укпф1[[#This Row],[цена]]*укпф1[[#This Row],[объем]]</f>
        <v>57153.939879807687</v>
      </c>
      <c r="L1776" s="16">
        <f>IFERROR(укпф1[[#This Row],[объем]]*VLOOKUP(укпф1[[#This Row],[артикул]],[1]маринад!$A$2:$D$39,3,FALSE),укпф1[[#This Row],[объем]])</f>
        <v>74.115384615384613</v>
      </c>
    </row>
    <row r="1777" spans="1:12" x14ac:dyDescent="0.35">
      <c r="A1777" s="15" t="s">
        <v>161</v>
      </c>
      <c r="B1777" s="13" t="s">
        <v>166</v>
      </c>
      <c r="C1777" s="13" t="s">
        <v>25</v>
      </c>
      <c r="D1777">
        <f>VLOOKUP(укпф1[[#This Row],[Номенклатура]],[1]!Таблица213[[product_name]:[упаковка]],7,FALSE)</f>
        <v>999</v>
      </c>
      <c r="E1777" t="s">
        <v>35</v>
      </c>
      <c r="F1777" t="str">
        <f>VLOOKUP(укпф1[[#This Row],[Номенклатура]],[1]!Таблица213[[product_name]:[упаковка]],3,FALSE)</f>
        <v>ОХЛ</v>
      </c>
      <c r="G1777" s="15"/>
      <c r="H1777" t="str">
        <f>VLOOKUP(укпф1[[#This Row],[Номенклатура]],[1]!Таблица213[[product_name]:[упаковка]],4,FALSE)</f>
        <v>четвертина</v>
      </c>
      <c r="I1777">
        <v>3534.0000000000005</v>
      </c>
      <c r="J1777" s="15">
        <v>819.40178571428567</v>
      </c>
      <c r="K1777" s="15">
        <f>укпф1[[#This Row],[цена]]*укпф1[[#This Row],[объем]]</f>
        <v>2895765.9107142859</v>
      </c>
      <c r="L1777" s="16">
        <f>IFERROR(укпф1[[#This Row],[объем]]*VLOOKUP(укпф1[[#This Row],[артикул]],[1]маринад!$A$2:$D$39,3,FALSE),укпф1[[#This Row],[объем]])</f>
        <v>3534.0000000000005</v>
      </c>
    </row>
    <row r="1778" spans="1:12" x14ac:dyDescent="0.35">
      <c r="A1778" s="15" t="s">
        <v>161</v>
      </c>
      <c r="B1778" s="13" t="s">
        <v>166</v>
      </c>
      <c r="C1778" s="13" t="s">
        <v>25</v>
      </c>
      <c r="D1778">
        <f>VLOOKUP(укпф1[[#This Row],[Номенклатура]],[1]!Таблица213[[product_name]:[упаковка]],7,FALSE)</f>
        <v>716</v>
      </c>
      <c r="E1778" t="s">
        <v>34</v>
      </c>
      <c r="F1778" t="str">
        <f>VLOOKUP(укпф1[[#This Row],[Номенклатура]],[1]!Таблица213[[product_name]:[упаковка]],3,FALSE)</f>
        <v>ОХЛ</v>
      </c>
      <c r="G1778" s="15"/>
      <c r="H1778" t="str">
        <f>VLOOKUP(укпф1[[#This Row],[Номенклатура]],[1]!Таблица213[[product_name]:[упаковка]],4,FALSE)</f>
        <v>четвертина</v>
      </c>
      <c r="I1778">
        <v>86.800000000000011</v>
      </c>
      <c r="J1778" s="15">
        <v>835.5847500000001</v>
      </c>
      <c r="K1778" s="15">
        <f>укпф1[[#This Row],[цена]]*укпф1[[#This Row],[объем]]</f>
        <v>72528.756300000023</v>
      </c>
      <c r="L1778" s="16">
        <f>IFERROR(укпф1[[#This Row],[объем]]*VLOOKUP(укпф1[[#This Row],[артикул]],[1]маринад!$A$2:$D$39,3,FALSE),укпф1[[#This Row],[объем]])</f>
        <v>86.800000000000011</v>
      </c>
    </row>
    <row r="1779" spans="1:12" x14ac:dyDescent="0.35">
      <c r="A1779" s="15" t="s">
        <v>161</v>
      </c>
      <c r="B1779" s="13" t="s">
        <v>166</v>
      </c>
      <c r="C1779" s="13" t="s">
        <v>25</v>
      </c>
      <c r="D1779">
        <f>VLOOKUP(укпф1[[#This Row],[Номенклатура]],[1]!Таблица213[[product_name]:[упаковка]],7,FALSE)</f>
        <v>1004</v>
      </c>
      <c r="E1779" t="s">
        <v>67</v>
      </c>
      <c r="F1779" t="str">
        <f>VLOOKUP(укпф1[[#This Row],[Номенклатура]],[1]!Таблица213[[product_name]:[упаковка]],3,FALSE)</f>
        <v>ОХЛ</v>
      </c>
      <c r="G1779" s="15"/>
      <c r="H1779" t="str">
        <f>VLOOKUP(укпф1[[#This Row],[Номенклатура]],[1]!Таблица213[[product_name]:[упаковка]],4,FALSE)</f>
        <v>шея</v>
      </c>
      <c r="I1779">
        <v>4584.5409836065573</v>
      </c>
      <c r="J1779" s="15">
        <v>297.71598214285711</v>
      </c>
      <c r="K1779" s="15">
        <f>укпф1[[#This Row],[цена]]*укпф1[[#This Row],[объем]]</f>
        <v>1364891.1216086063</v>
      </c>
      <c r="L1779" s="16">
        <f>IFERROR(укпф1[[#This Row],[объем]]*VLOOKUP(укпф1[[#This Row],[артикул]],[1]маринад!$A$2:$D$39,3,FALSE),укпф1[[#This Row],[объем]])</f>
        <v>4584.5409836065573</v>
      </c>
    </row>
    <row r="1780" spans="1:12" x14ac:dyDescent="0.35">
      <c r="A1780" s="15" t="s">
        <v>161</v>
      </c>
      <c r="B1780" s="13" t="s">
        <v>13</v>
      </c>
      <c r="C1780" s="13" t="s">
        <v>13</v>
      </c>
      <c r="D1780">
        <f>VLOOKUP(укпф1[[#This Row],[Номенклатура]],[1]!Таблица213[[product_name]:[упаковка]],7,FALSE)</f>
        <v>1095</v>
      </c>
      <c r="E1780" t="s">
        <v>111</v>
      </c>
      <c r="F1780" t="str">
        <f>VLOOKUP(укпф1[[#This Row],[Номенклатура]],[1]!Таблица213[[product_name]:[упаковка]],3,FALSE)</f>
        <v>ЗАМ</v>
      </c>
      <c r="G1780" s="15"/>
      <c r="H1780" t="str">
        <f>VLOOKUP(укпф1[[#This Row],[Номенклатура]],[1]!Таблица213[[product_name]:[упаковка]],4,FALSE)</f>
        <v>бедро</v>
      </c>
      <c r="I1780">
        <v>5000</v>
      </c>
      <c r="J1780" s="15">
        <v>738.08035714285711</v>
      </c>
      <c r="K1780" s="15">
        <f>укпф1[[#This Row],[цена]]*укпф1[[#This Row],[объем]]</f>
        <v>3690401.7857142854</v>
      </c>
      <c r="L1780" s="16">
        <f>IFERROR(укпф1[[#This Row],[объем]]*VLOOKUP(укпф1[[#This Row],[артикул]],[1]маринад!$A$2:$D$39,3,FALSE),укпф1[[#This Row],[объем]])</f>
        <v>5000</v>
      </c>
    </row>
    <row r="1781" spans="1:12" x14ac:dyDescent="0.35">
      <c r="A1781" s="15" t="s">
        <v>161</v>
      </c>
      <c r="B1781" s="13" t="s">
        <v>13</v>
      </c>
      <c r="C1781" s="13" t="s">
        <v>13</v>
      </c>
      <c r="D1781">
        <f>VLOOKUP(укпф1[[#This Row],[Номенклатура]],[1]!Таблица213[[product_name]:[упаковка]],7,FALSE)</f>
        <v>140</v>
      </c>
      <c r="E1781" t="s">
        <v>109</v>
      </c>
      <c r="F1781" t="str">
        <f>VLOOKUP(укпф1[[#This Row],[Номенклатура]],[1]!Таблица213[[product_name]:[упаковка]],3,FALSE)</f>
        <v>ЗАМ</v>
      </c>
      <c r="G1781" s="15"/>
      <c r="H1781" t="str">
        <f>VLOOKUP(укпф1[[#This Row],[Номенклатура]],[1]!Таблица213[[product_name]:[упаковка]],4,FALSE)</f>
        <v>бедро</v>
      </c>
      <c r="I1781">
        <v>5770.2</v>
      </c>
      <c r="J1781" s="15">
        <v>764.59821428571411</v>
      </c>
      <c r="K1781" s="15">
        <f>укпф1[[#This Row],[цена]]*укпф1[[#This Row],[объем]]</f>
        <v>4411884.6160714272</v>
      </c>
      <c r="L1781" s="16">
        <f>IFERROR(укпф1[[#This Row],[объем]]*VLOOKUP(укпф1[[#This Row],[артикул]],[1]маринад!$A$2:$D$39,3,FALSE),укпф1[[#This Row],[объем]])</f>
        <v>5770.2</v>
      </c>
    </row>
    <row r="1782" spans="1:12" x14ac:dyDescent="0.35">
      <c r="A1782" s="15" t="s">
        <v>161</v>
      </c>
      <c r="B1782" s="13" t="s">
        <v>13</v>
      </c>
      <c r="C1782" s="13" t="s">
        <v>13</v>
      </c>
      <c r="D1782">
        <f>VLOOKUP(укпф1[[#This Row],[Номенклатура]],[1]!Таблица213[[product_name]:[упаковка]],7,FALSE)</f>
        <v>1111</v>
      </c>
      <c r="E1782" t="s">
        <v>112</v>
      </c>
      <c r="F1782" t="str">
        <f>VLOOKUP(укпф1[[#This Row],[Номенклатура]],[1]!Таблица213[[product_name]:[упаковка]],3,FALSE)</f>
        <v>ЗАМ</v>
      </c>
      <c r="G1782" s="15"/>
      <c r="H1782" t="str">
        <f>VLOOKUP(укпф1[[#This Row],[Номенклатура]],[1]!Таблица213[[product_name]:[упаковка]],4,FALSE)</f>
        <v>бедро</v>
      </c>
      <c r="I1782">
        <v>0</v>
      </c>
      <c r="J1782" s="15">
        <v>574.55357142857133</v>
      </c>
      <c r="K1782" s="15">
        <f>укпф1[[#This Row],[цена]]*укпф1[[#This Row],[объем]]</f>
        <v>0</v>
      </c>
      <c r="L1782" s="16">
        <f>IFERROR(укпф1[[#This Row],[объем]]*VLOOKUP(укпф1[[#This Row],[артикул]],[1]маринад!$A$2:$D$39,3,FALSE),укпф1[[#This Row],[объем]])</f>
        <v>0</v>
      </c>
    </row>
    <row r="1783" spans="1:12" x14ac:dyDescent="0.35">
      <c r="A1783" s="15" t="s">
        <v>161</v>
      </c>
      <c r="B1783" s="13" t="s">
        <v>13</v>
      </c>
      <c r="C1783" s="13" t="s">
        <v>13</v>
      </c>
      <c r="D1783">
        <f>VLOOKUP(укпф1[[#This Row],[Номенклатура]],[1]!Таблица213[[product_name]:[упаковка]],7,FALSE)</f>
        <v>141</v>
      </c>
      <c r="E1783" t="s">
        <v>108</v>
      </c>
      <c r="F1783" t="str">
        <f>VLOOKUP(укпф1[[#This Row],[Номенклатура]],[1]!Таблица213[[product_name]:[упаковка]],3,FALSE)</f>
        <v>ЗАМ</v>
      </c>
      <c r="G1783" s="15"/>
      <c r="H1783" t="str">
        <f>VLOOKUP(укпф1[[#This Row],[Номенклатура]],[1]!Таблица213[[product_name]:[упаковка]],4,FALSE)</f>
        <v>голень</v>
      </c>
      <c r="J1783" s="15">
        <v>892.76785714285711</v>
      </c>
      <c r="K1783" s="15">
        <f>укпф1[[#This Row],[цена]]*укпф1[[#This Row],[объем]]</f>
        <v>0</v>
      </c>
      <c r="L1783" s="16">
        <f>IFERROR(укпф1[[#This Row],[объем]]*VLOOKUP(укпф1[[#This Row],[артикул]],[1]маринад!$A$2:$D$39,3,FALSE),укпф1[[#This Row],[объем]])</f>
        <v>0</v>
      </c>
    </row>
    <row r="1784" spans="1:12" x14ac:dyDescent="0.35">
      <c r="A1784" s="15" t="s">
        <v>161</v>
      </c>
      <c r="B1784" s="13" t="s">
        <v>13</v>
      </c>
      <c r="C1784" s="13" t="s">
        <v>13</v>
      </c>
      <c r="D1784">
        <f>VLOOKUP(укпф1[[#This Row],[Номенклатура]],[1]!Таблица213[[product_name]:[упаковка]],7,FALSE)</f>
        <v>141</v>
      </c>
      <c r="E1784" t="s">
        <v>108</v>
      </c>
      <c r="F1784" t="str">
        <f>VLOOKUP(укпф1[[#This Row],[Номенклатура]],[1]!Таблица213[[product_name]:[упаковка]],3,FALSE)</f>
        <v>ЗАМ</v>
      </c>
      <c r="G1784" s="15"/>
      <c r="H1784" t="str">
        <f>VLOOKUP(укпф1[[#This Row],[Номенклатура]],[1]!Таблица213[[product_name]:[упаковка]],4,FALSE)</f>
        <v>голень</v>
      </c>
      <c r="J1784" s="15">
        <v>892.76785714285711</v>
      </c>
      <c r="K1784" s="15">
        <f>укпф1[[#This Row],[цена]]*укпф1[[#This Row],[объем]]</f>
        <v>0</v>
      </c>
      <c r="L1784" s="16">
        <f>IFERROR(укпф1[[#This Row],[объем]]*VLOOKUP(укпф1[[#This Row],[артикул]],[1]маринад!$A$2:$D$39,3,FALSE),укпф1[[#This Row],[объем]])</f>
        <v>0</v>
      </c>
    </row>
    <row r="1785" spans="1:12" x14ac:dyDescent="0.35">
      <c r="A1785" s="15" t="s">
        <v>161</v>
      </c>
      <c r="B1785" s="13" t="s">
        <v>13</v>
      </c>
      <c r="C1785" s="13" t="s">
        <v>13</v>
      </c>
      <c r="D1785">
        <f>VLOOKUP(укпф1[[#This Row],[Номенклатура]],[1]!Таблица213[[product_name]:[упаковка]],7,FALSE)</f>
        <v>600</v>
      </c>
      <c r="E1785" t="s">
        <v>156</v>
      </c>
      <c r="F1785" t="str">
        <f>VLOOKUP(укпф1[[#This Row],[Номенклатура]],[1]!Таблица213[[product_name]:[упаковка]],3,FALSE)</f>
        <v>ЗАМ</v>
      </c>
      <c r="G1785" s="15"/>
      <c r="H1785" t="str">
        <f>VLOOKUP(укпф1[[#This Row],[Номенклатура]],[1]!Таблица213[[product_name]:[упаковка]],4,FALSE)</f>
        <v>головы</v>
      </c>
      <c r="I1785">
        <v>8850.8000000000011</v>
      </c>
      <c r="J1785" s="15">
        <v>141.42857142857142</v>
      </c>
      <c r="K1785" s="15">
        <f>укпф1[[#This Row],[цена]]*укпф1[[#This Row],[объем]]</f>
        <v>1251756</v>
      </c>
      <c r="L1785" s="16">
        <f>IFERROR(укпф1[[#This Row],[объем]]*VLOOKUP(укпф1[[#This Row],[артикул]],[1]маринад!$A$2:$D$39,3,FALSE),укпф1[[#This Row],[объем]])</f>
        <v>8850.8000000000011</v>
      </c>
    </row>
    <row r="1786" spans="1:12" x14ac:dyDescent="0.35">
      <c r="A1786" s="15" t="s">
        <v>161</v>
      </c>
      <c r="B1786" s="13" t="s">
        <v>13</v>
      </c>
      <c r="C1786" s="13" t="s">
        <v>13</v>
      </c>
      <c r="D1786">
        <f>VLOOKUP(укпф1[[#This Row],[Номенклатура]],[1]!Таблица213[[product_name]:[упаковка]],7,FALSE)</f>
        <v>23</v>
      </c>
      <c r="E1786" t="s">
        <v>114</v>
      </c>
      <c r="F1786" t="str">
        <f>VLOOKUP(укпф1[[#This Row],[Номенклатура]],[1]!Таблица213[[product_name]:[упаковка]],3,FALSE)</f>
        <v>ЗАМ</v>
      </c>
      <c r="G1786" s="15"/>
      <c r="H1786" t="str">
        <f>VLOOKUP(укпф1[[#This Row],[Номенклатура]],[1]!Таблица213[[product_name]:[упаковка]],4,FALSE)</f>
        <v>грудка</v>
      </c>
      <c r="I1786">
        <v>0</v>
      </c>
      <c r="J1786" s="15">
        <v>773.43749999999989</v>
      </c>
      <c r="K1786" s="15">
        <f>укпф1[[#This Row],[цена]]*укпф1[[#This Row],[объем]]</f>
        <v>0</v>
      </c>
      <c r="L1786" s="16">
        <f>IFERROR(укпф1[[#This Row],[объем]]*VLOOKUP(укпф1[[#This Row],[артикул]],[1]маринад!$A$2:$D$39,3,FALSE),укпф1[[#This Row],[объем]])</f>
        <v>0</v>
      </c>
    </row>
    <row r="1787" spans="1:12" x14ac:dyDescent="0.35">
      <c r="A1787" s="15" t="s">
        <v>161</v>
      </c>
      <c r="B1787" s="13" t="s">
        <v>13</v>
      </c>
      <c r="C1787" s="13" t="s">
        <v>13</v>
      </c>
      <c r="D1787">
        <f>VLOOKUP(укпф1[[#This Row],[Номенклатура]],[1]!Таблица213[[product_name]:[упаковка]],7,FALSE)</f>
        <v>352</v>
      </c>
      <c r="E1787" t="s">
        <v>115</v>
      </c>
      <c r="F1787" t="str">
        <f>VLOOKUP(укпф1[[#This Row],[Номенклатура]],[1]!Таблица213[[product_name]:[упаковка]],3,FALSE)</f>
        <v>ЗАМ</v>
      </c>
      <c r="G1787" s="15"/>
      <c r="H1787" t="str">
        <f>VLOOKUP(укпф1[[#This Row],[Номенклатура]],[1]!Таблица213[[product_name]:[упаковка]],4,FALSE)</f>
        <v>грудка</v>
      </c>
      <c r="I1787">
        <v>0</v>
      </c>
      <c r="J1787" s="15">
        <v>857.41071428571411</v>
      </c>
      <c r="K1787" s="15">
        <f>укпф1[[#This Row],[цена]]*укпф1[[#This Row],[объем]]</f>
        <v>0</v>
      </c>
      <c r="L1787" s="16">
        <f>IFERROR(укпф1[[#This Row],[объем]]*VLOOKUP(укпф1[[#This Row],[артикул]],[1]маринад!$A$2:$D$39,3,FALSE),укпф1[[#This Row],[объем]])</f>
        <v>0</v>
      </c>
    </row>
    <row r="1788" spans="1:12" x14ac:dyDescent="0.35">
      <c r="A1788" s="15" t="s">
        <v>161</v>
      </c>
      <c r="B1788" s="13" t="s">
        <v>13</v>
      </c>
      <c r="C1788" s="13" t="s">
        <v>13</v>
      </c>
      <c r="D1788">
        <f>VLOOKUP(укпф1[[#This Row],[Номенклатура]],[1]!Таблица213[[product_name]:[упаковка]],7,FALSE)</f>
        <v>410</v>
      </c>
      <c r="E1788" t="s">
        <v>158</v>
      </c>
      <c r="F1788" t="str">
        <f>VLOOKUP(укпф1[[#This Row],[Номенклатура]],[1]!Таблица213[[product_name]:[упаковка]],3,FALSE)</f>
        <v>ЗАМ</v>
      </c>
      <c r="G1788" s="15"/>
      <c r="H1788" t="str">
        <f>VLOOKUP(укпф1[[#This Row],[Номенклатура]],[1]!Таблица213[[product_name]:[упаковка]],4,FALSE)</f>
        <v>желудки</v>
      </c>
      <c r="I1788">
        <v>0</v>
      </c>
      <c r="J1788" s="15">
        <v>494.99999999999994</v>
      </c>
      <c r="K1788" s="15">
        <f>укпф1[[#This Row],[цена]]*укпф1[[#This Row],[объем]]</f>
        <v>0</v>
      </c>
      <c r="L1788" s="16">
        <f>IFERROR(укпф1[[#This Row],[объем]]*VLOOKUP(укпф1[[#This Row],[артикул]],[1]маринад!$A$2:$D$39,3,FALSE),укпф1[[#This Row],[объем]])</f>
        <v>0</v>
      </c>
    </row>
    <row r="1789" spans="1:12" x14ac:dyDescent="0.35">
      <c r="A1789" s="15" t="s">
        <v>161</v>
      </c>
      <c r="B1789" s="13" t="s">
        <v>13</v>
      </c>
      <c r="C1789" s="13" t="s">
        <v>13</v>
      </c>
      <c r="D1789">
        <f>VLOOKUP(укпф1[[#This Row],[Номенклатура]],[1]!Таблица213[[product_name]:[упаковка]],7,FALSE)</f>
        <v>410</v>
      </c>
      <c r="E1789" t="s">
        <v>158</v>
      </c>
      <c r="F1789" t="str">
        <f>VLOOKUP(укпф1[[#This Row],[Номенклатура]],[1]!Таблица213[[product_name]:[упаковка]],3,FALSE)</f>
        <v>ЗАМ</v>
      </c>
      <c r="G1789" s="15"/>
      <c r="H1789" t="str">
        <f>VLOOKUP(укпф1[[#This Row],[Номенклатура]],[1]!Таблица213[[product_name]:[упаковка]],4,FALSE)</f>
        <v>желудки</v>
      </c>
      <c r="I1789">
        <v>1379</v>
      </c>
      <c r="J1789" s="15">
        <v>494.99999999999994</v>
      </c>
      <c r="K1789" s="15">
        <f>укпф1[[#This Row],[цена]]*укпф1[[#This Row],[объем]]</f>
        <v>682604.99999999988</v>
      </c>
      <c r="L1789" s="16">
        <f>IFERROR(укпф1[[#This Row],[объем]]*VLOOKUP(укпф1[[#This Row],[артикул]],[1]маринад!$A$2:$D$39,3,FALSE),укпф1[[#This Row],[объем]])</f>
        <v>1379</v>
      </c>
    </row>
    <row r="1790" spans="1:12" x14ac:dyDescent="0.35">
      <c r="A1790" s="15" t="s">
        <v>161</v>
      </c>
      <c r="B1790" s="13" t="s">
        <v>13</v>
      </c>
      <c r="C1790" s="13" t="s">
        <v>13</v>
      </c>
      <c r="D1790">
        <f>VLOOKUP(укпф1[[#This Row],[Номенклатура]],[1]!Таблица213[[product_name]:[упаковка]],7,FALSE)</f>
        <v>22</v>
      </c>
      <c r="E1790" t="s">
        <v>104</v>
      </c>
      <c r="F1790" t="str">
        <f>VLOOKUP(укпф1[[#This Row],[Номенклатура]],[1]!Таблица213[[product_name]:[упаковка]],3,FALSE)</f>
        <v>ЗАМ</v>
      </c>
      <c r="G1790" s="15"/>
      <c r="H1790" t="str">
        <f>VLOOKUP(укпф1[[#This Row],[Номенклатура]],[1]!Таблица213[[product_name]:[упаковка]],4,FALSE)</f>
        <v>крыло</v>
      </c>
      <c r="I1790">
        <v>12</v>
      </c>
      <c r="J1790" s="15">
        <v>839.73214285714278</v>
      </c>
      <c r="K1790" s="15">
        <f>укпф1[[#This Row],[цена]]*укпф1[[#This Row],[объем]]</f>
        <v>10076.785714285714</v>
      </c>
      <c r="L1790" s="16">
        <f>IFERROR(укпф1[[#This Row],[объем]]*VLOOKUP(укпф1[[#This Row],[артикул]],[1]маринад!$A$2:$D$39,3,FALSE),укпф1[[#This Row],[объем]])</f>
        <v>12</v>
      </c>
    </row>
    <row r="1791" spans="1:12" x14ac:dyDescent="0.35">
      <c r="A1791" s="15" t="s">
        <v>161</v>
      </c>
      <c r="B1791" s="13" t="s">
        <v>13</v>
      </c>
      <c r="C1791" s="13" t="s">
        <v>13</v>
      </c>
      <c r="D1791">
        <f>VLOOKUP(укпф1[[#This Row],[Номенклатура]],[1]!Таблица213[[product_name]:[упаковка]],7,FALSE)</f>
        <v>143</v>
      </c>
      <c r="E1791" t="s">
        <v>116</v>
      </c>
      <c r="F1791" t="str">
        <f>VLOOKUP(укпф1[[#This Row],[Номенклатура]],[1]!Таблица213[[product_name]:[упаковка]],3,FALSE)</f>
        <v>ЗАМ</v>
      </c>
      <c r="G1791" s="15"/>
      <c r="H1791" t="str">
        <f>VLOOKUP(укпф1[[#This Row],[Номенклатура]],[1]!Таблица213[[product_name]:[упаковка]],4,FALSE)</f>
        <v>крыло</v>
      </c>
      <c r="I1791">
        <v>19.8</v>
      </c>
      <c r="J1791" s="15">
        <v>883.92857142857133</v>
      </c>
      <c r="K1791" s="15">
        <f>укпф1[[#This Row],[цена]]*укпф1[[#This Row],[объем]]</f>
        <v>17501.785714285714</v>
      </c>
      <c r="L1791" s="16">
        <f>IFERROR(укпф1[[#This Row],[объем]]*VLOOKUP(укпф1[[#This Row],[артикул]],[1]маринад!$A$2:$D$39,3,FALSE),укпф1[[#This Row],[объем]])</f>
        <v>19.8</v>
      </c>
    </row>
    <row r="1792" spans="1:12" x14ac:dyDescent="0.35">
      <c r="A1792" s="15" t="s">
        <v>161</v>
      </c>
      <c r="B1792" s="13" t="s">
        <v>13</v>
      </c>
      <c r="C1792" s="13" t="s">
        <v>13</v>
      </c>
      <c r="D1792">
        <f>VLOOKUP(укпф1[[#This Row],[Номенклатура]],[1]!Таблица213[[product_name]:[упаковка]],7,FALSE)</f>
        <v>1629</v>
      </c>
      <c r="E1792" t="s">
        <v>172</v>
      </c>
      <c r="F1792" t="str">
        <f>VLOOKUP(укпф1[[#This Row],[Номенклатура]],[1]!Таблица213[[product_name]:[упаковка]],3,FALSE)</f>
        <v>ЗАМ</v>
      </c>
      <c r="G1792" s="15"/>
      <c r="H1792" t="str">
        <f>VLOOKUP(укпф1[[#This Row],[Номенклатура]],[1]!Таблица213[[product_name]:[упаковка]],4,FALSE)</f>
        <v>лапы</v>
      </c>
      <c r="I1792">
        <v>14026.4</v>
      </c>
      <c r="J1792" s="15">
        <v>105.92999999999999</v>
      </c>
      <c r="K1792" s="15">
        <f>укпф1[[#This Row],[цена]]*укпф1[[#This Row],[объем]]</f>
        <v>1485816.5519999999</v>
      </c>
      <c r="L1792" s="16">
        <f>IFERROR(укпф1[[#This Row],[объем]]*VLOOKUP(укпф1[[#This Row],[артикул]],[1]маринад!$A$2:$D$39,3,FALSE),укпф1[[#This Row],[объем]])</f>
        <v>14026.4</v>
      </c>
    </row>
    <row r="1793" spans="1:12" x14ac:dyDescent="0.35">
      <c r="A1793" s="15" t="s">
        <v>161</v>
      </c>
      <c r="B1793" s="13" t="s">
        <v>13</v>
      </c>
      <c r="C1793" s="13" t="s">
        <v>13</v>
      </c>
      <c r="D1793">
        <f>VLOOKUP(укпф1[[#This Row],[Номенклатура]],[1]!Таблица213[[product_name]:[упаковка]],7,FALSE)</f>
        <v>27</v>
      </c>
      <c r="E1793" t="s">
        <v>117</v>
      </c>
      <c r="F1793" t="str">
        <f>VLOOKUP(укпф1[[#This Row],[Номенклатура]],[1]!Таблица213[[product_name]:[упаковка]],3,FALSE)</f>
        <v>ЗАМ</v>
      </c>
      <c r="G1793" s="15"/>
      <c r="H1793" t="str">
        <f>VLOOKUP(укпф1[[#This Row],[Номенклатура]],[1]!Таблица213[[product_name]:[упаковка]],4,FALSE)</f>
        <v>печень</v>
      </c>
      <c r="I1793">
        <v>0</v>
      </c>
      <c r="J1793" s="15">
        <v>309.37499999999994</v>
      </c>
      <c r="K1793" s="15">
        <f>укпф1[[#This Row],[цена]]*укпф1[[#This Row],[объем]]</f>
        <v>0</v>
      </c>
      <c r="L1793" s="16">
        <f>IFERROR(укпф1[[#This Row],[объем]]*VLOOKUP(укпф1[[#This Row],[артикул]],[1]маринад!$A$2:$D$39,3,FALSE),укпф1[[#This Row],[объем]])</f>
        <v>0</v>
      </c>
    </row>
    <row r="1794" spans="1:12" x14ac:dyDescent="0.35">
      <c r="A1794" s="15" t="s">
        <v>161</v>
      </c>
      <c r="B1794" s="13" t="s">
        <v>13</v>
      </c>
      <c r="C1794" s="13" t="s">
        <v>13</v>
      </c>
      <c r="D1794">
        <f>VLOOKUP(укпф1[[#This Row],[Номенклатура]],[1]!Таблица213[[product_name]:[упаковка]],7,FALSE)</f>
        <v>27</v>
      </c>
      <c r="E1794" t="s">
        <v>117</v>
      </c>
      <c r="F1794" t="str">
        <f>VLOOKUP(укпф1[[#This Row],[Номенклатура]],[1]!Таблица213[[product_name]:[упаковка]],3,FALSE)</f>
        <v>ЗАМ</v>
      </c>
      <c r="G1794" s="15"/>
      <c r="H1794" t="str">
        <f>VLOOKUP(укпф1[[#This Row],[Номенклатура]],[1]!Таблица213[[product_name]:[упаковка]],4,FALSE)</f>
        <v>печень</v>
      </c>
      <c r="I1794">
        <v>0</v>
      </c>
      <c r="J1794" s="15">
        <v>309.37499999999994</v>
      </c>
      <c r="K1794" s="15">
        <f>укпф1[[#This Row],[цена]]*укпф1[[#This Row],[объем]]</f>
        <v>0</v>
      </c>
      <c r="L1794" s="16">
        <f>IFERROR(укпф1[[#This Row],[объем]]*VLOOKUP(укпф1[[#This Row],[артикул]],[1]маринад!$A$2:$D$39,3,FALSE),укпф1[[#This Row],[объем]])</f>
        <v>0</v>
      </c>
    </row>
    <row r="1795" spans="1:12" x14ac:dyDescent="0.35">
      <c r="A1795" s="15" t="s">
        <v>161</v>
      </c>
      <c r="B1795" s="13" t="s">
        <v>13</v>
      </c>
      <c r="C1795" s="13" t="s">
        <v>13</v>
      </c>
      <c r="D1795">
        <f>VLOOKUP(укпф1[[#This Row],[Номенклатура]],[1]!Таблица213[[product_name]:[упаковка]],7,FALSE)</f>
        <v>411</v>
      </c>
      <c r="E1795" t="s">
        <v>157</v>
      </c>
      <c r="F1795" t="str">
        <f>VLOOKUP(укпф1[[#This Row],[Номенклатура]],[1]!Таблица213[[product_name]:[упаковка]],3,FALSE)</f>
        <v>ЗАМ</v>
      </c>
      <c r="G1795" s="15"/>
      <c r="H1795" t="str">
        <f>VLOOKUP(укпф1[[#This Row],[Номенклатура]],[1]!Таблица213[[product_name]:[упаковка]],4,FALSE)</f>
        <v>печень</v>
      </c>
      <c r="I1795">
        <v>4272</v>
      </c>
      <c r="J1795" s="15">
        <v>322.63392857142856</v>
      </c>
      <c r="K1795" s="15">
        <f>укпф1[[#This Row],[цена]]*укпф1[[#This Row],[объем]]</f>
        <v>1378292.1428571427</v>
      </c>
      <c r="L1795" s="16">
        <f>IFERROR(укпф1[[#This Row],[объем]]*VLOOKUP(укпф1[[#This Row],[артикул]],[1]маринад!$A$2:$D$39,3,FALSE),укпф1[[#This Row],[объем]])</f>
        <v>4272</v>
      </c>
    </row>
    <row r="1796" spans="1:12" x14ac:dyDescent="0.35">
      <c r="A1796" s="15" t="s">
        <v>161</v>
      </c>
      <c r="B1796" s="13" t="s">
        <v>13</v>
      </c>
      <c r="C1796" s="13" t="s">
        <v>13</v>
      </c>
      <c r="D1796">
        <f>VLOOKUP(укпф1[[#This Row],[Номенклатура]],[1]!Таблица213[[product_name]:[упаковка]],7,FALSE)</f>
        <v>962</v>
      </c>
      <c r="E1796" t="s">
        <v>118</v>
      </c>
      <c r="F1796" t="str">
        <f>VLOOKUP(укпф1[[#This Row],[Номенклатура]],[1]!Таблица213[[product_name]:[упаковка]],3,FALSE)</f>
        <v>ЗАМ</v>
      </c>
      <c r="G1796" s="15"/>
      <c r="H1796" t="str">
        <f>VLOOKUP(укпф1[[#This Row],[Номенклатура]],[1]!Таблица213[[product_name]:[упаковка]],4,FALSE)</f>
        <v>рагу</v>
      </c>
      <c r="I1796">
        <v>0</v>
      </c>
      <c r="J1796" s="15">
        <v>592.23214285714278</v>
      </c>
      <c r="K1796" s="15">
        <f>укпф1[[#This Row],[цена]]*укпф1[[#This Row],[объем]]</f>
        <v>0</v>
      </c>
      <c r="L1796" s="16">
        <f>IFERROR(укпф1[[#This Row],[объем]]*VLOOKUP(укпф1[[#This Row],[артикул]],[1]маринад!$A$2:$D$39,3,FALSE),укпф1[[#This Row],[объем]])</f>
        <v>0</v>
      </c>
    </row>
    <row r="1797" spans="1:12" x14ac:dyDescent="0.35">
      <c r="A1797" s="15" t="s">
        <v>161</v>
      </c>
      <c r="B1797" s="13" t="s">
        <v>13</v>
      </c>
      <c r="C1797" s="13" t="s">
        <v>13</v>
      </c>
      <c r="D1797">
        <f>VLOOKUP(укпф1[[#This Row],[Номенклатура]],[1]!Таблица213[[product_name]:[упаковка]],7,FALSE)</f>
        <v>412</v>
      </c>
      <c r="E1797" t="s">
        <v>160</v>
      </c>
      <c r="F1797" t="str">
        <f>VLOOKUP(укпф1[[#This Row],[Номенклатура]],[1]!Таблица213[[product_name]:[упаковка]],3,FALSE)</f>
        <v>ЗАМ</v>
      </c>
      <c r="G1797" s="15"/>
      <c r="H1797" t="str">
        <f>VLOOKUP(укпф1[[#This Row],[Номенклатура]],[1]!Таблица213[[product_name]:[упаковка]],4,FALSE)</f>
        <v>сердце</v>
      </c>
      <c r="I1797">
        <v>392</v>
      </c>
      <c r="J1797" s="15">
        <v>777.85714285714278</v>
      </c>
      <c r="K1797" s="15">
        <f>укпф1[[#This Row],[цена]]*укпф1[[#This Row],[объем]]</f>
        <v>304919.99999999994</v>
      </c>
      <c r="L1797" s="16">
        <f>IFERROR(укпф1[[#This Row],[объем]]*VLOOKUP(укпф1[[#This Row],[артикул]],[1]маринад!$A$2:$D$39,3,FALSE),укпф1[[#This Row],[объем]])</f>
        <v>392</v>
      </c>
    </row>
    <row r="1798" spans="1:12" x14ac:dyDescent="0.35">
      <c r="A1798" s="15" t="s">
        <v>161</v>
      </c>
      <c r="B1798" s="13" t="s">
        <v>13</v>
      </c>
      <c r="C1798" s="13" t="s">
        <v>13</v>
      </c>
      <c r="D1798">
        <f>VLOOKUP(укпф1[[#This Row],[Номенклатура]],[1]!Таблица213[[product_name]:[упаковка]],7,FALSE)</f>
        <v>357</v>
      </c>
      <c r="E1798" t="s">
        <v>105</v>
      </c>
      <c r="F1798" t="str">
        <f>VLOOKUP(укпф1[[#This Row],[Номенклатура]],[1]!Таблица213[[product_name]:[упаковка]],3,FALSE)</f>
        <v>ЗАМ</v>
      </c>
      <c r="G1798" s="15"/>
      <c r="H1798" t="str">
        <f>VLOOKUP(укпф1[[#This Row],[Номенклатура]],[1]!Таблица213[[product_name]:[упаковка]],4,FALSE)</f>
        <v>филе</v>
      </c>
      <c r="I1798">
        <v>7332</v>
      </c>
      <c r="J1798" s="15">
        <v>998.83928571428567</v>
      </c>
      <c r="K1798" s="15">
        <f>укпф1[[#This Row],[цена]]*укпф1[[#This Row],[объем]]</f>
        <v>7323489.6428571427</v>
      </c>
      <c r="L1798" s="16">
        <f>IFERROR(укпф1[[#This Row],[объем]]*VLOOKUP(укпф1[[#This Row],[артикул]],[1]маринад!$A$2:$D$39,3,FALSE),укпф1[[#This Row],[объем]])</f>
        <v>7332</v>
      </c>
    </row>
    <row r="1799" spans="1:12" x14ac:dyDescent="0.35">
      <c r="A1799" s="15" t="s">
        <v>161</v>
      </c>
      <c r="B1799" s="13" t="s">
        <v>13</v>
      </c>
      <c r="C1799" s="13" t="s">
        <v>13</v>
      </c>
      <c r="D1799">
        <f>VLOOKUP(укпф1[[#This Row],[Номенклатура]],[1]!Таблица213[[product_name]:[упаковка]],7,FALSE)</f>
        <v>1109</v>
      </c>
      <c r="E1799" t="s">
        <v>14</v>
      </c>
      <c r="F1799" t="str">
        <f>VLOOKUP(укпф1[[#This Row],[Номенклатура]],[1]!Таблица213[[product_name]:[упаковка]],3,FALSE)</f>
        <v>ЗАМ</v>
      </c>
      <c r="G1799" s="15"/>
      <c r="H1799" t="str">
        <f>VLOOKUP(укпф1[[#This Row],[Номенклатура]],[1]!Таблица213[[product_name]:[упаковка]],4,FALSE)</f>
        <v>филе</v>
      </c>
      <c r="I1799">
        <v>0</v>
      </c>
      <c r="J1799" s="15">
        <v>923.70535714285711</v>
      </c>
      <c r="K1799" s="15">
        <f>укпф1[[#This Row],[цена]]*укпф1[[#This Row],[объем]]</f>
        <v>0</v>
      </c>
      <c r="L1799" s="16">
        <f>IFERROR(укпф1[[#This Row],[объем]]*VLOOKUP(укпф1[[#This Row],[артикул]],[1]маринад!$A$2:$D$39,3,FALSE),укпф1[[#This Row],[объем]])</f>
        <v>0</v>
      </c>
    </row>
    <row r="1800" spans="1:12" x14ac:dyDescent="0.35">
      <c r="A1800" s="15" t="s">
        <v>161</v>
      </c>
      <c r="B1800" s="13" t="s">
        <v>13</v>
      </c>
      <c r="C1800" s="13" t="s">
        <v>13</v>
      </c>
      <c r="D1800">
        <f>VLOOKUP(укпф1[[#This Row],[Номенклатура]],[1]!Таблица213[[product_name]:[упаковка]],7,FALSE)</f>
        <v>357</v>
      </c>
      <c r="E1800" t="s">
        <v>105</v>
      </c>
      <c r="F1800" t="str">
        <f>VLOOKUP(укпф1[[#This Row],[Номенклатура]],[1]!Таблица213[[product_name]:[упаковка]],3,FALSE)</f>
        <v>ЗАМ</v>
      </c>
      <c r="G1800" s="15"/>
      <c r="H1800" t="str">
        <f>VLOOKUP(укпф1[[#This Row],[Номенклатура]],[1]!Таблица213[[product_name]:[упаковка]],4,FALSE)</f>
        <v>филе</v>
      </c>
      <c r="I1800">
        <v>7326</v>
      </c>
      <c r="J1800" s="15">
        <v>998.83928571428567</v>
      </c>
      <c r="K1800" s="15">
        <f>укпф1[[#This Row],[цена]]*укпф1[[#This Row],[объем]]</f>
        <v>7317496.6071428563</v>
      </c>
      <c r="L1800" s="16">
        <f>IFERROR(укпф1[[#This Row],[объем]]*VLOOKUP(укпф1[[#This Row],[артикул]],[1]маринад!$A$2:$D$39,3,FALSE),укпф1[[#This Row],[объем]])</f>
        <v>7326</v>
      </c>
    </row>
    <row r="1801" spans="1:12" x14ac:dyDescent="0.35">
      <c r="A1801" s="15" t="s">
        <v>161</v>
      </c>
      <c r="B1801" s="13" t="s">
        <v>13</v>
      </c>
      <c r="C1801" s="13" t="s">
        <v>13</v>
      </c>
      <c r="D1801">
        <f>VLOOKUP(укпф1[[#This Row],[Номенклатура]],[1]!Таблица213[[product_name]:[упаковка]],7,FALSE)</f>
        <v>1055</v>
      </c>
      <c r="E1801" t="s">
        <v>125</v>
      </c>
      <c r="F1801" t="str">
        <f>VLOOKUP(укпф1[[#This Row],[Номенклатура]],[1]!Таблица213[[product_name]:[упаковка]],3,FALSE)</f>
        <v>ЗАМ</v>
      </c>
      <c r="G1801" s="15"/>
      <c r="H1801" t="str">
        <f>VLOOKUP(укпф1[[#This Row],[Номенклатура]],[1]!Таблица213[[product_name]:[упаковка]],4,FALSE)</f>
        <v>табак</v>
      </c>
      <c r="I1801">
        <v>7499.9999999999991</v>
      </c>
      <c r="J1801" s="15">
        <v>654.10714285714278</v>
      </c>
      <c r="K1801" s="15">
        <f>укпф1[[#This Row],[цена]]*укпф1[[#This Row],[объем]]</f>
        <v>4905803.57142857</v>
      </c>
      <c r="L1801" s="16">
        <f>IFERROR(укпф1[[#This Row],[объем]]*VLOOKUP(укпф1[[#This Row],[артикул]],[1]маринад!$A$2:$D$39,3,FALSE),укпф1[[#This Row],[объем]])</f>
        <v>7499.9999999999991</v>
      </c>
    </row>
    <row r="1802" spans="1:12" x14ac:dyDescent="0.35">
      <c r="A1802" s="15" t="s">
        <v>161</v>
      </c>
      <c r="B1802" s="13" t="s">
        <v>13</v>
      </c>
      <c r="C1802" s="13" t="s">
        <v>13</v>
      </c>
      <c r="D1802">
        <f>VLOOKUP(укпф1[[#This Row],[Номенклатура]],[1]!Таблица213[[product_name]:[упаковка]],7,FALSE)</f>
        <v>1057</v>
      </c>
      <c r="E1802" t="s">
        <v>127</v>
      </c>
      <c r="F1802" t="str">
        <f>VLOOKUP(укпф1[[#This Row],[Номенклатура]],[1]!Таблица213[[product_name]:[упаковка]],3,FALSE)</f>
        <v>ЗАМ</v>
      </c>
      <c r="G1802" s="15"/>
      <c r="H1802" t="str">
        <f>VLOOKUP(укпф1[[#This Row],[Номенклатура]],[1]!Таблица213[[product_name]:[упаковка]],4,FALSE)</f>
        <v>табак</v>
      </c>
      <c r="I1802">
        <v>12000</v>
      </c>
      <c r="J1802" s="15">
        <v>654.10714285714278</v>
      </c>
      <c r="K1802" s="15">
        <f>укпф1[[#This Row],[цена]]*укпф1[[#This Row],[объем]]</f>
        <v>7849285.7142857136</v>
      </c>
      <c r="L1802" s="16">
        <f>IFERROR(укпф1[[#This Row],[объем]]*VLOOKUP(укпф1[[#This Row],[артикул]],[1]маринад!$A$2:$D$39,3,FALSE),укпф1[[#This Row],[объем]])</f>
        <v>12000</v>
      </c>
    </row>
    <row r="1803" spans="1:12" x14ac:dyDescent="0.35">
      <c r="A1803" s="15" t="s">
        <v>161</v>
      </c>
      <c r="B1803" s="13" t="s">
        <v>13</v>
      </c>
      <c r="C1803" s="13" t="s">
        <v>13</v>
      </c>
      <c r="D1803">
        <f>VLOOKUP(укпф1[[#This Row],[Номенклатура]],[1]!Таблица213[[product_name]:[упаковка]],7,FALSE)</f>
        <v>1</v>
      </c>
      <c r="E1803" t="s">
        <v>122</v>
      </c>
      <c r="F1803" t="str">
        <f>VLOOKUP(укпф1[[#This Row],[Номенклатура]],[1]!Таблица213[[product_name]:[упаковка]],3,FALSE)</f>
        <v>ЗАМ</v>
      </c>
      <c r="G1803" s="15"/>
      <c r="H1803" t="str">
        <f>VLOOKUP(укпф1[[#This Row],[Номенклатура]],[1]!Таблица213[[product_name]:[упаковка]],4,FALSE)</f>
        <v>тушка</v>
      </c>
      <c r="I1803">
        <v>0</v>
      </c>
      <c r="J1803" s="15">
        <v>707.14285714285711</v>
      </c>
      <c r="K1803" s="15">
        <f>укпф1[[#This Row],[цена]]*укпф1[[#This Row],[объем]]</f>
        <v>0</v>
      </c>
      <c r="L1803" s="16">
        <f>IFERROR(укпф1[[#This Row],[объем]]*VLOOKUP(укпф1[[#This Row],[артикул]],[1]маринад!$A$2:$D$39,3,FALSE),укпф1[[#This Row],[объем]])</f>
        <v>0</v>
      </c>
    </row>
    <row r="1804" spans="1:12" x14ac:dyDescent="0.35">
      <c r="A1804" s="15" t="s">
        <v>161</v>
      </c>
      <c r="B1804" s="13" t="s">
        <v>13</v>
      </c>
      <c r="C1804" s="13" t="s">
        <v>13</v>
      </c>
      <c r="D1804">
        <f>VLOOKUP(укпф1[[#This Row],[Номенклатура]],[1]!Таблица213[[product_name]:[упаковка]],7,FALSE)</f>
        <v>2</v>
      </c>
      <c r="E1804" t="s">
        <v>123</v>
      </c>
      <c r="F1804" t="str">
        <f>VLOOKUP(укпф1[[#This Row],[Номенклатура]],[1]!Таблица213[[product_name]:[упаковка]],3,FALSE)</f>
        <v>ЗАМ</v>
      </c>
      <c r="G1804" s="15"/>
      <c r="H1804" t="str">
        <f>VLOOKUP(укпф1[[#This Row],[Номенклатура]],[1]!Таблица213[[product_name]:[упаковка]],4,FALSE)</f>
        <v>тушка</v>
      </c>
      <c r="I1804">
        <v>0</v>
      </c>
      <c r="J1804" s="15">
        <v>707.14285714285711</v>
      </c>
      <c r="K1804" s="15">
        <f>укпф1[[#This Row],[цена]]*укпф1[[#This Row],[объем]]</f>
        <v>0</v>
      </c>
      <c r="L1804" s="16">
        <f>IFERROR(укпф1[[#This Row],[объем]]*VLOOKUP(укпф1[[#This Row],[артикул]],[1]маринад!$A$2:$D$39,3,FALSE),укпф1[[#This Row],[объем]])</f>
        <v>0</v>
      </c>
    </row>
    <row r="1805" spans="1:12" x14ac:dyDescent="0.35">
      <c r="A1805" s="15" t="s">
        <v>161</v>
      </c>
      <c r="B1805" s="13" t="s">
        <v>13</v>
      </c>
      <c r="C1805" s="13" t="s">
        <v>13</v>
      </c>
      <c r="D1805">
        <f>VLOOKUP(укпф1[[#This Row],[Номенклатура]],[1]!Таблица213[[product_name]:[упаковка]],7,FALSE)</f>
        <v>3</v>
      </c>
      <c r="E1805" t="s">
        <v>124</v>
      </c>
      <c r="F1805" t="str">
        <f>VLOOKUP(укпф1[[#This Row],[Номенклатура]],[1]!Таблица213[[product_name]:[упаковка]],3,FALSE)</f>
        <v>ЗАМ</v>
      </c>
      <c r="G1805" s="15"/>
      <c r="H1805" t="str">
        <f>VLOOKUP(укпф1[[#This Row],[Номенклатура]],[1]!Таблица213[[product_name]:[упаковка]],4,FALSE)</f>
        <v>тушка</v>
      </c>
      <c r="I1805">
        <v>0</v>
      </c>
      <c r="J1805" s="15">
        <v>707.14285714285711</v>
      </c>
      <c r="K1805" s="15">
        <f>укпф1[[#This Row],[цена]]*укпф1[[#This Row],[объем]]</f>
        <v>0</v>
      </c>
      <c r="L1805" s="16">
        <f>IFERROR(укпф1[[#This Row],[объем]]*VLOOKUP(укпф1[[#This Row],[артикул]],[1]маринад!$A$2:$D$39,3,FALSE),укпф1[[#This Row],[объем]])</f>
        <v>0</v>
      </c>
    </row>
    <row r="1806" spans="1:12" x14ac:dyDescent="0.35">
      <c r="A1806" s="15" t="s">
        <v>161</v>
      </c>
      <c r="B1806" s="13" t="s">
        <v>13</v>
      </c>
      <c r="C1806" s="13" t="s">
        <v>13</v>
      </c>
      <c r="D1806">
        <f>VLOOKUP(укпф1[[#This Row],[Номенклатура]],[1]!Таблица213[[product_name]:[упаковка]],7,FALSE)</f>
        <v>4</v>
      </c>
      <c r="E1806" t="s">
        <v>146</v>
      </c>
      <c r="F1806" t="str">
        <f>VLOOKUP(укпф1[[#This Row],[Номенклатура]],[1]!Таблица213[[product_name]:[упаковка]],3,FALSE)</f>
        <v>ЗАМ</v>
      </c>
      <c r="G1806" s="15"/>
      <c r="H1806" t="str">
        <f>VLOOKUP(укпф1[[#This Row],[Номенклатура]],[1]!Таблица213[[product_name]:[упаковка]],4,FALSE)</f>
        <v>тушка</v>
      </c>
      <c r="I1806">
        <v>0</v>
      </c>
      <c r="J1806" s="15">
        <v>707.14285714285711</v>
      </c>
      <c r="K1806" s="15">
        <f>укпф1[[#This Row],[цена]]*укпф1[[#This Row],[объем]]</f>
        <v>0</v>
      </c>
      <c r="L1806" s="16">
        <f>IFERROR(укпф1[[#This Row],[объем]]*VLOOKUP(укпф1[[#This Row],[артикул]],[1]маринад!$A$2:$D$39,3,FALSE),укпф1[[#This Row],[объем]])</f>
        <v>0</v>
      </c>
    </row>
    <row r="1807" spans="1:12" x14ac:dyDescent="0.35">
      <c r="A1807" s="15" t="s">
        <v>161</v>
      </c>
      <c r="B1807" s="13" t="s">
        <v>13</v>
      </c>
      <c r="C1807" s="13" t="s">
        <v>13</v>
      </c>
      <c r="D1807">
        <f>VLOOKUP(укпф1[[#This Row],[Номенклатура]],[1]!Таблица213[[product_name]:[упаковка]],7,FALSE)</f>
        <v>9</v>
      </c>
      <c r="E1807" t="s">
        <v>107</v>
      </c>
      <c r="F1807" t="str">
        <f>VLOOKUP(укпф1[[#This Row],[Номенклатура]],[1]!Таблица213[[product_name]:[упаковка]],3,FALSE)</f>
        <v>ЗАМ</v>
      </c>
      <c r="G1807" s="15"/>
      <c r="H1807" t="str">
        <f>VLOOKUP(укпф1[[#This Row],[Номенклатура]],[1]!Таблица213[[product_name]:[упаковка]],4,FALSE)</f>
        <v>тушка</v>
      </c>
      <c r="I1807">
        <v>0</v>
      </c>
      <c r="J1807" s="15">
        <v>707.14285714285711</v>
      </c>
      <c r="K1807" s="15">
        <f>укпф1[[#This Row],[цена]]*укпф1[[#This Row],[объем]]</f>
        <v>0</v>
      </c>
      <c r="L1807" s="16">
        <f>IFERROR(укпф1[[#This Row],[объем]]*VLOOKUP(укпф1[[#This Row],[артикул]],[1]маринад!$A$2:$D$39,3,FALSE),укпф1[[#This Row],[объем]])</f>
        <v>0</v>
      </c>
    </row>
    <row r="1808" spans="1:12" x14ac:dyDescent="0.35">
      <c r="A1808" s="15" t="s">
        <v>161</v>
      </c>
      <c r="B1808" s="13" t="s">
        <v>13</v>
      </c>
      <c r="C1808" s="13" t="s">
        <v>13</v>
      </c>
      <c r="D1808">
        <f>VLOOKUP(укпф1[[#This Row],[Номенклатура]],[1]!Таблица213[[product_name]:[упаковка]],7,FALSE)</f>
        <v>1055</v>
      </c>
      <c r="E1808" t="s">
        <v>125</v>
      </c>
      <c r="F1808" t="str">
        <f>VLOOKUP(укпф1[[#This Row],[Номенклатура]],[1]!Таблица213[[product_name]:[упаковка]],3,FALSE)</f>
        <v>ЗАМ</v>
      </c>
      <c r="G1808" s="15"/>
      <c r="H1808" t="str">
        <f>VLOOKUP(укпф1[[#This Row],[Номенклатура]],[1]!Таблица213[[product_name]:[упаковка]],4,FALSE)</f>
        <v>табак</v>
      </c>
      <c r="I1808">
        <v>0</v>
      </c>
      <c r="J1808" s="15">
        <v>654.10714285714278</v>
      </c>
      <c r="K1808" s="15">
        <f>укпф1[[#This Row],[цена]]*укпф1[[#This Row],[объем]]</f>
        <v>0</v>
      </c>
      <c r="L1808" s="16">
        <f>IFERROR(укпф1[[#This Row],[объем]]*VLOOKUP(укпф1[[#This Row],[артикул]],[1]маринад!$A$2:$D$39,3,FALSE),укпф1[[#This Row],[объем]])</f>
        <v>0</v>
      </c>
    </row>
    <row r="1809" spans="1:12" x14ac:dyDescent="0.35">
      <c r="A1809" s="15" t="s">
        <v>161</v>
      </c>
      <c r="B1809" s="13" t="s">
        <v>13</v>
      </c>
      <c r="C1809" s="13" t="s">
        <v>13</v>
      </c>
      <c r="D1809">
        <f>VLOOKUP(укпф1[[#This Row],[Номенклатура]],[1]!Таблица213[[product_name]:[упаковка]],7,FALSE)</f>
        <v>1056</v>
      </c>
      <c r="E1809" t="s">
        <v>126</v>
      </c>
      <c r="F1809" t="str">
        <f>VLOOKUP(укпф1[[#This Row],[Номенклатура]],[1]!Таблица213[[product_name]:[упаковка]],3,FALSE)</f>
        <v>ЗАМ</v>
      </c>
      <c r="G1809" s="15"/>
      <c r="H1809" t="str">
        <f>VLOOKUP(укпф1[[#This Row],[Номенклатура]],[1]!Таблица213[[product_name]:[упаковка]],4,FALSE)</f>
        <v>табак</v>
      </c>
      <c r="I1809">
        <v>0</v>
      </c>
      <c r="J1809" s="15">
        <v>654.10714285714278</v>
      </c>
      <c r="K1809" s="15">
        <f>укпф1[[#This Row],[цена]]*укпф1[[#This Row],[объем]]</f>
        <v>0</v>
      </c>
      <c r="L1809" s="16">
        <f>IFERROR(укпф1[[#This Row],[объем]]*VLOOKUP(укпф1[[#This Row],[артикул]],[1]маринад!$A$2:$D$39,3,FALSE),укпф1[[#This Row],[объем]])</f>
        <v>0</v>
      </c>
    </row>
    <row r="1810" spans="1:12" x14ac:dyDescent="0.35">
      <c r="A1810" s="15" t="s">
        <v>161</v>
      </c>
      <c r="B1810" s="13" t="s">
        <v>13</v>
      </c>
      <c r="C1810" s="13" t="s">
        <v>13</v>
      </c>
      <c r="D1810">
        <f>VLOOKUP(укпф1[[#This Row],[Номенклатура]],[1]!Таблица213[[product_name]:[упаковка]],7,FALSE)</f>
        <v>1057</v>
      </c>
      <c r="E1810" t="s">
        <v>127</v>
      </c>
      <c r="F1810" t="str">
        <f>VLOOKUP(укпф1[[#This Row],[Номенклатура]],[1]!Таблица213[[product_name]:[упаковка]],3,FALSE)</f>
        <v>ЗАМ</v>
      </c>
      <c r="G1810" s="15"/>
      <c r="H1810" t="str">
        <f>VLOOKUP(укпф1[[#This Row],[Номенклатура]],[1]!Таблица213[[product_name]:[упаковка]],4,FALSE)</f>
        <v>табак</v>
      </c>
      <c r="I1810">
        <v>0</v>
      </c>
      <c r="J1810" s="15">
        <v>654.10714285714278</v>
      </c>
      <c r="K1810" s="15">
        <f>укпф1[[#This Row],[цена]]*укпф1[[#This Row],[объем]]</f>
        <v>0</v>
      </c>
      <c r="L1810" s="16">
        <f>IFERROR(укпф1[[#This Row],[объем]]*VLOOKUP(укпф1[[#This Row],[артикул]],[1]маринад!$A$2:$D$39,3,FALSE),укпф1[[#This Row],[объем]])</f>
        <v>0</v>
      </c>
    </row>
    <row r="1811" spans="1:12" x14ac:dyDescent="0.35">
      <c r="A1811" s="15" t="s">
        <v>161</v>
      </c>
      <c r="B1811" s="13" t="s">
        <v>13</v>
      </c>
      <c r="C1811" s="13" t="s">
        <v>13</v>
      </c>
      <c r="D1811">
        <f>VLOOKUP(укпф1[[#This Row],[Номенклатура]],[1]!Таблица213[[product_name]:[упаковка]],7,FALSE)</f>
        <v>1060</v>
      </c>
      <c r="E1811" t="s">
        <v>173</v>
      </c>
      <c r="F1811" t="str">
        <f>VLOOKUP(укпф1[[#This Row],[Номенклатура]],[1]!Таблица213[[product_name]:[упаковка]],3,FALSE)</f>
        <v>ЗАМ</v>
      </c>
      <c r="G1811" s="15"/>
      <c r="H1811" t="str">
        <f>VLOOKUP(укпф1[[#This Row],[Номенклатура]],[1]!Таблица213[[product_name]:[упаковка]],4,FALSE)</f>
        <v>тушка</v>
      </c>
      <c r="I1811">
        <v>0</v>
      </c>
      <c r="J1811" s="15">
        <v>654.10714285714278</v>
      </c>
      <c r="K1811" s="15">
        <f>укпф1[[#This Row],[цена]]*укпф1[[#This Row],[объем]]</f>
        <v>0</v>
      </c>
      <c r="L1811" s="16">
        <f>IFERROR(укпф1[[#This Row],[объем]]*VLOOKUP(укпф1[[#This Row],[артикул]],[1]маринад!$A$2:$D$39,3,FALSE),укпф1[[#This Row],[объем]])</f>
        <v>0</v>
      </c>
    </row>
    <row r="1812" spans="1:12" x14ac:dyDescent="0.35">
      <c r="A1812" s="15" t="s">
        <v>161</v>
      </c>
      <c r="B1812" s="13" t="s">
        <v>13</v>
      </c>
      <c r="C1812" s="13" t="s">
        <v>13</v>
      </c>
      <c r="D1812">
        <f>VLOOKUP(укпф1[[#This Row],[Номенклатура]],[1]!Таблица213[[product_name]:[упаковка]],7,FALSE)</f>
        <v>1061</v>
      </c>
      <c r="E1812" t="s">
        <v>174</v>
      </c>
      <c r="F1812" t="str">
        <f>VLOOKUP(укпф1[[#This Row],[Номенклатура]],[1]!Таблица213[[product_name]:[упаковка]],3,FALSE)</f>
        <v>ЗАМ</v>
      </c>
      <c r="G1812" s="15"/>
      <c r="H1812" t="str">
        <f>VLOOKUP(укпф1[[#This Row],[Номенклатура]],[1]!Таблица213[[product_name]:[упаковка]],4,FALSE)</f>
        <v>тушка</v>
      </c>
      <c r="I1812">
        <v>0</v>
      </c>
      <c r="J1812" s="15">
        <v>654.10714285714278</v>
      </c>
      <c r="K1812" s="15">
        <f>укпф1[[#This Row],[цена]]*укпф1[[#This Row],[объем]]</f>
        <v>0</v>
      </c>
      <c r="L1812" s="16">
        <f>IFERROR(укпф1[[#This Row],[объем]]*VLOOKUP(укпф1[[#This Row],[артикул]],[1]маринад!$A$2:$D$39,3,FALSE),укпф1[[#This Row],[объем]])</f>
        <v>0</v>
      </c>
    </row>
    <row r="1813" spans="1:12" x14ac:dyDescent="0.35">
      <c r="A1813" s="15" t="s">
        <v>161</v>
      </c>
      <c r="B1813" s="13" t="s">
        <v>13</v>
      </c>
      <c r="C1813" s="13" t="s">
        <v>13</v>
      </c>
      <c r="D1813">
        <f>VLOOKUP(укпф1[[#This Row],[Номенклатура]],[1]!Таблица213[[product_name]:[упаковка]],7,FALSE)</f>
        <v>1062</v>
      </c>
      <c r="E1813" t="s">
        <v>175</v>
      </c>
      <c r="F1813" t="str">
        <f>VLOOKUP(укпф1[[#This Row],[Номенклатура]],[1]!Таблица213[[product_name]:[упаковка]],3,FALSE)</f>
        <v>ЗАМ</v>
      </c>
      <c r="G1813" s="15"/>
      <c r="H1813" t="str">
        <f>VLOOKUP(укпф1[[#This Row],[Номенклатура]],[1]!Таблица213[[product_name]:[упаковка]],4,FALSE)</f>
        <v>тушка</v>
      </c>
      <c r="I1813">
        <v>0</v>
      </c>
      <c r="J1813" s="15">
        <v>680.62499999999989</v>
      </c>
      <c r="K1813" s="15">
        <f>укпф1[[#This Row],[цена]]*укпф1[[#This Row],[объем]]</f>
        <v>0</v>
      </c>
      <c r="L1813" s="16">
        <f>IFERROR(укпф1[[#This Row],[объем]]*VLOOKUP(укпф1[[#This Row],[артикул]],[1]маринад!$A$2:$D$39,3,FALSE),укпф1[[#This Row],[объем]])</f>
        <v>0</v>
      </c>
    </row>
    <row r="1814" spans="1:12" x14ac:dyDescent="0.35">
      <c r="A1814" s="15" t="s">
        <v>161</v>
      </c>
      <c r="B1814" s="13" t="s">
        <v>13</v>
      </c>
      <c r="C1814" s="13" t="s">
        <v>13</v>
      </c>
      <c r="D1814">
        <f>VLOOKUP(укпф1[[#This Row],[Номенклатура]],[1]!Таблица213[[product_name]:[упаковка]],7,FALSE)</f>
        <v>1063</v>
      </c>
      <c r="E1814" t="s">
        <v>176</v>
      </c>
      <c r="F1814" t="str">
        <f>VLOOKUP(укпф1[[#This Row],[Номенклатура]],[1]!Таблица213[[product_name]:[упаковка]],3,FALSE)</f>
        <v>ЗАМ</v>
      </c>
      <c r="G1814" s="15"/>
      <c r="H1814" t="str">
        <f>VLOOKUP(укпф1[[#This Row],[Номенклатура]],[1]!Таблица213[[product_name]:[упаковка]],4,FALSE)</f>
        <v>тушка</v>
      </c>
      <c r="I1814">
        <v>0</v>
      </c>
      <c r="J1814" s="15">
        <v>680.62499999999989</v>
      </c>
      <c r="K1814" s="15">
        <f>укпф1[[#This Row],[цена]]*укпф1[[#This Row],[объем]]</f>
        <v>0</v>
      </c>
      <c r="L1814" s="16">
        <f>IFERROR(укпф1[[#This Row],[объем]]*VLOOKUP(укпф1[[#This Row],[артикул]],[1]маринад!$A$2:$D$39,3,FALSE),укпф1[[#This Row],[объем]])</f>
        <v>0</v>
      </c>
    </row>
    <row r="1815" spans="1:12" x14ac:dyDescent="0.35">
      <c r="A1815" s="15" t="s">
        <v>161</v>
      </c>
      <c r="B1815" s="13" t="s">
        <v>13</v>
      </c>
      <c r="C1815" s="13" t="s">
        <v>13</v>
      </c>
      <c r="D1815">
        <f>VLOOKUP(укпф1[[#This Row],[Номенклатура]],[1]!Таблица213[[product_name]:[упаковка]],7,FALSE)</f>
        <v>1051</v>
      </c>
      <c r="E1815" t="s">
        <v>128</v>
      </c>
      <c r="F1815" t="str">
        <f>VLOOKUP(укпф1[[#This Row],[Номенклатура]],[1]!Таблица213[[product_name]:[упаковка]],3,FALSE)</f>
        <v>ЗАМ</v>
      </c>
      <c r="G1815" s="15"/>
      <c r="H1815" t="str">
        <f>VLOOKUP(укпф1[[#This Row],[Номенклатура]],[1]!Таблица213[[product_name]:[упаковка]],4,FALSE)</f>
        <v>тушка</v>
      </c>
      <c r="I1815">
        <v>0</v>
      </c>
      <c r="J1815" s="15">
        <v>680.62499999999989</v>
      </c>
      <c r="K1815" s="15">
        <f>укпф1[[#This Row],[цена]]*укпф1[[#This Row],[объем]]</f>
        <v>0</v>
      </c>
      <c r="L1815" s="16">
        <f>IFERROR(укпф1[[#This Row],[объем]]*VLOOKUP(укпф1[[#This Row],[артикул]],[1]маринад!$A$2:$D$39,3,FALSE),укпф1[[#This Row],[объем]])</f>
        <v>0</v>
      </c>
    </row>
    <row r="1816" spans="1:12" x14ac:dyDescent="0.35">
      <c r="A1816" s="15" t="s">
        <v>161</v>
      </c>
      <c r="B1816" s="13" t="s">
        <v>13</v>
      </c>
      <c r="C1816" s="13" t="s">
        <v>13</v>
      </c>
      <c r="D1816">
        <f>VLOOKUP(укпф1[[#This Row],[Номенклатура]],[1]!Таблица213[[product_name]:[упаковка]],7,FALSE)</f>
        <v>114</v>
      </c>
      <c r="E1816" t="s">
        <v>129</v>
      </c>
      <c r="F1816" t="str">
        <f>VLOOKUP(укпф1[[#This Row],[Номенклатура]],[1]!Таблица213[[product_name]:[упаковка]],3,FALSE)</f>
        <v>ЗАМ</v>
      </c>
      <c r="G1816" s="15"/>
      <c r="H1816" t="str">
        <f>VLOOKUP(укпф1[[#This Row],[Номенклатура]],[1]!Таблица213[[product_name]:[упаковка]],4,FALSE)</f>
        <v>табак</v>
      </c>
      <c r="I1816">
        <v>0</v>
      </c>
      <c r="J1816" s="15">
        <v>662.94642857142856</v>
      </c>
      <c r="K1816" s="15">
        <f>укпф1[[#This Row],[цена]]*укпф1[[#This Row],[объем]]</f>
        <v>0</v>
      </c>
      <c r="L1816" s="16">
        <f>IFERROR(укпф1[[#This Row],[объем]]*VLOOKUP(укпф1[[#This Row],[артикул]],[1]маринад!$A$2:$D$39,3,FALSE),укпф1[[#This Row],[объем]])</f>
        <v>0</v>
      </c>
    </row>
    <row r="1817" spans="1:12" x14ac:dyDescent="0.35">
      <c r="A1817" s="15" t="s">
        <v>161</v>
      </c>
      <c r="B1817" s="13" t="s">
        <v>13</v>
      </c>
      <c r="C1817" s="13" t="s">
        <v>13</v>
      </c>
      <c r="D1817">
        <f>VLOOKUP(укпф1[[#This Row],[Номенклатура]],[1]!Таблица213[[product_name]:[упаковка]],7,FALSE)</f>
        <v>19</v>
      </c>
      <c r="E1817" t="s">
        <v>110</v>
      </c>
      <c r="F1817" t="str">
        <f>VLOOKUP(укпф1[[#This Row],[Номенклатура]],[1]!Таблица213[[product_name]:[упаковка]],3,FALSE)</f>
        <v>ЗАМ</v>
      </c>
      <c r="G1817" s="15"/>
      <c r="H1817" t="str">
        <f>VLOOKUP(укпф1[[#This Row],[Номенклатура]],[1]!Таблица213[[product_name]:[упаковка]],4,FALSE)</f>
        <v>четвертина</v>
      </c>
      <c r="I1817">
        <v>11149.856410256411</v>
      </c>
      <c r="J1817" s="15">
        <v>645.26785714285711</v>
      </c>
      <c r="K1817" s="15">
        <f>укпф1[[#This Row],[цена]]*укпф1[[#This Row],[объем]]</f>
        <v>7194643.9532967033</v>
      </c>
      <c r="L1817" s="16">
        <f>IFERROR(укпф1[[#This Row],[объем]]*VLOOKUP(укпф1[[#This Row],[артикул]],[1]маринад!$A$2:$D$39,3,FALSE),укпф1[[#This Row],[объем]])</f>
        <v>11149.856410256411</v>
      </c>
    </row>
    <row r="1818" spans="1:12" x14ac:dyDescent="0.35">
      <c r="A1818" s="15" t="s">
        <v>161</v>
      </c>
      <c r="B1818" s="13" t="s">
        <v>13</v>
      </c>
      <c r="C1818" s="13" t="s">
        <v>13</v>
      </c>
      <c r="D1818">
        <f>VLOOKUP(укпф1[[#This Row],[Номенклатура]],[1]!Таблица213[[product_name]:[упаковка]],7,FALSE)</f>
        <v>220</v>
      </c>
      <c r="E1818" t="s">
        <v>130</v>
      </c>
      <c r="F1818" t="str">
        <f>VLOOKUP(укпф1[[#This Row],[Номенклатура]],[1]!Таблица213[[product_name]:[упаковка]],3,FALSE)</f>
        <v>ЗАМ</v>
      </c>
      <c r="G1818" s="15"/>
      <c r="H1818" t="str">
        <f>VLOOKUP(укпф1[[#This Row],[Номенклатура]],[1]!Таблица213[[product_name]:[упаковка]],4,FALSE)</f>
        <v>четвертина</v>
      </c>
      <c r="I1818">
        <v>0</v>
      </c>
      <c r="J1818" s="15">
        <v>724.82142857142856</v>
      </c>
      <c r="K1818" s="15">
        <f>укпф1[[#This Row],[цена]]*укпф1[[#This Row],[объем]]</f>
        <v>0</v>
      </c>
      <c r="L1818" s="16">
        <f>IFERROR(укпф1[[#This Row],[объем]]*VLOOKUP(укпф1[[#This Row],[артикул]],[1]маринад!$A$2:$D$39,3,FALSE),укпф1[[#This Row],[объем]])</f>
        <v>0</v>
      </c>
    </row>
    <row r="1819" spans="1:12" x14ac:dyDescent="0.35">
      <c r="A1819" s="15" t="s">
        <v>161</v>
      </c>
      <c r="B1819" s="13" t="s">
        <v>13</v>
      </c>
      <c r="C1819" s="13" t="s">
        <v>13</v>
      </c>
      <c r="D1819">
        <f>VLOOKUP(укпф1[[#This Row],[Номенклатура]],[1]!Таблица213[[product_name]:[упаковка]],7,FALSE)</f>
        <v>126</v>
      </c>
      <c r="E1819" t="s">
        <v>131</v>
      </c>
      <c r="F1819" t="str">
        <f>VLOOKUP(укпф1[[#This Row],[Номенклатура]],[1]!Таблица213[[product_name]:[упаковка]],3,FALSE)</f>
        <v>ЗАМ</v>
      </c>
      <c r="G1819" s="15"/>
      <c r="H1819" t="str">
        <f>VLOOKUP(укпф1[[#This Row],[Номенклатура]],[1]!Таблица213[[product_name]:[упаковка]],4,FALSE)</f>
        <v>шкура</v>
      </c>
      <c r="I1819">
        <v>0</v>
      </c>
      <c r="J1819" s="15">
        <v>397.76785714285705</v>
      </c>
      <c r="K1819" s="15">
        <f>укпф1[[#This Row],[цена]]*укпф1[[#This Row],[объем]]</f>
        <v>0</v>
      </c>
      <c r="L1819" s="16">
        <f>IFERROR(укпф1[[#This Row],[объем]]*VLOOKUP(укпф1[[#This Row],[артикул]],[1]маринад!$A$2:$D$39,3,FALSE),укпф1[[#This Row],[объем]])</f>
        <v>0</v>
      </c>
    </row>
    <row r="1820" spans="1:12" x14ac:dyDescent="0.35">
      <c r="A1820" s="15" t="s">
        <v>161</v>
      </c>
      <c r="B1820" s="13" t="s">
        <v>13</v>
      </c>
      <c r="C1820" s="13" t="s">
        <v>13</v>
      </c>
      <c r="D1820">
        <f>VLOOKUP(укпф1[[#This Row],[Номенклатура]],[1]!Таблица213[[product_name]:[упаковка]],7,FALSE)</f>
        <v>411</v>
      </c>
      <c r="E1820" t="s">
        <v>157</v>
      </c>
      <c r="F1820" t="str">
        <f>VLOOKUP(укпф1[[#This Row],[Номенклатура]],[1]!Таблица213[[product_name]:[упаковка]],3,FALSE)</f>
        <v>ЗАМ</v>
      </c>
      <c r="G1820" s="15"/>
      <c r="H1820" t="str">
        <f>VLOOKUP(укпф1[[#This Row],[Номенклатура]],[1]!Таблица213[[product_name]:[упаковка]],4,FALSE)</f>
        <v>печень</v>
      </c>
      <c r="I1820">
        <v>4272</v>
      </c>
      <c r="J1820" s="15">
        <v>322.63392857142856</v>
      </c>
      <c r="K1820" s="15">
        <f>укпф1[[#This Row],[цена]]*укпф1[[#This Row],[объем]]</f>
        <v>1378292.1428571427</v>
      </c>
      <c r="L1820" s="16">
        <f>IFERROR(укпф1[[#This Row],[объем]]*VLOOKUP(укпф1[[#This Row],[артикул]],[1]маринад!$A$2:$D$39,3,FALSE),укпф1[[#This Row],[объем]])</f>
        <v>4272</v>
      </c>
    </row>
    <row r="1821" spans="1:12" x14ac:dyDescent="0.35">
      <c r="A1821" s="15" t="s">
        <v>161</v>
      </c>
      <c r="B1821" s="13" t="s">
        <v>13</v>
      </c>
      <c r="C1821" s="13" t="s">
        <v>13</v>
      </c>
      <c r="D1821">
        <f>VLOOKUP(укпф1[[#This Row],[Номенклатура]],[1]!Таблица213[[product_name]:[упаковка]],7,FALSE)</f>
        <v>410</v>
      </c>
      <c r="E1821" t="s">
        <v>158</v>
      </c>
      <c r="F1821" t="str">
        <f>VLOOKUP(укпф1[[#This Row],[Номенклатура]],[1]!Таблица213[[product_name]:[упаковка]],3,FALSE)</f>
        <v>ЗАМ</v>
      </c>
      <c r="G1821" s="15"/>
      <c r="H1821" t="str">
        <f>VLOOKUP(укпф1[[#This Row],[Номенклатура]],[1]!Таблица213[[product_name]:[упаковка]],4,FALSE)</f>
        <v>желудки</v>
      </c>
      <c r="I1821">
        <v>1380</v>
      </c>
      <c r="J1821" s="15">
        <v>494.99999999999994</v>
      </c>
      <c r="K1821" s="15">
        <f>укпф1[[#This Row],[цена]]*укпф1[[#This Row],[объем]]</f>
        <v>683099.99999999988</v>
      </c>
      <c r="L1821" s="16">
        <f>IFERROR(укпф1[[#This Row],[объем]]*VLOOKUP(укпф1[[#This Row],[артикул]],[1]маринад!$A$2:$D$39,3,FALSE),укпф1[[#This Row],[объем]])</f>
        <v>1380</v>
      </c>
    </row>
    <row r="1822" spans="1:12" x14ac:dyDescent="0.35">
      <c r="A1822" s="15" t="s">
        <v>161</v>
      </c>
      <c r="B1822" s="13" t="s">
        <v>13</v>
      </c>
      <c r="C1822" s="13" t="s">
        <v>13</v>
      </c>
      <c r="D1822">
        <f>VLOOKUP(укпф1[[#This Row],[Номенклатура]],[1]!Таблица213[[product_name]:[упаковка]],7,FALSE)</f>
        <v>412</v>
      </c>
      <c r="E1822" t="s">
        <v>160</v>
      </c>
      <c r="F1822" t="str">
        <f>VLOOKUP(укпф1[[#This Row],[Номенклатура]],[1]!Таблица213[[product_name]:[упаковка]],3,FALSE)</f>
        <v>ЗАМ</v>
      </c>
      <c r="G1822" s="15"/>
      <c r="H1822" t="str">
        <f>VLOOKUP(укпф1[[#This Row],[Номенклатура]],[1]!Таблица213[[product_name]:[упаковка]],4,FALSE)</f>
        <v>сердце</v>
      </c>
      <c r="I1822">
        <v>384</v>
      </c>
      <c r="J1822" s="15">
        <v>777.85714285714278</v>
      </c>
      <c r="K1822" s="15">
        <f>укпф1[[#This Row],[цена]]*укпф1[[#This Row],[объем]]</f>
        <v>298697.14285714284</v>
      </c>
      <c r="L1822" s="16">
        <f>IFERROR(укпф1[[#This Row],[объем]]*VLOOKUP(укпф1[[#This Row],[артикул]],[1]маринад!$A$2:$D$39,3,FALSE),укпф1[[#This Row],[объем]])</f>
        <v>384</v>
      </c>
    </row>
    <row r="1823" spans="1:12" x14ac:dyDescent="0.35">
      <c r="A1823" s="15" t="s">
        <v>161</v>
      </c>
      <c r="B1823" s="13" t="s">
        <v>165</v>
      </c>
      <c r="C1823" s="13" t="s">
        <v>16</v>
      </c>
      <c r="D1823">
        <f>VLOOKUP(укпф1[[#This Row],[Номенклатура]],[1]!Таблица213[[product_name]:[упаковка]],7,FALSE)</f>
        <v>744</v>
      </c>
      <c r="E1823" t="s">
        <v>92</v>
      </c>
      <c r="F1823" t="str">
        <f>VLOOKUP(укпф1[[#This Row],[Номенклатура]],[1]!Таблица213[[product_name]:[упаковка]],3,FALSE)</f>
        <v>ОХЛ</v>
      </c>
      <c r="G1823" s="15"/>
      <c r="H1823" t="str">
        <f>VLOOKUP(укпф1[[#This Row],[Номенклатура]],[1]!Таблица213[[product_name]:[упаковка]],4,FALSE)</f>
        <v>шея</v>
      </c>
      <c r="I1823">
        <v>5405.4</v>
      </c>
      <c r="J1823" s="15">
        <v>297.71598214285711</v>
      </c>
      <c r="K1823" s="15">
        <f>укпф1[[#This Row],[цена]]*укпф1[[#This Row],[объем]]</f>
        <v>1609273.9698749997</v>
      </c>
      <c r="L1823" s="16">
        <f>IFERROR(укпф1[[#This Row],[объем]]*VLOOKUP(укпф1[[#This Row],[артикул]],[1]маринад!$A$2:$D$39,3,FALSE),укпф1[[#This Row],[объем]])</f>
        <v>5405.4</v>
      </c>
    </row>
    <row r="1824" spans="1:12" x14ac:dyDescent="0.35">
      <c r="A1824" s="15" t="s">
        <v>161</v>
      </c>
      <c r="B1824" s="13" t="s">
        <v>162</v>
      </c>
      <c r="C1824" s="13" t="s">
        <v>132</v>
      </c>
      <c r="D1824">
        <f>VLOOKUP(укпф1[[#This Row],[Номенклатура]],[1]!Таблица213[[product_name]:[упаковка]],7,FALSE)</f>
        <v>1640</v>
      </c>
      <c r="E1824" t="s">
        <v>163</v>
      </c>
      <c r="F1824" t="str">
        <f>VLOOKUP(укпф1[[#This Row],[Номенклатура]],[1]!Таблица213[[product_name]:[упаковка]],3,FALSE)</f>
        <v>ЗАМ</v>
      </c>
      <c r="G1824" s="15"/>
      <c r="H1824" t="str">
        <f>VLOOKUP(укпф1[[#This Row],[Номенклатура]],[1]!Таблица213[[product_name]:[упаковка]],4,FALSE)</f>
        <v>голень</v>
      </c>
      <c r="I1824">
        <v>0</v>
      </c>
      <c r="J1824" s="15">
        <v>736.31249999999989</v>
      </c>
      <c r="K1824" s="15">
        <f>укпф1[[#This Row],[цена]]*укпф1[[#This Row],[объем]]</f>
        <v>0</v>
      </c>
      <c r="L1824" s="16">
        <f>IFERROR(укпф1[[#This Row],[объем]]*VLOOKUP(укпф1[[#This Row],[артикул]],[1]маринад!$A$2:$D$39,3,FALSE),укпф1[[#This Row],[объем]])</f>
        <v>0</v>
      </c>
    </row>
    <row r="1825" spans="1:12" x14ac:dyDescent="0.35">
      <c r="A1825" s="15" t="s">
        <v>161</v>
      </c>
      <c r="B1825" s="13" t="s">
        <v>162</v>
      </c>
      <c r="C1825" s="13" t="s">
        <v>132</v>
      </c>
      <c r="D1825">
        <f>VLOOKUP(укпф1[[#This Row],[Номенклатура]],[1]!Таблица213[[product_name]:[упаковка]],7,FALSE)</f>
        <v>1084</v>
      </c>
      <c r="E1825" t="s">
        <v>135</v>
      </c>
      <c r="F1825" t="str">
        <f>VLOOKUP(укпф1[[#This Row],[Номенклатура]],[1]!Таблица213[[product_name]:[упаковка]],3,FALSE)</f>
        <v>ЗАМ</v>
      </c>
      <c r="G1825" s="15"/>
      <c r="H1825" t="str">
        <f>VLOOKUP(укпф1[[#This Row],[Номенклатура]],[1]!Таблица213[[product_name]:[упаковка]],4,FALSE)</f>
        <v>крыло</v>
      </c>
      <c r="I1825">
        <v>5652.2307692307695</v>
      </c>
      <c r="J1825" s="15">
        <v>692.11607142857133</v>
      </c>
      <c r="K1825" s="15">
        <f>укпф1[[#This Row],[цена]]*укпф1[[#This Row],[объем]]</f>
        <v>3911999.754807692</v>
      </c>
      <c r="L1825" s="16">
        <f>IFERROR(укпф1[[#This Row],[объем]]*VLOOKUP(укпф1[[#This Row],[артикул]],[1]маринад!$A$2:$D$39,3,FALSE),укпф1[[#This Row],[объем]])</f>
        <v>4860.3296874999996</v>
      </c>
    </row>
    <row r="1826" spans="1:12" x14ac:dyDescent="0.35">
      <c r="A1826" s="15" t="s">
        <v>161</v>
      </c>
      <c r="B1826" s="13" t="s">
        <v>162</v>
      </c>
      <c r="C1826" s="13" t="s">
        <v>132</v>
      </c>
      <c r="D1826">
        <f>VLOOKUP(укпф1[[#This Row],[Номенклатура]],[1]!Таблица213[[product_name]:[упаковка]],7,FALSE)</f>
        <v>1104</v>
      </c>
      <c r="E1826" t="s">
        <v>136</v>
      </c>
      <c r="F1826" t="str">
        <f>VLOOKUP(укпф1[[#This Row],[Номенклатура]],[1]!Таблица213[[product_name]:[упаковка]],3,FALSE)</f>
        <v>ЗАМ</v>
      </c>
      <c r="G1826" s="15"/>
      <c r="H1826" t="str">
        <f>VLOOKUP(укпф1[[#This Row],[Номенклатура]],[1]!Таблица213[[product_name]:[упаковка]],4,FALSE)</f>
        <v>филе</v>
      </c>
      <c r="I1826">
        <v>1143.4230769230769</v>
      </c>
      <c r="J1826" s="15">
        <v>1043.9196428571427</v>
      </c>
      <c r="K1826" s="15">
        <f>укпф1[[#This Row],[цена]]*укпф1[[#This Row],[объем]]</f>
        <v>1193641.8100961535</v>
      </c>
      <c r="L1826" s="16">
        <f>IFERROR(укпф1[[#This Row],[объем]]*VLOOKUP(укпф1[[#This Row],[артикул]],[1]маринад!$A$2:$D$39,3,FALSE),укпф1[[#This Row],[объем]])</f>
        <v>922.10718803418797</v>
      </c>
    </row>
    <row r="1827" spans="1:12" x14ac:dyDescent="0.35">
      <c r="A1827" s="15" t="s">
        <v>161</v>
      </c>
      <c r="B1827" s="13" t="s">
        <v>162</v>
      </c>
      <c r="C1827" s="13" t="s">
        <v>132</v>
      </c>
      <c r="D1827">
        <f>VLOOKUP(укпф1[[#This Row],[Номенклатура]],[1]!Таблица213[[product_name]:[упаковка]],7,FALSE)</f>
        <v>1628</v>
      </c>
      <c r="E1827" t="s">
        <v>164</v>
      </c>
      <c r="F1827" t="str">
        <f>VLOOKUP(укпф1[[#This Row],[Номенклатура]],[1]!Таблица213[[product_name]:[упаковка]],3,FALSE)</f>
        <v>ЗАМ</v>
      </c>
      <c r="G1827" s="15"/>
      <c r="H1827" t="str">
        <f>VLOOKUP(укпф1[[#This Row],[Номенклатура]],[1]!Таблица213[[product_name]:[упаковка]],4,FALSE)</f>
        <v>филе</v>
      </c>
      <c r="I1827">
        <v>539.80769230769226</v>
      </c>
      <c r="J1827" s="15">
        <v>989.99999999999989</v>
      </c>
      <c r="K1827" s="15">
        <f>укпф1[[#This Row],[цена]]*укпф1[[#This Row],[объем]]</f>
        <v>534409.61538461526</v>
      </c>
      <c r="L1827" s="16">
        <f>IFERROR(укпф1[[#This Row],[объем]]*VLOOKUP(укпф1[[#This Row],[артикул]],[1]маринад!$A$2:$D$39,3,FALSE),укпф1[[#This Row],[объем]])</f>
        <v>431.0710545025201</v>
      </c>
    </row>
    <row r="1828" spans="1:12" x14ac:dyDescent="0.35">
      <c r="A1828" s="15" t="s">
        <v>161</v>
      </c>
      <c r="B1828" s="13" t="s">
        <v>162</v>
      </c>
      <c r="C1828" s="13" t="s">
        <v>132</v>
      </c>
      <c r="D1828">
        <f>VLOOKUP(укпф1[[#This Row],[Номенклатура]],[1]!Таблица213[[product_name]:[упаковка]],7,FALSE)</f>
        <v>1087</v>
      </c>
      <c r="E1828" t="s">
        <v>138</v>
      </c>
      <c r="F1828" t="str">
        <f>VLOOKUP(укпф1[[#This Row],[Номенклатура]],[1]!Таблица213[[product_name]:[упаковка]],3,FALSE)</f>
        <v>ЗАМ</v>
      </c>
      <c r="G1828" s="15"/>
      <c r="H1828" t="str">
        <f>VLOOKUP(укпф1[[#This Row],[Номенклатура]],[1]!Таблица213[[product_name]:[упаковка]],4,FALSE)</f>
        <v>голень</v>
      </c>
      <c r="I1828">
        <v>7229.4115384615388</v>
      </c>
      <c r="J1828" s="15">
        <v>736.31249999999989</v>
      </c>
      <c r="K1828" s="15">
        <f>укпф1[[#This Row],[цена]]*укпф1[[#This Row],[объем]]</f>
        <v>5323106.0834134612</v>
      </c>
      <c r="L1828" s="16">
        <f>IFERROR(укпф1[[#This Row],[объем]]*VLOOKUP(укпф1[[#This Row],[артикул]],[1]маринад!$A$2:$D$39,3,FALSE),укпф1[[#This Row],[объем]])</f>
        <v>7229.4115384615388</v>
      </c>
    </row>
    <row r="1829" spans="1:12" x14ac:dyDescent="0.35">
      <c r="A1829" s="15" t="s">
        <v>161</v>
      </c>
      <c r="B1829" s="13" t="s">
        <v>162</v>
      </c>
      <c r="C1829" s="13" t="s">
        <v>132</v>
      </c>
      <c r="D1829">
        <f>VLOOKUP(укпф1[[#This Row],[Номенклатура]],[1]!Таблица213[[product_name]:[упаковка]],7,FALSE)</f>
        <v>1083</v>
      </c>
      <c r="E1829" t="s">
        <v>133</v>
      </c>
      <c r="F1829" t="str">
        <f>VLOOKUP(укпф1[[#This Row],[Номенклатура]],[1]!Таблица213[[product_name]:[упаковка]],3,FALSE)</f>
        <v>ЗАМ</v>
      </c>
      <c r="G1829" s="15"/>
      <c r="H1829" t="str">
        <f>VLOOKUP(укпф1[[#This Row],[Номенклатура]],[1]!Таблица213[[product_name]:[упаковка]],4,FALSE)</f>
        <v>филе</v>
      </c>
      <c r="I1829">
        <v>539.80769230769226</v>
      </c>
      <c r="J1829" s="15">
        <v>995.30357142857133</v>
      </c>
      <c r="K1829" s="15">
        <f>укпф1[[#This Row],[цена]]*укпф1[[#This Row],[объем]]</f>
        <v>537272.52403846139</v>
      </c>
      <c r="L1829" s="16">
        <f>IFERROR(укпф1[[#This Row],[объем]]*VLOOKUP(укпф1[[#This Row],[артикул]],[1]маринад!$A$2:$D$39,3,FALSE),укпф1[[#This Row],[объем]])</f>
        <v>415.37073889377353</v>
      </c>
    </row>
    <row r="1830" spans="1:12" x14ac:dyDescent="0.35">
      <c r="A1830" s="15" t="s">
        <v>161</v>
      </c>
      <c r="B1830" s="13" t="s">
        <v>162</v>
      </c>
      <c r="C1830" s="13" t="s">
        <v>132</v>
      </c>
      <c r="D1830">
        <f>VLOOKUP(укпф1[[#This Row],[Номенклатура]],[1]!Таблица213[[product_name]:[упаковка]],7,FALSE)</f>
        <v>1085</v>
      </c>
      <c r="E1830" t="s">
        <v>134</v>
      </c>
      <c r="F1830" t="str">
        <f>VLOOKUP(укпф1[[#This Row],[Номенклатура]],[1]!Таблица213[[product_name]:[упаковка]],3,FALSE)</f>
        <v>ЗАМ</v>
      </c>
      <c r="G1830" s="15"/>
      <c r="H1830" t="str">
        <f>VLOOKUP(укпф1[[#This Row],[Номенклатура]],[1]!Таблица213[[product_name]:[упаковка]],4,FALSE)</f>
        <v>филе</v>
      </c>
      <c r="I1830">
        <v>461.46153846153845</v>
      </c>
      <c r="J1830" s="15">
        <v>995.30357142857133</v>
      </c>
      <c r="K1830" s="15">
        <f>укпф1[[#This Row],[цена]]*укпф1[[#This Row],[объем]]</f>
        <v>459294.31730769225</v>
      </c>
      <c r="L1830" s="16">
        <f>IFERROR(укпф1[[#This Row],[объем]]*VLOOKUP(укпф1[[#This Row],[артикул]],[1]маринад!$A$2:$D$39,3,FALSE),укпф1[[#This Row],[объем]])</f>
        <v>355.08501070520094</v>
      </c>
    </row>
    <row r="1831" spans="1:12" x14ac:dyDescent="0.35">
      <c r="A1831" s="15" t="s">
        <v>161</v>
      </c>
      <c r="B1831" s="13" t="s">
        <v>162</v>
      </c>
      <c r="C1831" s="13" t="s">
        <v>132</v>
      </c>
      <c r="D1831">
        <f>VLOOKUP(укпф1[[#This Row],[Номенклатура]],[1]!Таблица213[[product_name]:[упаковка]],7,FALSE)</f>
        <v>1103</v>
      </c>
      <c r="E1831" t="s">
        <v>137</v>
      </c>
      <c r="F1831" t="str">
        <f>VLOOKUP(укпф1[[#This Row],[Номенклатура]],[1]!Таблица213[[product_name]:[упаковка]],3,FALSE)</f>
        <v>ЗАМ</v>
      </c>
      <c r="G1831" s="15"/>
      <c r="H1831" t="str">
        <f>VLOOKUP(укпф1[[#This Row],[Номенклатура]],[1]!Таблица213[[product_name]:[упаковка]],4,FALSE)</f>
        <v>филе</v>
      </c>
      <c r="I1831">
        <v>1143.4230769230769</v>
      </c>
      <c r="J1831" s="15">
        <v>1043.9196428571427</v>
      </c>
      <c r="K1831" s="15">
        <f>укпф1[[#This Row],[цена]]*укпф1[[#This Row],[объем]]</f>
        <v>1193641.8100961535</v>
      </c>
      <c r="L1831" s="16">
        <f>IFERROR(укпф1[[#This Row],[объем]]*VLOOKUP(укпф1[[#This Row],[артикул]],[1]маринад!$A$2:$D$39,3,FALSE),укпф1[[#This Row],[объем]])</f>
        <v>922.10718803418797</v>
      </c>
    </row>
    <row r="1832" spans="1:12" x14ac:dyDescent="0.35">
      <c r="A1832" s="15" t="s">
        <v>161</v>
      </c>
      <c r="B1832" s="13" t="s">
        <v>13</v>
      </c>
      <c r="C1832" s="13" t="s">
        <v>13</v>
      </c>
      <c r="D1832">
        <f>VLOOKUP(укпф1[[#This Row],[Номенклатура]],[1]!Таблица213[[product_name]:[упаковка]],7,FALSE)</f>
        <v>1109</v>
      </c>
      <c r="E1832" t="s">
        <v>14</v>
      </c>
      <c r="F1832" t="str">
        <f>VLOOKUP(укпф1[[#This Row],[Номенклатура]],[1]!Таблица213[[product_name]:[упаковка]],3,FALSE)</f>
        <v>ЗАМ</v>
      </c>
      <c r="G1832" s="15"/>
      <c r="H1832" t="str">
        <f>VLOOKUP(укпф1[[#This Row],[Номенклатура]],[1]!Таблица213[[product_name]:[упаковка]],4,FALSE)</f>
        <v>филе</v>
      </c>
      <c r="I1832">
        <v>4668.5937203034282</v>
      </c>
      <c r="J1832" s="15">
        <v>923.70535714285711</v>
      </c>
      <c r="K1832" s="15">
        <f>укпф1[[#This Row],[цена]]*укпф1[[#This Row],[объем]]</f>
        <v>4312405.0297677778</v>
      </c>
      <c r="L1832" s="16">
        <f>IFERROR(укпф1[[#This Row],[объем]]*VLOOKUP(укпф1[[#This Row],[артикул]],[1]маринад!$A$2:$D$39,3,FALSE),укпф1[[#This Row],[объем]])</f>
        <v>4668.5937203034282</v>
      </c>
    </row>
    <row r="1833" spans="1:12" x14ac:dyDescent="0.35">
      <c r="A1833" s="15" t="s">
        <v>161</v>
      </c>
      <c r="B1833" s="13" t="s">
        <v>165</v>
      </c>
      <c r="C1833" s="13" t="s">
        <v>16</v>
      </c>
      <c r="D1833">
        <f>VLOOKUP(укпф1[[#This Row],[Номенклатура]],[1]!Таблица213[[product_name]:[упаковка]],7,FALSE)</f>
        <v>33</v>
      </c>
      <c r="E1833" t="s">
        <v>17</v>
      </c>
      <c r="F1833" t="str">
        <f>VLOOKUP(укпф1[[#This Row],[Номенклатура]],[1]!Таблица213[[product_name]:[упаковка]],3,FALSE)</f>
        <v>ОХЛ</v>
      </c>
      <c r="G1833" s="15"/>
      <c r="H1833" t="str">
        <f>VLOOKUP(укпф1[[#This Row],[Номенклатура]],[1]!Таблица213[[product_name]:[упаковка]],4,FALSE)</f>
        <v>каркас</v>
      </c>
      <c r="I1833">
        <v>23205.032064168212</v>
      </c>
      <c r="J1833" s="15">
        <v>176.78571428571428</v>
      </c>
      <c r="K1833" s="15">
        <f>укпф1[[#This Row],[цена]]*укпф1[[#This Row],[объем]]</f>
        <v>4102318.1684868801</v>
      </c>
      <c r="L1833" s="16">
        <f>IFERROR(укпф1[[#This Row],[объем]]*VLOOKUP(укпф1[[#This Row],[артикул]],[1]маринад!$A$2:$D$39,3,FALSE),укпф1[[#This Row],[объем]])</f>
        <v>23205.032064168212</v>
      </c>
    </row>
    <row r="1834" spans="1:12" x14ac:dyDescent="0.35">
      <c r="A1834" s="15" t="s">
        <v>161</v>
      </c>
      <c r="B1834" s="13" t="s">
        <v>165</v>
      </c>
      <c r="C1834" s="13" t="s">
        <v>16</v>
      </c>
      <c r="D1834">
        <f>VLOOKUP(укпф1[[#This Row],[Номенклатура]],[1]!Таблица213[[product_name]:[упаковка]],7,FALSE)</f>
        <v>1041</v>
      </c>
      <c r="E1834" t="s">
        <v>18</v>
      </c>
      <c r="F1834" t="str">
        <f>VLOOKUP(укпф1[[#This Row],[Номенклатура]],[1]!Таблица213[[product_name]:[упаковка]],3,FALSE)</f>
        <v>ОХЛ</v>
      </c>
      <c r="G1834" s="15"/>
      <c r="H1834" t="str">
        <f>VLOOKUP(укпф1[[#This Row],[Номенклатура]],[1]!Таблица213[[product_name]:[упаковка]],4,FALSE)</f>
        <v>спинка</v>
      </c>
      <c r="I1834">
        <v>27227.619531280965</v>
      </c>
      <c r="J1834" s="15">
        <v>220.98214285714283</v>
      </c>
      <c r="K1834" s="15">
        <f>укпф1[[#This Row],[цена]]*укпф1[[#This Row],[объем]]</f>
        <v>6016817.7089214623</v>
      </c>
      <c r="L1834" s="16">
        <f>IFERROR(укпф1[[#This Row],[объем]]*VLOOKUP(укпф1[[#This Row],[артикул]],[1]маринад!$A$2:$D$39,3,FALSE),укпф1[[#This Row],[объем]])</f>
        <v>27227.619531280965</v>
      </c>
    </row>
    <row r="1835" spans="1:12" x14ac:dyDescent="0.35">
      <c r="A1835" s="15" t="s">
        <v>161</v>
      </c>
      <c r="B1835" s="13" t="s">
        <v>165</v>
      </c>
      <c r="C1835" s="13" t="s">
        <v>16</v>
      </c>
      <c r="D1835">
        <f>VLOOKUP(укпф1[[#This Row],[Номенклатура]],[1]!Таблица213[[product_name]:[упаковка]],7,FALSE)</f>
        <v>975</v>
      </c>
      <c r="E1835" t="s">
        <v>19</v>
      </c>
      <c r="F1835" t="str">
        <f>VLOOKUP(укпф1[[#This Row],[Номенклатура]],[1]!Таблица213[[product_name]:[упаковка]],3,FALSE)</f>
        <v>ОХЛ</v>
      </c>
      <c r="G1835" s="15"/>
      <c r="H1835" t="str">
        <f>VLOOKUP(укпф1[[#This Row],[Номенклатура]],[1]!Таблица213[[product_name]:[упаковка]],4,FALSE)</f>
        <v>шкура</v>
      </c>
      <c r="I1835">
        <v>15558.639732160555</v>
      </c>
      <c r="J1835" s="15">
        <v>265.17857142857139</v>
      </c>
      <c r="K1835" s="15">
        <f>укпф1[[#This Row],[цена]]*укпф1[[#This Row],[объем]]</f>
        <v>4125817.8575461465</v>
      </c>
      <c r="L1835" s="16">
        <f>IFERROR(укпф1[[#This Row],[объем]]*VLOOKUP(укпф1[[#This Row],[артикул]],[1]маринад!$A$2:$D$39,3,FALSE),укпф1[[#This Row],[объем]])</f>
        <v>15558.639732160555</v>
      </c>
    </row>
    <row r="1836" spans="1:12" x14ac:dyDescent="0.35">
      <c r="A1836" s="15" t="s">
        <v>161</v>
      </c>
      <c r="B1836" s="13" t="s">
        <v>165</v>
      </c>
      <c r="C1836" s="13" t="s">
        <v>16</v>
      </c>
      <c r="D1836">
        <f>VLOOKUP(укпф1[[#This Row],[Номенклатура]],[1]!Таблица213[[product_name]:[упаковка]],7,FALSE)</f>
        <v>1080</v>
      </c>
      <c r="E1836" t="s">
        <v>20</v>
      </c>
      <c r="F1836" t="str">
        <f>VLOOKUP(укпф1[[#This Row],[Номенклатура]],[1]!Таблица213[[product_name]:[упаковка]],3,FALSE)</f>
        <v>ОХЛ</v>
      </c>
      <c r="G1836" s="15"/>
      <c r="H1836" t="str">
        <f>VLOOKUP(укпф1[[#This Row],[Номенклатура]],[1]!Таблица213[[product_name]:[упаковка]],4,FALSE)</f>
        <v>пром</v>
      </c>
      <c r="I1836">
        <v>3189.6904873834915</v>
      </c>
      <c r="J1836" s="15">
        <v>154.68749999999997</v>
      </c>
      <c r="K1836" s="15">
        <f>укпф1[[#This Row],[цена]]*укпф1[[#This Row],[объем]]</f>
        <v>493405.24726713373</v>
      </c>
      <c r="L1836" s="16">
        <f>IFERROR(укпф1[[#This Row],[объем]]*VLOOKUP(укпф1[[#This Row],[артикул]],[1]маринад!$A$2:$D$39,3,FALSE),укпф1[[#This Row],[объем]])</f>
        <v>3189.6904873834915</v>
      </c>
    </row>
    <row r="1837" spans="1:12" x14ac:dyDescent="0.35">
      <c r="A1837" s="15" t="s">
        <v>161</v>
      </c>
      <c r="B1837" s="13" t="s">
        <v>165</v>
      </c>
      <c r="C1837" s="13" t="s">
        <v>16</v>
      </c>
      <c r="D1837">
        <f>VLOOKUP(укпф1[[#This Row],[Номенклатура]],[1]!Таблица213[[product_name]:[упаковка]],7,FALSE)</f>
        <v>1077</v>
      </c>
      <c r="E1837" t="s">
        <v>21</v>
      </c>
      <c r="F1837" t="str">
        <f>VLOOKUP(укпф1[[#This Row],[Номенклатура]],[1]!Таблица213[[product_name]:[упаковка]],3,FALSE)</f>
        <v>ОХЛ</v>
      </c>
      <c r="G1837" s="15"/>
      <c r="H1837" t="str">
        <f>VLOOKUP(укпф1[[#This Row],[Номенклатура]],[1]!Таблица213[[product_name]:[упаковка]],4,FALSE)</f>
        <v>пром</v>
      </c>
      <c r="I1837">
        <v>654.92304236203336</v>
      </c>
      <c r="J1837" s="15">
        <v>256.33928571428567</v>
      </c>
      <c r="K1837" s="15">
        <f>укпф1[[#This Row],[цена]]*укпф1[[#This Row],[объем]]</f>
        <v>167882.50487691048</v>
      </c>
      <c r="L1837" s="16">
        <f>IFERROR(укпф1[[#This Row],[объем]]*VLOOKUP(укпф1[[#This Row],[артикул]],[1]маринад!$A$2:$D$39,3,FALSE),укпф1[[#This Row],[объем]])</f>
        <v>654.92304236203336</v>
      </c>
    </row>
    <row r="1838" spans="1:12" x14ac:dyDescent="0.35">
      <c r="A1838" s="15" t="s">
        <v>161</v>
      </c>
      <c r="B1838" s="13" t="s">
        <v>165</v>
      </c>
      <c r="C1838" s="13" t="s">
        <v>16</v>
      </c>
      <c r="D1838">
        <f>VLOOKUP(укпф1[[#This Row],[Номенклатура]],[1]!Таблица213[[product_name]:[упаковка]],7,FALSE)</f>
        <v>1079</v>
      </c>
      <c r="E1838" t="s">
        <v>22</v>
      </c>
      <c r="F1838" t="str">
        <f>VLOOKUP(укпф1[[#This Row],[Номенклатура]],[1]!Таблица213[[product_name]:[упаковка]],3,FALSE)</f>
        <v>ОХЛ</v>
      </c>
      <c r="G1838" s="15"/>
      <c r="H1838" t="str">
        <f>VLOOKUP(укпф1[[#This Row],[Номенклатура]],[1]!Таблица213[[product_name]:[упаковка]],4,FALSE)</f>
        <v>пром</v>
      </c>
      <c r="I1838">
        <v>924.38207034675372</v>
      </c>
      <c r="J1838" s="15">
        <v>256.33928571428567</v>
      </c>
      <c r="K1838" s="15">
        <f>укпф1[[#This Row],[цена]]*укпф1[[#This Row],[объем]]</f>
        <v>236955.43963977942</v>
      </c>
      <c r="L1838" s="16">
        <f>IFERROR(укпф1[[#This Row],[объем]]*VLOOKUP(укпф1[[#This Row],[артикул]],[1]маринад!$A$2:$D$39,3,FALSE),укпф1[[#This Row],[объем]])</f>
        <v>924.38207034675372</v>
      </c>
    </row>
    <row r="1839" spans="1:12" x14ac:dyDescent="0.35">
      <c r="A1839" s="15" t="s">
        <v>161</v>
      </c>
      <c r="B1839" s="13" t="s">
        <v>165</v>
      </c>
      <c r="C1839" s="13" t="s">
        <v>16</v>
      </c>
      <c r="D1839">
        <f>VLOOKUP(укпф1[[#This Row],[Номенклатура]],[1]!Таблица213[[product_name]:[упаковка]],7,FALSE)</f>
        <v>1078</v>
      </c>
      <c r="E1839" t="s">
        <v>23</v>
      </c>
      <c r="F1839" t="str">
        <f>VLOOKUP(укпф1[[#This Row],[Номенклатура]],[1]!Таблица213[[product_name]:[упаковка]],3,FALSE)</f>
        <v>ОХЛ</v>
      </c>
      <c r="G1839" s="15"/>
      <c r="H1839" t="str">
        <f>VLOOKUP(укпф1[[#This Row],[Номенклатура]],[1]!Таблица213[[product_name]:[упаковка]],4,FALSE)</f>
        <v>пром</v>
      </c>
      <c r="I1839">
        <v>1186.9238182167392</v>
      </c>
      <c r="J1839" s="15">
        <v>256.33928571428567</v>
      </c>
      <c r="K1839" s="15">
        <f>укпф1[[#This Row],[цена]]*укпф1[[#This Row],[объем]]</f>
        <v>304255.20375895157</v>
      </c>
      <c r="L1839" s="16">
        <f>IFERROR(укпф1[[#This Row],[объем]]*VLOOKUP(укпф1[[#This Row],[артикул]],[1]маринад!$A$2:$D$39,3,FALSE),укпф1[[#This Row],[объем]])</f>
        <v>1186.9238182167392</v>
      </c>
    </row>
    <row r="1840" spans="1:12" x14ac:dyDescent="0.35">
      <c r="A1840" s="15" t="s">
        <v>161</v>
      </c>
      <c r="B1840" s="13" t="s">
        <v>16</v>
      </c>
      <c r="C1840" s="13" t="s">
        <v>16</v>
      </c>
      <c r="D1840">
        <f>VLOOKUP(укпф1[[#This Row],[Номенклатура]],[1]!Таблица213[[product_name]:[упаковка]],7,FALSE)</f>
        <v>1040</v>
      </c>
      <c r="E1840" t="s">
        <v>141</v>
      </c>
      <c r="F1840" t="str">
        <f>VLOOKUP(укпф1[[#This Row],[Номенклатура]],[1]!Таблица213[[product_name]:[упаковка]],3,FALSE)</f>
        <v>ОХЛ</v>
      </c>
      <c r="G1840" s="15"/>
      <c r="H1840" t="str">
        <f>VLOOKUP(укпф1[[#This Row],[Номенклатура]],[1]!Таблица213[[product_name]:[упаковка]],4,FALSE)</f>
        <v>тушка</v>
      </c>
      <c r="I1840">
        <v>20756.554562241243</v>
      </c>
      <c r="J1840" s="15">
        <v>517.09821428571422</v>
      </c>
      <c r="K1840" s="15">
        <f>укпф1[[#This Row],[цена]]*укпф1[[#This Row],[объем]]</f>
        <v>10733177.298858941</v>
      </c>
      <c r="L1840" s="16">
        <f>IFERROR(укпф1[[#This Row],[объем]]*VLOOKUP(укпф1[[#This Row],[артикул]],[1]маринад!$A$2:$D$39,3,FALSE),укпф1[[#This Row],[объем]])</f>
        <v>20756.554562241243</v>
      </c>
    </row>
    <row r="1841" spans="1:12" x14ac:dyDescent="0.35">
      <c r="A1841" s="15" t="s">
        <v>161</v>
      </c>
      <c r="B1841" s="13" t="s">
        <v>93</v>
      </c>
      <c r="C1841" t="s">
        <v>69</v>
      </c>
      <c r="D1841">
        <f>VLOOKUP(укпф1[[#This Row],[Номенклатура]],[1]!Таблица213[[product_name]:[упаковка]],7,FALSE)</f>
        <v>1064</v>
      </c>
      <c r="E1841" t="s">
        <v>62</v>
      </c>
      <c r="F1841" t="str">
        <f>VLOOKUP(укпф1[[#This Row],[Номенклатура]],[1]!Таблица213[[product_name]:[упаковка]],3,FALSE)</f>
        <v>ОХЛ</v>
      </c>
      <c r="G1841" s="15"/>
      <c r="H1841" t="str">
        <f>VLOOKUP(укпф1[[#This Row],[Номенклатура]],[1]!Таблица213[[product_name]:[упаковка]],4,FALSE)</f>
        <v>бедро</v>
      </c>
      <c r="I1841">
        <v>41.000000000000007</v>
      </c>
      <c r="J1841" s="15">
        <v>884.0434821428571</v>
      </c>
      <c r="K1841" s="15">
        <f>укпф1[[#This Row],[цена]]*укпф1[[#This Row],[объем]]</f>
        <v>36245.782767857148</v>
      </c>
      <c r="L1841" s="16">
        <f>IFERROR(укпф1[[#This Row],[объем]]*VLOOKUP(укпф1[[#This Row],[артикул]],[1]маринад!$A$2:$D$39,3,FALSE),укпф1[[#This Row],[объем]])</f>
        <v>34.804753820033966</v>
      </c>
    </row>
    <row r="1842" spans="1:12" x14ac:dyDescent="0.35">
      <c r="A1842" s="15" t="s">
        <v>161</v>
      </c>
      <c r="B1842" s="13" t="s">
        <v>93</v>
      </c>
      <c r="C1842" t="s">
        <v>69</v>
      </c>
      <c r="D1842">
        <f>VLOOKUP(укпф1[[#This Row],[Номенклатура]],[1]!Таблица213[[product_name]:[упаковка]],7,FALSE)</f>
        <v>711</v>
      </c>
      <c r="E1842" t="s">
        <v>73</v>
      </c>
      <c r="F1842" t="str">
        <f>VLOOKUP(укпф1[[#This Row],[Номенклатура]],[1]!Таблица213[[product_name]:[упаковка]],3,FALSE)</f>
        <v>ОХЛ</v>
      </c>
      <c r="G1842" s="15"/>
      <c r="H1842" t="str">
        <f>VLOOKUP(укпф1[[#This Row],[Номенклатура]],[1]!Таблица213[[product_name]:[упаковка]],4,FALSE)</f>
        <v>бедро</v>
      </c>
      <c r="I1842">
        <v>309.375</v>
      </c>
      <c r="J1842" s="15">
        <v>867.65544642857139</v>
      </c>
      <c r="K1842" s="15">
        <f>укпф1[[#This Row],[цена]]*укпф1[[#This Row],[объем]]</f>
        <v>268430.90373883926</v>
      </c>
      <c r="L1842" s="16">
        <f>IFERROR(укпф1[[#This Row],[объем]]*VLOOKUP(укпф1[[#This Row],[артикул]],[1]маринад!$A$2:$D$39,3,FALSE),укпф1[[#This Row],[объем]])</f>
        <v>309.375</v>
      </c>
    </row>
    <row r="1843" spans="1:12" x14ac:dyDescent="0.35">
      <c r="A1843" s="15" t="s">
        <v>161</v>
      </c>
      <c r="B1843" s="13" t="s">
        <v>93</v>
      </c>
      <c r="C1843" t="s">
        <v>69</v>
      </c>
      <c r="D1843">
        <f>VLOOKUP(укпф1[[#This Row],[Номенклатура]],[1]!Таблица213[[product_name]:[упаковка]],7,FALSE)</f>
        <v>713</v>
      </c>
      <c r="E1843" t="s">
        <v>74</v>
      </c>
      <c r="F1843" t="str">
        <f>VLOOKUP(укпф1[[#This Row],[Номенклатура]],[1]!Таблица213[[product_name]:[упаковка]],3,FALSE)</f>
        <v>ОХЛ</v>
      </c>
      <c r="G1843" s="15"/>
      <c r="H1843" t="str">
        <f>VLOOKUP(укпф1[[#This Row],[Номенклатура]],[1]!Таблица213[[product_name]:[упаковка]],4,FALSE)</f>
        <v>голень</v>
      </c>
      <c r="I1843">
        <v>243.63636363636365</v>
      </c>
      <c r="J1843" s="15">
        <v>899.88524999999993</v>
      </c>
      <c r="K1843" s="15">
        <f>укпф1[[#This Row],[цена]]*укпф1[[#This Row],[объем]]</f>
        <v>219244.77</v>
      </c>
      <c r="L1843" s="16">
        <f>IFERROR(укпф1[[#This Row],[объем]]*VLOOKUP(укпф1[[#This Row],[артикул]],[1]маринад!$A$2:$D$39,3,FALSE),укпф1[[#This Row],[объем]])</f>
        <v>243.63636363636365</v>
      </c>
    </row>
    <row r="1844" spans="1:12" x14ac:dyDescent="0.35">
      <c r="A1844" s="15" t="s">
        <v>161</v>
      </c>
      <c r="B1844" s="13" t="s">
        <v>93</v>
      </c>
      <c r="C1844" t="s">
        <v>69</v>
      </c>
      <c r="D1844">
        <f>VLOOKUP(укпф1[[#This Row],[Номенклатура]],[1]!Таблица213[[product_name]:[упаковка]],7,FALSE)</f>
        <v>739</v>
      </c>
      <c r="E1844" t="s">
        <v>91</v>
      </c>
      <c r="F1844" t="str">
        <f>VLOOKUP(укпф1[[#This Row],[Номенклатура]],[1]!Таблица213[[product_name]:[упаковка]],3,FALSE)</f>
        <v>ОХЛ</v>
      </c>
      <c r="G1844" s="15"/>
      <c r="H1844" t="str">
        <f>VLOOKUP(укпф1[[#This Row],[Номенклатура]],[1]!Таблица213[[product_name]:[упаковка]],4,FALSE)</f>
        <v>головы</v>
      </c>
      <c r="I1844">
        <v>163.90243902439025</v>
      </c>
      <c r="J1844" s="15">
        <v>208.85641071428569</v>
      </c>
      <c r="K1844" s="15">
        <f>укпф1[[#This Row],[цена]]*укпф1[[#This Row],[объем]]</f>
        <v>34232.075121951217</v>
      </c>
      <c r="L1844" s="16">
        <f>IFERROR(укпф1[[#This Row],[объем]]*VLOOKUP(укпф1[[#This Row],[артикул]],[1]маринад!$A$2:$D$39,3,FALSE),укпф1[[#This Row],[объем]])</f>
        <v>163.90243902439025</v>
      </c>
    </row>
    <row r="1845" spans="1:12" x14ac:dyDescent="0.35">
      <c r="A1845" s="15" t="s">
        <v>161</v>
      </c>
      <c r="B1845" s="13" t="s">
        <v>93</v>
      </c>
      <c r="C1845" t="s">
        <v>69</v>
      </c>
      <c r="D1845">
        <f>VLOOKUP(укпф1[[#This Row],[Номенклатура]],[1]!Таблица213[[product_name]:[упаковка]],7,FALSE)</f>
        <v>725</v>
      </c>
      <c r="E1845" t="s">
        <v>78</v>
      </c>
      <c r="F1845" t="str">
        <f>VLOOKUP(укпф1[[#This Row],[Номенклатура]],[1]!Таблица213[[product_name]:[упаковка]],3,FALSE)</f>
        <v>ОХЛ</v>
      </c>
      <c r="G1845" s="15"/>
      <c r="H1845" t="str">
        <f>VLOOKUP(укпф1[[#This Row],[Номенклатура]],[1]!Таблица213[[product_name]:[упаковка]],4,FALSE)</f>
        <v>грудка</v>
      </c>
      <c r="I1845">
        <v>116.20967741935483</v>
      </c>
      <c r="J1845" s="15">
        <v>884.0434821428571</v>
      </c>
      <c r="K1845" s="15">
        <f>укпф1[[#This Row],[цена]]*укпф1[[#This Row],[объем]]</f>
        <v>102734.4078845046</v>
      </c>
      <c r="L1845" s="16">
        <f>IFERROR(укпф1[[#This Row],[объем]]*VLOOKUP(укпф1[[#This Row],[артикул]],[1]маринад!$A$2:$D$39,3,FALSE),укпф1[[#This Row],[объем]])</f>
        <v>116.20967741935483</v>
      </c>
    </row>
    <row r="1846" spans="1:12" x14ac:dyDescent="0.35">
      <c r="A1846" s="15" t="s">
        <v>161</v>
      </c>
      <c r="B1846" s="13" t="s">
        <v>93</v>
      </c>
      <c r="C1846" t="s">
        <v>69</v>
      </c>
      <c r="D1846">
        <f>VLOOKUP(укпф1[[#This Row],[Номенклатура]],[1]!Таблица213[[product_name]:[упаковка]],7,FALSE)</f>
        <v>731</v>
      </c>
      <c r="E1846" t="s">
        <v>81</v>
      </c>
      <c r="F1846" t="str">
        <f>VLOOKUP(укпф1[[#This Row],[Номенклатура]],[1]!Таблица213[[product_name]:[упаковка]],3,FALSE)</f>
        <v>ОХЛ</v>
      </c>
      <c r="G1846" s="15"/>
      <c r="H1846" t="str">
        <f>VLOOKUP(укпф1[[#This Row],[Номенклатура]],[1]!Таблица213[[product_name]:[упаковка]],4,FALSE)</f>
        <v>желудки</v>
      </c>
      <c r="I1846">
        <v>51.219512195121943</v>
      </c>
      <c r="J1846" s="15">
        <v>554.21605446428566</v>
      </c>
      <c r="K1846" s="15">
        <f>укпф1[[#This Row],[цена]]*укпф1[[#This Row],[объем]]</f>
        <v>28386.675960365847</v>
      </c>
      <c r="L1846" s="16">
        <f>IFERROR(укпф1[[#This Row],[объем]]*VLOOKUP(укпф1[[#This Row],[артикул]],[1]маринад!$A$2:$D$39,3,FALSE),укпф1[[#This Row],[объем]])</f>
        <v>51.219512195121943</v>
      </c>
    </row>
    <row r="1847" spans="1:12" x14ac:dyDescent="0.35">
      <c r="A1847" s="15" t="s">
        <v>161</v>
      </c>
      <c r="B1847" s="13" t="s">
        <v>93</v>
      </c>
      <c r="C1847" t="s">
        <v>69</v>
      </c>
      <c r="D1847">
        <f>VLOOKUP(укпф1[[#This Row],[Номенклатура]],[1]!Таблица213[[product_name]:[упаковка]],7,FALSE)</f>
        <v>730</v>
      </c>
      <c r="E1847" t="s">
        <v>45</v>
      </c>
      <c r="F1847" t="str">
        <f>VLOOKUP(укпф1[[#This Row],[Номенклатура]],[1]!Таблица213[[product_name]:[упаковка]],3,FALSE)</f>
        <v>ОХЛ</v>
      </c>
      <c r="G1847" s="15"/>
      <c r="H1847" t="str">
        <f>VLOOKUP(укпф1[[#This Row],[Номенклатура]],[1]!Таблица213[[product_name]:[упаковка]],4,FALSE)</f>
        <v>желудки</v>
      </c>
      <c r="I1847">
        <v>64.285714285714278</v>
      </c>
      <c r="J1847" s="15">
        <v>570.84991071428567</v>
      </c>
      <c r="K1847" s="15">
        <f>укпф1[[#This Row],[цена]]*укпф1[[#This Row],[объем]]</f>
        <v>36697.494260204076</v>
      </c>
      <c r="L1847" s="16">
        <f>IFERROR(укпф1[[#This Row],[объем]]*VLOOKUP(укпф1[[#This Row],[артикул]],[1]маринад!$A$2:$D$39,3,FALSE),укпф1[[#This Row],[объем]])</f>
        <v>64.285714285714278</v>
      </c>
    </row>
    <row r="1848" spans="1:12" x14ac:dyDescent="0.35">
      <c r="A1848" s="15" t="s">
        <v>161</v>
      </c>
      <c r="B1848" s="13" t="s">
        <v>93</v>
      </c>
      <c r="C1848" t="s">
        <v>69</v>
      </c>
      <c r="D1848">
        <f>VLOOKUP(укпф1[[#This Row],[Номенклатура]],[1]!Таблица213[[product_name]:[упаковка]],7,FALSE)</f>
        <v>715</v>
      </c>
      <c r="E1848" t="s">
        <v>75</v>
      </c>
      <c r="F1848" t="str">
        <f>VLOOKUP(укпф1[[#This Row],[Номенклатура]],[1]!Таблица213[[product_name]:[упаковка]],3,FALSE)</f>
        <v>ОХЛ</v>
      </c>
      <c r="G1848" s="15"/>
      <c r="H1848" t="str">
        <f>VLOOKUP(укпф1[[#This Row],[Номенклатура]],[1]!Таблица213[[product_name]:[упаковка]],4,FALSE)</f>
        <v>крыло</v>
      </c>
      <c r="I1848">
        <v>258.01526717557255</v>
      </c>
      <c r="J1848" s="15">
        <v>899.88524999999993</v>
      </c>
      <c r="K1848" s="15">
        <f>укпф1[[#This Row],[цена]]*укпф1[[#This Row],[объем]]</f>
        <v>232184.13320610687</v>
      </c>
      <c r="L1848" s="16">
        <f>IFERROR(укпф1[[#This Row],[объем]]*VLOOKUP(укпф1[[#This Row],[артикул]],[1]маринад!$A$2:$D$39,3,FALSE),укпф1[[#This Row],[объем]])</f>
        <v>258.01526717557255</v>
      </c>
    </row>
    <row r="1849" spans="1:12" x14ac:dyDescent="0.35">
      <c r="A1849" s="15" t="s">
        <v>161</v>
      </c>
      <c r="B1849" s="13" t="s">
        <v>93</v>
      </c>
      <c r="C1849" t="s">
        <v>69</v>
      </c>
      <c r="D1849">
        <f>VLOOKUP(укпф1[[#This Row],[Номенклатура]],[1]!Таблица213[[product_name]:[упаковка]],7,FALSE)</f>
        <v>737</v>
      </c>
      <c r="E1849" t="s">
        <v>90</v>
      </c>
      <c r="F1849" t="str">
        <f>VLOOKUP(укпф1[[#This Row],[Номенклатура]],[1]!Таблица213[[product_name]:[упаковка]],3,FALSE)</f>
        <v>ОХЛ</v>
      </c>
      <c r="G1849" s="15"/>
      <c r="H1849" t="str">
        <f>VLOOKUP(укпф1[[#This Row],[Номенклатура]],[1]!Таблица213[[product_name]:[упаковка]],4,FALSE)</f>
        <v>лапы</v>
      </c>
      <c r="I1849">
        <v>120.96774193548387</v>
      </c>
      <c r="J1849" s="15">
        <v>201.20866071428571</v>
      </c>
      <c r="K1849" s="15">
        <f>укпф1[[#This Row],[цена]]*укпф1[[#This Row],[объем]]</f>
        <v>24339.757344470047</v>
      </c>
      <c r="L1849" s="16">
        <f>IFERROR(укпф1[[#This Row],[объем]]*VLOOKUP(укпф1[[#This Row],[артикул]],[1]маринад!$A$2:$D$39,3,FALSE),укпф1[[#This Row],[объем]])</f>
        <v>120.96774193548387</v>
      </c>
    </row>
    <row r="1850" spans="1:12" x14ac:dyDescent="0.35">
      <c r="A1850" s="15" t="s">
        <v>161</v>
      </c>
      <c r="B1850" s="13" t="s">
        <v>93</v>
      </c>
      <c r="C1850" t="s">
        <v>69</v>
      </c>
      <c r="D1850">
        <f>VLOOKUP(укпф1[[#This Row],[Номенклатура]],[1]!Таблица213[[product_name]:[упаковка]],7,FALSE)</f>
        <v>952</v>
      </c>
      <c r="E1850" t="s">
        <v>86</v>
      </c>
      <c r="F1850" t="str">
        <f>VLOOKUP(укпф1[[#This Row],[Номенклатура]],[1]!Таблица213[[product_name]:[упаковка]],3,FALSE)</f>
        <v>ОХЛ</v>
      </c>
      <c r="G1850" s="15"/>
      <c r="H1850" t="str">
        <f>VLOOKUP(укпф1[[#This Row],[Номенклатура]],[1]!Таблица213[[product_name]:[упаковка]],4,FALSE)</f>
        <v>голень</v>
      </c>
      <c r="I1850">
        <v>30.299999999999997</v>
      </c>
      <c r="J1850" s="15">
        <v>930.02102678571418</v>
      </c>
      <c r="K1850" s="15">
        <f>укпф1[[#This Row],[цена]]*укпф1[[#This Row],[объем]]</f>
        <v>28179.637111607139</v>
      </c>
      <c r="L1850" s="16">
        <f>IFERROR(укпф1[[#This Row],[объем]]*VLOOKUP(укпф1[[#This Row],[артикул]],[1]маринад!$A$2:$D$39,3,FALSE),укпф1[[#This Row],[объем]])</f>
        <v>25.908507909362974</v>
      </c>
    </row>
    <row r="1851" spans="1:12" x14ac:dyDescent="0.35">
      <c r="A1851" s="15" t="s">
        <v>161</v>
      </c>
      <c r="B1851" s="13" t="s">
        <v>93</v>
      </c>
      <c r="C1851" t="s">
        <v>69</v>
      </c>
      <c r="D1851">
        <f>VLOOKUP(укпф1[[#This Row],[Номенклатура]],[1]!Таблица213[[product_name]:[упаковка]],7,FALSE)</f>
        <v>953</v>
      </c>
      <c r="E1851" t="s">
        <v>87</v>
      </c>
      <c r="F1851" t="str">
        <f>VLOOKUP(укпф1[[#This Row],[Номенклатура]],[1]!Таблица213[[product_name]:[упаковка]],3,FALSE)</f>
        <v>ОХЛ</v>
      </c>
      <c r="G1851" s="15"/>
      <c r="H1851" t="str">
        <f>VLOOKUP(укпф1[[#This Row],[Номенклатура]],[1]!Таблица213[[product_name]:[упаковка]],4,FALSE)</f>
        <v>бедро</v>
      </c>
      <c r="I1851">
        <v>20.399999999999999</v>
      </c>
      <c r="J1851" s="15">
        <v>953.23741071428572</v>
      </c>
      <c r="K1851" s="15">
        <f>укпф1[[#This Row],[цена]]*укпф1[[#This Row],[объем]]</f>
        <v>19446.043178571428</v>
      </c>
      <c r="L1851" s="16">
        <f>IFERROR(укпф1[[#This Row],[объем]]*VLOOKUP(укпф1[[#This Row],[артикул]],[1]маринад!$A$2:$D$39,3,FALSE),укпф1[[#This Row],[объем]])</f>
        <v>17.59379042690815</v>
      </c>
    </row>
    <row r="1852" spans="1:12" x14ac:dyDescent="0.35">
      <c r="A1852" s="15" t="s">
        <v>161</v>
      </c>
      <c r="B1852" s="13" t="s">
        <v>93</v>
      </c>
      <c r="C1852" t="s">
        <v>69</v>
      </c>
      <c r="D1852">
        <f>VLOOKUP(укпф1[[#This Row],[Номенклатура]],[1]!Таблица213[[product_name]:[упаковка]],7,FALSE)</f>
        <v>951</v>
      </c>
      <c r="E1852" t="s">
        <v>178</v>
      </c>
      <c r="F1852" t="str">
        <f>VLOOKUP(укпф1[[#This Row],[Номенклатура]],[1]!Таблица213[[product_name]:[упаковка]],3,FALSE)</f>
        <v>ОХЛ</v>
      </c>
      <c r="G1852" s="15"/>
      <c r="H1852" t="str">
        <f>VLOOKUP(укпф1[[#This Row],[Номенклатура]],[1]!Таблица213[[product_name]:[упаковка]],4,FALSE)</f>
        <v>крыло</v>
      </c>
      <c r="I1852">
        <v>49.923308032890574</v>
      </c>
      <c r="J1852" s="15">
        <v>891.23600892857132</v>
      </c>
      <c r="K1852" s="15">
        <f>укпф1[[#This Row],[цена]]*укпф1[[#This Row],[объем]]</f>
        <v>44493.449803745083</v>
      </c>
      <c r="L1852" s="16">
        <f>IFERROR(укпф1[[#This Row],[объем]]*VLOOKUP(укпф1[[#This Row],[артикул]],[1]маринад!$A$2:$D$39,3,FALSE),укпф1[[#This Row],[объем]])</f>
        <v>42.397713828357169</v>
      </c>
    </row>
    <row r="1853" spans="1:12" x14ac:dyDescent="0.35">
      <c r="A1853" s="15" t="s">
        <v>161</v>
      </c>
      <c r="B1853" s="13" t="s">
        <v>93</v>
      </c>
      <c r="C1853" t="s">
        <v>69</v>
      </c>
      <c r="D1853">
        <f>VLOOKUP(укпф1[[#This Row],[Номенклатура]],[1]!Таблица213[[product_name]:[упаковка]],7,FALSE)</f>
        <v>204</v>
      </c>
      <c r="E1853" t="s">
        <v>84</v>
      </c>
      <c r="F1853" t="str">
        <f>VLOOKUP(укпф1[[#This Row],[Номенклатура]],[1]!Таблица213[[product_name]:[упаковка]],3,FALSE)</f>
        <v>ОХЛ</v>
      </c>
      <c r="G1853" s="15"/>
      <c r="H1853" t="str">
        <f>VLOOKUP(укпф1[[#This Row],[Номенклатура]],[1]!Таблица213[[product_name]:[упаковка]],4,FALSE)</f>
        <v>крыло</v>
      </c>
      <c r="I1853">
        <v>30.078456035388204</v>
      </c>
      <c r="J1853" s="15">
        <v>884.0434821428571</v>
      </c>
      <c r="K1853" s="15">
        <f>укпф1[[#This Row],[цена]]*укпф1[[#This Row],[объем]]</f>
        <v>26590.663011005425</v>
      </c>
      <c r="L1853" s="16">
        <f>IFERROR(укпф1[[#This Row],[объем]]*VLOOKUP(укпф1[[#This Row],[артикул]],[1]маринад!$A$2:$D$39,3,FALSE),укпф1[[#This Row],[объем]])</f>
        <v>25.785217347096616</v>
      </c>
    </row>
    <row r="1854" spans="1:12" x14ac:dyDescent="0.35">
      <c r="A1854" s="15" t="s">
        <v>161</v>
      </c>
      <c r="B1854" s="13" t="s">
        <v>93</v>
      </c>
      <c r="C1854" t="s">
        <v>69</v>
      </c>
      <c r="D1854">
        <f>VLOOKUP(укпф1[[#This Row],[Номенклатура]],[1]!Таблица213[[product_name]:[упаковка]],7,FALSE)</f>
        <v>205</v>
      </c>
      <c r="E1854" t="s">
        <v>88</v>
      </c>
      <c r="F1854" t="str">
        <f>VLOOKUP(укпф1[[#This Row],[Номенклатура]],[1]!Таблица213[[product_name]:[упаковка]],3,FALSE)</f>
        <v>ОХЛ</v>
      </c>
      <c r="G1854" s="15"/>
      <c r="H1854" t="str">
        <f>VLOOKUP(укпф1[[#This Row],[Номенклатура]],[1]!Таблица213[[product_name]:[упаковка]],4,FALSE)</f>
        <v>рагу</v>
      </c>
      <c r="I1854">
        <v>50.495049504950494</v>
      </c>
      <c r="J1854" s="15">
        <v>635.49160714285711</v>
      </c>
      <c r="K1854" s="15">
        <f>укпф1[[#This Row],[цена]]*укпф1[[#This Row],[объем]]</f>
        <v>32089.180162659119</v>
      </c>
      <c r="L1854" s="16">
        <f>IFERROR(укпф1[[#This Row],[объем]]*VLOOKUP(укпф1[[#This Row],[артикул]],[1]маринад!$A$2:$D$39,3,FALSE),укпф1[[#This Row],[объем]])</f>
        <v>37.467574018661793</v>
      </c>
    </row>
    <row r="1855" spans="1:12" x14ac:dyDescent="0.35">
      <c r="A1855" s="15" t="s">
        <v>161</v>
      </c>
      <c r="B1855" s="13" t="s">
        <v>93</v>
      </c>
      <c r="C1855" t="s">
        <v>69</v>
      </c>
      <c r="D1855">
        <f>VLOOKUP(укпф1[[#This Row],[Номенклатура]],[1]!Таблица213[[product_name]:[упаковка]],7,FALSE)</f>
        <v>30</v>
      </c>
      <c r="E1855" t="s">
        <v>80</v>
      </c>
      <c r="F1855" t="str">
        <f>VLOOKUP(укпф1[[#This Row],[Номенклатура]],[1]!Таблица213[[product_name]:[упаковка]],3,FALSE)</f>
        <v>ОХЛ</v>
      </c>
      <c r="G1855" s="15"/>
      <c r="H1855" t="str">
        <f>VLOOKUP(укпф1[[#This Row],[Номенклатура]],[1]!Таблица213[[product_name]:[упаковка]],4,FALSE)</f>
        <v>рагу</v>
      </c>
      <c r="I1855">
        <v>119.06976744186048</v>
      </c>
      <c r="J1855" s="15">
        <v>739.28249999999991</v>
      </c>
      <c r="K1855" s="15">
        <f>укпф1[[#This Row],[цена]]*укпф1[[#This Row],[объем]]</f>
        <v>88026.195348837209</v>
      </c>
      <c r="L1855" s="16">
        <f>IFERROR(укпф1[[#This Row],[объем]]*VLOOKUP(укпф1[[#This Row],[артикул]],[1]маринад!$A$2:$D$39,3,FALSE),укпф1[[#This Row],[объем]])</f>
        <v>119.06976744186048</v>
      </c>
    </row>
    <row r="1856" spans="1:12" x14ac:dyDescent="0.35">
      <c r="A1856" s="15" t="s">
        <v>161</v>
      </c>
      <c r="B1856" s="13" t="s">
        <v>93</v>
      </c>
      <c r="C1856" t="s">
        <v>69</v>
      </c>
      <c r="D1856">
        <f>VLOOKUP(укпф1[[#This Row],[Номенклатура]],[1]!Таблица213[[product_name]:[упаковка]],7,FALSE)</f>
        <v>733</v>
      </c>
      <c r="E1856" t="s">
        <v>82</v>
      </c>
      <c r="F1856" t="str">
        <f>VLOOKUP(укпф1[[#This Row],[Номенклатура]],[1]!Таблица213[[product_name]:[упаковка]],3,FALSE)</f>
        <v>ОХЛ</v>
      </c>
      <c r="G1856" s="15"/>
      <c r="H1856" t="str">
        <f>VLOOKUP(укпф1[[#This Row],[Номенклатура]],[1]!Таблица213[[product_name]:[упаковка]],4,FALSE)</f>
        <v>печень</v>
      </c>
      <c r="I1856">
        <v>60.487804878048777</v>
      </c>
      <c r="J1856" s="15">
        <v>522.04998214285706</v>
      </c>
      <c r="K1856" s="15">
        <f>укпф1[[#This Row],[цена]]*укпф1[[#This Row],[объем]]</f>
        <v>31577.657456445988</v>
      </c>
      <c r="L1856" s="16">
        <f>IFERROR(укпф1[[#This Row],[объем]]*VLOOKUP(укпф1[[#This Row],[артикул]],[1]маринад!$A$2:$D$39,3,FALSE),укпф1[[#This Row],[объем]])</f>
        <v>60.487804878048777</v>
      </c>
    </row>
    <row r="1857" spans="1:12" x14ac:dyDescent="0.35">
      <c r="A1857" s="15" t="s">
        <v>161</v>
      </c>
      <c r="B1857" s="13" t="s">
        <v>93</v>
      </c>
      <c r="C1857" t="s">
        <v>69</v>
      </c>
      <c r="D1857">
        <f>VLOOKUP(укпф1[[#This Row],[Номенклатура]],[1]!Таблица213[[product_name]:[упаковка]],7,FALSE)</f>
        <v>732</v>
      </c>
      <c r="E1857" t="s">
        <v>47</v>
      </c>
      <c r="F1857" t="str">
        <f>VLOOKUP(укпф1[[#This Row],[Номенклатура]],[1]!Таблица213[[product_name]:[упаковка]],3,FALSE)</f>
        <v>ОХЛ</v>
      </c>
      <c r="G1857" s="15"/>
      <c r="H1857" t="str">
        <f>VLOOKUP(укпф1[[#This Row],[Номенклатура]],[1]!Таблица213[[product_name]:[упаковка]],4,FALSE)</f>
        <v>печень</v>
      </c>
      <c r="I1857">
        <v>47.5</v>
      </c>
      <c r="J1857" s="15">
        <v>538.07383928571426</v>
      </c>
      <c r="K1857" s="15">
        <f>укпф1[[#This Row],[цена]]*укпф1[[#This Row],[объем]]</f>
        <v>25558.507366071426</v>
      </c>
      <c r="L1857" s="16">
        <f>IFERROR(укпф1[[#This Row],[объем]]*VLOOKUP(укпф1[[#This Row],[артикул]],[1]маринад!$A$2:$D$39,3,FALSE),укпф1[[#This Row],[объем]])</f>
        <v>47.5</v>
      </c>
    </row>
    <row r="1858" spans="1:12" x14ac:dyDescent="0.35">
      <c r="A1858" s="15" t="s">
        <v>161</v>
      </c>
      <c r="B1858" s="13" t="s">
        <v>93</v>
      </c>
      <c r="C1858" t="s">
        <v>69</v>
      </c>
      <c r="D1858">
        <f>VLOOKUP(укпф1[[#This Row],[Номенклатура]],[1]!Таблица213[[product_name]:[упаковка]],7,FALSE)</f>
        <v>735</v>
      </c>
      <c r="E1858" t="s">
        <v>83</v>
      </c>
      <c r="F1858" t="str">
        <f>VLOOKUP(укпф1[[#This Row],[Номенклатура]],[1]!Таблица213[[product_name]:[упаковка]],3,FALSE)</f>
        <v>ОХЛ</v>
      </c>
      <c r="G1858" s="15"/>
      <c r="H1858" t="str">
        <f>VLOOKUP(укпф1[[#This Row],[Номенклатура]],[1]!Таблица213[[product_name]:[упаковка]],4,FALSE)</f>
        <v>сердце</v>
      </c>
      <c r="I1858">
        <v>41.311475409836063</v>
      </c>
      <c r="J1858" s="15">
        <v>899.88524999999993</v>
      </c>
      <c r="K1858" s="15">
        <f>укпф1[[#This Row],[цена]]*укпф1[[#This Row],[объем]]</f>
        <v>37175.587377049174</v>
      </c>
      <c r="L1858" s="16">
        <f>IFERROR(укпф1[[#This Row],[объем]]*VLOOKUP(укпф1[[#This Row],[артикул]],[1]маринад!$A$2:$D$39,3,FALSE),укпф1[[#This Row],[объем]])</f>
        <v>41.311475409836063</v>
      </c>
    </row>
    <row r="1859" spans="1:12" x14ac:dyDescent="0.35">
      <c r="A1859" s="15" t="s">
        <v>161</v>
      </c>
      <c r="B1859" s="13" t="s">
        <v>93</v>
      </c>
      <c r="C1859" t="s">
        <v>69</v>
      </c>
      <c r="D1859">
        <f>VLOOKUP(укпф1[[#This Row],[Номенклатура]],[1]!Таблица213[[product_name]:[упаковка]],7,FALSE)</f>
        <v>734</v>
      </c>
      <c r="E1859" t="s">
        <v>49</v>
      </c>
      <c r="F1859" t="str">
        <f>VLOOKUP(укпф1[[#This Row],[Номенклатура]],[1]!Таблица213[[product_name]:[упаковка]],3,FALSE)</f>
        <v>ОХЛ</v>
      </c>
      <c r="G1859" s="15"/>
      <c r="H1859" t="str">
        <f>VLOOKUP(укпф1[[#This Row],[Номенклатура]],[1]!Таблица213[[product_name]:[упаковка]],4,FALSE)</f>
        <v>сердце</v>
      </c>
      <c r="I1859">
        <v>46.285714285714285</v>
      </c>
      <c r="J1859" s="15">
        <v>915.90910714285712</v>
      </c>
      <c r="K1859" s="15">
        <f>укпф1[[#This Row],[цена]]*укпф1[[#This Row],[объем]]</f>
        <v>42393.507244897955</v>
      </c>
      <c r="L1859" s="16">
        <f>IFERROR(укпф1[[#This Row],[объем]]*VLOOKUP(укпф1[[#This Row],[артикул]],[1]маринад!$A$2:$D$39,3,FALSE),укпф1[[#This Row],[объем]])</f>
        <v>46.285714285714285</v>
      </c>
    </row>
    <row r="1860" spans="1:12" x14ac:dyDescent="0.35">
      <c r="A1860" s="15" t="s">
        <v>161</v>
      </c>
      <c r="B1860" s="13" t="s">
        <v>93</v>
      </c>
      <c r="C1860" t="s">
        <v>69</v>
      </c>
      <c r="D1860">
        <f>VLOOKUP(укпф1[[#This Row],[Номенклатура]],[1]!Таблица213[[product_name]:[упаковка]],7,FALSE)</f>
        <v>719</v>
      </c>
      <c r="E1860" t="s">
        <v>77</v>
      </c>
      <c r="F1860" t="str">
        <f>VLOOKUP(укпф1[[#This Row],[Номенклатура]],[1]!Таблица213[[product_name]:[упаковка]],3,FALSE)</f>
        <v>ОХЛ</v>
      </c>
      <c r="G1860" s="15"/>
      <c r="H1860" t="str">
        <f>VLOOKUP(укпф1[[#This Row],[Номенклатура]],[1]!Таблица213[[product_name]:[упаковка]],4,FALSE)</f>
        <v>филе</v>
      </c>
      <c r="I1860">
        <v>446.66666666666663</v>
      </c>
      <c r="J1860" s="15">
        <v>1140.7893750000001</v>
      </c>
      <c r="K1860" s="15">
        <f>укпф1[[#This Row],[цена]]*укпф1[[#This Row],[объем]]</f>
        <v>509552.58749999997</v>
      </c>
      <c r="L1860" s="16">
        <f>IFERROR(укпф1[[#This Row],[объем]]*VLOOKUP(укпф1[[#This Row],[артикул]],[1]маринад!$A$2:$D$39,3,FALSE),укпф1[[#This Row],[объем]])</f>
        <v>446.66666666666663</v>
      </c>
    </row>
    <row r="1861" spans="1:12" x14ac:dyDescent="0.35">
      <c r="A1861" s="15" t="s">
        <v>161</v>
      </c>
      <c r="B1861" s="13" t="s">
        <v>93</v>
      </c>
      <c r="C1861" t="s">
        <v>69</v>
      </c>
      <c r="D1861">
        <f>VLOOKUP(укпф1[[#This Row],[Номенклатура]],[1]!Таблица213[[product_name]:[упаковка]],7,FALSE)</f>
        <v>702</v>
      </c>
      <c r="E1861" t="s">
        <v>72</v>
      </c>
      <c r="F1861" t="str">
        <f>VLOOKUP(укпф1[[#This Row],[Номенклатура]],[1]!Таблица213[[product_name]:[упаковка]],3,FALSE)</f>
        <v>ОХЛ</v>
      </c>
      <c r="G1861" s="15"/>
      <c r="H1861" t="str">
        <f>VLOOKUP(укпф1[[#This Row],[Номенклатура]],[1]!Таблица213[[product_name]:[упаковка]],4,FALSE)</f>
        <v>тушка</v>
      </c>
      <c r="I1861">
        <v>51.811594202898547</v>
      </c>
      <c r="J1861" s="15">
        <v>811.20776785714281</v>
      </c>
      <c r="K1861" s="15">
        <f>укпф1[[#This Row],[цена]]*укпф1[[#This Row],[объем]]</f>
        <v>42029.967682453411</v>
      </c>
      <c r="L1861" s="16">
        <f>IFERROR(укпф1[[#This Row],[объем]]*VLOOKUP(укпф1[[#This Row],[артикул]],[1]маринад!$A$2:$D$39,3,FALSE),укпф1[[#This Row],[объем]])</f>
        <v>51.811594202898547</v>
      </c>
    </row>
    <row r="1862" spans="1:12" x14ac:dyDescent="0.35">
      <c r="A1862" s="15" t="s">
        <v>161</v>
      </c>
      <c r="B1862" s="13" t="s">
        <v>93</v>
      </c>
      <c r="C1862" t="s">
        <v>69</v>
      </c>
      <c r="D1862">
        <f>VLOOKUP(укпф1[[#This Row],[Номенклатура]],[1]!Таблица213[[product_name]:[упаковка]],7,FALSE)</f>
        <v>717</v>
      </c>
      <c r="E1862" t="s">
        <v>76</v>
      </c>
      <c r="F1862" t="str">
        <f>VLOOKUP(укпф1[[#This Row],[Номенклатура]],[1]!Таблица213[[product_name]:[упаковка]],3,FALSE)</f>
        <v>ОХЛ</v>
      </c>
      <c r="G1862" s="15"/>
      <c r="H1862" t="str">
        <f>VLOOKUP(укпф1[[#This Row],[Номенклатура]],[1]!Таблица213[[product_name]:[упаковка]],4,FALSE)</f>
        <v>четвертина</v>
      </c>
      <c r="I1862">
        <v>88.666666666666671</v>
      </c>
      <c r="J1862" s="15">
        <v>819.40178571428567</v>
      </c>
      <c r="K1862" s="15">
        <f>укпф1[[#This Row],[цена]]*укпф1[[#This Row],[объем]]</f>
        <v>72653.625</v>
      </c>
      <c r="L1862" s="16">
        <f>IFERROR(укпф1[[#This Row],[объем]]*VLOOKUP(укпф1[[#This Row],[артикул]],[1]маринад!$A$2:$D$39,3,FALSE),укпф1[[#This Row],[объем]])</f>
        <v>88.666666666666671</v>
      </c>
    </row>
    <row r="1863" spans="1:12" x14ac:dyDescent="0.35">
      <c r="A1863" s="15" t="s">
        <v>161</v>
      </c>
      <c r="B1863" s="13" t="s">
        <v>93</v>
      </c>
      <c r="C1863" t="s">
        <v>69</v>
      </c>
      <c r="D1863">
        <f>VLOOKUP(укпф1[[#This Row],[Номенклатура]],[1]!Таблица213[[product_name]:[упаковка]],7,FALSE)</f>
        <v>744</v>
      </c>
      <c r="E1863" t="s">
        <v>92</v>
      </c>
      <c r="F1863" t="str">
        <f>VLOOKUP(укпф1[[#This Row],[Номенклатура]],[1]!Таблица213[[product_name]:[упаковка]],3,FALSE)</f>
        <v>ОХЛ</v>
      </c>
      <c r="G1863" s="15"/>
      <c r="H1863" t="str">
        <f>VLOOKUP(укпф1[[#This Row],[Номенклатура]],[1]!Таблица213[[product_name]:[упаковка]],4,FALSE)</f>
        <v>шея</v>
      </c>
      <c r="I1863">
        <v>163.90243902439025</v>
      </c>
      <c r="J1863" s="15">
        <v>297.71598214285711</v>
      </c>
      <c r="K1863" s="15">
        <f>укпф1[[#This Row],[цена]]*укпф1[[#This Row],[объем]]</f>
        <v>48796.375609756091</v>
      </c>
      <c r="L1863" s="16">
        <f>IFERROR(укпф1[[#This Row],[объем]]*VLOOKUP(укпф1[[#This Row],[артикул]],[1]маринад!$A$2:$D$39,3,FALSE),укпф1[[#This Row],[объем]])</f>
        <v>163.90243902439025</v>
      </c>
    </row>
    <row r="1864" spans="1:12" x14ac:dyDescent="0.35">
      <c r="A1864" s="15" t="s">
        <v>161</v>
      </c>
      <c r="B1864" s="13" t="s">
        <v>179</v>
      </c>
      <c r="C1864" s="13" t="s">
        <v>180</v>
      </c>
      <c r="D1864">
        <f>VLOOKUP(укпф1[[#This Row],[Номенклатура]],[1]!Таблица213[[product_name]:[упаковка]],7,FALSE)</f>
        <v>982</v>
      </c>
      <c r="E1864" t="s">
        <v>100</v>
      </c>
      <c r="F1864" t="str">
        <f>VLOOKUP(укпф1[[#This Row],[Номенклатура]],[1]!Таблица213[[product_name]:[упаковка]],3,FALSE)</f>
        <v>ОХЛ</v>
      </c>
      <c r="G1864" s="15"/>
      <c r="H1864" t="str">
        <f>VLOOKUP(укпф1[[#This Row],[Номенклатура]],[1]!Таблица213[[product_name]:[упаковка]],4,FALSE)</f>
        <v>филе</v>
      </c>
      <c r="I1864">
        <v>10000</v>
      </c>
      <c r="J1864" s="15">
        <v>1051.875</v>
      </c>
      <c r="K1864" s="15">
        <f>укпф1[[#This Row],[цена]]*укпф1[[#This Row],[объем]]</f>
        <v>10518750</v>
      </c>
      <c r="L1864" s="16">
        <f>IFERROR(укпф1[[#This Row],[объем]]*VLOOKUP(укпф1[[#This Row],[артикул]],[1]маринад!$A$2:$D$39,3,FALSE),укпф1[[#This Row],[объем]])</f>
        <v>10000</v>
      </c>
    </row>
    <row r="1865" spans="1:12" x14ac:dyDescent="0.35">
      <c r="A1865" s="15" t="s">
        <v>161</v>
      </c>
      <c r="B1865" s="13" t="s">
        <v>68</v>
      </c>
      <c r="C1865" t="s">
        <v>69</v>
      </c>
      <c r="D1865">
        <f>VLOOKUP(укпф1[[#This Row],[Номенклатура]],[1]!Таблица213[[product_name]:[упаковка]],7,FALSE)</f>
        <v>1067</v>
      </c>
      <c r="E1865" t="s">
        <v>169</v>
      </c>
      <c r="F1865" t="str">
        <f>VLOOKUP(укпф1[[#This Row],[Номенклатура]],[1]!Таблица213[[product_name]:[упаковка]],3,FALSE)</f>
        <v>ОХЛ</v>
      </c>
      <c r="G1865" s="15"/>
      <c r="H1865" t="str">
        <f>VLOOKUP(укпф1[[#This Row],[Номенклатура]],[1]!Таблица213[[product_name]:[упаковка]],4,FALSE)</f>
        <v>бедро</v>
      </c>
      <c r="I1865">
        <v>403.56521739130443</v>
      </c>
      <c r="J1865" s="15">
        <v>884.0434821428571</v>
      </c>
      <c r="K1865" s="15">
        <f>укпф1[[#This Row],[цена]]*укпф1[[#This Row],[объем]]</f>
        <v>356769.20005434786</v>
      </c>
      <c r="L1865" s="16">
        <f>IFERROR(укпф1[[#This Row],[объем]]*VLOOKUP(укпф1[[#This Row],[артикул]],[1]маринад!$A$2:$D$39,3,FALSE),укпф1[[#This Row],[объем]])</f>
        <v>342.58507418616676</v>
      </c>
    </row>
    <row r="1866" spans="1:12" x14ac:dyDescent="0.35">
      <c r="A1866" s="15" t="s">
        <v>161</v>
      </c>
      <c r="B1866" s="13" t="s">
        <v>68</v>
      </c>
      <c r="C1866" t="s">
        <v>69</v>
      </c>
      <c r="D1866">
        <f>VLOOKUP(укпф1[[#This Row],[Номенклатура]],[1]!Таблица213[[product_name]:[упаковка]],7,FALSE)</f>
        <v>991</v>
      </c>
      <c r="E1866" t="s">
        <v>29</v>
      </c>
      <c r="F1866" t="str">
        <f>VLOOKUP(укпф1[[#This Row],[Номенклатура]],[1]!Таблица213[[product_name]:[упаковка]],3,FALSE)</f>
        <v>ОХЛ</v>
      </c>
      <c r="G1866" s="15"/>
      <c r="H1866" t="str">
        <f>VLOOKUP(укпф1[[#This Row],[Номенклатура]],[1]!Таблица213[[product_name]:[упаковка]],4,FALSE)</f>
        <v>бедро</v>
      </c>
      <c r="I1866">
        <v>2556.8503937007872</v>
      </c>
      <c r="J1866" s="15">
        <v>867.65544642857139</v>
      </c>
      <c r="K1866" s="15">
        <f>укпф1[[#This Row],[цена]]*укпф1[[#This Row],[объем]]</f>
        <v>2218465.1697975253</v>
      </c>
      <c r="L1866" s="16">
        <f>IFERROR(укпф1[[#This Row],[объем]]*VLOOKUP(укпф1[[#This Row],[артикул]],[1]маринад!$A$2:$D$39,3,FALSE),укпф1[[#This Row],[объем]])</f>
        <v>2556.8503937007872</v>
      </c>
    </row>
    <row r="1867" spans="1:12" x14ac:dyDescent="0.35">
      <c r="A1867" s="15" t="s">
        <v>161</v>
      </c>
      <c r="B1867" s="13" t="s">
        <v>68</v>
      </c>
      <c r="C1867" t="s">
        <v>69</v>
      </c>
      <c r="D1867">
        <f>VLOOKUP(укпф1[[#This Row],[Номенклатура]],[1]!Таблица213[[product_name]:[упаковка]],7,FALSE)</f>
        <v>992</v>
      </c>
      <c r="E1867" t="s">
        <v>31</v>
      </c>
      <c r="F1867" t="str">
        <f>VLOOKUP(укпф1[[#This Row],[Номенклатура]],[1]!Таблица213[[product_name]:[упаковка]],3,FALSE)</f>
        <v>ОХЛ</v>
      </c>
      <c r="G1867" s="15"/>
      <c r="H1867" t="str">
        <f>VLOOKUP(укпф1[[#This Row],[Номенклатура]],[1]!Таблица213[[product_name]:[упаковка]],4,FALSE)</f>
        <v>голень</v>
      </c>
      <c r="I1867">
        <v>1133.5877862595421</v>
      </c>
      <c r="J1867" s="15">
        <v>899.88524999999993</v>
      </c>
      <c r="K1867" s="15">
        <f>укпф1[[#This Row],[цена]]*укпф1[[#This Row],[объем]]</f>
        <v>1020098.9284351146</v>
      </c>
      <c r="L1867" s="16">
        <f>IFERROR(укпф1[[#This Row],[объем]]*VLOOKUP(укпф1[[#This Row],[артикул]],[1]маринад!$A$2:$D$39,3,FALSE),укпф1[[#This Row],[объем]])</f>
        <v>1133.5877862595421</v>
      </c>
    </row>
    <row r="1868" spans="1:12" x14ac:dyDescent="0.35">
      <c r="A1868" s="15" t="s">
        <v>161</v>
      </c>
      <c r="B1868" s="13" t="s">
        <v>68</v>
      </c>
      <c r="C1868" t="s">
        <v>69</v>
      </c>
      <c r="D1868">
        <f>VLOOKUP(укпф1[[#This Row],[Номенклатура]],[1]!Таблица213[[product_name]:[упаковка]],7,FALSE)</f>
        <v>1008</v>
      </c>
      <c r="E1868" t="s">
        <v>66</v>
      </c>
      <c r="F1868" t="str">
        <f>VLOOKUP(укпф1[[#This Row],[Номенклатура]],[1]!Таблица213[[product_name]:[упаковка]],3,FALSE)</f>
        <v>ОХЛ</v>
      </c>
      <c r="G1868" s="15"/>
      <c r="H1868" t="str">
        <f>VLOOKUP(укпф1[[#This Row],[Номенклатура]],[1]!Таблица213[[product_name]:[упаковка]],4,FALSE)</f>
        <v>головы</v>
      </c>
      <c r="I1868">
        <v>1649.9999999999998</v>
      </c>
      <c r="J1868" s="15">
        <v>208.85641071428569</v>
      </c>
      <c r="K1868" s="15">
        <f>укпф1[[#This Row],[цена]]*укпф1[[#This Row],[объем]]</f>
        <v>344613.07767857134</v>
      </c>
      <c r="L1868" s="16">
        <f>IFERROR(укпф1[[#This Row],[объем]]*VLOOKUP(укпф1[[#This Row],[артикул]],[1]маринад!$A$2:$D$39,3,FALSE),укпф1[[#This Row],[объем]])</f>
        <v>1649.9999999999998</v>
      </c>
    </row>
    <row r="1869" spans="1:12" x14ac:dyDescent="0.35">
      <c r="A1869" s="15" t="s">
        <v>161</v>
      </c>
      <c r="B1869" s="13" t="s">
        <v>68</v>
      </c>
      <c r="C1869" t="s">
        <v>69</v>
      </c>
      <c r="D1869">
        <f>VLOOKUP(укпф1[[#This Row],[Номенклатура]],[1]!Таблица213[[product_name]:[упаковка]],7,FALSE)</f>
        <v>994</v>
      </c>
      <c r="E1869" t="s">
        <v>39</v>
      </c>
      <c r="F1869" t="str">
        <f>VLOOKUP(укпф1[[#This Row],[Номенклатура]],[1]!Таблица213[[product_name]:[упаковка]],3,FALSE)</f>
        <v>ОХЛ</v>
      </c>
      <c r="G1869" s="15"/>
      <c r="H1869" t="str">
        <f>VLOOKUP(укпф1[[#This Row],[Номенклатура]],[1]!Таблица213[[product_name]:[упаковка]],4,FALSE)</f>
        <v>грудка</v>
      </c>
      <c r="I1869">
        <v>919.11290322580635</v>
      </c>
      <c r="J1869" s="15">
        <v>884.0434821428571</v>
      </c>
      <c r="K1869" s="15">
        <f>укпф1[[#This Row],[цена]]*укпф1[[#This Row],[объем]]</f>
        <v>812535.77145017264</v>
      </c>
      <c r="L1869" s="16">
        <f>IFERROR(укпф1[[#This Row],[объем]]*VLOOKUP(укпф1[[#This Row],[артикул]],[1]маринад!$A$2:$D$39,3,FALSE),укпф1[[#This Row],[объем]])</f>
        <v>919.11290322580635</v>
      </c>
    </row>
    <row r="1870" spans="1:12" x14ac:dyDescent="0.35">
      <c r="A1870" s="15" t="s">
        <v>161</v>
      </c>
      <c r="B1870" s="13" t="s">
        <v>68</v>
      </c>
      <c r="C1870" t="s">
        <v>69</v>
      </c>
      <c r="D1870">
        <f>VLOOKUP(укпф1[[#This Row],[Номенклатура]],[1]!Таблица213[[product_name]:[упаковка]],7,FALSE)</f>
        <v>1000</v>
      </c>
      <c r="E1870" t="s">
        <v>46</v>
      </c>
      <c r="F1870" t="str">
        <f>VLOOKUP(укпф1[[#This Row],[Номенклатура]],[1]!Таблица213[[product_name]:[упаковка]],3,FALSE)</f>
        <v>ОХЛ</v>
      </c>
      <c r="G1870" s="15"/>
      <c r="H1870" t="str">
        <f>VLOOKUP(укпф1[[#This Row],[Номенклатура]],[1]!Таблица213[[product_name]:[упаковка]],4,FALSE)</f>
        <v>желудки</v>
      </c>
      <c r="I1870">
        <v>788.93442622950829</v>
      </c>
      <c r="J1870" s="15">
        <v>554.21605446428566</v>
      </c>
      <c r="K1870" s="15">
        <f>укпф1[[#This Row],[цена]]*укпф1[[#This Row],[объем]]</f>
        <v>437240.12493596313</v>
      </c>
      <c r="L1870" s="16">
        <f>IFERROR(укпф1[[#This Row],[объем]]*VLOOKUP(укпф1[[#This Row],[артикул]],[1]маринад!$A$2:$D$39,3,FALSE),укпф1[[#This Row],[объем]])</f>
        <v>788.93442622950829</v>
      </c>
    </row>
    <row r="1871" spans="1:12" x14ac:dyDescent="0.35">
      <c r="A1871" s="15" t="s">
        <v>161</v>
      </c>
      <c r="B1871" s="13" t="s">
        <v>68</v>
      </c>
      <c r="C1871" t="s">
        <v>69</v>
      </c>
      <c r="D1871">
        <f>VLOOKUP(укпф1[[#This Row],[Номенклатура]],[1]!Таблица213[[product_name]:[упаковка]],7,FALSE)</f>
        <v>993</v>
      </c>
      <c r="E1871" t="s">
        <v>33</v>
      </c>
      <c r="F1871" t="str">
        <f>VLOOKUP(укпф1[[#This Row],[Номенклатура]],[1]!Таблица213[[product_name]:[упаковка]],3,FALSE)</f>
        <v>ОХЛ</v>
      </c>
      <c r="G1871" s="15"/>
      <c r="H1871" t="str">
        <f>VLOOKUP(укпф1[[#This Row],[Номенклатура]],[1]!Таблица213[[product_name]:[упаковка]],4,FALSE)</f>
        <v>крыло</v>
      </c>
      <c r="I1871">
        <v>540</v>
      </c>
      <c r="J1871" s="15">
        <v>899.88524999999993</v>
      </c>
      <c r="K1871" s="15">
        <f>укпф1[[#This Row],[цена]]*укпф1[[#This Row],[объем]]</f>
        <v>485938.03499999997</v>
      </c>
      <c r="L1871" s="16">
        <f>IFERROR(укпф1[[#This Row],[объем]]*VLOOKUP(укпф1[[#This Row],[артикул]],[1]маринад!$A$2:$D$39,3,FALSE),укпф1[[#This Row],[объем]])</f>
        <v>540</v>
      </c>
    </row>
    <row r="1872" spans="1:12" x14ac:dyDescent="0.35">
      <c r="A1872" s="15" t="s">
        <v>161</v>
      </c>
      <c r="B1872" s="13" t="s">
        <v>68</v>
      </c>
      <c r="C1872" t="s">
        <v>69</v>
      </c>
      <c r="D1872">
        <f>VLOOKUP(укпф1[[#This Row],[Номенклатура]],[1]!Таблица213[[product_name]:[упаковка]],7,FALSE)</f>
        <v>1009</v>
      </c>
      <c r="E1872" t="s">
        <v>65</v>
      </c>
      <c r="F1872" t="str">
        <f>VLOOKUP(укпф1[[#This Row],[Номенклатура]],[1]!Таблица213[[product_name]:[упаковка]],3,FALSE)</f>
        <v>ОХЛ</v>
      </c>
      <c r="G1872" s="15"/>
      <c r="H1872" t="str">
        <f>VLOOKUP(укпф1[[#This Row],[Номенклатура]],[1]!Таблица213[[product_name]:[упаковка]],4,FALSE)</f>
        <v>лапы</v>
      </c>
      <c r="I1872">
        <v>1321.7213114754099</v>
      </c>
      <c r="J1872" s="15">
        <v>201.20866071428571</v>
      </c>
      <c r="K1872" s="15">
        <f>укпф1[[#This Row],[цена]]*укпф1[[#This Row],[объем]]</f>
        <v>265941.7749194965</v>
      </c>
      <c r="L1872" s="16">
        <f>IFERROR(укпф1[[#This Row],[объем]]*VLOOKUP(укпф1[[#This Row],[артикул]],[1]маринад!$A$2:$D$39,3,FALSE),укпф1[[#This Row],[объем]])</f>
        <v>1321.7213114754099</v>
      </c>
    </row>
    <row r="1873" spans="1:12" x14ac:dyDescent="0.35">
      <c r="A1873" s="15" t="s">
        <v>161</v>
      </c>
      <c r="B1873" s="13" t="s">
        <v>68</v>
      </c>
      <c r="C1873" t="s">
        <v>69</v>
      </c>
      <c r="D1873">
        <f>VLOOKUP(укпф1[[#This Row],[Номенклатура]],[1]!Таблица213[[product_name]:[упаковка]],7,FALSE)</f>
        <v>1017</v>
      </c>
      <c r="E1873" t="s">
        <v>55</v>
      </c>
      <c r="F1873" t="str">
        <f>VLOOKUP(укпф1[[#This Row],[Номенклатура]],[1]!Таблица213[[product_name]:[упаковка]],3,FALSE)</f>
        <v>ОХЛ</v>
      </c>
      <c r="G1873" s="15"/>
      <c r="H1873" t="str">
        <f>VLOOKUP(укпф1[[#This Row],[Номенклатура]],[1]!Таблица213[[product_name]:[упаковка]],4,FALSE)</f>
        <v>голень</v>
      </c>
      <c r="I1873">
        <v>151.5</v>
      </c>
      <c r="J1873" s="15">
        <v>930.02102678571418</v>
      </c>
      <c r="K1873" s="15">
        <f>укпф1[[#This Row],[цена]]*укпф1[[#This Row],[объем]]</f>
        <v>140898.18555803571</v>
      </c>
      <c r="L1873" s="16">
        <f>IFERROR(укпф1[[#This Row],[объем]]*VLOOKUP(укпф1[[#This Row],[артикул]],[1]маринад!$A$2:$D$39,3,FALSE),укпф1[[#This Row],[объем]])</f>
        <v>129.54253954681488</v>
      </c>
    </row>
    <row r="1874" spans="1:12" x14ac:dyDescent="0.35">
      <c r="A1874" s="15" t="s">
        <v>161</v>
      </c>
      <c r="B1874" s="13" t="s">
        <v>68</v>
      </c>
      <c r="C1874" t="s">
        <v>69</v>
      </c>
      <c r="D1874">
        <f>VLOOKUP(укпф1[[#This Row],[Номенклатура]],[1]!Таблица213[[product_name]:[упаковка]],7,FALSE)</f>
        <v>1019</v>
      </c>
      <c r="E1874" t="s">
        <v>57</v>
      </c>
      <c r="F1874" t="str">
        <f>VLOOKUP(укпф1[[#This Row],[Номенклатура]],[1]!Таблица213[[product_name]:[упаковка]],3,FALSE)</f>
        <v>ОХЛ</v>
      </c>
      <c r="G1874" s="15"/>
      <c r="H1874" t="str">
        <f>VLOOKUP(укпф1[[#This Row],[Номенклатура]],[1]!Таблица213[[product_name]:[упаковка]],4,FALSE)</f>
        <v>филе</v>
      </c>
      <c r="I1874">
        <v>29.142857142857135</v>
      </c>
      <c r="J1874" s="15">
        <v>1133.5058035714285</v>
      </c>
      <c r="K1874" s="15">
        <f>укпф1[[#This Row],[цена]]*укпф1[[#This Row],[объем]]</f>
        <v>33033.597704081621</v>
      </c>
      <c r="L1874" s="16">
        <f>IFERROR(укпф1[[#This Row],[объем]]*VLOOKUP(укпф1[[#This Row],[артикул]],[1]маринад!$A$2:$D$39,3,FALSE),укпф1[[#This Row],[объем]])</f>
        <v>25.341614906832291</v>
      </c>
    </row>
    <row r="1875" spans="1:12" x14ac:dyDescent="0.35">
      <c r="A1875" s="15" t="s">
        <v>161</v>
      </c>
      <c r="B1875" s="13" t="s">
        <v>68</v>
      </c>
      <c r="C1875" t="s">
        <v>69</v>
      </c>
      <c r="D1875">
        <f>VLOOKUP(укпф1[[#This Row],[Номенклатура]],[1]!Таблица213[[product_name]:[упаковка]],7,FALSE)</f>
        <v>1018</v>
      </c>
      <c r="E1875" t="s">
        <v>56</v>
      </c>
      <c r="F1875" t="str">
        <f>VLOOKUP(укпф1[[#This Row],[Номенклатура]],[1]!Таблица213[[product_name]:[упаковка]],3,FALSE)</f>
        <v>ОХЛ</v>
      </c>
      <c r="G1875" s="15"/>
      <c r="H1875" t="str">
        <f>VLOOKUP(укпф1[[#This Row],[Номенклатура]],[1]!Таблица213[[product_name]:[упаковка]],4,FALSE)</f>
        <v>бедро</v>
      </c>
      <c r="I1875">
        <v>61.818181818181813</v>
      </c>
      <c r="J1875" s="15">
        <v>953.23741071428572</v>
      </c>
      <c r="K1875" s="15">
        <f>укпф1[[#This Row],[цена]]*укпф1[[#This Row],[объем]]</f>
        <v>58927.403571428564</v>
      </c>
      <c r="L1875" s="16">
        <f>IFERROR(укпф1[[#This Row],[объем]]*VLOOKUP(укпф1[[#This Row],[артикул]],[1]маринад!$A$2:$D$39,3,FALSE),укпф1[[#This Row],[объем]])</f>
        <v>53.31451644517621</v>
      </c>
    </row>
    <row r="1876" spans="1:12" x14ac:dyDescent="0.35">
      <c r="A1876" s="15" t="s">
        <v>161</v>
      </c>
      <c r="B1876" s="13" t="s">
        <v>68</v>
      </c>
      <c r="C1876" t="s">
        <v>69</v>
      </c>
      <c r="D1876">
        <f>VLOOKUP(укпф1[[#This Row],[Номенклатура]],[1]!Таблица213[[product_name]:[упаковка]],7,FALSE)</f>
        <v>1014</v>
      </c>
      <c r="E1876" t="s">
        <v>53</v>
      </c>
      <c r="F1876" t="str">
        <f>VLOOKUP(укпф1[[#This Row],[Номенклатура]],[1]!Таблица213[[product_name]:[упаковка]],3,FALSE)</f>
        <v>ОХЛ</v>
      </c>
      <c r="G1876" s="15"/>
      <c r="H1876" t="str">
        <f>VLOOKUP(укпф1[[#This Row],[Номенклатура]],[1]!Таблица213[[product_name]:[упаковка]],4,FALSE)</f>
        <v>крыло</v>
      </c>
      <c r="I1876">
        <v>684.66346153846155</v>
      </c>
      <c r="J1876" s="15">
        <v>884.0434821428571</v>
      </c>
      <c r="K1876" s="15">
        <f>укпф1[[#This Row],[цена]]*укпф1[[#This Row],[объем]]</f>
        <v>605272.27063444362</v>
      </c>
      <c r="L1876" s="16">
        <f>IFERROR(укпф1[[#This Row],[объем]]*VLOOKUP(укпф1[[#This Row],[артикул]],[1]маринад!$A$2:$D$39,3,FALSE),укпф1[[#This Row],[объем]])</f>
        <v>586.93824392495628</v>
      </c>
    </row>
    <row r="1877" spans="1:12" x14ac:dyDescent="0.35">
      <c r="A1877" s="15" t="s">
        <v>161</v>
      </c>
      <c r="B1877" s="13" t="s">
        <v>68</v>
      </c>
      <c r="C1877" t="s">
        <v>69</v>
      </c>
      <c r="D1877">
        <f>VLOOKUP(укпф1[[#This Row],[Номенклатура]],[1]!Таблица213[[product_name]:[упаковка]],7,FALSE)</f>
        <v>1020</v>
      </c>
      <c r="E1877" t="s">
        <v>59</v>
      </c>
      <c r="F1877" t="str">
        <f>VLOOKUP(укпф1[[#This Row],[Номенклатура]],[1]!Таблица213[[product_name]:[упаковка]],3,FALSE)</f>
        <v>ОХЛ</v>
      </c>
      <c r="G1877" s="15"/>
      <c r="H1877" t="str">
        <f>VLOOKUP(укпф1[[#This Row],[Номенклатура]],[1]!Таблица213[[product_name]:[упаковка]],4,FALSE)</f>
        <v>рагу</v>
      </c>
      <c r="I1877">
        <v>1211.8811881188117</v>
      </c>
      <c r="J1877" s="15">
        <v>635.49160714285711</v>
      </c>
      <c r="K1877" s="15">
        <f>укпф1[[#This Row],[цена]]*укпф1[[#This Row],[объем]]</f>
        <v>770140.32390381873</v>
      </c>
      <c r="L1877" s="16">
        <f>IFERROR(укпф1[[#This Row],[объем]]*VLOOKUP(укпф1[[#This Row],[артикул]],[1]маринад!$A$2:$D$39,3,FALSE),укпф1[[#This Row],[объем]])</f>
        <v>899.22177644788292</v>
      </c>
    </row>
    <row r="1878" spans="1:12" x14ac:dyDescent="0.35">
      <c r="A1878" s="15" t="s">
        <v>161</v>
      </c>
      <c r="B1878" s="13" t="s">
        <v>68</v>
      </c>
      <c r="C1878" t="s">
        <v>69</v>
      </c>
      <c r="D1878">
        <f>VLOOKUP(укпф1[[#This Row],[Номенклатура]],[1]!Таблица213[[product_name]:[упаковка]],7,FALSE)</f>
        <v>997</v>
      </c>
      <c r="E1878" t="s">
        <v>43</v>
      </c>
      <c r="F1878" t="str">
        <f>VLOOKUP(укпф1[[#This Row],[Номенклатура]],[1]!Таблица213[[product_name]:[упаковка]],3,FALSE)</f>
        <v>ОХЛ</v>
      </c>
      <c r="G1878" s="15"/>
      <c r="H1878" t="str">
        <f>VLOOKUP(укпф1[[#This Row],[Номенклатура]],[1]!Таблица213[[product_name]:[упаковка]],4,FALSE)</f>
        <v>рагу</v>
      </c>
      <c r="I1878">
        <v>1889.2561983471073</v>
      </c>
      <c r="J1878" s="15">
        <v>739.28249999999991</v>
      </c>
      <c r="K1878" s="15">
        <f>укпф1[[#This Row],[цена]]*укпф1[[#This Row],[объем]]</f>
        <v>1396694.0454545452</v>
      </c>
      <c r="L1878" s="16">
        <f>IFERROR(укпф1[[#This Row],[объем]]*VLOOKUP(укпф1[[#This Row],[артикул]],[1]маринад!$A$2:$D$39,3,FALSE),укпф1[[#This Row],[объем]])</f>
        <v>1889.2561983471073</v>
      </c>
    </row>
    <row r="1879" spans="1:12" x14ac:dyDescent="0.35">
      <c r="A1879" s="15" t="s">
        <v>161</v>
      </c>
      <c r="B1879" s="13" t="s">
        <v>68</v>
      </c>
      <c r="C1879" t="s">
        <v>69</v>
      </c>
      <c r="D1879">
        <f>VLOOKUP(укпф1[[#This Row],[Номенклатура]],[1]!Таблица213[[product_name]:[упаковка]],7,FALSE)</f>
        <v>1002</v>
      </c>
      <c r="E1879" t="s">
        <v>48</v>
      </c>
      <c r="F1879" t="str">
        <f>VLOOKUP(укпф1[[#This Row],[Номенклатура]],[1]!Таблица213[[product_name]:[упаковка]],3,FALSE)</f>
        <v>ОХЛ</v>
      </c>
      <c r="G1879" s="15"/>
      <c r="H1879" t="str">
        <f>VLOOKUP(укпф1[[#This Row],[Номенклатура]],[1]!Таблица213[[product_name]:[упаковка]],4,FALSE)</f>
        <v>печень</v>
      </c>
      <c r="I1879">
        <v>762.29508196721326</v>
      </c>
      <c r="J1879" s="15">
        <v>522.04998214285706</v>
      </c>
      <c r="K1879" s="15">
        <f>укпф1[[#This Row],[цена]]*укпф1[[#This Row],[объем]]</f>
        <v>397956.13392857142</v>
      </c>
      <c r="L1879" s="16">
        <f>IFERROR(укпф1[[#This Row],[объем]]*VLOOKUP(укпф1[[#This Row],[артикул]],[1]маринад!$A$2:$D$39,3,FALSE),укпф1[[#This Row],[объем]])</f>
        <v>762.29508196721326</v>
      </c>
    </row>
    <row r="1880" spans="1:12" x14ac:dyDescent="0.35">
      <c r="A1880" s="15" t="s">
        <v>161</v>
      </c>
      <c r="B1880" s="13" t="s">
        <v>68</v>
      </c>
      <c r="C1880" t="s">
        <v>69</v>
      </c>
      <c r="D1880">
        <f>VLOOKUP(укпф1[[#This Row],[Номенклатура]],[1]!Таблица213[[product_name]:[упаковка]],7,FALSE)</f>
        <v>996</v>
      </c>
      <c r="E1880" t="s">
        <v>41</v>
      </c>
      <c r="F1880" t="str">
        <f>VLOOKUP(укпф1[[#This Row],[Номенклатура]],[1]!Таблица213[[product_name]:[упаковка]],3,FALSE)</f>
        <v>ОХЛ</v>
      </c>
      <c r="G1880" s="15"/>
      <c r="H1880" t="str">
        <f>VLOOKUP(укпф1[[#This Row],[Номенклатура]],[1]!Таблица213[[product_name]:[упаковка]],4,FALSE)</f>
        <v>половинка</v>
      </c>
      <c r="I1880">
        <v>124.8780487804878</v>
      </c>
      <c r="J1880" s="15">
        <v>819.40178571428567</v>
      </c>
      <c r="K1880" s="15">
        <f>укпф1[[#This Row],[цена]]*укпф1[[#This Row],[объем]]</f>
        <v>102325.29616724738</v>
      </c>
      <c r="L1880" s="16">
        <f>IFERROR(укпф1[[#This Row],[объем]]*VLOOKUP(укпф1[[#This Row],[артикул]],[1]маринад!$A$2:$D$39,3,FALSE),укпф1[[#This Row],[объем]])</f>
        <v>124.8780487804878</v>
      </c>
    </row>
    <row r="1881" spans="1:12" x14ac:dyDescent="0.35">
      <c r="A1881" s="15" t="s">
        <v>161</v>
      </c>
      <c r="B1881" s="13" t="s">
        <v>68</v>
      </c>
      <c r="C1881" t="s">
        <v>69</v>
      </c>
      <c r="D1881">
        <f>VLOOKUP(укпф1[[#This Row],[Номенклатура]],[1]!Таблица213[[product_name]:[упаковка]],7,FALSE)</f>
        <v>1015</v>
      </c>
      <c r="E1881" t="s">
        <v>167</v>
      </c>
      <c r="F1881" t="str">
        <f>VLOOKUP(укпф1[[#This Row],[Номенклатура]],[1]!Таблица213[[product_name]:[упаковка]],3,FALSE)</f>
        <v>ОХЛ</v>
      </c>
      <c r="G1881" s="15"/>
      <c r="H1881" t="str">
        <f>VLOOKUP(укпф1[[#This Row],[Номенклатура]],[1]!Таблица213[[product_name]:[упаковка]],4,FALSE)</f>
        <v>половинка</v>
      </c>
      <c r="I1881">
        <v>402.54545454545456</v>
      </c>
      <c r="J1881" s="15">
        <v>799.37196428571428</v>
      </c>
      <c r="K1881" s="15">
        <f>укпф1[[#This Row],[цена]]*укпф1[[#This Row],[объем]]</f>
        <v>321783.55071428575</v>
      </c>
      <c r="L1881" s="16">
        <f>IFERROR(укпф1[[#This Row],[объем]]*VLOOKUP(укпф1[[#This Row],[артикул]],[1]маринад!$A$2:$D$39,3,FALSE),укпф1[[#This Row],[объем]])</f>
        <v>391.96246791183501</v>
      </c>
    </row>
    <row r="1882" spans="1:12" x14ac:dyDescent="0.35">
      <c r="A1882" s="15" t="s">
        <v>161</v>
      </c>
      <c r="B1882" s="13" t="s">
        <v>68</v>
      </c>
      <c r="C1882" t="s">
        <v>69</v>
      </c>
      <c r="D1882">
        <f>VLOOKUP(укпф1[[#This Row],[Номенклатура]],[1]!Таблица213[[product_name]:[упаковка]],7,FALSE)</f>
        <v>1003</v>
      </c>
      <c r="E1882" t="s">
        <v>50</v>
      </c>
      <c r="F1882" t="str">
        <f>VLOOKUP(укпф1[[#This Row],[Номенклатура]],[1]!Таблица213[[product_name]:[упаковка]],3,FALSE)</f>
        <v>ОХЛ</v>
      </c>
      <c r="G1882" s="15"/>
      <c r="H1882" t="str">
        <f>VLOOKUP(укпф1[[#This Row],[Номенклатура]],[1]!Таблица213[[product_name]:[упаковка]],4,FALSE)</f>
        <v>сердце</v>
      </c>
      <c r="I1882">
        <v>320.24793388429754</v>
      </c>
      <c r="J1882" s="15">
        <v>899.88524999999993</v>
      </c>
      <c r="K1882" s="15">
        <f>укпф1[[#This Row],[цена]]*укпф1[[#This Row],[объем]]</f>
        <v>288186.39204545453</v>
      </c>
      <c r="L1882" s="16">
        <f>IFERROR(укпф1[[#This Row],[объем]]*VLOOKUP(укпф1[[#This Row],[артикул]],[1]маринад!$A$2:$D$39,3,FALSE),укпф1[[#This Row],[объем]])</f>
        <v>320.24793388429754</v>
      </c>
    </row>
    <row r="1883" spans="1:12" x14ac:dyDescent="0.35">
      <c r="A1883" s="15" t="s">
        <v>161</v>
      </c>
      <c r="B1883" s="13" t="s">
        <v>68</v>
      </c>
      <c r="C1883" t="s">
        <v>69</v>
      </c>
      <c r="D1883">
        <f>VLOOKUP(укпф1[[#This Row],[Номенклатура]],[1]!Таблица213[[product_name]:[упаковка]],7,FALSE)</f>
        <v>1007</v>
      </c>
      <c r="E1883" t="s">
        <v>44</v>
      </c>
      <c r="F1883" t="str">
        <f>VLOOKUP(укпф1[[#This Row],[Номенклатура]],[1]!Таблица213[[product_name]:[упаковка]],3,FALSE)</f>
        <v>ОХЛ</v>
      </c>
      <c r="G1883" s="15"/>
      <c r="H1883" t="str">
        <f>VLOOKUP(укпф1[[#This Row],[Номенклатура]],[1]!Таблица213[[product_name]:[упаковка]],4,FALSE)</f>
        <v>спинка</v>
      </c>
      <c r="I1883">
        <v>190.41322314049592</v>
      </c>
      <c r="J1883" s="15">
        <v>386.02928571428566</v>
      </c>
      <c r="K1883" s="15">
        <f>укпф1[[#This Row],[цена]]*укпф1[[#This Row],[объем]]</f>
        <v>73505.080519480529</v>
      </c>
      <c r="L1883" s="16">
        <f>IFERROR(укпф1[[#This Row],[объем]]*VLOOKUP(укпф1[[#This Row],[артикул]],[1]маринад!$A$2:$D$39,3,FALSE),укпф1[[#This Row],[объем]])</f>
        <v>190.41322314049592</v>
      </c>
    </row>
    <row r="1884" spans="1:12" x14ac:dyDescent="0.35">
      <c r="A1884" s="15" t="s">
        <v>161</v>
      </c>
      <c r="B1884" s="13" t="s">
        <v>68</v>
      </c>
      <c r="C1884" t="s">
        <v>69</v>
      </c>
      <c r="D1884">
        <f>VLOOKUP(укпф1[[#This Row],[Номенклатура]],[1]!Таблица213[[product_name]:[упаковка]],7,FALSE)</f>
        <v>998</v>
      </c>
      <c r="E1884" t="s">
        <v>37</v>
      </c>
      <c r="F1884" t="str">
        <f>VLOOKUP(укпф1[[#This Row],[Номенклатура]],[1]!Таблица213[[product_name]:[упаковка]],3,FALSE)</f>
        <v>ОХЛ</v>
      </c>
      <c r="G1884" s="15"/>
      <c r="H1884" t="str">
        <f>VLOOKUP(укпф1[[#This Row],[Номенклатура]],[1]!Таблица213[[product_name]:[упаковка]],4,FALSE)</f>
        <v>филе</v>
      </c>
      <c r="I1884">
        <v>2288.7591240875913</v>
      </c>
      <c r="J1884" s="15">
        <v>1140.7893750000001</v>
      </c>
      <c r="K1884" s="15">
        <f>укпф1[[#This Row],[цена]]*укпф1[[#This Row],[объем]]</f>
        <v>2610992.090693431</v>
      </c>
      <c r="L1884" s="16">
        <f>IFERROR(укпф1[[#This Row],[объем]]*VLOOKUP(укпф1[[#This Row],[артикул]],[1]маринад!$A$2:$D$39,3,FALSE),укпф1[[#This Row],[объем]])</f>
        <v>2288.7591240875913</v>
      </c>
    </row>
    <row r="1885" spans="1:12" x14ac:dyDescent="0.35">
      <c r="A1885" s="15" t="s">
        <v>161</v>
      </c>
      <c r="B1885" s="13" t="s">
        <v>68</v>
      </c>
      <c r="C1885" t="s">
        <v>69</v>
      </c>
      <c r="D1885">
        <f>VLOOKUP(укпф1[[#This Row],[Номенклатура]],[1]!Таблица213[[product_name]:[упаковка]],7,FALSE)</f>
        <v>987</v>
      </c>
      <c r="E1885" t="s">
        <v>27</v>
      </c>
      <c r="F1885" t="str">
        <f>VLOOKUP(укпф1[[#This Row],[Номенклатура]],[1]!Таблица213[[product_name]:[упаковка]],3,FALSE)</f>
        <v>ОХЛ</v>
      </c>
      <c r="G1885" s="15"/>
      <c r="H1885" t="str">
        <f>VLOOKUP(укпф1[[#This Row],[Номенклатура]],[1]!Таблица213[[product_name]:[упаковка]],4,FALSE)</f>
        <v>тушка</v>
      </c>
      <c r="I1885">
        <v>409.35483870967738</v>
      </c>
      <c r="J1885" s="15">
        <v>811.20776785714281</v>
      </c>
      <c r="K1885" s="15">
        <f>укпф1[[#This Row],[цена]]*укпф1[[#This Row],[объем]]</f>
        <v>332071.8249711981</v>
      </c>
      <c r="L1885" s="16">
        <f>IFERROR(укпф1[[#This Row],[объем]]*VLOOKUP(укпф1[[#This Row],[артикул]],[1]маринад!$A$2:$D$39,3,FALSE),укпф1[[#This Row],[объем]])</f>
        <v>409.35483870967738</v>
      </c>
    </row>
    <row r="1886" spans="1:12" x14ac:dyDescent="0.35">
      <c r="A1886" s="15" t="s">
        <v>161</v>
      </c>
      <c r="B1886" s="13" t="s">
        <v>68</v>
      </c>
      <c r="C1886" t="s">
        <v>69</v>
      </c>
      <c r="D1886">
        <f>VLOOKUP(укпф1[[#This Row],[Номенклатура]],[1]!Таблица213[[product_name]:[упаковка]],7,FALSE)</f>
        <v>1016</v>
      </c>
      <c r="E1886" t="s">
        <v>70</v>
      </c>
      <c r="F1886" t="str">
        <f>VLOOKUP(укпф1[[#This Row],[Номенклатура]],[1]!Таблица213[[product_name]:[упаковка]],3,FALSE)</f>
        <v>ОХЛ</v>
      </c>
      <c r="G1886" s="15"/>
      <c r="H1886" t="str">
        <f>VLOOKUP(укпф1[[#This Row],[Номенклатура]],[1]!Таблица213[[product_name]:[упаковка]],4,FALSE)</f>
        <v>табак</v>
      </c>
      <c r="I1886">
        <v>33.243243243243242</v>
      </c>
      <c r="J1886" s="15">
        <v>780.25258928571429</v>
      </c>
      <c r="K1886" s="15">
        <f>укпф1[[#This Row],[цена]]*укпф1[[#This Row],[объем]]</f>
        <v>25938.126616795365</v>
      </c>
      <c r="L1886" s="16">
        <f>IFERROR(укпф1[[#This Row],[объем]]*VLOOKUP(укпф1[[#This Row],[артикул]],[1]маринад!$A$2:$D$39,3,FALSE),укпф1[[#This Row],[объем]])</f>
        <v>32.369272875601986</v>
      </c>
    </row>
    <row r="1887" spans="1:12" x14ac:dyDescent="0.35">
      <c r="A1887" s="15" t="s">
        <v>161</v>
      </c>
      <c r="B1887" s="13" t="s">
        <v>68</v>
      </c>
      <c r="C1887" t="s">
        <v>69</v>
      </c>
      <c r="D1887">
        <f>VLOOKUP(укпф1[[#This Row],[Номенклатура]],[1]!Таблица213[[product_name]:[упаковка]],7,FALSE)</f>
        <v>1038</v>
      </c>
      <c r="E1887" t="s">
        <v>60</v>
      </c>
      <c r="F1887" t="str">
        <f>VLOOKUP(укпф1[[#This Row],[Номенклатура]],[1]!Таблица213[[product_name]:[упаковка]],3,FALSE)</f>
        <v>ОХЛ</v>
      </c>
      <c r="G1887" s="15"/>
      <c r="H1887" t="str">
        <f>VLOOKUP(укпф1[[#This Row],[Номенклатура]],[1]!Таблица213[[product_name]:[упаковка]],4,FALSE)</f>
        <v>табак</v>
      </c>
      <c r="I1887">
        <v>76.020408163265301</v>
      </c>
      <c r="J1887" s="15">
        <v>769.32723214285704</v>
      </c>
      <c r="K1887" s="15">
        <f>укпф1[[#This Row],[цена]]*укпф1[[#This Row],[объем]]</f>
        <v>58484.570198615147</v>
      </c>
      <c r="L1887" s="16">
        <f>IFERROR(укпф1[[#This Row],[объем]]*VLOOKUP(укпф1[[#This Row],[артикул]],[1]маринад!$A$2:$D$39,3,FALSE),укпф1[[#This Row],[объем]])</f>
        <v>75.267730854718124</v>
      </c>
    </row>
    <row r="1888" spans="1:12" x14ac:dyDescent="0.35">
      <c r="A1888" s="15" t="s">
        <v>161</v>
      </c>
      <c r="B1888" s="13" t="s">
        <v>68</v>
      </c>
      <c r="C1888" t="s">
        <v>69</v>
      </c>
      <c r="D1888">
        <f>VLOOKUP(укпф1[[#This Row],[Номенклатура]],[1]!Таблица213[[product_name]:[упаковка]],7,FALSE)</f>
        <v>999</v>
      </c>
      <c r="E1888" t="s">
        <v>35</v>
      </c>
      <c r="F1888" t="str">
        <f>VLOOKUP(укпф1[[#This Row],[Номенклатура]],[1]!Таблица213[[product_name]:[упаковка]],3,FALSE)</f>
        <v>ОХЛ</v>
      </c>
      <c r="G1888" s="15"/>
      <c r="H1888" t="str">
        <f>VLOOKUP(укпф1[[#This Row],[Номенклатура]],[1]!Таблица213[[product_name]:[упаковка]],4,FALSE)</f>
        <v>четвертина</v>
      </c>
      <c r="I1888">
        <v>997.5</v>
      </c>
      <c r="J1888" s="15">
        <v>819.40178571428567</v>
      </c>
      <c r="K1888" s="15">
        <f>укпф1[[#This Row],[цена]]*укпф1[[#This Row],[объем]]</f>
        <v>817353.28125</v>
      </c>
      <c r="L1888" s="16">
        <f>IFERROR(укпф1[[#This Row],[объем]]*VLOOKUP(укпф1[[#This Row],[артикул]],[1]маринад!$A$2:$D$39,3,FALSE),укпф1[[#This Row],[объем]])</f>
        <v>997.5</v>
      </c>
    </row>
    <row r="1889" spans="1:12" x14ac:dyDescent="0.35">
      <c r="A1889" s="15" t="s">
        <v>161</v>
      </c>
      <c r="B1889" s="13" t="s">
        <v>68</v>
      </c>
      <c r="C1889" t="s">
        <v>69</v>
      </c>
      <c r="D1889">
        <f>VLOOKUP(укпф1[[#This Row],[Номенклатура]],[1]!Таблица213[[product_name]:[упаковка]],7,FALSE)</f>
        <v>1004</v>
      </c>
      <c r="E1889" t="s">
        <v>67</v>
      </c>
      <c r="F1889" t="str">
        <f>VLOOKUP(укпф1[[#This Row],[Номенклатура]],[1]!Таблица213[[product_name]:[упаковка]],3,FALSE)</f>
        <v>ОХЛ</v>
      </c>
      <c r="G1889" s="15"/>
      <c r="H1889" t="str">
        <f>VLOOKUP(укпф1[[#This Row],[Номенклатура]],[1]!Таблица213[[product_name]:[упаковка]],4,FALSE)</f>
        <v>шея</v>
      </c>
      <c r="I1889">
        <v>1735.0819672131149</v>
      </c>
      <c r="J1889" s="15">
        <v>297.71598214285711</v>
      </c>
      <c r="K1889" s="15">
        <f>укпф1[[#This Row],[цена]]*укпф1[[#This Row],[объем]]</f>
        <v>516561.63196721312</v>
      </c>
      <c r="L1889" s="16">
        <f>IFERROR(укпф1[[#This Row],[объем]]*VLOOKUP(укпф1[[#This Row],[артикул]],[1]маринад!$A$2:$D$39,3,FALSE),укпф1[[#This Row],[объем]])</f>
        <v>1735.0819672131149</v>
      </c>
    </row>
    <row r="1890" spans="1:12" x14ac:dyDescent="0.35">
      <c r="A1890" s="15" t="s">
        <v>161</v>
      </c>
      <c r="B1890" s="13" t="s">
        <v>106</v>
      </c>
      <c r="C1890" s="13" t="s">
        <v>102</v>
      </c>
      <c r="D1890">
        <f>VLOOKUP(укпф1[[#This Row],[Номенклатура]],[1]!Таблица213[[product_name]:[упаковка]],7,FALSE)</f>
        <v>1088</v>
      </c>
      <c r="E1890" t="s">
        <v>103</v>
      </c>
      <c r="F1890" t="str">
        <f>VLOOKUP(укпф1[[#This Row],[Номенклатура]],[1]!Таблица213[[product_name]:[упаковка]],3,FALSE)</f>
        <v>ОХЛ</v>
      </c>
      <c r="G1890" s="15"/>
      <c r="H1890" t="str">
        <f>VLOOKUP(укпф1[[#This Row],[Номенклатура]],[1]!Таблица213[[product_name]:[упаковка]],4,FALSE)</f>
        <v>тушка</v>
      </c>
      <c r="I1890">
        <v>372921.64383242</v>
      </c>
      <c r="J1890" s="15">
        <v>649.43999999999994</v>
      </c>
      <c r="K1890" s="15">
        <f>укпф1[[#This Row],[цена]]*укпф1[[#This Row],[объем]]</f>
        <v>242190232.37052682</v>
      </c>
      <c r="L1890" s="16">
        <f>IFERROR(укпф1[[#This Row],[объем]]*VLOOKUP(укпф1[[#This Row],[артикул]],[1]маринад!$A$2:$D$39,3,FALSE),укпф1[[#This Row],[объем]])</f>
        <v>372921.64383242</v>
      </c>
    </row>
    <row r="1891" spans="1:12" x14ac:dyDescent="0.35">
      <c r="A1891" s="15" t="s">
        <v>161</v>
      </c>
      <c r="B1891" s="13" t="s">
        <v>71</v>
      </c>
      <c r="C1891" s="13" t="s">
        <v>180</v>
      </c>
      <c r="D1891">
        <f>VLOOKUP(укпф1[[#This Row],[Номенклатура]],[1]!Таблица213[[product_name]:[упаковка]],7,FALSE)</f>
        <v>983</v>
      </c>
      <c r="E1891" t="s">
        <v>181</v>
      </c>
      <c r="F1891" t="str">
        <f>VLOOKUP(укпф1[[#This Row],[Номенклатура]],[1]!Таблица213[[product_name]:[упаковка]],3,FALSE)</f>
        <v>ОХЛ</v>
      </c>
      <c r="G1891" s="15"/>
      <c r="H1891" t="str">
        <f>VLOOKUP(укпф1[[#This Row],[Номенклатура]],[1]!Таблица213[[product_name]:[упаковка]],4,FALSE)</f>
        <v>грудка</v>
      </c>
      <c r="I1891">
        <v>9500</v>
      </c>
      <c r="J1891" s="15">
        <v>813.21428571428567</v>
      </c>
      <c r="K1891" s="15">
        <f>укпф1[[#This Row],[цена]]*укпф1[[#This Row],[объем]]</f>
        <v>7725535.7142857136</v>
      </c>
      <c r="L1891" s="16">
        <f>IFERROR(укпф1[[#This Row],[объем]]*VLOOKUP(укпф1[[#This Row],[артикул]],[1]маринад!$A$2:$D$39,3,FALSE),укпф1[[#This Row],[объем]])</f>
        <v>9500</v>
      </c>
    </row>
    <row r="1892" spans="1:12" x14ac:dyDescent="0.35">
      <c r="A1892" s="15" t="s">
        <v>161</v>
      </c>
      <c r="B1892" s="13" t="s">
        <v>71</v>
      </c>
      <c r="C1892" t="s">
        <v>69</v>
      </c>
      <c r="D1892">
        <f>VLOOKUP(укпф1[[#This Row],[Номенклатура]],[1]!Таблица213[[product_name]:[упаковка]],7,FALSE)</f>
        <v>1064</v>
      </c>
      <c r="E1892" t="s">
        <v>62</v>
      </c>
      <c r="F1892" t="str">
        <f>VLOOKUP(укпф1[[#This Row],[Номенклатура]],[1]!Таблица213[[product_name]:[упаковка]],3,FALSE)</f>
        <v>ОХЛ</v>
      </c>
      <c r="G1892" s="15"/>
      <c r="H1892" t="str">
        <f>VLOOKUP(укпф1[[#This Row],[Номенклатура]],[1]!Таблица213[[product_name]:[упаковка]],4,FALSE)</f>
        <v>бедро</v>
      </c>
      <c r="I1892">
        <v>36.900000000000006</v>
      </c>
      <c r="J1892" s="15">
        <v>884.0434821428571</v>
      </c>
      <c r="K1892" s="15">
        <f>укпф1[[#This Row],[цена]]*укпф1[[#This Row],[объем]]</f>
        <v>32621.204491071432</v>
      </c>
      <c r="L1892" s="16">
        <f>IFERROR(укпф1[[#This Row],[объем]]*VLOOKUP(укпф1[[#This Row],[артикул]],[1]маринад!$A$2:$D$39,3,FALSE),укпф1[[#This Row],[объем]])</f>
        <v>31.324278438030564</v>
      </c>
    </row>
    <row r="1893" spans="1:12" x14ac:dyDescent="0.35">
      <c r="A1893" s="15" t="s">
        <v>161</v>
      </c>
      <c r="B1893" s="13" t="s">
        <v>71</v>
      </c>
      <c r="C1893" t="s">
        <v>69</v>
      </c>
      <c r="D1893">
        <f>VLOOKUP(укпф1[[#This Row],[Номенклатура]],[1]!Таблица213[[product_name]:[упаковка]],7,FALSE)</f>
        <v>941</v>
      </c>
      <c r="E1893" t="s">
        <v>51</v>
      </c>
      <c r="F1893" t="str">
        <f>VLOOKUP(укпф1[[#This Row],[Номенклатура]],[1]!Таблица213[[product_name]:[упаковка]],3,FALSE)</f>
        <v>ОХЛ</v>
      </c>
      <c r="G1893" s="15"/>
      <c r="H1893" t="str">
        <f>VLOOKUP(укпф1[[#This Row],[Номенклатура]],[1]!Таблица213[[product_name]:[упаковка]],4,FALSE)</f>
        <v>бедро</v>
      </c>
      <c r="I1893">
        <v>35.700000000000003</v>
      </c>
      <c r="J1893" s="15">
        <v>937.73291925465844</v>
      </c>
      <c r="K1893" s="15">
        <f>укпф1[[#This Row],[цена]]*укпф1[[#This Row],[объем]]</f>
        <v>33477.065217391311</v>
      </c>
      <c r="L1893" s="16">
        <f>IFERROR(укпф1[[#This Row],[объем]]*VLOOKUP(укпф1[[#This Row],[артикул]],[1]маринад!$A$2:$D$39,3,FALSE),укпф1[[#This Row],[объем]])</f>
        <v>30.126582278481017</v>
      </c>
    </row>
    <row r="1894" spans="1:12" x14ac:dyDescent="0.35">
      <c r="A1894" s="15" t="s">
        <v>161</v>
      </c>
      <c r="B1894" s="13" t="s">
        <v>71</v>
      </c>
      <c r="C1894" t="s">
        <v>69</v>
      </c>
      <c r="D1894">
        <f>VLOOKUP(укпф1[[#This Row],[Номенклатура]],[1]!Таблица213[[product_name]:[упаковка]],7,FALSE)</f>
        <v>711</v>
      </c>
      <c r="E1894" t="s">
        <v>73</v>
      </c>
      <c r="F1894" t="str">
        <f>VLOOKUP(укпф1[[#This Row],[Номенклатура]],[1]!Таблица213[[product_name]:[упаковка]],3,FALSE)</f>
        <v>ОХЛ</v>
      </c>
      <c r="G1894" s="15"/>
      <c r="H1894" t="str">
        <f>VLOOKUP(укпф1[[#This Row],[Номенклатура]],[1]!Таблица213[[product_name]:[упаковка]],4,FALSE)</f>
        <v>бедро</v>
      </c>
      <c r="I1894">
        <v>649.6875</v>
      </c>
      <c r="J1894" s="15">
        <v>867.65544642857139</v>
      </c>
      <c r="K1894" s="15">
        <f>укпф1[[#This Row],[цена]]*укпф1[[#This Row],[объем]]</f>
        <v>563704.89785156248</v>
      </c>
      <c r="L1894" s="16">
        <f>IFERROR(укпф1[[#This Row],[объем]]*VLOOKUP(укпф1[[#This Row],[артикул]],[1]маринад!$A$2:$D$39,3,FALSE),укпф1[[#This Row],[объем]])</f>
        <v>649.6875</v>
      </c>
    </row>
    <row r="1895" spans="1:12" x14ac:dyDescent="0.35">
      <c r="A1895" s="15" t="s">
        <v>161</v>
      </c>
      <c r="B1895" s="13" t="s">
        <v>71</v>
      </c>
      <c r="C1895" t="s">
        <v>69</v>
      </c>
      <c r="D1895">
        <f>VLOOKUP(укпф1[[#This Row],[Номенклатура]],[1]!Таблица213[[product_name]:[упаковка]],7,FALSE)</f>
        <v>710</v>
      </c>
      <c r="E1895" t="s">
        <v>28</v>
      </c>
      <c r="F1895" t="str">
        <f>VLOOKUP(укпф1[[#This Row],[Номенклатура]],[1]!Таблица213[[product_name]:[упаковка]],3,FALSE)</f>
        <v>ОХЛ</v>
      </c>
      <c r="G1895" s="15"/>
      <c r="H1895" t="str">
        <f>VLOOKUP(укпф1[[#This Row],[Номенклатура]],[1]!Таблица213[[product_name]:[упаковка]],4,FALSE)</f>
        <v>бедро</v>
      </c>
      <c r="I1895">
        <v>339.90000000000003</v>
      </c>
      <c r="J1895" s="15">
        <v>884.0434821428571</v>
      </c>
      <c r="K1895" s="15">
        <f>укпф1[[#This Row],[цена]]*укпф1[[#This Row],[объем]]</f>
        <v>300486.37958035717</v>
      </c>
      <c r="L1895" s="16">
        <f>IFERROR(укпф1[[#This Row],[объем]]*VLOOKUP(укпф1[[#This Row],[артикул]],[1]маринад!$A$2:$D$39,3,FALSE),укпф1[[#This Row],[объем]])</f>
        <v>339.90000000000003</v>
      </c>
    </row>
    <row r="1896" spans="1:12" x14ac:dyDescent="0.35">
      <c r="A1896" s="15" t="s">
        <v>161</v>
      </c>
      <c r="B1896" s="13" t="s">
        <v>71</v>
      </c>
      <c r="C1896" t="s">
        <v>69</v>
      </c>
      <c r="D1896">
        <f>VLOOKUP(укпф1[[#This Row],[Номенклатура]],[1]!Таблица213[[product_name]:[упаковка]],7,FALSE)</f>
        <v>713</v>
      </c>
      <c r="E1896" t="s">
        <v>74</v>
      </c>
      <c r="F1896" t="str">
        <f>VLOOKUP(укпф1[[#This Row],[Номенклатура]],[1]!Таблица213[[product_name]:[упаковка]],3,FALSE)</f>
        <v>ОХЛ</v>
      </c>
      <c r="G1896" s="15"/>
      <c r="H1896" t="str">
        <f>VLOOKUP(укпф1[[#This Row],[Номенклатура]],[1]!Таблица213[[product_name]:[упаковка]],4,FALSE)</f>
        <v>голень</v>
      </c>
      <c r="I1896">
        <v>456.81818181818187</v>
      </c>
      <c r="J1896" s="15">
        <v>899.88524999999993</v>
      </c>
      <c r="K1896" s="15">
        <f>укпф1[[#This Row],[цена]]*укпф1[[#This Row],[объем]]</f>
        <v>411083.94375000003</v>
      </c>
      <c r="L1896" s="16">
        <f>IFERROR(укпф1[[#This Row],[объем]]*VLOOKUP(укпф1[[#This Row],[артикул]],[1]маринад!$A$2:$D$39,3,FALSE),укпф1[[#This Row],[объем]])</f>
        <v>456.81818181818187</v>
      </c>
    </row>
    <row r="1897" spans="1:12" x14ac:dyDescent="0.35">
      <c r="A1897" s="15" t="s">
        <v>161</v>
      </c>
      <c r="B1897" s="13" t="s">
        <v>71</v>
      </c>
      <c r="C1897" t="s">
        <v>69</v>
      </c>
      <c r="D1897">
        <f>VLOOKUP(укпф1[[#This Row],[Номенклатура]],[1]!Таблица213[[product_name]:[упаковка]],7,FALSE)</f>
        <v>712</v>
      </c>
      <c r="E1897" t="s">
        <v>30</v>
      </c>
      <c r="F1897" t="str">
        <f>VLOOKUP(укпф1[[#This Row],[Номенклатура]],[1]!Таблица213[[product_name]:[упаковка]],3,FALSE)</f>
        <v>ОХЛ</v>
      </c>
      <c r="G1897" s="15"/>
      <c r="H1897" t="str">
        <f>VLOOKUP(укпф1[[#This Row],[Номенклатура]],[1]!Таблица213[[product_name]:[упаковка]],4,FALSE)</f>
        <v>голень</v>
      </c>
      <c r="I1897">
        <v>316.8</v>
      </c>
      <c r="J1897" s="15">
        <v>915.90910714285712</v>
      </c>
      <c r="K1897" s="15">
        <f>укпф1[[#This Row],[цена]]*укпф1[[#This Row],[объем]]</f>
        <v>290160.00514285715</v>
      </c>
      <c r="L1897" s="16">
        <f>IFERROR(укпф1[[#This Row],[объем]]*VLOOKUP(укпф1[[#This Row],[артикул]],[1]маринад!$A$2:$D$39,3,FALSE),укпф1[[#This Row],[объем]])</f>
        <v>316.8</v>
      </c>
    </row>
    <row r="1898" spans="1:12" x14ac:dyDescent="0.35">
      <c r="A1898" s="15" t="s">
        <v>161</v>
      </c>
      <c r="B1898" s="13" t="s">
        <v>71</v>
      </c>
      <c r="C1898" t="s">
        <v>69</v>
      </c>
      <c r="D1898">
        <f>VLOOKUP(укпф1[[#This Row],[Номенклатура]],[1]!Таблица213[[product_name]:[упаковка]],7,FALSE)</f>
        <v>739</v>
      </c>
      <c r="E1898" t="s">
        <v>91</v>
      </c>
      <c r="F1898" t="str">
        <f>VLOOKUP(укпф1[[#This Row],[Номенклатура]],[1]!Таблица213[[product_name]:[упаковка]],3,FALSE)</f>
        <v>ОХЛ</v>
      </c>
      <c r="G1898" s="15"/>
      <c r="H1898" t="str">
        <f>VLOOKUP(укпф1[[#This Row],[Номенклатура]],[1]!Таблица213[[product_name]:[упаковка]],4,FALSE)</f>
        <v>головы</v>
      </c>
      <c r="I1898">
        <v>92.195121951219505</v>
      </c>
      <c r="J1898" s="15">
        <v>208.85641071428569</v>
      </c>
      <c r="K1898" s="15">
        <f>укпф1[[#This Row],[цена]]*укпф1[[#This Row],[объем]]</f>
        <v>19255.542256097557</v>
      </c>
      <c r="L1898" s="16">
        <f>IFERROR(укпф1[[#This Row],[объем]]*VLOOKUP(укпф1[[#This Row],[артикул]],[1]маринад!$A$2:$D$39,3,FALSE),укпф1[[#This Row],[объем]])</f>
        <v>92.195121951219505</v>
      </c>
    </row>
    <row r="1899" spans="1:12" x14ac:dyDescent="0.35">
      <c r="A1899" s="15" t="s">
        <v>161</v>
      </c>
      <c r="B1899" s="13" t="s">
        <v>71</v>
      </c>
      <c r="C1899" t="s">
        <v>69</v>
      </c>
      <c r="D1899">
        <f>VLOOKUP(укпф1[[#This Row],[Номенклатура]],[1]!Таблица213[[product_name]:[упаковка]],7,FALSE)</f>
        <v>725</v>
      </c>
      <c r="E1899" t="s">
        <v>78</v>
      </c>
      <c r="F1899" t="str">
        <f>VLOOKUP(укпф1[[#This Row],[Номенклатура]],[1]!Таблица213[[product_name]:[упаковка]],3,FALSE)</f>
        <v>ОХЛ</v>
      </c>
      <c r="G1899" s="15"/>
      <c r="H1899" t="str">
        <f>VLOOKUP(укпф1[[#This Row],[Номенклатура]],[1]!Таблица213[[product_name]:[упаковка]],4,FALSE)</f>
        <v>грудка</v>
      </c>
      <c r="I1899">
        <v>1426.2096774193549</v>
      </c>
      <c r="J1899" s="15">
        <v>884.0434821428571</v>
      </c>
      <c r="K1899" s="15">
        <f>укпф1[[#This Row],[цена]]*укпф1[[#This Row],[объем]]</f>
        <v>1260831.3694916475</v>
      </c>
      <c r="L1899" s="16">
        <f>IFERROR(укпф1[[#This Row],[объем]]*VLOOKUP(укпф1[[#This Row],[артикул]],[1]маринад!$A$2:$D$39,3,FALSE),укпф1[[#This Row],[объем]])</f>
        <v>1426.2096774193549</v>
      </c>
    </row>
    <row r="1900" spans="1:12" x14ac:dyDescent="0.35">
      <c r="A1900" s="15" t="s">
        <v>161</v>
      </c>
      <c r="B1900" s="13" t="s">
        <v>71</v>
      </c>
      <c r="C1900" t="s">
        <v>69</v>
      </c>
      <c r="D1900">
        <f>VLOOKUP(укпф1[[#This Row],[Номенклатура]],[1]!Таблица213[[product_name]:[упаковка]],7,FALSE)</f>
        <v>727</v>
      </c>
      <c r="E1900" t="s">
        <v>38</v>
      </c>
      <c r="F1900" t="str">
        <f>VLOOKUP(укпф1[[#This Row],[Номенклатура]],[1]!Таблица213[[product_name]:[упаковка]],3,FALSE)</f>
        <v>ОХЛ</v>
      </c>
      <c r="G1900" s="15"/>
      <c r="H1900" t="str">
        <f>VLOOKUP(укпф1[[#This Row],[Номенклатура]],[1]!Таблица213[[product_name]:[упаковка]],4,FALSE)</f>
        <v>грудка</v>
      </c>
      <c r="I1900">
        <v>52.695652173913039</v>
      </c>
      <c r="J1900" s="15">
        <v>899.79420535714269</v>
      </c>
      <c r="K1900" s="15">
        <f>укпф1[[#This Row],[цена]]*укпф1[[#This Row],[объем]]</f>
        <v>47415.24247360247</v>
      </c>
      <c r="L1900" s="16">
        <f>IFERROR(укпф1[[#This Row],[объем]]*VLOOKUP(укпф1[[#This Row],[артикул]],[1]маринад!$A$2:$D$39,3,FALSE),укпф1[[#This Row],[объем]])</f>
        <v>52.695652173913039</v>
      </c>
    </row>
    <row r="1901" spans="1:12" x14ac:dyDescent="0.35">
      <c r="A1901" s="15" t="s">
        <v>161</v>
      </c>
      <c r="B1901" s="13" t="s">
        <v>71</v>
      </c>
      <c r="C1901" t="s">
        <v>69</v>
      </c>
      <c r="D1901">
        <f>VLOOKUP(укпф1[[#This Row],[Номенклатура]],[1]!Таблица213[[product_name]:[упаковка]],7,FALSE)</f>
        <v>731</v>
      </c>
      <c r="E1901" t="s">
        <v>81</v>
      </c>
      <c r="F1901" t="str">
        <f>VLOOKUP(укпф1[[#This Row],[Номенклатура]],[1]!Таблица213[[product_name]:[упаковка]],3,FALSE)</f>
        <v>ОХЛ</v>
      </c>
      <c r="G1901" s="15"/>
      <c r="H1901" t="str">
        <f>VLOOKUP(укпф1[[#This Row],[Номенклатура]],[1]!Таблица213[[product_name]:[упаковка]],4,FALSE)</f>
        <v>желудки</v>
      </c>
      <c r="I1901">
        <v>153.65853658536582</v>
      </c>
      <c r="J1901" s="15">
        <v>554.21605446428566</v>
      </c>
      <c r="K1901" s="15">
        <f>укпф1[[#This Row],[цена]]*укпф1[[#This Row],[объем]]</f>
        <v>85160.027881097543</v>
      </c>
      <c r="L1901" s="16">
        <f>IFERROR(укпф1[[#This Row],[объем]]*VLOOKUP(укпф1[[#This Row],[артикул]],[1]маринад!$A$2:$D$39,3,FALSE),укпф1[[#This Row],[объем]])</f>
        <v>153.65853658536582</v>
      </c>
    </row>
    <row r="1902" spans="1:12" x14ac:dyDescent="0.35">
      <c r="A1902" s="15" t="s">
        <v>161</v>
      </c>
      <c r="B1902" s="13" t="s">
        <v>71</v>
      </c>
      <c r="C1902" t="s">
        <v>69</v>
      </c>
      <c r="D1902">
        <f>VLOOKUP(укпф1[[#This Row],[Номенклатура]],[1]!Таблица213[[product_name]:[упаковка]],7,FALSE)</f>
        <v>730</v>
      </c>
      <c r="E1902" t="s">
        <v>45</v>
      </c>
      <c r="F1902" t="str">
        <f>VLOOKUP(укпф1[[#This Row],[Номенклатура]],[1]!Таблица213[[product_name]:[упаковка]],3,FALSE)</f>
        <v>ОХЛ</v>
      </c>
      <c r="G1902" s="15"/>
      <c r="H1902" t="str">
        <f>VLOOKUP(укпф1[[#This Row],[Номенклатура]],[1]!Таблица213[[product_name]:[упаковка]],4,FALSE)</f>
        <v>желудки</v>
      </c>
      <c r="I1902">
        <v>128.57142857142856</v>
      </c>
      <c r="J1902" s="15">
        <v>570.84991071428567</v>
      </c>
      <c r="K1902" s="15">
        <f>укпф1[[#This Row],[цена]]*укпф1[[#This Row],[объем]]</f>
        <v>73394.988520408151</v>
      </c>
      <c r="L1902" s="16">
        <f>IFERROR(укпф1[[#This Row],[объем]]*VLOOKUP(укпф1[[#This Row],[артикул]],[1]маринад!$A$2:$D$39,3,FALSE),укпф1[[#This Row],[объем]])</f>
        <v>128.57142857142856</v>
      </c>
    </row>
    <row r="1903" spans="1:12" x14ac:dyDescent="0.35">
      <c r="A1903" s="15" t="s">
        <v>161</v>
      </c>
      <c r="B1903" s="13" t="s">
        <v>71</v>
      </c>
      <c r="C1903" t="s">
        <v>69</v>
      </c>
      <c r="D1903">
        <f>VLOOKUP(укпф1[[#This Row],[Номенклатура]],[1]!Таблица213[[product_name]:[упаковка]],7,FALSE)</f>
        <v>942</v>
      </c>
      <c r="E1903" t="s">
        <v>52</v>
      </c>
      <c r="F1903" t="str">
        <f>VLOOKUP(укпф1[[#This Row],[Номенклатура]],[1]!Таблица213[[product_name]:[упаковка]],3,FALSE)</f>
        <v>ОХЛ</v>
      </c>
      <c r="G1903" s="15"/>
      <c r="H1903" t="str">
        <f>VLOOKUP(укпф1[[#This Row],[Номенклатура]],[1]!Таблица213[[product_name]:[упаковка]],4,FALSE)</f>
        <v>крыло</v>
      </c>
      <c r="I1903">
        <v>39.130434782608688</v>
      </c>
      <c r="J1903" s="15">
        <v>922.36024844720498</v>
      </c>
      <c r="K1903" s="15">
        <f>укпф1[[#This Row],[цена]]*укпф1[[#This Row],[объем]]</f>
        <v>36092.357547934102</v>
      </c>
      <c r="L1903" s="16">
        <f>IFERROR(укпф1[[#This Row],[объем]]*VLOOKUP(укпф1[[#This Row],[артикул]],[1]маринад!$A$2:$D$39,3,FALSE),укпф1[[#This Row],[объем]])</f>
        <v>33.015891649180467</v>
      </c>
    </row>
    <row r="1904" spans="1:12" x14ac:dyDescent="0.35">
      <c r="A1904" s="15" t="s">
        <v>161</v>
      </c>
      <c r="B1904" s="13" t="s">
        <v>71</v>
      </c>
      <c r="C1904" t="s">
        <v>69</v>
      </c>
      <c r="D1904">
        <f>VLOOKUP(укпф1[[#This Row],[Номенклатура]],[1]!Таблица213[[product_name]:[упаковка]],7,FALSE)</f>
        <v>715</v>
      </c>
      <c r="E1904" t="s">
        <v>75</v>
      </c>
      <c r="F1904" t="str">
        <f>VLOOKUP(укпф1[[#This Row],[Номенклатура]],[1]!Таблица213[[product_name]:[упаковка]],3,FALSE)</f>
        <v>ОХЛ</v>
      </c>
      <c r="G1904" s="15"/>
      <c r="H1904" t="str">
        <f>VLOOKUP(укпф1[[#This Row],[Номенклатура]],[1]!Таблица213[[product_name]:[упаковка]],4,FALSE)</f>
        <v>крыло</v>
      </c>
      <c r="I1904">
        <v>2351.9083969465646</v>
      </c>
      <c r="J1904" s="15">
        <v>899.88524999999993</v>
      </c>
      <c r="K1904" s="15">
        <f>укпф1[[#This Row],[цена]]*укпф1[[#This Row],[объем]]</f>
        <v>2116447.6757633584</v>
      </c>
      <c r="L1904" s="16">
        <f>IFERROR(укпф1[[#This Row],[объем]]*VLOOKUP(укпф1[[#This Row],[артикул]],[1]маринад!$A$2:$D$39,3,FALSE),укпф1[[#This Row],[объем]])</f>
        <v>2351.9083969465646</v>
      </c>
    </row>
    <row r="1905" spans="1:12" x14ac:dyDescent="0.35">
      <c r="A1905" s="15" t="s">
        <v>161</v>
      </c>
      <c r="B1905" s="13" t="s">
        <v>71</v>
      </c>
      <c r="C1905" t="s">
        <v>69</v>
      </c>
      <c r="D1905">
        <f>VLOOKUP(укпф1[[#This Row],[Номенклатура]],[1]!Таблица213[[product_name]:[упаковка]],7,FALSE)</f>
        <v>714</v>
      </c>
      <c r="E1905" t="s">
        <v>32</v>
      </c>
      <c r="F1905" t="str">
        <f>VLOOKUP(укпф1[[#This Row],[Номенклатура]],[1]!Таблица213[[product_name]:[упаковка]],3,FALSE)</f>
        <v>ОХЛ</v>
      </c>
      <c r="G1905" s="15"/>
      <c r="H1905" t="str">
        <f>VLOOKUP(укпф1[[#This Row],[Номенклатура]],[1]!Таблица213[[product_name]:[упаковка]],4,FALSE)</f>
        <v>крыло</v>
      </c>
      <c r="I1905">
        <v>409.09090909090907</v>
      </c>
      <c r="J1905" s="15">
        <v>915.90910714285712</v>
      </c>
      <c r="K1905" s="15">
        <f>укпф1[[#This Row],[цена]]*укпф1[[#This Row],[объем]]</f>
        <v>374690.08928571426</v>
      </c>
      <c r="L1905" s="16">
        <f>IFERROR(укпф1[[#This Row],[объем]]*VLOOKUP(укпф1[[#This Row],[артикул]],[1]маринад!$A$2:$D$39,3,FALSE),укпф1[[#This Row],[объем]])</f>
        <v>409.09090909090907</v>
      </c>
    </row>
    <row r="1906" spans="1:12" x14ac:dyDescent="0.35">
      <c r="A1906" s="15" t="s">
        <v>161</v>
      </c>
      <c r="B1906" s="13" t="s">
        <v>71</v>
      </c>
      <c r="C1906" t="s">
        <v>69</v>
      </c>
      <c r="D1906">
        <f>VLOOKUP(укпф1[[#This Row],[Номенклатура]],[1]!Таблица213[[product_name]:[упаковка]],7,FALSE)</f>
        <v>737</v>
      </c>
      <c r="E1906" t="s">
        <v>90</v>
      </c>
      <c r="F1906" t="str">
        <f>VLOOKUP(укпф1[[#This Row],[Номенклатура]],[1]!Таблица213[[product_name]:[упаковка]],3,FALSE)</f>
        <v>ОХЛ</v>
      </c>
      <c r="G1906" s="15"/>
      <c r="H1906" t="str">
        <f>VLOOKUP(укпф1[[#This Row],[Номенклатура]],[1]!Таблица213[[product_name]:[упаковка]],4,FALSE)</f>
        <v>лапы</v>
      </c>
      <c r="I1906">
        <v>48.387096774193552</v>
      </c>
      <c r="J1906" s="15">
        <v>201.20866071428571</v>
      </c>
      <c r="K1906" s="15">
        <f>укпф1[[#This Row],[цена]]*укпф1[[#This Row],[объем]]</f>
        <v>9735.9029377880197</v>
      </c>
      <c r="L1906" s="16">
        <f>IFERROR(укпф1[[#This Row],[объем]]*VLOOKUP(укпф1[[#This Row],[артикул]],[1]маринад!$A$2:$D$39,3,FALSE),укпф1[[#This Row],[объем]])</f>
        <v>48.387096774193552</v>
      </c>
    </row>
    <row r="1907" spans="1:12" x14ac:dyDescent="0.35">
      <c r="A1907" s="15" t="s">
        <v>161</v>
      </c>
      <c r="B1907" s="13" t="s">
        <v>71</v>
      </c>
      <c r="C1907" t="s">
        <v>69</v>
      </c>
      <c r="D1907">
        <f>VLOOKUP(укпф1[[#This Row],[Номенклатура]],[1]!Таблица213[[product_name]:[упаковка]],7,FALSE)</f>
        <v>952</v>
      </c>
      <c r="E1907" t="s">
        <v>86</v>
      </c>
      <c r="F1907" t="str">
        <f>VLOOKUP(укпф1[[#This Row],[Номенклатура]],[1]!Таблица213[[product_name]:[упаковка]],3,FALSE)</f>
        <v>ОХЛ</v>
      </c>
      <c r="G1907" s="15"/>
      <c r="H1907" t="str">
        <f>VLOOKUP(укпф1[[#This Row],[Номенклатура]],[1]!Таблица213[[product_name]:[упаковка]],4,FALSE)</f>
        <v>голень</v>
      </c>
      <c r="I1907">
        <v>36.359999999999992</v>
      </c>
      <c r="J1907" s="15">
        <v>930.02102678571418</v>
      </c>
      <c r="K1907" s="15">
        <f>укпф1[[#This Row],[цена]]*укпф1[[#This Row],[объем]]</f>
        <v>33815.564533928562</v>
      </c>
      <c r="L1907" s="16">
        <f>IFERROR(укпф1[[#This Row],[объем]]*VLOOKUP(укпф1[[#This Row],[артикул]],[1]маринад!$A$2:$D$39,3,FALSE),укпф1[[#This Row],[объем]])</f>
        <v>31.090209491235566</v>
      </c>
    </row>
    <row r="1908" spans="1:12" x14ac:dyDescent="0.35">
      <c r="A1908" s="15" t="s">
        <v>161</v>
      </c>
      <c r="B1908" s="13" t="s">
        <v>71</v>
      </c>
      <c r="C1908" t="s">
        <v>69</v>
      </c>
      <c r="D1908">
        <f>VLOOKUP(укпф1[[#This Row],[Номенклатура]],[1]!Таблица213[[product_name]:[упаковка]],7,FALSE)</f>
        <v>953</v>
      </c>
      <c r="E1908" t="s">
        <v>87</v>
      </c>
      <c r="F1908" t="str">
        <f>VLOOKUP(укпф1[[#This Row],[Номенклатура]],[1]!Таблица213[[product_name]:[упаковка]],3,FALSE)</f>
        <v>ОХЛ</v>
      </c>
      <c r="G1908" s="15"/>
      <c r="H1908" t="str">
        <f>VLOOKUP(укпф1[[#This Row],[Номенклатура]],[1]!Таблица213[[product_name]:[упаковка]],4,FALSE)</f>
        <v>бедро</v>
      </c>
      <c r="I1908">
        <v>61.199999999999996</v>
      </c>
      <c r="J1908" s="15">
        <v>953.23741071428572</v>
      </c>
      <c r="K1908" s="15">
        <f>укпф1[[#This Row],[цена]]*укпф1[[#This Row],[объем]]</f>
        <v>58338.129535714281</v>
      </c>
      <c r="L1908" s="16">
        <f>IFERROR(укпф1[[#This Row],[объем]]*VLOOKUP(укпф1[[#This Row],[артикул]],[1]маринад!$A$2:$D$39,3,FALSE),укпф1[[#This Row],[объем]])</f>
        <v>52.781371280724443</v>
      </c>
    </row>
    <row r="1909" spans="1:12" x14ac:dyDescent="0.35">
      <c r="A1909" s="15" t="s">
        <v>161</v>
      </c>
      <c r="B1909" s="13" t="s">
        <v>71</v>
      </c>
      <c r="C1909" t="s">
        <v>69</v>
      </c>
      <c r="D1909">
        <f>VLOOKUP(укпф1[[#This Row],[Номенклатура]],[1]!Таблица213[[product_name]:[упаковка]],7,FALSE)</f>
        <v>204</v>
      </c>
      <c r="E1909" t="s">
        <v>84</v>
      </c>
      <c r="F1909" t="str">
        <f>VLOOKUP(укпф1[[#This Row],[Номенклатура]],[1]!Таблица213[[product_name]:[упаковка]],3,FALSE)</f>
        <v>ОХЛ</v>
      </c>
      <c r="G1909" s="15"/>
      <c r="H1909" t="str">
        <f>VLOOKUP(укпф1[[#This Row],[Номенклатура]],[1]!Таблица213[[product_name]:[упаковка]],4,FALSE)</f>
        <v>крыло</v>
      </c>
      <c r="I1909">
        <v>80.209216094368543</v>
      </c>
      <c r="J1909" s="15">
        <v>884.0434821428571</v>
      </c>
      <c r="K1909" s="15">
        <f>укпф1[[#This Row],[цена]]*укпф1[[#This Row],[объем]]</f>
        <v>70908.434696014461</v>
      </c>
      <c r="L1909" s="16">
        <f>IFERROR(укпф1[[#This Row],[объем]]*VLOOKUP(укпф1[[#This Row],[артикул]],[1]маринад!$A$2:$D$39,3,FALSE),укпф1[[#This Row],[объем]])</f>
        <v>68.760579592257642</v>
      </c>
    </row>
    <row r="1910" spans="1:12" x14ac:dyDescent="0.35">
      <c r="A1910" s="15" t="s">
        <v>161</v>
      </c>
      <c r="B1910" s="13" t="s">
        <v>71</v>
      </c>
      <c r="C1910" t="s">
        <v>69</v>
      </c>
      <c r="D1910">
        <f>VLOOKUP(укпф1[[#This Row],[Номенклатура]],[1]!Таблица213[[product_name]:[упаковка]],7,FALSE)</f>
        <v>1053</v>
      </c>
      <c r="E1910" t="s">
        <v>182</v>
      </c>
      <c r="F1910" t="str">
        <f>VLOOKUP(укпф1[[#This Row],[Номенклатура]],[1]!Таблица213[[product_name]:[упаковка]],3,FALSE)</f>
        <v>ОХЛ</v>
      </c>
      <c r="G1910" s="15"/>
      <c r="H1910" t="str">
        <f>VLOOKUP(укпф1[[#This Row],[Номенклатура]],[1]!Таблица213[[product_name]:[упаковка]],4,FALSE)</f>
        <v>крыло</v>
      </c>
      <c r="I1910">
        <v>30.31726680046852</v>
      </c>
      <c r="J1910" s="15">
        <v>884.0434821428571</v>
      </c>
      <c r="K1910" s="15">
        <f>укпф1[[#This Row],[цена]]*укпф1[[#This Row],[объем]]</f>
        <v>26801.782111340228</v>
      </c>
      <c r="L1910" s="16">
        <f>IFERROR(укпф1[[#This Row],[объем]]*VLOOKUP(укпф1[[#This Row],[артикул]],[1]маринад!$A$2:$D$39,3,FALSE),укпф1[[#This Row],[объем]])</f>
        <v>30.01709584204804</v>
      </c>
    </row>
    <row r="1911" spans="1:12" x14ac:dyDescent="0.35">
      <c r="A1911" s="15" t="s">
        <v>161</v>
      </c>
      <c r="B1911" s="13" t="s">
        <v>71</v>
      </c>
      <c r="C1911" t="s">
        <v>69</v>
      </c>
      <c r="D1911">
        <f>VLOOKUP(укпф1[[#This Row],[Номенклатура]],[1]!Таблица213[[product_name]:[упаковка]],7,FALSE)</f>
        <v>205</v>
      </c>
      <c r="E1911" t="s">
        <v>88</v>
      </c>
      <c r="F1911" t="str">
        <f>VLOOKUP(укпф1[[#This Row],[Номенклатура]],[1]!Таблица213[[product_name]:[упаковка]],3,FALSE)</f>
        <v>ОХЛ</v>
      </c>
      <c r="G1911" s="15"/>
      <c r="H1911" t="str">
        <f>VLOOKUP(укпф1[[#This Row],[Номенклатура]],[1]!Таблица213[[product_name]:[упаковка]],4,FALSE)</f>
        <v>рагу</v>
      </c>
      <c r="I1911">
        <v>181.78217821782178</v>
      </c>
      <c r="J1911" s="15">
        <v>635.49160714285711</v>
      </c>
      <c r="K1911" s="15">
        <f>укпф1[[#This Row],[цена]]*укпф1[[#This Row],[объем]]</f>
        <v>115521.04858557283</v>
      </c>
      <c r="L1911" s="16">
        <f>IFERROR(укпф1[[#This Row],[объем]]*VLOOKUP(укпф1[[#This Row],[артикул]],[1]маринад!$A$2:$D$39,3,FALSE),укпф1[[#This Row],[объем]])</f>
        <v>134.88326646718244</v>
      </c>
    </row>
    <row r="1912" spans="1:12" x14ac:dyDescent="0.35">
      <c r="A1912" s="15" t="s">
        <v>161</v>
      </c>
      <c r="B1912" s="13" t="s">
        <v>71</v>
      </c>
      <c r="C1912" t="s">
        <v>69</v>
      </c>
      <c r="D1912">
        <f>VLOOKUP(укпф1[[#This Row],[Номенклатура]],[1]!Таблица213[[product_name]:[упаковка]],7,FALSE)</f>
        <v>30</v>
      </c>
      <c r="E1912" t="s">
        <v>80</v>
      </c>
      <c r="F1912" t="str">
        <f>VLOOKUP(укпф1[[#This Row],[Номенклатура]],[1]!Таблица213[[product_name]:[упаковка]],3,FALSE)</f>
        <v>ОХЛ</v>
      </c>
      <c r="G1912" s="15"/>
      <c r="H1912" t="str">
        <f>VLOOKUP(укпф1[[#This Row],[Номенклатура]],[1]!Таблица213[[product_name]:[упаковка]],4,FALSE)</f>
        <v>рагу</v>
      </c>
      <c r="I1912">
        <v>357.2093023255814</v>
      </c>
      <c r="J1912" s="15">
        <v>739.28249999999991</v>
      </c>
      <c r="K1912" s="15">
        <f>укпф1[[#This Row],[цена]]*укпф1[[#This Row],[объем]]</f>
        <v>264078.5860465116</v>
      </c>
      <c r="L1912" s="16">
        <f>IFERROR(укпф1[[#This Row],[объем]]*VLOOKUP(укпф1[[#This Row],[артикул]],[1]маринад!$A$2:$D$39,3,FALSE),укпф1[[#This Row],[объем]])</f>
        <v>357.2093023255814</v>
      </c>
    </row>
    <row r="1913" spans="1:12" x14ac:dyDescent="0.35">
      <c r="A1913" s="15" t="s">
        <v>161</v>
      </c>
      <c r="B1913" s="13" t="s">
        <v>71</v>
      </c>
      <c r="C1913" t="s">
        <v>69</v>
      </c>
      <c r="D1913">
        <f>VLOOKUP(укпф1[[#This Row],[Номенклатура]],[1]!Таблица213[[product_name]:[упаковка]],7,FALSE)</f>
        <v>733</v>
      </c>
      <c r="E1913" t="s">
        <v>82</v>
      </c>
      <c r="F1913" t="str">
        <f>VLOOKUP(укпф1[[#This Row],[Номенклатура]],[1]!Таблица213[[product_name]:[упаковка]],3,FALSE)</f>
        <v>ОХЛ</v>
      </c>
      <c r="G1913" s="15"/>
      <c r="H1913" t="str">
        <f>VLOOKUP(укпф1[[#This Row],[Номенклатура]],[1]!Таблица213[[product_name]:[упаковка]],4,FALSE)</f>
        <v>печень</v>
      </c>
      <c r="I1913">
        <v>151.21951219512192</v>
      </c>
      <c r="J1913" s="15">
        <v>522.04998214285706</v>
      </c>
      <c r="K1913" s="15">
        <f>укпф1[[#This Row],[цена]]*укпф1[[#This Row],[объем]]</f>
        <v>78944.143641114948</v>
      </c>
      <c r="L1913" s="16">
        <f>IFERROR(укпф1[[#This Row],[объем]]*VLOOKUP(укпф1[[#This Row],[артикул]],[1]маринад!$A$2:$D$39,3,FALSE),укпф1[[#This Row],[объем]])</f>
        <v>151.21951219512192</v>
      </c>
    </row>
    <row r="1914" spans="1:12" x14ac:dyDescent="0.35">
      <c r="A1914" s="15" t="s">
        <v>161</v>
      </c>
      <c r="B1914" s="13" t="s">
        <v>71</v>
      </c>
      <c r="C1914" t="s">
        <v>69</v>
      </c>
      <c r="D1914">
        <f>VLOOKUP(укпф1[[#This Row],[Номенклатура]],[1]!Таблица213[[product_name]:[упаковка]],7,FALSE)</f>
        <v>732</v>
      </c>
      <c r="E1914" t="s">
        <v>47</v>
      </c>
      <c r="F1914" t="str">
        <f>VLOOKUP(укпф1[[#This Row],[Номенклатура]],[1]!Таблица213[[product_name]:[упаковка]],3,FALSE)</f>
        <v>ОХЛ</v>
      </c>
      <c r="G1914" s="15"/>
      <c r="H1914" t="str">
        <f>VLOOKUP(укпф1[[#This Row],[Номенклатура]],[1]!Таблица213[[product_name]:[упаковка]],4,FALSE)</f>
        <v>печень</v>
      </c>
      <c r="I1914">
        <v>128.25</v>
      </c>
      <c r="J1914" s="15">
        <v>538.07383928571426</v>
      </c>
      <c r="K1914" s="15">
        <f>укпф1[[#This Row],[цена]]*укпф1[[#This Row],[объем]]</f>
        <v>69007.96988839285</v>
      </c>
      <c r="L1914" s="16">
        <f>IFERROR(укпф1[[#This Row],[объем]]*VLOOKUP(укпф1[[#This Row],[артикул]],[1]маринад!$A$2:$D$39,3,FALSE),укпф1[[#This Row],[объем]])</f>
        <v>128.25</v>
      </c>
    </row>
    <row r="1915" spans="1:12" x14ac:dyDescent="0.35">
      <c r="A1915" s="15" t="s">
        <v>161</v>
      </c>
      <c r="B1915" s="13" t="s">
        <v>71</v>
      </c>
      <c r="C1915" t="s">
        <v>69</v>
      </c>
      <c r="D1915">
        <f>VLOOKUP(укпф1[[#This Row],[Номенклатура]],[1]!Таблица213[[product_name]:[упаковка]],7,FALSE)</f>
        <v>721</v>
      </c>
      <c r="E1915" t="s">
        <v>183</v>
      </c>
      <c r="F1915" t="str">
        <f>VLOOKUP(укпф1[[#This Row],[Номенклатура]],[1]!Таблица213[[product_name]:[упаковка]],3,FALSE)</f>
        <v>ОХЛ</v>
      </c>
      <c r="G1915" s="15"/>
      <c r="H1915" t="str">
        <f>VLOOKUP(укпф1[[#This Row],[Номенклатура]],[1]!Таблица213[[product_name]:[упаковка]],4,FALSE)</f>
        <v>половинка</v>
      </c>
      <c r="I1915">
        <v>84.666666666666671</v>
      </c>
      <c r="J1915" s="15">
        <v>819.40178571428567</v>
      </c>
      <c r="K1915" s="15">
        <f>укпф1[[#This Row],[цена]]*укпф1[[#This Row],[объем]]</f>
        <v>69376.017857142855</v>
      </c>
      <c r="L1915" s="16">
        <f>IFERROR(укпф1[[#This Row],[объем]]*VLOOKUP(укпф1[[#This Row],[артикул]],[1]маринад!$A$2:$D$39,3,FALSE),укпф1[[#This Row],[объем]])</f>
        <v>84.666666666666671</v>
      </c>
    </row>
    <row r="1916" spans="1:12" x14ac:dyDescent="0.35">
      <c r="A1916" s="15" t="s">
        <v>161</v>
      </c>
      <c r="B1916" s="13" t="s">
        <v>71</v>
      </c>
      <c r="C1916" t="s">
        <v>69</v>
      </c>
      <c r="D1916">
        <f>VLOOKUP(укпф1[[#This Row],[Номенклатура]],[1]!Таблица213[[product_name]:[упаковка]],7,FALSE)</f>
        <v>720</v>
      </c>
      <c r="E1916" t="s">
        <v>40</v>
      </c>
      <c r="F1916" t="str">
        <f>VLOOKUP(укпф1[[#This Row],[Номенклатура]],[1]!Таблица213[[product_name]:[упаковка]],3,FALSE)</f>
        <v>ОХЛ</v>
      </c>
      <c r="G1916" s="15"/>
      <c r="H1916" t="str">
        <f>VLOOKUP(укпф1[[#This Row],[Номенклатура]],[1]!Таблица213[[product_name]:[упаковка]],4,FALSE)</f>
        <v>половинка</v>
      </c>
      <c r="I1916">
        <v>30.571428571428566</v>
      </c>
      <c r="J1916" s="15">
        <v>836.08116428571429</v>
      </c>
      <c r="K1916" s="15">
        <f>укпф1[[#This Row],[цена]]*укпф1[[#This Row],[объем]]</f>
        <v>25560.195593877546</v>
      </c>
      <c r="L1916" s="16">
        <f>IFERROR(укпф1[[#This Row],[объем]]*VLOOKUP(укпф1[[#This Row],[артикул]],[1]маринад!$A$2:$D$39,3,FALSE),укпф1[[#This Row],[объем]])</f>
        <v>30.571428571428566</v>
      </c>
    </row>
    <row r="1917" spans="1:12" x14ac:dyDescent="0.35">
      <c r="A1917" s="15" t="s">
        <v>161</v>
      </c>
      <c r="B1917" s="13" t="s">
        <v>71</v>
      </c>
      <c r="C1917" t="s">
        <v>69</v>
      </c>
      <c r="D1917">
        <f>VLOOKUP(укпф1[[#This Row],[Номенклатура]],[1]!Таблица213[[product_name]:[упаковка]],7,FALSE)</f>
        <v>956</v>
      </c>
      <c r="E1917" t="s">
        <v>168</v>
      </c>
      <c r="F1917" t="str">
        <f>VLOOKUP(укпф1[[#This Row],[Номенклатура]],[1]!Таблица213[[product_name]:[упаковка]],3,FALSE)</f>
        <v>ОХЛ</v>
      </c>
      <c r="G1917" s="15"/>
      <c r="H1917" t="str">
        <f>VLOOKUP(укпф1[[#This Row],[Номенклатура]],[1]!Таблица213[[product_name]:[упаковка]],4,FALSE)</f>
        <v>половинка</v>
      </c>
      <c r="I1917">
        <v>65.714285714285708</v>
      </c>
      <c r="J1917" s="15">
        <v>799.37196428571428</v>
      </c>
      <c r="K1917" s="15">
        <f>укпф1[[#This Row],[цена]]*укпф1[[#This Row],[объем]]</f>
        <v>52530.157653061222</v>
      </c>
      <c r="L1917" s="16">
        <f>IFERROR(укпф1[[#This Row],[объем]]*VLOOKUP(укпф1[[#This Row],[артикул]],[1]маринад!$A$2:$D$39,3,FALSE),укпф1[[#This Row],[объем]])</f>
        <v>63.98664626512727</v>
      </c>
    </row>
    <row r="1918" spans="1:12" x14ac:dyDescent="0.35">
      <c r="A1918" s="15" t="s">
        <v>161</v>
      </c>
      <c r="B1918" s="13" t="s">
        <v>71</v>
      </c>
      <c r="C1918" t="s">
        <v>69</v>
      </c>
      <c r="D1918">
        <f>VLOOKUP(укпф1[[#This Row],[Номенклатура]],[1]!Таблица213[[product_name]:[упаковка]],7,FALSE)</f>
        <v>735</v>
      </c>
      <c r="E1918" t="s">
        <v>83</v>
      </c>
      <c r="F1918" t="str">
        <f>VLOOKUP(укпф1[[#This Row],[Номенклатура]],[1]!Таблица213[[product_name]:[упаковка]],3,FALSE)</f>
        <v>ОХЛ</v>
      </c>
      <c r="G1918" s="15"/>
      <c r="H1918" t="str">
        <f>VLOOKUP(укпф1[[#This Row],[Номенклатура]],[1]!Таблица213[[product_name]:[упаковка]],4,FALSE)</f>
        <v>сердце</v>
      </c>
      <c r="I1918">
        <v>201.39344262295083</v>
      </c>
      <c r="J1918" s="15">
        <v>899.88524999999993</v>
      </c>
      <c r="K1918" s="15">
        <f>укпф1[[#This Row],[цена]]*укпф1[[#This Row],[объем]]</f>
        <v>181230.98846311474</v>
      </c>
      <c r="L1918" s="16">
        <f>IFERROR(укпф1[[#This Row],[объем]]*VLOOKUP(укпф1[[#This Row],[артикул]],[1]маринад!$A$2:$D$39,3,FALSE),укпф1[[#This Row],[объем]])</f>
        <v>201.39344262295083</v>
      </c>
    </row>
    <row r="1919" spans="1:12" x14ac:dyDescent="0.35">
      <c r="A1919" s="15" t="s">
        <v>161</v>
      </c>
      <c r="B1919" s="13" t="s">
        <v>71</v>
      </c>
      <c r="C1919" t="s">
        <v>69</v>
      </c>
      <c r="D1919">
        <f>VLOOKUP(укпф1[[#This Row],[Номенклатура]],[1]!Таблица213[[product_name]:[упаковка]],7,FALSE)</f>
        <v>734</v>
      </c>
      <c r="E1919" t="s">
        <v>49</v>
      </c>
      <c r="F1919" t="str">
        <f>VLOOKUP(укпф1[[#This Row],[Номенклатура]],[1]!Таблица213[[product_name]:[упаковка]],3,FALSE)</f>
        <v>ОХЛ</v>
      </c>
      <c r="G1919" s="15"/>
      <c r="H1919" t="str">
        <f>VLOOKUP(укпф1[[#This Row],[Номенклатура]],[1]!Таблица213[[product_name]:[упаковка]],4,FALSE)</f>
        <v>сердце</v>
      </c>
      <c r="I1919">
        <v>138.85714285714283</v>
      </c>
      <c r="J1919" s="15">
        <v>915.90910714285712</v>
      </c>
      <c r="K1919" s="15">
        <f>укпф1[[#This Row],[цена]]*укпф1[[#This Row],[объем]]</f>
        <v>127180.52173469386</v>
      </c>
      <c r="L1919" s="16">
        <f>IFERROR(укпф1[[#This Row],[объем]]*VLOOKUP(укпф1[[#This Row],[артикул]],[1]маринад!$A$2:$D$39,3,FALSE),укпф1[[#This Row],[объем]])</f>
        <v>138.85714285714283</v>
      </c>
    </row>
    <row r="1920" spans="1:12" x14ac:dyDescent="0.35">
      <c r="A1920" s="15" t="s">
        <v>161</v>
      </c>
      <c r="B1920" s="13" t="s">
        <v>71</v>
      </c>
      <c r="C1920" t="s">
        <v>69</v>
      </c>
      <c r="D1920">
        <f>VLOOKUP(укпф1[[#This Row],[Номенклатура]],[1]!Таблица213[[product_name]:[упаковка]],7,FALSE)</f>
        <v>719</v>
      </c>
      <c r="E1920" t="s">
        <v>77</v>
      </c>
      <c r="F1920" t="str">
        <f>VLOOKUP(укпф1[[#This Row],[Номенклатура]],[1]!Таблица213[[product_name]:[упаковка]],3,FALSE)</f>
        <v>ОХЛ</v>
      </c>
      <c r="G1920" s="15"/>
      <c r="H1920" t="str">
        <f>VLOOKUP(укпф1[[#This Row],[Номенклатура]],[1]!Таблица213[[product_name]:[упаковка]],4,FALSE)</f>
        <v>филе</v>
      </c>
      <c r="I1920">
        <v>776.81159420289862</v>
      </c>
      <c r="J1920" s="15">
        <v>1140.7893750000001</v>
      </c>
      <c r="K1920" s="15">
        <f>укпф1[[#This Row],[цена]]*укпф1[[#This Row],[объем]]</f>
        <v>886178.41304347839</v>
      </c>
      <c r="L1920" s="16">
        <f>IFERROR(укпф1[[#This Row],[объем]]*VLOOKUP(укпф1[[#This Row],[артикул]],[1]маринад!$A$2:$D$39,3,FALSE),укпф1[[#This Row],[объем]])</f>
        <v>776.81159420289862</v>
      </c>
    </row>
    <row r="1921" spans="1:12" x14ac:dyDescent="0.35">
      <c r="A1921" s="15" t="s">
        <v>161</v>
      </c>
      <c r="B1921" s="13" t="s">
        <v>71</v>
      </c>
      <c r="C1921" t="s">
        <v>69</v>
      </c>
      <c r="D1921">
        <f>VLOOKUP(укпф1[[#This Row],[Номенклатура]],[1]!Таблица213[[product_name]:[упаковка]],7,FALSE)</f>
        <v>718</v>
      </c>
      <c r="E1921" t="s">
        <v>36</v>
      </c>
      <c r="F1921" t="str">
        <f>VLOOKUP(укпф1[[#This Row],[Номенклатура]],[1]!Таблица213[[product_name]:[упаковка]],3,FALSE)</f>
        <v>ОХЛ</v>
      </c>
      <c r="G1921" s="15"/>
      <c r="H1921" t="str">
        <f>VLOOKUP(укпф1[[#This Row],[Номенклатура]],[1]!Таблица213[[product_name]:[упаковка]],4,FALSE)</f>
        <v>филе</v>
      </c>
      <c r="I1921">
        <v>590.35714285714289</v>
      </c>
      <c r="J1921" s="15">
        <v>1157.1774107142855</v>
      </c>
      <c r="K1921" s="15">
        <f>укпф1[[#This Row],[цена]]*укпф1[[#This Row],[объем]]</f>
        <v>683147.94996811217</v>
      </c>
      <c r="L1921" s="16">
        <f>IFERROR(укпф1[[#This Row],[объем]]*VLOOKUP(укпф1[[#This Row],[артикул]],[1]маринад!$A$2:$D$39,3,FALSE),укпф1[[#This Row],[объем]])</f>
        <v>590.35714285714289</v>
      </c>
    </row>
    <row r="1922" spans="1:12" x14ac:dyDescent="0.35">
      <c r="A1922" s="15" t="s">
        <v>161</v>
      </c>
      <c r="B1922" s="13" t="s">
        <v>71</v>
      </c>
      <c r="C1922" t="s">
        <v>69</v>
      </c>
      <c r="D1922">
        <f>VLOOKUP(укпф1[[#This Row],[Номенклатура]],[1]!Таблица213[[product_name]:[упаковка]],7,FALSE)</f>
        <v>702</v>
      </c>
      <c r="E1922" t="s">
        <v>72</v>
      </c>
      <c r="F1922" t="str">
        <f>VLOOKUP(укпф1[[#This Row],[Номенклатура]],[1]!Таблица213[[product_name]:[упаковка]],3,FALSE)</f>
        <v>ОХЛ</v>
      </c>
      <c r="G1922" s="15"/>
      <c r="H1922" t="str">
        <f>VLOOKUP(укпф1[[#This Row],[Номенклатура]],[1]!Таблица213[[product_name]:[упаковка]],4,FALSE)</f>
        <v>тушка</v>
      </c>
      <c r="I1922">
        <v>124.34782608695652</v>
      </c>
      <c r="J1922" s="15">
        <v>811.20776785714281</v>
      </c>
      <c r="K1922" s="15">
        <f>укпф1[[#This Row],[цена]]*укпф1[[#This Row],[объем]]</f>
        <v>100871.92243788819</v>
      </c>
      <c r="L1922" s="16">
        <f>IFERROR(укпф1[[#This Row],[объем]]*VLOOKUP(укпф1[[#This Row],[артикул]],[1]маринад!$A$2:$D$39,3,FALSE),укпф1[[#This Row],[объем]])</f>
        <v>124.34782608695652</v>
      </c>
    </row>
    <row r="1923" spans="1:12" x14ac:dyDescent="0.35">
      <c r="A1923" s="15" t="s">
        <v>161</v>
      </c>
      <c r="B1923" s="13" t="s">
        <v>71</v>
      </c>
      <c r="C1923" t="s">
        <v>69</v>
      </c>
      <c r="D1923">
        <f>VLOOKUP(укпф1[[#This Row],[Номенклатура]],[1]!Таблица213[[product_name]:[упаковка]],7,FALSE)</f>
        <v>701</v>
      </c>
      <c r="E1923" t="s">
        <v>26</v>
      </c>
      <c r="F1923" t="str">
        <f>VLOOKUP(укпф1[[#This Row],[Номенклатура]],[1]!Таблица213[[product_name]:[упаковка]],3,FALSE)</f>
        <v>ОХЛ</v>
      </c>
      <c r="G1923" s="15"/>
      <c r="H1923" t="str">
        <f>VLOOKUP(укпф1[[#This Row],[Номенклатура]],[1]!Таблица213[[product_name]:[упаковка]],4,FALSE)</f>
        <v>тушка</v>
      </c>
      <c r="I1923">
        <v>183.13043478260869</v>
      </c>
      <c r="J1923" s="15">
        <v>827.59580357142841</v>
      </c>
      <c r="K1923" s="15">
        <f>укпф1[[#This Row],[цена]]*укпф1[[#This Row],[объем]]</f>
        <v>151557.9793322981</v>
      </c>
      <c r="L1923" s="16">
        <f>IFERROR(укпф1[[#This Row],[объем]]*VLOOKUP(укпф1[[#This Row],[артикул]],[1]маринад!$A$2:$D$39,3,FALSE),укпф1[[#This Row],[объем]])</f>
        <v>183.13043478260869</v>
      </c>
    </row>
    <row r="1924" spans="1:12" x14ac:dyDescent="0.35">
      <c r="A1924" s="15" t="s">
        <v>161</v>
      </c>
      <c r="B1924" s="13" t="s">
        <v>71</v>
      </c>
      <c r="C1924" t="s">
        <v>69</v>
      </c>
      <c r="D1924">
        <f>VLOOKUP(укпф1[[#This Row],[Номенклатура]],[1]!Таблица213[[product_name]:[упаковка]],7,FALSE)</f>
        <v>1070</v>
      </c>
      <c r="E1924" t="s">
        <v>184</v>
      </c>
      <c r="F1924" t="str">
        <f>VLOOKUP(укпф1[[#This Row],[Номенклатура]],[1]!Таблица213[[product_name]:[упаковка]],3,FALSE)</f>
        <v>ОХЛ</v>
      </c>
      <c r="G1924" s="15"/>
      <c r="H1924" t="str">
        <f>VLOOKUP(укпф1[[#This Row],[Номенклатура]],[1]!Таблица213[[product_name]:[упаковка]],4,FALSE)</f>
        <v>табак</v>
      </c>
      <c r="I1924">
        <v>29.96092274381536</v>
      </c>
      <c r="J1924" s="15">
        <v>771.14812499999994</v>
      </c>
      <c r="K1924" s="15">
        <f>укпф1[[#This Row],[цена]]*укпф1[[#This Row],[объем]]</f>
        <v>23104.30939716307</v>
      </c>
      <c r="L1924" s="16">
        <f>IFERROR(укпф1[[#This Row],[объем]]*VLOOKUP(укпф1[[#This Row],[артикул]],[1]маринад!$A$2:$D$39,3,FALSE),укпф1[[#This Row],[объем]])</f>
        <v>29.96092274381536</v>
      </c>
    </row>
    <row r="1925" spans="1:12" x14ac:dyDescent="0.35">
      <c r="A1925" s="15" t="s">
        <v>161</v>
      </c>
      <c r="B1925" s="13" t="s">
        <v>71</v>
      </c>
      <c r="C1925" t="s">
        <v>69</v>
      </c>
      <c r="D1925">
        <f>VLOOKUP(укпф1[[#This Row],[Номенклатура]],[1]!Таблица213[[product_name]:[упаковка]],7,FALSE)</f>
        <v>958</v>
      </c>
      <c r="E1925" t="s">
        <v>58</v>
      </c>
      <c r="F1925" t="str">
        <f>VLOOKUP(укпф1[[#This Row],[Номенклатура]],[1]!Таблица213[[product_name]:[упаковка]],3,FALSE)</f>
        <v>ОХЛ</v>
      </c>
      <c r="G1925" s="15"/>
      <c r="H1925" t="str">
        <f>VLOOKUP(укпф1[[#This Row],[Номенклатура]],[1]!Таблица213[[product_name]:[упаковка]],4,FALSE)</f>
        <v>табак</v>
      </c>
      <c r="I1925">
        <v>96.806722689075627</v>
      </c>
      <c r="J1925" s="15">
        <v>799.37196428571428</v>
      </c>
      <c r="K1925" s="15">
        <f>укпф1[[#This Row],[цена]]*укпф1[[#This Row],[объем]]</f>
        <v>77384.58007202881</v>
      </c>
      <c r="L1925" s="16">
        <f>IFERROR(укпф1[[#This Row],[объем]]*VLOOKUP(укпф1[[#This Row],[артикул]],[1]маринад!$A$2:$D$39,3,FALSE),укпф1[[#This Row],[объем]])</f>
        <v>94.261657925097978</v>
      </c>
    </row>
    <row r="1926" spans="1:12" x14ac:dyDescent="0.35">
      <c r="A1926" s="15" t="s">
        <v>161</v>
      </c>
      <c r="B1926" s="13" t="s">
        <v>71</v>
      </c>
      <c r="C1926" t="s">
        <v>69</v>
      </c>
      <c r="D1926">
        <f>VLOOKUP(укпф1[[#This Row],[Номенклатура]],[1]!Таблица213[[product_name]:[упаковка]],7,FALSE)</f>
        <v>961</v>
      </c>
      <c r="E1926" t="s">
        <v>89</v>
      </c>
      <c r="F1926" t="str">
        <f>VLOOKUP(укпф1[[#This Row],[Номенклатура]],[1]!Таблица213[[product_name]:[упаковка]],3,FALSE)</f>
        <v>ОХЛ</v>
      </c>
      <c r="G1926" s="15"/>
      <c r="H1926" t="str">
        <f>VLOOKUP(укпф1[[#This Row],[Номенклатура]],[1]!Таблица213[[product_name]:[упаковка]],4,FALSE)</f>
        <v>табак</v>
      </c>
      <c r="I1926">
        <v>38.31428571428571</v>
      </c>
      <c r="J1926" s="15">
        <v>777.06602678571426</v>
      </c>
      <c r="K1926" s="15">
        <f>укпф1[[#This Row],[цена]]*укпф1[[#This Row],[объем]]</f>
        <v>29772.729769132649</v>
      </c>
      <c r="L1926" s="16">
        <f>IFERROR(укпф1[[#This Row],[объем]]*VLOOKUP(укпф1[[#This Row],[артикул]],[1]маринад!$A$2:$D$39,3,FALSE),укпф1[[#This Row],[объем]])</f>
        <v>37.934936350777932</v>
      </c>
    </row>
    <row r="1927" spans="1:12" x14ac:dyDescent="0.35">
      <c r="A1927" s="15" t="s">
        <v>161</v>
      </c>
      <c r="B1927" s="13" t="s">
        <v>71</v>
      </c>
      <c r="C1927" t="s">
        <v>69</v>
      </c>
      <c r="D1927">
        <f>VLOOKUP(укпф1[[#This Row],[Номенклатура]],[1]!Таблица213[[product_name]:[упаковка]],7,FALSE)</f>
        <v>717</v>
      </c>
      <c r="E1927" t="s">
        <v>76</v>
      </c>
      <c r="F1927" t="str">
        <f>VLOOKUP(укпф1[[#This Row],[Номенклатура]],[1]!Таблица213[[product_name]:[упаковка]],3,FALSE)</f>
        <v>ОХЛ</v>
      </c>
      <c r="G1927" s="15"/>
      <c r="H1927" t="str">
        <f>VLOOKUP(укпф1[[#This Row],[Номенклатура]],[1]!Таблица213[[product_name]:[упаковка]],4,FALSE)</f>
        <v>четвертина</v>
      </c>
      <c r="I1927">
        <v>443.33333333333331</v>
      </c>
      <c r="J1927" s="15">
        <v>819.40178571428567</v>
      </c>
      <c r="K1927" s="15">
        <f>укпф1[[#This Row],[цена]]*укпф1[[#This Row],[объем]]</f>
        <v>363268.12499999994</v>
      </c>
      <c r="L1927" s="16">
        <f>IFERROR(укпф1[[#This Row],[объем]]*VLOOKUP(укпф1[[#This Row],[артикул]],[1]маринад!$A$2:$D$39,3,FALSE),укпф1[[#This Row],[объем]])</f>
        <v>443.33333333333331</v>
      </c>
    </row>
    <row r="1928" spans="1:12" x14ac:dyDescent="0.35">
      <c r="A1928" s="15" t="s">
        <v>161</v>
      </c>
      <c r="B1928" s="13" t="s">
        <v>71</v>
      </c>
      <c r="C1928" t="s">
        <v>69</v>
      </c>
      <c r="D1928">
        <f>VLOOKUP(укпф1[[#This Row],[Номенклатура]],[1]!Таблица213[[product_name]:[упаковка]],7,FALSE)</f>
        <v>716</v>
      </c>
      <c r="E1928" t="s">
        <v>34</v>
      </c>
      <c r="F1928" t="str">
        <f>VLOOKUP(укпф1[[#This Row],[Номенклатура]],[1]!Таблица213[[product_name]:[упаковка]],3,FALSE)</f>
        <v>ОХЛ</v>
      </c>
      <c r="G1928" s="15"/>
      <c r="H1928" t="str">
        <f>VLOOKUP(укпф1[[#This Row],[Номенклатура]],[1]!Таблица213[[product_name]:[упаковка]],4,FALSE)</f>
        <v>четвертина</v>
      </c>
      <c r="I1928">
        <v>186</v>
      </c>
      <c r="J1928" s="15">
        <v>835.5847500000001</v>
      </c>
      <c r="K1928" s="15">
        <f>укпф1[[#This Row],[цена]]*укпф1[[#This Row],[объем]]</f>
        <v>155418.76350000003</v>
      </c>
      <c r="L1928" s="16">
        <f>IFERROR(укпф1[[#This Row],[объем]]*VLOOKUP(укпф1[[#This Row],[артикул]],[1]маринад!$A$2:$D$39,3,FALSE),укпф1[[#This Row],[объем]])</f>
        <v>186</v>
      </c>
    </row>
    <row r="1929" spans="1:12" x14ac:dyDescent="0.35">
      <c r="A1929" s="15" t="s">
        <v>161</v>
      </c>
      <c r="B1929" s="13" t="s">
        <v>71</v>
      </c>
      <c r="C1929" t="s">
        <v>69</v>
      </c>
      <c r="D1929">
        <f>VLOOKUP(укпф1[[#This Row],[Номенклатура]],[1]!Таблица213[[product_name]:[упаковка]],7,FALSE)</f>
        <v>744</v>
      </c>
      <c r="E1929" t="s">
        <v>92</v>
      </c>
      <c r="F1929" t="str">
        <f>VLOOKUP(укпф1[[#This Row],[Номенклатура]],[1]!Таблица213[[product_name]:[упаковка]],3,FALSE)</f>
        <v>ОХЛ</v>
      </c>
      <c r="G1929" s="15"/>
      <c r="H1929" t="str">
        <f>VLOOKUP(укпф1[[#This Row],[Номенклатура]],[1]!Таблица213[[product_name]:[упаковка]],4,FALSE)</f>
        <v>шея</v>
      </c>
      <c r="I1929">
        <v>73.756097560975604</v>
      </c>
      <c r="J1929" s="15">
        <v>297.71598214285711</v>
      </c>
      <c r="K1929" s="15">
        <f>укпф1[[#This Row],[цена]]*укпф1[[#This Row],[объем]]</f>
        <v>21958.369024390242</v>
      </c>
      <c r="L1929" s="16">
        <f>IFERROR(укпф1[[#This Row],[объем]]*VLOOKUP(укпф1[[#This Row],[артикул]],[1]маринад!$A$2:$D$39,3,FALSE),укпф1[[#This Row],[объем]])</f>
        <v>73.756097560975604</v>
      </c>
    </row>
    <row r="1930" spans="1:12" x14ac:dyDescent="0.35">
      <c r="A1930" s="15" t="s">
        <v>161</v>
      </c>
      <c r="B1930" s="13" t="s">
        <v>94</v>
      </c>
      <c r="C1930" s="13" t="s">
        <v>95</v>
      </c>
      <c r="D1930">
        <f>VLOOKUP(укпф1[[#This Row],[Номенклатура]],[1]!Таблица213[[product_name]:[упаковка]],7,FALSE)</f>
        <v>710</v>
      </c>
      <c r="E1930" t="s">
        <v>28</v>
      </c>
      <c r="F1930" t="str">
        <f>VLOOKUP(укпф1[[#This Row],[Номенклатура]],[1]!Таблица213[[product_name]:[упаковка]],3,FALSE)</f>
        <v>ОХЛ</v>
      </c>
      <c r="G1930" s="15"/>
      <c r="H1930" t="str">
        <f>VLOOKUP(укпф1[[#This Row],[Номенклатура]],[1]!Таблица213[[product_name]:[упаковка]],4,FALSE)</f>
        <v>бедро</v>
      </c>
      <c r="I1930">
        <v>1802.5000000000002</v>
      </c>
      <c r="J1930" s="15">
        <v>884.0434821428571</v>
      </c>
      <c r="K1930" s="15">
        <f>укпф1[[#This Row],[цена]]*укпф1[[#This Row],[объем]]</f>
        <v>1593488.3765625001</v>
      </c>
      <c r="L1930" s="16">
        <f>IFERROR(укпф1[[#This Row],[объем]]*VLOOKUP(укпф1[[#This Row],[артикул]],[1]маринад!$A$2:$D$39,3,FALSE),укпф1[[#This Row],[объем]])</f>
        <v>1802.5000000000002</v>
      </c>
    </row>
    <row r="1931" spans="1:12" x14ac:dyDescent="0.35">
      <c r="A1931" s="15" t="s">
        <v>161</v>
      </c>
      <c r="B1931" s="13" t="s">
        <v>94</v>
      </c>
      <c r="C1931" s="13" t="s">
        <v>95</v>
      </c>
      <c r="D1931">
        <f>VLOOKUP(укпф1[[#This Row],[Номенклатура]],[1]!Таблица213[[product_name]:[упаковка]],7,FALSE)</f>
        <v>712</v>
      </c>
      <c r="E1931" t="s">
        <v>30</v>
      </c>
      <c r="F1931" t="str">
        <f>VLOOKUP(укпф1[[#This Row],[Номенклатура]],[1]!Таблица213[[product_name]:[упаковка]],3,FALSE)</f>
        <v>ОХЛ</v>
      </c>
      <c r="G1931" s="15"/>
      <c r="H1931" t="str">
        <f>VLOOKUP(укпф1[[#This Row],[Номенклатура]],[1]!Таблица213[[product_name]:[упаковка]],4,FALSE)</f>
        <v>голень</v>
      </c>
      <c r="I1931">
        <v>806.4</v>
      </c>
      <c r="J1931" s="15">
        <v>915.90910714285712</v>
      </c>
      <c r="K1931" s="15">
        <f>укпф1[[#This Row],[цена]]*укпф1[[#This Row],[объем]]</f>
        <v>738589.10399999993</v>
      </c>
      <c r="L1931" s="16">
        <f>IFERROR(укпф1[[#This Row],[объем]]*VLOOKUP(укпф1[[#This Row],[артикул]],[1]маринад!$A$2:$D$39,3,FALSE),укпф1[[#This Row],[объем]])</f>
        <v>806.4</v>
      </c>
    </row>
    <row r="1932" spans="1:12" x14ac:dyDescent="0.35">
      <c r="A1932" s="15" t="s">
        <v>161</v>
      </c>
      <c r="B1932" s="13" t="s">
        <v>94</v>
      </c>
      <c r="C1932" s="13" t="s">
        <v>95</v>
      </c>
      <c r="D1932">
        <f>VLOOKUP(укпф1[[#This Row],[Номенклатура]],[1]!Таблица213[[product_name]:[упаковка]],7,FALSE)</f>
        <v>727</v>
      </c>
      <c r="E1932" t="s">
        <v>38</v>
      </c>
      <c r="F1932" t="str">
        <f>VLOOKUP(укпф1[[#This Row],[Номенклатура]],[1]!Таблица213[[product_name]:[упаковка]],3,FALSE)</f>
        <v>ОХЛ</v>
      </c>
      <c r="G1932" s="15"/>
      <c r="H1932" t="str">
        <f>VLOOKUP(укпф1[[#This Row],[Номенклатура]],[1]!Таблица213[[product_name]:[упаковка]],4,FALSE)</f>
        <v>грудка</v>
      </c>
      <c r="I1932">
        <v>61.478260869565219</v>
      </c>
      <c r="J1932" s="15">
        <v>899.79420535714269</v>
      </c>
      <c r="K1932" s="15">
        <f>укпф1[[#This Row],[цена]]*укпф1[[#This Row],[объем]]</f>
        <v>55317.782885869558</v>
      </c>
      <c r="L1932" s="16">
        <f>IFERROR(укпф1[[#This Row],[объем]]*VLOOKUP(укпф1[[#This Row],[артикул]],[1]маринад!$A$2:$D$39,3,FALSE),укпф1[[#This Row],[объем]])</f>
        <v>61.478260869565219</v>
      </c>
    </row>
    <row r="1933" spans="1:12" x14ac:dyDescent="0.35">
      <c r="A1933" s="15" t="s">
        <v>161</v>
      </c>
      <c r="B1933" s="13" t="s">
        <v>94</v>
      </c>
      <c r="C1933" s="13" t="s">
        <v>95</v>
      </c>
      <c r="D1933">
        <f>VLOOKUP(укпф1[[#This Row],[Номенклатура]],[1]!Таблица213[[product_name]:[упаковка]],7,FALSE)</f>
        <v>730</v>
      </c>
      <c r="E1933" t="s">
        <v>45</v>
      </c>
      <c r="F1933" t="str">
        <f>VLOOKUP(укпф1[[#This Row],[Номенклатура]],[1]!Таблица213[[product_name]:[упаковка]],3,FALSE)</f>
        <v>ОХЛ</v>
      </c>
      <c r="G1933" s="15"/>
      <c r="H1933" t="str">
        <f>VLOOKUP(укпф1[[#This Row],[Номенклатура]],[1]!Таблица213[[product_name]:[упаковка]],4,FALSE)</f>
        <v>желудки</v>
      </c>
      <c r="I1933">
        <v>375.00000000000006</v>
      </c>
      <c r="J1933" s="15">
        <v>570.84991071428567</v>
      </c>
      <c r="K1933" s="15">
        <f>укпф1[[#This Row],[цена]]*укпф1[[#This Row],[объем]]</f>
        <v>214068.71651785716</v>
      </c>
      <c r="L1933" s="16">
        <f>IFERROR(укпф1[[#This Row],[объем]]*VLOOKUP(укпф1[[#This Row],[артикул]],[1]маринад!$A$2:$D$39,3,FALSE),укпф1[[#This Row],[объем]])</f>
        <v>375.00000000000006</v>
      </c>
    </row>
    <row r="1934" spans="1:12" x14ac:dyDescent="0.35">
      <c r="A1934" s="15" t="s">
        <v>161</v>
      </c>
      <c r="B1934" s="13" t="s">
        <v>94</v>
      </c>
      <c r="C1934" s="13" t="s">
        <v>95</v>
      </c>
      <c r="D1934">
        <f>VLOOKUP(укпф1[[#This Row],[Номенклатура]],[1]!Таблица213[[product_name]:[упаковка]],7,FALSE)</f>
        <v>714</v>
      </c>
      <c r="E1934" t="s">
        <v>32</v>
      </c>
      <c r="F1934" t="str">
        <f>VLOOKUP(укпф1[[#This Row],[Номенклатура]],[1]!Таблица213[[product_name]:[упаковка]],3,FALSE)</f>
        <v>ОХЛ</v>
      </c>
      <c r="G1934" s="15"/>
      <c r="H1934" t="str">
        <f>VLOOKUP(укпф1[[#This Row],[Номенклатура]],[1]!Таблица213[[product_name]:[упаковка]],4,FALSE)</f>
        <v>крыло</v>
      </c>
      <c r="I1934">
        <v>763.63636363636363</v>
      </c>
      <c r="J1934" s="15">
        <v>915.90910714285712</v>
      </c>
      <c r="K1934" s="15">
        <f>укпф1[[#This Row],[цена]]*укпф1[[#This Row],[объем]]</f>
        <v>699421.5</v>
      </c>
      <c r="L1934" s="16">
        <f>IFERROR(укпф1[[#This Row],[объем]]*VLOOKUP(укпф1[[#This Row],[артикул]],[1]маринад!$A$2:$D$39,3,FALSE),укпф1[[#This Row],[объем]])</f>
        <v>763.63636363636363</v>
      </c>
    </row>
    <row r="1935" spans="1:12" x14ac:dyDescent="0.35">
      <c r="A1935" s="15" t="s">
        <v>161</v>
      </c>
      <c r="B1935" s="13" t="s">
        <v>94</v>
      </c>
      <c r="C1935" s="13" t="s">
        <v>95</v>
      </c>
      <c r="D1935">
        <f>VLOOKUP(укпф1[[#This Row],[Номенклатура]],[1]!Таблица213[[product_name]:[упаковка]],7,FALSE)</f>
        <v>732</v>
      </c>
      <c r="E1935" t="s">
        <v>47</v>
      </c>
      <c r="F1935" t="str">
        <f>VLOOKUP(укпф1[[#This Row],[Номенклатура]],[1]!Таблица213[[product_name]:[упаковка]],3,FALSE)</f>
        <v>ОХЛ</v>
      </c>
      <c r="G1935" s="15"/>
      <c r="H1935" t="str">
        <f>VLOOKUP(укпф1[[#This Row],[Номенклатура]],[1]!Таблица213[[product_name]:[упаковка]],4,FALSE)</f>
        <v>печень</v>
      </c>
      <c r="I1935">
        <v>332.5</v>
      </c>
      <c r="J1935" s="15">
        <v>538.07383928571426</v>
      </c>
      <c r="K1935" s="15">
        <f>укпф1[[#This Row],[цена]]*укпф1[[#This Row],[объем]]</f>
        <v>178909.55156249998</v>
      </c>
      <c r="L1935" s="16">
        <f>IFERROR(укпф1[[#This Row],[объем]]*VLOOKUP(укпф1[[#This Row],[артикул]],[1]маринад!$A$2:$D$39,3,FALSE),укпф1[[#This Row],[объем]])</f>
        <v>332.5</v>
      </c>
    </row>
    <row r="1936" spans="1:12" x14ac:dyDescent="0.35">
      <c r="A1936" s="15" t="s">
        <v>161</v>
      </c>
      <c r="B1936" s="13" t="s">
        <v>94</v>
      </c>
      <c r="C1936" s="13" t="s">
        <v>95</v>
      </c>
      <c r="D1936">
        <f>VLOOKUP(укпф1[[#This Row],[Номенклатура]],[1]!Таблица213[[product_name]:[упаковка]],7,FALSE)</f>
        <v>734</v>
      </c>
      <c r="E1936" t="s">
        <v>49</v>
      </c>
      <c r="F1936" t="str">
        <f>VLOOKUP(укпф1[[#This Row],[Номенклатура]],[1]!Таблица213[[product_name]:[упаковка]],3,FALSE)</f>
        <v>ОХЛ</v>
      </c>
      <c r="G1936" s="15"/>
      <c r="H1936" t="str">
        <f>VLOOKUP(укпф1[[#This Row],[Номенклатура]],[1]!Таблица213[[product_name]:[упаковка]],4,FALSE)</f>
        <v>сердце</v>
      </c>
      <c r="I1936">
        <v>405.00000000000006</v>
      </c>
      <c r="J1936" s="15">
        <v>915.90910714285712</v>
      </c>
      <c r="K1936" s="15">
        <f>укпф1[[#This Row],[цена]]*укпф1[[#This Row],[объем]]</f>
        <v>370943.18839285721</v>
      </c>
      <c r="L1936" s="16">
        <f>IFERROR(укпф1[[#This Row],[объем]]*VLOOKUP(укпф1[[#This Row],[артикул]],[1]маринад!$A$2:$D$39,3,FALSE),укпф1[[#This Row],[объем]])</f>
        <v>405.00000000000006</v>
      </c>
    </row>
    <row r="1937" spans="1:12" x14ac:dyDescent="0.35">
      <c r="A1937" s="15" t="s">
        <v>161</v>
      </c>
      <c r="B1937" s="13" t="s">
        <v>94</v>
      </c>
      <c r="C1937" s="13" t="s">
        <v>95</v>
      </c>
      <c r="D1937">
        <f>VLOOKUP(укпф1[[#This Row],[Номенклатура]],[1]!Таблица213[[product_name]:[упаковка]],7,FALSE)</f>
        <v>718</v>
      </c>
      <c r="E1937" t="s">
        <v>36</v>
      </c>
      <c r="F1937" t="str">
        <f>VLOOKUP(укпф1[[#This Row],[Номенклатура]],[1]!Таблица213[[product_name]:[упаковка]],3,FALSE)</f>
        <v>ОХЛ</v>
      </c>
      <c r="G1937" s="15"/>
      <c r="H1937" t="str">
        <f>VLOOKUP(укпф1[[#This Row],[Номенклатура]],[1]!Таблица213[[product_name]:[упаковка]],4,FALSE)</f>
        <v>филе</v>
      </c>
      <c r="I1937">
        <v>3262.5000000000005</v>
      </c>
      <c r="J1937" s="15">
        <v>1157.1774107142855</v>
      </c>
      <c r="K1937" s="15">
        <f>укпф1[[#This Row],[цена]]*укпф1[[#This Row],[объем]]</f>
        <v>3775291.3024553573</v>
      </c>
      <c r="L1937" s="16">
        <f>IFERROR(укпф1[[#This Row],[объем]]*VLOOKUP(укпф1[[#This Row],[артикул]],[1]маринад!$A$2:$D$39,3,FALSE),укпф1[[#This Row],[объем]])</f>
        <v>3262.5000000000005</v>
      </c>
    </row>
    <row r="1938" spans="1:12" x14ac:dyDescent="0.35">
      <c r="A1938" s="15" t="s">
        <v>161</v>
      </c>
      <c r="B1938" s="13" t="s">
        <v>94</v>
      </c>
      <c r="C1938" s="13" t="s">
        <v>95</v>
      </c>
      <c r="D1938">
        <f>VLOOKUP(укпф1[[#This Row],[Номенклатура]],[1]!Таблица213[[product_name]:[упаковка]],7,FALSE)</f>
        <v>702</v>
      </c>
      <c r="E1938" t="s">
        <v>72</v>
      </c>
      <c r="F1938" t="str">
        <f>VLOOKUP(укпф1[[#This Row],[Номенклатура]],[1]!Таблица213[[product_name]:[упаковка]],3,FALSE)</f>
        <v>ОХЛ</v>
      </c>
      <c r="G1938" s="15"/>
      <c r="H1938" t="str">
        <f>VLOOKUP(укпф1[[#This Row],[Номенклатура]],[1]!Таблица213[[product_name]:[упаковка]],4,FALSE)</f>
        <v>тушка</v>
      </c>
      <c r="I1938">
        <v>435.21739130434793</v>
      </c>
      <c r="J1938" s="15">
        <v>811.20776785714281</v>
      </c>
      <c r="K1938" s="15">
        <f>укпф1[[#This Row],[цена]]*укпф1[[#This Row],[объем]]</f>
        <v>353051.72853260877</v>
      </c>
      <c r="L1938" s="16">
        <f>IFERROR(укпф1[[#This Row],[объем]]*VLOOKUP(укпф1[[#This Row],[артикул]],[1]маринад!$A$2:$D$39,3,FALSE),укпф1[[#This Row],[объем]])</f>
        <v>435.21739130434793</v>
      </c>
    </row>
    <row r="1939" spans="1:12" x14ac:dyDescent="0.35">
      <c r="A1939" s="15" t="s">
        <v>161</v>
      </c>
      <c r="B1939" s="13" t="s">
        <v>94</v>
      </c>
      <c r="C1939" s="13" t="s">
        <v>95</v>
      </c>
      <c r="D1939">
        <f>VLOOKUP(укпф1[[#This Row],[Номенклатура]],[1]!Таблица213[[product_name]:[упаковка]],7,FALSE)</f>
        <v>701</v>
      </c>
      <c r="E1939" t="s">
        <v>26</v>
      </c>
      <c r="F1939" t="str">
        <f>VLOOKUP(укпф1[[#This Row],[Номенклатура]],[1]!Таблица213[[product_name]:[упаковка]],3,FALSE)</f>
        <v>ОХЛ</v>
      </c>
      <c r="G1939" s="15"/>
      <c r="H1939" t="str">
        <f>VLOOKUP(укпф1[[#This Row],[Номенклатура]],[1]!Таблица213[[product_name]:[упаковка]],4,FALSE)</f>
        <v>тушка</v>
      </c>
      <c r="I1939">
        <v>712.17391304347825</v>
      </c>
      <c r="J1939" s="15">
        <v>827.59580357142841</v>
      </c>
      <c r="K1939" s="15">
        <f>укпф1[[#This Row],[цена]]*укпф1[[#This Row],[объем]]</f>
        <v>589392.14184782596</v>
      </c>
      <c r="L1939" s="16">
        <f>IFERROR(укпф1[[#This Row],[объем]]*VLOOKUP(укпф1[[#This Row],[артикул]],[1]маринад!$A$2:$D$39,3,FALSE),укпф1[[#This Row],[объем]])</f>
        <v>712.17391304347825</v>
      </c>
    </row>
    <row r="1940" spans="1:12" x14ac:dyDescent="0.35">
      <c r="A1940" s="15" t="s">
        <v>161</v>
      </c>
      <c r="B1940" s="13" t="s">
        <v>94</v>
      </c>
      <c r="C1940" s="13" t="s">
        <v>95</v>
      </c>
      <c r="D1940">
        <f>VLOOKUP(укпф1[[#This Row],[Номенклатура]],[1]!Таблица213[[product_name]:[упаковка]],7,FALSE)</f>
        <v>958</v>
      </c>
      <c r="E1940" t="s">
        <v>58</v>
      </c>
      <c r="F1940" t="str">
        <f>VLOOKUP(укпф1[[#This Row],[Номенклатура]],[1]!Таблица213[[product_name]:[упаковка]],3,FALSE)</f>
        <v>ОХЛ</v>
      </c>
      <c r="G1940" s="15"/>
      <c r="H1940" t="str">
        <f>VLOOKUP(укпф1[[#This Row],[Номенклатура]],[1]!Таблица213[[product_name]:[упаковка]],4,FALSE)</f>
        <v>табак</v>
      </c>
      <c r="I1940">
        <v>352.94117647058823</v>
      </c>
      <c r="J1940" s="15">
        <v>799.37196428571428</v>
      </c>
      <c r="K1940" s="15">
        <f>укпф1[[#This Row],[цена]]*укпф1[[#This Row],[объем]]</f>
        <v>282131.28151260503</v>
      </c>
      <c r="L1940" s="16">
        <f>IFERROR(укпф1[[#This Row],[объем]]*VLOOKUP(укпф1[[#This Row],[артикул]],[1]маринад!$A$2:$D$39,3,FALSE),укпф1[[#This Row],[объем]])</f>
        <v>343.66229451858641</v>
      </c>
    </row>
    <row r="1941" spans="1:12" x14ac:dyDescent="0.35">
      <c r="A1941" s="15" t="s">
        <v>161</v>
      </c>
      <c r="B1941" s="13" t="s">
        <v>94</v>
      </c>
      <c r="C1941" s="13" t="s">
        <v>95</v>
      </c>
      <c r="D1941">
        <f>VLOOKUP(укпф1[[#This Row],[Номенклатура]],[1]!Таблица213[[product_name]:[упаковка]],7,FALSE)</f>
        <v>961</v>
      </c>
      <c r="E1941" t="s">
        <v>89</v>
      </c>
      <c r="F1941" t="str">
        <f>VLOOKUP(укпф1[[#This Row],[Номенклатура]],[1]!Таблица213[[product_name]:[упаковка]],3,FALSE)</f>
        <v>ОХЛ</v>
      </c>
      <c r="G1941" s="15"/>
      <c r="H1941" t="str">
        <f>VLOOKUP(укпф1[[#This Row],[Номенклатура]],[1]!Таблица213[[product_name]:[упаковка]],4,FALSE)</f>
        <v>табак</v>
      </c>
      <c r="I1941">
        <v>74.5</v>
      </c>
      <c r="J1941" s="15">
        <v>777.06602678571426</v>
      </c>
      <c r="K1941" s="15">
        <f>укпф1[[#This Row],[цена]]*укпф1[[#This Row],[объем]]</f>
        <v>57891.418995535714</v>
      </c>
      <c r="L1941" s="16">
        <f>IFERROR(укпф1[[#This Row],[объем]]*VLOOKUP(укпф1[[#This Row],[артикул]],[1]маринад!$A$2:$D$39,3,FALSE),укпф1[[#This Row],[объем]])</f>
        <v>73.762376237623755</v>
      </c>
    </row>
    <row r="1942" spans="1:12" x14ac:dyDescent="0.35">
      <c r="A1942" s="15" t="s">
        <v>161</v>
      </c>
      <c r="B1942" s="13" t="s">
        <v>166</v>
      </c>
      <c r="C1942" s="13" t="s">
        <v>180</v>
      </c>
      <c r="D1942">
        <f>VLOOKUP(укпф1[[#This Row],[Номенклатура]],[1]!Таблица213[[product_name]:[упаковка]],7,FALSE)</f>
        <v>978</v>
      </c>
      <c r="E1942" t="s">
        <v>98</v>
      </c>
      <c r="F1942" t="str">
        <f>VLOOKUP(укпф1[[#This Row],[Номенклатура]],[1]!Таблица213[[product_name]:[упаковка]],3,FALSE)</f>
        <v>ОХЛ</v>
      </c>
      <c r="G1942" s="15"/>
      <c r="H1942" t="str">
        <f>VLOOKUP(укпф1[[#This Row],[Номенклатура]],[1]!Таблица213[[product_name]:[упаковка]],4,FALSE)</f>
        <v>тушка</v>
      </c>
      <c r="I1942">
        <v>10000</v>
      </c>
      <c r="J1942" s="15">
        <v>715.98214285714278</v>
      </c>
      <c r="K1942" s="15">
        <f>укпф1[[#This Row],[цена]]*укпф1[[#This Row],[объем]]</f>
        <v>7159821.4285714282</v>
      </c>
      <c r="L1942" s="16">
        <f>IFERROR(укпф1[[#This Row],[объем]]*VLOOKUP(укпф1[[#This Row],[артикул]],[1]маринад!$A$2:$D$39,3,FALSE),укпф1[[#This Row],[объем]])</f>
        <v>10000</v>
      </c>
    </row>
    <row r="1943" spans="1:12" x14ac:dyDescent="0.35">
      <c r="A1943" s="15" t="s">
        <v>161</v>
      </c>
      <c r="B1943" s="13" t="s">
        <v>166</v>
      </c>
      <c r="C1943" s="13" t="s">
        <v>25</v>
      </c>
      <c r="D1943">
        <f>VLOOKUP(укпф1[[#This Row],[Номенклатура]],[1]!Таблица213[[product_name]:[упаковка]],7,FALSE)</f>
        <v>1067</v>
      </c>
      <c r="E1943" t="s">
        <v>169</v>
      </c>
      <c r="F1943" t="str">
        <f>VLOOKUP(укпф1[[#This Row],[Номенклатура]],[1]!Таблица213[[product_name]:[упаковка]],3,FALSE)</f>
        <v>ОХЛ</v>
      </c>
      <c r="G1943" s="15"/>
      <c r="H1943" t="str">
        <f>VLOOKUP(укпф1[[#This Row],[Номенклатура]],[1]!Таблица213[[product_name]:[упаковка]],4,FALSE)</f>
        <v>бедро</v>
      </c>
      <c r="I1943">
        <v>1945.3913043478265</v>
      </c>
      <c r="J1943" s="15">
        <v>884.0434821428571</v>
      </c>
      <c r="K1943" s="15">
        <f>укпф1[[#This Row],[цена]]*укпф1[[#This Row],[объем]]</f>
        <v>1719810.5028260872</v>
      </c>
      <c r="L1943" s="16">
        <f>IFERROR(укпф1[[#This Row],[объем]]*VLOOKUP(укпф1[[#This Row],[артикул]],[1]маринад!$A$2:$D$39,3,FALSE),укпф1[[#This Row],[объем]])</f>
        <v>1651.4357422307526</v>
      </c>
    </row>
    <row r="1944" spans="1:12" x14ac:dyDescent="0.35">
      <c r="A1944" s="15" t="s">
        <v>161</v>
      </c>
      <c r="B1944" s="13" t="s">
        <v>166</v>
      </c>
      <c r="C1944" s="13" t="s">
        <v>25</v>
      </c>
      <c r="D1944">
        <f>VLOOKUP(укпф1[[#This Row],[Номенклатура]],[1]!Таблица213[[product_name]:[упаковка]],7,FALSE)</f>
        <v>1067</v>
      </c>
      <c r="E1944" t="s">
        <v>169</v>
      </c>
      <c r="F1944" t="str">
        <f>VLOOKUP(укпф1[[#This Row],[Номенклатура]],[1]!Таблица213[[product_name]:[упаковка]],3,FALSE)</f>
        <v>ОХЛ</v>
      </c>
      <c r="G1944" s="15"/>
      <c r="H1944" t="str">
        <f>VLOOKUP(укпф1[[#This Row],[Номенклатура]],[1]!Таблица213[[product_name]:[упаковка]],4,FALSE)</f>
        <v>бедро</v>
      </c>
      <c r="J1944" s="15">
        <v>884.0434821428571</v>
      </c>
      <c r="K1944" s="15">
        <f>укпф1[[#This Row],[цена]]*укпф1[[#This Row],[объем]]</f>
        <v>0</v>
      </c>
      <c r="L1944" s="16">
        <f>IFERROR(укпф1[[#This Row],[объем]]*VLOOKUP(укпф1[[#This Row],[артикул]],[1]маринад!$A$2:$D$39,3,FALSE),укпф1[[#This Row],[объем]])</f>
        <v>0</v>
      </c>
    </row>
    <row r="1945" spans="1:12" x14ac:dyDescent="0.35">
      <c r="A1945" s="15" t="s">
        <v>161</v>
      </c>
      <c r="B1945" s="13" t="s">
        <v>166</v>
      </c>
      <c r="C1945" s="13" t="s">
        <v>25</v>
      </c>
      <c r="D1945">
        <f>VLOOKUP(укпф1[[#This Row],[Номенклатура]],[1]!Таблица213[[product_name]:[упаковка]],7,FALSE)</f>
        <v>991</v>
      </c>
      <c r="E1945" t="s">
        <v>29</v>
      </c>
      <c r="F1945" t="str">
        <f>VLOOKUP(укпф1[[#This Row],[Номенклатура]],[1]!Таблица213[[product_name]:[упаковка]],3,FALSE)</f>
        <v>ОХЛ</v>
      </c>
      <c r="G1945" s="15"/>
      <c r="H1945" t="str">
        <f>VLOOKUP(укпф1[[#This Row],[Номенклатура]],[1]!Таблица213[[product_name]:[упаковка]],4,FALSE)</f>
        <v>бедро</v>
      </c>
      <c r="I1945">
        <v>9811.6535433070858</v>
      </c>
      <c r="J1945" s="15">
        <v>867.65544642857139</v>
      </c>
      <c r="K1945" s="15">
        <f>укпф1[[#This Row],[цена]]*укпф1[[#This Row],[объем]]</f>
        <v>8513134.6353205834</v>
      </c>
      <c r="L1945" s="16">
        <f>IFERROR(укпф1[[#This Row],[объем]]*VLOOKUP(укпф1[[#This Row],[артикул]],[1]маринад!$A$2:$D$39,3,FALSE),укпф1[[#This Row],[объем]])</f>
        <v>9811.6535433070858</v>
      </c>
    </row>
    <row r="1946" spans="1:12" x14ac:dyDescent="0.35">
      <c r="A1946" s="15" t="s">
        <v>161</v>
      </c>
      <c r="B1946" s="13" t="s">
        <v>166</v>
      </c>
      <c r="C1946" s="13" t="s">
        <v>25</v>
      </c>
      <c r="D1946">
        <f>VLOOKUP(укпф1[[#This Row],[Номенклатура]],[1]!Таблица213[[product_name]:[упаковка]],7,FALSE)</f>
        <v>710</v>
      </c>
      <c r="E1946" t="s">
        <v>28</v>
      </c>
      <c r="F1946" t="str">
        <f>VLOOKUP(укпф1[[#This Row],[Номенклатура]],[1]!Таблица213[[product_name]:[упаковка]],3,FALSE)</f>
        <v>ОХЛ</v>
      </c>
      <c r="G1946" s="15"/>
      <c r="H1946" t="str">
        <f>VLOOKUP(укпф1[[#This Row],[Номенклатура]],[1]!Таблица213[[product_name]:[упаковка]],4,FALSE)</f>
        <v>бедро</v>
      </c>
      <c r="I1946">
        <v>932.15000000000009</v>
      </c>
      <c r="J1946" s="15">
        <v>884.0434821428571</v>
      </c>
      <c r="K1946" s="15">
        <f>укпф1[[#This Row],[цена]]*укпф1[[#This Row],[объем]]</f>
        <v>824061.13187946437</v>
      </c>
      <c r="L1946" s="16">
        <f>IFERROR(укпф1[[#This Row],[объем]]*VLOOKUP(укпф1[[#This Row],[артикул]],[1]маринад!$A$2:$D$39,3,FALSE),укпф1[[#This Row],[объем]])</f>
        <v>932.15000000000009</v>
      </c>
    </row>
    <row r="1947" spans="1:12" x14ac:dyDescent="0.35">
      <c r="A1947" s="15" t="s">
        <v>161</v>
      </c>
      <c r="B1947" s="13" t="s">
        <v>166</v>
      </c>
      <c r="C1947" s="13" t="s">
        <v>25</v>
      </c>
      <c r="D1947">
        <f>VLOOKUP(укпф1[[#This Row],[Номенклатура]],[1]!Таблица213[[product_name]:[упаковка]],7,FALSE)</f>
        <v>992</v>
      </c>
      <c r="E1947" t="s">
        <v>31</v>
      </c>
      <c r="F1947" t="str">
        <f>VLOOKUP(укпф1[[#This Row],[Номенклатура]],[1]!Таблица213[[product_name]:[упаковка]],3,FALSE)</f>
        <v>ОХЛ</v>
      </c>
      <c r="G1947" s="15"/>
      <c r="H1947" t="str">
        <f>VLOOKUP(укпф1[[#This Row],[Номенклатура]],[1]!Таблица213[[product_name]:[упаковка]],4,FALSE)</f>
        <v>голень</v>
      </c>
      <c r="I1947">
        <v>3369.8473282442751</v>
      </c>
      <c r="J1947" s="15">
        <v>899.88524999999993</v>
      </c>
      <c r="K1947" s="15">
        <f>укпф1[[#This Row],[цена]]*укпф1[[#This Row],[объем]]</f>
        <v>3032475.9054389312</v>
      </c>
      <c r="L1947" s="16">
        <f>IFERROR(укпф1[[#This Row],[объем]]*VLOOKUP(укпф1[[#This Row],[артикул]],[1]маринад!$A$2:$D$39,3,FALSE),укпф1[[#This Row],[объем]])</f>
        <v>3369.8473282442751</v>
      </c>
    </row>
    <row r="1948" spans="1:12" x14ac:dyDescent="0.35">
      <c r="A1948" s="15" t="s">
        <v>161</v>
      </c>
      <c r="B1948" s="13" t="s">
        <v>166</v>
      </c>
      <c r="C1948" s="13" t="s">
        <v>25</v>
      </c>
      <c r="D1948">
        <f>VLOOKUP(укпф1[[#This Row],[Номенклатура]],[1]!Таблица213[[product_name]:[упаковка]],7,FALSE)</f>
        <v>712</v>
      </c>
      <c r="E1948" t="s">
        <v>30</v>
      </c>
      <c r="F1948" t="str">
        <f>VLOOKUP(укпф1[[#This Row],[Номенклатура]],[1]!Таблица213[[product_name]:[упаковка]],3,FALSE)</f>
        <v>ОХЛ</v>
      </c>
      <c r="G1948" s="15"/>
      <c r="H1948" t="str">
        <f>VLOOKUP(укпф1[[#This Row],[Номенклатура]],[1]!Таблица213[[product_name]:[упаковка]],4,FALSE)</f>
        <v>голень</v>
      </c>
      <c r="I1948">
        <v>441.59999999999997</v>
      </c>
      <c r="J1948" s="15">
        <v>915.90910714285712</v>
      </c>
      <c r="K1948" s="15">
        <f>укпф1[[#This Row],[цена]]*укпф1[[#This Row],[объем]]</f>
        <v>404465.46171428566</v>
      </c>
      <c r="L1948" s="16">
        <f>IFERROR(укпф1[[#This Row],[объем]]*VLOOKUP(укпф1[[#This Row],[артикул]],[1]маринад!$A$2:$D$39,3,FALSE),укпф1[[#This Row],[объем]])</f>
        <v>441.59999999999997</v>
      </c>
    </row>
    <row r="1949" spans="1:12" x14ac:dyDescent="0.35">
      <c r="A1949" s="15" t="s">
        <v>161</v>
      </c>
      <c r="B1949" s="13" t="s">
        <v>166</v>
      </c>
      <c r="C1949" s="13" t="s">
        <v>25</v>
      </c>
      <c r="D1949">
        <f>VLOOKUP(укпф1[[#This Row],[Номенклатура]],[1]!Таблица213[[product_name]:[упаковка]],7,FALSE)</f>
        <v>1008</v>
      </c>
      <c r="E1949" t="s">
        <v>66</v>
      </c>
      <c r="F1949" t="str">
        <f>VLOOKUP(укпф1[[#This Row],[Номенклатура]],[1]!Таблица213[[product_name]:[упаковка]],3,FALSE)</f>
        <v>ОХЛ</v>
      </c>
      <c r="G1949" s="15"/>
      <c r="H1949" t="str">
        <f>VLOOKUP(укпф1[[#This Row],[Номенклатура]],[1]!Таблица213[[product_name]:[упаковка]],4,FALSE)</f>
        <v>головы</v>
      </c>
      <c r="I1949">
        <v>5223.9999999999991</v>
      </c>
      <c r="J1949" s="15">
        <v>208.85641071428569</v>
      </c>
      <c r="K1949" s="15">
        <f>укпф1[[#This Row],[цена]]*укпф1[[#This Row],[объем]]</f>
        <v>1091065.8895714283</v>
      </c>
      <c r="L1949" s="16">
        <f>IFERROR(укпф1[[#This Row],[объем]]*VLOOKUP(укпф1[[#This Row],[артикул]],[1]маринад!$A$2:$D$39,3,FALSE),укпф1[[#This Row],[объем]])</f>
        <v>5223.9999999999991</v>
      </c>
    </row>
    <row r="1950" spans="1:12" x14ac:dyDescent="0.35">
      <c r="A1950" s="15" t="s">
        <v>161</v>
      </c>
      <c r="B1950" s="13" t="s">
        <v>166</v>
      </c>
      <c r="C1950" s="13" t="s">
        <v>25</v>
      </c>
      <c r="D1950">
        <f>VLOOKUP(укпф1[[#This Row],[Номенклатура]],[1]!Таблица213[[product_name]:[упаковка]],7,FALSE)</f>
        <v>994</v>
      </c>
      <c r="E1950" t="s">
        <v>39</v>
      </c>
      <c r="F1950" t="str">
        <f>VLOOKUP(укпф1[[#This Row],[Номенклатура]],[1]!Таблица213[[product_name]:[упаковка]],3,FALSE)</f>
        <v>ОХЛ</v>
      </c>
      <c r="G1950" s="15"/>
      <c r="H1950" t="str">
        <f>VLOOKUP(укпф1[[#This Row],[Номенклатура]],[1]!Таблица213[[product_name]:[упаковка]],4,FALSE)</f>
        <v>грудка</v>
      </c>
      <c r="I1950">
        <v>2207.9838709677415</v>
      </c>
      <c r="J1950" s="15">
        <v>884.0434821428571</v>
      </c>
      <c r="K1950" s="15">
        <f>укпф1[[#This Row],[цена]]*укпф1[[#This Row],[объем]]</f>
        <v>1951953.7498055871</v>
      </c>
      <c r="L1950" s="16">
        <f>IFERROR(укпф1[[#This Row],[объем]]*VLOOKUP(укпф1[[#This Row],[артикул]],[1]маринад!$A$2:$D$39,3,FALSE),укпф1[[#This Row],[объем]])</f>
        <v>2207.9838709677415</v>
      </c>
    </row>
    <row r="1951" spans="1:12" x14ac:dyDescent="0.35">
      <c r="A1951" s="15" t="s">
        <v>161</v>
      </c>
      <c r="B1951" s="13" t="s">
        <v>166</v>
      </c>
      <c r="C1951" s="13" t="s">
        <v>25</v>
      </c>
      <c r="D1951">
        <f>VLOOKUP(укпф1[[#This Row],[Номенклатура]],[1]!Таблица213[[product_name]:[упаковка]],7,FALSE)</f>
        <v>727</v>
      </c>
      <c r="E1951" t="s">
        <v>38</v>
      </c>
      <c r="F1951" t="str">
        <f>VLOOKUP(укпф1[[#This Row],[Номенклатура]],[1]!Таблица213[[product_name]:[упаковка]],3,FALSE)</f>
        <v>ОХЛ</v>
      </c>
      <c r="G1951" s="15"/>
      <c r="H1951" t="str">
        <f>VLOOKUP(укпф1[[#This Row],[Номенклатура]],[1]!Таблица213[[product_name]:[упаковка]],4,FALSE)</f>
        <v>грудка</v>
      </c>
      <c r="I1951">
        <v>26.34782608695652</v>
      </c>
      <c r="J1951" s="15">
        <v>899.79420535714269</v>
      </c>
      <c r="K1951" s="15">
        <f>укпф1[[#This Row],[цена]]*укпф1[[#This Row],[объем]]</f>
        <v>23707.621236801235</v>
      </c>
      <c r="L1951" s="16">
        <f>IFERROR(укпф1[[#This Row],[объем]]*VLOOKUP(укпф1[[#This Row],[артикул]],[1]маринад!$A$2:$D$39,3,FALSE),укпф1[[#This Row],[объем]])</f>
        <v>26.34782608695652</v>
      </c>
    </row>
    <row r="1952" spans="1:12" x14ac:dyDescent="0.35">
      <c r="A1952" s="15" t="s">
        <v>161</v>
      </c>
      <c r="B1952" s="13" t="s">
        <v>166</v>
      </c>
      <c r="C1952" s="13" t="s">
        <v>25</v>
      </c>
      <c r="D1952">
        <f>VLOOKUP(укпф1[[#This Row],[Номенклатура]],[1]!Таблица213[[product_name]:[упаковка]],7,FALSE)</f>
        <v>1000</v>
      </c>
      <c r="E1952" t="s">
        <v>46</v>
      </c>
      <c r="F1952" t="str">
        <f>VLOOKUP(укпф1[[#This Row],[Номенклатура]],[1]!Таблица213[[product_name]:[упаковка]],3,FALSE)</f>
        <v>ОХЛ</v>
      </c>
      <c r="G1952" s="15"/>
      <c r="H1952" t="str">
        <f>VLOOKUP(укпф1[[#This Row],[Номенклатура]],[1]!Таблица213[[product_name]:[упаковка]],4,FALSE)</f>
        <v>желудки</v>
      </c>
      <c r="I1952">
        <v>2161.8852459016393</v>
      </c>
      <c r="J1952" s="15">
        <v>554.21605446428566</v>
      </c>
      <c r="K1952" s="15">
        <f>укпф1[[#This Row],[цена]]*укпф1[[#This Row],[объем]]</f>
        <v>1198151.5111881585</v>
      </c>
      <c r="L1952" s="16">
        <f>IFERROR(укпф1[[#This Row],[объем]]*VLOOKUP(укпф1[[#This Row],[артикул]],[1]маринад!$A$2:$D$39,3,FALSE),укпф1[[#This Row],[объем]])</f>
        <v>2161.8852459016393</v>
      </c>
    </row>
    <row r="1953" spans="1:12" x14ac:dyDescent="0.35">
      <c r="A1953" s="15" t="s">
        <v>161</v>
      </c>
      <c r="B1953" s="13" t="s">
        <v>166</v>
      </c>
      <c r="C1953" s="13" t="s">
        <v>25</v>
      </c>
      <c r="D1953">
        <f>VLOOKUP(укпф1[[#This Row],[Номенклатура]],[1]!Таблица213[[product_name]:[упаковка]],7,FALSE)</f>
        <v>730</v>
      </c>
      <c r="E1953" t="s">
        <v>45</v>
      </c>
      <c r="F1953" t="str">
        <f>VLOOKUP(укпф1[[#This Row],[Номенклатура]],[1]!Таблица213[[product_name]:[упаковка]],3,FALSE)</f>
        <v>ОХЛ</v>
      </c>
      <c r="G1953" s="15"/>
      <c r="H1953" t="str">
        <f>VLOOKUP(укпф1[[#This Row],[Номенклатура]],[1]!Таблица213[[product_name]:[упаковка]],4,FALSE)</f>
        <v>желудки</v>
      </c>
      <c r="I1953">
        <v>433.92857142857144</v>
      </c>
      <c r="J1953" s="15">
        <v>570.84991071428567</v>
      </c>
      <c r="K1953" s="15">
        <f>укпф1[[#This Row],[цена]]*укпф1[[#This Row],[объем]]</f>
        <v>247708.08625637754</v>
      </c>
      <c r="L1953" s="16">
        <f>IFERROR(укпф1[[#This Row],[объем]]*VLOOKUP(укпф1[[#This Row],[артикул]],[1]маринад!$A$2:$D$39,3,FALSE),укпф1[[#This Row],[объем]])</f>
        <v>433.92857142857144</v>
      </c>
    </row>
    <row r="1954" spans="1:12" x14ac:dyDescent="0.35">
      <c r="A1954" s="15" t="s">
        <v>161</v>
      </c>
      <c r="B1954" s="13" t="s">
        <v>166</v>
      </c>
      <c r="C1954" s="13" t="s">
        <v>25</v>
      </c>
      <c r="D1954">
        <f>VLOOKUP(укпф1[[#This Row],[Номенклатура]],[1]!Таблица213[[product_name]:[упаковка]],7,FALSE)</f>
        <v>942</v>
      </c>
      <c r="E1954" t="s">
        <v>52</v>
      </c>
      <c r="F1954" t="str">
        <f>VLOOKUP(укпф1[[#This Row],[Номенклатура]],[1]!Таблица213[[product_name]:[упаковка]],3,FALSE)</f>
        <v>ОХЛ</v>
      </c>
      <c r="G1954" s="15"/>
      <c r="H1954" t="str">
        <f>VLOOKUP(укпф1[[#This Row],[Номенклатура]],[1]!Таблица213[[product_name]:[упаковка]],4,FALSE)</f>
        <v>крыло</v>
      </c>
      <c r="I1954">
        <v>228.26086956521743</v>
      </c>
      <c r="J1954" s="15">
        <v>922.36024844720498</v>
      </c>
      <c r="K1954" s="15">
        <f>укпф1[[#This Row],[цена]]*укпф1[[#This Row],[объем]]</f>
        <v>210538.75236294899</v>
      </c>
      <c r="L1954" s="16">
        <f>IFERROR(укпф1[[#This Row],[объем]]*VLOOKUP(укпф1[[#This Row],[артикул]],[1]маринад!$A$2:$D$39,3,FALSE),укпф1[[#This Row],[объем]])</f>
        <v>192.59270128688615</v>
      </c>
    </row>
    <row r="1955" spans="1:12" x14ac:dyDescent="0.35">
      <c r="A1955" s="15" t="s">
        <v>161</v>
      </c>
      <c r="B1955" s="13" t="s">
        <v>166</v>
      </c>
      <c r="C1955" s="13" t="s">
        <v>25</v>
      </c>
      <c r="D1955">
        <f>VLOOKUP(укпф1[[#This Row],[Номенклатура]],[1]!Таблица213[[product_name]:[упаковка]],7,FALSE)</f>
        <v>993</v>
      </c>
      <c r="E1955" t="s">
        <v>33</v>
      </c>
      <c r="F1955" t="str">
        <f>VLOOKUP(укпф1[[#This Row],[Номенклатура]],[1]!Таблица213[[product_name]:[упаковка]],3,FALSE)</f>
        <v>ОХЛ</v>
      </c>
      <c r="G1955" s="15"/>
      <c r="H1955" t="str">
        <f>VLOOKUP(укпф1[[#This Row],[Номенклатура]],[1]!Таблица213[[product_name]:[упаковка]],4,FALSE)</f>
        <v>крыло</v>
      </c>
      <c r="I1955">
        <v>2969.9999999999995</v>
      </c>
      <c r="J1955" s="15">
        <v>899.88524999999993</v>
      </c>
      <c r="K1955" s="15">
        <f>укпф1[[#This Row],[цена]]*укпф1[[#This Row],[объем]]</f>
        <v>2672659.1924999994</v>
      </c>
      <c r="L1955" s="16">
        <f>IFERROR(укпф1[[#This Row],[объем]]*VLOOKUP(укпф1[[#This Row],[артикул]],[1]маринад!$A$2:$D$39,3,FALSE),укпф1[[#This Row],[объем]])</f>
        <v>2969.9999999999995</v>
      </c>
    </row>
    <row r="1956" spans="1:12" x14ac:dyDescent="0.35">
      <c r="A1956" s="15" t="s">
        <v>161</v>
      </c>
      <c r="B1956" s="13" t="s">
        <v>166</v>
      </c>
      <c r="C1956" s="13" t="s">
        <v>25</v>
      </c>
      <c r="D1956">
        <f>VLOOKUP(укпф1[[#This Row],[Номенклатура]],[1]!Таблица213[[product_name]:[упаковка]],7,FALSE)</f>
        <v>714</v>
      </c>
      <c r="E1956" t="s">
        <v>32</v>
      </c>
      <c r="F1956" t="str">
        <f>VLOOKUP(укпф1[[#This Row],[Номенклатура]],[1]!Таблица213[[product_name]:[упаковка]],3,FALSE)</f>
        <v>ОХЛ</v>
      </c>
      <c r="G1956" s="15"/>
      <c r="H1956" t="str">
        <f>VLOOKUP(укпф1[[#This Row],[Номенклатура]],[1]!Таблица213[[product_name]:[упаковка]],4,FALSE)</f>
        <v>крыло</v>
      </c>
      <c r="I1956">
        <v>190.90909090909093</v>
      </c>
      <c r="J1956" s="15">
        <v>915.90910714285712</v>
      </c>
      <c r="K1956" s="15">
        <f>укпф1[[#This Row],[цена]]*укпф1[[#This Row],[объем]]</f>
        <v>174855.37500000003</v>
      </c>
      <c r="L1956" s="16">
        <f>IFERROR(укпф1[[#This Row],[объем]]*VLOOKUP(укпф1[[#This Row],[артикул]],[1]маринад!$A$2:$D$39,3,FALSE),укпф1[[#This Row],[объем]])</f>
        <v>190.90909090909093</v>
      </c>
    </row>
    <row r="1957" spans="1:12" x14ac:dyDescent="0.35">
      <c r="A1957" s="15" t="s">
        <v>161</v>
      </c>
      <c r="B1957" s="13" t="s">
        <v>166</v>
      </c>
      <c r="C1957" s="13" t="s">
        <v>25</v>
      </c>
      <c r="D1957">
        <f>VLOOKUP(укпф1[[#This Row],[Номенклатура]],[1]!Таблица213[[product_name]:[упаковка]],7,FALSE)</f>
        <v>1009</v>
      </c>
      <c r="E1957" t="s">
        <v>65</v>
      </c>
      <c r="F1957" t="str">
        <f>VLOOKUP(укпф1[[#This Row],[Номенклатура]],[1]!Таблица213[[product_name]:[упаковка]],3,FALSE)</f>
        <v>ОХЛ</v>
      </c>
      <c r="G1957" s="15"/>
      <c r="H1957" t="str">
        <f>VLOOKUP(укпф1[[#This Row],[Номенклатура]],[1]!Таблица213[[product_name]:[упаковка]],4,FALSE)</f>
        <v>лапы</v>
      </c>
      <c r="I1957">
        <v>4868.8524590163934</v>
      </c>
      <c r="J1957" s="15">
        <v>201.20866071428571</v>
      </c>
      <c r="K1957" s="15">
        <f>укпф1[[#This Row],[цена]]*укпф1[[#This Row],[объем]]</f>
        <v>979655.28249414521</v>
      </c>
      <c r="L1957" s="16">
        <f>IFERROR(укпф1[[#This Row],[объем]]*VLOOKUP(укпф1[[#This Row],[артикул]],[1]маринад!$A$2:$D$39,3,FALSE),укпф1[[#This Row],[объем]])</f>
        <v>4868.8524590163934</v>
      </c>
    </row>
    <row r="1958" spans="1:12" x14ac:dyDescent="0.35">
      <c r="A1958" s="15" t="s">
        <v>161</v>
      </c>
      <c r="B1958" s="13" t="s">
        <v>166</v>
      </c>
      <c r="C1958" s="13" t="s">
        <v>25</v>
      </c>
      <c r="D1958">
        <f>VLOOKUP(укпф1[[#This Row],[Номенклатура]],[1]!Таблица213[[product_name]:[упаковка]],7,FALSE)</f>
        <v>1017</v>
      </c>
      <c r="E1958" t="s">
        <v>55</v>
      </c>
      <c r="F1958" t="str">
        <f>VLOOKUP(укпф1[[#This Row],[Номенклатура]],[1]!Таблица213[[product_name]:[упаковка]],3,FALSE)</f>
        <v>ОХЛ</v>
      </c>
      <c r="G1958" s="15"/>
      <c r="H1958" t="str">
        <f>VLOOKUP(укпф1[[#This Row],[Номенклатура]],[1]!Таблица213[[product_name]:[упаковка]],4,FALSE)</f>
        <v>голень</v>
      </c>
      <c r="I1958">
        <v>1222.0999999999999</v>
      </c>
      <c r="J1958" s="15">
        <v>930.02102678571418</v>
      </c>
      <c r="K1958" s="15">
        <f>укпф1[[#This Row],[цена]]*укпф1[[#This Row],[объем]]</f>
        <v>1136578.6968348213</v>
      </c>
      <c r="L1958" s="16">
        <f>IFERROR(укпф1[[#This Row],[объем]]*VLOOKUP(укпф1[[#This Row],[артикул]],[1]маринад!$A$2:$D$39,3,FALSE),укпф1[[#This Row],[объем]])</f>
        <v>1044.9764856776399</v>
      </c>
    </row>
    <row r="1959" spans="1:12" x14ac:dyDescent="0.35">
      <c r="A1959" s="15" t="s">
        <v>161</v>
      </c>
      <c r="B1959" s="13" t="s">
        <v>166</v>
      </c>
      <c r="C1959" s="13" t="s">
        <v>25</v>
      </c>
      <c r="D1959">
        <f>VLOOKUP(укпф1[[#This Row],[Номенклатура]],[1]!Таблица213[[product_name]:[упаковка]],7,FALSE)</f>
        <v>1019</v>
      </c>
      <c r="E1959" t="s">
        <v>57</v>
      </c>
      <c r="F1959" t="str">
        <f>VLOOKUP(укпф1[[#This Row],[Номенклатура]],[1]!Таблица213[[product_name]:[упаковка]],3,FALSE)</f>
        <v>ОХЛ</v>
      </c>
      <c r="G1959" s="15"/>
      <c r="H1959" t="str">
        <f>VLOOKUP(укпф1[[#This Row],[Номенклатура]],[1]!Таблица213[[product_name]:[упаковка]],4,FALSE)</f>
        <v>филе</v>
      </c>
      <c r="I1959">
        <v>68</v>
      </c>
      <c r="J1959" s="15">
        <v>1133.5058035714285</v>
      </c>
      <c r="K1959" s="15">
        <f>укпф1[[#This Row],[цена]]*укпф1[[#This Row],[объем]]</f>
        <v>77078.394642857136</v>
      </c>
      <c r="L1959" s="16">
        <f>IFERROR(укпф1[[#This Row],[объем]]*VLOOKUP(укпф1[[#This Row],[артикул]],[1]маринад!$A$2:$D$39,3,FALSE),укпф1[[#This Row],[объем]])</f>
        <v>59.130434782608695</v>
      </c>
    </row>
    <row r="1960" spans="1:12" x14ac:dyDescent="0.35">
      <c r="A1960" s="15" t="s">
        <v>161</v>
      </c>
      <c r="B1960" s="13" t="s">
        <v>166</v>
      </c>
      <c r="C1960" s="13" t="s">
        <v>25</v>
      </c>
      <c r="D1960">
        <f>VLOOKUP(укпф1[[#This Row],[Номенклатура]],[1]!Таблица213[[product_name]:[упаковка]],7,FALSE)</f>
        <v>1018</v>
      </c>
      <c r="E1960" t="s">
        <v>56</v>
      </c>
      <c r="F1960" t="str">
        <f>VLOOKUP(укпф1[[#This Row],[Номенклатура]],[1]!Таблица213[[product_name]:[упаковка]],3,FALSE)</f>
        <v>ОХЛ</v>
      </c>
      <c r="G1960" s="15"/>
      <c r="H1960" t="str">
        <f>VLOOKUP(укпф1[[#This Row],[Номенклатура]],[1]!Таблица213[[product_name]:[упаковка]],4,FALSE)</f>
        <v>бедро</v>
      </c>
      <c r="I1960">
        <v>1329.090909090909</v>
      </c>
      <c r="J1960" s="15">
        <v>953.23741071428572</v>
      </c>
      <c r="K1960" s="15">
        <f>укпф1[[#This Row],[цена]]*укпф1[[#This Row],[объем]]</f>
        <v>1266939.1767857142</v>
      </c>
      <c r="L1960" s="16">
        <f>IFERROR(укпф1[[#This Row],[объем]]*VLOOKUP(укпф1[[#This Row],[артикул]],[1]маринад!$A$2:$D$39,3,FALSE),укпф1[[#This Row],[объем]])</f>
        <v>1146.2621035712884</v>
      </c>
    </row>
    <row r="1961" spans="1:12" x14ac:dyDescent="0.35">
      <c r="A1961" s="15" t="s">
        <v>161</v>
      </c>
      <c r="B1961" s="13" t="s">
        <v>166</v>
      </c>
      <c r="C1961" s="13" t="s">
        <v>25</v>
      </c>
      <c r="D1961">
        <f>VLOOKUP(укпф1[[#This Row],[Номенклатура]],[1]!Таблица213[[product_name]:[упаковка]],7,FALSE)</f>
        <v>1014</v>
      </c>
      <c r="E1961" t="s">
        <v>53</v>
      </c>
      <c r="F1961" t="str">
        <f>VLOOKUP(укпф1[[#This Row],[Номенклатура]],[1]!Таблица213[[product_name]:[упаковка]],3,FALSE)</f>
        <v>ОХЛ</v>
      </c>
      <c r="G1961" s="15"/>
      <c r="H1961" t="str">
        <f>VLOOKUP(укпф1[[#This Row],[Номенклатура]],[1]!Таблица213[[product_name]:[упаковка]],4,FALSE)</f>
        <v>крыло</v>
      </c>
      <c r="I1961">
        <v>1990.8653846153845</v>
      </c>
      <c r="J1961" s="15">
        <v>884.0434821428571</v>
      </c>
      <c r="K1961" s="15">
        <f>укпф1[[#This Row],[цена]]*укпф1[[#This Row],[объем]]</f>
        <v>1760011.5670930629</v>
      </c>
      <c r="L1961" s="16">
        <f>IFERROR(укпф1[[#This Row],[объем]]*VLOOKUP(укпф1[[#This Row],[артикул]],[1]маринад!$A$2:$D$39,3,FALSE),укпф1[[#This Row],[объем]])</f>
        <v>1706.699858221504</v>
      </c>
    </row>
    <row r="1962" spans="1:12" x14ac:dyDescent="0.35">
      <c r="A1962" s="15" t="s">
        <v>161</v>
      </c>
      <c r="B1962" s="13" t="s">
        <v>166</v>
      </c>
      <c r="C1962" s="13" t="s">
        <v>25</v>
      </c>
      <c r="D1962">
        <f>VLOOKUP(укпф1[[#This Row],[Номенклатура]],[1]!Таблица213[[product_name]:[упаковка]],7,FALSE)</f>
        <v>1020</v>
      </c>
      <c r="E1962" t="s">
        <v>59</v>
      </c>
      <c r="F1962" t="str">
        <f>VLOOKUP(укпф1[[#This Row],[Номенклатура]],[1]!Таблица213[[product_name]:[упаковка]],3,FALSE)</f>
        <v>ОХЛ</v>
      </c>
      <c r="G1962" s="15"/>
      <c r="H1962" t="str">
        <f>VLOOKUP(укпф1[[#This Row],[Номенклатура]],[1]!Таблица213[[product_name]:[упаковка]],4,FALSE)</f>
        <v>рагу</v>
      </c>
      <c r="I1962">
        <v>2373.2673267326732</v>
      </c>
      <c r="J1962" s="15">
        <v>635.49160714285711</v>
      </c>
      <c r="K1962" s="15">
        <f>укпф1[[#This Row],[цена]]*укпф1[[#This Row],[объем]]</f>
        <v>1508191.4676449785</v>
      </c>
      <c r="L1962" s="16">
        <f>IFERROR(укпф1[[#This Row],[объем]]*VLOOKUP(укпф1[[#This Row],[артикул]],[1]маринад!$A$2:$D$39,3,FALSE),укпф1[[#This Row],[объем]])</f>
        <v>1760.9759788771041</v>
      </c>
    </row>
    <row r="1963" spans="1:12" x14ac:dyDescent="0.35">
      <c r="A1963" s="15" t="s">
        <v>161</v>
      </c>
      <c r="B1963" s="13" t="s">
        <v>166</v>
      </c>
      <c r="C1963" s="13" t="s">
        <v>25</v>
      </c>
      <c r="D1963">
        <f>VLOOKUP(укпф1[[#This Row],[Номенклатура]],[1]!Таблица213[[product_name]:[упаковка]],7,FALSE)</f>
        <v>997</v>
      </c>
      <c r="E1963" t="s">
        <v>43</v>
      </c>
      <c r="F1963" t="str">
        <f>VLOOKUP(укпф1[[#This Row],[Номенклатура]],[1]!Таблица213[[product_name]:[упаковка]],3,FALSE)</f>
        <v>ОХЛ</v>
      </c>
      <c r="G1963" s="15"/>
      <c r="H1963" t="str">
        <f>VLOOKUP(укпф1[[#This Row],[Номенклатура]],[1]!Таблица213[[product_name]:[упаковка]],4,FALSE)</f>
        <v>рагу</v>
      </c>
      <c r="I1963">
        <v>3447.8925619834708</v>
      </c>
      <c r="J1963" s="15">
        <v>739.28249999999991</v>
      </c>
      <c r="K1963" s="15">
        <f>укпф1[[#This Row],[цена]]*укпф1[[#This Row],[объем]]</f>
        <v>2548966.6329545449</v>
      </c>
      <c r="L1963" s="16">
        <f>IFERROR(укпф1[[#This Row],[объем]]*VLOOKUP(укпф1[[#This Row],[артикул]],[1]маринад!$A$2:$D$39,3,FALSE),укпф1[[#This Row],[объем]])</f>
        <v>3447.8925619834708</v>
      </c>
    </row>
    <row r="1964" spans="1:12" x14ac:dyDescent="0.35">
      <c r="A1964" s="15" t="s">
        <v>161</v>
      </c>
      <c r="B1964" s="13" t="s">
        <v>166</v>
      </c>
      <c r="C1964" s="13" t="s">
        <v>25</v>
      </c>
      <c r="D1964">
        <f>VLOOKUP(укпф1[[#This Row],[Номенклатура]],[1]!Таблица213[[product_name]:[упаковка]],7,FALSE)</f>
        <v>1002</v>
      </c>
      <c r="E1964" t="s">
        <v>48</v>
      </c>
      <c r="F1964" t="str">
        <f>VLOOKUP(укпф1[[#This Row],[Номенклатура]],[1]!Таблица213[[product_name]:[упаковка]],3,FALSE)</f>
        <v>ОХЛ</v>
      </c>
      <c r="G1964" s="15"/>
      <c r="H1964" t="str">
        <f>VLOOKUP(укпф1[[#This Row],[Номенклатура]],[1]!Таблица213[[product_name]:[упаковка]],4,FALSE)</f>
        <v>печень</v>
      </c>
      <c r="I1964">
        <v>2622.2950819672142</v>
      </c>
      <c r="J1964" s="15">
        <v>522.04998214285706</v>
      </c>
      <c r="K1964" s="15">
        <f>укпф1[[#This Row],[цена]]*укпф1[[#This Row],[объем]]</f>
        <v>1368969.1007142861</v>
      </c>
      <c r="L1964" s="16">
        <f>IFERROR(укпф1[[#This Row],[объем]]*VLOOKUP(укпф1[[#This Row],[артикул]],[1]маринад!$A$2:$D$39,3,FALSE),укпф1[[#This Row],[объем]])</f>
        <v>2622.2950819672142</v>
      </c>
    </row>
    <row r="1965" spans="1:12" x14ac:dyDescent="0.35">
      <c r="A1965" s="15" t="s">
        <v>161</v>
      </c>
      <c r="B1965" s="13" t="s">
        <v>166</v>
      </c>
      <c r="C1965" s="13" t="s">
        <v>25</v>
      </c>
      <c r="D1965">
        <f>VLOOKUP(укпф1[[#This Row],[Номенклатура]],[1]!Таблица213[[product_name]:[упаковка]],7,FALSE)</f>
        <v>732</v>
      </c>
      <c r="E1965" t="s">
        <v>47</v>
      </c>
      <c r="F1965" t="str">
        <f>VLOOKUP(укпф1[[#This Row],[Номенклатура]],[1]!Таблица213[[product_name]:[упаковка]],3,FALSE)</f>
        <v>ОХЛ</v>
      </c>
      <c r="G1965" s="15"/>
      <c r="H1965" t="str">
        <f>VLOOKUP(укпф1[[#This Row],[Номенклатура]],[1]!Таблица213[[product_name]:[упаковка]],4,FALSE)</f>
        <v>печень</v>
      </c>
      <c r="I1965">
        <v>394.25</v>
      </c>
      <c r="J1965" s="15">
        <v>538.07383928571426</v>
      </c>
      <c r="K1965" s="15">
        <f>укпф1[[#This Row],[цена]]*укпф1[[#This Row],[объем]]</f>
        <v>212135.61113839285</v>
      </c>
      <c r="L1965" s="16">
        <f>IFERROR(укпф1[[#This Row],[объем]]*VLOOKUP(укпф1[[#This Row],[артикул]],[1]маринад!$A$2:$D$39,3,FALSE),укпф1[[#This Row],[объем]])</f>
        <v>394.25</v>
      </c>
    </row>
    <row r="1966" spans="1:12" x14ac:dyDescent="0.35">
      <c r="A1966" s="15" t="s">
        <v>161</v>
      </c>
      <c r="B1966" s="13" t="s">
        <v>166</v>
      </c>
      <c r="C1966" s="13" t="s">
        <v>25</v>
      </c>
      <c r="D1966">
        <f>VLOOKUP(укпф1[[#This Row],[Номенклатура]],[1]!Таблица213[[product_name]:[упаковка]],7,FALSE)</f>
        <v>996</v>
      </c>
      <c r="E1966" t="s">
        <v>41</v>
      </c>
      <c r="F1966" t="str">
        <f>VLOOKUP(укпф1[[#This Row],[Номенклатура]],[1]!Таблица213[[product_name]:[упаковка]],3,FALSE)</f>
        <v>ОХЛ</v>
      </c>
      <c r="G1966" s="15"/>
      <c r="H1966" t="str">
        <f>VLOOKUP(укпф1[[#This Row],[Номенклатура]],[1]!Таблица213[[product_name]:[упаковка]],4,FALSE)</f>
        <v>половинка</v>
      </c>
      <c r="I1966">
        <v>72.845528455284537</v>
      </c>
      <c r="J1966" s="15">
        <v>819.40178571428567</v>
      </c>
      <c r="K1966" s="15">
        <f>укпф1[[#This Row],[цена]]*укпф1[[#This Row],[объем]]</f>
        <v>59689.756097560959</v>
      </c>
      <c r="L1966" s="16">
        <f>IFERROR(укпф1[[#This Row],[объем]]*VLOOKUP(укпф1[[#This Row],[артикул]],[1]маринад!$A$2:$D$39,3,FALSE),укпф1[[#This Row],[объем]])</f>
        <v>72.845528455284537</v>
      </c>
    </row>
    <row r="1967" spans="1:12" x14ac:dyDescent="0.35">
      <c r="A1967" s="15" t="s">
        <v>161</v>
      </c>
      <c r="B1967" s="13" t="s">
        <v>166</v>
      </c>
      <c r="C1967" s="13" t="s">
        <v>25</v>
      </c>
      <c r="D1967">
        <f>VLOOKUP(укпф1[[#This Row],[Номенклатура]],[1]!Таблица213[[product_name]:[упаковка]],7,FALSE)</f>
        <v>1015</v>
      </c>
      <c r="E1967" t="s">
        <v>167</v>
      </c>
      <c r="F1967" t="str">
        <f>VLOOKUP(укпф1[[#This Row],[Номенклатура]],[1]!Таблица213[[product_name]:[упаковка]],3,FALSE)</f>
        <v>ОХЛ</v>
      </c>
      <c r="G1967" s="15"/>
      <c r="H1967" t="str">
        <f>VLOOKUP(укпф1[[#This Row],[Номенклатура]],[1]!Таблица213[[product_name]:[упаковка]],4,FALSE)</f>
        <v>половинка</v>
      </c>
      <c r="I1967">
        <v>313.09090909090907</v>
      </c>
      <c r="J1967" s="15">
        <v>799.37196428571428</v>
      </c>
      <c r="K1967" s="15">
        <f>укпф1[[#This Row],[цена]]*укпф1[[#This Row],[объем]]</f>
        <v>250276.09499999997</v>
      </c>
      <c r="L1967" s="16">
        <f>IFERROR(укпф1[[#This Row],[объем]]*VLOOKUP(укпф1[[#This Row],[артикул]],[1]маринад!$A$2:$D$39,3,FALSE),укпф1[[#This Row],[объем]])</f>
        <v>304.85969726476054</v>
      </c>
    </row>
    <row r="1968" spans="1:12" x14ac:dyDescent="0.35">
      <c r="A1968" s="15" t="s">
        <v>161</v>
      </c>
      <c r="B1968" s="13" t="s">
        <v>166</v>
      </c>
      <c r="C1968" s="13" t="s">
        <v>25</v>
      </c>
      <c r="D1968">
        <f>VLOOKUP(укпф1[[#This Row],[Номенклатура]],[1]!Таблица213[[product_name]:[упаковка]],7,FALSE)</f>
        <v>956</v>
      </c>
      <c r="E1968" t="s">
        <v>168</v>
      </c>
      <c r="F1968" t="str">
        <f>VLOOKUP(укпф1[[#This Row],[Номенклатура]],[1]!Таблица213[[product_name]:[упаковка]],3,FALSE)</f>
        <v>ОХЛ</v>
      </c>
      <c r="G1968" s="15"/>
      <c r="H1968" t="str">
        <f>VLOOKUP(укпф1[[#This Row],[Номенклатура]],[1]!Таблица213[[product_name]:[упаковка]],4,FALSE)</f>
        <v>половинка</v>
      </c>
      <c r="I1968">
        <v>18.399999999999995</v>
      </c>
      <c r="J1968" s="15">
        <v>799.37196428571428</v>
      </c>
      <c r="K1968" s="15">
        <f>укпф1[[#This Row],[цена]]*укпф1[[#This Row],[объем]]</f>
        <v>14708.444142857139</v>
      </c>
      <c r="L1968" s="16">
        <f>IFERROR(укпф1[[#This Row],[объем]]*VLOOKUP(укпф1[[#This Row],[артикул]],[1]маринад!$A$2:$D$39,3,FALSE),укпф1[[#This Row],[объем]])</f>
        <v>17.916260954235632</v>
      </c>
    </row>
    <row r="1969" spans="1:12" x14ac:dyDescent="0.35">
      <c r="A1969" s="15" t="s">
        <v>161</v>
      </c>
      <c r="B1969" s="13" t="s">
        <v>166</v>
      </c>
      <c r="C1969" s="13" t="s">
        <v>25</v>
      </c>
      <c r="D1969">
        <f>VLOOKUP(укпф1[[#This Row],[Номенклатура]],[1]!Таблица213[[product_name]:[упаковка]],7,FALSE)</f>
        <v>1003</v>
      </c>
      <c r="E1969" t="s">
        <v>50</v>
      </c>
      <c r="F1969" t="str">
        <f>VLOOKUP(укпф1[[#This Row],[Номенклатура]],[1]!Таблица213[[product_name]:[упаковка]],3,FALSE)</f>
        <v>ОХЛ</v>
      </c>
      <c r="G1969" s="15"/>
      <c r="H1969" t="str">
        <f>VLOOKUP(укпф1[[#This Row],[Номенклатура]],[1]!Таблица213[[product_name]:[упаковка]],4,FALSE)</f>
        <v>сердце</v>
      </c>
      <c r="I1969">
        <v>1296.4876033057851</v>
      </c>
      <c r="J1969" s="15">
        <v>899.88524999999993</v>
      </c>
      <c r="K1969" s="15">
        <f>укпф1[[#This Row],[цена]]*укпф1[[#This Row],[объем]]</f>
        <v>1166690.0710227271</v>
      </c>
      <c r="L1969" s="16">
        <f>IFERROR(укпф1[[#This Row],[объем]]*VLOOKUP(укпф1[[#This Row],[артикул]],[1]маринад!$A$2:$D$39,3,FALSE),укпф1[[#This Row],[объем]])</f>
        <v>1296.4876033057851</v>
      </c>
    </row>
    <row r="1970" spans="1:12" x14ac:dyDescent="0.35">
      <c r="A1970" s="15" t="s">
        <v>161</v>
      </c>
      <c r="B1970" s="13" t="s">
        <v>166</v>
      </c>
      <c r="C1970" s="13" t="s">
        <v>25</v>
      </c>
      <c r="D1970">
        <f>VLOOKUP(укпф1[[#This Row],[Номенклатура]],[1]!Таблица213[[product_name]:[упаковка]],7,FALSE)</f>
        <v>734</v>
      </c>
      <c r="E1970" t="s">
        <v>49</v>
      </c>
      <c r="F1970" t="str">
        <f>VLOOKUP(укпф1[[#This Row],[Номенклатура]],[1]!Таблица213[[product_name]:[упаковка]],3,FALSE)</f>
        <v>ОХЛ</v>
      </c>
      <c r="G1970" s="15"/>
      <c r="H1970" t="str">
        <f>VLOOKUP(укпф1[[#This Row],[Номенклатура]],[1]!Таблица213[[product_name]:[упаковка]],4,FALSE)</f>
        <v>сердце</v>
      </c>
      <c r="I1970">
        <v>104.14285714285712</v>
      </c>
      <c r="J1970" s="15">
        <v>915.90910714285712</v>
      </c>
      <c r="K1970" s="15">
        <f>укпф1[[#This Row],[цена]]*укпф1[[#This Row],[объем]]</f>
        <v>95385.391301020383</v>
      </c>
      <c r="L1970" s="16">
        <f>IFERROR(укпф1[[#This Row],[объем]]*VLOOKUP(укпф1[[#This Row],[артикул]],[1]маринад!$A$2:$D$39,3,FALSE),укпф1[[#This Row],[объем]])</f>
        <v>104.14285714285712</v>
      </c>
    </row>
    <row r="1971" spans="1:12" x14ac:dyDescent="0.35">
      <c r="A1971" s="15" t="s">
        <v>161</v>
      </c>
      <c r="B1971" s="13" t="s">
        <v>166</v>
      </c>
      <c r="C1971" s="13" t="s">
        <v>25</v>
      </c>
      <c r="D1971">
        <f>VLOOKUP(укпф1[[#This Row],[Номенклатура]],[1]!Таблица213[[product_name]:[упаковка]],7,FALSE)</f>
        <v>1006</v>
      </c>
      <c r="E1971" t="s">
        <v>185</v>
      </c>
      <c r="F1971" t="str">
        <f>VLOOKUP(укпф1[[#This Row],[Номенклатура]],[1]!Таблица213[[product_name]:[упаковка]],3,FALSE)</f>
        <v>ОХЛ</v>
      </c>
      <c r="G1971" s="15"/>
      <c r="H1971" t="str">
        <f>VLOOKUP(укпф1[[#This Row],[Номенклатура]],[1]!Таблица213[[product_name]:[упаковка]],4,FALSE)</f>
        <v>спинка</v>
      </c>
      <c r="I1971">
        <v>30.737704918032787</v>
      </c>
      <c r="J1971" s="15">
        <v>441.5665178571428</v>
      </c>
      <c r="K1971" s="15">
        <f>укпф1[[#This Row],[цена]]*укпф1[[#This Row],[объем]]</f>
        <v>13572.74132757611</v>
      </c>
      <c r="L1971" s="16">
        <f>IFERROR(укпф1[[#This Row],[объем]]*VLOOKUP(укпф1[[#This Row],[артикул]],[1]маринад!$A$2:$D$39,3,FALSE),укпф1[[#This Row],[объем]])</f>
        <v>30.737704918032787</v>
      </c>
    </row>
    <row r="1972" spans="1:12" x14ac:dyDescent="0.35">
      <c r="A1972" s="15" t="s">
        <v>161</v>
      </c>
      <c r="B1972" s="13" t="s">
        <v>166</v>
      </c>
      <c r="C1972" s="13" t="s">
        <v>25</v>
      </c>
      <c r="D1972">
        <f>VLOOKUP(укпф1[[#This Row],[Номенклатура]],[1]!Таблица213[[product_name]:[упаковка]],7,FALSE)</f>
        <v>1007</v>
      </c>
      <c r="E1972" t="s">
        <v>44</v>
      </c>
      <c r="F1972" t="str">
        <f>VLOOKUP(укпф1[[#This Row],[Номенклатура]],[1]!Таблица213[[product_name]:[упаковка]],3,FALSE)</f>
        <v>ОХЛ</v>
      </c>
      <c r="G1972" s="15"/>
      <c r="H1972" t="str">
        <f>VLOOKUP(укпф1[[#This Row],[Номенклатура]],[1]!Таблица213[[product_name]:[упаковка]],4,FALSE)</f>
        <v>спинка</v>
      </c>
      <c r="I1972">
        <v>973.22314049586794</v>
      </c>
      <c r="J1972" s="15">
        <v>386.02928571428566</v>
      </c>
      <c r="K1972" s="15">
        <f>укпф1[[#This Row],[цена]]*укпф1[[#This Row],[объем]]</f>
        <v>375692.6337662338</v>
      </c>
      <c r="L1972" s="16">
        <f>IFERROR(укпф1[[#This Row],[объем]]*VLOOKUP(укпф1[[#This Row],[артикул]],[1]маринад!$A$2:$D$39,3,FALSE),укпф1[[#This Row],[объем]])</f>
        <v>973.22314049586794</v>
      </c>
    </row>
    <row r="1973" spans="1:12" x14ac:dyDescent="0.35">
      <c r="A1973" s="15" t="s">
        <v>161</v>
      </c>
      <c r="B1973" s="13" t="s">
        <v>166</v>
      </c>
      <c r="C1973" s="13" t="s">
        <v>25</v>
      </c>
      <c r="D1973">
        <f>VLOOKUP(укпф1[[#This Row],[Номенклатура]],[1]!Таблица213[[product_name]:[упаковка]],7,FALSE)</f>
        <v>1068</v>
      </c>
      <c r="E1973" t="s">
        <v>170</v>
      </c>
      <c r="F1973" t="str">
        <f>VLOOKUP(укпф1[[#This Row],[Номенклатура]],[1]!Таблица213[[product_name]:[упаковка]],3,FALSE)</f>
        <v>ОХЛ</v>
      </c>
      <c r="G1973" s="15"/>
      <c r="H1973" t="str">
        <f>VLOOKUP(укпф1[[#This Row],[Номенклатура]],[1]!Таблица213[[product_name]:[упаковка]],4,FALSE)</f>
        <v>филе</v>
      </c>
      <c r="I1973">
        <v>252</v>
      </c>
      <c r="J1973" s="15">
        <v>1060.6700892857141</v>
      </c>
      <c r="K1973" s="15">
        <f>укпф1[[#This Row],[цена]]*укпф1[[#This Row],[объем]]</f>
        <v>267288.86249999993</v>
      </c>
      <c r="L1973" s="16">
        <f>IFERROR(укпф1[[#This Row],[объем]]*VLOOKUP(укпф1[[#This Row],[артикул]],[1]маринад!$A$2:$D$39,3,FALSE),укпф1[[#This Row],[объем]])</f>
        <v>213.92190152801359</v>
      </c>
    </row>
    <row r="1974" spans="1:12" x14ac:dyDescent="0.35">
      <c r="A1974" s="15" t="s">
        <v>161</v>
      </c>
      <c r="B1974" s="13" t="s">
        <v>166</v>
      </c>
      <c r="C1974" s="13" t="s">
        <v>25</v>
      </c>
      <c r="D1974">
        <f>VLOOKUP(укпф1[[#This Row],[Номенклатура]],[1]!Таблица213[[product_name]:[упаковка]],7,FALSE)</f>
        <v>998</v>
      </c>
      <c r="E1974" t="s">
        <v>37</v>
      </c>
      <c r="F1974" t="str">
        <f>VLOOKUP(укпф1[[#This Row],[Номенклатура]],[1]!Таблица213[[product_name]:[упаковка]],3,FALSE)</f>
        <v>ОХЛ</v>
      </c>
      <c r="G1974" s="15"/>
      <c r="H1974" t="str">
        <f>VLOOKUP(укпф1[[#This Row],[Номенклатура]],[1]!Таблица213[[product_name]:[упаковка]],4,FALSE)</f>
        <v>филе</v>
      </c>
      <c r="I1974">
        <v>9086.5693430656938</v>
      </c>
      <c r="J1974" s="15">
        <v>1140.7893750000001</v>
      </c>
      <c r="K1974" s="15">
        <f>укпф1[[#This Row],[цена]]*укпф1[[#This Row],[объем]]</f>
        <v>10365861.761770073</v>
      </c>
      <c r="L1974" s="16">
        <f>IFERROR(укпф1[[#This Row],[объем]]*VLOOKUP(укпф1[[#This Row],[артикул]],[1]маринад!$A$2:$D$39,3,FALSE),укпф1[[#This Row],[объем]])</f>
        <v>9086.5693430656938</v>
      </c>
    </row>
    <row r="1975" spans="1:12" x14ac:dyDescent="0.35">
      <c r="A1975" s="15" t="s">
        <v>161</v>
      </c>
      <c r="B1975" s="13" t="s">
        <v>166</v>
      </c>
      <c r="C1975" s="13" t="s">
        <v>25</v>
      </c>
      <c r="D1975">
        <f>VLOOKUP(укпф1[[#This Row],[Номенклатура]],[1]!Таблица213[[product_name]:[упаковка]],7,FALSE)</f>
        <v>718</v>
      </c>
      <c r="E1975" t="s">
        <v>36</v>
      </c>
      <c r="F1975" t="str">
        <f>VLOOKUP(укпф1[[#This Row],[Номенклатура]],[1]!Таблица213[[product_name]:[упаковка]],3,FALSE)</f>
        <v>ОХЛ</v>
      </c>
      <c r="G1975" s="15"/>
      <c r="H1975" t="str">
        <f>VLOOKUP(укпф1[[#This Row],[Номенклатура]],[1]!Таблица213[[product_name]:[упаковка]],4,FALSE)</f>
        <v>филе</v>
      </c>
      <c r="I1975">
        <v>740.53571428571422</v>
      </c>
      <c r="J1975" s="15">
        <v>1157.1774107142855</v>
      </c>
      <c r="K1975" s="15">
        <f>укпф1[[#This Row],[цена]]*укпф1[[#This Row],[объем]]</f>
        <v>856931.2003985967</v>
      </c>
      <c r="L1975" s="16">
        <f>IFERROR(укпф1[[#This Row],[объем]]*VLOOKUP(укпф1[[#This Row],[артикул]],[1]маринад!$A$2:$D$39,3,FALSE),укпф1[[#This Row],[объем]])</f>
        <v>740.53571428571422</v>
      </c>
    </row>
    <row r="1976" spans="1:12" x14ac:dyDescent="0.35">
      <c r="A1976" s="15" t="s">
        <v>161</v>
      </c>
      <c r="B1976" s="13" t="s">
        <v>166</v>
      </c>
      <c r="C1976" s="13" t="s">
        <v>25</v>
      </c>
      <c r="D1976">
        <f>VLOOKUP(укпф1[[#This Row],[Номенклатура]],[1]!Таблица213[[product_name]:[упаковка]],7,FALSE)</f>
        <v>987</v>
      </c>
      <c r="E1976" t="s">
        <v>27</v>
      </c>
      <c r="F1976" t="str">
        <f>VLOOKUP(укпф1[[#This Row],[Номенклатура]],[1]!Таблица213[[product_name]:[упаковка]],3,FALSE)</f>
        <v>ОХЛ</v>
      </c>
      <c r="G1976" s="15"/>
      <c r="H1976" t="str">
        <f>VLOOKUP(укпф1[[#This Row],[Номенклатура]],[1]!Таблица213[[product_name]:[упаковка]],4,FALSE)</f>
        <v>тушка</v>
      </c>
      <c r="I1976">
        <v>1637.4193548387095</v>
      </c>
      <c r="J1976" s="15">
        <v>811.20776785714281</v>
      </c>
      <c r="K1976" s="15">
        <f>укпф1[[#This Row],[цена]]*укпф1[[#This Row],[объем]]</f>
        <v>1328287.2998847924</v>
      </c>
      <c r="L1976" s="16">
        <f>IFERROR(укпф1[[#This Row],[объем]]*VLOOKUP(укпф1[[#This Row],[артикул]],[1]маринад!$A$2:$D$39,3,FALSE),укпф1[[#This Row],[объем]])</f>
        <v>1637.4193548387095</v>
      </c>
    </row>
    <row r="1977" spans="1:12" x14ac:dyDescent="0.35">
      <c r="A1977" s="15" t="s">
        <v>161</v>
      </c>
      <c r="B1977" s="13" t="s">
        <v>166</v>
      </c>
      <c r="C1977" s="13" t="s">
        <v>25</v>
      </c>
      <c r="D1977">
        <f>VLOOKUP(укпф1[[#This Row],[Номенклатура]],[1]!Таблица213[[product_name]:[упаковка]],7,FALSE)</f>
        <v>701</v>
      </c>
      <c r="E1977" t="s">
        <v>26</v>
      </c>
      <c r="F1977" t="str">
        <f>VLOOKUP(укпф1[[#This Row],[Номенклатура]],[1]!Таблица213[[product_name]:[упаковка]],3,FALSE)</f>
        <v>ОХЛ</v>
      </c>
      <c r="G1977" s="15"/>
      <c r="H1977" t="str">
        <f>VLOOKUP(укпф1[[#This Row],[Номенклатура]],[1]!Таблица213[[product_name]:[упаковка]],4,FALSE)</f>
        <v>тушка</v>
      </c>
      <c r="I1977">
        <v>189.23478260869564</v>
      </c>
      <c r="J1977" s="15">
        <v>827.59580357142841</v>
      </c>
      <c r="K1977" s="15">
        <f>укпф1[[#This Row],[цена]]*укпф1[[#This Row],[объем]]</f>
        <v>156609.91197670804</v>
      </c>
      <c r="L1977" s="16">
        <f>IFERROR(укпф1[[#This Row],[объем]]*VLOOKUP(укпф1[[#This Row],[артикул]],[1]маринад!$A$2:$D$39,3,FALSE),укпф1[[#This Row],[объем]])</f>
        <v>189.23478260869564</v>
      </c>
    </row>
    <row r="1978" spans="1:12" x14ac:dyDescent="0.35">
      <c r="A1978" s="15" t="s">
        <v>161</v>
      </c>
      <c r="B1978" s="13" t="s">
        <v>166</v>
      </c>
      <c r="C1978" s="13" t="s">
        <v>25</v>
      </c>
      <c r="D1978">
        <f>VLOOKUP(укпф1[[#This Row],[Номенклатура]],[1]!Таблица213[[product_name]:[упаковка]],7,FALSE)</f>
        <v>958</v>
      </c>
      <c r="E1978" t="s">
        <v>58</v>
      </c>
      <c r="F1978" t="str">
        <f>VLOOKUP(укпф1[[#This Row],[Номенклатура]],[1]!Таблица213[[product_name]:[упаковка]],3,FALSE)</f>
        <v>ОХЛ</v>
      </c>
      <c r="G1978" s="15"/>
      <c r="H1978" t="str">
        <f>VLOOKUP(укпф1[[#This Row],[Номенклатура]],[1]!Таблица213[[product_name]:[упаковка]],4,FALSE)</f>
        <v>табак</v>
      </c>
      <c r="I1978">
        <v>112.94117647058823</v>
      </c>
      <c r="J1978" s="15">
        <v>799.37196428571428</v>
      </c>
      <c r="K1978" s="15">
        <f>укпф1[[#This Row],[цена]]*укпф1[[#This Row],[объем]]</f>
        <v>90282.010084033609</v>
      </c>
      <c r="L1978" s="16">
        <f>IFERROR(укпф1[[#This Row],[объем]]*VLOOKUP(укпф1[[#This Row],[артикул]],[1]маринад!$A$2:$D$39,3,FALSE),укпф1[[#This Row],[объем]])</f>
        <v>109.97193424594765</v>
      </c>
    </row>
    <row r="1979" spans="1:12" x14ac:dyDescent="0.35">
      <c r="A1979" s="15" t="s">
        <v>161</v>
      </c>
      <c r="B1979" s="13" t="s">
        <v>166</v>
      </c>
      <c r="C1979" s="13" t="s">
        <v>25</v>
      </c>
      <c r="D1979">
        <f>VLOOKUP(укпф1[[#This Row],[Номенклатура]],[1]!Таблица213[[product_name]:[упаковка]],7,FALSE)</f>
        <v>1038</v>
      </c>
      <c r="E1979" t="s">
        <v>60</v>
      </c>
      <c r="F1979" t="str">
        <f>VLOOKUP(укпф1[[#This Row],[Номенклатура]],[1]!Таблица213[[product_name]:[упаковка]],3,FALSE)</f>
        <v>ОХЛ</v>
      </c>
      <c r="G1979" s="15"/>
      <c r="H1979" t="str">
        <f>VLOOKUP(укпф1[[#This Row],[Номенклатура]],[1]!Таблица213[[product_name]:[упаковка]],4,FALSE)</f>
        <v>табак</v>
      </c>
      <c r="I1979">
        <v>191.57142857142858</v>
      </c>
      <c r="J1979" s="15">
        <v>769.32723214285704</v>
      </c>
      <c r="K1979" s="15">
        <f>укпф1[[#This Row],[цена]]*укпф1[[#This Row],[объем]]</f>
        <v>147381.11690051018</v>
      </c>
      <c r="L1979" s="16">
        <f>IFERROR(укпф1[[#This Row],[объем]]*VLOOKUP(укпф1[[#This Row],[артикул]],[1]маринад!$A$2:$D$39,3,FALSE),укпф1[[#This Row],[объем]])</f>
        <v>189.67468175388967</v>
      </c>
    </row>
    <row r="1980" spans="1:12" x14ac:dyDescent="0.35">
      <c r="A1980" s="15" t="s">
        <v>161</v>
      </c>
      <c r="B1980" s="13" t="s">
        <v>166</v>
      </c>
      <c r="C1980" s="13" t="s">
        <v>25</v>
      </c>
      <c r="D1980">
        <f>VLOOKUP(укпф1[[#This Row],[Номенклатура]],[1]!Таблица213[[product_name]:[упаковка]],7,FALSE)</f>
        <v>1010</v>
      </c>
      <c r="E1980" t="s">
        <v>54</v>
      </c>
      <c r="F1980" t="str">
        <f>VLOOKUP(укпф1[[#This Row],[Номенклатура]],[1]!Таблица213[[product_name]:[упаковка]],3,FALSE)</f>
        <v>ОХЛ</v>
      </c>
      <c r="G1980" s="15"/>
      <c r="H1980" t="str">
        <f>VLOOKUP(укпф1[[#This Row],[Номенклатура]],[1]!Таблица213[[product_name]:[упаковка]],4,FALSE)</f>
        <v>табак</v>
      </c>
      <c r="I1980">
        <v>475.58823529411757</v>
      </c>
      <c r="J1980" s="15">
        <v>722.43924107142857</v>
      </c>
      <c r="K1980" s="15">
        <f>укпф1[[#This Row],[цена]]*укпф1[[#This Row],[объем]]</f>
        <v>343583.60376838228</v>
      </c>
      <c r="L1980" s="16">
        <f>IFERROR(укпф1[[#This Row],[объем]]*VLOOKUP(укпф1[[#This Row],[артикул]],[1]маринад!$A$2:$D$39,3,FALSE),укпф1[[#This Row],[объем]])</f>
        <v>419.94546162835985</v>
      </c>
    </row>
    <row r="1981" spans="1:12" x14ac:dyDescent="0.35">
      <c r="A1981" s="15" t="s">
        <v>161</v>
      </c>
      <c r="B1981" s="13" t="s">
        <v>166</v>
      </c>
      <c r="C1981" s="13" t="s">
        <v>25</v>
      </c>
      <c r="D1981">
        <f>VLOOKUP(укпф1[[#This Row],[Номенклатура]],[1]!Таблица213[[product_name]:[упаковка]],7,FALSE)</f>
        <v>156</v>
      </c>
      <c r="E1981" t="s">
        <v>42</v>
      </c>
      <c r="F1981" t="str">
        <f>VLOOKUP(укпф1[[#This Row],[Номенклатура]],[1]!Таблица213[[product_name]:[упаковка]],3,FALSE)</f>
        <v>ОХЛ</v>
      </c>
      <c r="G1981" s="15"/>
      <c r="H1981" t="str">
        <f>VLOOKUP(укпф1[[#This Row],[Номенклатура]],[1]!Таблица213[[product_name]:[упаковка]],4,FALSE)</f>
        <v>табак</v>
      </c>
      <c r="I1981">
        <v>86.769230769230759</v>
      </c>
      <c r="J1981" s="15">
        <v>771.14812499999994</v>
      </c>
      <c r="K1981" s="15">
        <f>укпф1[[#This Row],[цена]]*укпф1[[#This Row],[объем]]</f>
        <v>66911.929615384608</v>
      </c>
      <c r="L1981" s="16">
        <f>IFERROR(укпф1[[#This Row],[объем]]*VLOOKUP(укпф1[[#This Row],[артикул]],[1]маринад!$A$2:$D$39,3,FALSE),укпф1[[#This Row],[объем]])</f>
        <v>86.769230769230759</v>
      </c>
    </row>
    <row r="1982" spans="1:12" x14ac:dyDescent="0.35">
      <c r="A1982" s="15" t="s">
        <v>161</v>
      </c>
      <c r="B1982" s="13" t="s">
        <v>166</v>
      </c>
      <c r="C1982" s="13" t="s">
        <v>25</v>
      </c>
      <c r="D1982">
        <f>VLOOKUP(укпф1[[#This Row],[Номенклатура]],[1]!Таблица213[[product_name]:[упаковка]],7,FALSE)</f>
        <v>999</v>
      </c>
      <c r="E1982" t="s">
        <v>35</v>
      </c>
      <c r="F1982" t="str">
        <f>VLOOKUP(укпф1[[#This Row],[Номенклатура]],[1]!Таблица213[[product_name]:[упаковка]],3,FALSE)</f>
        <v>ОХЛ</v>
      </c>
      <c r="G1982" s="15"/>
      <c r="H1982" t="str">
        <f>VLOOKUP(укпф1[[#This Row],[Номенклатура]],[1]!Таблица213[[product_name]:[упаковка]],4,FALSE)</f>
        <v>четвертина</v>
      </c>
      <c r="I1982">
        <v>3890.25</v>
      </c>
      <c r="J1982" s="15">
        <v>819.40178571428567</v>
      </c>
      <c r="K1982" s="15">
        <f>укпф1[[#This Row],[цена]]*укпф1[[#This Row],[объем]]</f>
        <v>3187677.796875</v>
      </c>
      <c r="L1982" s="16">
        <f>IFERROR(укпф1[[#This Row],[объем]]*VLOOKUP(укпф1[[#This Row],[артикул]],[1]маринад!$A$2:$D$39,3,FALSE),укпф1[[#This Row],[объем]])</f>
        <v>3890.25</v>
      </c>
    </row>
    <row r="1983" spans="1:12" x14ac:dyDescent="0.35">
      <c r="A1983" s="15" t="s">
        <v>161</v>
      </c>
      <c r="B1983" s="13" t="s">
        <v>166</v>
      </c>
      <c r="C1983" s="13" t="s">
        <v>25</v>
      </c>
      <c r="D1983">
        <f>VLOOKUP(укпф1[[#This Row],[Номенклатура]],[1]!Таблица213[[product_name]:[упаковка]],7,FALSE)</f>
        <v>716</v>
      </c>
      <c r="E1983" t="s">
        <v>34</v>
      </c>
      <c r="F1983" t="str">
        <f>VLOOKUP(укпф1[[#This Row],[Номенклатура]],[1]!Таблица213[[product_name]:[упаковка]],3,FALSE)</f>
        <v>ОХЛ</v>
      </c>
      <c r="G1983" s="15"/>
      <c r="H1983" t="str">
        <f>VLOOKUP(укпф1[[#This Row],[Номенклатура]],[1]!Таблица213[[product_name]:[упаковка]],4,FALSE)</f>
        <v>четвертина</v>
      </c>
      <c r="I1983">
        <v>90.933333333333337</v>
      </c>
      <c r="J1983" s="15">
        <v>835.5847500000001</v>
      </c>
      <c r="K1983" s="15">
        <f>укпф1[[#This Row],[цена]]*укпф1[[#This Row],[объем]]</f>
        <v>75982.506600000008</v>
      </c>
      <c r="L1983" s="16">
        <f>IFERROR(укпф1[[#This Row],[объем]]*VLOOKUP(укпф1[[#This Row],[артикул]],[1]маринад!$A$2:$D$39,3,FALSE),укпф1[[#This Row],[объем]])</f>
        <v>90.933333333333337</v>
      </c>
    </row>
    <row r="1984" spans="1:12" x14ac:dyDescent="0.35">
      <c r="A1984" s="15" t="s">
        <v>161</v>
      </c>
      <c r="B1984" s="13" t="s">
        <v>166</v>
      </c>
      <c r="C1984" s="13" t="s">
        <v>25</v>
      </c>
      <c r="D1984">
        <f>VLOOKUP(укпф1[[#This Row],[Номенклатура]],[1]!Таблица213[[product_name]:[упаковка]],7,FALSE)</f>
        <v>1004</v>
      </c>
      <c r="E1984" t="s">
        <v>67</v>
      </c>
      <c r="F1984" t="str">
        <f>VLOOKUP(укпф1[[#This Row],[Номенклатура]],[1]!Таблица213[[product_name]:[упаковка]],3,FALSE)</f>
        <v>ОХЛ</v>
      </c>
      <c r="G1984" s="15"/>
      <c r="H1984" t="str">
        <f>VLOOKUP(укпф1[[#This Row],[Номенклатура]],[1]!Таблица213[[product_name]:[упаковка]],4,FALSE)</f>
        <v>шея</v>
      </c>
      <c r="I1984">
        <v>5085.442622950819</v>
      </c>
      <c r="J1984" s="15">
        <v>297.71598214285711</v>
      </c>
      <c r="K1984" s="15">
        <f>укпф1[[#This Row],[цена]]*укпф1[[#This Row],[объем]]</f>
        <v>1514017.5451229506</v>
      </c>
      <c r="L1984" s="16">
        <f>IFERROR(укпф1[[#This Row],[объем]]*VLOOKUP(укпф1[[#This Row],[артикул]],[1]маринад!$A$2:$D$39,3,FALSE),укпф1[[#This Row],[объем]])</f>
        <v>5085.442622950819</v>
      </c>
    </row>
    <row r="1985" spans="1:12" x14ac:dyDescent="0.35">
      <c r="A1985" s="15" t="s">
        <v>161</v>
      </c>
      <c r="B1985" s="13" t="s">
        <v>13</v>
      </c>
      <c r="C1985" s="13" t="s">
        <v>13</v>
      </c>
      <c r="D1985">
        <f>VLOOKUP(укпф1[[#This Row],[Номенклатура]],[1]!Таблица213[[product_name]:[упаковка]],7,FALSE)</f>
        <v>1095</v>
      </c>
      <c r="E1985" t="s">
        <v>111</v>
      </c>
      <c r="F1985" t="str">
        <f>VLOOKUP(укпф1[[#This Row],[Номенклатура]],[1]!Таблица213[[product_name]:[упаковка]],3,FALSE)</f>
        <v>ЗАМ</v>
      </c>
      <c r="G1985" s="15"/>
      <c r="H1985" t="str">
        <f>VLOOKUP(укпф1[[#This Row],[Номенклатура]],[1]!Таблица213[[product_name]:[упаковка]],4,FALSE)</f>
        <v>бедро</v>
      </c>
      <c r="I1985">
        <v>3000</v>
      </c>
      <c r="J1985" s="15">
        <v>738.08035714285711</v>
      </c>
      <c r="K1985" s="15">
        <f>укпф1[[#This Row],[цена]]*укпф1[[#This Row],[объем]]</f>
        <v>2214241.0714285714</v>
      </c>
      <c r="L1985" s="16">
        <f>IFERROR(укпф1[[#This Row],[объем]]*VLOOKUP(укпф1[[#This Row],[артикул]],[1]маринад!$A$2:$D$39,3,FALSE),укпф1[[#This Row],[объем]])</f>
        <v>3000</v>
      </c>
    </row>
    <row r="1986" spans="1:12" x14ac:dyDescent="0.35">
      <c r="A1986" s="15" t="s">
        <v>161</v>
      </c>
      <c r="B1986" s="13" t="s">
        <v>13</v>
      </c>
      <c r="C1986" s="13" t="s">
        <v>13</v>
      </c>
      <c r="D1986">
        <f>VLOOKUP(укпф1[[#This Row],[Номенклатура]],[1]!Таблица213[[product_name]:[упаковка]],7,FALSE)</f>
        <v>140</v>
      </c>
      <c r="E1986" t="s">
        <v>109</v>
      </c>
      <c r="F1986" t="str">
        <f>VLOOKUP(укпф1[[#This Row],[Номенклатура]],[1]!Таблица213[[product_name]:[упаковка]],3,FALSE)</f>
        <v>ЗАМ</v>
      </c>
      <c r="G1986" s="15"/>
      <c r="H1986" t="str">
        <f>VLOOKUP(укпф1[[#This Row],[Номенклатура]],[1]!Таблица213[[product_name]:[упаковка]],4,FALSE)</f>
        <v>бедро</v>
      </c>
      <c r="I1986">
        <v>12209.6</v>
      </c>
      <c r="J1986" s="15">
        <v>764.59821428571411</v>
      </c>
      <c r="K1986" s="15">
        <f>укпф1[[#This Row],[цена]]*укпф1[[#This Row],[объем]]</f>
        <v>9335438.3571428545</v>
      </c>
      <c r="L1986" s="16">
        <f>IFERROR(укпф1[[#This Row],[объем]]*VLOOKUP(укпф1[[#This Row],[артикул]],[1]маринад!$A$2:$D$39,3,FALSE),укпф1[[#This Row],[объем]])</f>
        <v>12209.6</v>
      </c>
    </row>
    <row r="1987" spans="1:12" x14ac:dyDescent="0.35">
      <c r="A1987" s="15" t="s">
        <v>161</v>
      </c>
      <c r="B1987" s="13" t="s">
        <v>13</v>
      </c>
      <c r="C1987" s="13" t="s">
        <v>13</v>
      </c>
      <c r="D1987">
        <f>VLOOKUP(укпф1[[#This Row],[Номенклатура]],[1]!Таблица213[[product_name]:[упаковка]],7,FALSE)</f>
        <v>1111</v>
      </c>
      <c r="E1987" t="s">
        <v>112</v>
      </c>
      <c r="F1987" t="str">
        <f>VLOOKUP(укпф1[[#This Row],[Номенклатура]],[1]!Таблица213[[product_name]:[упаковка]],3,FALSE)</f>
        <v>ЗАМ</v>
      </c>
      <c r="G1987" s="15"/>
      <c r="H1987" t="str">
        <f>VLOOKUP(укпф1[[#This Row],[Номенклатура]],[1]!Таблица213[[product_name]:[упаковка]],4,FALSE)</f>
        <v>бедро</v>
      </c>
      <c r="I1987">
        <v>0</v>
      </c>
      <c r="J1987" s="15">
        <v>574.55357142857133</v>
      </c>
      <c r="K1987" s="15">
        <f>укпф1[[#This Row],[цена]]*укпф1[[#This Row],[объем]]</f>
        <v>0</v>
      </c>
      <c r="L1987" s="16">
        <f>IFERROR(укпф1[[#This Row],[объем]]*VLOOKUP(укпф1[[#This Row],[артикул]],[1]маринад!$A$2:$D$39,3,FALSE),укпф1[[#This Row],[объем]])</f>
        <v>0</v>
      </c>
    </row>
    <row r="1988" spans="1:12" x14ac:dyDescent="0.35">
      <c r="A1988" s="15" t="s">
        <v>161</v>
      </c>
      <c r="B1988" s="13" t="s">
        <v>13</v>
      </c>
      <c r="C1988" s="13" t="s">
        <v>13</v>
      </c>
      <c r="D1988">
        <f>VLOOKUP(укпф1[[#This Row],[Номенклатура]],[1]!Таблица213[[product_name]:[упаковка]],7,FALSE)</f>
        <v>141</v>
      </c>
      <c r="E1988" t="s">
        <v>108</v>
      </c>
      <c r="F1988" t="str">
        <f>VLOOKUP(укпф1[[#This Row],[Номенклатура]],[1]!Таблица213[[product_name]:[упаковка]],3,FALSE)</f>
        <v>ЗАМ</v>
      </c>
      <c r="G1988" s="15"/>
      <c r="H1988" t="str">
        <f>VLOOKUP(укпф1[[#This Row],[Номенклатура]],[1]!Таблица213[[product_name]:[упаковка]],4,FALSE)</f>
        <v>голень</v>
      </c>
      <c r="J1988" s="15">
        <v>892.76785714285711</v>
      </c>
      <c r="K1988" s="15">
        <f>укпф1[[#This Row],[цена]]*укпф1[[#This Row],[объем]]</f>
        <v>0</v>
      </c>
      <c r="L1988" s="16">
        <f>IFERROR(укпф1[[#This Row],[объем]]*VLOOKUP(укпф1[[#This Row],[артикул]],[1]маринад!$A$2:$D$39,3,FALSE),укпф1[[#This Row],[объем]])</f>
        <v>0</v>
      </c>
    </row>
    <row r="1989" spans="1:12" x14ac:dyDescent="0.35">
      <c r="A1989" s="15" t="s">
        <v>161</v>
      </c>
      <c r="B1989" s="13" t="s">
        <v>13</v>
      </c>
      <c r="C1989" s="13" t="s">
        <v>13</v>
      </c>
      <c r="D1989">
        <f>VLOOKUP(укпф1[[#This Row],[Номенклатура]],[1]!Таблица213[[product_name]:[упаковка]],7,FALSE)</f>
        <v>141</v>
      </c>
      <c r="E1989" t="s">
        <v>108</v>
      </c>
      <c r="F1989" t="str">
        <f>VLOOKUP(укпф1[[#This Row],[Номенклатура]],[1]!Таблица213[[product_name]:[упаковка]],3,FALSE)</f>
        <v>ЗАМ</v>
      </c>
      <c r="G1989" s="15"/>
      <c r="H1989" t="str">
        <f>VLOOKUP(укпф1[[#This Row],[Номенклатура]],[1]!Таблица213[[product_name]:[упаковка]],4,FALSE)</f>
        <v>голень</v>
      </c>
      <c r="J1989" s="15">
        <v>892.76785714285711</v>
      </c>
      <c r="K1989" s="15">
        <f>укпф1[[#This Row],[цена]]*укпф1[[#This Row],[объем]]</f>
        <v>0</v>
      </c>
      <c r="L1989" s="16">
        <f>IFERROR(укпф1[[#This Row],[объем]]*VLOOKUP(укпф1[[#This Row],[артикул]],[1]маринад!$A$2:$D$39,3,FALSE),укпф1[[#This Row],[объем]])</f>
        <v>0</v>
      </c>
    </row>
    <row r="1990" spans="1:12" x14ac:dyDescent="0.35">
      <c r="A1990" s="15" t="s">
        <v>161</v>
      </c>
      <c r="B1990" s="13" t="s">
        <v>13</v>
      </c>
      <c r="C1990" s="13" t="s">
        <v>13</v>
      </c>
      <c r="D1990">
        <f>VLOOKUP(укпф1[[#This Row],[Номенклатура]],[1]!Таблица213[[product_name]:[упаковка]],7,FALSE)</f>
        <v>600</v>
      </c>
      <c r="E1990" t="s">
        <v>156</v>
      </c>
      <c r="F1990" t="str">
        <f>VLOOKUP(укпф1[[#This Row],[Номенклатура]],[1]!Таблица213[[product_name]:[упаковка]],3,FALSE)</f>
        <v>ЗАМ</v>
      </c>
      <c r="G1990" s="15"/>
      <c r="H1990" t="str">
        <f>VLOOKUP(укпф1[[#This Row],[Номенклатура]],[1]!Таблица213[[product_name]:[упаковка]],4,FALSE)</f>
        <v>головы</v>
      </c>
      <c r="I1990">
        <v>2806.4815635693012</v>
      </c>
      <c r="J1990" s="15">
        <v>141.42857142857142</v>
      </c>
      <c r="K1990" s="15">
        <f>укпф1[[#This Row],[цена]]*укпф1[[#This Row],[объем]]</f>
        <v>396916.67827622971</v>
      </c>
      <c r="L1990" s="16">
        <f>IFERROR(укпф1[[#This Row],[объем]]*VLOOKUP(укпф1[[#This Row],[артикул]],[1]маринад!$A$2:$D$39,3,FALSE),укпф1[[#This Row],[объем]])</f>
        <v>2806.4815635693012</v>
      </c>
    </row>
    <row r="1991" spans="1:12" x14ac:dyDescent="0.35">
      <c r="A1991" s="15" t="s">
        <v>161</v>
      </c>
      <c r="B1991" s="13" t="s">
        <v>13</v>
      </c>
      <c r="C1991" s="13" t="s">
        <v>13</v>
      </c>
      <c r="D1991">
        <f>VLOOKUP(укпф1[[#This Row],[Номенклатура]],[1]!Таблица213[[product_name]:[упаковка]],7,FALSE)</f>
        <v>23</v>
      </c>
      <c r="E1991" t="s">
        <v>114</v>
      </c>
      <c r="F1991" t="str">
        <f>VLOOKUP(укпф1[[#This Row],[Номенклатура]],[1]!Таблица213[[product_name]:[упаковка]],3,FALSE)</f>
        <v>ЗАМ</v>
      </c>
      <c r="G1991" s="15"/>
      <c r="H1991" t="str">
        <f>VLOOKUP(укпф1[[#This Row],[Номенклатура]],[1]!Таблица213[[product_name]:[упаковка]],4,FALSE)</f>
        <v>грудка</v>
      </c>
      <c r="I1991">
        <v>0</v>
      </c>
      <c r="J1991" s="15">
        <v>773.43749999999989</v>
      </c>
      <c r="K1991" s="15">
        <f>укпф1[[#This Row],[цена]]*укпф1[[#This Row],[объем]]</f>
        <v>0</v>
      </c>
      <c r="L1991" s="16">
        <f>IFERROR(укпф1[[#This Row],[объем]]*VLOOKUP(укпф1[[#This Row],[артикул]],[1]маринад!$A$2:$D$39,3,FALSE),укпф1[[#This Row],[объем]])</f>
        <v>0</v>
      </c>
    </row>
    <row r="1992" spans="1:12" x14ac:dyDescent="0.35">
      <c r="A1992" s="15" t="s">
        <v>161</v>
      </c>
      <c r="B1992" s="13" t="s">
        <v>13</v>
      </c>
      <c r="C1992" s="13" t="s">
        <v>13</v>
      </c>
      <c r="D1992">
        <f>VLOOKUP(укпф1[[#This Row],[Номенклатура]],[1]!Таблица213[[product_name]:[упаковка]],7,FALSE)</f>
        <v>352</v>
      </c>
      <c r="E1992" t="s">
        <v>115</v>
      </c>
      <c r="F1992" t="str">
        <f>VLOOKUP(укпф1[[#This Row],[Номенклатура]],[1]!Таблица213[[product_name]:[упаковка]],3,FALSE)</f>
        <v>ЗАМ</v>
      </c>
      <c r="G1992" s="15"/>
      <c r="H1992" t="str">
        <f>VLOOKUP(укпф1[[#This Row],[Номенклатура]],[1]!Таблица213[[product_name]:[упаковка]],4,FALSE)</f>
        <v>грудка</v>
      </c>
      <c r="I1992">
        <v>0</v>
      </c>
      <c r="J1992" s="15">
        <v>857.41071428571411</v>
      </c>
      <c r="K1992" s="15">
        <f>укпф1[[#This Row],[цена]]*укпф1[[#This Row],[объем]]</f>
        <v>0</v>
      </c>
      <c r="L1992" s="16">
        <f>IFERROR(укпф1[[#This Row],[объем]]*VLOOKUP(укпф1[[#This Row],[артикул]],[1]маринад!$A$2:$D$39,3,FALSE),укпф1[[#This Row],[объем]])</f>
        <v>0</v>
      </c>
    </row>
    <row r="1993" spans="1:12" x14ac:dyDescent="0.35">
      <c r="A1993" s="15" t="s">
        <v>161</v>
      </c>
      <c r="B1993" s="13" t="s">
        <v>13</v>
      </c>
      <c r="C1993" s="13" t="s">
        <v>13</v>
      </c>
      <c r="D1993">
        <f>VLOOKUP(укпф1[[#This Row],[Номенклатура]],[1]!Таблица213[[product_name]:[упаковка]],7,FALSE)</f>
        <v>410</v>
      </c>
      <c r="E1993" t="s">
        <v>158</v>
      </c>
      <c r="F1993" t="str">
        <f>VLOOKUP(укпф1[[#This Row],[Номенклатура]],[1]!Таблица213[[product_name]:[упаковка]],3,FALSE)</f>
        <v>ЗАМ</v>
      </c>
      <c r="G1993" s="15"/>
      <c r="H1993" t="str">
        <f>VLOOKUP(укпф1[[#This Row],[Номенклатура]],[1]!Таблица213[[product_name]:[упаковка]],4,FALSE)</f>
        <v>желудки</v>
      </c>
      <c r="I1993">
        <v>0</v>
      </c>
      <c r="J1993" s="15">
        <v>494.99999999999994</v>
      </c>
      <c r="K1993" s="15">
        <f>укпф1[[#This Row],[цена]]*укпф1[[#This Row],[объем]]</f>
        <v>0</v>
      </c>
      <c r="L1993" s="16">
        <f>IFERROR(укпф1[[#This Row],[объем]]*VLOOKUP(укпф1[[#This Row],[артикул]],[1]маринад!$A$2:$D$39,3,FALSE),укпф1[[#This Row],[объем]])</f>
        <v>0</v>
      </c>
    </row>
    <row r="1994" spans="1:12" x14ac:dyDescent="0.35">
      <c r="A1994" s="15" t="s">
        <v>161</v>
      </c>
      <c r="B1994" s="13" t="s">
        <v>13</v>
      </c>
      <c r="C1994" s="13" t="s">
        <v>13</v>
      </c>
      <c r="D1994">
        <f>VLOOKUP(укпф1[[#This Row],[Номенклатура]],[1]!Таблица213[[product_name]:[упаковка]],7,FALSE)</f>
        <v>410</v>
      </c>
      <c r="E1994" t="s">
        <v>158</v>
      </c>
      <c r="F1994" t="str">
        <f>VLOOKUP(укпф1[[#This Row],[Номенклатура]],[1]!Таблица213[[product_name]:[упаковка]],3,FALSE)</f>
        <v>ЗАМ</v>
      </c>
      <c r="G1994" s="15"/>
      <c r="H1994" t="str">
        <f>VLOOKUP(укпф1[[#This Row],[Номенклатура]],[1]!Таблица213[[product_name]:[упаковка]],4,FALSE)</f>
        <v>желудки</v>
      </c>
      <c r="I1994">
        <v>2324</v>
      </c>
      <c r="J1994" s="15">
        <v>494.99999999999994</v>
      </c>
      <c r="K1994" s="15">
        <f>укпф1[[#This Row],[цена]]*укпф1[[#This Row],[объем]]</f>
        <v>1150379.9999999998</v>
      </c>
      <c r="L1994" s="16">
        <f>IFERROR(укпф1[[#This Row],[объем]]*VLOOKUP(укпф1[[#This Row],[артикул]],[1]маринад!$A$2:$D$39,3,FALSE),укпф1[[#This Row],[объем]])</f>
        <v>2324</v>
      </c>
    </row>
    <row r="1995" spans="1:12" x14ac:dyDescent="0.35">
      <c r="A1995" s="15" t="s">
        <v>161</v>
      </c>
      <c r="B1995" s="13" t="s">
        <v>13</v>
      </c>
      <c r="C1995" s="13" t="s">
        <v>13</v>
      </c>
      <c r="D1995">
        <f>VLOOKUP(укпф1[[#This Row],[Номенклатура]],[1]!Таблица213[[product_name]:[упаковка]],7,FALSE)</f>
        <v>22</v>
      </c>
      <c r="E1995" t="s">
        <v>104</v>
      </c>
      <c r="F1995" t="str">
        <f>VLOOKUP(укпф1[[#This Row],[Номенклатура]],[1]!Таблица213[[product_name]:[упаковка]],3,FALSE)</f>
        <v>ЗАМ</v>
      </c>
      <c r="G1995" s="15"/>
      <c r="H1995" t="str">
        <f>VLOOKUP(укпф1[[#This Row],[Номенклатура]],[1]!Таблица213[[product_name]:[упаковка]],4,FALSE)</f>
        <v>крыло</v>
      </c>
      <c r="I1995">
        <v>288</v>
      </c>
      <c r="J1995" s="15">
        <v>839.73214285714278</v>
      </c>
      <c r="K1995" s="15">
        <f>укпф1[[#This Row],[цена]]*укпф1[[#This Row],[объем]]</f>
        <v>241842.85714285713</v>
      </c>
      <c r="L1995" s="16">
        <f>IFERROR(укпф1[[#This Row],[объем]]*VLOOKUP(укпф1[[#This Row],[артикул]],[1]маринад!$A$2:$D$39,3,FALSE),укпф1[[#This Row],[объем]])</f>
        <v>288</v>
      </c>
    </row>
    <row r="1996" spans="1:12" x14ac:dyDescent="0.35">
      <c r="A1996" s="15" t="s">
        <v>161</v>
      </c>
      <c r="B1996" s="13" t="s">
        <v>13</v>
      </c>
      <c r="C1996" s="13" t="s">
        <v>13</v>
      </c>
      <c r="D1996">
        <f>VLOOKUP(укпф1[[#This Row],[Номенклатура]],[1]!Таблица213[[product_name]:[упаковка]],7,FALSE)</f>
        <v>143</v>
      </c>
      <c r="E1996" t="s">
        <v>116</v>
      </c>
      <c r="F1996" t="str">
        <f>VLOOKUP(укпф1[[#This Row],[Номенклатура]],[1]!Таблица213[[product_name]:[упаковка]],3,FALSE)</f>
        <v>ЗАМ</v>
      </c>
      <c r="G1996" s="15"/>
      <c r="H1996" t="str">
        <f>VLOOKUP(укпф1[[#This Row],[Номенклатура]],[1]!Таблица213[[product_name]:[упаковка]],4,FALSE)</f>
        <v>крыло</v>
      </c>
      <c r="I1996">
        <v>1108.8</v>
      </c>
      <c r="J1996" s="15">
        <v>883.92857142857133</v>
      </c>
      <c r="K1996" s="15">
        <f>укпф1[[#This Row],[цена]]*укпф1[[#This Row],[объем]]</f>
        <v>980099.99999999988</v>
      </c>
      <c r="L1996" s="16">
        <f>IFERROR(укпф1[[#This Row],[объем]]*VLOOKUP(укпф1[[#This Row],[артикул]],[1]маринад!$A$2:$D$39,3,FALSE),укпф1[[#This Row],[объем]])</f>
        <v>1108.8</v>
      </c>
    </row>
    <row r="1997" spans="1:12" x14ac:dyDescent="0.35">
      <c r="A1997" s="15" t="s">
        <v>161</v>
      </c>
      <c r="B1997" s="13" t="s">
        <v>13</v>
      </c>
      <c r="C1997" s="13" t="s">
        <v>13</v>
      </c>
      <c r="D1997">
        <f>VLOOKUP(укпф1[[#This Row],[Номенклатура]],[1]!Таблица213[[product_name]:[упаковка]],7,FALSE)</f>
        <v>1629</v>
      </c>
      <c r="E1997" t="s">
        <v>172</v>
      </c>
      <c r="F1997" t="str">
        <f>VLOOKUP(укпф1[[#This Row],[Номенклатура]],[1]!Таблица213[[product_name]:[упаковка]],3,FALSE)</f>
        <v>ЗАМ</v>
      </c>
      <c r="G1997" s="15"/>
      <c r="H1997" t="str">
        <f>VLOOKUP(укпф1[[#This Row],[Номенклатура]],[1]!Таблица213[[product_name]:[упаковка]],4,FALSE)</f>
        <v>лапы</v>
      </c>
      <c r="I1997">
        <v>19739.399999999998</v>
      </c>
      <c r="J1997" s="15">
        <v>105.92999999999999</v>
      </c>
      <c r="K1997" s="15">
        <f>укпф1[[#This Row],[цена]]*укпф1[[#This Row],[объем]]</f>
        <v>2090994.6419999995</v>
      </c>
      <c r="L1997" s="16">
        <f>IFERROR(укпф1[[#This Row],[объем]]*VLOOKUP(укпф1[[#This Row],[артикул]],[1]маринад!$A$2:$D$39,3,FALSE),укпф1[[#This Row],[объем]])</f>
        <v>19739.399999999998</v>
      </c>
    </row>
    <row r="1998" spans="1:12" x14ac:dyDescent="0.35">
      <c r="A1998" s="15" t="s">
        <v>161</v>
      </c>
      <c r="B1998" s="13" t="s">
        <v>13</v>
      </c>
      <c r="C1998" s="13" t="s">
        <v>13</v>
      </c>
      <c r="D1998">
        <f>VLOOKUP(укпф1[[#This Row],[Номенклатура]],[1]!Таблица213[[product_name]:[упаковка]],7,FALSE)</f>
        <v>27</v>
      </c>
      <c r="E1998" t="s">
        <v>117</v>
      </c>
      <c r="F1998" t="str">
        <f>VLOOKUP(укпф1[[#This Row],[Номенклатура]],[1]!Таблица213[[product_name]:[упаковка]],3,FALSE)</f>
        <v>ЗАМ</v>
      </c>
      <c r="G1998" s="15"/>
      <c r="H1998" t="str">
        <f>VLOOKUP(укпф1[[#This Row],[Номенклатура]],[1]!Таблица213[[product_name]:[упаковка]],4,FALSE)</f>
        <v>печень</v>
      </c>
      <c r="I1998">
        <v>0</v>
      </c>
      <c r="J1998" s="15">
        <v>309.37499999999994</v>
      </c>
      <c r="K1998" s="15">
        <f>укпф1[[#This Row],[цена]]*укпф1[[#This Row],[объем]]</f>
        <v>0</v>
      </c>
      <c r="L1998" s="16">
        <f>IFERROR(укпф1[[#This Row],[объем]]*VLOOKUP(укпф1[[#This Row],[артикул]],[1]маринад!$A$2:$D$39,3,FALSE),укпф1[[#This Row],[объем]])</f>
        <v>0</v>
      </c>
    </row>
    <row r="1999" spans="1:12" x14ac:dyDescent="0.35">
      <c r="A1999" s="15" t="s">
        <v>161</v>
      </c>
      <c r="B1999" s="13" t="s">
        <v>13</v>
      </c>
      <c r="C1999" s="13" t="s">
        <v>13</v>
      </c>
      <c r="D1999">
        <f>VLOOKUP(укпф1[[#This Row],[Номенклатура]],[1]!Таблица213[[product_name]:[упаковка]],7,FALSE)</f>
        <v>27</v>
      </c>
      <c r="E1999" t="s">
        <v>117</v>
      </c>
      <c r="F1999" t="str">
        <f>VLOOKUP(укпф1[[#This Row],[Номенклатура]],[1]!Таблица213[[product_name]:[упаковка]],3,FALSE)</f>
        <v>ЗАМ</v>
      </c>
      <c r="G1999" s="15"/>
      <c r="H1999" t="str">
        <f>VLOOKUP(укпф1[[#This Row],[Номенклатура]],[1]!Таблица213[[product_name]:[упаковка]],4,FALSE)</f>
        <v>печень</v>
      </c>
      <c r="I1999">
        <v>0</v>
      </c>
      <c r="J1999" s="15">
        <v>309.37499999999994</v>
      </c>
      <c r="K1999" s="15">
        <f>укпф1[[#This Row],[цена]]*укпф1[[#This Row],[объем]]</f>
        <v>0</v>
      </c>
      <c r="L1999" s="16">
        <f>IFERROR(укпф1[[#This Row],[объем]]*VLOOKUP(укпф1[[#This Row],[артикул]],[1]маринад!$A$2:$D$39,3,FALSE),укпф1[[#This Row],[объем]])</f>
        <v>0</v>
      </c>
    </row>
    <row r="2000" spans="1:12" x14ac:dyDescent="0.35">
      <c r="A2000" s="15" t="s">
        <v>161</v>
      </c>
      <c r="B2000" s="13" t="s">
        <v>13</v>
      </c>
      <c r="C2000" s="13" t="s">
        <v>13</v>
      </c>
      <c r="D2000">
        <f>VLOOKUP(укпф1[[#This Row],[Номенклатура]],[1]!Таблица213[[product_name]:[упаковка]],7,FALSE)</f>
        <v>411</v>
      </c>
      <c r="E2000" t="s">
        <v>157</v>
      </c>
      <c r="F2000" t="str">
        <f>VLOOKUP(укпф1[[#This Row],[Номенклатура]],[1]!Таблица213[[product_name]:[упаковка]],3,FALSE)</f>
        <v>ЗАМ</v>
      </c>
      <c r="G2000" s="15"/>
      <c r="H2000" t="str">
        <f>VLOOKUP(укпф1[[#This Row],[Номенклатура]],[1]!Таблица213[[product_name]:[упаковка]],4,FALSE)</f>
        <v>печень</v>
      </c>
      <c r="J2000" s="15">
        <v>322.63392857142856</v>
      </c>
      <c r="K2000" s="15">
        <f>укпф1[[#This Row],[цена]]*укпф1[[#This Row],[объем]]</f>
        <v>0</v>
      </c>
      <c r="L2000" s="16">
        <f>IFERROR(укпф1[[#This Row],[объем]]*VLOOKUP(укпф1[[#This Row],[артикул]],[1]маринад!$A$2:$D$39,3,FALSE),укпф1[[#This Row],[объем]])</f>
        <v>0</v>
      </c>
    </row>
    <row r="2001" spans="1:12" x14ac:dyDescent="0.35">
      <c r="A2001" s="15" t="s">
        <v>161</v>
      </c>
      <c r="B2001" s="13" t="s">
        <v>13</v>
      </c>
      <c r="C2001" s="13" t="s">
        <v>13</v>
      </c>
      <c r="D2001">
        <f>VLOOKUP(укпф1[[#This Row],[Номенклатура]],[1]!Таблица213[[product_name]:[упаковка]],7,FALSE)</f>
        <v>962</v>
      </c>
      <c r="E2001" t="s">
        <v>118</v>
      </c>
      <c r="F2001" t="str">
        <f>VLOOKUP(укпф1[[#This Row],[Номенклатура]],[1]!Таблица213[[product_name]:[упаковка]],3,FALSE)</f>
        <v>ЗАМ</v>
      </c>
      <c r="G2001" s="15"/>
      <c r="H2001" t="str">
        <f>VLOOKUP(укпф1[[#This Row],[Номенклатура]],[1]!Таблица213[[product_name]:[упаковка]],4,FALSE)</f>
        <v>рагу</v>
      </c>
      <c r="I2001">
        <v>0</v>
      </c>
      <c r="J2001" s="15">
        <v>592.23214285714278</v>
      </c>
      <c r="K2001" s="15">
        <f>укпф1[[#This Row],[цена]]*укпф1[[#This Row],[объем]]</f>
        <v>0</v>
      </c>
      <c r="L2001" s="16">
        <f>IFERROR(укпф1[[#This Row],[объем]]*VLOOKUP(укпф1[[#This Row],[артикул]],[1]маринад!$A$2:$D$39,3,FALSE),укпф1[[#This Row],[объем]])</f>
        <v>0</v>
      </c>
    </row>
    <row r="2002" spans="1:12" x14ac:dyDescent="0.35">
      <c r="A2002" s="15" t="s">
        <v>161</v>
      </c>
      <c r="B2002" s="13" t="s">
        <v>13</v>
      </c>
      <c r="C2002" s="13" t="s">
        <v>13</v>
      </c>
      <c r="D2002">
        <f>VLOOKUP(укпф1[[#This Row],[Номенклатура]],[1]!Таблица213[[product_name]:[упаковка]],7,FALSE)</f>
        <v>412</v>
      </c>
      <c r="E2002" t="s">
        <v>160</v>
      </c>
      <c r="F2002" t="str">
        <f>VLOOKUP(укпф1[[#This Row],[Номенклатура]],[1]!Таблица213[[product_name]:[упаковка]],3,FALSE)</f>
        <v>ЗАМ</v>
      </c>
      <c r="G2002" s="15"/>
      <c r="H2002" t="str">
        <f>VLOOKUP(укпф1[[#This Row],[Номенклатура]],[1]!Таблица213[[product_name]:[упаковка]],4,FALSE)</f>
        <v>сердце</v>
      </c>
      <c r="I2002">
        <v>854</v>
      </c>
      <c r="J2002" s="15">
        <v>777.85714285714278</v>
      </c>
      <c r="K2002" s="15">
        <f>укпф1[[#This Row],[цена]]*укпф1[[#This Row],[объем]]</f>
        <v>664289.99999999988</v>
      </c>
      <c r="L2002" s="16">
        <f>IFERROR(укпф1[[#This Row],[объем]]*VLOOKUP(укпф1[[#This Row],[артикул]],[1]маринад!$A$2:$D$39,3,FALSE),укпф1[[#This Row],[объем]])</f>
        <v>854</v>
      </c>
    </row>
    <row r="2003" spans="1:12" x14ac:dyDescent="0.35">
      <c r="A2003" s="15" t="s">
        <v>161</v>
      </c>
      <c r="B2003" s="13" t="s">
        <v>13</v>
      </c>
      <c r="C2003" s="13" t="s">
        <v>13</v>
      </c>
      <c r="D2003">
        <f>VLOOKUP(укпф1[[#This Row],[Номенклатура]],[1]!Таблица213[[product_name]:[упаковка]],7,FALSE)</f>
        <v>357</v>
      </c>
      <c r="E2003" t="s">
        <v>105</v>
      </c>
      <c r="F2003" t="str">
        <f>VLOOKUP(укпф1[[#This Row],[Номенклатура]],[1]!Таблица213[[product_name]:[упаковка]],3,FALSE)</f>
        <v>ЗАМ</v>
      </c>
      <c r="G2003" s="15"/>
      <c r="H2003" t="str">
        <f>VLOOKUP(укпф1[[#This Row],[Номенклатура]],[1]!Таблица213[[product_name]:[упаковка]],4,FALSE)</f>
        <v>филе</v>
      </c>
      <c r="I2003">
        <v>10660</v>
      </c>
      <c r="J2003" s="15">
        <v>998.83928571428567</v>
      </c>
      <c r="K2003" s="15">
        <f>укпф1[[#This Row],[цена]]*укпф1[[#This Row],[объем]]</f>
        <v>10647626.785714285</v>
      </c>
      <c r="L2003" s="16">
        <f>IFERROR(укпф1[[#This Row],[объем]]*VLOOKUP(укпф1[[#This Row],[артикул]],[1]маринад!$A$2:$D$39,3,FALSE),укпф1[[#This Row],[объем]])</f>
        <v>10660</v>
      </c>
    </row>
    <row r="2004" spans="1:12" x14ac:dyDescent="0.35">
      <c r="A2004" s="15" t="s">
        <v>161</v>
      </c>
      <c r="B2004" s="13" t="s">
        <v>13</v>
      </c>
      <c r="C2004" s="13" t="s">
        <v>13</v>
      </c>
      <c r="D2004">
        <f>VLOOKUP(укпф1[[#This Row],[Номенклатура]],[1]!Таблица213[[product_name]:[упаковка]],7,FALSE)</f>
        <v>1109</v>
      </c>
      <c r="E2004" t="s">
        <v>14</v>
      </c>
      <c r="F2004" t="str">
        <f>VLOOKUP(укпф1[[#This Row],[Номенклатура]],[1]!Таблица213[[product_name]:[упаковка]],3,FALSE)</f>
        <v>ЗАМ</v>
      </c>
      <c r="G2004" s="15"/>
      <c r="H2004" t="str">
        <f>VLOOKUP(укпф1[[#This Row],[Номенклатура]],[1]!Таблица213[[product_name]:[упаковка]],4,FALSE)</f>
        <v>филе</v>
      </c>
      <c r="I2004">
        <v>0</v>
      </c>
      <c r="J2004" s="15">
        <v>923.70535714285711</v>
      </c>
      <c r="K2004" s="15">
        <f>укпф1[[#This Row],[цена]]*укпф1[[#This Row],[объем]]</f>
        <v>0</v>
      </c>
      <c r="L2004" s="16">
        <f>IFERROR(укпф1[[#This Row],[объем]]*VLOOKUP(укпф1[[#This Row],[артикул]],[1]маринад!$A$2:$D$39,3,FALSE),укпф1[[#This Row],[объем]])</f>
        <v>0</v>
      </c>
    </row>
    <row r="2005" spans="1:12" x14ac:dyDescent="0.35">
      <c r="A2005" s="15" t="s">
        <v>161</v>
      </c>
      <c r="B2005" s="13" t="s">
        <v>13</v>
      </c>
      <c r="C2005" s="13" t="s">
        <v>13</v>
      </c>
      <c r="D2005">
        <f>VLOOKUP(укпф1[[#This Row],[Номенклатура]],[1]!Таблица213[[product_name]:[упаковка]],7,FALSE)</f>
        <v>357</v>
      </c>
      <c r="E2005" t="s">
        <v>105</v>
      </c>
      <c r="F2005" t="str">
        <f>VLOOKUP(укпф1[[#This Row],[Номенклатура]],[1]!Таблица213[[product_name]:[упаковка]],3,FALSE)</f>
        <v>ЗАМ</v>
      </c>
      <c r="G2005" s="15"/>
      <c r="H2005" t="str">
        <f>VLOOKUP(укпф1[[#This Row],[Номенклатура]],[1]!Таблица213[[product_name]:[упаковка]],4,FALSE)</f>
        <v>филе</v>
      </c>
      <c r="I2005">
        <v>10656</v>
      </c>
      <c r="J2005" s="15">
        <v>998.83928571428567</v>
      </c>
      <c r="K2005" s="15">
        <f>укпф1[[#This Row],[цена]]*укпф1[[#This Row],[объем]]</f>
        <v>10643631.428571427</v>
      </c>
      <c r="L2005" s="16">
        <f>IFERROR(укпф1[[#This Row],[объем]]*VLOOKUP(укпф1[[#This Row],[артикул]],[1]маринад!$A$2:$D$39,3,FALSE),укпф1[[#This Row],[объем]])</f>
        <v>10656</v>
      </c>
    </row>
    <row r="2006" spans="1:12" x14ac:dyDescent="0.35">
      <c r="A2006" s="15" t="s">
        <v>161</v>
      </c>
      <c r="B2006" s="13" t="s">
        <v>13</v>
      </c>
      <c r="C2006" s="13" t="s">
        <v>13</v>
      </c>
      <c r="D2006">
        <f>VLOOKUP(укпф1[[#This Row],[Номенклатура]],[1]!Таблица213[[product_name]:[упаковка]],7,FALSE)</f>
        <v>1055</v>
      </c>
      <c r="E2006" t="s">
        <v>125</v>
      </c>
      <c r="F2006" t="str">
        <f>VLOOKUP(укпф1[[#This Row],[Номенклатура]],[1]!Таблица213[[product_name]:[упаковка]],3,FALSE)</f>
        <v>ЗАМ</v>
      </c>
      <c r="G2006" s="15"/>
      <c r="H2006" t="str">
        <f>VLOOKUP(укпф1[[#This Row],[Номенклатура]],[1]!Таблица213[[product_name]:[упаковка]],4,FALSE)</f>
        <v>табак</v>
      </c>
      <c r="I2006">
        <v>8000</v>
      </c>
      <c r="J2006" s="15">
        <v>654.10714285714278</v>
      </c>
      <c r="K2006" s="15">
        <f>укпф1[[#This Row],[цена]]*укпф1[[#This Row],[объем]]</f>
        <v>5232857.1428571418</v>
      </c>
      <c r="L2006" s="16">
        <f>IFERROR(укпф1[[#This Row],[объем]]*VLOOKUP(укпф1[[#This Row],[артикул]],[1]маринад!$A$2:$D$39,3,FALSE),укпф1[[#This Row],[объем]])</f>
        <v>8000</v>
      </c>
    </row>
    <row r="2007" spans="1:12" x14ac:dyDescent="0.35">
      <c r="A2007" s="15" t="s">
        <v>161</v>
      </c>
      <c r="B2007" s="13" t="s">
        <v>13</v>
      </c>
      <c r="C2007" s="13" t="s">
        <v>13</v>
      </c>
      <c r="D2007">
        <f>VLOOKUP(укпф1[[#This Row],[Номенклатура]],[1]!Таблица213[[product_name]:[упаковка]],7,FALSE)</f>
        <v>1057</v>
      </c>
      <c r="E2007" t="s">
        <v>127</v>
      </c>
      <c r="F2007" t="str">
        <f>VLOOKUP(укпф1[[#This Row],[Номенклатура]],[1]!Таблица213[[product_name]:[упаковка]],3,FALSE)</f>
        <v>ЗАМ</v>
      </c>
      <c r="G2007" s="15"/>
      <c r="H2007" t="str">
        <f>VLOOKUP(укпф1[[#This Row],[Номенклатура]],[1]!Таблица213[[product_name]:[упаковка]],4,FALSE)</f>
        <v>табак</v>
      </c>
      <c r="I2007">
        <v>12000</v>
      </c>
      <c r="J2007" s="15">
        <v>654.10714285714278</v>
      </c>
      <c r="K2007" s="15">
        <f>укпф1[[#This Row],[цена]]*укпф1[[#This Row],[объем]]</f>
        <v>7849285.7142857136</v>
      </c>
      <c r="L2007" s="16">
        <f>IFERROR(укпф1[[#This Row],[объем]]*VLOOKUP(укпф1[[#This Row],[артикул]],[1]маринад!$A$2:$D$39,3,FALSE),укпф1[[#This Row],[объем]])</f>
        <v>12000</v>
      </c>
    </row>
    <row r="2008" spans="1:12" x14ac:dyDescent="0.35">
      <c r="A2008" s="15" t="s">
        <v>161</v>
      </c>
      <c r="B2008" s="13" t="s">
        <v>13</v>
      </c>
      <c r="C2008" s="13" t="s">
        <v>13</v>
      </c>
      <c r="D2008">
        <f>VLOOKUP(укпф1[[#This Row],[Номенклатура]],[1]!Таблица213[[product_name]:[упаковка]],7,FALSE)</f>
        <v>1</v>
      </c>
      <c r="E2008" t="s">
        <v>122</v>
      </c>
      <c r="F2008" t="str">
        <f>VLOOKUP(укпф1[[#This Row],[Номенклатура]],[1]!Таблица213[[product_name]:[упаковка]],3,FALSE)</f>
        <v>ЗАМ</v>
      </c>
      <c r="G2008" s="15"/>
      <c r="H2008" t="str">
        <f>VLOOKUP(укпф1[[#This Row],[Номенклатура]],[1]!Таблица213[[product_name]:[упаковка]],4,FALSE)</f>
        <v>тушка</v>
      </c>
      <c r="I2008">
        <v>0</v>
      </c>
      <c r="J2008" s="15">
        <v>707.14285714285711</v>
      </c>
      <c r="K2008" s="15">
        <f>укпф1[[#This Row],[цена]]*укпф1[[#This Row],[объем]]</f>
        <v>0</v>
      </c>
      <c r="L2008" s="16">
        <f>IFERROR(укпф1[[#This Row],[объем]]*VLOOKUP(укпф1[[#This Row],[артикул]],[1]маринад!$A$2:$D$39,3,FALSE),укпф1[[#This Row],[объем]])</f>
        <v>0</v>
      </c>
    </row>
    <row r="2009" spans="1:12" x14ac:dyDescent="0.35">
      <c r="A2009" s="15" t="s">
        <v>161</v>
      </c>
      <c r="B2009" s="13" t="s">
        <v>13</v>
      </c>
      <c r="C2009" s="13" t="s">
        <v>13</v>
      </c>
      <c r="D2009">
        <f>VLOOKUP(укпф1[[#This Row],[Номенклатура]],[1]!Таблица213[[product_name]:[упаковка]],7,FALSE)</f>
        <v>2</v>
      </c>
      <c r="E2009" t="s">
        <v>123</v>
      </c>
      <c r="F2009" t="str">
        <f>VLOOKUP(укпф1[[#This Row],[Номенклатура]],[1]!Таблица213[[product_name]:[упаковка]],3,FALSE)</f>
        <v>ЗАМ</v>
      </c>
      <c r="G2009" s="15"/>
      <c r="H2009" t="str">
        <f>VLOOKUP(укпф1[[#This Row],[Номенклатура]],[1]!Таблица213[[product_name]:[упаковка]],4,FALSE)</f>
        <v>тушка</v>
      </c>
      <c r="I2009">
        <v>0</v>
      </c>
      <c r="J2009" s="15">
        <v>707.14285714285711</v>
      </c>
      <c r="K2009" s="15">
        <f>укпф1[[#This Row],[цена]]*укпф1[[#This Row],[объем]]</f>
        <v>0</v>
      </c>
      <c r="L2009" s="16">
        <f>IFERROR(укпф1[[#This Row],[объем]]*VLOOKUP(укпф1[[#This Row],[артикул]],[1]маринад!$A$2:$D$39,3,FALSE),укпф1[[#This Row],[объем]])</f>
        <v>0</v>
      </c>
    </row>
    <row r="2010" spans="1:12" x14ac:dyDescent="0.35">
      <c r="A2010" s="15" t="s">
        <v>161</v>
      </c>
      <c r="B2010" s="13" t="s">
        <v>13</v>
      </c>
      <c r="C2010" s="13" t="s">
        <v>13</v>
      </c>
      <c r="D2010">
        <f>VLOOKUP(укпф1[[#This Row],[Номенклатура]],[1]!Таблица213[[product_name]:[упаковка]],7,FALSE)</f>
        <v>3</v>
      </c>
      <c r="E2010" t="s">
        <v>124</v>
      </c>
      <c r="F2010" t="str">
        <f>VLOOKUP(укпф1[[#This Row],[Номенклатура]],[1]!Таблица213[[product_name]:[упаковка]],3,FALSE)</f>
        <v>ЗАМ</v>
      </c>
      <c r="G2010" s="15"/>
      <c r="H2010" t="str">
        <f>VLOOKUP(укпф1[[#This Row],[Номенклатура]],[1]!Таблица213[[product_name]:[упаковка]],4,FALSE)</f>
        <v>тушка</v>
      </c>
      <c r="I2010">
        <v>0</v>
      </c>
      <c r="J2010" s="15">
        <v>707.14285714285711</v>
      </c>
      <c r="K2010" s="15">
        <f>укпф1[[#This Row],[цена]]*укпф1[[#This Row],[объем]]</f>
        <v>0</v>
      </c>
      <c r="L2010" s="16">
        <f>IFERROR(укпф1[[#This Row],[объем]]*VLOOKUP(укпф1[[#This Row],[артикул]],[1]маринад!$A$2:$D$39,3,FALSE),укпф1[[#This Row],[объем]])</f>
        <v>0</v>
      </c>
    </row>
    <row r="2011" spans="1:12" x14ac:dyDescent="0.35">
      <c r="A2011" s="15" t="s">
        <v>161</v>
      </c>
      <c r="B2011" s="13" t="s">
        <v>13</v>
      </c>
      <c r="C2011" s="13" t="s">
        <v>13</v>
      </c>
      <c r="D2011">
        <f>VLOOKUP(укпф1[[#This Row],[Номенклатура]],[1]!Таблица213[[product_name]:[упаковка]],7,FALSE)</f>
        <v>4</v>
      </c>
      <c r="E2011" t="s">
        <v>146</v>
      </c>
      <c r="F2011" t="str">
        <f>VLOOKUP(укпф1[[#This Row],[Номенклатура]],[1]!Таблица213[[product_name]:[упаковка]],3,FALSE)</f>
        <v>ЗАМ</v>
      </c>
      <c r="G2011" s="15"/>
      <c r="H2011" t="str">
        <f>VLOOKUP(укпф1[[#This Row],[Номенклатура]],[1]!Таблица213[[product_name]:[упаковка]],4,FALSE)</f>
        <v>тушка</v>
      </c>
      <c r="I2011">
        <v>0</v>
      </c>
      <c r="J2011" s="15">
        <v>707.14285714285711</v>
      </c>
      <c r="K2011" s="15">
        <f>укпф1[[#This Row],[цена]]*укпф1[[#This Row],[объем]]</f>
        <v>0</v>
      </c>
      <c r="L2011" s="16">
        <f>IFERROR(укпф1[[#This Row],[объем]]*VLOOKUP(укпф1[[#This Row],[артикул]],[1]маринад!$A$2:$D$39,3,FALSE),укпф1[[#This Row],[объем]])</f>
        <v>0</v>
      </c>
    </row>
    <row r="2012" spans="1:12" x14ac:dyDescent="0.35">
      <c r="A2012" s="15" t="s">
        <v>161</v>
      </c>
      <c r="B2012" s="13" t="s">
        <v>13</v>
      </c>
      <c r="C2012" s="13" t="s">
        <v>13</v>
      </c>
      <c r="D2012">
        <f>VLOOKUP(укпф1[[#This Row],[Номенклатура]],[1]!Таблица213[[product_name]:[упаковка]],7,FALSE)</f>
        <v>9</v>
      </c>
      <c r="E2012" t="s">
        <v>107</v>
      </c>
      <c r="F2012" t="str">
        <f>VLOOKUP(укпф1[[#This Row],[Номенклатура]],[1]!Таблица213[[product_name]:[упаковка]],3,FALSE)</f>
        <v>ЗАМ</v>
      </c>
      <c r="G2012" s="15"/>
      <c r="H2012" t="str">
        <f>VLOOKUP(укпф1[[#This Row],[Номенклатура]],[1]!Таблица213[[product_name]:[упаковка]],4,FALSE)</f>
        <v>тушка</v>
      </c>
      <c r="I2012">
        <v>0</v>
      </c>
      <c r="J2012" s="15">
        <v>707.14285714285711</v>
      </c>
      <c r="K2012" s="15">
        <f>укпф1[[#This Row],[цена]]*укпф1[[#This Row],[объем]]</f>
        <v>0</v>
      </c>
      <c r="L2012" s="16">
        <f>IFERROR(укпф1[[#This Row],[объем]]*VLOOKUP(укпф1[[#This Row],[артикул]],[1]маринад!$A$2:$D$39,3,FALSE),укпф1[[#This Row],[объем]])</f>
        <v>0</v>
      </c>
    </row>
    <row r="2013" spans="1:12" x14ac:dyDescent="0.35">
      <c r="A2013" s="15" t="s">
        <v>161</v>
      </c>
      <c r="B2013" s="13" t="s">
        <v>13</v>
      </c>
      <c r="C2013" s="13" t="s">
        <v>13</v>
      </c>
      <c r="D2013">
        <f>VLOOKUP(укпф1[[#This Row],[Номенклатура]],[1]!Таблица213[[product_name]:[упаковка]],7,FALSE)</f>
        <v>1055</v>
      </c>
      <c r="E2013" t="s">
        <v>125</v>
      </c>
      <c r="F2013" t="str">
        <f>VLOOKUP(укпф1[[#This Row],[Номенклатура]],[1]!Таблица213[[product_name]:[упаковка]],3,FALSE)</f>
        <v>ЗАМ</v>
      </c>
      <c r="G2013" s="15"/>
      <c r="H2013" t="str">
        <f>VLOOKUP(укпф1[[#This Row],[Номенклатура]],[1]!Таблица213[[product_name]:[упаковка]],4,FALSE)</f>
        <v>табак</v>
      </c>
      <c r="I2013">
        <v>0</v>
      </c>
      <c r="J2013" s="15">
        <v>654.10714285714278</v>
      </c>
      <c r="K2013" s="15">
        <f>укпф1[[#This Row],[цена]]*укпф1[[#This Row],[объем]]</f>
        <v>0</v>
      </c>
      <c r="L2013" s="16">
        <f>IFERROR(укпф1[[#This Row],[объем]]*VLOOKUP(укпф1[[#This Row],[артикул]],[1]маринад!$A$2:$D$39,3,FALSE),укпф1[[#This Row],[объем]])</f>
        <v>0</v>
      </c>
    </row>
    <row r="2014" spans="1:12" x14ac:dyDescent="0.35">
      <c r="A2014" s="15" t="s">
        <v>161</v>
      </c>
      <c r="B2014" s="13" t="s">
        <v>13</v>
      </c>
      <c r="C2014" s="13" t="s">
        <v>13</v>
      </c>
      <c r="D2014">
        <f>VLOOKUP(укпф1[[#This Row],[Номенклатура]],[1]!Таблица213[[product_name]:[упаковка]],7,FALSE)</f>
        <v>1056</v>
      </c>
      <c r="E2014" t="s">
        <v>126</v>
      </c>
      <c r="F2014" t="str">
        <f>VLOOKUP(укпф1[[#This Row],[Номенклатура]],[1]!Таблица213[[product_name]:[упаковка]],3,FALSE)</f>
        <v>ЗАМ</v>
      </c>
      <c r="G2014" s="15"/>
      <c r="H2014" t="str">
        <f>VLOOKUP(укпф1[[#This Row],[Номенклатура]],[1]!Таблица213[[product_name]:[упаковка]],4,FALSE)</f>
        <v>табак</v>
      </c>
      <c r="I2014">
        <v>0</v>
      </c>
      <c r="J2014" s="15">
        <v>654.10714285714278</v>
      </c>
      <c r="K2014" s="15">
        <f>укпф1[[#This Row],[цена]]*укпф1[[#This Row],[объем]]</f>
        <v>0</v>
      </c>
      <c r="L2014" s="16">
        <f>IFERROR(укпф1[[#This Row],[объем]]*VLOOKUP(укпф1[[#This Row],[артикул]],[1]маринад!$A$2:$D$39,3,FALSE),укпф1[[#This Row],[объем]])</f>
        <v>0</v>
      </c>
    </row>
    <row r="2015" spans="1:12" x14ac:dyDescent="0.35">
      <c r="A2015" s="15" t="s">
        <v>161</v>
      </c>
      <c r="B2015" s="13" t="s">
        <v>13</v>
      </c>
      <c r="C2015" s="13" t="s">
        <v>13</v>
      </c>
      <c r="D2015">
        <f>VLOOKUP(укпф1[[#This Row],[Номенклатура]],[1]!Таблица213[[product_name]:[упаковка]],7,FALSE)</f>
        <v>1057</v>
      </c>
      <c r="E2015" t="s">
        <v>127</v>
      </c>
      <c r="F2015" t="str">
        <f>VLOOKUP(укпф1[[#This Row],[Номенклатура]],[1]!Таблица213[[product_name]:[упаковка]],3,FALSE)</f>
        <v>ЗАМ</v>
      </c>
      <c r="G2015" s="15"/>
      <c r="H2015" t="str">
        <f>VLOOKUP(укпф1[[#This Row],[Номенклатура]],[1]!Таблица213[[product_name]:[упаковка]],4,FALSE)</f>
        <v>табак</v>
      </c>
      <c r="I2015">
        <v>0</v>
      </c>
      <c r="J2015" s="15">
        <v>654.10714285714278</v>
      </c>
      <c r="K2015" s="15">
        <f>укпф1[[#This Row],[цена]]*укпф1[[#This Row],[объем]]</f>
        <v>0</v>
      </c>
      <c r="L2015" s="16">
        <f>IFERROR(укпф1[[#This Row],[объем]]*VLOOKUP(укпф1[[#This Row],[артикул]],[1]маринад!$A$2:$D$39,3,FALSE),укпф1[[#This Row],[объем]])</f>
        <v>0</v>
      </c>
    </row>
    <row r="2016" spans="1:12" x14ac:dyDescent="0.35">
      <c r="A2016" s="15" t="s">
        <v>161</v>
      </c>
      <c r="B2016" s="13" t="s">
        <v>13</v>
      </c>
      <c r="C2016" s="13" t="s">
        <v>13</v>
      </c>
      <c r="D2016">
        <f>VLOOKUP(укпф1[[#This Row],[Номенклатура]],[1]!Таблица213[[product_name]:[упаковка]],7,FALSE)</f>
        <v>1060</v>
      </c>
      <c r="E2016" t="s">
        <v>173</v>
      </c>
      <c r="F2016" t="str">
        <f>VLOOKUP(укпф1[[#This Row],[Номенклатура]],[1]!Таблица213[[product_name]:[упаковка]],3,FALSE)</f>
        <v>ЗАМ</v>
      </c>
      <c r="G2016" s="15"/>
      <c r="H2016" t="str">
        <f>VLOOKUP(укпф1[[#This Row],[Номенклатура]],[1]!Таблица213[[product_name]:[упаковка]],4,FALSE)</f>
        <v>тушка</v>
      </c>
      <c r="I2016">
        <v>0</v>
      </c>
      <c r="J2016" s="15">
        <v>654.10714285714278</v>
      </c>
      <c r="K2016" s="15">
        <f>укпф1[[#This Row],[цена]]*укпф1[[#This Row],[объем]]</f>
        <v>0</v>
      </c>
      <c r="L2016" s="16">
        <f>IFERROR(укпф1[[#This Row],[объем]]*VLOOKUP(укпф1[[#This Row],[артикул]],[1]маринад!$A$2:$D$39,3,FALSE),укпф1[[#This Row],[объем]])</f>
        <v>0</v>
      </c>
    </row>
    <row r="2017" spans="1:12" x14ac:dyDescent="0.35">
      <c r="A2017" s="15" t="s">
        <v>161</v>
      </c>
      <c r="B2017" s="13" t="s">
        <v>13</v>
      </c>
      <c r="C2017" s="13" t="s">
        <v>13</v>
      </c>
      <c r="D2017">
        <f>VLOOKUP(укпф1[[#This Row],[Номенклатура]],[1]!Таблица213[[product_name]:[упаковка]],7,FALSE)</f>
        <v>1061</v>
      </c>
      <c r="E2017" t="s">
        <v>174</v>
      </c>
      <c r="F2017" t="str">
        <f>VLOOKUP(укпф1[[#This Row],[Номенклатура]],[1]!Таблица213[[product_name]:[упаковка]],3,FALSE)</f>
        <v>ЗАМ</v>
      </c>
      <c r="G2017" s="15"/>
      <c r="H2017" t="str">
        <f>VLOOKUP(укпф1[[#This Row],[Номенклатура]],[1]!Таблица213[[product_name]:[упаковка]],4,FALSE)</f>
        <v>тушка</v>
      </c>
      <c r="I2017">
        <v>0</v>
      </c>
      <c r="J2017" s="15">
        <v>654.10714285714278</v>
      </c>
      <c r="K2017" s="15">
        <f>укпф1[[#This Row],[цена]]*укпф1[[#This Row],[объем]]</f>
        <v>0</v>
      </c>
      <c r="L2017" s="16">
        <f>IFERROR(укпф1[[#This Row],[объем]]*VLOOKUP(укпф1[[#This Row],[артикул]],[1]маринад!$A$2:$D$39,3,FALSE),укпф1[[#This Row],[объем]])</f>
        <v>0</v>
      </c>
    </row>
    <row r="2018" spans="1:12" x14ac:dyDescent="0.35">
      <c r="A2018" s="15" t="s">
        <v>161</v>
      </c>
      <c r="B2018" s="13" t="s">
        <v>13</v>
      </c>
      <c r="C2018" s="13" t="s">
        <v>13</v>
      </c>
      <c r="D2018">
        <f>VLOOKUP(укпф1[[#This Row],[Номенклатура]],[1]!Таблица213[[product_name]:[упаковка]],7,FALSE)</f>
        <v>1062</v>
      </c>
      <c r="E2018" t="s">
        <v>175</v>
      </c>
      <c r="F2018" t="str">
        <f>VLOOKUP(укпф1[[#This Row],[Номенклатура]],[1]!Таблица213[[product_name]:[упаковка]],3,FALSE)</f>
        <v>ЗАМ</v>
      </c>
      <c r="G2018" s="15"/>
      <c r="H2018" t="str">
        <f>VLOOKUP(укпф1[[#This Row],[Номенклатура]],[1]!Таблица213[[product_name]:[упаковка]],4,FALSE)</f>
        <v>тушка</v>
      </c>
      <c r="I2018">
        <v>0</v>
      </c>
      <c r="J2018" s="15">
        <v>680.62499999999989</v>
      </c>
      <c r="K2018" s="15">
        <f>укпф1[[#This Row],[цена]]*укпф1[[#This Row],[объем]]</f>
        <v>0</v>
      </c>
      <c r="L2018" s="16">
        <f>IFERROR(укпф1[[#This Row],[объем]]*VLOOKUP(укпф1[[#This Row],[артикул]],[1]маринад!$A$2:$D$39,3,FALSE),укпф1[[#This Row],[объем]])</f>
        <v>0</v>
      </c>
    </row>
    <row r="2019" spans="1:12" x14ac:dyDescent="0.35">
      <c r="A2019" s="15" t="s">
        <v>161</v>
      </c>
      <c r="B2019" s="13" t="s">
        <v>13</v>
      </c>
      <c r="C2019" s="13" t="s">
        <v>13</v>
      </c>
      <c r="D2019">
        <f>VLOOKUP(укпф1[[#This Row],[Номенклатура]],[1]!Таблица213[[product_name]:[упаковка]],7,FALSE)</f>
        <v>1063</v>
      </c>
      <c r="E2019" t="s">
        <v>176</v>
      </c>
      <c r="F2019" t="str">
        <f>VLOOKUP(укпф1[[#This Row],[Номенклатура]],[1]!Таблица213[[product_name]:[упаковка]],3,FALSE)</f>
        <v>ЗАМ</v>
      </c>
      <c r="G2019" s="15"/>
      <c r="H2019" t="str">
        <f>VLOOKUP(укпф1[[#This Row],[Номенклатура]],[1]!Таблица213[[product_name]:[упаковка]],4,FALSE)</f>
        <v>тушка</v>
      </c>
      <c r="I2019">
        <v>0</v>
      </c>
      <c r="J2019" s="15">
        <v>680.62499999999989</v>
      </c>
      <c r="K2019" s="15">
        <f>укпф1[[#This Row],[цена]]*укпф1[[#This Row],[объем]]</f>
        <v>0</v>
      </c>
      <c r="L2019" s="16">
        <f>IFERROR(укпф1[[#This Row],[объем]]*VLOOKUP(укпф1[[#This Row],[артикул]],[1]маринад!$A$2:$D$39,3,FALSE),укпф1[[#This Row],[объем]])</f>
        <v>0</v>
      </c>
    </row>
    <row r="2020" spans="1:12" x14ac:dyDescent="0.35">
      <c r="A2020" s="15" t="s">
        <v>161</v>
      </c>
      <c r="B2020" s="13" t="s">
        <v>13</v>
      </c>
      <c r="C2020" s="13" t="s">
        <v>13</v>
      </c>
      <c r="D2020">
        <f>VLOOKUP(укпф1[[#This Row],[Номенклатура]],[1]!Таблица213[[product_name]:[упаковка]],7,FALSE)</f>
        <v>1051</v>
      </c>
      <c r="E2020" t="s">
        <v>128</v>
      </c>
      <c r="F2020" t="str">
        <f>VLOOKUP(укпф1[[#This Row],[Номенклатура]],[1]!Таблица213[[product_name]:[упаковка]],3,FALSE)</f>
        <v>ЗАМ</v>
      </c>
      <c r="G2020" s="15"/>
      <c r="H2020" t="str">
        <f>VLOOKUP(укпф1[[#This Row],[Номенклатура]],[1]!Таблица213[[product_name]:[упаковка]],4,FALSE)</f>
        <v>тушка</v>
      </c>
      <c r="I2020">
        <v>0</v>
      </c>
      <c r="J2020" s="15">
        <v>680.62499999999989</v>
      </c>
      <c r="K2020" s="15">
        <f>укпф1[[#This Row],[цена]]*укпф1[[#This Row],[объем]]</f>
        <v>0</v>
      </c>
      <c r="L2020" s="16">
        <f>IFERROR(укпф1[[#This Row],[объем]]*VLOOKUP(укпф1[[#This Row],[артикул]],[1]маринад!$A$2:$D$39,3,FALSE),укпф1[[#This Row],[объем]])</f>
        <v>0</v>
      </c>
    </row>
    <row r="2021" spans="1:12" x14ac:dyDescent="0.35">
      <c r="A2021" s="15" t="s">
        <v>161</v>
      </c>
      <c r="B2021" s="13" t="s">
        <v>13</v>
      </c>
      <c r="C2021" s="13" t="s">
        <v>13</v>
      </c>
      <c r="D2021">
        <f>VLOOKUP(укпф1[[#This Row],[Номенклатура]],[1]!Таблица213[[product_name]:[упаковка]],7,FALSE)</f>
        <v>114</v>
      </c>
      <c r="E2021" t="s">
        <v>129</v>
      </c>
      <c r="F2021" t="str">
        <f>VLOOKUP(укпф1[[#This Row],[Номенклатура]],[1]!Таблица213[[product_name]:[упаковка]],3,FALSE)</f>
        <v>ЗАМ</v>
      </c>
      <c r="G2021" s="15"/>
      <c r="H2021" t="str">
        <f>VLOOKUP(укпф1[[#This Row],[Номенклатура]],[1]!Таблица213[[product_name]:[упаковка]],4,FALSE)</f>
        <v>табак</v>
      </c>
      <c r="I2021">
        <v>0</v>
      </c>
      <c r="J2021" s="15">
        <v>662.94642857142856</v>
      </c>
      <c r="K2021" s="15">
        <f>укпф1[[#This Row],[цена]]*укпф1[[#This Row],[объем]]</f>
        <v>0</v>
      </c>
      <c r="L2021" s="16">
        <f>IFERROR(укпф1[[#This Row],[объем]]*VLOOKUP(укпф1[[#This Row],[артикул]],[1]маринад!$A$2:$D$39,3,FALSE),укпф1[[#This Row],[объем]])</f>
        <v>0</v>
      </c>
    </row>
    <row r="2022" spans="1:12" x14ac:dyDescent="0.35">
      <c r="A2022" s="15" t="s">
        <v>161</v>
      </c>
      <c r="B2022" s="13" t="s">
        <v>13</v>
      </c>
      <c r="C2022" s="13" t="s">
        <v>13</v>
      </c>
      <c r="D2022">
        <f>VLOOKUP(укпф1[[#This Row],[Номенклатура]],[1]!Таблица213[[product_name]:[упаковка]],7,FALSE)</f>
        <v>19</v>
      </c>
      <c r="E2022" t="s">
        <v>110</v>
      </c>
      <c r="F2022" t="str">
        <f>VLOOKUP(укпф1[[#This Row],[Номенклатура]],[1]!Таблица213[[product_name]:[упаковка]],3,FALSE)</f>
        <v>ЗАМ</v>
      </c>
      <c r="G2022" s="15"/>
      <c r="H2022" t="str">
        <f>VLOOKUP(укпф1[[#This Row],[Номенклатура]],[1]!Таблица213[[product_name]:[упаковка]],4,FALSE)</f>
        <v>четвертина</v>
      </c>
      <c r="I2022">
        <v>11149.856410256411</v>
      </c>
      <c r="J2022" s="15">
        <v>645.26785714285711</v>
      </c>
      <c r="K2022" s="15">
        <f>укпф1[[#This Row],[цена]]*укпф1[[#This Row],[объем]]</f>
        <v>7194643.9532967033</v>
      </c>
      <c r="L2022" s="16">
        <f>IFERROR(укпф1[[#This Row],[объем]]*VLOOKUP(укпф1[[#This Row],[артикул]],[1]маринад!$A$2:$D$39,3,FALSE),укпф1[[#This Row],[объем]])</f>
        <v>11149.856410256411</v>
      </c>
    </row>
    <row r="2023" spans="1:12" x14ac:dyDescent="0.35">
      <c r="A2023" s="15" t="s">
        <v>161</v>
      </c>
      <c r="B2023" s="13" t="s">
        <v>13</v>
      </c>
      <c r="C2023" s="13" t="s">
        <v>13</v>
      </c>
      <c r="D2023">
        <f>VLOOKUP(укпф1[[#This Row],[Номенклатура]],[1]!Таблица213[[product_name]:[упаковка]],7,FALSE)</f>
        <v>220</v>
      </c>
      <c r="E2023" t="s">
        <v>130</v>
      </c>
      <c r="F2023" t="str">
        <f>VLOOKUP(укпф1[[#This Row],[Номенклатура]],[1]!Таблица213[[product_name]:[упаковка]],3,FALSE)</f>
        <v>ЗАМ</v>
      </c>
      <c r="G2023" s="15"/>
      <c r="H2023" t="str">
        <f>VLOOKUP(укпф1[[#This Row],[Номенклатура]],[1]!Таблица213[[product_name]:[упаковка]],4,FALSE)</f>
        <v>четвертина</v>
      </c>
      <c r="I2023">
        <v>0</v>
      </c>
      <c r="J2023" s="15">
        <v>724.82142857142856</v>
      </c>
      <c r="K2023" s="15">
        <f>укпф1[[#This Row],[цена]]*укпф1[[#This Row],[объем]]</f>
        <v>0</v>
      </c>
      <c r="L2023" s="16">
        <f>IFERROR(укпф1[[#This Row],[объем]]*VLOOKUP(укпф1[[#This Row],[артикул]],[1]маринад!$A$2:$D$39,3,FALSE),укпф1[[#This Row],[объем]])</f>
        <v>0</v>
      </c>
    </row>
    <row r="2024" spans="1:12" x14ac:dyDescent="0.35">
      <c r="A2024" s="15" t="s">
        <v>161</v>
      </c>
      <c r="B2024" s="13" t="s">
        <v>13</v>
      </c>
      <c r="C2024" s="13" t="s">
        <v>13</v>
      </c>
      <c r="D2024">
        <f>VLOOKUP(укпф1[[#This Row],[Номенклатура]],[1]!Таблица213[[product_name]:[упаковка]],7,FALSE)</f>
        <v>126</v>
      </c>
      <c r="E2024" t="s">
        <v>131</v>
      </c>
      <c r="F2024" t="str">
        <f>VLOOKUP(укпф1[[#This Row],[Номенклатура]],[1]!Таблица213[[product_name]:[упаковка]],3,FALSE)</f>
        <v>ЗАМ</v>
      </c>
      <c r="G2024" s="15"/>
      <c r="H2024" t="str">
        <f>VLOOKUP(укпф1[[#This Row],[Номенклатура]],[1]!Таблица213[[product_name]:[упаковка]],4,FALSE)</f>
        <v>шкура</v>
      </c>
      <c r="I2024">
        <v>0</v>
      </c>
      <c r="J2024" s="15">
        <v>397.76785714285705</v>
      </c>
      <c r="K2024" s="15">
        <f>укпф1[[#This Row],[цена]]*укпф1[[#This Row],[объем]]</f>
        <v>0</v>
      </c>
      <c r="L2024" s="16">
        <f>IFERROR(укпф1[[#This Row],[объем]]*VLOOKUP(укпф1[[#This Row],[артикул]],[1]маринад!$A$2:$D$39,3,FALSE),укпф1[[#This Row],[объем]])</f>
        <v>0</v>
      </c>
    </row>
    <row r="2025" spans="1:12" x14ac:dyDescent="0.35">
      <c r="A2025" s="15" t="s">
        <v>161</v>
      </c>
      <c r="B2025" s="13" t="s">
        <v>13</v>
      </c>
      <c r="C2025" s="13" t="s">
        <v>13</v>
      </c>
      <c r="D2025">
        <f>VLOOKUP(укпф1[[#This Row],[Номенклатура]],[1]!Таблица213[[product_name]:[упаковка]],7,FALSE)</f>
        <v>411</v>
      </c>
      <c r="E2025" t="s">
        <v>157</v>
      </c>
      <c r="F2025" t="str">
        <f>VLOOKUP(укпф1[[#This Row],[Номенклатура]],[1]!Таблица213[[product_name]:[упаковка]],3,FALSE)</f>
        <v>ЗАМ</v>
      </c>
      <c r="G2025" s="15"/>
      <c r="H2025" t="str">
        <f>VLOOKUP(укпф1[[#This Row],[Номенклатура]],[1]!Таблица213[[product_name]:[упаковка]],4,FALSE)</f>
        <v>печень</v>
      </c>
      <c r="I2025">
        <v>6288</v>
      </c>
      <c r="J2025" s="15">
        <v>322.63392857142856</v>
      </c>
      <c r="K2025" s="15">
        <f>укпф1[[#This Row],[цена]]*укпф1[[#This Row],[объем]]</f>
        <v>2028722.1428571427</v>
      </c>
      <c r="L2025" s="16">
        <f>IFERROR(укпф1[[#This Row],[объем]]*VLOOKUP(укпф1[[#This Row],[артикул]],[1]маринад!$A$2:$D$39,3,FALSE),укпф1[[#This Row],[объем]])</f>
        <v>6288</v>
      </c>
    </row>
    <row r="2026" spans="1:12" x14ac:dyDescent="0.35">
      <c r="A2026" s="15" t="s">
        <v>161</v>
      </c>
      <c r="B2026" s="13" t="s">
        <v>13</v>
      </c>
      <c r="C2026" s="13" t="s">
        <v>13</v>
      </c>
      <c r="D2026">
        <f>VLOOKUP(укпф1[[#This Row],[Номенклатура]],[1]!Таблица213[[product_name]:[упаковка]],7,FALSE)</f>
        <v>410</v>
      </c>
      <c r="E2026" t="s">
        <v>158</v>
      </c>
      <c r="F2026" t="str">
        <f>VLOOKUP(укпф1[[#This Row],[Номенклатура]],[1]!Таблица213[[product_name]:[упаковка]],3,FALSE)</f>
        <v>ЗАМ</v>
      </c>
      <c r="G2026" s="15"/>
      <c r="H2026" t="str">
        <f>VLOOKUP(укпф1[[#This Row],[Номенклатура]],[1]!Таблица213[[product_name]:[упаковка]],4,FALSE)</f>
        <v>желудки</v>
      </c>
      <c r="J2026" s="15">
        <v>494.99999999999994</v>
      </c>
      <c r="K2026" s="15">
        <f>укпф1[[#This Row],[цена]]*укпф1[[#This Row],[объем]]</f>
        <v>0</v>
      </c>
      <c r="L2026" s="16">
        <f>IFERROR(укпф1[[#This Row],[объем]]*VLOOKUP(укпф1[[#This Row],[артикул]],[1]маринад!$A$2:$D$39,3,FALSE),укпф1[[#This Row],[объем]])</f>
        <v>0</v>
      </c>
    </row>
    <row r="2027" spans="1:12" x14ac:dyDescent="0.35">
      <c r="A2027" s="15" t="s">
        <v>161</v>
      </c>
      <c r="B2027" s="13" t="s">
        <v>13</v>
      </c>
      <c r="C2027" s="13" t="s">
        <v>13</v>
      </c>
      <c r="D2027">
        <f>VLOOKUP(укпф1[[#This Row],[Номенклатура]],[1]!Таблица213[[product_name]:[упаковка]],7,FALSE)</f>
        <v>412</v>
      </c>
      <c r="E2027" t="s">
        <v>160</v>
      </c>
      <c r="F2027" t="str">
        <f>VLOOKUP(укпф1[[#This Row],[Номенклатура]],[1]!Таблица213[[product_name]:[упаковка]],3,FALSE)</f>
        <v>ЗАМ</v>
      </c>
      <c r="G2027" s="15"/>
      <c r="H2027" t="str">
        <f>VLOOKUP(укпф1[[#This Row],[Номенклатура]],[1]!Таблица213[[product_name]:[упаковка]],4,FALSE)</f>
        <v>сердце</v>
      </c>
      <c r="I2027">
        <v>344.62131055408798</v>
      </c>
      <c r="J2027" s="15">
        <v>777.85714285714278</v>
      </c>
      <c r="K2027" s="15">
        <f>укпф1[[#This Row],[цена]]*укпф1[[#This Row],[объем]]</f>
        <v>268066.14799528697</v>
      </c>
      <c r="L2027" s="16">
        <f>IFERROR(укпф1[[#This Row],[объем]]*VLOOKUP(укпф1[[#This Row],[артикул]],[1]маринад!$A$2:$D$39,3,FALSE),укпф1[[#This Row],[объем]])</f>
        <v>344.62131055408798</v>
      </c>
    </row>
    <row r="2028" spans="1:12" x14ac:dyDescent="0.35">
      <c r="A2028" s="15" t="s">
        <v>161</v>
      </c>
      <c r="B2028" s="13" t="s">
        <v>165</v>
      </c>
      <c r="C2028" s="13" t="s">
        <v>16</v>
      </c>
      <c r="D2028">
        <f>VLOOKUP(укпф1[[#This Row],[Номенклатура]],[1]!Таблица213[[product_name]:[упаковка]],7,FALSE)</f>
        <v>744</v>
      </c>
      <c r="E2028" t="s">
        <v>92</v>
      </c>
      <c r="F2028" t="str">
        <f>VLOOKUP(укпф1[[#This Row],[Номенклатура]],[1]!Таблица213[[product_name]:[упаковка]],3,FALSE)</f>
        <v>ОХЛ</v>
      </c>
      <c r="G2028" s="15"/>
      <c r="H2028" t="str">
        <f>VLOOKUP(укпф1[[#This Row],[Номенклатура]],[1]!Таблица213[[product_name]:[упаковка]],4,FALSE)</f>
        <v>шея</v>
      </c>
      <c r="I2028">
        <v>8568</v>
      </c>
      <c r="J2028" s="15">
        <v>297.71598214285711</v>
      </c>
      <c r="K2028" s="15">
        <f>укпф1[[#This Row],[цена]]*укпф1[[#This Row],[объем]]</f>
        <v>2550830.5349999997</v>
      </c>
      <c r="L2028" s="16">
        <f>IFERROR(укпф1[[#This Row],[объем]]*VLOOKUP(укпф1[[#This Row],[артикул]],[1]маринад!$A$2:$D$39,3,FALSE),укпф1[[#This Row],[объем]])</f>
        <v>8568</v>
      </c>
    </row>
    <row r="2029" spans="1:12" x14ac:dyDescent="0.35">
      <c r="A2029" s="15" t="s">
        <v>161</v>
      </c>
      <c r="B2029" s="13" t="s">
        <v>162</v>
      </c>
      <c r="C2029" s="13" t="s">
        <v>132</v>
      </c>
      <c r="D2029">
        <f>VLOOKUP(укпф1[[#This Row],[Номенклатура]],[1]!Таблица213[[product_name]:[упаковка]],7,FALSE)</f>
        <v>1640</v>
      </c>
      <c r="E2029" t="s">
        <v>163</v>
      </c>
      <c r="F2029" t="str">
        <f>VLOOKUP(укпф1[[#This Row],[Номенклатура]],[1]!Таблица213[[product_name]:[упаковка]],3,FALSE)</f>
        <v>ЗАМ</v>
      </c>
      <c r="G2029" s="15"/>
      <c r="H2029" t="str">
        <f>VLOOKUP(укпф1[[#This Row],[Номенклатура]],[1]!Таблица213[[product_name]:[упаковка]],4,FALSE)</f>
        <v>голень</v>
      </c>
      <c r="I2029">
        <v>0</v>
      </c>
      <c r="J2029" s="15">
        <v>736.31249999999989</v>
      </c>
      <c r="K2029" s="15">
        <f>укпф1[[#This Row],[цена]]*укпф1[[#This Row],[объем]]</f>
        <v>0</v>
      </c>
      <c r="L2029" s="16">
        <f>IFERROR(укпф1[[#This Row],[объем]]*VLOOKUP(укпф1[[#This Row],[артикул]],[1]маринад!$A$2:$D$39,3,FALSE),укпф1[[#This Row],[объем]])</f>
        <v>0</v>
      </c>
    </row>
    <row r="2030" spans="1:12" x14ac:dyDescent="0.35">
      <c r="A2030" s="15" t="s">
        <v>161</v>
      </c>
      <c r="B2030" s="13" t="s">
        <v>162</v>
      </c>
      <c r="C2030" s="13" t="s">
        <v>132</v>
      </c>
      <c r="D2030">
        <f>VLOOKUP(укпф1[[#This Row],[Номенклатура]],[1]!Таблица213[[product_name]:[упаковка]],7,FALSE)</f>
        <v>1084</v>
      </c>
      <c r="E2030" t="s">
        <v>135</v>
      </c>
      <c r="F2030" t="str">
        <f>VLOOKUP(укпф1[[#This Row],[Номенклатура]],[1]!Таблица213[[product_name]:[упаковка]],3,FALSE)</f>
        <v>ЗАМ</v>
      </c>
      <c r="G2030" s="15"/>
      <c r="H2030" t="str">
        <f>VLOOKUP(укпф1[[#This Row],[Номенклатура]],[1]!Таблица213[[product_name]:[упаковка]],4,FALSE)</f>
        <v>крыло</v>
      </c>
      <c r="I2030">
        <v>4037.3076923076919</v>
      </c>
      <c r="J2030" s="15">
        <v>692.11607142857133</v>
      </c>
      <c r="K2030" s="15">
        <f>укпф1[[#This Row],[цена]]*укпф1[[#This Row],[объем]]</f>
        <v>2794285.5391483512</v>
      </c>
      <c r="L2030" s="16">
        <f>IFERROR(укпф1[[#This Row],[объем]]*VLOOKUP(укпф1[[#This Row],[артикул]],[1]маринад!$A$2:$D$39,3,FALSE),укпф1[[#This Row],[объем]])</f>
        <v>3471.6640624999995</v>
      </c>
    </row>
    <row r="2031" spans="1:12" x14ac:dyDescent="0.35">
      <c r="A2031" s="15" t="s">
        <v>161</v>
      </c>
      <c r="B2031" s="13" t="s">
        <v>162</v>
      </c>
      <c r="C2031" s="13" t="s">
        <v>132</v>
      </c>
      <c r="D2031">
        <f>VLOOKUP(укпф1[[#This Row],[Номенклатура]],[1]!Таблица213[[product_name]:[упаковка]],7,FALSE)</f>
        <v>1104</v>
      </c>
      <c r="E2031" t="s">
        <v>136</v>
      </c>
      <c r="F2031" t="str">
        <f>VLOOKUP(укпф1[[#This Row],[Номенклатура]],[1]!Таблица213[[product_name]:[упаковка]],3,FALSE)</f>
        <v>ЗАМ</v>
      </c>
      <c r="G2031" s="15"/>
      <c r="H2031" t="str">
        <f>VLOOKUP(укпф1[[#This Row],[Номенклатура]],[1]!Таблица213[[product_name]:[упаковка]],4,FALSE)</f>
        <v>филе</v>
      </c>
      <c r="I2031">
        <v>816.73076923076917</v>
      </c>
      <c r="J2031" s="15">
        <v>1043.9196428571427</v>
      </c>
      <c r="K2031" s="15">
        <f>укпф1[[#This Row],[цена]]*укпф1[[#This Row],[объем]]</f>
        <v>852601.29292582395</v>
      </c>
      <c r="L2031" s="16">
        <f>IFERROR(укпф1[[#This Row],[объем]]*VLOOKUP(укпф1[[#This Row],[артикул]],[1]маринад!$A$2:$D$39,3,FALSE),укпф1[[#This Row],[объем]])</f>
        <v>658.64799145299139</v>
      </c>
    </row>
    <row r="2032" spans="1:12" x14ac:dyDescent="0.35">
      <c r="A2032" s="15" t="s">
        <v>161</v>
      </c>
      <c r="B2032" s="13" t="s">
        <v>162</v>
      </c>
      <c r="C2032" s="13" t="s">
        <v>132</v>
      </c>
      <c r="D2032">
        <f>VLOOKUP(укпф1[[#This Row],[Номенклатура]],[1]!Таблица213[[product_name]:[упаковка]],7,FALSE)</f>
        <v>1628</v>
      </c>
      <c r="E2032" t="s">
        <v>164</v>
      </c>
      <c r="F2032" t="str">
        <f>VLOOKUP(укпф1[[#This Row],[Номенклатура]],[1]!Таблица213[[product_name]:[упаковка]],3,FALSE)</f>
        <v>ЗАМ</v>
      </c>
      <c r="G2032" s="15"/>
      <c r="H2032" t="str">
        <f>VLOOKUP(укпф1[[#This Row],[Номенклатура]],[1]!Таблица213[[product_name]:[упаковка]],4,FALSE)</f>
        <v>филе</v>
      </c>
      <c r="I2032">
        <v>385.57692307692309</v>
      </c>
      <c r="J2032" s="15">
        <v>989.99999999999989</v>
      </c>
      <c r="K2032" s="15">
        <f>укпф1[[#This Row],[цена]]*укпф1[[#This Row],[объем]]</f>
        <v>381721.15384615381</v>
      </c>
      <c r="L2032" s="16">
        <f>IFERROR(укпф1[[#This Row],[объем]]*VLOOKUP(укпф1[[#This Row],[артикул]],[1]маринад!$A$2:$D$39,3,FALSE),укпф1[[#This Row],[объем]])</f>
        <v>307.9078960732287</v>
      </c>
    </row>
    <row r="2033" spans="1:12" x14ac:dyDescent="0.35">
      <c r="A2033" s="15" t="s">
        <v>161</v>
      </c>
      <c r="B2033" s="13" t="s">
        <v>162</v>
      </c>
      <c r="C2033" s="13" t="s">
        <v>132</v>
      </c>
      <c r="D2033">
        <f>VLOOKUP(укпф1[[#This Row],[Номенклатура]],[1]!Таблица213[[product_name]:[упаковка]],7,FALSE)</f>
        <v>1087</v>
      </c>
      <c r="E2033" t="s">
        <v>138</v>
      </c>
      <c r="F2033" t="str">
        <f>VLOOKUP(укпф1[[#This Row],[Номенклатура]],[1]!Таблица213[[product_name]:[упаковка]],3,FALSE)</f>
        <v>ЗАМ</v>
      </c>
      <c r="G2033" s="15"/>
      <c r="H2033" t="str">
        <f>VLOOKUP(укпф1[[#This Row],[Номенклатура]],[1]!Таблица213[[product_name]:[упаковка]],4,FALSE)</f>
        <v>голень</v>
      </c>
      <c r="I2033">
        <v>5163.8653846153838</v>
      </c>
      <c r="J2033" s="15">
        <v>736.31249999999989</v>
      </c>
      <c r="K2033" s="15">
        <f>укпф1[[#This Row],[цена]]*укпф1[[#This Row],[объем]]</f>
        <v>3802218.6310096141</v>
      </c>
      <c r="L2033" s="16">
        <f>IFERROR(укпф1[[#This Row],[объем]]*VLOOKUP(укпф1[[#This Row],[артикул]],[1]маринад!$A$2:$D$39,3,FALSE),укпф1[[#This Row],[объем]])</f>
        <v>5163.8653846153838</v>
      </c>
    </row>
    <row r="2034" spans="1:12" x14ac:dyDescent="0.35">
      <c r="A2034" s="15" t="s">
        <v>161</v>
      </c>
      <c r="B2034" s="13" t="s">
        <v>162</v>
      </c>
      <c r="C2034" s="13" t="s">
        <v>132</v>
      </c>
      <c r="D2034">
        <f>VLOOKUP(укпф1[[#This Row],[Номенклатура]],[1]!Таблица213[[product_name]:[упаковка]],7,FALSE)</f>
        <v>1083</v>
      </c>
      <c r="E2034" t="s">
        <v>133</v>
      </c>
      <c r="F2034" t="str">
        <f>VLOOKUP(укпф1[[#This Row],[Номенклатура]],[1]!Таблица213[[product_name]:[упаковка]],3,FALSE)</f>
        <v>ЗАМ</v>
      </c>
      <c r="G2034" s="15"/>
      <c r="H2034" t="str">
        <f>VLOOKUP(укпф1[[#This Row],[Номенклатура]],[1]!Таблица213[[product_name]:[упаковка]],4,FALSE)</f>
        <v>филе</v>
      </c>
      <c r="I2034">
        <v>385.57692307692309</v>
      </c>
      <c r="J2034" s="15">
        <v>995.30357142857133</v>
      </c>
      <c r="K2034" s="15">
        <f>укпф1[[#This Row],[цена]]*укпф1[[#This Row],[объем]]</f>
        <v>383766.08859890106</v>
      </c>
      <c r="L2034" s="16">
        <f>IFERROR(укпф1[[#This Row],[объем]]*VLOOKUP(укпф1[[#This Row],[артикул]],[1]маринад!$A$2:$D$39,3,FALSE),укпф1[[#This Row],[объем]])</f>
        <v>296.69338492412402</v>
      </c>
    </row>
    <row r="2035" spans="1:12" x14ac:dyDescent="0.35">
      <c r="A2035" s="15" t="s">
        <v>161</v>
      </c>
      <c r="B2035" s="13" t="s">
        <v>162</v>
      </c>
      <c r="C2035" s="13" t="s">
        <v>132</v>
      </c>
      <c r="D2035">
        <f>VLOOKUP(укпф1[[#This Row],[Номенклатура]],[1]!Таблица213[[product_name]:[упаковка]],7,FALSE)</f>
        <v>1085</v>
      </c>
      <c r="E2035" t="s">
        <v>134</v>
      </c>
      <c r="F2035" t="str">
        <f>VLOOKUP(укпф1[[#This Row],[Номенклатура]],[1]!Таблица213[[product_name]:[упаковка]],3,FALSE)</f>
        <v>ЗАМ</v>
      </c>
      <c r="G2035" s="15"/>
      <c r="H2035" t="str">
        <f>VLOOKUP(укпф1[[#This Row],[Номенклатура]],[1]!Таблица213[[product_name]:[упаковка]],4,FALSE)</f>
        <v>филе</v>
      </c>
      <c r="I2035">
        <v>329.61538461538458</v>
      </c>
      <c r="J2035" s="15">
        <v>995.30357142857133</v>
      </c>
      <c r="K2035" s="15">
        <f>укпф1[[#This Row],[цена]]*укпф1[[#This Row],[объем]]</f>
        <v>328067.36950549443</v>
      </c>
      <c r="L2035" s="16">
        <f>IFERROR(укпф1[[#This Row],[объем]]*VLOOKUP(укпф1[[#This Row],[артикул]],[1]маринад!$A$2:$D$39,3,FALSE),укпф1[[#This Row],[объем]])</f>
        <v>253.63215050371494</v>
      </c>
    </row>
    <row r="2036" spans="1:12" x14ac:dyDescent="0.35">
      <c r="A2036" s="15" t="s">
        <v>161</v>
      </c>
      <c r="B2036" s="13" t="s">
        <v>162</v>
      </c>
      <c r="C2036" s="13" t="s">
        <v>132</v>
      </c>
      <c r="D2036">
        <f>VLOOKUP(укпф1[[#This Row],[Номенклатура]],[1]!Таблица213[[product_name]:[упаковка]],7,FALSE)</f>
        <v>1103</v>
      </c>
      <c r="E2036" t="s">
        <v>137</v>
      </c>
      <c r="F2036" t="str">
        <f>VLOOKUP(укпф1[[#This Row],[Номенклатура]],[1]!Таблица213[[product_name]:[упаковка]],3,FALSE)</f>
        <v>ЗАМ</v>
      </c>
      <c r="G2036" s="15"/>
      <c r="H2036" t="str">
        <f>VLOOKUP(укпф1[[#This Row],[Номенклатура]],[1]!Таблица213[[product_name]:[упаковка]],4,FALSE)</f>
        <v>филе</v>
      </c>
      <c r="I2036">
        <v>816.73076923076917</v>
      </c>
      <c r="J2036" s="15">
        <v>1043.9196428571427</v>
      </c>
      <c r="K2036" s="15">
        <f>укпф1[[#This Row],[цена]]*укпф1[[#This Row],[объем]]</f>
        <v>852601.29292582395</v>
      </c>
      <c r="L2036" s="16">
        <f>IFERROR(укпф1[[#This Row],[объем]]*VLOOKUP(укпф1[[#This Row],[артикул]],[1]маринад!$A$2:$D$39,3,FALSE),укпф1[[#This Row],[объем]])</f>
        <v>658.64799145299139</v>
      </c>
    </row>
    <row r="2037" spans="1:12" x14ac:dyDescent="0.35">
      <c r="A2037" s="15" t="s">
        <v>161</v>
      </c>
      <c r="B2037" s="13" t="s">
        <v>13</v>
      </c>
      <c r="C2037" s="13" t="s">
        <v>13</v>
      </c>
      <c r="D2037">
        <f>VLOOKUP(укпф1[[#This Row],[Номенклатура]],[1]!Таблица213[[product_name]:[упаковка]],7,FALSE)</f>
        <v>1109</v>
      </c>
      <c r="E2037" t="s">
        <v>14</v>
      </c>
      <c r="F2037" t="str">
        <f>VLOOKUP(укпф1[[#This Row],[Номенклатура]],[1]!Таблица213[[product_name]:[упаковка]],3,FALSE)</f>
        <v>ЗАМ</v>
      </c>
      <c r="G2037" s="15"/>
      <c r="H2037" t="str">
        <f>VLOOKUP(укпф1[[#This Row],[Номенклатура]],[1]!Таблица213[[product_name]:[упаковка]],4,FALSE)</f>
        <v>филе</v>
      </c>
      <c r="I2037">
        <v>3334.7098002167354</v>
      </c>
      <c r="J2037" s="15">
        <v>923.70535714285711</v>
      </c>
      <c r="K2037" s="15">
        <f>укпф1[[#This Row],[цена]]*укпф1[[#This Row],[объем]]</f>
        <v>3080289.3069769852</v>
      </c>
      <c r="L2037" s="16">
        <f>IFERROR(укпф1[[#This Row],[объем]]*VLOOKUP(укпф1[[#This Row],[артикул]],[1]маринад!$A$2:$D$39,3,FALSE),укпф1[[#This Row],[объем]])</f>
        <v>3334.7098002167354</v>
      </c>
    </row>
    <row r="2038" spans="1:12" x14ac:dyDescent="0.35">
      <c r="A2038" s="15" t="s">
        <v>161</v>
      </c>
      <c r="B2038" s="13" t="s">
        <v>165</v>
      </c>
      <c r="C2038" s="13" t="s">
        <v>16</v>
      </c>
      <c r="D2038">
        <f>VLOOKUP(укпф1[[#This Row],[Номенклатура]],[1]!Таблица213[[product_name]:[упаковка]],7,FALSE)</f>
        <v>33</v>
      </c>
      <c r="E2038" t="s">
        <v>17</v>
      </c>
      <c r="F2038" t="str">
        <f>VLOOKUP(укпф1[[#This Row],[Номенклатура]],[1]!Таблица213[[product_name]:[упаковка]],3,FALSE)</f>
        <v>ОХЛ</v>
      </c>
      <c r="G2038" s="15"/>
      <c r="H2038" t="str">
        <f>VLOOKUP(укпф1[[#This Row],[Номенклатура]],[1]!Таблица213[[product_name]:[упаковка]],4,FALSE)</f>
        <v>каркас</v>
      </c>
      <c r="I2038">
        <v>16379.136328592131</v>
      </c>
      <c r="J2038" s="15">
        <v>176.78571428571428</v>
      </c>
      <c r="K2038" s="15">
        <f>укпф1[[#This Row],[цена]]*укпф1[[#This Row],[объем]]</f>
        <v>2895597.3152332515</v>
      </c>
      <c r="L2038" s="16">
        <f>IFERROR(укпф1[[#This Row],[объем]]*VLOOKUP(укпф1[[#This Row],[артикул]],[1]маринад!$A$2:$D$39,3,FALSE),укпф1[[#This Row],[объем]])</f>
        <v>16379.136328592131</v>
      </c>
    </row>
    <row r="2039" spans="1:12" x14ac:dyDescent="0.35">
      <c r="A2039" s="15" t="s">
        <v>161</v>
      </c>
      <c r="B2039" s="13" t="s">
        <v>165</v>
      </c>
      <c r="C2039" s="13" t="s">
        <v>16</v>
      </c>
      <c r="D2039">
        <f>VLOOKUP(укпф1[[#This Row],[Номенклатура]],[1]!Таблица213[[product_name]:[упаковка]],7,FALSE)</f>
        <v>1041</v>
      </c>
      <c r="E2039" t="s">
        <v>18</v>
      </c>
      <c r="F2039" t="str">
        <f>VLOOKUP(укпф1[[#This Row],[Номенклатура]],[1]!Таблица213[[product_name]:[упаковка]],3,FALSE)</f>
        <v>ОХЛ</v>
      </c>
      <c r="G2039" s="15"/>
      <c r="H2039" t="str">
        <f>VLOOKUP(укпф1[[#This Row],[Номенклатура]],[1]!Таблица213[[product_name]:[упаковка]],4,FALSE)</f>
        <v>спинка</v>
      </c>
      <c r="I2039">
        <v>20202.095632096862</v>
      </c>
      <c r="J2039" s="15">
        <v>220.98214285714283</v>
      </c>
      <c r="K2039" s="15">
        <f>укпф1[[#This Row],[цена]]*укпф1[[#This Row],[объем]]</f>
        <v>4464302.3829856897</v>
      </c>
      <c r="L2039" s="16">
        <f>IFERROR(укпф1[[#This Row],[объем]]*VLOOKUP(укпф1[[#This Row],[артикул]],[1]маринад!$A$2:$D$39,3,FALSE),укпф1[[#This Row],[объем]])</f>
        <v>20202.095632096862</v>
      </c>
    </row>
    <row r="2040" spans="1:12" x14ac:dyDescent="0.35">
      <c r="A2040" s="15" t="s">
        <v>161</v>
      </c>
      <c r="B2040" s="13" t="s">
        <v>165</v>
      </c>
      <c r="C2040" s="13" t="s">
        <v>16</v>
      </c>
      <c r="D2040">
        <f>VLOOKUP(укпф1[[#This Row],[Номенклатура]],[1]!Таблица213[[product_name]:[упаковка]],7,FALSE)</f>
        <v>975</v>
      </c>
      <c r="E2040" t="s">
        <v>19</v>
      </c>
      <c r="F2040" t="str">
        <f>VLOOKUP(укпф1[[#This Row],[Номенклатура]],[1]!Таблица213[[product_name]:[упаковка]],3,FALSE)</f>
        <v>ОХЛ</v>
      </c>
      <c r="G2040" s="15"/>
      <c r="H2040" t="str">
        <f>VLOOKUP(укпф1[[#This Row],[Номенклатура]],[1]!Таблица213[[product_name]:[упаковка]],4,FALSE)</f>
        <v>шкура</v>
      </c>
      <c r="I2040">
        <v>11544.054646912493</v>
      </c>
      <c r="J2040" s="15">
        <v>265.17857142857139</v>
      </c>
      <c r="K2040" s="15">
        <f>укпф1[[#This Row],[цена]]*укпф1[[#This Row],[объем]]</f>
        <v>3061235.9197616158</v>
      </c>
      <c r="L2040" s="16">
        <f>IFERROR(укпф1[[#This Row],[объем]]*VLOOKUP(укпф1[[#This Row],[артикул]],[1]маринад!$A$2:$D$39,3,FALSE),укпф1[[#This Row],[объем]])</f>
        <v>11544.054646912493</v>
      </c>
    </row>
    <row r="2041" spans="1:12" x14ac:dyDescent="0.35">
      <c r="A2041" s="15" t="s">
        <v>161</v>
      </c>
      <c r="B2041" s="13" t="s">
        <v>165</v>
      </c>
      <c r="C2041" s="13" t="s">
        <v>16</v>
      </c>
      <c r="D2041">
        <f>VLOOKUP(укпф1[[#This Row],[Номенклатура]],[1]!Таблица213[[product_name]:[упаковка]],7,FALSE)</f>
        <v>1080</v>
      </c>
      <c r="E2041" t="s">
        <v>20</v>
      </c>
      <c r="F2041" t="str">
        <f>VLOOKUP(укпф1[[#This Row],[Номенклатура]],[1]!Таблица213[[product_name]:[упаковка]],3,FALSE)</f>
        <v>ОХЛ</v>
      </c>
      <c r="G2041" s="15"/>
      <c r="H2041" t="str">
        <f>VLOOKUP(укпф1[[#This Row],[Номенклатура]],[1]!Таблица213[[product_name]:[упаковка]],4,FALSE)</f>
        <v>пром</v>
      </c>
      <c r="I2041">
        <v>2378.2392481173788</v>
      </c>
      <c r="J2041" s="15">
        <v>154.68749999999997</v>
      </c>
      <c r="K2041" s="15">
        <f>укпф1[[#This Row],[цена]]*укпф1[[#This Row],[объем]]</f>
        <v>367883.88369315694</v>
      </c>
      <c r="L2041" s="16">
        <f>IFERROR(укпф1[[#This Row],[объем]]*VLOOKUP(укпф1[[#This Row],[артикул]],[1]маринад!$A$2:$D$39,3,FALSE),укпф1[[#This Row],[объем]])</f>
        <v>2378.2392481173788</v>
      </c>
    </row>
    <row r="2042" spans="1:12" x14ac:dyDescent="0.35">
      <c r="A2042" s="15" t="s">
        <v>161</v>
      </c>
      <c r="B2042" s="13" t="s">
        <v>165</v>
      </c>
      <c r="C2042" s="13" t="s">
        <v>16</v>
      </c>
      <c r="D2042">
        <f>VLOOKUP(укпф1[[#This Row],[Номенклатура]],[1]!Таблица213[[product_name]:[упаковка]],7,FALSE)</f>
        <v>1077</v>
      </c>
      <c r="E2042" t="s">
        <v>21</v>
      </c>
      <c r="F2042" t="str">
        <f>VLOOKUP(укпф1[[#This Row],[Номенклатура]],[1]!Таблица213[[product_name]:[упаковка]],3,FALSE)</f>
        <v>ОХЛ</v>
      </c>
      <c r="G2042" s="15"/>
      <c r="H2042" t="str">
        <f>VLOOKUP(укпф1[[#This Row],[Номенклатура]],[1]!Таблица213[[product_name]:[упаковка]],4,FALSE)</f>
        <v>пром</v>
      </c>
      <c r="I2042">
        <v>484.93450300407721</v>
      </c>
      <c r="J2042" s="15">
        <v>256.33928571428567</v>
      </c>
      <c r="K2042" s="15">
        <f>укпф1[[#This Row],[цена]]*укпф1[[#This Row],[объем]]</f>
        <v>124307.76411827726</v>
      </c>
      <c r="L2042" s="16">
        <f>IFERROR(укпф1[[#This Row],[объем]]*VLOOKUP(укпф1[[#This Row],[артикул]],[1]маринад!$A$2:$D$39,3,FALSE),укпф1[[#This Row],[объем]])</f>
        <v>484.93450300407721</v>
      </c>
    </row>
    <row r="2043" spans="1:12" x14ac:dyDescent="0.35">
      <c r="A2043" s="15" t="s">
        <v>161</v>
      </c>
      <c r="B2043" s="13" t="s">
        <v>165</v>
      </c>
      <c r="C2043" s="13" t="s">
        <v>16</v>
      </c>
      <c r="D2043">
        <f>VLOOKUP(укпф1[[#This Row],[Номенклатура]],[1]!Таблица213[[product_name]:[упаковка]],7,FALSE)</f>
        <v>1079</v>
      </c>
      <c r="E2043" t="s">
        <v>22</v>
      </c>
      <c r="F2043" t="str">
        <f>VLOOKUP(укпф1[[#This Row],[Номенклатура]],[1]!Таблица213[[product_name]:[упаковка]],3,FALSE)</f>
        <v>ОХЛ</v>
      </c>
      <c r="G2043" s="15"/>
      <c r="H2043" t="str">
        <f>VLOOKUP(укпф1[[#This Row],[Номенклатура]],[1]!Таблица213[[product_name]:[упаковка]],4,FALSE)</f>
        <v>пром</v>
      </c>
      <c r="I2043">
        <v>684.45409746583266</v>
      </c>
      <c r="J2043" s="15">
        <v>256.33928571428567</v>
      </c>
      <c r="K2043" s="15">
        <f>укпф1[[#This Row],[цена]]*укпф1[[#This Row],[объем]]</f>
        <v>175452.47444860759</v>
      </c>
      <c r="L2043" s="16">
        <f>IFERROR(укпф1[[#This Row],[объем]]*VLOOKUP(укпф1[[#This Row],[артикул]],[1]маринад!$A$2:$D$39,3,FALSE),укпф1[[#This Row],[объем]])</f>
        <v>684.45409746583266</v>
      </c>
    </row>
    <row r="2044" spans="1:12" x14ac:dyDescent="0.35">
      <c r="A2044" s="15" t="s">
        <v>161</v>
      </c>
      <c r="B2044" s="13" t="s">
        <v>165</v>
      </c>
      <c r="C2044" s="13" t="s">
        <v>16</v>
      </c>
      <c r="D2044">
        <f>VLOOKUP(укпф1[[#This Row],[Номенклатура]],[1]!Таблица213[[product_name]:[упаковка]],7,FALSE)</f>
        <v>1078</v>
      </c>
      <c r="E2044" t="s">
        <v>23</v>
      </c>
      <c r="F2044" t="str">
        <f>VLOOKUP(укпф1[[#This Row],[Номенклатура]],[1]!Таблица213[[product_name]:[упаковка]],3,FALSE)</f>
        <v>ОХЛ</v>
      </c>
      <c r="G2044" s="15"/>
      <c r="H2044" t="str">
        <f>VLOOKUP(укпф1[[#This Row],[Номенклатура]],[1]!Таблица213[[product_name]:[упаковка]],4,FALSE)</f>
        <v>пром</v>
      </c>
      <c r="I2044">
        <v>837.73428591691334</v>
      </c>
      <c r="J2044" s="15">
        <v>256.33928571428567</v>
      </c>
      <c r="K2044" s="15">
        <f>укпф1[[#This Row],[цена]]*укпф1[[#This Row],[объем]]</f>
        <v>214744.20847030872</v>
      </c>
      <c r="L2044" s="16">
        <f>IFERROR(укпф1[[#This Row],[объем]]*VLOOKUP(укпф1[[#This Row],[артикул]],[1]маринад!$A$2:$D$39,3,FALSE),укпф1[[#This Row],[объем]])</f>
        <v>837.73428591691334</v>
      </c>
    </row>
    <row r="2045" spans="1:12" x14ac:dyDescent="0.35">
      <c r="A2045" s="15" t="s">
        <v>161</v>
      </c>
      <c r="B2045" s="13" t="s">
        <v>16</v>
      </c>
      <c r="C2045" s="13" t="s">
        <v>16</v>
      </c>
      <c r="D2045">
        <f>VLOOKUP(укпф1[[#This Row],[Номенклатура]],[1]!Таблица213[[product_name]:[упаковка]],7,FALSE)</f>
        <v>1040</v>
      </c>
      <c r="E2045" t="s">
        <v>141</v>
      </c>
      <c r="F2045" t="str">
        <f>VLOOKUP(укпф1[[#This Row],[Номенклатура]],[1]!Таблица213[[product_name]:[упаковка]],3,FALSE)</f>
        <v>ОХЛ</v>
      </c>
      <c r="G2045" s="15"/>
      <c r="H2045" t="str">
        <f>VLOOKUP(укпф1[[#This Row],[Номенклатура]],[1]!Таблица213[[product_name]:[упаковка]],4,FALSE)</f>
        <v>тушка</v>
      </c>
      <c r="I2045">
        <v>14821.938967691256</v>
      </c>
      <c r="J2045" s="15">
        <v>517.09821428571422</v>
      </c>
      <c r="K2045" s="15">
        <f>укпф1[[#This Row],[цена]]*укпф1[[#This Row],[объем]]</f>
        <v>7664398.1724449908</v>
      </c>
      <c r="L2045" s="16">
        <f>IFERROR(укпф1[[#This Row],[объем]]*VLOOKUP(укпф1[[#This Row],[артикул]],[1]маринад!$A$2:$D$39,3,FALSE),укпф1[[#This Row],[объем]])</f>
        <v>14821.938967691256</v>
      </c>
    </row>
    <row r="2046" spans="1:12" x14ac:dyDescent="0.35">
      <c r="A2046" s="15" t="s">
        <v>161</v>
      </c>
      <c r="B2046" s="13" t="s">
        <v>93</v>
      </c>
      <c r="C2046" t="s">
        <v>69</v>
      </c>
      <c r="D2046">
        <f>VLOOKUP(укпф1[[#This Row],[Номенклатура]],[1]!Таблица213[[product_name]:[упаковка]],7,FALSE)</f>
        <v>1064</v>
      </c>
      <c r="E2046" t="s">
        <v>62</v>
      </c>
      <c r="F2046" t="str">
        <f>VLOOKUP(укпф1[[#This Row],[Номенклатура]],[1]!Таблица213[[product_name]:[упаковка]],3,FALSE)</f>
        <v>ОХЛ</v>
      </c>
      <c r="G2046" s="15"/>
      <c r="H2046" t="str">
        <f>VLOOKUP(укпф1[[#This Row],[Номенклатура]],[1]!Таблица213[[product_name]:[упаковка]],4,FALSE)</f>
        <v>бедро</v>
      </c>
      <c r="I2046">
        <v>41.000000000000007</v>
      </c>
      <c r="J2046" s="15">
        <v>884.0434821428571</v>
      </c>
      <c r="K2046" s="15">
        <f>укпф1[[#This Row],[цена]]*укпф1[[#This Row],[объем]]</f>
        <v>36245.782767857148</v>
      </c>
      <c r="L2046" s="16">
        <f>IFERROR(укпф1[[#This Row],[объем]]*VLOOKUP(укпф1[[#This Row],[артикул]],[1]маринад!$A$2:$D$39,3,FALSE),укпф1[[#This Row],[объем]])</f>
        <v>34.804753820033966</v>
      </c>
    </row>
    <row r="2047" spans="1:12" x14ac:dyDescent="0.35">
      <c r="A2047" s="15" t="s">
        <v>161</v>
      </c>
      <c r="B2047" s="13" t="s">
        <v>93</v>
      </c>
      <c r="C2047" t="s">
        <v>69</v>
      </c>
      <c r="D2047">
        <f>VLOOKUP(укпф1[[#This Row],[Номенклатура]],[1]!Таблица213[[product_name]:[упаковка]],7,FALSE)</f>
        <v>711</v>
      </c>
      <c r="E2047" t="s">
        <v>73</v>
      </c>
      <c r="F2047" t="str">
        <f>VLOOKUP(укпф1[[#This Row],[Номенклатура]],[1]!Таблица213[[product_name]:[упаковка]],3,FALSE)</f>
        <v>ОХЛ</v>
      </c>
      <c r="G2047" s="15"/>
      <c r="H2047" t="str">
        <f>VLOOKUP(укпф1[[#This Row],[Номенклатура]],[1]!Таблица213[[product_name]:[упаковка]],4,FALSE)</f>
        <v>бедро</v>
      </c>
      <c r="I2047">
        <v>309.375</v>
      </c>
      <c r="J2047" s="15">
        <v>867.65544642857139</v>
      </c>
      <c r="K2047" s="15">
        <f>укпф1[[#This Row],[цена]]*укпф1[[#This Row],[объем]]</f>
        <v>268430.90373883926</v>
      </c>
      <c r="L2047" s="16">
        <f>IFERROR(укпф1[[#This Row],[объем]]*VLOOKUP(укпф1[[#This Row],[артикул]],[1]маринад!$A$2:$D$39,3,FALSE),укпф1[[#This Row],[объем]])</f>
        <v>309.375</v>
      </c>
    </row>
    <row r="2048" spans="1:12" x14ac:dyDescent="0.35">
      <c r="A2048" s="15" t="s">
        <v>161</v>
      </c>
      <c r="B2048" s="13" t="s">
        <v>93</v>
      </c>
      <c r="C2048" t="s">
        <v>69</v>
      </c>
      <c r="D2048">
        <f>VLOOKUP(укпф1[[#This Row],[Номенклатура]],[1]!Таблица213[[product_name]:[упаковка]],7,FALSE)</f>
        <v>713</v>
      </c>
      <c r="E2048" t="s">
        <v>74</v>
      </c>
      <c r="F2048" t="str">
        <f>VLOOKUP(укпф1[[#This Row],[Номенклатура]],[1]!Таблица213[[product_name]:[упаковка]],3,FALSE)</f>
        <v>ОХЛ</v>
      </c>
      <c r="G2048" s="15"/>
      <c r="H2048" t="str">
        <f>VLOOKUP(укпф1[[#This Row],[Номенклатура]],[1]!Таблица213[[product_name]:[упаковка]],4,FALSE)</f>
        <v>голень</v>
      </c>
      <c r="I2048">
        <v>243.63636363636365</v>
      </c>
      <c r="J2048" s="15">
        <v>899.88524999999993</v>
      </c>
      <c r="K2048" s="15">
        <f>укпф1[[#This Row],[цена]]*укпф1[[#This Row],[объем]]</f>
        <v>219244.77</v>
      </c>
      <c r="L2048" s="16">
        <f>IFERROR(укпф1[[#This Row],[объем]]*VLOOKUP(укпф1[[#This Row],[артикул]],[1]маринад!$A$2:$D$39,3,FALSE),укпф1[[#This Row],[объем]])</f>
        <v>243.63636363636365</v>
      </c>
    </row>
    <row r="2049" spans="1:12" x14ac:dyDescent="0.35">
      <c r="A2049" s="15" t="s">
        <v>161</v>
      </c>
      <c r="B2049" s="13" t="s">
        <v>93</v>
      </c>
      <c r="C2049" t="s">
        <v>69</v>
      </c>
      <c r="D2049">
        <f>VLOOKUP(укпф1[[#This Row],[Номенклатура]],[1]!Таблица213[[product_name]:[упаковка]],7,FALSE)</f>
        <v>739</v>
      </c>
      <c r="E2049" t="s">
        <v>91</v>
      </c>
      <c r="F2049" t="str">
        <f>VLOOKUP(укпф1[[#This Row],[Номенклатура]],[1]!Таблица213[[product_name]:[упаковка]],3,FALSE)</f>
        <v>ОХЛ</v>
      </c>
      <c r="G2049" s="15"/>
      <c r="H2049" t="str">
        <f>VLOOKUP(укпф1[[#This Row],[Номенклатура]],[1]!Таблица213[[product_name]:[упаковка]],4,FALSE)</f>
        <v>головы</v>
      </c>
      <c r="I2049">
        <v>163.90243902439025</v>
      </c>
      <c r="J2049" s="15">
        <v>208.85641071428569</v>
      </c>
      <c r="K2049" s="15">
        <f>укпф1[[#This Row],[цена]]*укпф1[[#This Row],[объем]]</f>
        <v>34232.075121951217</v>
      </c>
      <c r="L2049" s="16">
        <f>IFERROR(укпф1[[#This Row],[объем]]*VLOOKUP(укпф1[[#This Row],[артикул]],[1]маринад!$A$2:$D$39,3,FALSE),укпф1[[#This Row],[объем]])</f>
        <v>163.90243902439025</v>
      </c>
    </row>
    <row r="2050" spans="1:12" x14ac:dyDescent="0.35">
      <c r="A2050" s="15" t="s">
        <v>161</v>
      </c>
      <c r="B2050" s="13" t="s">
        <v>93</v>
      </c>
      <c r="C2050" t="s">
        <v>69</v>
      </c>
      <c r="D2050">
        <f>VLOOKUP(укпф1[[#This Row],[Номенклатура]],[1]!Таблица213[[product_name]:[упаковка]],7,FALSE)</f>
        <v>725</v>
      </c>
      <c r="E2050" t="s">
        <v>78</v>
      </c>
      <c r="F2050" t="str">
        <f>VLOOKUP(укпф1[[#This Row],[Номенклатура]],[1]!Таблица213[[product_name]:[упаковка]],3,FALSE)</f>
        <v>ОХЛ</v>
      </c>
      <c r="G2050" s="15"/>
      <c r="H2050" t="str">
        <f>VLOOKUP(укпф1[[#This Row],[Номенклатура]],[1]!Таблица213[[product_name]:[упаковка]],4,FALSE)</f>
        <v>грудка</v>
      </c>
      <c r="I2050">
        <v>116.20967741935483</v>
      </c>
      <c r="J2050" s="15">
        <v>884.0434821428571</v>
      </c>
      <c r="K2050" s="15">
        <f>укпф1[[#This Row],[цена]]*укпф1[[#This Row],[объем]]</f>
        <v>102734.4078845046</v>
      </c>
      <c r="L2050" s="16">
        <f>IFERROR(укпф1[[#This Row],[объем]]*VLOOKUP(укпф1[[#This Row],[артикул]],[1]маринад!$A$2:$D$39,3,FALSE),укпф1[[#This Row],[объем]])</f>
        <v>116.20967741935483</v>
      </c>
    </row>
    <row r="2051" spans="1:12" x14ac:dyDescent="0.35">
      <c r="A2051" s="15" t="s">
        <v>161</v>
      </c>
      <c r="B2051" s="13" t="s">
        <v>93</v>
      </c>
      <c r="C2051" t="s">
        <v>69</v>
      </c>
      <c r="D2051">
        <f>VLOOKUP(укпф1[[#This Row],[Номенклатура]],[1]!Таблица213[[product_name]:[упаковка]],7,FALSE)</f>
        <v>731</v>
      </c>
      <c r="E2051" t="s">
        <v>81</v>
      </c>
      <c r="F2051" t="str">
        <f>VLOOKUP(укпф1[[#This Row],[Номенклатура]],[1]!Таблица213[[product_name]:[упаковка]],3,FALSE)</f>
        <v>ОХЛ</v>
      </c>
      <c r="G2051" s="15"/>
      <c r="H2051" t="str">
        <f>VLOOKUP(укпф1[[#This Row],[Номенклатура]],[1]!Таблица213[[product_name]:[упаковка]],4,FALSE)</f>
        <v>желудки</v>
      </c>
      <c r="I2051">
        <v>51.219512195121943</v>
      </c>
      <c r="J2051" s="15">
        <v>554.21605446428566</v>
      </c>
      <c r="K2051" s="15">
        <f>укпф1[[#This Row],[цена]]*укпф1[[#This Row],[объем]]</f>
        <v>28386.675960365847</v>
      </c>
      <c r="L2051" s="16">
        <f>IFERROR(укпф1[[#This Row],[объем]]*VLOOKUP(укпф1[[#This Row],[артикул]],[1]маринад!$A$2:$D$39,3,FALSE),укпф1[[#This Row],[объем]])</f>
        <v>51.219512195121943</v>
      </c>
    </row>
    <row r="2052" spans="1:12" x14ac:dyDescent="0.35">
      <c r="A2052" s="15" t="s">
        <v>161</v>
      </c>
      <c r="B2052" s="13" t="s">
        <v>93</v>
      </c>
      <c r="C2052" t="s">
        <v>69</v>
      </c>
      <c r="D2052">
        <f>VLOOKUP(укпф1[[#This Row],[Номенклатура]],[1]!Таблица213[[product_name]:[упаковка]],7,FALSE)</f>
        <v>730</v>
      </c>
      <c r="E2052" t="s">
        <v>45</v>
      </c>
      <c r="F2052" t="str">
        <f>VLOOKUP(укпф1[[#This Row],[Номенклатура]],[1]!Таблица213[[product_name]:[упаковка]],3,FALSE)</f>
        <v>ОХЛ</v>
      </c>
      <c r="G2052" s="15"/>
      <c r="H2052" t="str">
        <f>VLOOKUP(укпф1[[#This Row],[Номенклатура]],[1]!Таблица213[[product_name]:[упаковка]],4,FALSE)</f>
        <v>желудки</v>
      </c>
      <c r="I2052">
        <v>64.285714285714278</v>
      </c>
      <c r="J2052" s="15">
        <v>570.84991071428567</v>
      </c>
      <c r="K2052" s="15">
        <f>укпф1[[#This Row],[цена]]*укпф1[[#This Row],[объем]]</f>
        <v>36697.494260204076</v>
      </c>
      <c r="L2052" s="16">
        <f>IFERROR(укпф1[[#This Row],[объем]]*VLOOKUP(укпф1[[#This Row],[артикул]],[1]маринад!$A$2:$D$39,3,FALSE),укпф1[[#This Row],[объем]])</f>
        <v>64.285714285714278</v>
      </c>
    </row>
    <row r="2053" spans="1:12" x14ac:dyDescent="0.35">
      <c r="A2053" s="15" t="s">
        <v>161</v>
      </c>
      <c r="B2053" s="13" t="s">
        <v>93</v>
      </c>
      <c r="C2053" t="s">
        <v>69</v>
      </c>
      <c r="D2053">
        <f>VLOOKUP(укпф1[[#This Row],[Номенклатура]],[1]!Таблица213[[product_name]:[упаковка]],7,FALSE)</f>
        <v>715</v>
      </c>
      <c r="E2053" t="s">
        <v>75</v>
      </c>
      <c r="F2053" t="str">
        <f>VLOOKUP(укпф1[[#This Row],[Номенклатура]],[1]!Таблица213[[product_name]:[упаковка]],3,FALSE)</f>
        <v>ОХЛ</v>
      </c>
      <c r="G2053" s="15"/>
      <c r="H2053" t="str">
        <f>VLOOKUP(укпф1[[#This Row],[Номенклатура]],[1]!Таблица213[[product_name]:[упаковка]],4,FALSE)</f>
        <v>крыло</v>
      </c>
      <c r="I2053">
        <v>258.01526717557255</v>
      </c>
      <c r="J2053" s="15">
        <v>899.88524999999993</v>
      </c>
      <c r="K2053" s="15">
        <f>укпф1[[#This Row],[цена]]*укпф1[[#This Row],[объем]]</f>
        <v>232184.13320610687</v>
      </c>
      <c r="L2053" s="16">
        <f>IFERROR(укпф1[[#This Row],[объем]]*VLOOKUP(укпф1[[#This Row],[артикул]],[1]маринад!$A$2:$D$39,3,FALSE),укпф1[[#This Row],[объем]])</f>
        <v>258.01526717557255</v>
      </c>
    </row>
    <row r="2054" spans="1:12" x14ac:dyDescent="0.35">
      <c r="A2054" s="15" t="s">
        <v>161</v>
      </c>
      <c r="B2054" s="13" t="s">
        <v>93</v>
      </c>
      <c r="C2054" t="s">
        <v>69</v>
      </c>
      <c r="D2054">
        <f>VLOOKUP(укпф1[[#This Row],[Номенклатура]],[1]!Таблица213[[product_name]:[упаковка]],7,FALSE)</f>
        <v>737</v>
      </c>
      <c r="E2054" t="s">
        <v>90</v>
      </c>
      <c r="F2054" t="str">
        <f>VLOOKUP(укпф1[[#This Row],[Номенклатура]],[1]!Таблица213[[product_name]:[упаковка]],3,FALSE)</f>
        <v>ОХЛ</v>
      </c>
      <c r="G2054" s="15"/>
      <c r="H2054" t="str">
        <f>VLOOKUP(укпф1[[#This Row],[Номенклатура]],[1]!Таблица213[[product_name]:[упаковка]],4,FALSE)</f>
        <v>лапы</v>
      </c>
      <c r="I2054">
        <v>120.96774193548387</v>
      </c>
      <c r="J2054" s="15">
        <v>201.20866071428571</v>
      </c>
      <c r="K2054" s="15">
        <f>укпф1[[#This Row],[цена]]*укпф1[[#This Row],[объем]]</f>
        <v>24339.757344470047</v>
      </c>
      <c r="L2054" s="16">
        <f>IFERROR(укпф1[[#This Row],[объем]]*VLOOKUP(укпф1[[#This Row],[артикул]],[1]маринад!$A$2:$D$39,3,FALSE),укпф1[[#This Row],[объем]])</f>
        <v>120.96774193548387</v>
      </c>
    </row>
    <row r="2055" spans="1:12" x14ac:dyDescent="0.35">
      <c r="A2055" s="15" t="s">
        <v>161</v>
      </c>
      <c r="B2055" s="13" t="s">
        <v>93</v>
      </c>
      <c r="C2055" t="s">
        <v>69</v>
      </c>
      <c r="D2055">
        <f>VLOOKUP(укпф1[[#This Row],[Номенклатура]],[1]!Таблица213[[product_name]:[упаковка]],7,FALSE)</f>
        <v>952</v>
      </c>
      <c r="E2055" t="s">
        <v>86</v>
      </c>
      <c r="F2055" t="str">
        <f>VLOOKUP(укпф1[[#This Row],[Номенклатура]],[1]!Таблица213[[product_name]:[упаковка]],3,FALSE)</f>
        <v>ОХЛ</v>
      </c>
      <c r="G2055" s="15"/>
      <c r="H2055" t="str">
        <f>VLOOKUP(укпф1[[#This Row],[Номенклатура]],[1]!Таблица213[[product_name]:[упаковка]],4,FALSE)</f>
        <v>голень</v>
      </c>
      <c r="I2055">
        <v>30.299999999999997</v>
      </c>
      <c r="J2055" s="15">
        <v>930.02102678571418</v>
      </c>
      <c r="K2055" s="15">
        <f>укпф1[[#This Row],[цена]]*укпф1[[#This Row],[объем]]</f>
        <v>28179.637111607139</v>
      </c>
      <c r="L2055" s="16">
        <f>IFERROR(укпф1[[#This Row],[объем]]*VLOOKUP(укпф1[[#This Row],[артикул]],[1]маринад!$A$2:$D$39,3,FALSE),укпф1[[#This Row],[объем]])</f>
        <v>25.908507909362974</v>
      </c>
    </row>
    <row r="2056" spans="1:12" x14ac:dyDescent="0.35">
      <c r="A2056" s="15" t="s">
        <v>161</v>
      </c>
      <c r="B2056" s="13" t="s">
        <v>93</v>
      </c>
      <c r="C2056" t="s">
        <v>69</v>
      </c>
      <c r="D2056">
        <f>VLOOKUP(укпф1[[#This Row],[Номенклатура]],[1]!Таблица213[[product_name]:[упаковка]],7,FALSE)</f>
        <v>953</v>
      </c>
      <c r="E2056" t="s">
        <v>87</v>
      </c>
      <c r="F2056" t="str">
        <f>VLOOKUP(укпф1[[#This Row],[Номенклатура]],[1]!Таблица213[[product_name]:[упаковка]],3,FALSE)</f>
        <v>ОХЛ</v>
      </c>
      <c r="G2056" s="15"/>
      <c r="H2056" t="str">
        <f>VLOOKUP(укпф1[[#This Row],[Номенклатура]],[1]!Таблица213[[product_name]:[упаковка]],4,FALSE)</f>
        <v>бедро</v>
      </c>
      <c r="I2056">
        <v>20.399999999999999</v>
      </c>
      <c r="J2056" s="15">
        <v>953.23741071428572</v>
      </c>
      <c r="K2056" s="15">
        <f>укпф1[[#This Row],[цена]]*укпф1[[#This Row],[объем]]</f>
        <v>19446.043178571428</v>
      </c>
      <c r="L2056" s="16">
        <f>IFERROR(укпф1[[#This Row],[объем]]*VLOOKUP(укпф1[[#This Row],[артикул]],[1]маринад!$A$2:$D$39,3,FALSE),укпф1[[#This Row],[объем]])</f>
        <v>17.59379042690815</v>
      </c>
    </row>
    <row r="2057" spans="1:12" x14ac:dyDescent="0.35">
      <c r="A2057" s="15" t="s">
        <v>161</v>
      </c>
      <c r="B2057" s="13" t="s">
        <v>93</v>
      </c>
      <c r="C2057" t="s">
        <v>69</v>
      </c>
      <c r="D2057">
        <f>VLOOKUP(укпф1[[#This Row],[Номенклатура]],[1]!Таблица213[[product_name]:[упаковка]],7,FALSE)</f>
        <v>951</v>
      </c>
      <c r="E2057" t="s">
        <v>178</v>
      </c>
      <c r="F2057" t="str">
        <f>VLOOKUP(укпф1[[#This Row],[Номенклатура]],[1]!Таблица213[[product_name]:[упаковка]],3,FALSE)</f>
        <v>ОХЛ</v>
      </c>
      <c r="G2057" s="15"/>
      <c r="H2057" t="str">
        <f>VLOOKUP(укпф1[[#This Row],[Номенклатура]],[1]!Таблица213[[product_name]:[упаковка]],4,FALSE)</f>
        <v>крыло</v>
      </c>
      <c r="I2057">
        <v>49.923308032890574</v>
      </c>
      <c r="J2057" s="15">
        <v>891.23600892857132</v>
      </c>
      <c r="K2057" s="15">
        <f>укпф1[[#This Row],[цена]]*укпф1[[#This Row],[объем]]</f>
        <v>44493.449803745083</v>
      </c>
      <c r="L2057" s="16">
        <f>IFERROR(укпф1[[#This Row],[объем]]*VLOOKUP(укпф1[[#This Row],[артикул]],[1]маринад!$A$2:$D$39,3,FALSE),укпф1[[#This Row],[объем]])</f>
        <v>42.397713828357169</v>
      </c>
    </row>
    <row r="2058" spans="1:12" x14ac:dyDescent="0.35">
      <c r="A2058" s="15" t="s">
        <v>161</v>
      </c>
      <c r="B2058" s="13" t="s">
        <v>93</v>
      </c>
      <c r="C2058" t="s">
        <v>69</v>
      </c>
      <c r="D2058">
        <f>VLOOKUP(укпф1[[#This Row],[Номенклатура]],[1]!Таблица213[[product_name]:[упаковка]],7,FALSE)</f>
        <v>204</v>
      </c>
      <c r="E2058" t="s">
        <v>84</v>
      </c>
      <c r="F2058" t="str">
        <f>VLOOKUP(укпф1[[#This Row],[Номенклатура]],[1]!Таблица213[[product_name]:[упаковка]],3,FALSE)</f>
        <v>ОХЛ</v>
      </c>
      <c r="G2058" s="15"/>
      <c r="H2058" t="str">
        <f>VLOOKUP(укпф1[[#This Row],[Номенклатура]],[1]!Таблица213[[product_name]:[упаковка]],4,FALSE)</f>
        <v>крыло</v>
      </c>
      <c r="I2058">
        <v>30.078456035388204</v>
      </c>
      <c r="J2058" s="15">
        <v>884.0434821428571</v>
      </c>
      <c r="K2058" s="15">
        <f>укпф1[[#This Row],[цена]]*укпф1[[#This Row],[объем]]</f>
        <v>26590.663011005425</v>
      </c>
      <c r="L2058" s="16">
        <f>IFERROR(укпф1[[#This Row],[объем]]*VLOOKUP(укпф1[[#This Row],[артикул]],[1]маринад!$A$2:$D$39,3,FALSE),укпф1[[#This Row],[объем]])</f>
        <v>25.785217347096616</v>
      </c>
    </row>
    <row r="2059" spans="1:12" x14ac:dyDescent="0.35">
      <c r="A2059" s="15" t="s">
        <v>161</v>
      </c>
      <c r="B2059" s="13" t="s">
        <v>93</v>
      </c>
      <c r="C2059" t="s">
        <v>69</v>
      </c>
      <c r="D2059">
        <f>VLOOKUP(укпф1[[#This Row],[Номенклатура]],[1]!Таблица213[[product_name]:[упаковка]],7,FALSE)</f>
        <v>205</v>
      </c>
      <c r="E2059" t="s">
        <v>88</v>
      </c>
      <c r="F2059" t="str">
        <f>VLOOKUP(укпф1[[#This Row],[Номенклатура]],[1]!Таблица213[[product_name]:[упаковка]],3,FALSE)</f>
        <v>ОХЛ</v>
      </c>
      <c r="G2059" s="15"/>
      <c r="H2059" t="str">
        <f>VLOOKUP(укпф1[[#This Row],[Номенклатура]],[1]!Таблица213[[product_name]:[упаковка]],4,FALSE)</f>
        <v>рагу</v>
      </c>
      <c r="I2059">
        <v>50.495049504950494</v>
      </c>
      <c r="J2059" s="15">
        <v>635.49160714285711</v>
      </c>
      <c r="K2059" s="15">
        <f>укпф1[[#This Row],[цена]]*укпф1[[#This Row],[объем]]</f>
        <v>32089.180162659119</v>
      </c>
      <c r="L2059" s="16">
        <f>IFERROR(укпф1[[#This Row],[объем]]*VLOOKUP(укпф1[[#This Row],[артикул]],[1]маринад!$A$2:$D$39,3,FALSE),укпф1[[#This Row],[объем]])</f>
        <v>37.467574018661793</v>
      </c>
    </row>
    <row r="2060" spans="1:12" x14ac:dyDescent="0.35">
      <c r="A2060" s="15" t="s">
        <v>161</v>
      </c>
      <c r="B2060" s="13" t="s">
        <v>93</v>
      </c>
      <c r="C2060" t="s">
        <v>69</v>
      </c>
      <c r="D2060">
        <f>VLOOKUP(укпф1[[#This Row],[Номенклатура]],[1]!Таблица213[[product_name]:[упаковка]],7,FALSE)</f>
        <v>30</v>
      </c>
      <c r="E2060" t="s">
        <v>80</v>
      </c>
      <c r="F2060" t="str">
        <f>VLOOKUP(укпф1[[#This Row],[Номенклатура]],[1]!Таблица213[[product_name]:[упаковка]],3,FALSE)</f>
        <v>ОХЛ</v>
      </c>
      <c r="G2060" s="15"/>
      <c r="H2060" t="str">
        <f>VLOOKUP(укпф1[[#This Row],[Номенклатура]],[1]!Таблица213[[product_name]:[упаковка]],4,FALSE)</f>
        <v>рагу</v>
      </c>
      <c r="I2060">
        <v>119.06976744186048</v>
      </c>
      <c r="J2060" s="15">
        <v>739.28249999999991</v>
      </c>
      <c r="K2060" s="15">
        <f>укпф1[[#This Row],[цена]]*укпф1[[#This Row],[объем]]</f>
        <v>88026.195348837209</v>
      </c>
      <c r="L2060" s="16">
        <f>IFERROR(укпф1[[#This Row],[объем]]*VLOOKUP(укпф1[[#This Row],[артикул]],[1]маринад!$A$2:$D$39,3,FALSE),укпф1[[#This Row],[объем]])</f>
        <v>119.06976744186048</v>
      </c>
    </row>
    <row r="2061" spans="1:12" x14ac:dyDescent="0.35">
      <c r="A2061" s="15" t="s">
        <v>161</v>
      </c>
      <c r="B2061" s="13" t="s">
        <v>93</v>
      </c>
      <c r="C2061" t="s">
        <v>69</v>
      </c>
      <c r="D2061">
        <f>VLOOKUP(укпф1[[#This Row],[Номенклатура]],[1]!Таблица213[[product_name]:[упаковка]],7,FALSE)</f>
        <v>733</v>
      </c>
      <c r="E2061" t="s">
        <v>82</v>
      </c>
      <c r="F2061" t="str">
        <f>VLOOKUP(укпф1[[#This Row],[Номенклатура]],[1]!Таблица213[[product_name]:[упаковка]],3,FALSE)</f>
        <v>ОХЛ</v>
      </c>
      <c r="G2061" s="15"/>
      <c r="H2061" t="str">
        <f>VLOOKUP(укпф1[[#This Row],[Номенклатура]],[1]!Таблица213[[product_name]:[упаковка]],4,FALSE)</f>
        <v>печень</v>
      </c>
      <c r="I2061">
        <v>60.487804878048777</v>
      </c>
      <c r="J2061" s="15">
        <v>522.04998214285706</v>
      </c>
      <c r="K2061" s="15">
        <f>укпф1[[#This Row],[цена]]*укпф1[[#This Row],[объем]]</f>
        <v>31577.657456445988</v>
      </c>
      <c r="L2061" s="16">
        <f>IFERROR(укпф1[[#This Row],[объем]]*VLOOKUP(укпф1[[#This Row],[артикул]],[1]маринад!$A$2:$D$39,3,FALSE),укпф1[[#This Row],[объем]])</f>
        <v>60.487804878048777</v>
      </c>
    </row>
    <row r="2062" spans="1:12" x14ac:dyDescent="0.35">
      <c r="A2062" s="15" t="s">
        <v>161</v>
      </c>
      <c r="B2062" s="13" t="s">
        <v>93</v>
      </c>
      <c r="C2062" t="s">
        <v>69</v>
      </c>
      <c r="D2062">
        <f>VLOOKUP(укпф1[[#This Row],[Номенклатура]],[1]!Таблица213[[product_name]:[упаковка]],7,FALSE)</f>
        <v>732</v>
      </c>
      <c r="E2062" t="s">
        <v>47</v>
      </c>
      <c r="F2062" t="str">
        <f>VLOOKUP(укпф1[[#This Row],[Номенклатура]],[1]!Таблица213[[product_name]:[упаковка]],3,FALSE)</f>
        <v>ОХЛ</v>
      </c>
      <c r="G2062" s="15"/>
      <c r="H2062" t="str">
        <f>VLOOKUP(укпф1[[#This Row],[Номенклатура]],[1]!Таблица213[[product_name]:[упаковка]],4,FALSE)</f>
        <v>печень</v>
      </c>
      <c r="I2062">
        <v>47.5</v>
      </c>
      <c r="J2062" s="15">
        <v>538.07383928571426</v>
      </c>
      <c r="K2062" s="15">
        <f>укпф1[[#This Row],[цена]]*укпф1[[#This Row],[объем]]</f>
        <v>25558.507366071426</v>
      </c>
      <c r="L2062" s="16">
        <f>IFERROR(укпф1[[#This Row],[объем]]*VLOOKUP(укпф1[[#This Row],[артикул]],[1]маринад!$A$2:$D$39,3,FALSE),укпф1[[#This Row],[объем]])</f>
        <v>47.5</v>
      </c>
    </row>
    <row r="2063" spans="1:12" x14ac:dyDescent="0.35">
      <c r="A2063" s="15" t="s">
        <v>161</v>
      </c>
      <c r="B2063" s="13" t="s">
        <v>93</v>
      </c>
      <c r="C2063" t="s">
        <v>69</v>
      </c>
      <c r="D2063">
        <f>VLOOKUP(укпф1[[#This Row],[Номенклатура]],[1]!Таблица213[[product_name]:[упаковка]],7,FALSE)</f>
        <v>735</v>
      </c>
      <c r="E2063" t="s">
        <v>83</v>
      </c>
      <c r="F2063" t="str">
        <f>VLOOKUP(укпф1[[#This Row],[Номенклатура]],[1]!Таблица213[[product_name]:[упаковка]],3,FALSE)</f>
        <v>ОХЛ</v>
      </c>
      <c r="G2063" s="15"/>
      <c r="H2063" t="str">
        <f>VLOOKUP(укпф1[[#This Row],[Номенклатура]],[1]!Таблица213[[product_name]:[упаковка]],4,FALSE)</f>
        <v>сердце</v>
      </c>
      <c r="I2063">
        <v>41.311475409836063</v>
      </c>
      <c r="J2063" s="15">
        <v>899.88524999999993</v>
      </c>
      <c r="K2063" s="15">
        <f>укпф1[[#This Row],[цена]]*укпф1[[#This Row],[объем]]</f>
        <v>37175.587377049174</v>
      </c>
      <c r="L2063" s="16">
        <f>IFERROR(укпф1[[#This Row],[объем]]*VLOOKUP(укпф1[[#This Row],[артикул]],[1]маринад!$A$2:$D$39,3,FALSE),укпф1[[#This Row],[объем]])</f>
        <v>41.311475409836063</v>
      </c>
    </row>
    <row r="2064" spans="1:12" x14ac:dyDescent="0.35">
      <c r="A2064" s="15" t="s">
        <v>161</v>
      </c>
      <c r="B2064" s="13" t="s">
        <v>93</v>
      </c>
      <c r="C2064" t="s">
        <v>69</v>
      </c>
      <c r="D2064">
        <f>VLOOKUP(укпф1[[#This Row],[Номенклатура]],[1]!Таблица213[[product_name]:[упаковка]],7,FALSE)</f>
        <v>734</v>
      </c>
      <c r="E2064" t="s">
        <v>49</v>
      </c>
      <c r="F2064" t="str">
        <f>VLOOKUP(укпф1[[#This Row],[Номенклатура]],[1]!Таблица213[[product_name]:[упаковка]],3,FALSE)</f>
        <v>ОХЛ</v>
      </c>
      <c r="G2064" s="15"/>
      <c r="H2064" t="str">
        <f>VLOOKUP(укпф1[[#This Row],[Номенклатура]],[1]!Таблица213[[product_name]:[упаковка]],4,FALSE)</f>
        <v>сердце</v>
      </c>
      <c r="I2064">
        <v>46.285714285714285</v>
      </c>
      <c r="J2064" s="15">
        <v>915.90910714285712</v>
      </c>
      <c r="K2064" s="15">
        <f>укпф1[[#This Row],[цена]]*укпф1[[#This Row],[объем]]</f>
        <v>42393.507244897955</v>
      </c>
      <c r="L2064" s="16">
        <f>IFERROR(укпф1[[#This Row],[объем]]*VLOOKUP(укпф1[[#This Row],[артикул]],[1]маринад!$A$2:$D$39,3,FALSE),укпф1[[#This Row],[объем]])</f>
        <v>46.285714285714285</v>
      </c>
    </row>
    <row r="2065" spans="1:12" x14ac:dyDescent="0.35">
      <c r="A2065" s="15" t="s">
        <v>161</v>
      </c>
      <c r="B2065" s="13" t="s">
        <v>93</v>
      </c>
      <c r="C2065" t="s">
        <v>69</v>
      </c>
      <c r="D2065">
        <f>VLOOKUP(укпф1[[#This Row],[Номенклатура]],[1]!Таблица213[[product_name]:[упаковка]],7,FALSE)</f>
        <v>719</v>
      </c>
      <c r="E2065" t="s">
        <v>77</v>
      </c>
      <c r="F2065" t="str">
        <f>VLOOKUP(укпф1[[#This Row],[Номенклатура]],[1]!Таблица213[[product_name]:[упаковка]],3,FALSE)</f>
        <v>ОХЛ</v>
      </c>
      <c r="G2065" s="15"/>
      <c r="H2065" t="str">
        <f>VLOOKUP(укпф1[[#This Row],[Номенклатура]],[1]!Таблица213[[product_name]:[упаковка]],4,FALSE)</f>
        <v>филе</v>
      </c>
      <c r="I2065">
        <v>446.66666666666663</v>
      </c>
      <c r="J2065" s="15">
        <v>1140.7893750000001</v>
      </c>
      <c r="K2065" s="15">
        <f>укпф1[[#This Row],[цена]]*укпф1[[#This Row],[объем]]</f>
        <v>509552.58749999997</v>
      </c>
      <c r="L2065" s="16">
        <f>IFERROR(укпф1[[#This Row],[объем]]*VLOOKUP(укпф1[[#This Row],[артикул]],[1]маринад!$A$2:$D$39,3,FALSE),укпф1[[#This Row],[объем]])</f>
        <v>446.66666666666663</v>
      </c>
    </row>
    <row r="2066" spans="1:12" x14ac:dyDescent="0.35">
      <c r="A2066" s="15" t="s">
        <v>161</v>
      </c>
      <c r="B2066" s="13" t="s">
        <v>93</v>
      </c>
      <c r="C2066" t="s">
        <v>69</v>
      </c>
      <c r="D2066">
        <f>VLOOKUP(укпф1[[#This Row],[Номенклатура]],[1]!Таблица213[[product_name]:[упаковка]],7,FALSE)</f>
        <v>702</v>
      </c>
      <c r="E2066" t="s">
        <v>72</v>
      </c>
      <c r="F2066" t="str">
        <f>VLOOKUP(укпф1[[#This Row],[Номенклатура]],[1]!Таблица213[[product_name]:[упаковка]],3,FALSE)</f>
        <v>ОХЛ</v>
      </c>
      <c r="G2066" s="15"/>
      <c r="H2066" t="str">
        <f>VLOOKUP(укпф1[[#This Row],[Номенклатура]],[1]!Таблица213[[product_name]:[упаковка]],4,FALSE)</f>
        <v>тушка</v>
      </c>
      <c r="I2066">
        <v>51.811594202898547</v>
      </c>
      <c r="J2066" s="15">
        <v>811.20776785714281</v>
      </c>
      <c r="K2066" s="15">
        <f>укпф1[[#This Row],[цена]]*укпф1[[#This Row],[объем]]</f>
        <v>42029.967682453411</v>
      </c>
      <c r="L2066" s="16">
        <f>IFERROR(укпф1[[#This Row],[объем]]*VLOOKUP(укпф1[[#This Row],[артикул]],[1]маринад!$A$2:$D$39,3,FALSE),укпф1[[#This Row],[объем]])</f>
        <v>51.811594202898547</v>
      </c>
    </row>
    <row r="2067" spans="1:12" x14ac:dyDescent="0.35">
      <c r="A2067" s="15" t="s">
        <v>161</v>
      </c>
      <c r="B2067" s="13" t="s">
        <v>93</v>
      </c>
      <c r="C2067" t="s">
        <v>69</v>
      </c>
      <c r="D2067">
        <f>VLOOKUP(укпф1[[#This Row],[Номенклатура]],[1]!Таблица213[[product_name]:[упаковка]],7,FALSE)</f>
        <v>717</v>
      </c>
      <c r="E2067" t="s">
        <v>76</v>
      </c>
      <c r="F2067" t="str">
        <f>VLOOKUP(укпф1[[#This Row],[Номенклатура]],[1]!Таблица213[[product_name]:[упаковка]],3,FALSE)</f>
        <v>ОХЛ</v>
      </c>
      <c r="G2067" s="15"/>
      <c r="H2067" t="str">
        <f>VLOOKUP(укпф1[[#This Row],[Номенклатура]],[1]!Таблица213[[product_name]:[упаковка]],4,FALSE)</f>
        <v>четвертина</v>
      </c>
      <c r="I2067">
        <v>88.666666666666671</v>
      </c>
      <c r="J2067" s="15">
        <v>819.40178571428567</v>
      </c>
      <c r="K2067" s="15">
        <f>укпф1[[#This Row],[цена]]*укпф1[[#This Row],[объем]]</f>
        <v>72653.625</v>
      </c>
      <c r="L2067" s="16">
        <f>IFERROR(укпф1[[#This Row],[объем]]*VLOOKUP(укпф1[[#This Row],[артикул]],[1]маринад!$A$2:$D$39,3,FALSE),укпф1[[#This Row],[объем]])</f>
        <v>88.666666666666671</v>
      </c>
    </row>
    <row r="2068" spans="1:12" x14ac:dyDescent="0.35">
      <c r="A2068" s="15" t="s">
        <v>161</v>
      </c>
      <c r="B2068" s="13" t="s">
        <v>93</v>
      </c>
      <c r="C2068" t="s">
        <v>69</v>
      </c>
      <c r="D2068">
        <f>VLOOKUP(укпф1[[#This Row],[Номенклатура]],[1]!Таблица213[[product_name]:[упаковка]],7,FALSE)</f>
        <v>744</v>
      </c>
      <c r="E2068" t="s">
        <v>92</v>
      </c>
      <c r="F2068" t="str">
        <f>VLOOKUP(укпф1[[#This Row],[Номенклатура]],[1]!Таблица213[[product_name]:[упаковка]],3,FALSE)</f>
        <v>ОХЛ</v>
      </c>
      <c r="G2068" s="15"/>
      <c r="H2068" t="str">
        <f>VLOOKUP(укпф1[[#This Row],[Номенклатура]],[1]!Таблица213[[product_name]:[упаковка]],4,FALSE)</f>
        <v>шея</v>
      </c>
      <c r="I2068">
        <v>163.90243902439025</v>
      </c>
      <c r="J2068" s="15">
        <v>297.71598214285711</v>
      </c>
      <c r="K2068" s="15">
        <f>укпф1[[#This Row],[цена]]*укпф1[[#This Row],[объем]]</f>
        <v>48796.375609756091</v>
      </c>
      <c r="L2068" s="16">
        <f>IFERROR(укпф1[[#This Row],[объем]]*VLOOKUP(укпф1[[#This Row],[артикул]],[1]маринад!$A$2:$D$39,3,FALSE),укпф1[[#This Row],[объем]])</f>
        <v>163.90243902439025</v>
      </c>
    </row>
    <row r="2069" spans="1:12" x14ac:dyDescent="0.35">
      <c r="A2069" s="15" t="s">
        <v>161</v>
      </c>
      <c r="B2069" s="13" t="s">
        <v>179</v>
      </c>
      <c r="C2069" s="13" t="s">
        <v>180</v>
      </c>
      <c r="D2069">
        <f>VLOOKUP(укпф1[[#This Row],[Номенклатура]],[1]!Таблица213[[product_name]:[упаковка]],7,FALSE)</f>
        <v>982</v>
      </c>
      <c r="E2069" t="s">
        <v>100</v>
      </c>
      <c r="F2069" t="str">
        <f>VLOOKUP(укпф1[[#This Row],[Номенклатура]],[1]!Таблица213[[product_name]:[упаковка]],3,FALSE)</f>
        <v>ОХЛ</v>
      </c>
      <c r="G2069" s="15"/>
      <c r="H2069" t="str">
        <f>VLOOKUP(укпф1[[#This Row],[Номенклатура]],[1]!Таблица213[[product_name]:[упаковка]],4,FALSE)</f>
        <v>филе</v>
      </c>
      <c r="I2069">
        <v>10000</v>
      </c>
      <c r="J2069" s="15">
        <v>1051.875</v>
      </c>
      <c r="K2069" s="15">
        <f>укпф1[[#This Row],[цена]]*укпф1[[#This Row],[объем]]</f>
        <v>10518750</v>
      </c>
      <c r="L2069" s="16">
        <f>IFERROR(укпф1[[#This Row],[объем]]*VLOOKUP(укпф1[[#This Row],[артикул]],[1]маринад!$A$2:$D$39,3,FALSE),укпф1[[#This Row],[объем]])</f>
        <v>10000</v>
      </c>
    </row>
    <row r="2070" spans="1:12" x14ac:dyDescent="0.35">
      <c r="A2070" s="15" t="s">
        <v>161</v>
      </c>
      <c r="B2070" s="13" t="s">
        <v>68</v>
      </c>
      <c r="C2070" t="s">
        <v>69</v>
      </c>
      <c r="D2070">
        <f>VLOOKUP(укпф1[[#This Row],[Номенклатура]],[1]!Таблица213[[product_name]:[упаковка]],7,FALSE)</f>
        <v>1067</v>
      </c>
      <c r="E2070" t="s">
        <v>169</v>
      </c>
      <c r="F2070" t="str">
        <f>VLOOKUP(укпф1[[#This Row],[Номенклатура]],[1]!Таблица213[[product_name]:[упаковка]],3,FALSE)</f>
        <v>ОХЛ</v>
      </c>
      <c r="G2070" s="15"/>
      <c r="H2070" t="str">
        <f>VLOOKUP(укпф1[[#This Row],[Номенклатура]],[1]!Таблица213[[product_name]:[упаковка]],4,FALSE)</f>
        <v>бедро</v>
      </c>
      <c r="I2070">
        <v>403.56521739130443</v>
      </c>
      <c r="J2070" s="15">
        <v>884.0434821428571</v>
      </c>
      <c r="K2070" s="15">
        <f>укпф1[[#This Row],[цена]]*укпф1[[#This Row],[объем]]</f>
        <v>356769.20005434786</v>
      </c>
      <c r="L2070" s="16">
        <f>IFERROR(укпф1[[#This Row],[объем]]*VLOOKUP(укпф1[[#This Row],[артикул]],[1]маринад!$A$2:$D$39,3,FALSE),укпф1[[#This Row],[объем]])</f>
        <v>342.58507418616676</v>
      </c>
    </row>
    <row r="2071" spans="1:12" x14ac:dyDescent="0.35">
      <c r="A2071" s="15" t="s">
        <v>161</v>
      </c>
      <c r="B2071" s="13" t="s">
        <v>68</v>
      </c>
      <c r="C2071" t="s">
        <v>69</v>
      </c>
      <c r="D2071">
        <f>VLOOKUP(укпф1[[#This Row],[Номенклатура]],[1]!Таблица213[[product_name]:[упаковка]],7,FALSE)</f>
        <v>991</v>
      </c>
      <c r="E2071" t="s">
        <v>29</v>
      </c>
      <c r="F2071" t="str">
        <f>VLOOKUP(укпф1[[#This Row],[Номенклатура]],[1]!Таблица213[[product_name]:[упаковка]],3,FALSE)</f>
        <v>ОХЛ</v>
      </c>
      <c r="G2071" s="15"/>
      <c r="H2071" t="str">
        <f>VLOOKUP(укпф1[[#This Row],[Номенклатура]],[1]!Таблица213[[product_name]:[упаковка]],4,FALSE)</f>
        <v>бедро</v>
      </c>
      <c r="I2071">
        <v>2598.4251968503936</v>
      </c>
      <c r="J2071" s="15">
        <v>867.65544642857139</v>
      </c>
      <c r="K2071" s="15">
        <f>укпф1[[#This Row],[цена]]*укпф1[[#This Row],[объем]]</f>
        <v>2254537.7741844766</v>
      </c>
      <c r="L2071" s="16">
        <f>IFERROR(укпф1[[#This Row],[объем]]*VLOOKUP(укпф1[[#This Row],[артикул]],[1]маринад!$A$2:$D$39,3,FALSE),укпф1[[#This Row],[объем]])</f>
        <v>2598.4251968503936</v>
      </c>
    </row>
    <row r="2072" spans="1:12" x14ac:dyDescent="0.35">
      <c r="A2072" s="15" t="s">
        <v>161</v>
      </c>
      <c r="B2072" s="13" t="s">
        <v>68</v>
      </c>
      <c r="C2072" t="s">
        <v>69</v>
      </c>
      <c r="D2072">
        <f>VLOOKUP(укпф1[[#This Row],[Номенклатура]],[1]!Таблица213[[product_name]:[упаковка]],7,FALSE)</f>
        <v>992</v>
      </c>
      <c r="E2072" t="s">
        <v>31</v>
      </c>
      <c r="F2072" t="str">
        <f>VLOOKUP(укпф1[[#This Row],[Номенклатура]],[1]!Таблица213[[product_name]:[упаковка]],3,FALSE)</f>
        <v>ОХЛ</v>
      </c>
      <c r="G2072" s="15"/>
      <c r="H2072" t="str">
        <f>VLOOKUP(укпф1[[#This Row],[Номенклатура]],[1]!Таблица213[[product_name]:[упаковка]],4,FALSE)</f>
        <v>голень</v>
      </c>
      <c r="I2072">
        <v>1133.5877862595421</v>
      </c>
      <c r="J2072" s="15">
        <v>899.88524999999993</v>
      </c>
      <c r="K2072" s="15">
        <f>укпф1[[#This Row],[цена]]*укпф1[[#This Row],[объем]]</f>
        <v>1020098.9284351146</v>
      </c>
      <c r="L2072" s="16">
        <f>IFERROR(укпф1[[#This Row],[объем]]*VLOOKUP(укпф1[[#This Row],[артикул]],[1]маринад!$A$2:$D$39,3,FALSE),укпф1[[#This Row],[объем]])</f>
        <v>1133.5877862595421</v>
      </c>
    </row>
    <row r="2073" spans="1:12" x14ac:dyDescent="0.35">
      <c r="A2073" s="15" t="s">
        <v>161</v>
      </c>
      <c r="B2073" s="13" t="s">
        <v>68</v>
      </c>
      <c r="C2073" t="s">
        <v>69</v>
      </c>
      <c r="D2073">
        <f>VLOOKUP(укпф1[[#This Row],[Номенклатура]],[1]!Таблица213[[product_name]:[упаковка]],7,FALSE)</f>
        <v>1008</v>
      </c>
      <c r="E2073" t="s">
        <v>66</v>
      </c>
      <c r="F2073" t="str">
        <f>VLOOKUP(укпф1[[#This Row],[Номенклатура]],[1]!Таблица213[[product_name]:[упаковка]],3,FALSE)</f>
        <v>ОХЛ</v>
      </c>
      <c r="G2073" s="15"/>
      <c r="H2073" t="str">
        <f>VLOOKUP(укпф1[[#This Row],[Номенклатура]],[1]!Таблица213[[product_name]:[упаковка]],4,FALSE)</f>
        <v>головы</v>
      </c>
      <c r="I2073">
        <v>1649.9999999999998</v>
      </c>
      <c r="J2073" s="15">
        <v>208.85641071428569</v>
      </c>
      <c r="K2073" s="15">
        <f>укпф1[[#This Row],[цена]]*укпф1[[#This Row],[объем]]</f>
        <v>344613.07767857134</v>
      </c>
      <c r="L2073" s="16">
        <f>IFERROR(укпф1[[#This Row],[объем]]*VLOOKUP(укпф1[[#This Row],[артикул]],[1]маринад!$A$2:$D$39,3,FALSE),укпф1[[#This Row],[объем]])</f>
        <v>1649.9999999999998</v>
      </c>
    </row>
    <row r="2074" spans="1:12" x14ac:dyDescent="0.35">
      <c r="A2074" s="15" t="s">
        <v>161</v>
      </c>
      <c r="B2074" s="13" t="s">
        <v>68</v>
      </c>
      <c r="C2074" t="s">
        <v>69</v>
      </c>
      <c r="D2074">
        <f>VLOOKUP(укпф1[[#This Row],[Номенклатура]],[1]!Таблица213[[product_name]:[упаковка]],7,FALSE)</f>
        <v>994</v>
      </c>
      <c r="E2074" t="s">
        <v>39</v>
      </c>
      <c r="F2074" t="str">
        <f>VLOOKUP(укпф1[[#This Row],[Номенклатура]],[1]!Таблица213[[product_name]:[упаковка]],3,FALSE)</f>
        <v>ОХЛ</v>
      </c>
      <c r="G2074" s="15"/>
      <c r="H2074" t="str">
        <f>VLOOKUP(укпф1[[#This Row],[Номенклатура]],[1]!Таблица213[[product_name]:[упаковка]],4,FALSE)</f>
        <v>грудка</v>
      </c>
      <c r="I2074">
        <v>1130.4032258064515</v>
      </c>
      <c r="J2074" s="15">
        <v>884.0434821428571</v>
      </c>
      <c r="K2074" s="15">
        <f>укпф1[[#This Row],[цена]]*укпф1[[#This Row],[объем]]</f>
        <v>999325.6039674537</v>
      </c>
      <c r="L2074" s="16">
        <f>IFERROR(укпф1[[#This Row],[объем]]*VLOOKUP(укпф1[[#This Row],[артикул]],[1]маринад!$A$2:$D$39,3,FALSE),укпф1[[#This Row],[объем]])</f>
        <v>1130.4032258064515</v>
      </c>
    </row>
    <row r="2075" spans="1:12" x14ac:dyDescent="0.35">
      <c r="A2075" s="15" t="s">
        <v>161</v>
      </c>
      <c r="B2075" s="13" t="s">
        <v>68</v>
      </c>
      <c r="C2075" t="s">
        <v>69</v>
      </c>
      <c r="D2075">
        <f>VLOOKUP(укпф1[[#This Row],[Номенклатура]],[1]!Таблица213[[product_name]:[упаковка]],7,FALSE)</f>
        <v>1000</v>
      </c>
      <c r="E2075" t="s">
        <v>46</v>
      </c>
      <c r="F2075" t="str">
        <f>VLOOKUP(укпф1[[#This Row],[Номенклатура]],[1]!Таблица213[[product_name]:[упаковка]],3,FALSE)</f>
        <v>ОХЛ</v>
      </c>
      <c r="G2075" s="15"/>
      <c r="H2075" t="str">
        <f>VLOOKUP(укпф1[[#This Row],[Номенклатура]],[1]!Таблица213[[product_name]:[упаковка]],4,FALSE)</f>
        <v>желудки</v>
      </c>
      <c r="I2075">
        <v>788.93442622950829</v>
      </c>
      <c r="J2075" s="15">
        <v>554.21605446428566</v>
      </c>
      <c r="K2075" s="15">
        <f>укпф1[[#This Row],[цена]]*укпф1[[#This Row],[объем]]</f>
        <v>437240.12493596313</v>
      </c>
      <c r="L2075" s="16">
        <f>IFERROR(укпф1[[#This Row],[объем]]*VLOOKUP(укпф1[[#This Row],[артикул]],[1]маринад!$A$2:$D$39,3,FALSE),укпф1[[#This Row],[объем]])</f>
        <v>788.93442622950829</v>
      </c>
    </row>
    <row r="2076" spans="1:12" x14ac:dyDescent="0.35">
      <c r="A2076" s="15" t="s">
        <v>161</v>
      </c>
      <c r="B2076" s="13" t="s">
        <v>68</v>
      </c>
      <c r="C2076" t="s">
        <v>69</v>
      </c>
      <c r="D2076">
        <f>VLOOKUP(укпф1[[#This Row],[Номенклатура]],[1]!Таблица213[[product_name]:[упаковка]],7,FALSE)</f>
        <v>993</v>
      </c>
      <c r="E2076" t="s">
        <v>33</v>
      </c>
      <c r="F2076" t="str">
        <f>VLOOKUP(укпф1[[#This Row],[Номенклатура]],[1]!Таблица213[[product_name]:[упаковка]],3,FALSE)</f>
        <v>ОХЛ</v>
      </c>
      <c r="G2076" s="15"/>
      <c r="H2076" t="str">
        <f>VLOOKUP(укпф1[[#This Row],[Номенклатура]],[1]!Таблица213[[product_name]:[упаковка]],4,FALSE)</f>
        <v>крыло</v>
      </c>
      <c r="I2076">
        <v>600</v>
      </c>
      <c r="J2076" s="15">
        <v>899.88524999999993</v>
      </c>
      <c r="K2076" s="15">
        <f>укпф1[[#This Row],[цена]]*укпф1[[#This Row],[объем]]</f>
        <v>539931.14999999991</v>
      </c>
      <c r="L2076" s="16">
        <f>IFERROR(укпф1[[#This Row],[объем]]*VLOOKUP(укпф1[[#This Row],[артикул]],[1]маринад!$A$2:$D$39,3,FALSE),укпф1[[#This Row],[объем]])</f>
        <v>600</v>
      </c>
    </row>
    <row r="2077" spans="1:12" x14ac:dyDescent="0.35">
      <c r="A2077" s="15" t="s">
        <v>161</v>
      </c>
      <c r="B2077" s="13" t="s">
        <v>68</v>
      </c>
      <c r="C2077" t="s">
        <v>69</v>
      </c>
      <c r="D2077">
        <f>VLOOKUP(укпф1[[#This Row],[Номенклатура]],[1]!Таблица213[[product_name]:[упаковка]],7,FALSE)</f>
        <v>1009</v>
      </c>
      <c r="E2077" t="s">
        <v>65</v>
      </c>
      <c r="F2077" t="str">
        <f>VLOOKUP(укпф1[[#This Row],[Номенклатура]],[1]!Таблица213[[product_name]:[упаковка]],3,FALSE)</f>
        <v>ОХЛ</v>
      </c>
      <c r="G2077" s="15"/>
      <c r="H2077" t="str">
        <f>VLOOKUP(укпф1[[#This Row],[Номенклатура]],[1]!Таблица213[[product_name]:[упаковка]],4,FALSE)</f>
        <v>лапы</v>
      </c>
      <c r="I2077">
        <v>1321.7213114754099</v>
      </c>
      <c r="J2077" s="15">
        <v>201.20866071428571</v>
      </c>
      <c r="K2077" s="15">
        <f>укпф1[[#This Row],[цена]]*укпф1[[#This Row],[объем]]</f>
        <v>265941.7749194965</v>
      </c>
      <c r="L2077" s="16">
        <f>IFERROR(укпф1[[#This Row],[объем]]*VLOOKUP(укпф1[[#This Row],[артикул]],[1]маринад!$A$2:$D$39,3,FALSE),укпф1[[#This Row],[объем]])</f>
        <v>1321.7213114754099</v>
      </c>
    </row>
    <row r="2078" spans="1:12" x14ac:dyDescent="0.35">
      <c r="A2078" s="15" t="s">
        <v>161</v>
      </c>
      <c r="B2078" s="13" t="s">
        <v>68</v>
      </c>
      <c r="C2078" t="s">
        <v>69</v>
      </c>
      <c r="D2078">
        <f>VLOOKUP(укпф1[[#This Row],[Номенклатура]],[1]!Таблица213[[product_name]:[упаковка]],7,FALSE)</f>
        <v>1017</v>
      </c>
      <c r="E2078" t="s">
        <v>55</v>
      </c>
      <c r="F2078" t="str">
        <f>VLOOKUP(укпф1[[#This Row],[Номенклатура]],[1]!Таблица213[[product_name]:[упаковка]],3,FALSE)</f>
        <v>ОХЛ</v>
      </c>
      <c r="G2078" s="15"/>
      <c r="H2078" t="str">
        <f>VLOOKUP(укпф1[[#This Row],[Номенклатура]],[1]!Таблица213[[product_name]:[упаковка]],4,FALSE)</f>
        <v>голень</v>
      </c>
      <c r="I2078">
        <v>151.5</v>
      </c>
      <c r="J2078" s="15">
        <v>930.02102678571418</v>
      </c>
      <c r="K2078" s="15">
        <f>укпф1[[#This Row],[цена]]*укпф1[[#This Row],[объем]]</f>
        <v>140898.18555803571</v>
      </c>
      <c r="L2078" s="16">
        <f>IFERROR(укпф1[[#This Row],[объем]]*VLOOKUP(укпф1[[#This Row],[артикул]],[1]маринад!$A$2:$D$39,3,FALSE),укпф1[[#This Row],[объем]])</f>
        <v>129.54253954681488</v>
      </c>
    </row>
    <row r="2079" spans="1:12" x14ac:dyDescent="0.35">
      <c r="A2079" s="15" t="s">
        <v>161</v>
      </c>
      <c r="B2079" s="13" t="s">
        <v>68</v>
      </c>
      <c r="C2079" t="s">
        <v>69</v>
      </c>
      <c r="D2079">
        <f>VLOOKUP(укпф1[[#This Row],[Номенклатура]],[1]!Таблица213[[product_name]:[упаковка]],7,FALSE)</f>
        <v>1019</v>
      </c>
      <c r="E2079" t="s">
        <v>57</v>
      </c>
      <c r="F2079" t="str">
        <f>VLOOKUP(укпф1[[#This Row],[Номенклатура]],[1]!Таблица213[[product_name]:[упаковка]],3,FALSE)</f>
        <v>ОХЛ</v>
      </c>
      <c r="G2079" s="15"/>
      <c r="H2079" t="str">
        <f>VLOOKUP(укпф1[[#This Row],[Номенклатура]],[1]!Таблица213[[product_name]:[упаковка]],4,FALSE)</f>
        <v>филе</v>
      </c>
      <c r="I2079">
        <v>29.142857142857135</v>
      </c>
      <c r="J2079" s="15">
        <v>1133.5058035714285</v>
      </c>
      <c r="K2079" s="15">
        <f>укпф1[[#This Row],[цена]]*укпф1[[#This Row],[объем]]</f>
        <v>33033.597704081621</v>
      </c>
      <c r="L2079" s="16">
        <f>IFERROR(укпф1[[#This Row],[объем]]*VLOOKUP(укпф1[[#This Row],[артикул]],[1]маринад!$A$2:$D$39,3,FALSE),укпф1[[#This Row],[объем]])</f>
        <v>25.341614906832291</v>
      </c>
    </row>
    <row r="2080" spans="1:12" x14ac:dyDescent="0.35">
      <c r="A2080" s="15" t="s">
        <v>161</v>
      </c>
      <c r="B2080" s="13" t="s">
        <v>68</v>
      </c>
      <c r="C2080" t="s">
        <v>69</v>
      </c>
      <c r="D2080">
        <f>VLOOKUP(укпф1[[#This Row],[Номенклатура]],[1]!Таблица213[[product_name]:[упаковка]],7,FALSE)</f>
        <v>1018</v>
      </c>
      <c r="E2080" t="s">
        <v>56</v>
      </c>
      <c r="F2080" t="str">
        <f>VLOOKUP(укпф1[[#This Row],[Номенклатура]],[1]!Таблица213[[product_name]:[упаковка]],3,FALSE)</f>
        <v>ОХЛ</v>
      </c>
      <c r="G2080" s="15"/>
      <c r="H2080" t="str">
        <f>VLOOKUP(укпф1[[#This Row],[Номенклатура]],[1]!Таблица213[[product_name]:[упаковка]],4,FALSE)</f>
        <v>бедро</v>
      </c>
      <c r="I2080">
        <v>61.818181818181813</v>
      </c>
      <c r="J2080" s="15">
        <v>953.23741071428572</v>
      </c>
      <c r="K2080" s="15">
        <f>укпф1[[#This Row],[цена]]*укпф1[[#This Row],[объем]]</f>
        <v>58927.403571428564</v>
      </c>
      <c r="L2080" s="16">
        <f>IFERROR(укпф1[[#This Row],[объем]]*VLOOKUP(укпф1[[#This Row],[артикул]],[1]маринад!$A$2:$D$39,3,FALSE),укпф1[[#This Row],[объем]])</f>
        <v>53.31451644517621</v>
      </c>
    </row>
    <row r="2081" spans="1:12" x14ac:dyDescent="0.35">
      <c r="A2081" s="15" t="s">
        <v>161</v>
      </c>
      <c r="B2081" s="13" t="s">
        <v>68</v>
      </c>
      <c r="C2081" t="s">
        <v>69</v>
      </c>
      <c r="D2081">
        <f>VLOOKUP(укпф1[[#This Row],[Номенклатура]],[1]!Таблица213[[product_name]:[упаковка]],7,FALSE)</f>
        <v>1014</v>
      </c>
      <c r="E2081" t="s">
        <v>53</v>
      </c>
      <c r="F2081" t="str">
        <f>VLOOKUP(укпф1[[#This Row],[Номенклатура]],[1]!Таблица213[[product_name]:[упаковка]],3,FALSE)</f>
        <v>ОХЛ</v>
      </c>
      <c r="G2081" s="15"/>
      <c r="H2081" t="str">
        <f>VLOOKUP(укпф1[[#This Row],[Номенклатура]],[1]!Таблица213[[product_name]:[упаковка]],4,FALSE)</f>
        <v>крыло</v>
      </c>
      <c r="I2081">
        <v>684.66346153846155</v>
      </c>
      <c r="J2081" s="15">
        <v>884.0434821428571</v>
      </c>
      <c r="K2081" s="15">
        <f>укпф1[[#This Row],[цена]]*укпф1[[#This Row],[объем]]</f>
        <v>605272.27063444362</v>
      </c>
      <c r="L2081" s="16">
        <f>IFERROR(укпф1[[#This Row],[объем]]*VLOOKUP(укпф1[[#This Row],[артикул]],[1]маринад!$A$2:$D$39,3,FALSE),укпф1[[#This Row],[объем]])</f>
        <v>586.93824392495628</v>
      </c>
    </row>
    <row r="2082" spans="1:12" x14ac:dyDescent="0.35">
      <c r="A2082" s="15" t="s">
        <v>161</v>
      </c>
      <c r="B2082" s="13" t="s">
        <v>68</v>
      </c>
      <c r="C2082" t="s">
        <v>69</v>
      </c>
      <c r="D2082">
        <f>VLOOKUP(укпф1[[#This Row],[Номенклатура]],[1]!Таблица213[[product_name]:[упаковка]],7,FALSE)</f>
        <v>1020</v>
      </c>
      <c r="E2082" t="s">
        <v>59</v>
      </c>
      <c r="F2082" t="str">
        <f>VLOOKUP(укпф1[[#This Row],[Номенклатура]],[1]!Таблица213[[product_name]:[упаковка]],3,FALSE)</f>
        <v>ОХЛ</v>
      </c>
      <c r="G2082" s="15"/>
      <c r="H2082" t="str">
        <f>VLOOKUP(укпф1[[#This Row],[Номенклатура]],[1]!Таблица213[[product_name]:[упаковка]],4,FALSE)</f>
        <v>рагу</v>
      </c>
      <c r="I2082">
        <v>1211.8811881188117</v>
      </c>
      <c r="J2082" s="15">
        <v>635.49160714285711</v>
      </c>
      <c r="K2082" s="15">
        <f>укпф1[[#This Row],[цена]]*укпф1[[#This Row],[объем]]</f>
        <v>770140.32390381873</v>
      </c>
      <c r="L2082" s="16">
        <f>IFERROR(укпф1[[#This Row],[объем]]*VLOOKUP(укпф1[[#This Row],[артикул]],[1]маринад!$A$2:$D$39,3,FALSE),укпф1[[#This Row],[объем]])</f>
        <v>899.22177644788292</v>
      </c>
    </row>
    <row r="2083" spans="1:12" x14ac:dyDescent="0.35">
      <c r="A2083" s="15" t="s">
        <v>161</v>
      </c>
      <c r="B2083" s="13" t="s">
        <v>68</v>
      </c>
      <c r="C2083" t="s">
        <v>69</v>
      </c>
      <c r="D2083">
        <f>VLOOKUP(укпф1[[#This Row],[Номенклатура]],[1]!Таблица213[[product_name]:[упаковка]],7,FALSE)</f>
        <v>997</v>
      </c>
      <c r="E2083" t="s">
        <v>43</v>
      </c>
      <c r="F2083" t="str">
        <f>VLOOKUP(укпф1[[#This Row],[Номенклатура]],[1]!Таблица213[[product_name]:[упаковка]],3,FALSE)</f>
        <v>ОХЛ</v>
      </c>
      <c r="G2083" s="15"/>
      <c r="H2083" t="str">
        <f>VLOOKUP(укпф1[[#This Row],[Номенклатура]],[1]!Таблица213[[product_name]:[упаковка]],4,FALSE)</f>
        <v>рагу</v>
      </c>
      <c r="I2083">
        <v>2235.6198347107438</v>
      </c>
      <c r="J2083" s="15">
        <v>739.28249999999991</v>
      </c>
      <c r="K2083" s="15">
        <f>укпф1[[#This Row],[цена]]*укпф1[[#This Row],[объем]]</f>
        <v>1652754.6204545454</v>
      </c>
      <c r="L2083" s="16">
        <f>IFERROR(укпф1[[#This Row],[объем]]*VLOOKUP(укпф1[[#This Row],[артикул]],[1]маринад!$A$2:$D$39,3,FALSE),укпф1[[#This Row],[объем]])</f>
        <v>2235.6198347107438</v>
      </c>
    </row>
    <row r="2084" spans="1:12" x14ac:dyDescent="0.35">
      <c r="A2084" s="15" t="s">
        <v>161</v>
      </c>
      <c r="B2084" s="13" t="s">
        <v>68</v>
      </c>
      <c r="C2084" t="s">
        <v>69</v>
      </c>
      <c r="D2084">
        <f>VLOOKUP(укпф1[[#This Row],[Номенклатура]],[1]!Таблица213[[product_name]:[упаковка]],7,FALSE)</f>
        <v>1002</v>
      </c>
      <c r="E2084" t="s">
        <v>48</v>
      </c>
      <c r="F2084" t="str">
        <f>VLOOKUP(укпф1[[#This Row],[Номенклатура]],[1]!Таблица213[[product_name]:[упаковка]],3,FALSE)</f>
        <v>ОХЛ</v>
      </c>
      <c r="G2084" s="15"/>
      <c r="H2084" t="str">
        <f>VLOOKUP(укпф1[[#This Row],[Номенклатура]],[1]!Таблица213[[product_name]:[упаковка]],4,FALSE)</f>
        <v>печень</v>
      </c>
      <c r="I2084">
        <v>762.29508196721326</v>
      </c>
      <c r="J2084" s="15">
        <v>522.04998214285706</v>
      </c>
      <c r="K2084" s="15">
        <f>укпф1[[#This Row],[цена]]*укпф1[[#This Row],[объем]]</f>
        <v>397956.13392857142</v>
      </c>
      <c r="L2084" s="16">
        <f>IFERROR(укпф1[[#This Row],[объем]]*VLOOKUP(укпф1[[#This Row],[артикул]],[1]маринад!$A$2:$D$39,3,FALSE),укпф1[[#This Row],[объем]])</f>
        <v>762.29508196721326</v>
      </c>
    </row>
    <row r="2085" spans="1:12" x14ac:dyDescent="0.35">
      <c r="A2085" s="15" t="s">
        <v>161</v>
      </c>
      <c r="B2085" s="13" t="s">
        <v>68</v>
      </c>
      <c r="C2085" t="s">
        <v>69</v>
      </c>
      <c r="D2085">
        <f>VLOOKUP(укпф1[[#This Row],[Номенклатура]],[1]!Таблица213[[product_name]:[упаковка]],7,FALSE)</f>
        <v>996</v>
      </c>
      <c r="E2085" t="s">
        <v>41</v>
      </c>
      <c r="F2085" t="str">
        <f>VLOOKUP(укпф1[[#This Row],[Номенклатура]],[1]!Таблица213[[product_name]:[упаковка]],3,FALSE)</f>
        <v>ОХЛ</v>
      </c>
      <c r="G2085" s="15"/>
      <c r="H2085" t="str">
        <f>VLOOKUP(укпф1[[#This Row],[Номенклатура]],[1]!Таблица213[[product_name]:[упаковка]],4,FALSE)</f>
        <v>половинка</v>
      </c>
      <c r="I2085">
        <v>145.69105691056913</v>
      </c>
      <c r="J2085" s="15">
        <v>819.40178571428567</v>
      </c>
      <c r="K2085" s="15">
        <f>укпф1[[#This Row],[цена]]*укпф1[[#This Row],[объем]]</f>
        <v>119379.51219512196</v>
      </c>
      <c r="L2085" s="16">
        <f>IFERROR(укпф1[[#This Row],[объем]]*VLOOKUP(укпф1[[#This Row],[артикул]],[1]маринад!$A$2:$D$39,3,FALSE),укпф1[[#This Row],[объем]])</f>
        <v>145.69105691056913</v>
      </c>
    </row>
    <row r="2086" spans="1:12" x14ac:dyDescent="0.35">
      <c r="A2086" s="15" t="s">
        <v>161</v>
      </c>
      <c r="B2086" s="13" t="s">
        <v>68</v>
      </c>
      <c r="C2086" t="s">
        <v>69</v>
      </c>
      <c r="D2086">
        <f>VLOOKUP(укпф1[[#This Row],[Номенклатура]],[1]!Таблица213[[product_name]:[упаковка]],7,FALSE)</f>
        <v>1015</v>
      </c>
      <c r="E2086" t="s">
        <v>167</v>
      </c>
      <c r="F2086" t="str">
        <f>VLOOKUP(укпф1[[#This Row],[Номенклатура]],[1]!Таблица213[[product_name]:[упаковка]],3,FALSE)</f>
        <v>ОХЛ</v>
      </c>
      <c r="G2086" s="15"/>
      <c r="H2086" t="str">
        <f>VLOOKUP(укпф1[[#This Row],[Номенклатура]],[1]!Таблица213[[product_name]:[упаковка]],4,FALSE)</f>
        <v>половинка</v>
      </c>
      <c r="I2086">
        <v>402.54545454545456</v>
      </c>
      <c r="J2086" s="15">
        <v>799.37196428571428</v>
      </c>
      <c r="K2086" s="15">
        <f>укпф1[[#This Row],[цена]]*укпф1[[#This Row],[объем]]</f>
        <v>321783.55071428575</v>
      </c>
      <c r="L2086" s="16">
        <f>IFERROR(укпф1[[#This Row],[объем]]*VLOOKUP(укпф1[[#This Row],[артикул]],[1]маринад!$A$2:$D$39,3,FALSE),укпф1[[#This Row],[объем]])</f>
        <v>391.96246791183501</v>
      </c>
    </row>
    <row r="2087" spans="1:12" x14ac:dyDescent="0.35">
      <c r="A2087" s="15" t="s">
        <v>161</v>
      </c>
      <c r="B2087" s="13" t="s">
        <v>68</v>
      </c>
      <c r="C2087" t="s">
        <v>69</v>
      </c>
      <c r="D2087">
        <f>VLOOKUP(укпф1[[#This Row],[Номенклатура]],[1]!Таблица213[[product_name]:[упаковка]],7,FALSE)</f>
        <v>1003</v>
      </c>
      <c r="E2087" t="s">
        <v>50</v>
      </c>
      <c r="F2087" t="str">
        <f>VLOOKUP(укпф1[[#This Row],[Номенклатура]],[1]!Таблица213[[product_name]:[упаковка]],3,FALSE)</f>
        <v>ОХЛ</v>
      </c>
      <c r="G2087" s="15"/>
      <c r="H2087" t="str">
        <f>VLOOKUP(укпф1[[#This Row],[Номенклатура]],[1]!Таблица213[[product_name]:[упаковка]],4,FALSE)</f>
        <v>сердце</v>
      </c>
      <c r="I2087">
        <v>382.23140495867767</v>
      </c>
      <c r="J2087" s="15">
        <v>899.88524999999993</v>
      </c>
      <c r="K2087" s="15">
        <f>укпф1[[#This Row],[цена]]*укпф1[[#This Row],[объем]]</f>
        <v>343964.40340909088</v>
      </c>
      <c r="L2087" s="16">
        <f>IFERROR(укпф1[[#This Row],[объем]]*VLOOKUP(укпф1[[#This Row],[артикул]],[1]маринад!$A$2:$D$39,3,FALSE),укпф1[[#This Row],[объем]])</f>
        <v>382.23140495867767</v>
      </c>
    </row>
    <row r="2088" spans="1:12" x14ac:dyDescent="0.35">
      <c r="A2088" s="15" t="s">
        <v>161</v>
      </c>
      <c r="B2088" s="13" t="s">
        <v>68</v>
      </c>
      <c r="C2088" t="s">
        <v>69</v>
      </c>
      <c r="D2088">
        <f>VLOOKUP(укпф1[[#This Row],[Номенклатура]],[1]!Таблица213[[product_name]:[упаковка]],7,FALSE)</f>
        <v>1007</v>
      </c>
      <c r="E2088" t="s">
        <v>44</v>
      </c>
      <c r="F2088" t="str">
        <f>VLOOKUP(укпф1[[#This Row],[Номенклатура]],[1]!Таблица213[[product_name]:[упаковка]],3,FALSE)</f>
        <v>ОХЛ</v>
      </c>
      <c r="G2088" s="15"/>
      <c r="H2088" t="str">
        <f>VLOOKUP(укпф1[[#This Row],[Номенклатура]],[1]!Таблица213[[product_name]:[упаковка]],4,FALSE)</f>
        <v>спинка</v>
      </c>
      <c r="I2088">
        <v>285.61983471074382</v>
      </c>
      <c r="J2088" s="15">
        <v>386.02928571428566</v>
      </c>
      <c r="K2088" s="15">
        <f>укпф1[[#This Row],[цена]]*укпф1[[#This Row],[объем]]</f>
        <v>110257.62077922077</v>
      </c>
      <c r="L2088" s="16">
        <f>IFERROR(укпф1[[#This Row],[объем]]*VLOOKUP(укпф1[[#This Row],[артикул]],[1]маринад!$A$2:$D$39,3,FALSE),укпф1[[#This Row],[объем]])</f>
        <v>285.61983471074382</v>
      </c>
    </row>
    <row r="2089" spans="1:12" x14ac:dyDescent="0.35">
      <c r="A2089" s="15" t="s">
        <v>161</v>
      </c>
      <c r="B2089" s="13" t="s">
        <v>68</v>
      </c>
      <c r="C2089" t="s">
        <v>69</v>
      </c>
      <c r="D2089">
        <f>VLOOKUP(укпф1[[#This Row],[Номенклатура]],[1]!Таблица213[[product_name]:[упаковка]],7,FALSE)</f>
        <v>998</v>
      </c>
      <c r="E2089" t="s">
        <v>37</v>
      </c>
      <c r="F2089" t="str">
        <f>VLOOKUP(укпф1[[#This Row],[Номенклатура]],[1]!Таблица213[[product_name]:[упаковка]],3,FALSE)</f>
        <v>ОХЛ</v>
      </c>
      <c r="G2089" s="15"/>
      <c r="H2089" t="str">
        <f>VLOOKUP(укпф1[[#This Row],[Номенклатура]],[1]!Таблица213[[product_name]:[упаковка]],4,FALSE)</f>
        <v>филе</v>
      </c>
      <c r="I2089">
        <v>2484.3795620437959</v>
      </c>
      <c r="J2089" s="15">
        <v>1140.7893750000001</v>
      </c>
      <c r="K2089" s="15">
        <f>укпф1[[#This Row],[цена]]*укпф1[[#This Row],[объем]]</f>
        <v>2834153.8078467157</v>
      </c>
      <c r="L2089" s="16">
        <f>IFERROR(укпф1[[#This Row],[объем]]*VLOOKUP(укпф1[[#This Row],[артикул]],[1]маринад!$A$2:$D$39,3,FALSE),укпф1[[#This Row],[объем]])</f>
        <v>2484.3795620437959</v>
      </c>
    </row>
    <row r="2090" spans="1:12" x14ac:dyDescent="0.35">
      <c r="A2090" s="15" t="s">
        <v>161</v>
      </c>
      <c r="B2090" s="13" t="s">
        <v>68</v>
      </c>
      <c r="C2090" t="s">
        <v>69</v>
      </c>
      <c r="D2090">
        <f>VLOOKUP(укпф1[[#This Row],[Номенклатура]],[1]!Таблица213[[product_name]:[упаковка]],7,FALSE)</f>
        <v>987</v>
      </c>
      <c r="E2090" t="s">
        <v>27</v>
      </c>
      <c r="F2090" t="str">
        <f>VLOOKUP(укпф1[[#This Row],[Номенклатура]],[1]!Таблица213[[product_name]:[упаковка]],3,FALSE)</f>
        <v>ОХЛ</v>
      </c>
      <c r="G2090" s="15"/>
      <c r="H2090" t="str">
        <f>VLOOKUP(укпф1[[#This Row],[Номенклатура]],[1]!Таблица213[[product_name]:[упаковка]],4,FALSE)</f>
        <v>тушка</v>
      </c>
      <c r="I2090">
        <v>454.83870967741933</v>
      </c>
      <c r="J2090" s="15">
        <v>811.20776785714281</v>
      </c>
      <c r="K2090" s="15">
        <f>укпф1[[#This Row],[цена]]*укпф1[[#This Row],[объем]]</f>
        <v>368968.69441244233</v>
      </c>
      <c r="L2090" s="16">
        <f>IFERROR(укпф1[[#This Row],[объем]]*VLOOKUP(укпф1[[#This Row],[артикул]],[1]маринад!$A$2:$D$39,3,FALSE),укпф1[[#This Row],[объем]])</f>
        <v>454.83870967741933</v>
      </c>
    </row>
    <row r="2091" spans="1:12" x14ac:dyDescent="0.35">
      <c r="A2091" s="15" t="s">
        <v>161</v>
      </c>
      <c r="B2091" s="13" t="s">
        <v>68</v>
      </c>
      <c r="C2091" t="s">
        <v>69</v>
      </c>
      <c r="D2091">
        <f>VLOOKUP(укпф1[[#This Row],[Номенклатура]],[1]!Таблица213[[product_name]:[упаковка]],7,FALSE)</f>
        <v>1016</v>
      </c>
      <c r="E2091" t="s">
        <v>70</v>
      </c>
      <c r="F2091" t="str">
        <f>VLOOKUP(укпф1[[#This Row],[Номенклатура]],[1]!Таблица213[[product_name]:[упаковка]],3,FALSE)</f>
        <v>ОХЛ</v>
      </c>
      <c r="G2091" s="15"/>
      <c r="H2091" t="str">
        <f>VLOOKUP(укпф1[[#This Row],[Номенклатура]],[1]!Таблица213[[product_name]:[упаковка]],4,FALSE)</f>
        <v>табак</v>
      </c>
      <c r="I2091">
        <v>33.243243243243242</v>
      </c>
      <c r="J2091" s="15">
        <v>780.25258928571429</v>
      </c>
      <c r="K2091" s="15">
        <f>укпф1[[#This Row],[цена]]*укпф1[[#This Row],[объем]]</f>
        <v>25938.126616795365</v>
      </c>
      <c r="L2091" s="16">
        <f>IFERROR(укпф1[[#This Row],[объем]]*VLOOKUP(укпф1[[#This Row],[артикул]],[1]маринад!$A$2:$D$39,3,FALSE),укпф1[[#This Row],[объем]])</f>
        <v>32.369272875601986</v>
      </c>
    </row>
    <row r="2092" spans="1:12" x14ac:dyDescent="0.35">
      <c r="A2092" s="15" t="s">
        <v>161</v>
      </c>
      <c r="B2092" s="13" t="s">
        <v>68</v>
      </c>
      <c r="C2092" t="s">
        <v>69</v>
      </c>
      <c r="D2092">
        <f>VLOOKUP(укпф1[[#This Row],[Номенклатура]],[1]!Таблица213[[product_name]:[упаковка]],7,FALSE)</f>
        <v>1038</v>
      </c>
      <c r="E2092" t="s">
        <v>60</v>
      </c>
      <c r="F2092" t="str">
        <f>VLOOKUP(укпф1[[#This Row],[Номенклатура]],[1]!Таблица213[[product_name]:[упаковка]],3,FALSE)</f>
        <v>ОХЛ</v>
      </c>
      <c r="G2092" s="15"/>
      <c r="H2092" t="str">
        <f>VLOOKUP(укпф1[[#This Row],[Номенклатура]],[1]!Таблица213[[product_name]:[упаковка]],4,FALSE)</f>
        <v>табак</v>
      </c>
      <c r="I2092">
        <v>76.020408163265301</v>
      </c>
      <c r="J2092" s="15">
        <v>769.32723214285704</v>
      </c>
      <c r="K2092" s="15">
        <f>укпф1[[#This Row],[цена]]*укпф1[[#This Row],[объем]]</f>
        <v>58484.570198615147</v>
      </c>
      <c r="L2092" s="16">
        <f>IFERROR(укпф1[[#This Row],[объем]]*VLOOKUP(укпф1[[#This Row],[артикул]],[1]маринад!$A$2:$D$39,3,FALSE),укпф1[[#This Row],[объем]])</f>
        <v>75.267730854718124</v>
      </c>
    </row>
    <row r="2093" spans="1:12" x14ac:dyDescent="0.35">
      <c r="A2093" s="15" t="s">
        <v>161</v>
      </c>
      <c r="B2093" s="13" t="s">
        <v>68</v>
      </c>
      <c r="C2093" t="s">
        <v>69</v>
      </c>
      <c r="D2093">
        <f>VLOOKUP(укпф1[[#This Row],[Номенклатура]],[1]!Таблица213[[product_name]:[упаковка]],7,FALSE)</f>
        <v>999</v>
      </c>
      <c r="E2093" t="s">
        <v>35</v>
      </c>
      <c r="F2093" t="str">
        <f>VLOOKUP(укпф1[[#This Row],[Номенклатура]],[1]!Таблица213[[product_name]:[упаковка]],3,FALSE)</f>
        <v>ОХЛ</v>
      </c>
      <c r="G2093" s="15"/>
      <c r="H2093" t="str">
        <f>VLOOKUP(укпф1[[#This Row],[Номенклатура]],[1]!Таблица213[[product_name]:[упаковка]],4,FALSE)</f>
        <v>четвертина</v>
      </c>
      <c r="I2093">
        <v>1045</v>
      </c>
      <c r="J2093" s="15">
        <v>819.40178571428567</v>
      </c>
      <c r="K2093" s="15">
        <f>укпф1[[#This Row],[цена]]*укпф1[[#This Row],[объем]]</f>
        <v>856274.86607142852</v>
      </c>
      <c r="L2093" s="16">
        <f>IFERROR(укпф1[[#This Row],[объем]]*VLOOKUP(укпф1[[#This Row],[артикул]],[1]маринад!$A$2:$D$39,3,FALSE),укпф1[[#This Row],[объем]])</f>
        <v>1045</v>
      </c>
    </row>
    <row r="2094" spans="1:12" x14ac:dyDescent="0.35">
      <c r="A2094" s="15" t="s">
        <v>161</v>
      </c>
      <c r="B2094" s="13" t="s">
        <v>68</v>
      </c>
      <c r="C2094" t="s">
        <v>69</v>
      </c>
      <c r="D2094">
        <f>VLOOKUP(укпф1[[#This Row],[Номенклатура]],[1]!Таблица213[[product_name]:[упаковка]],7,FALSE)</f>
        <v>1004</v>
      </c>
      <c r="E2094" t="s">
        <v>67</v>
      </c>
      <c r="F2094" t="str">
        <f>VLOOKUP(укпф1[[#This Row],[Номенклатура]],[1]!Таблица213[[product_name]:[упаковка]],3,FALSE)</f>
        <v>ОХЛ</v>
      </c>
      <c r="G2094" s="15"/>
      <c r="H2094" t="str">
        <f>VLOOKUP(укпф1[[#This Row],[Номенклатура]],[1]!Таблица213[[product_name]:[упаковка]],4,FALSE)</f>
        <v>шея</v>
      </c>
      <c r="I2094">
        <v>1735.0819672131149</v>
      </c>
      <c r="J2094" s="15">
        <v>297.71598214285711</v>
      </c>
      <c r="K2094" s="15">
        <f>укпф1[[#This Row],[цена]]*укпф1[[#This Row],[объем]]</f>
        <v>516561.63196721312</v>
      </c>
      <c r="L2094" s="16">
        <f>IFERROR(укпф1[[#This Row],[объем]]*VLOOKUP(укпф1[[#This Row],[артикул]],[1]маринад!$A$2:$D$39,3,FALSE),укпф1[[#This Row],[объем]])</f>
        <v>1735.0819672131149</v>
      </c>
    </row>
    <row r="2095" spans="1:12" x14ac:dyDescent="0.35">
      <c r="A2095" s="15" t="s">
        <v>161</v>
      </c>
      <c r="B2095" s="13" t="s">
        <v>106</v>
      </c>
      <c r="C2095" s="13" t="s">
        <v>102</v>
      </c>
      <c r="D2095">
        <f>VLOOKUP(укпф1[[#This Row],[Номенклатура]],[1]!Таблица213[[product_name]:[упаковка]],7,FALSE)</f>
        <v>1088</v>
      </c>
      <c r="E2095" t="s">
        <v>103</v>
      </c>
      <c r="F2095" t="str">
        <f>VLOOKUP(укпф1[[#This Row],[Номенклатура]],[1]!Таблица213[[product_name]:[упаковка]],3,FALSE)</f>
        <v>ОХЛ</v>
      </c>
      <c r="G2095" s="15"/>
      <c r="H2095" t="str">
        <f>VLOOKUP(укпф1[[#This Row],[Номенклатура]],[1]!Таблица213[[product_name]:[упаковка]],4,FALSE)</f>
        <v>тушка</v>
      </c>
      <c r="I2095">
        <v>229994.953247834</v>
      </c>
      <c r="J2095" s="15">
        <v>649.43999999999994</v>
      </c>
      <c r="K2095" s="15">
        <f>укпф1[[#This Row],[цена]]*укпф1[[#This Row],[объем]]</f>
        <v>149367922.43727329</v>
      </c>
      <c r="L2095" s="16">
        <f>IFERROR(укпф1[[#This Row],[объем]]*VLOOKUP(укпф1[[#This Row],[артикул]],[1]маринад!$A$2:$D$39,3,FALSE),укпф1[[#This Row],[объем]])</f>
        <v>229994.953247834</v>
      </c>
    </row>
    <row r="2096" spans="1:12" x14ac:dyDescent="0.35">
      <c r="A2096" s="15" t="s">
        <v>161</v>
      </c>
      <c r="B2096" s="13" t="s">
        <v>71</v>
      </c>
      <c r="C2096" s="13" t="s">
        <v>180</v>
      </c>
      <c r="D2096">
        <f>VLOOKUP(укпф1[[#This Row],[Номенклатура]],[1]!Таблица213[[product_name]:[упаковка]],7,FALSE)</f>
        <v>983</v>
      </c>
      <c r="E2096" t="s">
        <v>181</v>
      </c>
      <c r="F2096" t="str">
        <f>VLOOKUP(укпф1[[#This Row],[Номенклатура]],[1]!Таблица213[[product_name]:[упаковка]],3,FALSE)</f>
        <v>ОХЛ</v>
      </c>
      <c r="G2096" s="15"/>
      <c r="H2096" t="str">
        <f>VLOOKUP(укпф1[[#This Row],[Номенклатура]],[1]!Таблица213[[product_name]:[упаковка]],4,FALSE)</f>
        <v>грудка</v>
      </c>
      <c r="I2096">
        <v>9500</v>
      </c>
      <c r="J2096" s="15">
        <v>813.21428571428567</v>
      </c>
      <c r="K2096" s="15">
        <f>укпф1[[#This Row],[цена]]*укпф1[[#This Row],[объем]]</f>
        <v>7725535.7142857136</v>
      </c>
      <c r="L2096" s="16">
        <f>IFERROR(укпф1[[#This Row],[объем]]*VLOOKUP(укпф1[[#This Row],[артикул]],[1]маринад!$A$2:$D$39,3,FALSE),укпф1[[#This Row],[объем]])</f>
        <v>9500</v>
      </c>
    </row>
    <row r="2097" spans="1:12" x14ac:dyDescent="0.35">
      <c r="A2097" s="15" t="s">
        <v>161</v>
      </c>
      <c r="B2097" s="13" t="s">
        <v>71</v>
      </c>
      <c r="C2097" t="s">
        <v>69</v>
      </c>
      <c r="D2097">
        <f>VLOOKUP(укпф1[[#This Row],[Номенклатура]],[1]!Таблица213[[product_name]:[упаковка]],7,FALSE)</f>
        <v>1064</v>
      </c>
      <c r="E2097" t="s">
        <v>62</v>
      </c>
      <c r="F2097" t="str">
        <f>VLOOKUP(укпф1[[#This Row],[Номенклатура]],[1]!Таблица213[[product_name]:[упаковка]],3,FALSE)</f>
        <v>ОХЛ</v>
      </c>
      <c r="G2097" s="15"/>
      <c r="H2097" t="str">
        <f>VLOOKUP(укпф1[[#This Row],[Номенклатура]],[1]!Таблица213[[product_name]:[упаковка]],4,FALSE)</f>
        <v>бедро</v>
      </c>
      <c r="I2097">
        <v>36.900000000000006</v>
      </c>
      <c r="J2097" s="15">
        <v>884.0434821428571</v>
      </c>
      <c r="K2097" s="15">
        <f>укпф1[[#This Row],[цена]]*укпф1[[#This Row],[объем]]</f>
        <v>32621.204491071432</v>
      </c>
      <c r="L2097" s="16">
        <f>IFERROR(укпф1[[#This Row],[объем]]*VLOOKUP(укпф1[[#This Row],[артикул]],[1]маринад!$A$2:$D$39,3,FALSE),укпф1[[#This Row],[объем]])</f>
        <v>31.324278438030564</v>
      </c>
    </row>
    <row r="2098" spans="1:12" x14ac:dyDescent="0.35">
      <c r="A2098" s="15" t="s">
        <v>161</v>
      </c>
      <c r="B2098" s="13" t="s">
        <v>71</v>
      </c>
      <c r="C2098" t="s">
        <v>69</v>
      </c>
      <c r="D2098">
        <f>VLOOKUP(укпф1[[#This Row],[Номенклатура]],[1]!Таблица213[[product_name]:[упаковка]],7,FALSE)</f>
        <v>941</v>
      </c>
      <c r="E2098" t="s">
        <v>51</v>
      </c>
      <c r="F2098" t="str">
        <f>VLOOKUP(укпф1[[#This Row],[Номенклатура]],[1]!Таблица213[[product_name]:[упаковка]],3,FALSE)</f>
        <v>ОХЛ</v>
      </c>
      <c r="G2098" s="15"/>
      <c r="H2098" t="str">
        <f>VLOOKUP(укпф1[[#This Row],[Номенклатура]],[1]!Таблица213[[product_name]:[упаковка]],4,FALSE)</f>
        <v>бедро</v>
      </c>
      <c r="I2098">
        <v>35.700000000000003</v>
      </c>
      <c r="J2098" s="15">
        <v>937.73291925465844</v>
      </c>
      <c r="K2098" s="15">
        <f>укпф1[[#This Row],[цена]]*укпф1[[#This Row],[объем]]</f>
        <v>33477.065217391311</v>
      </c>
      <c r="L2098" s="16">
        <f>IFERROR(укпф1[[#This Row],[объем]]*VLOOKUP(укпф1[[#This Row],[артикул]],[1]маринад!$A$2:$D$39,3,FALSE),укпф1[[#This Row],[объем]])</f>
        <v>30.126582278481017</v>
      </c>
    </row>
    <row r="2099" spans="1:12" x14ac:dyDescent="0.35">
      <c r="A2099" s="15" t="s">
        <v>161</v>
      </c>
      <c r="B2099" s="13" t="s">
        <v>71</v>
      </c>
      <c r="C2099" t="s">
        <v>69</v>
      </c>
      <c r="D2099">
        <f>VLOOKUP(укпф1[[#This Row],[Номенклатура]],[1]!Таблица213[[product_name]:[упаковка]],7,FALSE)</f>
        <v>711</v>
      </c>
      <c r="E2099" t="s">
        <v>73</v>
      </c>
      <c r="F2099" t="str">
        <f>VLOOKUP(укпф1[[#This Row],[Номенклатура]],[1]!Таблица213[[product_name]:[упаковка]],3,FALSE)</f>
        <v>ОХЛ</v>
      </c>
      <c r="G2099" s="15"/>
      <c r="H2099" t="str">
        <f>VLOOKUP(укпф1[[#This Row],[Номенклатура]],[1]!Таблица213[[product_name]:[упаковка]],4,FALSE)</f>
        <v>бедро</v>
      </c>
      <c r="I2099">
        <v>649.6875</v>
      </c>
      <c r="J2099" s="15">
        <v>867.65544642857139</v>
      </c>
      <c r="K2099" s="15">
        <f>укпф1[[#This Row],[цена]]*укпф1[[#This Row],[объем]]</f>
        <v>563704.89785156248</v>
      </c>
      <c r="L2099" s="16">
        <f>IFERROR(укпф1[[#This Row],[объем]]*VLOOKUP(укпф1[[#This Row],[артикул]],[1]маринад!$A$2:$D$39,3,FALSE),укпф1[[#This Row],[объем]])</f>
        <v>649.6875</v>
      </c>
    </row>
    <row r="2100" spans="1:12" x14ac:dyDescent="0.35">
      <c r="A2100" s="15" t="s">
        <v>161</v>
      </c>
      <c r="B2100" s="13" t="s">
        <v>71</v>
      </c>
      <c r="C2100" t="s">
        <v>69</v>
      </c>
      <c r="D2100">
        <f>VLOOKUP(укпф1[[#This Row],[Номенклатура]],[1]!Таблица213[[product_name]:[упаковка]],7,FALSE)</f>
        <v>710</v>
      </c>
      <c r="E2100" t="s">
        <v>28</v>
      </c>
      <c r="F2100" t="str">
        <f>VLOOKUP(укпф1[[#This Row],[Номенклатура]],[1]!Таблица213[[product_name]:[упаковка]],3,FALSE)</f>
        <v>ОХЛ</v>
      </c>
      <c r="G2100" s="15"/>
      <c r="H2100" t="str">
        <f>VLOOKUP(укпф1[[#This Row],[Номенклатура]],[1]!Таблица213[[product_name]:[упаковка]],4,FALSE)</f>
        <v>бедро</v>
      </c>
      <c r="I2100">
        <v>339.90000000000003</v>
      </c>
      <c r="J2100" s="15">
        <v>884.0434821428571</v>
      </c>
      <c r="K2100" s="15">
        <f>укпф1[[#This Row],[цена]]*укпф1[[#This Row],[объем]]</f>
        <v>300486.37958035717</v>
      </c>
      <c r="L2100" s="16">
        <f>IFERROR(укпф1[[#This Row],[объем]]*VLOOKUP(укпф1[[#This Row],[артикул]],[1]маринад!$A$2:$D$39,3,FALSE),укпф1[[#This Row],[объем]])</f>
        <v>339.90000000000003</v>
      </c>
    </row>
    <row r="2101" spans="1:12" x14ac:dyDescent="0.35">
      <c r="A2101" s="15" t="s">
        <v>161</v>
      </c>
      <c r="B2101" s="13" t="s">
        <v>71</v>
      </c>
      <c r="C2101" t="s">
        <v>69</v>
      </c>
      <c r="D2101">
        <f>VLOOKUP(укпф1[[#This Row],[Номенклатура]],[1]!Таблица213[[product_name]:[упаковка]],7,FALSE)</f>
        <v>713</v>
      </c>
      <c r="E2101" t="s">
        <v>74</v>
      </c>
      <c r="F2101" t="str">
        <f>VLOOKUP(укпф1[[#This Row],[Номенклатура]],[1]!Таблица213[[product_name]:[упаковка]],3,FALSE)</f>
        <v>ОХЛ</v>
      </c>
      <c r="G2101" s="15"/>
      <c r="H2101" t="str">
        <f>VLOOKUP(укпф1[[#This Row],[Номенклатура]],[1]!Таблица213[[product_name]:[упаковка]],4,FALSE)</f>
        <v>голень</v>
      </c>
      <c r="I2101">
        <v>456.81818181818187</v>
      </c>
      <c r="J2101" s="15">
        <v>899.88524999999993</v>
      </c>
      <c r="K2101" s="15">
        <f>укпф1[[#This Row],[цена]]*укпф1[[#This Row],[объем]]</f>
        <v>411083.94375000003</v>
      </c>
      <c r="L2101" s="16">
        <f>IFERROR(укпф1[[#This Row],[объем]]*VLOOKUP(укпф1[[#This Row],[артикул]],[1]маринад!$A$2:$D$39,3,FALSE),укпф1[[#This Row],[объем]])</f>
        <v>456.81818181818187</v>
      </c>
    </row>
    <row r="2102" spans="1:12" x14ac:dyDescent="0.35">
      <c r="A2102" s="15" t="s">
        <v>161</v>
      </c>
      <c r="B2102" s="13" t="s">
        <v>71</v>
      </c>
      <c r="C2102" t="s">
        <v>69</v>
      </c>
      <c r="D2102">
        <f>VLOOKUP(укпф1[[#This Row],[Номенклатура]],[1]!Таблица213[[product_name]:[упаковка]],7,FALSE)</f>
        <v>712</v>
      </c>
      <c r="E2102" t="s">
        <v>30</v>
      </c>
      <c r="F2102" t="str">
        <f>VLOOKUP(укпф1[[#This Row],[Номенклатура]],[1]!Таблица213[[product_name]:[упаковка]],3,FALSE)</f>
        <v>ОХЛ</v>
      </c>
      <c r="G2102" s="15"/>
      <c r="H2102" t="str">
        <f>VLOOKUP(укпф1[[#This Row],[Номенклатура]],[1]!Таблица213[[product_name]:[упаковка]],4,FALSE)</f>
        <v>голень</v>
      </c>
      <c r="I2102">
        <v>316.8</v>
      </c>
      <c r="J2102" s="15">
        <v>915.90910714285712</v>
      </c>
      <c r="K2102" s="15">
        <f>укпф1[[#This Row],[цена]]*укпф1[[#This Row],[объем]]</f>
        <v>290160.00514285715</v>
      </c>
      <c r="L2102" s="16">
        <f>IFERROR(укпф1[[#This Row],[объем]]*VLOOKUP(укпф1[[#This Row],[артикул]],[1]маринад!$A$2:$D$39,3,FALSE),укпф1[[#This Row],[объем]])</f>
        <v>316.8</v>
      </c>
    </row>
    <row r="2103" spans="1:12" x14ac:dyDescent="0.35">
      <c r="A2103" s="15" t="s">
        <v>161</v>
      </c>
      <c r="B2103" s="13" t="s">
        <v>71</v>
      </c>
      <c r="C2103" t="s">
        <v>69</v>
      </c>
      <c r="D2103">
        <f>VLOOKUP(укпф1[[#This Row],[Номенклатура]],[1]!Таблица213[[product_name]:[упаковка]],7,FALSE)</f>
        <v>739</v>
      </c>
      <c r="E2103" t="s">
        <v>91</v>
      </c>
      <c r="F2103" t="str">
        <f>VLOOKUP(укпф1[[#This Row],[Номенклатура]],[1]!Таблица213[[product_name]:[упаковка]],3,FALSE)</f>
        <v>ОХЛ</v>
      </c>
      <c r="G2103" s="15"/>
      <c r="H2103" t="str">
        <f>VLOOKUP(укпф1[[#This Row],[Номенклатура]],[1]!Таблица213[[product_name]:[упаковка]],4,FALSE)</f>
        <v>головы</v>
      </c>
      <c r="I2103">
        <v>92.195121951219505</v>
      </c>
      <c r="J2103" s="15">
        <v>208.85641071428569</v>
      </c>
      <c r="K2103" s="15">
        <f>укпф1[[#This Row],[цена]]*укпф1[[#This Row],[объем]]</f>
        <v>19255.542256097557</v>
      </c>
      <c r="L2103" s="16">
        <f>IFERROR(укпф1[[#This Row],[объем]]*VLOOKUP(укпф1[[#This Row],[артикул]],[1]маринад!$A$2:$D$39,3,FALSE),укпф1[[#This Row],[объем]])</f>
        <v>92.195121951219505</v>
      </c>
    </row>
    <row r="2104" spans="1:12" x14ac:dyDescent="0.35">
      <c r="A2104" s="15" t="s">
        <v>161</v>
      </c>
      <c r="B2104" s="13" t="s">
        <v>71</v>
      </c>
      <c r="C2104" t="s">
        <v>69</v>
      </c>
      <c r="D2104">
        <f>VLOOKUP(укпф1[[#This Row],[Номенклатура]],[1]!Таблица213[[product_name]:[упаковка]],7,FALSE)</f>
        <v>725</v>
      </c>
      <c r="E2104" t="s">
        <v>78</v>
      </c>
      <c r="F2104" t="str">
        <f>VLOOKUP(укпф1[[#This Row],[Номенклатура]],[1]!Таблица213[[product_name]:[упаковка]],3,FALSE)</f>
        <v>ОХЛ</v>
      </c>
      <c r="G2104" s="15"/>
      <c r="H2104" t="str">
        <f>VLOOKUP(укпф1[[#This Row],[Номенклатура]],[1]!Таблица213[[product_name]:[упаковка]],4,FALSE)</f>
        <v>грудка</v>
      </c>
      <c r="I2104">
        <v>1426.2096774193549</v>
      </c>
      <c r="J2104" s="15">
        <v>884.0434821428571</v>
      </c>
      <c r="K2104" s="15">
        <f>укпф1[[#This Row],[цена]]*укпф1[[#This Row],[объем]]</f>
        <v>1260831.3694916475</v>
      </c>
      <c r="L2104" s="16">
        <f>IFERROR(укпф1[[#This Row],[объем]]*VLOOKUP(укпф1[[#This Row],[артикул]],[1]маринад!$A$2:$D$39,3,FALSE),укпф1[[#This Row],[объем]])</f>
        <v>1426.2096774193549</v>
      </c>
    </row>
    <row r="2105" spans="1:12" x14ac:dyDescent="0.35">
      <c r="A2105" s="15" t="s">
        <v>161</v>
      </c>
      <c r="B2105" s="13" t="s">
        <v>71</v>
      </c>
      <c r="C2105" t="s">
        <v>69</v>
      </c>
      <c r="D2105">
        <f>VLOOKUP(укпф1[[#This Row],[Номенклатура]],[1]!Таблица213[[product_name]:[упаковка]],7,FALSE)</f>
        <v>727</v>
      </c>
      <c r="E2105" t="s">
        <v>38</v>
      </c>
      <c r="F2105" t="str">
        <f>VLOOKUP(укпф1[[#This Row],[Номенклатура]],[1]!Таблица213[[product_name]:[упаковка]],3,FALSE)</f>
        <v>ОХЛ</v>
      </c>
      <c r="G2105" s="15"/>
      <c r="H2105" t="str">
        <f>VLOOKUP(укпф1[[#This Row],[Номенклатура]],[1]!Таблица213[[product_name]:[упаковка]],4,FALSE)</f>
        <v>грудка</v>
      </c>
      <c r="I2105">
        <v>52.695652173913039</v>
      </c>
      <c r="J2105" s="15">
        <v>899.79420535714269</v>
      </c>
      <c r="K2105" s="15">
        <f>укпф1[[#This Row],[цена]]*укпф1[[#This Row],[объем]]</f>
        <v>47415.24247360247</v>
      </c>
      <c r="L2105" s="16">
        <f>IFERROR(укпф1[[#This Row],[объем]]*VLOOKUP(укпф1[[#This Row],[артикул]],[1]маринад!$A$2:$D$39,3,FALSE),укпф1[[#This Row],[объем]])</f>
        <v>52.695652173913039</v>
      </c>
    </row>
    <row r="2106" spans="1:12" x14ac:dyDescent="0.35">
      <c r="A2106" s="15" t="s">
        <v>161</v>
      </c>
      <c r="B2106" s="13" t="s">
        <v>71</v>
      </c>
      <c r="C2106" t="s">
        <v>69</v>
      </c>
      <c r="D2106">
        <f>VLOOKUP(укпф1[[#This Row],[Номенклатура]],[1]!Таблица213[[product_name]:[упаковка]],7,FALSE)</f>
        <v>731</v>
      </c>
      <c r="E2106" t="s">
        <v>81</v>
      </c>
      <c r="F2106" t="str">
        <f>VLOOKUP(укпф1[[#This Row],[Номенклатура]],[1]!Таблица213[[product_name]:[упаковка]],3,FALSE)</f>
        <v>ОХЛ</v>
      </c>
      <c r="G2106" s="15"/>
      <c r="H2106" t="str">
        <f>VLOOKUP(укпф1[[#This Row],[Номенклатура]],[1]!Таблица213[[product_name]:[упаковка]],4,FALSE)</f>
        <v>желудки</v>
      </c>
      <c r="I2106">
        <v>153.65853658536582</v>
      </c>
      <c r="J2106" s="15">
        <v>554.21605446428566</v>
      </c>
      <c r="K2106" s="15">
        <f>укпф1[[#This Row],[цена]]*укпф1[[#This Row],[объем]]</f>
        <v>85160.027881097543</v>
      </c>
      <c r="L2106" s="16">
        <f>IFERROR(укпф1[[#This Row],[объем]]*VLOOKUP(укпф1[[#This Row],[артикул]],[1]маринад!$A$2:$D$39,3,FALSE),укпф1[[#This Row],[объем]])</f>
        <v>153.65853658536582</v>
      </c>
    </row>
    <row r="2107" spans="1:12" x14ac:dyDescent="0.35">
      <c r="A2107" s="15" t="s">
        <v>161</v>
      </c>
      <c r="B2107" s="13" t="s">
        <v>71</v>
      </c>
      <c r="C2107" t="s">
        <v>69</v>
      </c>
      <c r="D2107">
        <f>VLOOKUP(укпф1[[#This Row],[Номенклатура]],[1]!Таблица213[[product_name]:[упаковка]],7,FALSE)</f>
        <v>730</v>
      </c>
      <c r="E2107" t="s">
        <v>45</v>
      </c>
      <c r="F2107" t="str">
        <f>VLOOKUP(укпф1[[#This Row],[Номенклатура]],[1]!Таблица213[[product_name]:[упаковка]],3,FALSE)</f>
        <v>ОХЛ</v>
      </c>
      <c r="G2107" s="15"/>
      <c r="H2107" t="str">
        <f>VLOOKUP(укпф1[[#This Row],[Номенклатура]],[1]!Таблица213[[product_name]:[упаковка]],4,FALSE)</f>
        <v>желудки</v>
      </c>
      <c r="I2107">
        <v>128.57142857142856</v>
      </c>
      <c r="J2107" s="15">
        <v>570.84991071428567</v>
      </c>
      <c r="K2107" s="15">
        <f>укпф1[[#This Row],[цена]]*укпф1[[#This Row],[объем]]</f>
        <v>73394.988520408151</v>
      </c>
      <c r="L2107" s="16">
        <f>IFERROR(укпф1[[#This Row],[объем]]*VLOOKUP(укпф1[[#This Row],[артикул]],[1]маринад!$A$2:$D$39,3,FALSE),укпф1[[#This Row],[объем]])</f>
        <v>128.57142857142856</v>
      </c>
    </row>
    <row r="2108" spans="1:12" x14ac:dyDescent="0.35">
      <c r="A2108" s="15" t="s">
        <v>161</v>
      </c>
      <c r="B2108" s="13" t="s">
        <v>71</v>
      </c>
      <c r="C2108" t="s">
        <v>69</v>
      </c>
      <c r="D2108">
        <f>VLOOKUP(укпф1[[#This Row],[Номенклатура]],[1]!Таблица213[[product_name]:[упаковка]],7,FALSE)</f>
        <v>942</v>
      </c>
      <c r="E2108" t="s">
        <v>52</v>
      </c>
      <c r="F2108" t="str">
        <f>VLOOKUP(укпф1[[#This Row],[Номенклатура]],[1]!Таблица213[[product_name]:[упаковка]],3,FALSE)</f>
        <v>ОХЛ</v>
      </c>
      <c r="G2108" s="15"/>
      <c r="H2108" t="str">
        <f>VLOOKUP(укпф1[[#This Row],[Номенклатура]],[1]!Таблица213[[product_name]:[упаковка]],4,FALSE)</f>
        <v>крыло</v>
      </c>
      <c r="I2108">
        <v>39.130434782608688</v>
      </c>
      <c r="J2108" s="15">
        <v>922.36024844720498</v>
      </c>
      <c r="K2108" s="15">
        <f>укпф1[[#This Row],[цена]]*укпф1[[#This Row],[объем]]</f>
        <v>36092.357547934102</v>
      </c>
      <c r="L2108" s="16">
        <f>IFERROR(укпф1[[#This Row],[объем]]*VLOOKUP(укпф1[[#This Row],[артикул]],[1]маринад!$A$2:$D$39,3,FALSE),укпф1[[#This Row],[объем]])</f>
        <v>33.015891649180467</v>
      </c>
    </row>
    <row r="2109" spans="1:12" x14ac:dyDescent="0.35">
      <c r="A2109" s="15" t="s">
        <v>161</v>
      </c>
      <c r="B2109" s="13" t="s">
        <v>71</v>
      </c>
      <c r="C2109" t="s">
        <v>69</v>
      </c>
      <c r="D2109">
        <f>VLOOKUP(укпф1[[#This Row],[Номенклатура]],[1]!Таблица213[[product_name]:[упаковка]],7,FALSE)</f>
        <v>715</v>
      </c>
      <c r="E2109" t="s">
        <v>75</v>
      </c>
      <c r="F2109" t="str">
        <f>VLOOKUP(укпф1[[#This Row],[Номенклатура]],[1]!Таблица213[[product_name]:[упаковка]],3,FALSE)</f>
        <v>ОХЛ</v>
      </c>
      <c r="G2109" s="15"/>
      <c r="H2109" t="str">
        <f>VLOOKUP(укпф1[[#This Row],[Номенклатура]],[1]!Таблица213[[product_name]:[упаковка]],4,FALSE)</f>
        <v>крыло</v>
      </c>
      <c r="I2109">
        <v>2351.9083969465646</v>
      </c>
      <c r="J2109" s="15">
        <v>899.88524999999993</v>
      </c>
      <c r="K2109" s="15">
        <f>укпф1[[#This Row],[цена]]*укпф1[[#This Row],[объем]]</f>
        <v>2116447.6757633584</v>
      </c>
      <c r="L2109" s="16">
        <f>IFERROR(укпф1[[#This Row],[объем]]*VLOOKUP(укпф1[[#This Row],[артикул]],[1]маринад!$A$2:$D$39,3,FALSE),укпф1[[#This Row],[объем]])</f>
        <v>2351.9083969465646</v>
      </c>
    </row>
    <row r="2110" spans="1:12" x14ac:dyDescent="0.35">
      <c r="A2110" s="15" t="s">
        <v>161</v>
      </c>
      <c r="B2110" s="13" t="s">
        <v>71</v>
      </c>
      <c r="C2110" t="s">
        <v>69</v>
      </c>
      <c r="D2110">
        <f>VLOOKUP(укпф1[[#This Row],[Номенклатура]],[1]!Таблица213[[product_name]:[упаковка]],7,FALSE)</f>
        <v>714</v>
      </c>
      <c r="E2110" t="s">
        <v>32</v>
      </c>
      <c r="F2110" t="str">
        <f>VLOOKUP(укпф1[[#This Row],[Номенклатура]],[1]!Таблица213[[product_name]:[упаковка]],3,FALSE)</f>
        <v>ОХЛ</v>
      </c>
      <c r="G2110" s="15"/>
      <c r="H2110" t="str">
        <f>VLOOKUP(укпф1[[#This Row],[Номенклатура]],[1]!Таблица213[[product_name]:[упаковка]],4,FALSE)</f>
        <v>крыло</v>
      </c>
      <c r="I2110">
        <v>409.09090909090907</v>
      </c>
      <c r="J2110" s="15">
        <v>915.90910714285712</v>
      </c>
      <c r="K2110" s="15">
        <f>укпф1[[#This Row],[цена]]*укпф1[[#This Row],[объем]]</f>
        <v>374690.08928571426</v>
      </c>
      <c r="L2110" s="16">
        <f>IFERROR(укпф1[[#This Row],[объем]]*VLOOKUP(укпф1[[#This Row],[артикул]],[1]маринад!$A$2:$D$39,3,FALSE),укпф1[[#This Row],[объем]])</f>
        <v>409.09090909090907</v>
      </c>
    </row>
    <row r="2111" spans="1:12" x14ac:dyDescent="0.35">
      <c r="A2111" s="15" t="s">
        <v>161</v>
      </c>
      <c r="B2111" s="13" t="s">
        <v>71</v>
      </c>
      <c r="C2111" t="s">
        <v>69</v>
      </c>
      <c r="D2111">
        <f>VLOOKUP(укпф1[[#This Row],[Номенклатура]],[1]!Таблица213[[product_name]:[упаковка]],7,FALSE)</f>
        <v>737</v>
      </c>
      <c r="E2111" t="s">
        <v>90</v>
      </c>
      <c r="F2111" t="str">
        <f>VLOOKUP(укпф1[[#This Row],[Номенклатура]],[1]!Таблица213[[product_name]:[упаковка]],3,FALSE)</f>
        <v>ОХЛ</v>
      </c>
      <c r="G2111" s="15"/>
      <c r="H2111" t="str">
        <f>VLOOKUP(укпф1[[#This Row],[Номенклатура]],[1]!Таблица213[[product_name]:[упаковка]],4,FALSE)</f>
        <v>лапы</v>
      </c>
      <c r="I2111">
        <v>48.387096774193552</v>
      </c>
      <c r="J2111" s="15">
        <v>201.20866071428571</v>
      </c>
      <c r="K2111" s="15">
        <f>укпф1[[#This Row],[цена]]*укпф1[[#This Row],[объем]]</f>
        <v>9735.9029377880197</v>
      </c>
      <c r="L2111" s="16">
        <f>IFERROR(укпф1[[#This Row],[объем]]*VLOOKUP(укпф1[[#This Row],[артикул]],[1]маринад!$A$2:$D$39,3,FALSE),укпф1[[#This Row],[объем]])</f>
        <v>48.387096774193552</v>
      </c>
    </row>
    <row r="2112" spans="1:12" x14ac:dyDescent="0.35">
      <c r="A2112" s="15" t="s">
        <v>161</v>
      </c>
      <c r="B2112" s="13" t="s">
        <v>71</v>
      </c>
      <c r="C2112" t="s">
        <v>69</v>
      </c>
      <c r="D2112">
        <f>VLOOKUP(укпф1[[#This Row],[Номенклатура]],[1]!Таблица213[[product_name]:[упаковка]],7,FALSE)</f>
        <v>952</v>
      </c>
      <c r="E2112" t="s">
        <v>86</v>
      </c>
      <c r="F2112" t="str">
        <f>VLOOKUP(укпф1[[#This Row],[Номенклатура]],[1]!Таблица213[[product_name]:[упаковка]],3,FALSE)</f>
        <v>ОХЛ</v>
      </c>
      <c r="G2112" s="15"/>
      <c r="H2112" t="str">
        <f>VLOOKUP(укпф1[[#This Row],[Номенклатура]],[1]!Таблица213[[product_name]:[упаковка]],4,FALSE)</f>
        <v>голень</v>
      </c>
      <c r="I2112">
        <v>36.359999999999992</v>
      </c>
      <c r="J2112" s="15">
        <v>930.02102678571418</v>
      </c>
      <c r="K2112" s="15">
        <f>укпф1[[#This Row],[цена]]*укпф1[[#This Row],[объем]]</f>
        <v>33815.564533928562</v>
      </c>
      <c r="L2112" s="16">
        <f>IFERROR(укпф1[[#This Row],[объем]]*VLOOKUP(укпф1[[#This Row],[артикул]],[1]маринад!$A$2:$D$39,3,FALSE),укпф1[[#This Row],[объем]])</f>
        <v>31.090209491235566</v>
      </c>
    </row>
    <row r="2113" spans="1:12" x14ac:dyDescent="0.35">
      <c r="A2113" s="15" t="s">
        <v>161</v>
      </c>
      <c r="B2113" s="13" t="s">
        <v>71</v>
      </c>
      <c r="C2113" t="s">
        <v>69</v>
      </c>
      <c r="D2113">
        <f>VLOOKUP(укпф1[[#This Row],[Номенклатура]],[1]!Таблица213[[product_name]:[упаковка]],7,FALSE)</f>
        <v>953</v>
      </c>
      <c r="E2113" t="s">
        <v>87</v>
      </c>
      <c r="F2113" t="str">
        <f>VLOOKUP(укпф1[[#This Row],[Номенклатура]],[1]!Таблица213[[product_name]:[упаковка]],3,FALSE)</f>
        <v>ОХЛ</v>
      </c>
      <c r="G2113" s="15"/>
      <c r="H2113" t="str">
        <f>VLOOKUP(укпф1[[#This Row],[Номенклатура]],[1]!Таблица213[[product_name]:[упаковка]],4,FALSE)</f>
        <v>бедро</v>
      </c>
      <c r="I2113">
        <v>61.199999999999996</v>
      </c>
      <c r="J2113" s="15">
        <v>953.23741071428572</v>
      </c>
      <c r="K2113" s="15">
        <f>укпф1[[#This Row],[цена]]*укпф1[[#This Row],[объем]]</f>
        <v>58338.129535714281</v>
      </c>
      <c r="L2113" s="16">
        <f>IFERROR(укпф1[[#This Row],[объем]]*VLOOKUP(укпф1[[#This Row],[артикул]],[1]маринад!$A$2:$D$39,3,FALSE),укпф1[[#This Row],[объем]])</f>
        <v>52.781371280724443</v>
      </c>
    </row>
    <row r="2114" spans="1:12" x14ac:dyDescent="0.35">
      <c r="A2114" s="15" t="s">
        <v>161</v>
      </c>
      <c r="B2114" s="13" t="s">
        <v>71</v>
      </c>
      <c r="C2114" t="s">
        <v>69</v>
      </c>
      <c r="D2114">
        <f>VLOOKUP(укпф1[[#This Row],[Номенклатура]],[1]!Таблица213[[product_name]:[упаковка]],7,FALSE)</f>
        <v>204</v>
      </c>
      <c r="E2114" t="s">
        <v>84</v>
      </c>
      <c r="F2114" t="str">
        <f>VLOOKUP(укпф1[[#This Row],[Номенклатура]],[1]!Таблица213[[product_name]:[упаковка]],3,FALSE)</f>
        <v>ОХЛ</v>
      </c>
      <c r="G2114" s="15"/>
      <c r="H2114" t="str">
        <f>VLOOKUP(укпф1[[#This Row],[Номенклатура]],[1]!Таблица213[[product_name]:[упаковка]],4,FALSE)</f>
        <v>крыло</v>
      </c>
      <c r="I2114">
        <v>80.209216094368543</v>
      </c>
      <c r="J2114" s="15">
        <v>884.0434821428571</v>
      </c>
      <c r="K2114" s="15">
        <f>укпф1[[#This Row],[цена]]*укпф1[[#This Row],[объем]]</f>
        <v>70908.434696014461</v>
      </c>
      <c r="L2114" s="16">
        <f>IFERROR(укпф1[[#This Row],[объем]]*VLOOKUP(укпф1[[#This Row],[артикул]],[1]маринад!$A$2:$D$39,3,FALSE),укпф1[[#This Row],[объем]])</f>
        <v>68.760579592257642</v>
      </c>
    </row>
    <row r="2115" spans="1:12" x14ac:dyDescent="0.35">
      <c r="A2115" s="15" t="s">
        <v>161</v>
      </c>
      <c r="B2115" s="13" t="s">
        <v>71</v>
      </c>
      <c r="C2115" t="s">
        <v>69</v>
      </c>
      <c r="D2115">
        <f>VLOOKUP(укпф1[[#This Row],[Номенклатура]],[1]!Таблица213[[product_name]:[упаковка]],7,FALSE)</f>
        <v>1053</v>
      </c>
      <c r="E2115" t="s">
        <v>182</v>
      </c>
      <c r="F2115" t="str">
        <f>VLOOKUP(укпф1[[#This Row],[Номенклатура]],[1]!Таблица213[[product_name]:[упаковка]],3,FALSE)</f>
        <v>ОХЛ</v>
      </c>
      <c r="G2115" s="15"/>
      <c r="H2115" t="str">
        <f>VLOOKUP(укпф1[[#This Row],[Номенклатура]],[1]!Таблица213[[product_name]:[упаковка]],4,FALSE)</f>
        <v>крыло</v>
      </c>
      <c r="I2115">
        <v>30.31726680046852</v>
      </c>
      <c r="J2115" s="15">
        <v>884.0434821428571</v>
      </c>
      <c r="K2115" s="15">
        <f>укпф1[[#This Row],[цена]]*укпф1[[#This Row],[объем]]</f>
        <v>26801.782111340228</v>
      </c>
      <c r="L2115" s="16">
        <f>IFERROR(укпф1[[#This Row],[объем]]*VLOOKUP(укпф1[[#This Row],[артикул]],[1]маринад!$A$2:$D$39,3,FALSE),укпф1[[#This Row],[объем]])</f>
        <v>30.01709584204804</v>
      </c>
    </row>
    <row r="2116" spans="1:12" x14ac:dyDescent="0.35">
      <c r="A2116" s="15" t="s">
        <v>161</v>
      </c>
      <c r="B2116" s="13" t="s">
        <v>71</v>
      </c>
      <c r="C2116" t="s">
        <v>69</v>
      </c>
      <c r="D2116">
        <f>VLOOKUP(укпф1[[#This Row],[Номенклатура]],[1]!Таблица213[[product_name]:[упаковка]],7,FALSE)</f>
        <v>205</v>
      </c>
      <c r="E2116" t="s">
        <v>88</v>
      </c>
      <c r="F2116" t="str">
        <f>VLOOKUP(укпф1[[#This Row],[Номенклатура]],[1]!Таблица213[[product_name]:[упаковка]],3,FALSE)</f>
        <v>ОХЛ</v>
      </c>
      <c r="G2116" s="15"/>
      <c r="H2116" t="str">
        <f>VLOOKUP(укпф1[[#This Row],[Номенклатура]],[1]!Таблица213[[product_name]:[упаковка]],4,FALSE)</f>
        <v>рагу</v>
      </c>
      <c r="I2116">
        <v>181.78217821782178</v>
      </c>
      <c r="J2116" s="15">
        <v>635.49160714285711</v>
      </c>
      <c r="K2116" s="15">
        <f>укпф1[[#This Row],[цена]]*укпф1[[#This Row],[объем]]</f>
        <v>115521.04858557283</v>
      </c>
      <c r="L2116" s="16">
        <f>IFERROR(укпф1[[#This Row],[объем]]*VLOOKUP(укпф1[[#This Row],[артикул]],[1]маринад!$A$2:$D$39,3,FALSE),укпф1[[#This Row],[объем]])</f>
        <v>134.88326646718244</v>
      </c>
    </row>
    <row r="2117" spans="1:12" x14ac:dyDescent="0.35">
      <c r="A2117" s="15" t="s">
        <v>161</v>
      </c>
      <c r="B2117" s="13" t="s">
        <v>71</v>
      </c>
      <c r="C2117" t="s">
        <v>69</v>
      </c>
      <c r="D2117">
        <f>VLOOKUP(укпф1[[#This Row],[Номенклатура]],[1]!Таблица213[[product_name]:[упаковка]],7,FALSE)</f>
        <v>30</v>
      </c>
      <c r="E2117" t="s">
        <v>80</v>
      </c>
      <c r="F2117" t="str">
        <f>VLOOKUP(укпф1[[#This Row],[Номенклатура]],[1]!Таблица213[[product_name]:[упаковка]],3,FALSE)</f>
        <v>ОХЛ</v>
      </c>
      <c r="G2117" s="15"/>
      <c r="H2117" t="str">
        <f>VLOOKUP(укпф1[[#This Row],[Номенклатура]],[1]!Таблица213[[product_name]:[упаковка]],4,FALSE)</f>
        <v>рагу</v>
      </c>
      <c r="I2117">
        <v>357.2093023255814</v>
      </c>
      <c r="J2117" s="15">
        <v>739.28249999999991</v>
      </c>
      <c r="K2117" s="15">
        <f>укпф1[[#This Row],[цена]]*укпф1[[#This Row],[объем]]</f>
        <v>264078.5860465116</v>
      </c>
      <c r="L2117" s="16">
        <f>IFERROR(укпф1[[#This Row],[объем]]*VLOOKUP(укпф1[[#This Row],[артикул]],[1]маринад!$A$2:$D$39,3,FALSE),укпф1[[#This Row],[объем]])</f>
        <v>357.2093023255814</v>
      </c>
    </row>
    <row r="2118" spans="1:12" x14ac:dyDescent="0.35">
      <c r="A2118" s="15" t="s">
        <v>161</v>
      </c>
      <c r="B2118" s="13" t="s">
        <v>71</v>
      </c>
      <c r="C2118" t="s">
        <v>69</v>
      </c>
      <c r="D2118">
        <f>VLOOKUP(укпф1[[#This Row],[Номенклатура]],[1]!Таблица213[[product_name]:[упаковка]],7,FALSE)</f>
        <v>733</v>
      </c>
      <c r="E2118" t="s">
        <v>82</v>
      </c>
      <c r="F2118" t="str">
        <f>VLOOKUP(укпф1[[#This Row],[Номенклатура]],[1]!Таблица213[[product_name]:[упаковка]],3,FALSE)</f>
        <v>ОХЛ</v>
      </c>
      <c r="G2118" s="15"/>
      <c r="H2118" t="str">
        <f>VLOOKUP(укпф1[[#This Row],[Номенклатура]],[1]!Таблица213[[product_name]:[упаковка]],4,FALSE)</f>
        <v>печень</v>
      </c>
      <c r="I2118">
        <v>151.21951219512192</v>
      </c>
      <c r="J2118" s="15">
        <v>522.04998214285706</v>
      </c>
      <c r="K2118" s="15">
        <f>укпф1[[#This Row],[цена]]*укпф1[[#This Row],[объем]]</f>
        <v>78944.143641114948</v>
      </c>
      <c r="L2118" s="16">
        <f>IFERROR(укпф1[[#This Row],[объем]]*VLOOKUP(укпф1[[#This Row],[артикул]],[1]маринад!$A$2:$D$39,3,FALSE),укпф1[[#This Row],[объем]])</f>
        <v>151.21951219512192</v>
      </c>
    </row>
    <row r="2119" spans="1:12" x14ac:dyDescent="0.35">
      <c r="A2119" s="15" t="s">
        <v>161</v>
      </c>
      <c r="B2119" s="13" t="s">
        <v>71</v>
      </c>
      <c r="C2119" t="s">
        <v>69</v>
      </c>
      <c r="D2119">
        <f>VLOOKUP(укпф1[[#This Row],[Номенклатура]],[1]!Таблица213[[product_name]:[упаковка]],7,FALSE)</f>
        <v>732</v>
      </c>
      <c r="E2119" t="s">
        <v>47</v>
      </c>
      <c r="F2119" t="str">
        <f>VLOOKUP(укпф1[[#This Row],[Номенклатура]],[1]!Таблица213[[product_name]:[упаковка]],3,FALSE)</f>
        <v>ОХЛ</v>
      </c>
      <c r="G2119" s="15"/>
      <c r="H2119" t="str">
        <f>VLOOKUP(укпф1[[#This Row],[Номенклатура]],[1]!Таблица213[[product_name]:[упаковка]],4,FALSE)</f>
        <v>печень</v>
      </c>
      <c r="I2119">
        <v>128.25</v>
      </c>
      <c r="J2119" s="15">
        <v>538.07383928571426</v>
      </c>
      <c r="K2119" s="15">
        <f>укпф1[[#This Row],[цена]]*укпф1[[#This Row],[объем]]</f>
        <v>69007.96988839285</v>
      </c>
      <c r="L2119" s="16">
        <f>IFERROR(укпф1[[#This Row],[объем]]*VLOOKUP(укпф1[[#This Row],[артикул]],[1]маринад!$A$2:$D$39,3,FALSE),укпф1[[#This Row],[объем]])</f>
        <v>128.25</v>
      </c>
    </row>
    <row r="2120" spans="1:12" x14ac:dyDescent="0.35">
      <c r="A2120" s="15" t="s">
        <v>161</v>
      </c>
      <c r="B2120" s="13" t="s">
        <v>71</v>
      </c>
      <c r="C2120" t="s">
        <v>69</v>
      </c>
      <c r="D2120">
        <f>VLOOKUP(укпф1[[#This Row],[Номенклатура]],[1]!Таблица213[[product_name]:[упаковка]],7,FALSE)</f>
        <v>721</v>
      </c>
      <c r="E2120" t="s">
        <v>183</v>
      </c>
      <c r="F2120" t="str">
        <f>VLOOKUP(укпф1[[#This Row],[Номенклатура]],[1]!Таблица213[[product_name]:[упаковка]],3,FALSE)</f>
        <v>ОХЛ</v>
      </c>
      <c r="G2120" s="15"/>
      <c r="H2120" t="str">
        <f>VLOOKUP(укпф1[[#This Row],[Номенклатура]],[1]!Таблица213[[product_name]:[упаковка]],4,FALSE)</f>
        <v>половинка</v>
      </c>
      <c r="I2120">
        <v>84.666666666666671</v>
      </c>
      <c r="J2120" s="15">
        <v>819.40178571428567</v>
      </c>
      <c r="K2120" s="15">
        <f>укпф1[[#This Row],[цена]]*укпф1[[#This Row],[объем]]</f>
        <v>69376.017857142855</v>
      </c>
      <c r="L2120" s="16">
        <f>IFERROR(укпф1[[#This Row],[объем]]*VLOOKUP(укпф1[[#This Row],[артикул]],[1]маринад!$A$2:$D$39,3,FALSE),укпф1[[#This Row],[объем]])</f>
        <v>84.666666666666671</v>
      </c>
    </row>
    <row r="2121" spans="1:12" x14ac:dyDescent="0.35">
      <c r="A2121" s="15" t="s">
        <v>161</v>
      </c>
      <c r="B2121" s="13" t="s">
        <v>71</v>
      </c>
      <c r="C2121" t="s">
        <v>69</v>
      </c>
      <c r="D2121">
        <f>VLOOKUP(укпф1[[#This Row],[Номенклатура]],[1]!Таблица213[[product_name]:[упаковка]],7,FALSE)</f>
        <v>720</v>
      </c>
      <c r="E2121" t="s">
        <v>40</v>
      </c>
      <c r="F2121" t="str">
        <f>VLOOKUP(укпф1[[#This Row],[Номенклатура]],[1]!Таблица213[[product_name]:[упаковка]],3,FALSE)</f>
        <v>ОХЛ</v>
      </c>
      <c r="G2121" s="15"/>
      <c r="H2121" t="str">
        <f>VLOOKUP(укпф1[[#This Row],[Номенклатура]],[1]!Таблица213[[product_name]:[упаковка]],4,FALSE)</f>
        <v>половинка</v>
      </c>
      <c r="I2121">
        <v>30.571428571428566</v>
      </c>
      <c r="J2121" s="15">
        <v>836.08116428571429</v>
      </c>
      <c r="K2121" s="15">
        <f>укпф1[[#This Row],[цена]]*укпф1[[#This Row],[объем]]</f>
        <v>25560.195593877546</v>
      </c>
      <c r="L2121" s="16">
        <f>IFERROR(укпф1[[#This Row],[объем]]*VLOOKUP(укпф1[[#This Row],[артикул]],[1]маринад!$A$2:$D$39,3,FALSE),укпф1[[#This Row],[объем]])</f>
        <v>30.571428571428566</v>
      </c>
    </row>
    <row r="2122" spans="1:12" x14ac:dyDescent="0.35">
      <c r="A2122" s="15" t="s">
        <v>161</v>
      </c>
      <c r="B2122" s="13" t="s">
        <v>71</v>
      </c>
      <c r="C2122" t="s">
        <v>69</v>
      </c>
      <c r="D2122">
        <f>VLOOKUP(укпф1[[#This Row],[Номенклатура]],[1]!Таблица213[[product_name]:[упаковка]],7,FALSE)</f>
        <v>956</v>
      </c>
      <c r="E2122" t="s">
        <v>168</v>
      </c>
      <c r="F2122" t="str">
        <f>VLOOKUP(укпф1[[#This Row],[Номенклатура]],[1]!Таблица213[[product_name]:[упаковка]],3,FALSE)</f>
        <v>ОХЛ</v>
      </c>
      <c r="G2122" s="15"/>
      <c r="H2122" t="str">
        <f>VLOOKUP(укпф1[[#This Row],[Номенклатура]],[1]!Таблица213[[product_name]:[упаковка]],4,FALSE)</f>
        <v>половинка</v>
      </c>
      <c r="I2122">
        <v>65.714285714285708</v>
      </c>
      <c r="J2122" s="15">
        <v>799.37196428571428</v>
      </c>
      <c r="K2122" s="15">
        <f>укпф1[[#This Row],[цена]]*укпф1[[#This Row],[объем]]</f>
        <v>52530.157653061222</v>
      </c>
      <c r="L2122" s="16">
        <f>IFERROR(укпф1[[#This Row],[объем]]*VLOOKUP(укпф1[[#This Row],[артикул]],[1]маринад!$A$2:$D$39,3,FALSE),укпф1[[#This Row],[объем]])</f>
        <v>63.98664626512727</v>
      </c>
    </row>
    <row r="2123" spans="1:12" x14ac:dyDescent="0.35">
      <c r="A2123" s="15" t="s">
        <v>161</v>
      </c>
      <c r="B2123" s="13" t="s">
        <v>71</v>
      </c>
      <c r="C2123" t="s">
        <v>69</v>
      </c>
      <c r="D2123">
        <f>VLOOKUP(укпф1[[#This Row],[Номенклатура]],[1]!Таблица213[[product_name]:[упаковка]],7,FALSE)</f>
        <v>735</v>
      </c>
      <c r="E2123" t="s">
        <v>83</v>
      </c>
      <c r="F2123" t="str">
        <f>VLOOKUP(укпф1[[#This Row],[Номенклатура]],[1]!Таблица213[[product_name]:[упаковка]],3,FALSE)</f>
        <v>ОХЛ</v>
      </c>
      <c r="G2123" s="15"/>
      <c r="H2123" t="str">
        <f>VLOOKUP(укпф1[[#This Row],[Номенклатура]],[1]!Таблица213[[product_name]:[упаковка]],4,FALSE)</f>
        <v>сердце</v>
      </c>
      <c r="I2123">
        <v>201.39344262295083</v>
      </c>
      <c r="J2123" s="15">
        <v>899.88524999999993</v>
      </c>
      <c r="K2123" s="15">
        <f>укпф1[[#This Row],[цена]]*укпф1[[#This Row],[объем]]</f>
        <v>181230.98846311474</v>
      </c>
      <c r="L2123" s="16">
        <f>IFERROR(укпф1[[#This Row],[объем]]*VLOOKUP(укпф1[[#This Row],[артикул]],[1]маринад!$A$2:$D$39,3,FALSE),укпф1[[#This Row],[объем]])</f>
        <v>201.39344262295083</v>
      </c>
    </row>
    <row r="2124" spans="1:12" x14ac:dyDescent="0.35">
      <c r="A2124" s="15" t="s">
        <v>161</v>
      </c>
      <c r="B2124" s="13" t="s">
        <v>71</v>
      </c>
      <c r="C2124" t="s">
        <v>69</v>
      </c>
      <c r="D2124">
        <f>VLOOKUP(укпф1[[#This Row],[Номенклатура]],[1]!Таблица213[[product_name]:[упаковка]],7,FALSE)</f>
        <v>734</v>
      </c>
      <c r="E2124" t="s">
        <v>49</v>
      </c>
      <c r="F2124" t="str">
        <f>VLOOKUP(укпф1[[#This Row],[Номенклатура]],[1]!Таблица213[[product_name]:[упаковка]],3,FALSE)</f>
        <v>ОХЛ</v>
      </c>
      <c r="G2124" s="15"/>
      <c r="H2124" t="str">
        <f>VLOOKUP(укпф1[[#This Row],[Номенклатура]],[1]!Таблица213[[product_name]:[упаковка]],4,FALSE)</f>
        <v>сердце</v>
      </c>
      <c r="I2124">
        <v>138.85714285714283</v>
      </c>
      <c r="J2124" s="15">
        <v>915.90910714285712</v>
      </c>
      <c r="K2124" s="15">
        <f>укпф1[[#This Row],[цена]]*укпф1[[#This Row],[объем]]</f>
        <v>127180.52173469386</v>
      </c>
      <c r="L2124" s="16">
        <f>IFERROR(укпф1[[#This Row],[объем]]*VLOOKUP(укпф1[[#This Row],[артикул]],[1]маринад!$A$2:$D$39,3,FALSE),укпф1[[#This Row],[объем]])</f>
        <v>138.85714285714283</v>
      </c>
    </row>
    <row r="2125" spans="1:12" x14ac:dyDescent="0.35">
      <c r="A2125" s="15" t="s">
        <v>161</v>
      </c>
      <c r="B2125" s="13" t="s">
        <v>71</v>
      </c>
      <c r="C2125" t="s">
        <v>69</v>
      </c>
      <c r="D2125">
        <f>VLOOKUP(укпф1[[#This Row],[Номенклатура]],[1]!Таблица213[[product_name]:[упаковка]],7,FALSE)</f>
        <v>719</v>
      </c>
      <c r="E2125" t="s">
        <v>77</v>
      </c>
      <c r="F2125" t="str">
        <f>VLOOKUP(укпф1[[#This Row],[Номенклатура]],[1]!Таблица213[[product_name]:[упаковка]],3,FALSE)</f>
        <v>ОХЛ</v>
      </c>
      <c r="G2125" s="15"/>
      <c r="H2125" t="str">
        <f>VLOOKUP(укпф1[[#This Row],[Номенклатура]],[1]!Таблица213[[product_name]:[упаковка]],4,FALSE)</f>
        <v>филе</v>
      </c>
      <c r="I2125">
        <v>835.07246376811588</v>
      </c>
      <c r="J2125" s="15">
        <v>1140.7893750000001</v>
      </c>
      <c r="K2125" s="15">
        <f>укпф1[[#This Row],[цена]]*укпф1[[#This Row],[объем]]</f>
        <v>952641.79402173916</v>
      </c>
      <c r="L2125" s="16">
        <f>IFERROR(укпф1[[#This Row],[объем]]*VLOOKUP(укпф1[[#This Row],[артикул]],[1]маринад!$A$2:$D$39,3,FALSE),укпф1[[#This Row],[объем]])</f>
        <v>835.07246376811588</v>
      </c>
    </row>
    <row r="2126" spans="1:12" x14ac:dyDescent="0.35">
      <c r="A2126" s="15" t="s">
        <v>161</v>
      </c>
      <c r="B2126" s="13" t="s">
        <v>71</v>
      </c>
      <c r="C2126" t="s">
        <v>69</v>
      </c>
      <c r="D2126">
        <f>VLOOKUP(укпф1[[#This Row],[Номенклатура]],[1]!Таблица213[[product_name]:[упаковка]],7,FALSE)</f>
        <v>718</v>
      </c>
      <c r="E2126" t="s">
        <v>36</v>
      </c>
      <c r="F2126" t="str">
        <f>VLOOKUP(укпф1[[#This Row],[Номенклатура]],[1]!Таблица213[[product_name]:[упаковка]],3,FALSE)</f>
        <v>ОХЛ</v>
      </c>
      <c r="G2126" s="15"/>
      <c r="H2126" t="str">
        <f>VLOOKUP(укпф1[[#This Row],[Номенклатура]],[1]!Таблица213[[product_name]:[упаковка]],4,FALSE)</f>
        <v>филе</v>
      </c>
      <c r="I2126">
        <v>590.35714285714289</v>
      </c>
      <c r="J2126" s="15">
        <v>1157.1774107142855</v>
      </c>
      <c r="K2126" s="15">
        <f>укпф1[[#This Row],[цена]]*укпф1[[#This Row],[объем]]</f>
        <v>683147.94996811217</v>
      </c>
      <c r="L2126" s="16">
        <f>IFERROR(укпф1[[#This Row],[объем]]*VLOOKUP(укпф1[[#This Row],[артикул]],[1]маринад!$A$2:$D$39,3,FALSE),укпф1[[#This Row],[объем]])</f>
        <v>590.35714285714289</v>
      </c>
    </row>
    <row r="2127" spans="1:12" x14ac:dyDescent="0.35">
      <c r="A2127" s="15" t="s">
        <v>161</v>
      </c>
      <c r="B2127" s="13" t="s">
        <v>71</v>
      </c>
      <c r="C2127" t="s">
        <v>69</v>
      </c>
      <c r="D2127">
        <f>VLOOKUP(укпф1[[#This Row],[Номенклатура]],[1]!Таблица213[[product_name]:[упаковка]],7,FALSE)</f>
        <v>702</v>
      </c>
      <c r="E2127" t="s">
        <v>72</v>
      </c>
      <c r="F2127" t="str">
        <f>VLOOKUP(укпф1[[#This Row],[Номенклатура]],[1]!Таблица213[[product_name]:[упаковка]],3,FALSE)</f>
        <v>ОХЛ</v>
      </c>
      <c r="G2127" s="15"/>
      <c r="H2127" t="str">
        <f>VLOOKUP(укпф1[[#This Row],[Номенклатура]],[1]!Таблица213[[product_name]:[упаковка]],4,FALSE)</f>
        <v>тушка</v>
      </c>
      <c r="I2127">
        <v>124.34782608695652</v>
      </c>
      <c r="J2127" s="15">
        <v>811.20776785714281</v>
      </c>
      <c r="K2127" s="15">
        <f>укпф1[[#This Row],[цена]]*укпф1[[#This Row],[объем]]</f>
        <v>100871.92243788819</v>
      </c>
      <c r="L2127" s="16">
        <f>IFERROR(укпф1[[#This Row],[объем]]*VLOOKUP(укпф1[[#This Row],[артикул]],[1]маринад!$A$2:$D$39,3,FALSE),укпф1[[#This Row],[объем]])</f>
        <v>124.34782608695652</v>
      </c>
    </row>
    <row r="2128" spans="1:12" x14ac:dyDescent="0.35">
      <c r="A2128" s="15" t="s">
        <v>161</v>
      </c>
      <c r="B2128" s="13" t="s">
        <v>71</v>
      </c>
      <c r="C2128" t="s">
        <v>69</v>
      </c>
      <c r="D2128">
        <f>VLOOKUP(укпф1[[#This Row],[Номенклатура]],[1]!Таблица213[[product_name]:[упаковка]],7,FALSE)</f>
        <v>701</v>
      </c>
      <c r="E2128" t="s">
        <v>26</v>
      </c>
      <c r="F2128" t="str">
        <f>VLOOKUP(укпф1[[#This Row],[Номенклатура]],[1]!Таблица213[[product_name]:[упаковка]],3,FALSE)</f>
        <v>ОХЛ</v>
      </c>
      <c r="G2128" s="15"/>
      <c r="H2128" t="str">
        <f>VLOOKUP(укпф1[[#This Row],[Номенклатура]],[1]!Таблица213[[product_name]:[упаковка]],4,FALSE)</f>
        <v>тушка</v>
      </c>
      <c r="I2128">
        <v>183.13043478260869</v>
      </c>
      <c r="J2128" s="15">
        <v>827.59580357142841</v>
      </c>
      <c r="K2128" s="15">
        <f>укпф1[[#This Row],[цена]]*укпф1[[#This Row],[объем]]</f>
        <v>151557.9793322981</v>
      </c>
      <c r="L2128" s="16">
        <f>IFERROR(укпф1[[#This Row],[объем]]*VLOOKUP(укпф1[[#This Row],[артикул]],[1]маринад!$A$2:$D$39,3,FALSE),укпф1[[#This Row],[объем]])</f>
        <v>183.13043478260869</v>
      </c>
    </row>
    <row r="2129" spans="1:12" x14ac:dyDescent="0.35">
      <c r="A2129" s="15" t="s">
        <v>161</v>
      </c>
      <c r="B2129" s="13" t="s">
        <v>71</v>
      </c>
      <c r="C2129" t="s">
        <v>69</v>
      </c>
      <c r="D2129">
        <f>VLOOKUP(укпф1[[#This Row],[Номенклатура]],[1]!Таблица213[[product_name]:[упаковка]],7,FALSE)</f>
        <v>1070</v>
      </c>
      <c r="E2129" t="s">
        <v>184</v>
      </c>
      <c r="F2129" t="str">
        <f>VLOOKUP(укпф1[[#This Row],[Номенклатура]],[1]!Таблица213[[product_name]:[упаковка]],3,FALSE)</f>
        <v>ОХЛ</v>
      </c>
      <c r="G2129" s="15"/>
      <c r="H2129" t="str">
        <f>VLOOKUP(укпф1[[#This Row],[Номенклатура]],[1]!Таблица213[[product_name]:[упаковка]],4,FALSE)</f>
        <v>табак</v>
      </c>
      <c r="I2129">
        <v>29.96092274381536</v>
      </c>
      <c r="J2129" s="15">
        <v>771.14812499999994</v>
      </c>
      <c r="K2129" s="15">
        <f>укпф1[[#This Row],[цена]]*укпф1[[#This Row],[объем]]</f>
        <v>23104.30939716307</v>
      </c>
      <c r="L2129" s="16">
        <f>IFERROR(укпф1[[#This Row],[объем]]*VLOOKUP(укпф1[[#This Row],[артикул]],[1]маринад!$A$2:$D$39,3,FALSE),укпф1[[#This Row],[объем]])</f>
        <v>29.96092274381536</v>
      </c>
    </row>
    <row r="2130" spans="1:12" x14ac:dyDescent="0.35">
      <c r="A2130" s="15" t="s">
        <v>161</v>
      </c>
      <c r="B2130" s="13" t="s">
        <v>71</v>
      </c>
      <c r="C2130" t="s">
        <v>69</v>
      </c>
      <c r="D2130">
        <f>VLOOKUP(укпф1[[#This Row],[Номенклатура]],[1]!Таблица213[[product_name]:[упаковка]],7,FALSE)</f>
        <v>958</v>
      </c>
      <c r="E2130" t="s">
        <v>58</v>
      </c>
      <c r="F2130" t="str">
        <f>VLOOKUP(укпф1[[#This Row],[Номенклатура]],[1]!Таблица213[[product_name]:[упаковка]],3,FALSE)</f>
        <v>ОХЛ</v>
      </c>
      <c r="G2130" s="15"/>
      <c r="H2130" t="str">
        <f>VLOOKUP(укпф1[[#This Row],[Номенклатура]],[1]!Таблица213[[product_name]:[упаковка]],4,FALSE)</f>
        <v>табак</v>
      </c>
      <c r="I2130">
        <v>96.806722689075627</v>
      </c>
      <c r="J2130" s="15">
        <v>799.37196428571428</v>
      </c>
      <c r="K2130" s="15">
        <f>укпф1[[#This Row],[цена]]*укпф1[[#This Row],[объем]]</f>
        <v>77384.58007202881</v>
      </c>
      <c r="L2130" s="16">
        <f>IFERROR(укпф1[[#This Row],[объем]]*VLOOKUP(укпф1[[#This Row],[артикул]],[1]маринад!$A$2:$D$39,3,FALSE),укпф1[[#This Row],[объем]])</f>
        <v>94.261657925097978</v>
      </c>
    </row>
    <row r="2131" spans="1:12" x14ac:dyDescent="0.35">
      <c r="A2131" s="15" t="s">
        <v>161</v>
      </c>
      <c r="B2131" s="13" t="s">
        <v>71</v>
      </c>
      <c r="C2131" t="s">
        <v>69</v>
      </c>
      <c r="D2131">
        <f>VLOOKUP(укпф1[[#This Row],[Номенклатура]],[1]!Таблица213[[product_name]:[упаковка]],7,FALSE)</f>
        <v>961</v>
      </c>
      <c r="E2131" t="s">
        <v>89</v>
      </c>
      <c r="F2131" t="str">
        <f>VLOOKUP(укпф1[[#This Row],[Номенклатура]],[1]!Таблица213[[product_name]:[упаковка]],3,FALSE)</f>
        <v>ОХЛ</v>
      </c>
      <c r="G2131" s="15"/>
      <c r="H2131" t="str">
        <f>VLOOKUP(укпф1[[#This Row],[Номенклатура]],[1]!Таблица213[[product_name]:[упаковка]],4,FALSE)</f>
        <v>табак</v>
      </c>
      <c r="I2131">
        <v>38.31428571428571</v>
      </c>
      <c r="J2131" s="15">
        <v>777.06602678571426</v>
      </c>
      <c r="K2131" s="15">
        <f>укпф1[[#This Row],[цена]]*укпф1[[#This Row],[объем]]</f>
        <v>29772.729769132649</v>
      </c>
      <c r="L2131" s="16">
        <f>IFERROR(укпф1[[#This Row],[объем]]*VLOOKUP(укпф1[[#This Row],[артикул]],[1]маринад!$A$2:$D$39,3,FALSE),укпф1[[#This Row],[объем]])</f>
        <v>37.934936350777932</v>
      </c>
    </row>
    <row r="2132" spans="1:12" x14ac:dyDescent="0.35">
      <c r="A2132" s="15" t="s">
        <v>161</v>
      </c>
      <c r="B2132" s="13" t="s">
        <v>71</v>
      </c>
      <c r="C2132" t="s">
        <v>69</v>
      </c>
      <c r="D2132">
        <f>VLOOKUP(укпф1[[#This Row],[Номенклатура]],[1]!Таблица213[[product_name]:[упаковка]],7,FALSE)</f>
        <v>717</v>
      </c>
      <c r="E2132" t="s">
        <v>76</v>
      </c>
      <c r="F2132" t="str">
        <f>VLOOKUP(укпф1[[#This Row],[Номенклатура]],[1]!Таблица213[[product_name]:[упаковка]],3,FALSE)</f>
        <v>ОХЛ</v>
      </c>
      <c r="G2132" s="15"/>
      <c r="H2132" t="str">
        <f>VLOOKUP(укпф1[[#This Row],[Номенклатура]],[1]!Таблица213[[product_name]:[упаковка]],4,FALSE)</f>
        <v>четвертина</v>
      </c>
      <c r="I2132">
        <v>443.33333333333331</v>
      </c>
      <c r="J2132" s="15">
        <v>819.40178571428567</v>
      </c>
      <c r="K2132" s="15">
        <f>укпф1[[#This Row],[цена]]*укпф1[[#This Row],[объем]]</f>
        <v>363268.12499999994</v>
      </c>
      <c r="L2132" s="16">
        <f>IFERROR(укпф1[[#This Row],[объем]]*VLOOKUP(укпф1[[#This Row],[артикул]],[1]маринад!$A$2:$D$39,3,FALSE),укпф1[[#This Row],[объем]])</f>
        <v>443.33333333333331</v>
      </c>
    </row>
    <row r="2133" spans="1:12" x14ac:dyDescent="0.35">
      <c r="A2133" s="15" t="s">
        <v>161</v>
      </c>
      <c r="B2133" s="13" t="s">
        <v>71</v>
      </c>
      <c r="C2133" t="s">
        <v>69</v>
      </c>
      <c r="D2133">
        <f>VLOOKUP(укпф1[[#This Row],[Номенклатура]],[1]!Таблица213[[product_name]:[упаковка]],7,FALSE)</f>
        <v>716</v>
      </c>
      <c r="E2133" t="s">
        <v>34</v>
      </c>
      <c r="F2133" t="str">
        <f>VLOOKUP(укпф1[[#This Row],[Номенклатура]],[1]!Таблица213[[product_name]:[упаковка]],3,FALSE)</f>
        <v>ОХЛ</v>
      </c>
      <c r="G2133" s="15"/>
      <c r="H2133" t="str">
        <f>VLOOKUP(укпф1[[#This Row],[Номенклатура]],[1]!Таблица213[[product_name]:[упаковка]],4,FALSE)</f>
        <v>четвертина</v>
      </c>
      <c r="I2133">
        <v>186</v>
      </c>
      <c r="J2133" s="15">
        <v>835.5847500000001</v>
      </c>
      <c r="K2133" s="15">
        <f>укпф1[[#This Row],[цена]]*укпф1[[#This Row],[объем]]</f>
        <v>155418.76350000003</v>
      </c>
      <c r="L2133" s="16">
        <f>IFERROR(укпф1[[#This Row],[объем]]*VLOOKUP(укпф1[[#This Row],[артикул]],[1]маринад!$A$2:$D$39,3,FALSE),укпф1[[#This Row],[объем]])</f>
        <v>186</v>
      </c>
    </row>
    <row r="2134" spans="1:12" x14ac:dyDescent="0.35">
      <c r="A2134" s="15" t="s">
        <v>161</v>
      </c>
      <c r="B2134" s="13" t="s">
        <v>71</v>
      </c>
      <c r="C2134" t="s">
        <v>69</v>
      </c>
      <c r="D2134">
        <f>VLOOKUP(укпф1[[#This Row],[Номенклатура]],[1]!Таблица213[[product_name]:[упаковка]],7,FALSE)</f>
        <v>744</v>
      </c>
      <c r="E2134" t="s">
        <v>92</v>
      </c>
      <c r="F2134" t="str">
        <f>VLOOKUP(укпф1[[#This Row],[Номенклатура]],[1]!Таблица213[[product_name]:[упаковка]],3,FALSE)</f>
        <v>ОХЛ</v>
      </c>
      <c r="G2134" s="15"/>
      <c r="H2134" t="str">
        <f>VLOOKUP(укпф1[[#This Row],[Номенклатура]],[1]!Таблица213[[product_name]:[упаковка]],4,FALSE)</f>
        <v>шея</v>
      </c>
      <c r="I2134">
        <v>73.756097560975604</v>
      </c>
      <c r="J2134" s="15">
        <v>297.71598214285711</v>
      </c>
      <c r="K2134" s="15">
        <f>укпф1[[#This Row],[цена]]*укпф1[[#This Row],[объем]]</f>
        <v>21958.369024390242</v>
      </c>
      <c r="L2134" s="16">
        <f>IFERROR(укпф1[[#This Row],[объем]]*VLOOKUP(укпф1[[#This Row],[артикул]],[1]маринад!$A$2:$D$39,3,FALSE),укпф1[[#This Row],[объем]])</f>
        <v>73.756097560975604</v>
      </c>
    </row>
    <row r="2135" spans="1:12" x14ac:dyDescent="0.35">
      <c r="A2135" s="15" t="s">
        <v>161</v>
      </c>
      <c r="B2135" s="13" t="s">
        <v>94</v>
      </c>
      <c r="C2135" s="13" t="s">
        <v>95</v>
      </c>
      <c r="D2135">
        <f>VLOOKUP(укпф1[[#This Row],[Номенклатура]],[1]!Таблица213[[product_name]:[упаковка]],7,FALSE)</f>
        <v>710</v>
      </c>
      <c r="E2135" t="s">
        <v>28</v>
      </c>
      <c r="F2135" t="str">
        <f>VLOOKUP(укпф1[[#This Row],[Номенклатура]],[1]!Таблица213[[product_name]:[упаковка]],3,FALSE)</f>
        <v>ОХЛ</v>
      </c>
      <c r="G2135" s="15"/>
      <c r="H2135" t="str">
        <f>VLOOKUP(укпф1[[#This Row],[Номенклатура]],[1]!Таблица213[[product_name]:[упаковка]],4,FALSE)</f>
        <v>бедро</v>
      </c>
      <c r="I2135">
        <v>1545</v>
      </c>
      <c r="J2135" s="15">
        <v>884.0434821428571</v>
      </c>
      <c r="K2135" s="15">
        <f>укпф1[[#This Row],[цена]]*укпф1[[#This Row],[объем]]</f>
        <v>1365847.1799107143</v>
      </c>
      <c r="L2135" s="16">
        <f>IFERROR(укпф1[[#This Row],[объем]]*VLOOKUP(укпф1[[#This Row],[артикул]],[1]маринад!$A$2:$D$39,3,FALSE),укпф1[[#This Row],[объем]])</f>
        <v>1545</v>
      </c>
    </row>
    <row r="2136" spans="1:12" x14ac:dyDescent="0.35">
      <c r="A2136" s="15" t="s">
        <v>161</v>
      </c>
      <c r="B2136" s="13" t="s">
        <v>94</v>
      </c>
      <c r="C2136" s="13" t="s">
        <v>95</v>
      </c>
      <c r="D2136">
        <f>VLOOKUP(укпф1[[#This Row],[Номенклатура]],[1]!Таблица213[[product_name]:[упаковка]],7,FALSE)</f>
        <v>712</v>
      </c>
      <c r="E2136" t="s">
        <v>30</v>
      </c>
      <c r="F2136" t="str">
        <f>VLOOKUP(укпф1[[#This Row],[Номенклатура]],[1]!Таблица213[[product_name]:[упаковка]],3,FALSE)</f>
        <v>ОХЛ</v>
      </c>
      <c r="G2136" s="15"/>
      <c r="H2136" t="str">
        <f>VLOOKUP(укпф1[[#This Row],[Номенклатура]],[1]!Таблица213[[product_name]:[упаковка]],4,FALSE)</f>
        <v>голень</v>
      </c>
      <c r="I2136">
        <v>691.19999999999993</v>
      </c>
      <c r="J2136" s="15">
        <v>915.90910714285712</v>
      </c>
      <c r="K2136" s="15">
        <f>укпф1[[#This Row],[цена]]*укпф1[[#This Row],[объем]]</f>
        <v>633076.3748571428</v>
      </c>
      <c r="L2136" s="16">
        <f>IFERROR(укпф1[[#This Row],[объем]]*VLOOKUP(укпф1[[#This Row],[артикул]],[1]маринад!$A$2:$D$39,3,FALSE),укпф1[[#This Row],[объем]])</f>
        <v>691.19999999999993</v>
      </c>
    </row>
    <row r="2137" spans="1:12" x14ac:dyDescent="0.35">
      <c r="A2137" s="15" t="s">
        <v>161</v>
      </c>
      <c r="B2137" s="13" t="s">
        <v>94</v>
      </c>
      <c r="C2137" s="13" t="s">
        <v>95</v>
      </c>
      <c r="D2137">
        <f>VLOOKUP(укпф1[[#This Row],[Номенклатура]],[1]!Таблица213[[product_name]:[упаковка]],7,FALSE)</f>
        <v>727</v>
      </c>
      <c r="E2137" t="s">
        <v>38</v>
      </c>
      <c r="F2137" t="str">
        <f>VLOOKUP(укпф1[[#This Row],[Номенклатура]],[1]!Таблица213[[product_name]:[упаковка]],3,FALSE)</f>
        <v>ОХЛ</v>
      </c>
      <c r="G2137" s="15"/>
      <c r="H2137" t="str">
        <f>VLOOKUP(укпф1[[#This Row],[Номенклатура]],[1]!Таблица213[[product_name]:[упаковка]],4,FALSE)</f>
        <v>грудка</v>
      </c>
      <c r="I2137">
        <v>52.695652173913039</v>
      </c>
      <c r="J2137" s="15">
        <v>899.79420535714269</v>
      </c>
      <c r="K2137" s="15">
        <f>укпф1[[#This Row],[цена]]*укпф1[[#This Row],[объем]]</f>
        <v>47415.24247360247</v>
      </c>
      <c r="L2137" s="16">
        <f>IFERROR(укпф1[[#This Row],[объем]]*VLOOKUP(укпф1[[#This Row],[артикул]],[1]маринад!$A$2:$D$39,3,FALSE),укпф1[[#This Row],[объем]])</f>
        <v>52.695652173913039</v>
      </c>
    </row>
    <row r="2138" spans="1:12" x14ac:dyDescent="0.35">
      <c r="A2138" s="15" t="s">
        <v>161</v>
      </c>
      <c r="B2138" s="13" t="s">
        <v>94</v>
      </c>
      <c r="C2138" s="13" t="s">
        <v>95</v>
      </c>
      <c r="D2138">
        <f>VLOOKUP(укпф1[[#This Row],[Номенклатура]],[1]!Таблица213[[product_name]:[упаковка]],7,FALSE)</f>
        <v>730</v>
      </c>
      <c r="E2138" t="s">
        <v>45</v>
      </c>
      <c r="F2138" t="str">
        <f>VLOOKUP(укпф1[[#This Row],[Номенклатура]],[1]!Таблица213[[product_name]:[упаковка]],3,FALSE)</f>
        <v>ОХЛ</v>
      </c>
      <c r="G2138" s="15"/>
      <c r="H2138" t="str">
        <f>VLOOKUP(укпф1[[#This Row],[Номенклатура]],[1]!Таблица213[[product_name]:[упаковка]],4,FALSE)</f>
        <v>желудки</v>
      </c>
      <c r="I2138">
        <v>321.42857142857144</v>
      </c>
      <c r="J2138" s="15">
        <v>570.84991071428567</v>
      </c>
      <c r="K2138" s="15">
        <f>укпф1[[#This Row],[цена]]*укпф1[[#This Row],[объем]]</f>
        <v>183487.47130102041</v>
      </c>
      <c r="L2138" s="16">
        <f>IFERROR(укпф1[[#This Row],[объем]]*VLOOKUP(укпф1[[#This Row],[артикул]],[1]маринад!$A$2:$D$39,3,FALSE),укпф1[[#This Row],[объем]])</f>
        <v>321.42857142857144</v>
      </c>
    </row>
    <row r="2139" spans="1:12" x14ac:dyDescent="0.35">
      <c r="A2139" s="15" t="s">
        <v>161</v>
      </c>
      <c r="B2139" s="13" t="s">
        <v>94</v>
      </c>
      <c r="C2139" s="13" t="s">
        <v>95</v>
      </c>
      <c r="D2139">
        <f>VLOOKUP(укпф1[[#This Row],[Номенклатура]],[1]!Таблица213[[product_name]:[упаковка]],7,FALSE)</f>
        <v>714</v>
      </c>
      <c r="E2139" t="s">
        <v>32</v>
      </c>
      <c r="F2139" t="str">
        <f>VLOOKUP(укпф1[[#This Row],[Номенклатура]],[1]!Таблица213[[product_name]:[упаковка]],3,FALSE)</f>
        <v>ОХЛ</v>
      </c>
      <c r="G2139" s="15"/>
      <c r="H2139" t="str">
        <f>VLOOKUP(укпф1[[#This Row],[Номенклатура]],[1]!Таблица213[[product_name]:[упаковка]],4,FALSE)</f>
        <v>крыло</v>
      </c>
      <c r="I2139">
        <v>654.5454545454545</v>
      </c>
      <c r="J2139" s="15">
        <v>915.90910714285712</v>
      </c>
      <c r="K2139" s="15">
        <f>укпф1[[#This Row],[цена]]*укпф1[[#This Row],[объем]]</f>
        <v>599504.14285714284</v>
      </c>
      <c r="L2139" s="16">
        <f>IFERROR(укпф1[[#This Row],[объем]]*VLOOKUP(укпф1[[#This Row],[артикул]],[1]маринад!$A$2:$D$39,3,FALSE),укпф1[[#This Row],[объем]])</f>
        <v>654.5454545454545</v>
      </c>
    </row>
    <row r="2140" spans="1:12" x14ac:dyDescent="0.35">
      <c r="A2140" s="15" t="s">
        <v>161</v>
      </c>
      <c r="B2140" s="13" t="s">
        <v>94</v>
      </c>
      <c r="C2140" s="13" t="s">
        <v>95</v>
      </c>
      <c r="D2140">
        <f>VLOOKUP(укпф1[[#This Row],[Номенклатура]],[1]!Таблица213[[product_name]:[упаковка]],7,FALSE)</f>
        <v>732</v>
      </c>
      <c r="E2140" t="s">
        <v>47</v>
      </c>
      <c r="F2140" t="str">
        <f>VLOOKUP(укпф1[[#This Row],[Номенклатура]],[1]!Таблица213[[product_name]:[упаковка]],3,FALSE)</f>
        <v>ОХЛ</v>
      </c>
      <c r="G2140" s="15"/>
      <c r="H2140" t="str">
        <f>VLOOKUP(укпф1[[#This Row],[Номенклатура]],[1]!Таблица213[[product_name]:[упаковка]],4,FALSE)</f>
        <v>печень</v>
      </c>
      <c r="I2140">
        <v>285</v>
      </c>
      <c r="J2140" s="15">
        <v>538.07383928571426</v>
      </c>
      <c r="K2140" s="15">
        <f>укпф1[[#This Row],[цена]]*укпф1[[#This Row],[объем]]</f>
        <v>153351.04419642856</v>
      </c>
      <c r="L2140" s="16">
        <f>IFERROR(укпф1[[#This Row],[объем]]*VLOOKUP(укпф1[[#This Row],[артикул]],[1]маринад!$A$2:$D$39,3,FALSE),укпф1[[#This Row],[объем]])</f>
        <v>285</v>
      </c>
    </row>
    <row r="2141" spans="1:12" x14ac:dyDescent="0.35">
      <c r="A2141" s="15" t="s">
        <v>161</v>
      </c>
      <c r="B2141" s="13" t="s">
        <v>94</v>
      </c>
      <c r="C2141" s="13" t="s">
        <v>95</v>
      </c>
      <c r="D2141">
        <f>VLOOKUP(укпф1[[#This Row],[Номенклатура]],[1]!Таблица213[[product_name]:[упаковка]],7,FALSE)</f>
        <v>734</v>
      </c>
      <c r="E2141" t="s">
        <v>49</v>
      </c>
      <c r="F2141" t="str">
        <f>VLOOKUP(укпф1[[#This Row],[Номенклатура]],[1]!Таблица213[[product_name]:[упаковка]],3,FALSE)</f>
        <v>ОХЛ</v>
      </c>
      <c r="G2141" s="15"/>
      <c r="H2141" t="str">
        <f>VLOOKUP(укпф1[[#This Row],[Номенклатура]],[1]!Таблица213[[product_name]:[упаковка]],4,FALSE)</f>
        <v>сердце</v>
      </c>
      <c r="I2141">
        <v>347.14285714285717</v>
      </c>
      <c r="J2141" s="15">
        <v>915.90910714285712</v>
      </c>
      <c r="K2141" s="15">
        <f>укпф1[[#This Row],[цена]]*укпф1[[#This Row],[объем]]</f>
        <v>317951.3043367347</v>
      </c>
      <c r="L2141" s="16">
        <f>IFERROR(укпф1[[#This Row],[объем]]*VLOOKUP(укпф1[[#This Row],[артикул]],[1]маринад!$A$2:$D$39,3,FALSE),укпф1[[#This Row],[объем]])</f>
        <v>347.14285714285717</v>
      </c>
    </row>
    <row r="2142" spans="1:12" x14ac:dyDescent="0.35">
      <c r="A2142" s="15" t="s">
        <v>161</v>
      </c>
      <c r="B2142" s="13" t="s">
        <v>94</v>
      </c>
      <c r="C2142" s="13" t="s">
        <v>95</v>
      </c>
      <c r="D2142">
        <f>VLOOKUP(укпф1[[#This Row],[Номенклатура]],[1]!Таблица213[[product_name]:[упаковка]],7,FALSE)</f>
        <v>718</v>
      </c>
      <c r="E2142" t="s">
        <v>36</v>
      </c>
      <c r="F2142" t="str">
        <f>VLOOKUP(укпф1[[#This Row],[Номенклатура]],[1]!Таблица213[[product_name]:[упаковка]],3,FALSE)</f>
        <v>ОХЛ</v>
      </c>
      <c r="G2142" s="15"/>
      <c r="H2142" t="str">
        <f>VLOOKUP(укпф1[[#This Row],[Номенклатура]],[1]!Таблица213[[product_name]:[упаковка]],4,FALSE)</f>
        <v>филе</v>
      </c>
      <c r="I2142">
        <v>2796.428571428572</v>
      </c>
      <c r="J2142" s="15">
        <v>1157.1774107142855</v>
      </c>
      <c r="K2142" s="15">
        <f>укпф1[[#This Row],[цена]]*укпф1[[#This Row],[объем]]</f>
        <v>3235963.9735331633</v>
      </c>
      <c r="L2142" s="16">
        <f>IFERROR(укпф1[[#This Row],[объем]]*VLOOKUP(укпф1[[#This Row],[артикул]],[1]маринад!$A$2:$D$39,3,FALSE),укпф1[[#This Row],[объем]])</f>
        <v>2796.428571428572</v>
      </c>
    </row>
    <row r="2143" spans="1:12" x14ac:dyDescent="0.35">
      <c r="A2143" s="15" t="s">
        <v>161</v>
      </c>
      <c r="B2143" s="13" t="s">
        <v>94</v>
      </c>
      <c r="C2143" s="13" t="s">
        <v>95</v>
      </c>
      <c r="D2143">
        <f>VLOOKUP(укпф1[[#This Row],[Номенклатура]],[1]!Таблица213[[product_name]:[упаковка]],7,FALSE)</f>
        <v>702</v>
      </c>
      <c r="E2143" t="s">
        <v>72</v>
      </c>
      <c r="F2143" t="str">
        <f>VLOOKUP(укпф1[[#This Row],[Номенклатура]],[1]!Таблица213[[product_name]:[упаковка]],3,FALSE)</f>
        <v>ОХЛ</v>
      </c>
      <c r="G2143" s="15"/>
      <c r="H2143" t="str">
        <f>VLOOKUP(укпф1[[#This Row],[Номенклатура]],[1]!Таблица213[[product_name]:[упаковка]],4,FALSE)</f>
        <v>тушка</v>
      </c>
      <c r="I2143">
        <v>373.04347826086962</v>
      </c>
      <c r="J2143" s="15">
        <v>811.20776785714281</v>
      </c>
      <c r="K2143" s="15">
        <f>укпф1[[#This Row],[цена]]*укпф1[[#This Row],[объем]]</f>
        <v>302615.7673136646</v>
      </c>
      <c r="L2143" s="16">
        <f>IFERROR(укпф1[[#This Row],[объем]]*VLOOKUP(укпф1[[#This Row],[артикул]],[1]маринад!$A$2:$D$39,3,FALSE),укпф1[[#This Row],[объем]])</f>
        <v>373.04347826086962</v>
      </c>
    </row>
    <row r="2144" spans="1:12" x14ac:dyDescent="0.35">
      <c r="A2144" s="15" t="s">
        <v>161</v>
      </c>
      <c r="B2144" s="13" t="s">
        <v>94</v>
      </c>
      <c r="C2144" s="13" t="s">
        <v>95</v>
      </c>
      <c r="D2144">
        <f>VLOOKUP(укпф1[[#This Row],[Номенклатура]],[1]!Таблица213[[product_name]:[упаковка]],7,FALSE)</f>
        <v>701</v>
      </c>
      <c r="E2144" t="s">
        <v>26</v>
      </c>
      <c r="F2144" t="str">
        <f>VLOOKUP(укпф1[[#This Row],[Номенклатура]],[1]!Таблица213[[product_name]:[упаковка]],3,FALSE)</f>
        <v>ОХЛ</v>
      </c>
      <c r="G2144" s="15"/>
      <c r="H2144" t="str">
        <f>VLOOKUP(укпф1[[#This Row],[Номенклатура]],[1]!Таблица213[[product_name]:[упаковка]],4,FALSE)</f>
        <v>тушка</v>
      </c>
      <c r="I2144">
        <v>610.43478260869563</v>
      </c>
      <c r="J2144" s="15">
        <v>827.59580357142841</v>
      </c>
      <c r="K2144" s="15">
        <f>укпф1[[#This Row],[цена]]*укпф1[[#This Row],[объем]]</f>
        <v>505193.26444099366</v>
      </c>
      <c r="L2144" s="16">
        <f>IFERROR(укпф1[[#This Row],[объем]]*VLOOKUP(укпф1[[#This Row],[артикул]],[1]маринад!$A$2:$D$39,3,FALSE),укпф1[[#This Row],[объем]])</f>
        <v>610.43478260869563</v>
      </c>
    </row>
    <row r="2145" spans="1:12" x14ac:dyDescent="0.35">
      <c r="A2145" s="15" t="s">
        <v>161</v>
      </c>
      <c r="B2145" s="13" t="s">
        <v>94</v>
      </c>
      <c r="C2145" s="13" t="s">
        <v>95</v>
      </c>
      <c r="D2145">
        <f>VLOOKUP(укпф1[[#This Row],[Номенклатура]],[1]!Таблица213[[product_name]:[упаковка]],7,FALSE)</f>
        <v>958</v>
      </c>
      <c r="E2145" t="s">
        <v>58</v>
      </c>
      <c r="F2145" t="str">
        <f>VLOOKUP(укпф1[[#This Row],[Номенклатура]],[1]!Таблица213[[product_name]:[упаковка]],3,FALSE)</f>
        <v>ОХЛ</v>
      </c>
      <c r="G2145" s="15"/>
      <c r="H2145" t="str">
        <f>VLOOKUP(укпф1[[#This Row],[Номенклатура]],[1]!Таблица213[[product_name]:[упаковка]],4,FALSE)</f>
        <v>табак</v>
      </c>
      <c r="I2145">
        <v>302.52100840336135</v>
      </c>
      <c r="J2145" s="15">
        <v>799.37196428571428</v>
      </c>
      <c r="K2145" s="15">
        <f>укпф1[[#This Row],[цена]]*укпф1[[#This Row],[объем]]</f>
        <v>241826.81272509004</v>
      </c>
      <c r="L2145" s="16">
        <f>IFERROR(укпф1[[#This Row],[объем]]*VLOOKUP(укпф1[[#This Row],[артикул]],[1]маринад!$A$2:$D$39,3,FALSE),укпф1[[#This Row],[объем]])</f>
        <v>294.56768101593121</v>
      </c>
    </row>
    <row r="2146" spans="1:12" x14ac:dyDescent="0.35">
      <c r="A2146" s="15" t="s">
        <v>161</v>
      </c>
      <c r="B2146" s="13" t="s">
        <v>94</v>
      </c>
      <c r="C2146" s="13" t="s">
        <v>95</v>
      </c>
      <c r="D2146">
        <f>VLOOKUP(укпф1[[#This Row],[Номенклатура]],[1]!Таблица213[[product_name]:[упаковка]],7,FALSE)</f>
        <v>961</v>
      </c>
      <c r="E2146" t="s">
        <v>89</v>
      </c>
      <c r="F2146" t="str">
        <f>VLOOKUP(укпф1[[#This Row],[Номенклатура]],[1]!Таблица213[[product_name]:[упаковка]],3,FALSE)</f>
        <v>ОХЛ</v>
      </c>
      <c r="G2146" s="15"/>
      <c r="H2146" t="str">
        <f>VLOOKUP(укпф1[[#This Row],[Номенклатура]],[1]!Таблица213[[product_name]:[упаковка]],4,FALSE)</f>
        <v>табак</v>
      </c>
      <c r="I2146">
        <v>63.857142857142854</v>
      </c>
      <c r="J2146" s="15">
        <v>777.06602678571426</v>
      </c>
      <c r="K2146" s="15">
        <f>укпф1[[#This Row],[цена]]*укпф1[[#This Row],[объем]]</f>
        <v>49621.216281887748</v>
      </c>
      <c r="L2146" s="16">
        <f>IFERROR(укпф1[[#This Row],[объем]]*VLOOKUP(укпф1[[#This Row],[артикул]],[1]маринад!$A$2:$D$39,3,FALSE),укпф1[[#This Row],[объем]])</f>
        <v>63.224893917963222</v>
      </c>
    </row>
    <row r="2147" spans="1:12" x14ac:dyDescent="0.35">
      <c r="A2147" s="15" t="s">
        <v>161</v>
      </c>
      <c r="B2147" s="13" t="s">
        <v>166</v>
      </c>
      <c r="C2147" s="13" t="s">
        <v>180</v>
      </c>
      <c r="D2147">
        <f>VLOOKUP(укпф1[[#This Row],[Номенклатура]],[1]!Таблица213[[product_name]:[упаковка]],7,FALSE)</f>
        <v>978</v>
      </c>
      <c r="E2147" t="s">
        <v>98</v>
      </c>
      <c r="F2147" t="str">
        <f>VLOOKUP(укпф1[[#This Row],[Номенклатура]],[1]!Таблица213[[product_name]:[упаковка]],3,FALSE)</f>
        <v>ОХЛ</v>
      </c>
      <c r="G2147" s="15"/>
      <c r="H2147" t="str">
        <f>VLOOKUP(укпф1[[#This Row],[Номенклатура]],[1]!Таблица213[[product_name]:[упаковка]],4,FALSE)</f>
        <v>тушка</v>
      </c>
      <c r="I2147">
        <v>10000</v>
      </c>
      <c r="J2147" s="15">
        <v>715.98214285714278</v>
      </c>
      <c r="K2147" s="15">
        <f>укпф1[[#This Row],[цена]]*укпф1[[#This Row],[объем]]</f>
        <v>7159821.4285714282</v>
      </c>
      <c r="L2147" s="16">
        <f>IFERROR(укпф1[[#This Row],[объем]]*VLOOKUP(укпф1[[#This Row],[артикул]],[1]маринад!$A$2:$D$39,3,FALSE),укпф1[[#This Row],[объем]])</f>
        <v>10000</v>
      </c>
    </row>
    <row r="2148" spans="1:12" x14ac:dyDescent="0.35">
      <c r="A2148" s="15" t="s">
        <v>161</v>
      </c>
      <c r="B2148" s="13" t="s">
        <v>166</v>
      </c>
      <c r="C2148" s="13" t="s">
        <v>25</v>
      </c>
      <c r="D2148">
        <f>VLOOKUP(укпф1[[#This Row],[Номенклатура]],[1]!Таблица213[[product_name]:[упаковка]],7,FALSE)</f>
        <v>1067</v>
      </c>
      <c r="E2148" t="s">
        <v>169</v>
      </c>
      <c r="F2148" t="str">
        <f>VLOOKUP(укпф1[[#This Row],[Номенклатура]],[1]!Таблица213[[product_name]:[упаковка]],3,FALSE)</f>
        <v>ОХЛ</v>
      </c>
      <c r="G2148" s="15"/>
      <c r="H2148" t="str">
        <f>VLOOKUP(укпф1[[#This Row],[Номенклатура]],[1]!Таблица213[[product_name]:[упаковка]],4,FALSE)</f>
        <v>бедро</v>
      </c>
      <c r="I2148">
        <v>1407.3043478260872</v>
      </c>
      <c r="J2148" s="15">
        <v>884.0434821428571</v>
      </c>
      <c r="K2148" s="15">
        <f>укпф1[[#This Row],[цена]]*укпф1[[#This Row],[объем]]</f>
        <v>1244118.2360869567</v>
      </c>
      <c r="L2148" s="16">
        <f>IFERROR(укпф1[[#This Row],[объем]]*VLOOKUP(укпф1[[#This Row],[артикул]],[1]маринад!$A$2:$D$39,3,FALSE),укпф1[[#This Row],[объем]])</f>
        <v>1194.6556433158635</v>
      </c>
    </row>
    <row r="2149" spans="1:12" x14ac:dyDescent="0.35">
      <c r="A2149" s="15" t="s">
        <v>161</v>
      </c>
      <c r="B2149" s="13" t="s">
        <v>166</v>
      </c>
      <c r="C2149" s="13" t="s">
        <v>25</v>
      </c>
      <c r="D2149">
        <f>VLOOKUP(укпф1[[#This Row],[Номенклатура]],[1]!Таблица213[[product_name]:[упаковка]],7,FALSE)</f>
        <v>941</v>
      </c>
      <c r="E2149" t="s">
        <v>51</v>
      </c>
      <c r="F2149" t="str">
        <f>VLOOKUP(укпф1[[#This Row],[Номенклатура]],[1]!Таблица213[[product_name]:[упаковка]],3,FALSE)</f>
        <v>ОХЛ</v>
      </c>
      <c r="G2149" s="15"/>
      <c r="H2149" t="str">
        <f>VLOOKUP(укпф1[[#This Row],[Номенклатура]],[1]!Таблица213[[product_name]:[упаковка]],4,FALSE)</f>
        <v>бедро</v>
      </c>
      <c r="I2149">
        <v>179.4916666666667</v>
      </c>
      <c r="J2149" s="15">
        <v>937.73291925465844</v>
      </c>
      <c r="K2149" s="15">
        <f>укпф1[[#This Row],[цена]]*укпф1[[#This Row],[объем]]</f>
        <v>168315.24456521744</v>
      </c>
      <c r="L2149" s="16">
        <f>IFERROR(укпф1[[#This Row],[объем]]*VLOOKUP(укпф1[[#This Row],[артикул]],[1]маринад!$A$2:$D$39,3,FALSE),укпф1[[#This Row],[объем]])</f>
        <v>151.46976090014067</v>
      </c>
    </row>
    <row r="2150" spans="1:12" x14ac:dyDescent="0.35">
      <c r="A2150" s="15" t="s">
        <v>161</v>
      </c>
      <c r="B2150" s="13" t="s">
        <v>166</v>
      </c>
      <c r="C2150" s="13" t="s">
        <v>25</v>
      </c>
      <c r="D2150">
        <f>VLOOKUP(укпф1[[#This Row],[Номенклатура]],[1]!Таблица213[[product_name]:[упаковка]],7,FALSE)</f>
        <v>991</v>
      </c>
      <c r="E2150" t="s">
        <v>29</v>
      </c>
      <c r="F2150" t="str">
        <f>VLOOKUP(укпф1[[#This Row],[Номенклатура]],[1]!Таблица213[[product_name]:[упаковка]],3,FALSE)</f>
        <v>ОХЛ</v>
      </c>
      <c r="G2150" s="15"/>
      <c r="H2150" t="str">
        <f>VLOOKUP(укпф1[[#This Row],[Номенклатура]],[1]!Таблица213[[product_name]:[упаковка]],4,FALSE)</f>
        <v>бедро</v>
      </c>
      <c r="I2150">
        <v>8512.4409448818897</v>
      </c>
      <c r="J2150" s="15">
        <v>867.65544642857139</v>
      </c>
      <c r="K2150" s="15">
        <f>укпф1[[#This Row],[цена]]*укпф1[[#This Row],[объем]]</f>
        <v>7385865.748228346</v>
      </c>
      <c r="L2150" s="16">
        <f>IFERROR(укпф1[[#This Row],[объем]]*VLOOKUP(укпф1[[#This Row],[артикул]],[1]маринад!$A$2:$D$39,3,FALSE),укпф1[[#This Row],[объем]])</f>
        <v>8512.4409448818897</v>
      </c>
    </row>
    <row r="2151" spans="1:12" x14ac:dyDescent="0.35">
      <c r="A2151" s="15" t="s">
        <v>161</v>
      </c>
      <c r="B2151" s="13" t="s">
        <v>166</v>
      </c>
      <c r="C2151" s="13" t="s">
        <v>25</v>
      </c>
      <c r="D2151">
        <f>VLOOKUP(укпф1[[#This Row],[Номенклатура]],[1]!Таблица213[[product_name]:[упаковка]],7,FALSE)</f>
        <v>710</v>
      </c>
      <c r="E2151" t="s">
        <v>28</v>
      </c>
      <c r="F2151" t="str">
        <f>VLOOKUP(укпф1[[#This Row],[Номенклатура]],[1]!Таблица213[[product_name]:[упаковка]],3,FALSE)</f>
        <v>ОХЛ</v>
      </c>
      <c r="G2151" s="15"/>
      <c r="H2151" t="str">
        <f>VLOOKUP(укпф1[[#This Row],[Номенклатура]],[1]!Таблица213[[product_name]:[упаковка]],4,FALSE)</f>
        <v>бедро</v>
      </c>
      <c r="I2151">
        <v>777.65000000000009</v>
      </c>
      <c r="J2151" s="15">
        <v>884.0434821428571</v>
      </c>
      <c r="K2151" s="15">
        <f>укпф1[[#This Row],[цена]]*укпф1[[#This Row],[объем]]</f>
        <v>687476.41388839285</v>
      </c>
      <c r="L2151" s="16">
        <f>IFERROR(укпф1[[#This Row],[объем]]*VLOOKUP(укпф1[[#This Row],[артикул]],[1]маринад!$A$2:$D$39,3,FALSE),укпф1[[#This Row],[объем]])</f>
        <v>777.65000000000009</v>
      </c>
    </row>
    <row r="2152" spans="1:12" x14ac:dyDescent="0.35">
      <c r="A2152" s="15" t="s">
        <v>161</v>
      </c>
      <c r="B2152" s="13" t="s">
        <v>166</v>
      </c>
      <c r="C2152" s="13" t="s">
        <v>25</v>
      </c>
      <c r="D2152">
        <f>VLOOKUP(укпф1[[#This Row],[Номенклатура]],[1]!Таблица213[[product_name]:[упаковка]],7,FALSE)</f>
        <v>992</v>
      </c>
      <c r="E2152" t="s">
        <v>31</v>
      </c>
      <c r="F2152" t="str">
        <f>VLOOKUP(укпф1[[#This Row],[Номенклатура]],[1]!Таблица213[[product_name]:[упаковка]],3,FALSE)</f>
        <v>ОХЛ</v>
      </c>
      <c r="G2152" s="15"/>
      <c r="H2152" t="str">
        <f>VLOOKUP(укпф1[[#This Row],[Номенклатура]],[1]!Таблица213[[product_name]:[упаковка]],4,FALSE)</f>
        <v>голень</v>
      </c>
      <c r="I2152">
        <v>2700</v>
      </c>
      <c r="J2152" s="15">
        <v>899.88524999999993</v>
      </c>
      <c r="K2152" s="15">
        <f>укпф1[[#This Row],[цена]]*укпф1[[#This Row],[объем]]</f>
        <v>2429690.1749999998</v>
      </c>
      <c r="L2152" s="16">
        <f>IFERROR(укпф1[[#This Row],[объем]]*VLOOKUP(укпф1[[#This Row],[артикул]],[1]маринад!$A$2:$D$39,3,FALSE),укпф1[[#This Row],[объем]])</f>
        <v>2700</v>
      </c>
    </row>
    <row r="2153" spans="1:12" x14ac:dyDescent="0.35">
      <c r="A2153" s="15" t="s">
        <v>161</v>
      </c>
      <c r="B2153" s="13" t="s">
        <v>166</v>
      </c>
      <c r="C2153" s="13" t="s">
        <v>25</v>
      </c>
      <c r="D2153">
        <f>VLOOKUP(укпф1[[#This Row],[Номенклатура]],[1]!Таблица213[[product_name]:[упаковка]],7,FALSE)</f>
        <v>712</v>
      </c>
      <c r="E2153" t="s">
        <v>30</v>
      </c>
      <c r="F2153" t="str">
        <f>VLOOKUP(укпф1[[#This Row],[Номенклатура]],[1]!Таблица213[[product_name]:[упаковка]],3,FALSE)</f>
        <v>ОХЛ</v>
      </c>
      <c r="G2153" s="15"/>
      <c r="H2153" t="str">
        <f>VLOOKUP(укпф1[[#This Row],[Номенклатура]],[1]!Таблица213[[product_name]:[упаковка]],4,FALSE)</f>
        <v>голень</v>
      </c>
      <c r="I2153">
        <v>369.59999999999997</v>
      </c>
      <c r="J2153" s="15">
        <v>915.90910714285712</v>
      </c>
      <c r="K2153" s="15">
        <f>укпф1[[#This Row],[цена]]*укпф1[[#This Row],[объем]]</f>
        <v>338520.00599999994</v>
      </c>
      <c r="L2153" s="16">
        <f>IFERROR(укпф1[[#This Row],[объем]]*VLOOKUP(укпф1[[#This Row],[артикул]],[1]маринад!$A$2:$D$39,3,FALSE),укпф1[[#This Row],[объем]])</f>
        <v>369.59999999999997</v>
      </c>
    </row>
    <row r="2154" spans="1:12" x14ac:dyDescent="0.35">
      <c r="A2154" s="15" t="s">
        <v>161</v>
      </c>
      <c r="B2154" s="13" t="s">
        <v>166</v>
      </c>
      <c r="C2154" s="13" t="s">
        <v>25</v>
      </c>
      <c r="D2154">
        <f>VLOOKUP(укпф1[[#This Row],[Номенклатура]],[1]!Таблица213[[product_name]:[упаковка]],7,FALSE)</f>
        <v>1008</v>
      </c>
      <c r="E2154" t="s">
        <v>66</v>
      </c>
      <c r="F2154" t="str">
        <f>VLOOKUP(укпф1[[#This Row],[Номенклатура]],[1]!Таблица213[[product_name]:[упаковка]],3,FALSE)</f>
        <v>ОХЛ</v>
      </c>
      <c r="G2154" s="15"/>
      <c r="H2154" t="str">
        <f>VLOOKUP(укпф1[[#This Row],[Номенклатура]],[1]!Таблица213[[product_name]:[упаковка]],4,FALSE)</f>
        <v>головы</v>
      </c>
      <c r="I2154">
        <v>4239</v>
      </c>
      <c r="J2154" s="15">
        <v>208.85641071428569</v>
      </c>
      <c r="K2154" s="15">
        <f>укпф1[[#This Row],[цена]]*укпф1[[#This Row],[объем]]</f>
        <v>885342.32501785702</v>
      </c>
      <c r="L2154" s="16">
        <f>IFERROR(укпф1[[#This Row],[объем]]*VLOOKUP(укпф1[[#This Row],[артикул]],[1]маринад!$A$2:$D$39,3,FALSE),укпф1[[#This Row],[объем]])</f>
        <v>4239</v>
      </c>
    </row>
    <row r="2155" spans="1:12" x14ac:dyDescent="0.35">
      <c r="A2155" s="15" t="s">
        <v>161</v>
      </c>
      <c r="B2155" s="13" t="s">
        <v>166</v>
      </c>
      <c r="C2155" s="13" t="s">
        <v>25</v>
      </c>
      <c r="D2155">
        <f>VLOOKUP(укпф1[[#This Row],[Номенклатура]],[1]!Таблица213[[product_name]:[упаковка]],7,FALSE)</f>
        <v>994</v>
      </c>
      <c r="E2155" t="s">
        <v>39</v>
      </c>
      <c r="F2155" t="str">
        <f>VLOOKUP(укпф1[[#This Row],[Номенклатура]],[1]!Таблица213[[product_name]:[упаковка]],3,FALSE)</f>
        <v>ОХЛ</v>
      </c>
      <c r="G2155" s="15"/>
      <c r="H2155" t="str">
        <f>VLOOKUP(укпф1[[#This Row],[Номенклатура]],[1]!Таблица213[[product_name]:[упаковка]],4,FALSE)</f>
        <v>грудка</v>
      </c>
      <c r="I2155">
        <v>1473.75</v>
      </c>
      <c r="J2155" s="15">
        <v>884.0434821428571</v>
      </c>
      <c r="K2155" s="15">
        <f>укпф1[[#This Row],[цена]]*укпф1[[#This Row],[объем]]</f>
        <v>1302859.0818080357</v>
      </c>
      <c r="L2155" s="16">
        <f>IFERROR(укпф1[[#This Row],[объем]]*VLOOKUP(укпф1[[#This Row],[артикул]],[1]маринад!$A$2:$D$39,3,FALSE),укпф1[[#This Row],[объем]])</f>
        <v>1473.75</v>
      </c>
    </row>
    <row r="2156" spans="1:12" x14ac:dyDescent="0.35">
      <c r="A2156" s="15" t="s">
        <v>161</v>
      </c>
      <c r="B2156" s="13" t="s">
        <v>166</v>
      </c>
      <c r="C2156" s="13" t="s">
        <v>25</v>
      </c>
      <c r="D2156">
        <f>VLOOKUP(укпф1[[#This Row],[Номенклатура]],[1]!Таблица213[[product_name]:[упаковка]],7,FALSE)</f>
        <v>1000</v>
      </c>
      <c r="E2156" t="s">
        <v>46</v>
      </c>
      <c r="F2156" t="str">
        <f>VLOOKUP(укпф1[[#This Row],[Номенклатура]],[1]!Таблица213[[product_name]:[упаковка]],3,FALSE)</f>
        <v>ОХЛ</v>
      </c>
      <c r="G2156" s="15"/>
      <c r="H2156" t="str">
        <f>VLOOKUP(укпф1[[#This Row],[Номенклатура]],[1]!Таблица213[[product_name]:[упаковка]],4,FALSE)</f>
        <v>желудки</v>
      </c>
      <c r="I2156">
        <v>1649.5901639344265</v>
      </c>
      <c r="J2156" s="15">
        <v>554.21605446428566</v>
      </c>
      <c r="K2156" s="15">
        <f>укпф1[[#This Row],[цена]]*укпф1[[#This Row],[объем]]</f>
        <v>914229.3521388321</v>
      </c>
      <c r="L2156" s="16">
        <f>IFERROR(укпф1[[#This Row],[объем]]*VLOOKUP(укпф1[[#This Row],[артикул]],[1]маринад!$A$2:$D$39,3,FALSE),укпф1[[#This Row],[объем]])</f>
        <v>1649.5901639344265</v>
      </c>
    </row>
    <row r="2157" spans="1:12" x14ac:dyDescent="0.35">
      <c r="A2157" s="15" t="s">
        <v>161</v>
      </c>
      <c r="B2157" s="13" t="s">
        <v>166</v>
      </c>
      <c r="C2157" s="13" t="s">
        <v>25</v>
      </c>
      <c r="D2157">
        <f>VLOOKUP(укпф1[[#This Row],[Номенклатура]],[1]!Таблица213[[product_name]:[упаковка]],7,FALSE)</f>
        <v>730</v>
      </c>
      <c r="E2157" t="s">
        <v>45</v>
      </c>
      <c r="F2157" t="str">
        <f>VLOOKUP(укпф1[[#This Row],[Номенклатура]],[1]!Таблица213[[product_name]:[упаковка]],3,FALSE)</f>
        <v>ОХЛ</v>
      </c>
      <c r="G2157" s="15"/>
      <c r="H2157" t="str">
        <f>VLOOKUP(укпф1[[#This Row],[Номенклатура]],[1]!Таблица213[[product_name]:[упаковка]],4,FALSE)</f>
        <v>желудки</v>
      </c>
      <c r="I2157">
        <v>326.78571428571428</v>
      </c>
      <c r="J2157" s="15">
        <v>570.84991071428567</v>
      </c>
      <c r="K2157" s="15">
        <f>укпф1[[#This Row],[цена]]*укпф1[[#This Row],[объем]]</f>
        <v>186545.59582270405</v>
      </c>
      <c r="L2157" s="16">
        <f>IFERROR(укпф1[[#This Row],[объем]]*VLOOKUP(укпф1[[#This Row],[артикул]],[1]маринад!$A$2:$D$39,3,FALSE),укпф1[[#This Row],[объем]])</f>
        <v>326.78571428571428</v>
      </c>
    </row>
    <row r="2158" spans="1:12" x14ac:dyDescent="0.35">
      <c r="A2158" s="15" t="s">
        <v>161</v>
      </c>
      <c r="B2158" s="13" t="s">
        <v>166</v>
      </c>
      <c r="C2158" s="13" t="s">
        <v>25</v>
      </c>
      <c r="D2158">
        <f>VLOOKUP(укпф1[[#This Row],[Номенклатура]],[1]!Таблица213[[product_name]:[упаковка]],7,FALSE)</f>
        <v>942</v>
      </c>
      <c r="E2158" t="s">
        <v>52</v>
      </c>
      <c r="F2158" t="str">
        <f>VLOOKUP(укпф1[[#This Row],[Номенклатура]],[1]!Таблица213[[product_name]:[упаковка]],3,FALSE)</f>
        <v>ОХЛ</v>
      </c>
      <c r="G2158" s="15"/>
      <c r="H2158" t="str">
        <f>VLOOKUP(укпф1[[#This Row],[Номенклатура]],[1]!Таблица213[[product_name]:[упаковка]],4,FALSE)</f>
        <v>крыло</v>
      </c>
      <c r="I2158">
        <v>163.04347826086959</v>
      </c>
      <c r="J2158" s="15">
        <v>922.36024844720498</v>
      </c>
      <c r="K2158" s="15">
        <f>укпф1[[#This Row],[цена]]*укпф1[[#This Row],[объем]]</f>
        <v>150384.82311639213</v>
      </c>
      <c r="L2158" s="16">
        <f>IFERROR(укпф1[[#This Row],[объем]]*VLOOKUP(укпф1[[#This Row],[артикул]],[1]маринад!$A$2:$D$39,3,FALSE),укпф1[[#This Row],[объем]])</f>
        <v>137.56621520491868</v>
      </c>
    </row>
    <row r="2159" spans="1:12" x14ac:dyDescent="0.35">
      <c r="A2159" s="15" t="s">
        <v>161</v>
      </c>
      <c r="B2159" s="13" t="s">
        <v>166</v>
      </c>
      <c r="C2159" s="13" t="s">
        <v>25</v>
      </c>
      <c r="D2159">
        <f>VLOOKUP(укпф1[[#This Row],[Номенклатура]],[1]!Таблица213[[product_name]:[упаковка]],7,FALSE)</f>
        <v>993</v>
      </c>
      <c r="E2159" t="s">
        <v>33</v>
      </c>
      <c r="F2159" t="str">
        <f>VLOOKUP(укпф1[[#This Row],[Номенклатура]],[1]!Таблица213[[product_name]:[упаковка]],3,FALSE)</f>
        <v>ОХЛ</v>
      </c>
      <c r="G2159" s="15"/>
      <c r="H2159" t="str">
        <f>VLOOKUP(укпф1[[#This Row],[Номенклатура]],[1]!Таблица213[[product_name]:[упаковка]],4,FALSE)</f>
        <v>крыло</v>
      </c>
      <c r="I2159">
        <v>2470</v>
      </c>
      <c r="J2159" s="15">
        <v>899.88524999999993</v>
      </c>
      <c r="K2159" s="15">
        <f>укпф1[[#This Row],[цена]]*укпф1[[#This Row],[объем]]</f>
        <v>2222716.5674999999</v>
      </c>
      <c r="L2159" s="16">
        <f>IFERROR(укпф1[[#This Row],[объем]]*VLOOKUP(укпф1[[#This Row],[артикул]],[1]маринад!$A$2:$D$39,3,FALSE),укпф1[[#This Row],[объем]])</f>
        <v>2470</v>
      </c>
    </row>
    <row r="2160" spans="1:12" x14ac:dyDescent="0.35">
      <c r="A2160" s="15" t="s">
        <v>161</v>
      </c>
      <c r="B2160" s="13" t="s">
        <v>166</v>
      </c>
      <c r="C2160" s="13" t="s">
        <v>25</v>
      </c>
      <c r="D2160">
        <f>VLOOKUP(укпф1[[#This Row],[Номенклатура]],[1]!Таблица213[[product_name]:[упаковка]],7,FALSE)</f>
        <v>714</v>
      </c>
      <c r="E2160" t="s">
        <v>32</v>
      </c>
      <c r="F2160" t="str">
        <f>VLOOKUP(укпф1[[#This Row],[Номенклатура]],[1]!Таблица213[[product_name]:[упаковка]],3,FALSE)</f>
        <v>ОХЛ</v>
      </c>
      <c r="G2160" s="15"/>
      <c r="H2160" t="str">
        <f>VLOOKUP(укпф1[[#This Row],[Номенклатура]],[1]!Таблица213[[product_name]:[упаковка]],4,FALSE)</f>
        <v>крыло</v>
      </c>
      <c r="I2160">
        <v>183.63636363636363</v>
      </c>
      <c r="J2160" s="15">
        <v>915.90910714285712</v>
      </c>
      <c r="K2160" s="15">
        <f>укпф1[[#This Row],[цена]]*укпф1[[#This Row],[объем]]</f>
        <v>168194.21785714285</v>
      </c>
      <c r="L2160" s="16">
        <f>IFERROR(укпф1[[#This Row],[объем]]*VLOOKUP(укпф1[[#This Row],[артикул]],[1]маринад!$A$2:$D$39,3,FALSE),укпф1[[#This Row],[объем]])</f>
        <v>183.63636363636363</v>
      </c>
    </row>
    <row r="2161" spans="1:12" x14ac:dyDescent="0.35">
      <c r="A2161" s="15" t="s">
        <v>161</v>
      </c>
      <c r="B2161" s="13" t="s">
        <v>166</v>
      </c>
      <c r="C2161" s="13" t="s">
        <v>25</v>
      </c>
      <c r="D2161">
        <f>VLOOKUP(укпф1[[#This Row],[Номенклатура]],[1]!Таблица213[[product_name]:[упаковка]],7,FALSE)</f>
        <v>1009</v>
      </c>
      <c r="E2161" t="s">
        <v>65</v>
      </c>
      <c r="F2161" t="str">
        <f>VLOOKUP(укпф1[[#This Row],[Номенклатура]],[1]!Таблица213[[product_name]:[упаковка]],3,FALSE)</f>
        <v>ОХЛ</v>
      </c>
      <c r="G2161" s="15"/>
      <c r="H2161" t="str">
        <f>VLOOKUP(укпф1[[#This Row],[Номенклатура]],[1]!Таблица213[[product_name]:[упаковка]],4,FALSE)</f>
        <v>лапы</v>
      </c>
      <c r="I2161">
        <v>3961.0655737704924</v>
      </c>
      <c r="J2161" s="15">
        <v>201.20866071428571</v>
      </c>
      <c r="K2161" s="15">
        <f>укпф1[[#This Row],[цена]]*укпф1[[#This Row],[объем]]</f>
        <v>797000.69909982441</v>
      </c>
      <c r="L2161" s="16">
        <f>IFERROR(укпф1[[#This Row],[объем]]*VLOOKUP(укпф1[[#This Row],[артикул]],[1]маринад!$A$2:$D$39,3,FALSE),укпф1[[#This Row],[объем]])</f>
        <v>3961.0655737704924</v>
      </c>
    </row>
    <row r="2162" spans="1:12" x14ac:dyDescent="0.35">
      <c r="A2162" s="15" t="s">
        <v>161</v>
      </c>
      <c r="B2162" s="13" t="s">
        <v>166</v>
      </c>
      <c r="C2162" s="13" t="s">
        <v>25</v>
      </c>
      <c r="D2162">
        <f>VLOOKUP(укпф1[[#This Row],[Номенклатура]],[1]!Таблица213[[product_name]:[упаковка]],7,FALSE)</f>
        <v>1017</v>
      </c>
      <c r="E2162" t="s">
        <v>55</v>
      </c>
      <c r="F2162" t="str">
        <f>VLOOKUP(укпф1[[#This Row],[Номенклатура]],[1]!Таблица213[[product_name]:[упаковка]],3,FALSE)</f>
        <v>ОХЛ</v>
      </c>
      <c r="G2162" s="15"/>
      <c r="H2162" t="str">
        <f>VLOOKUP(укпф1[[#This Row],[Номенклатура]],[1]!Таблица213[[product_name]:[упаковка]],4,FALSE)</f>
        <v>голень</v>
      </c>
      <c r="I2162">
        <v>797.9</v>
      </c>
      <c r="J2162" s="15">
        <v>930.02102678571418</v>
      </c>
      <c r="K2162" s="15">
        <f>укпф1[[#This Row],[цена]]*укпф1[[#This Row],[объем]]</f>
        <v>742063.77727232128</v>
      </c>
      <c r="L2162" s="16">
        <f>IFERROR(укпф1[[#This Row],[объем]]*VLOOKUP(укпф1[[#This Row],[артикул]],[1]маринад!$A$2:$D$39,3,FALSE),укпф1[[#This Row],[объем]])</f>
        <v>682.25737494655834</v>
      </c>
    </row>
    <row r="2163" spans="1:12" x14ac:dyDescent="0.35">
      <c r="A2163" s="15" t="s">
        <v>161</v>
      </c>
      <c r="B2163" s="13" t="s">
        <v>166</v>
      </c>
      <c r="C2163" s="13" t="s">
        <v>25</v>
      </c>
      <c r="D2163">
        <f>VLOOKUP(укпф1[[#This Row],[Номенклатура]],[1]!Таблица213[[product_name]:[упаковка]],7,FALSE)</f>
        <v>1019</v>
      </c>
      <c r="E2163" t="s">
        <v>57</v>
      </c>
      <c r="F2163" t="str">
        <f>VLOOKUP(укпф1[[#This Row],[Номенклатура]],[1]!Таблица213[[product_name]:[упаковка]],3,FALSE)</f>
        <v>ОХЛ</v>
      </c>
      <c r="G2163" s="15"/>
      <c r="H2163" t="str">
        <f>VLOOKUP(укпф1[[#This Row],[Номенклатура]],[1]!Таблица213[[product_name]:[упаковка]],4,FALSE)</f>
        <v>филе</v>
      </c>
      <c r="I2163">
        <v>48.571428571428569</v>
      </c>
      <c r="J2163" s="15">
        <v>1133.5058035714285</v>
      </c>
      <c r="K2163" s="15">
        <f>укпф1[[#This Row],[цена]]*укпф1[[#This Row],[объем]]</f>
        <v>55055.996173469379</v>
      </c>
      <c r="L2163" s="16">
        <f>IFERROR(укпф1[[#This Row],[объем]]*VLOOKUP(укпф1[[#This Row],[артикул]],[1]маринад!$A$2:$D$39,3,FALSE),укпф1[[#This Row],[объем]])</f>
        <v>42.236024844720497</v>
      </c>
    </row>
    <row r="2164" spans="1:12" x14ac:dyDescent="0.35">
      <c r="A2164" s="15" t="s">
        <v>161</v>
      </c>
      <c r="B2164" s="13" t="s">
        <v>166</v>
      </c>
      <c r="C2164" s="13" t="s">
        <v>25</v>
      </c>
      <c r="D2164">
        <f>VLOOKUP(укпф1[[#This Row],[Номенклатура]],[1]!Таблица213[[product_name]:[упаковка]],7,FALSE)</f>
        <v>1018</v>
      </c>
      <c r="E2164" t="s">
        <v>56</v>
      </c>
      <c r="F2164" t="str">
        <f>VLOOKUP(укпф1[[#This Row],[Номенклатура]],[1]!Таблица213[[product_name]:[упаковка]],3,FALSE)</f>
        <v>ОХЛ</v>
      </c>
      <c r="G2164" s="15"/>
      <c r="H2164" t="str">
        <f>VLOOKUP(укпф1[[#This Row],[Номенклатура]],[1]!Таблица213[[product_name]:[упаковка]],4,FALSE)</f>
        <v>бедро</v>
      </c>
      <c r="I2164">
        <v>1061.2121212121212</v>
      </c>
      <c r="J2164" s="15">
        <v>953.23741071428572</v>
      </c>
      <c r="K2164" s="15">
        <f>укпф1[[#This Row],[цена]]*укпф1[[#This Row],[объем]]</f>
        <v>1011587.0946428572</v>
      </c>
      <c r="L2164" s="16">
        <f>IFERROR(укпф1[[#This Row],[объем]]*VLOOKUP(укпф1[[#This Row],[артикул]],[1]маринад!$A$2:$D$39,3,FALSE),укпф1[[#This Row],[объем]])</f>
        <v>915.23253230885837</v>
      </c>
    </row>
    <row r="2165" spans="1:12" x14ac:dyDescent="0.35">
      <c r="A2165" s="15" t="s">
        <v>161</v>
      </c>
      <c r="B2165" s="13" t="s">
        <v>166</v>
      </c>
      <c r="C2165" s="13" t="s">
        <v>25</v>
      </c>
      <c r="D2165">
        <f>VLOOKUP(укпф1[[#This Row],[Номенклатура]],[1]!Таблица213[[product_name]:[упаковка]],7,FALSE)</f>
        <v>1014</v>
      </c>
      <c r="E2165" t="s">
        <v>53</v>
      </c>
      <c r="F2165" t="str">
        <f>VLOOKUP(укпф1[[#This Row],[Номенклатура]],[1]!Таблица213[[product_name]:[упаковка]],3,FALSE)</f>
        <v>ОХЛ</v>
      </c>
      <c r="G2165" s="15"/>
      <c r="H2165" t="str">
        <f>VLOOKUP(укпф1[[#This Row],[Номенклатура]],[1]!Таблица213[[product_name]:[упаковка]],4,FALSE)</f>
        <v>крыло</v>
      </c>
      <c r="I2165">
        <v>1408.1730769230767</v>
      </c>
      <c r="J2165" s="15">
        <v>884.0434821428571</v>
      </c>
      <c r="K2165" s="15">
        <f>укпф1[[#This Row],[цена]]*укпф1[[#This Row],[объем]]</f>
        <v>1244886.2303828981</v>
      </c>
      <c r="L2165" s="16">
        <f>IFERROR(укпф1[[#This Row],[объем]]*VLOOKUP(укпф1[[#This Row],[артикул]],[1]маринад!$A$2:$D$39,3,FALSE),укпф1[[#This Row],[объем]])</f>
        <v>1207.1779484981369</v>
      </c>
    </row>
    <row r="2166" spans="1:12" x14ac:dyDescent="0.35">
      <c r="A2166" s="15" t="s">
        <v>161</v>
      </c>
      <c r="B2166" s="13" t="s">
        <v>166</v>
      </c>
      <c r="C2166" s="13" t="s">
        <v>25</v>
      </c>
      <c r="D2166">
        <f>VLOOKUP(укпф1[[#This Row],[Номенклатура]],[1]!Таблица213[[product_name]:[упаковка]],7,FALSE)</f>
        <v>1020</v>
      </c>
      <c r="E2166" t="s">
        <v>59</v>
      </c>
      <c r="F2166" t="str">
        <f>VLOOKUP(укпф1[[#This Row],[Номенклатура]],[1]!Таблица213[[product_name]:[упаковка]],3,FALSE)</f>
        <v>ОХЛ</v>
      </c>
      <c r="G2166" s="15"/>
      <c r="H2166" t="str">
        <f>VLOOKUP(укпф1[[#This Row],[Номенклатура]],[1]!Таблица213[[product_name]:[упаковка]],4,FALSE)</f>
        <v>рагу</v>
      </c>
      <c r="I2166">
        <v>1565.3465346534651</v>
      </c>
      <c r="J2166" s="15">
        <v>635.49160714285711</v>
      </c>
      <c r="K2166" s="15">
        <f>укпф1[[#This Row],[цена]]*укпф1[[#This Row],[объем]]</f>
        <v>994764.58504243265</v>
      </c>
      <c r="L2166" s="16">
        <f>IFERROR(укпф1[[#This Row],[объем]]*VLOOKUP(укпф1[[#This Row],[артикул]],[1]маринад!$A$2:$D$39,3,FALSE),укпф1[[#This Row],[объем]])</f>
        <v>1161.4947945785154</v>
      </c>
    </row>
    <row r="2167" spans="1:12" x14ac:dyDescent="0.35">
      <c r="A2167" s="15" t="s">
        <v>161</v>
      </c>
      <c r="B2167" s="13" t="s">
        <v>166</v>
      </c>
      <c r="C2167" s="13" t="s">
        <v>25</v>
      </c>
      <c r="D2167">
        <f>VLOOKUP(укпф1[[#This Row],[Номенклатура]],[1]!Таблица213[[product_name]:[упаковка]],7,FALSE)</f>
        <v>997</v>
      </c>
      <c r="E2167" t="s">
        <v>43</v>
      </c>
      <c r="F2167" t="str">
        <f>VLOOKUP(укпф1[[#This Row],[Номенклатура]],[1]!Таблица213[[product_name]:[упаковка]],3,FALSE)</f>
        <v>ОХЛ</v>
      </c>
      <c r="G2167" s="15"/>
      <c r="H2167" t="str">
        <f>VLOOKUP(укпф1[[#This Row],[Номенклатура]],[1]!Таблица213[[product_name]:[упаковка]],4,FALSE)</f>
        <v>рагу</v>
      </c>
      <c r="I2167">
        <v>2697.4380165289258</v>
      </c>
      <c r="J2167" s="15">
        <v>739.28249999999991</v>
      </c>
      <c r="K2167" s="15">
        <f>укпф1[[#This Row],[цена]]*укпф1[[#This Row],[объем]]</f>
        <v>1994168.7204545455</v>
      </c>
      <c r="L2167" s="16">
        <f>IFERROR(укпф1[[#This Row],[объем]]*VLOOKUP(укпф1[[#This Row],[артикул]],[1]маринад!$A$2:$D$39,3,FALSE),укпф1[[#This Row],[объем]])</f>
        <v>2697.4380165289258</v>
      </c>
    </row>
    <row r="2168" spans="1:12" x14ac:dyDescent="0.35">
      <c r="A2168" s="15" t="s">
        <v>161</v>
      </c>
      <c r="B2168" s="13" t="s">
        <v>166</v>
      </c>
      <c r="C2168" s="13" t="s">
        <v>25</v>
      </c>
      <c r="D2168">
        <f>VLOOKUP(укпф1[[#This Row],[Номенклатура]],[1]!Таблица213[[product_name]:[упаковка]],7,FALSE)</f>
        <v>1002</v>
      </c>
      <c r="E2168" t="s">
        <v>48</v>
      </c>
      <c r="F2168" t="str">
        <f>VLOOKUP(укпф1[[#This Row],[Номенклатура]],[1]!Таблица213[[product_name]:[упаковка]],3,FALSE)</f>
        <v>ОХЛ</v>
      </c>
      <c r="G2168" s="15"/>
      <c r="H2168" t="str">
        <f>VLOOKUP(укпф1[[#This Row],[Номенклатура]],[1]!Таблица213[[product_name]:[упаковка]],4,FALSE)</f>
        <v>печень</v>
      </c>
      <c r="I2168">
        <v>1936.2295081967216</v>
      </c>
      <c r="J2168" s="15">
        <v>522.04998214285706</v>
      </c>
      <c r="K2168" s="15">
        <f>укпф1[[#This Row],[цена]]*укпф1[[#This Row],[объем]]</f>
        <v>1010808.5801785714</v>
      </c>
      <c r="L2168" s="16">
        <f>IFERROR(укпф1[[#This Row],[объем]]*VLOOKUP(укпф1[[#This Row],[артикул]],[1]маринад!$A$2:$D$39,3,FALSE),укпф1[[#This Row],[объем]])</f>
        <v>1936.2295081967216</v>
      </c>
    </row>
    <row r="2169" spans="1:12" x14ac:dyDescent="0.35">
      <c r="A2169" s="15" t="s">
        <v>161</v>
      </c>
      <c r="B2169" s="13" t="s">
        <v>166</v>
      </c>
      <c r="C2169" s="13" t="s">
        <v>25</v>
      </c>
      <c r="D2169">
        <f>VLOOKUP(укпф1[[#This Row],[Номенклатура]],[1]!Таблица213[[product_name]:[упаковка]],7,FALSE)</f>
        <v>732</v>
      </c>
      <c r="E2169" t="s">
        <v>47</v>
      </c>
      <c r="F2169" t="str">
        <f>VLOOKUP(укпф1[[#This Row],[Номенклатура]],[1]!Таблица213[[product_name]:[упаковка]],3,FALSE)</f>
        <v>ОХЛ</v>
      </c>
      <c r="G2169" s="15"/>
      <c r="H2169" t="str">
        <f>VLOOKUP(укпф1[[#This Row],[Номенклатура]],[1]!Таблица213[[product_name]:[упаковка]],4,FALSE)</f>
        <v>печень</v>
      </c>
      <c r="I2169">
        <v>294.5</v>
      </c>
      <c r="J2169" s="15">
        <v>538.07383928571426</v>
      </c>
      <c r="K2169" s="15">
        <f>укпф1[[#This Row],[цена]]*укпф1[[#This Row],[объем]]</f>
        <v>158462.74566964284</v>
      </c>
      <c r="L2169" s="16">
        <f>IFERROR(укпф1[[#This Row],[объем]]*VLOOKUP(укпф1[[#This Row],[артикул]],[1]маринад!$A$2:$D$39,3,FALSE),укпф1[[#This Row],[объем]])</f>
        <v>294.5</v>
      </c>
    </row>
    <row r="2170" spans="1:12" x14ac:dyDescent="0.35">
      <c r="A2170" s="15" t="s">
        <v>161</v>
      </c>
      <c r="B2170" s="13" t="s">
        <v>166</v>
      </c>
      <c r="C2170" s="13" t="s">
        <v>25</v>
      </c>
      <c r="D2170">
        <f>VLOOKUP(укпф1[[#This Row],[Номенклатура]],[1]!Таблица213[[product_name]:[упаковка]],7,FALSE)</f>
        <v>996</v>
      </c>
      <c r="E2170" t="s">
        <v>41</v>
      </c>
      <c r="F2170" t="str">
        <f>VLOOKUP(укпф1[[#This Row],[Номенклатура]],[1]!Таблица213[[product_name]:[упаковка]],3,FALSE)</f>
        <v>ОХЛ</v>
      </c>
      <c r="G2170" s="15"/>
      <c r="H2170" t="str">
        <f>VLOOKUP(укпф1[[#This Row],[Номенклатура]],[1]!Таблица213[[product_name]:[упаковка]],4,FALSE)</f>
        <v>половинка</v>
      </c>
      <c r="I2170">
        <v>52.032520325203251</v>
      </c>
      <c r="J2170" s="15">
        <v>819.40178571428567</v>
      </c>
      <c r="K2170" s="15">
        <f>укпф1[[#This Row],[цена]]*укпф1[[#This Row],[объем]]</f>
        <v>42635.540069686409</v>
      </c>
      <c r="L2170" s="16">
        <f>IFERROR(укпф1[[#This Row],[объем]]*VLOOKUP(укпф1[[#This Row],[артикул]],[1]маринад!$A$2:$D$39,3,FALSE),укпф1[[#This Row],[объем]])</f>
        <v>52.032520325203251</v>
      </c>
    </row>
    <row r="2171" spans="1:12" x14ac:dyDescent="0.35">
      <c r="A2171" s="15" t="s">
        <v>161</v>
      </c>
      <c r="B2171" s="13" t="s">
        <v>166</v>
      </c>
      <c r="C2171" s="13" t="s">
        <v>25</v>
      </c>
      <c r="D2171">
        <f>VLOOKUP(укпф1[[#This Row],[Номенклатура]],[1]!Таблица213[[product_name]:[упаковка]],7,FALSE)</f>
        <v>1015</v>
      </c>
      <c r="E2171" t="s">
        <v>167</v>
      </c>
      <c r="F2171" t="str">
        <f>VLOOKUP(укпф1[[#This Row],[Номенклатура]],[1]!Таблица213[[product_name]:[упаковка]],3,FALSE)</f>
        <v>ОХЛ</v>
      </c>
      <c r="G2171" s="15"/>
      <c r="H2171" t="str">
        <f>VLOOKUP(укпф1[[#This Row],[Номенклатура]],[1]!Таблица213[[product_name]:[упаковка]],4,FALSE)</f>
        <v>половинка</v>
      </c>
      <c r="I2171">
        <v>246</v>
      </c>
      <c r="J2171" s="15">
        <v>799.37196428571428</v>
      </c>
      <c r="K2171" s="15">
        <f>укпф1[[#This Row],[цена]]*укпф1[[#This Row],[объем]]</f>
        <v>196645.50321428571</v>
      </c>
      <c r="L2171" s="16">
        <f>IFERROR(укпф1[[#This Row],[объем]]*VLOOKUP(укпф1[[#This Row],[артикул]],[1]маринад!$A$2:$D$39,3,FALSE),укпф1[[#This Row],[объем]])</f>
        <v>239.53261927945471</v>
      </c>
    </row>
    <row r="2172" spans="1:12" x14ac:dyDescent="0.35">
      <c r="A2172" s="15" t="s">
        <v>161</v>
      </c>
      <c r="B2172" s="13" t="s">
        <v>166</v>
      </c>
      <c r="C2172" s="13" t="s">
        <v>25</v>
      </c>
      <c r="D2172">
        <f>VLOOKUP(укпф1[[#This Row],[Номенклатура]],[1]!Таблица213[[product_name]:[упаковка]],7,FALSE)</f>
        <v>956</v>
      </c>
      <c r="E2172" t="s">
        <v>168</v>
      </c>
      <c r="F2172" t="str">
        <f>VLOOKUP(укпф1[[#This Row],[Номенклатура]],[1]!Таблица213[[product_name]:[упаковка]],3,FALSE)</f>
        <v>ОХЛ</v>
      </c>
      <c r="G2172" s="15"/>
      <c r="H2172" t="str">
        <f>VLOOKUP(укпф1[[#This Row],[Номенклатура]],[1]!Таблица213[[product_name]:[упаковка]],4,FALSE)</f>
        <v>половинка</v>
      </c>
      <c r="I2172">
        <v>7.8857142857142843</v>
      </c>
      <c r="J2172" s="15">
        <v>799.37196428571428</v>
      </c>
      <c r="K2172" s="15">
        <f>укпф1[[#This Row],[цена]]*укпф1[[#This Row],[объем]]</f>
        <v>6303.6189183673459</v>
      </c>
      <c r="L2172" s="16">
        <f>IFERROR(укпф1[[#This Row],[объем]]*VLOOKUP(укпф1[[#This Row],[артикул]],[1]маринад!$A$2:$D$39,3,FALSE),укпф1[[#This Row],[объем]])</f>
        <v>7.6783975518152721</v>
      </c>
    </row>
    <row r="2173" spans="1:12" x14ac:dyDescent="0.35">
      <c r="A2173" s="15" t="s">
        <v>161</v>
      </c>
      <c r="B2173" s="13" t="s">
        <v>166</v>
      </c>
      <c r="C2173" s="13" t="s">
        <v>25</v>
      </c>
      <c r="D2173">
        <f>VLOOKUP(укпф1[[#This Row],[Номенклатура]],[1]!Таблица213[[product_name]:[упаковка]],7,FALSE)</f>
        <v>1003</v>
      </c>
      <c r="E2173" t="s">
        <v>50</v>
      </c>
      <c r="F2173" t="str">
        <f>VLOOKUP(укпф1[[#This Row],[Номенклатура]],[1]!Таблица213[[product_name]:[упаковка]],3,FALSE)</f>
        <v>ОХЛ</v>
      </c>
      <c r="G2173" s="15"/>
      <c r="H2173" t="str">
        <f>VLOOKUP(укпф1[[#This Row],[Номенклатура]],[1]!Таблица213[[product_name]:[упаковка]],4,FALSE)</f>
        <v>сердце</v>
      </c>
      <c r="I2173">
        <v>960.74380165289256</v>
      </c>
      <c r="J2173" s="15">
        <v>899.88524999999993</v>
      </c>
      <c r="K2173" s="15">
        <f>укпф1[[#This Row],[цена]]*укпф1[[#This Row],[объем]]</f>
        <v>864559.17613636353</v>
      </c>
      <c r="L2173" s="16">
        <f>IFERROR(укпф1[[#This Row],[объем]]*VLOOKUP(укпф1[[#This Row],[артикул]],[1]маринад!$A$2:$D$39,3,FALSE),укпф1[[#This Row],[объем]])</f>
        <v>960.74380165289256</v>
      </c>
    </row>
    <row r="2174" spans="1:12" x14ac:dyDescent="0.35">
      <c r="A2174" s="15" t="s">
        <v>161</v>
      </c>
      <c r="B2174" s="13" t="s">
        <v>166</v>
      </c>
      <c r="C2174" s="13" t="s">
        <v>25</v>
      </c>
      <c r="D2174">
        <f>VLOOKUP(укпф1[[#This Row],[Номенклатура]],[1]!Таблица213[[product_name]:[упаковка]],7,FALSE)</f>
        <v>734</v>
      </c>
      <c r="E2174" t="s">
        <v>49</v>
      </c>
      <c r="F2174" t="str">
        <f>VLOOKUP(укпф1[[#This Row],[Номенклатура]],[1]!Таблица213[[product_name]:[упаковка]],3,FALSE)</f>
        <v>ОХЛ</v>
      </c>
      <c r="G2174" s="15"/>
      <c r="H2174" t="str">
        <f>VLOOKUP(укпф1[[#This Row],[Номенклатура]],[1]!Таблица213[[product_name]:[упаковка]],4,FALSE)</f>
        <v>сердце</v>
      </c>
      <c r="I2174">
        <v>83.892857142857125</v>
      </c>
      <c r="J2174" s="15">
        <v>915.90910714285712</v>
      </c>
      <c r="K2174" s="15">
        <f>укпф1[[#This Row],[цена]]*укпф1[[#This Row],[объем]]</f>
        <v>76838.231881377535</v>
      </c>
      <c r="L2174" s="16">
        <f>IFERROR(укпф1[[#This Row],[объем]]*VLOOKUP(укпф1[[#This Row],[артикул]],[1]маринад!$A$2:$D$39,3,FALSE),укпф1[[#This Row],[объем]])</f>
        <v>83.892857142857125</v>
      </c>
    </row>
    <row r="2175" spans="1:12" x14ac:dyDescent="0.35">
      <c r="A2175" s="15" t="s">
        <v>161</v>
      </c>
      <c r="B2175" s="13" t="s">
        <v>166</v>
      </c>
      <c r="C2175" s="13" t="s">
        <v>25</v>
      </c>
      <c r="D2175">
        <f>VLOOKUP(укпф1[[#This Row],[Номенклатура]],[1]!Таблица213[[product_name]:[упаковка]],7,FALSE)</f>
        <v>1007</v>
      </c>
      <c r="E2175" t="s">
        <v>44</v>
      </c>
      <c r="F2175" t="str">
        <f>VLOOKUP(укпф1[[#This Row],[Номенклатура]],[1]!Таблица213[[product_name]:[упаковка]],3,FALSE)</f>
        <v>ОХЛ</v>
      </c>
      <c r="G2175" s="15"/>
      <c r="H2175" t="str">
        <f>VLOOKUP(укпф1[[#This Row],[Номенклатура]],[1]!Таблица213[[product_name]:[упаковка]],4,FALSE)</f>
        <v>спинка</v>
      </c>
      <c r="I2175">
        <v>856.85950413223145</v>
      </c>
      <c r="J2175" s="15">
        <v>386.02928571428566</v>
      </c>
      <c r="K2175" s="15">
        <f>укпф1[[#This Row],[цена]]*укпф1[[#This Row],[объем]]</f>
        <v>330772.86233766231</v>
      </c>
      <c r="L2175" s="16">
        <f>IFERROR(укпф1[[#This Row],[объем]]*VLOOKUP(укпф1[[#This Row],[артикул]],[1]маринад!$A$2:$D$39,3,FALSE),укпф1[[#This Row],[объем]])</f>
        <v>856.85950413223145</v>
      </c>
    </row>
    <row r="2176" spans="1:12" x14ac:dyDescent="0.35">
      <c r="A2176" s="15" t="s">
        <v>161</v>
      </c>
      <c r="B2176" s="13" t="s">
        <v>166</v>
      </c>
      <c r="C2176" s="13" t="s">
        <v>25</v>
      </c>
      <c r="D2176">
        <f>VLOOKUP(укпф1[[#This Row],[Номенклатура]],[1]!Таблица213[[product_name]:[упаковка]],7,FALSE)</f>
        <v>1068</v>
      </c>
      <c r="E2176" t="s">
        <v>170</v>
      </c>
      <c r="F2176" t="str">
        <f>VLOOKUP(укпф1[[#This Row],[Номенклатура]],[1]!Таблица213[[product_name]:[упаковка]],3,FALSE)</f>
        <v>ОХЛ</v>
      </c>
      <c r="G2176" s="15"/>
      <c r="H2176" t="str">
        <f>VLOOKUP(укпф1[[#This Row],[Номенклатура]],[1]!Таблица213[[product_name]:[упаковка]],4,FALSE)</f>
        <v>филе</v>
      </c>
      <c r="I2176">
        <v>180</v>
      </c>
      <c r="J2176" s="15">
        <v>1060.6700892857141</v>
      </c>
      <c r="K2176" s="15">
        <f>укпф1[[#This Row],[цена]]*укпф1[[#This Row],[объем]]</f>
        <v>190920.61607142852</v>
      </c>
      <c r="L2176" s="16">
        <f>IFERROR(укпф1[[#This Row],[объем]]*VLOOKUP(укпф1[[#This Row],[артикул]],[1]маринад!$A$2:$D$39,3,FALSE),укпф1[[#This Row],[объем]])</f>
        <v>152.80135823429541</v>
      </c>
    </row>
    <row r="2177" spans="1:12" x14ac:dyDescent="0.35">
      <c r="A2177" s="15" t="s">
        <v>161</v>
      </c>
      <c r="B2177" s="13" t="s">
        <v>166</v>
      </c>
      <c r="C2177" s="13" t="s">
        <v>25</v>
      </c>
      <c r="D2177">
        <f>VLOOKUP(укпф1[[#This Row],[Номенклатура]],[1]!Таблица213[[product_name]:[упаковка]],7,FALSE)</f>
        <v>998</v>
      </c>
      <c r="E2177" t="s">
        <v>37</v>
      </c>
      <c r="F2177" t="str">
        <f>VLOOKUP(укпф1[[#This Row],[Номенклатура]],[1]!Таблица213[[product_name]:[упаковка]],3,FALSE)</f>
        <v>ОХЛ</v>
      </c>
      <c r="G2177" s="15"/>
      <c r="H2177" t="str">
        <f>VLOOKUP(укпф1[[#This Row],[Номенклатура]],[1]!Таблица213[[product_name]:[упаковка]],4,FALSE)</f>
        <v>филе</v>
      </c>
      <c r="I2177">
        <v>7286.8613138686142</v>
      </c>
      <c r="J2177" s="15">
        <v>1140.7893750000001</v>
      </c>
      <c r="K2177" s="15">
        <f>укпф1[[#This Row],[цена]]*укпф1[[#This Row],[объем]]</f>
        <v>8312773.963959856</v>
      </c>
      <c r="L2177" s="16">
        <f>IFERROR(укпф1[[#This Row],[объем]]*VLOOKUP(укпф1[[#This Row],[артикул]],[1]маринад!$A$2:$D$39,3,FALSE),укпф1[[#This Row],[объем]])</f>
        <v>7286.8613138686142</v>
      </c>
    </row>
    <row r="2178" spans="1:12" x14ac:dyDescent="0.35">
      <c r="A2178" s="15" t="s">
        <v>161</v>
      </c>
      <c r="B2178" s="13" t="s">
        <v>166</v>
      </c>
      <c r="C2178" s="13" t="s">
        <v>25</v>
      </c>
      <c r="D2178">
        <f>VLOOKUP(укпф1[[#This Row],[Номенклатура]],[1]!Таблица213[[product_name]:[упаковка]],7,FALSE)</f>
        <v>718</v>
      </c>
      <c r="E2178" t="s">
        <v>36</v>
      </c>
      <c r="F2178" t="str">
        <f>VLOOKUP(укпф1[[#This Row],[Номенклатура]],[1]!Таблица213[[product_name]:[упаковка]],3,FALSE)</f>
        <v>ОХЛ</v>
      </c>
      <c r="G2178" s="15"/>
      <c r="H2178" t="str">
        <f>VLOOKUP(укпф1[[#This Row],[Номенклатура]],[1]!Таблица213[[product_name]:[упаковка]],4,FALSE)</f>
        <v>филе</v>
      </c>
      <c r="I2178">
        <v>725.00000000000011</v>
      </c>
      <c r="J2178" s="15">
        <v>1157.1774107142855</v>
      </c>
      <c r="K2178" s="15">
        <f>укпф1[[#This Row],[цена]]*укпф1[[#This Row],[объем]]</f>
        <v>838953.62276785716</v>
      </c>
      <c r="L2178" s="16">
        <f>IFERROR(укпф1[[#This Row],[объем]]*VLOOKUP(укпф1[[#This Row],[артикул]],[1]маринад!$A$2:$D$39,3,FALSE),укпф1[[#This Row],[объем]])</f>
        <v>725.00000000000011</v>
      </c>
    </row>
    <row r="2179" spans="1:12" x14ac:dyDescent="0.35">
      <c r="A2179" s="15" t="s">
        <v>161</v>
      </c>
      <c r="B2179" s="13" t="s">
        <v>166</v>
      </c>
      <c r="C2179" s="13" t="s">
        <v>25</v>
      </c>
      <c r="D2179">
        <f>VLOOKUP(укпф1[[#This Row],[Номенклатура]],[1]!Таблица213[[product_name]:[упаковка]],7,FALSE)</f>
        <v>987</v>
      </c>
      <c r="E2179" t="s">
        <v>27</v>
      </c>
      <c r="F2179" t="str">
        <f>VLOOKUP(укпф1[[#This Row],[Номенклатура]],[1]!Таблица213[[product_name]:[упаковка]],3,FALSE)</f>
        <v>ОХЛ</v>
      </c>
      <c r="G2179" s="15"/>
      <c r="H2179" t="str">
        <f>VLOOKUP(укпф1[[#This Row],[Номенклатура]],[1]!Таблица213[[product_name]:[упаковка]],4,FALSE)</f>
        <v>тушка</v>
      </c>
      <c r="I2179">
        <v>1262.1774193548385</v>
      </c>
      <c r="J2179" s="15">
        <v>811.20776785714281</v>
      </c>
      <c r="K2179" s="15">
        <f>укпф1[[#This Row],[цена]]*укпф1[[#This Row],[объем]]</f>
        <v>1023888.1269945274</v>
      </c>
      <c r="L2179" s="16">
        <f>IFERROR(укпф1[[#This Row],[объем]]*VLOOKUP(укпф1[[#This Row],[артикул]],[1]маринад!$A$2:$D$39,3,FALSE),укпф1[[#This Row],[объем]])</f>
        <v>1262.1774193548385</v>
      </c>
    </row>
    <row r="2180" spans="1:12" x14ac:dyDescent="0.35">
      <c r="A2180" s="15" t="s">
        <v>161</v>
      </c>
      <c r="B2180" s="13" t="s">
        <v>166</v>
      </c>
      <c r="C2180" s="13" t="s">
        <v>25</v>
      </c>
      <c r="D2180">
        <f>VLOOKUP(укпф1[[#This Row],[Номенклатура]],[1]!Таблица213[[product_name]:[упаковка]],7,FALSE)</f>
        <v>701</v>
      </c>
      <c r="E2180" t="s">
        <v>26</v>
      </c>
      <c r="F2180" t="str">
        <f>VLOOKUP(укпф1[[#This Row],[Номенклатура]],[1]!Таблица213[[product_name]:[упаковка]],3,FALSE)</f>
        <v>ОХЛ</v>
      </c>
      <c r="G2180" s="15"/>
      <c r="H2180" t="str">
        <f>VLOOKUP(укпф1[[#This Row],[Номенклатура]],[1]!Таблица213[[product_name]:[упаковка]],4,FALSE)</f>
        <v>тушка</v>
      </c>
      <c r="I2180">
        <v>140.39999999999998</v>
      </c>
      <c r="J2180" s="15">
        <v>827.59580357142841</v>
      </c>
      <c r="K2180" s="15">
        <f>укпф1[[#This Row],[цена]]*укпф1[[#This Row],[объем]]</f>
        <v>116194.45082142853</v>
      </c>
      <c r="L2180" s="16">
        <f>IFERROR(укпф1[[#This Row],[объем]]*VLOOKUP(укпф1[[#This Row],[артикул]],[1]маринад!$A$2:$D$39,3,FALSE),укпф1[[#This Row],[объем]])</f>
        <v>140.39999999999998</v>
      </c>
    </row>
    <row r="2181" spans="1:12" x14ac:dyDescent="0.35">
      <c r="A2181" s="15" t="s">
        <v>161</v>
      </c>
      <c r="B2181" s="13" t="s">
        <v>166</v>
      </c>
      <c r="C2181" s="13" t="s">
        <v>25</v>
      </c>
      <c r="D2181">
        <f>VLOOKUP(укпф1[[#This Row],[Номенклатура]],[1]!Таблица213[[product_name]:[упаковка]],7,FALSE)</f>
        <v>958</v>
      </c>
      <c r="E2181" t="s">
        <v>58</v>
      </c>
      <c r="F2181" t="str">
        <f>VLOOKUP(укпф1[[#This Row],[Номенклатура]],[1]!Таблица213[[product_name]:[упаковка]],3,FALSE)</f>
        <v>ОХЛ</v>
      </c>
      <c r="G2181" s="15"/>
      <c r="H2181" t="str">
        <f>VLOOKUP(укпф1[[#This Row],[Номенклатура]],[1]!Таблица213[[product_name]:[упаковка]],4,FALSE)</f>
        <v>табак</v>
      </c>
      <c r="I2181">
        <v>108.90756302521008</v>
      </c>
      <c r="J2181" s="15">
        <v>799.37196428571428</v>
      </c>
      <c r="K2181" s="15">
        <f>укпф1[[#This Row],[цена]]*укпф1[[#This Row],[объем]]</f>
        <v>87057.652581032409</v>
      </c>
      <c r="L2181" s="16">
        <f>IFERROR(укпф1[[#This Row],[объем]]*VLOOKUP(укпф1[[#This Row],[артикул]],[1]маринад!$A$2:$D$39,3,FALSE),укпф1[[#This Row],[объем]])</f>
        <v>106.04436516573523</v>
      </c>
    </row>
    <row r="2182" spans="1:12" x14ac:dyDescent="0.35">
      <c r="A2182" s="15" t="s">
        <v>161</v>
      </c>
      <c r="B2182" s="13" t="s">
        <v>166</v>
      </c>
      <c r="C2182" s="13" t="s">
        <v>25</v>
      </c>
      <c r="D2182">
        <f>VLOOKUP(укпф1[[#This Row],[Номенклатура]],[1]!Таблица213[[product_name]:[упаковка]],7,FALSE)</f>
        <v>1038</v>
      </c>
      <c r="E2182" t="s">
        <v>60</v>
      </c>
      <c r="F2182" t="str">
        <f>VLOOKUP(укпф1[[#This Row],[Номенклатура]],[1]!Таблица213[[product_name]:[упаковка]],3,FALSE)</f>
        <v>ОХЛ</v>
      </c>
      <c r="G2182" s="15"/>
      <c r="H2182" t="str">
        <f>VLOOKUP(укпф1[[#This Row],[Номенклатура]],[1]!Таблица213[[product_name]:[упаковка]],4,FALSE)</f>
        <v>табак</v>
      </c>
      <c r="I2182">
        <v>130.75510204081633</v>
      </c>
      <c r="J2182" s="15">
        <v>769.32723214285704</v>
      </c>
      <c r="K2182" s="15">
        <f>укпф1[[#This Row],[цена]]*укпф1[[#This Row],[объем]]</f>
        <v>100593.46074161807</v>
      </c>
      <c r="L2182" s="16">
        <f>IFERROR(укпф1[[#This Row],[объем]]*VLOOKUP(укпф1[[#This Row],[артикул]],[1]маринад!$A$2:$D$39,3,FALSE),укпф1[[#This Row],[объем]])</f>
        <v>129.46049707011517</v>
      </c>
    </row>
    <row r="2183" spans="1:12" x14ac:dyDescent="0.35">
      <c r="A2183" s="15" t="s">
        <v>161</v>
      </c>
      <c r="B2183" s="13" t="s">
        <v>166</v>
      </c>
      <c r="C2183" s="13" t="s">
        <v>25</v>
      </c>
      <c r="D2183">
        <f>VLOOKUP(укпф1[[#This Row],[Номенклатура]],[1]!Таблица213[[product_name]:[упаковка]],7,FALSE)</f>
        <v>1010</v>
      </c>
      <c r="E2183" t="s">
        <v>54</v>
      </c>
      <c r="F2183" t="str">
        <f>VLOOKUP(укпф1[[#This Row],[Номенклатура]],[1]!Таблица213[[product_name]:[упаковка]],3,FALSE)</f>
        <v>ОХЛ</v>
      </c>
      <c r="G2183" s="15"/>
      <c r="H2183" t="str">
        <f>VLOOKUP(укпф1[[#This Row],[Номенклатура]],[1]!Таблица213[[product_name]:[упаковка]],4,FALSE)</f>
        <v>табак</v>
      </c>
      <c r="I2183">
        <v>397.94117647058829</v>
      </c>
      <c r="J2183" s="15">
        <v>722.43924107142857</v>
      </c>
      <c r="K2183" s="15">
        <f>укпф1[[#This Row],[цена]]*укпф1[[#This Row],[объем]]</f>
        <v>287488.32152048324</v>
      </c>
      <c r="L2183" s="16">
        <f>IFERROR(укпф1[[#This Row],[объем]]*VLOOKUP(укпф1[[#This Row],[артикул]],[1]маринад!$A$2:$D$39,3,FALSE),укпф1[[#This Row],[объем]])</f>
        <v>351.38293728087262</v>
      </c>
    </row>
    <row r="2184" spans="1:12" x14ac:dyDescent="0.35">
      <c r="A2184" s="15" t="s">
        <v>161</v>
      </c>
      <c r="B2184" s="13" t="s">
        <v>166</v>
      </c>
      <c r="C2184" s="13" t="s">
        <v>25</v>
      </c>
      <c r="D2184">
        <f>VLOOKUP(укпф1[[#This Row],[Номенклатура]],[1]!Таблица213[[product_name]:[упаковка]],7,FALSE)</f>
        <v>156</v>
      </c>
      <c r="E2184" t="s">
        <v>42</v>
      </c>
      <c r="F2184" t="str">
        <f>VLOOKUP(укпф1[[#This Row],[Номенклатура]],[1]!Таблица213[[product_name]:[упаковка]],3,FALSE)</f>
        <v>ОХЛ</v>
      </c>
      <c r="G2184" s="15"/>
      <c r="H2184" t="str">
        <f>VLOOKUP(укпф1[[#This Row],[Номенклатура]],[1]!Таблица213[[product_name]:[упаковка]],4,FALSE)</f>
        <v>табак</v>
      </c>
      <c r="I2184">
        <v>59.653846153846153</v>
      </c>
      <c r="J2184" s="15">
        <v>771.14812499999994</v>
      </c>
      <c r="K2184" s="15">
        <f>укпф1[[#This Row],[цена]]*укпф1[[#This Row],[объем]]</f>
        <v>46001.951610576922</v>
      </c>
      <c r="L2184" s="16">
        <f>IFERROR(укпф1[[#This Row],[объем]]*VLOOKUP(укпф1[[#This Row],[артикул]],[1]маринад!$A$2:$D$39,3,FALSE),укпф1[[#This Row],[объем]])</f>
        <v>59.653846153846153</v>
      </c>
    </row>
    <row r="2185" spans="1:12" x14ac:dyDescent="0.35">
      <c r="A2185" s="15" t="s">
        <v>161</v>
      </c>
      <c r="B2185" s="13" t="s">
        <v>166</v>
      </c>
      <c r="C2185" s="13" t="s">
        <v>25</v>
      </c>
      <c r="D2185">
        <f>VLOOKUP(укпф1[[#This Row],[Номенклатура]],[1]!Таблица213[[product_name]:[упаковка]],7,FALSE)</f>
        <v>999</v>
      </c>
      <c r="E2185" t="s">
        <v>35</v>
      </c>
      <c r="F2185" t="str">
        <f>VLOOKUP(укпф1[[#This Row],[Номенклатура]],[1]!Таблица213[[product_name]:[упаковка]],3,FALSE)</f>
        <v>ОХЛ</v>
      </c>
      <c r="G2185" s="15"/>
      <c r="H2185" t="str">
        <f>VLOOKUP(укпф1[[#This Row],[Номенклатура]],[1]!Таблица213[[product_name]:[упаковка]],4,FALSE)</f>
        <v>четвертина</v>
      </c>
      <c r="I2185">
        <v>2835.7500000000005</v>
      </c>
      <c r="J2185" s="15">
        <v>819.40178571428567</v>
      </c>
      <c r="K2185" s="15">
        <f>укпф1[[#This Row],[цена]]*укпф1[[#This Row],[объем]]</f>
        <v>2323618.6138392859</v>
      </c>
      <c r="L2185" s="16">
        <f>IFERROR(укпф1[[#This Row],[объем]]*VLOOKUP(укпф1[[#This Row],[артикул]],[1]маринад!$A$2:$D$39,3,FALSE),укпф1[[#This Row],[объем]])</f>
        <v>2835.7500000000005</v>
      </c>
    </row>
    <row r="2186" spans="1:12" x14ac:dyDescent="0.35">
      <c r="A2186" s="15" t="s">
        <v>161</v>
      </c>
      <c r="B2186" s="13" t="s">
        <v>166</v>
      </c>
      <c r="C2186" s="13" t="s">
        <v>25</v>
      </c>
      <c r="D2186">
        <f>VLOOKUP(укпф1[[#This Row],[Номенклатура]],[1]!Таблица213[[product_name]:[упаковка]],7,FALSE)</f>
        <v>716</v>
      </c>
      <c r="E2186" t="s">
        <v>34</v>
      </c>
      <c r="F2186" t="str">
        <f>VLOOKUP(укпф1[[#This Row],[Номенклатура]],[1]!Таблица213[[product_name]:[упаковка]],3,FALSE)</f>
        <v>ОХЛ</v>
      </c>
      <c r="G2186" s="15"/>
      <c r="H2186" t="str">
        <f>VLOOKUP(укпф1[[#This Row],[Номенклатура]],[1]!Таблица213[[product_name]:[упаковка]],4,FALSE)</f>
        <v>четвертина</v>
      </c>
      <c r="I2186">
        <v>87.833333333333343</v>
      </c>
      <c r="J2186" s="15">
        <v>835.5847500000001</v>
      </c>
      <c r="K2186" s="15">
        <f>укпф1[[#This Row],[цена]]*укпф1[[#This Row],[объем]]</f>
        <v>73392.193875000012</v>
      </c>
      <c r="L2186" s="16">
        <f>IFERROR(укпф1[[#This Row],[объем]]*VLOOKUP(укпф1[[#This Row],[артикул]],[1]маринад!$A$2:$D$39,3,FALSE),укпф1[[#This Row],[объем]])</f>
        <v>87.833333333333343</v>
      </c>
    </row>
    <row r="2187" spans="1:12" x14ac:dyDescent="0.35">
      <c r="A2187" s="15" t="s">
        <v>161</v>
      </c>
      <c r="B2187" s="13" t="s">
        <v>166</v>
      </c>
      <c r="C2187" s="13" t="s">
        <v>25</v>
      </c>
      <c r="D2187">
        <f>VLOOKUP(укпф1[[#This Row],[Номенклатура]],[1]!Таблица213[[product_name]:[упаковка]],7,FALSE)</f>
        <v>1004</v>
      </c>
      <c r="E2187" t="s">
        <v>67</v>
      </c>
      <c r="F2187" t="str">
        <f>VLOOKUP(укпф1[[#This Row],[Номенклатура]],[1]!Таблица213[[product_name]:[упаковка]],3,FALSE)</f>
        <v>ОХЛ</v>
      </c>
      <c r="G2187" s="15"/>
      <c r="H2187" t="str">
        <f>VLOOKUP(укпф1[[#This Row],[Номенклатура]],[1]!Таблица213[[product_name]:[упаковка]],4,FALSE)</f>
        <v>шея</v>
      </c>
      <c r="I2187">
        <v>4236.4918032786882</v>
      </c>
      <c r="J2187" s="15">
        <v>297.71598214285711</v>
      </c>
      <c r="K2187" s="15">
        <f>укпф1[[#This Row],[цена]]*укпф1[[#This Row],[объем]]</f>
        <v>1261271.3180532784</v>
      </c>
      <c r="L2187" s="16">
        <f>IFERROR(укпф1[[#This Row],[объем]]*VLOOKUP(укпф1[[#This Row],[артикул]],[1]маринад!$A$2:$D$39,3,FALSE),укпф1[[#This Row],[объем]])</f>
        <v>4236.4918032786882</v>
      </c>
    </row>
    <row r="2188" spans="1:12" x14ac:dyDescent="0.35">
      <c r="A2188" s="15" t="s">
        <v>161</v>
      </c>
      <c r="B2188" s="13" t="s">
        <v>13</v>
      </c>
      <c r="C2188" s="13" t="s">
        <v>13</v>
      </c>
      <c r="D2188">
        <f>VLOOKUP(укпф1[[#This Row],[Номенклатура]],[1]!Таблица213[[product_name]:[упаковка]],7,FALSE)</f>
        <v>1095</v>
      </c>
      <c r="E2188" t="s">
        <v>111</v>
      </c>
      <c r="F2188" t="str">
        <f>VLOOKUP(укпф1[[#This Row],[Номенклатура]],[1]!Таблица213[[product_name]:[упаковка]],3,FALSE)</f>
        <v>ЗАМ</v>
      </c>
      <c r="G2188" s="15"/>
      <c r="H2188" t="str">
        <f>VLOOKUP(укпф1[[#This Row],[Номенклатура]],[1]!Таблица213[[product_name]:[упаковка]],4,FALSE)</f>
        <v>бедро</v>
      </c>
      <c r="I2188">
        <v>0</v>
      </c>
      <c r="J2188" s="15">
        <v>738.08035714285711</v>
      </c>
      <c r="K2188" s="15">
        <f>укпф1[[#This Row],[цена]]*укпф1[[#This Row],[объем]]</f>
        <v>0</v>
      </c>
      <c r="L2188" s="16">
        <f>IFERROR(укпф1[[#This Row],[объем]]*VLOOKUP(укпф1[[#This Row],[артикул]],[1]маринад!$A$2:$D$39,3,FALSE),укпф1[[#This Row],[объем]])</f>
        <v>0</v>
      </c>
    </row>
    <row r="2189" spans="1:12" x14ac:dyDescent="0.35">
      <c r="A2189" s="15" t="s">
        <v>161</v>
      </c>
      <c r="B2189" s="13" t="s">
        <v>13</v>
      </c>
      <c r="C2189" s="13" t="s">
        <v>13</v>
      </c>
      <c r="D2189">
        <f>VLOOKUP(укпф1[[#This Row],[Номенклатура]],[1]!Таблица213[[product_name]:[упаковка]],7,FALSE)</f>
        <v>140</v>
      </c>
      <c r="E2189" t="s">
        <v>109</v>
      </c>
      <c r="F2189" t="str">
        <f>VLOOKUP(укпф1[[#This Row],[Номенклатура]],[1]!Таблица213[[product_name]:[упаковка]],3,FALSE)</f>
        <v>ЗАМ</v>
      </c>
      <c r="G2189" s="15"/>
      <c r="H2189" t="str">
        <f>VLOOKUP(укпф1[[#This Row],[Номенклатура]],[1]!Таблица213[[product_name]:[упаковка]],4,FALSE)</f>
        <v>бедро</v>
      </c>
      <c r="I2189">
        <v>8281</v>
      </c>
      <c r="J2189" s="15">
        <v>764.59821428571411</v>
      </c>
      <c r="K2189" s="15">
        <f>укпф1[[#This Row],[цена]]*укпф1[[#This Row],[объем]]</f>
        <v>6331637.8124999981</v>
      </c>
      <c r="L2189" s="16">
        <f>IFERROR(укпф1[[#This Row],[объем]]*VLOOKUP(укпф1[[#This Row],[артикул]],[1]маринад!$A$2:$D$39,3,FALSE),укпф1[[#This Row],[объем]])</f>
        <v>8281</v>
      </c>
    </row>
    <row r="2190" spans="1:12" x14ac:dyDescent="0.35">
      <c r="A2190" s="15" t="s">
        <v>161</v>
      </c>
      <c r="B2190" s="13" t="s">
        <v>13</v>
      </c>
      <c r="C2190" s="13" t="s">
        <v>13</v>
      </c>
      <c r="D2190">
        <f>VLOOKUP(укпф1[[#This Row],[Номенклатура]],[1]!Таблица213[[product_name]:[упаковка]],7,FALSE)</f>
        <v>1111</v>
      </c>
      <c r="E2190" t="s">
        <v>112</v>
      </c>
      <c r="F2190" t="str">
        <f>VLOOKUP(укпф1[[#This Row],[Номенклатура]],[1]!Таблица213[[product_name]:[упаковка]],3,FALSE)</f>
        <v>ЗАМ</v>
      </c>
      <c r="G2190" s="15"/>
      <c r="H2190" t="str">
        <f>VLOOKUP(укпф1[[#This Row],[Номенклатура]],[1]!Таблица213[[product_name]:[упаковка]],4,FALSE)</f>
        <v>бедро</v>
      </c>
      <c r="I2190">
        <v>0</v>
      </c>
      <c r="J2190" s="15">
        <v>574.55357142857133</v>
      </c>
      <c r="K2190" s="15">
        <f>укпф1[[#This Row],[цена]]*укпф1[[#This Row],[объем]]</f>
        <v>0</v>
      </c>
      <c r="L2190" s="16">
        <f>IFERROR(укпф1[[#This Row],[объем]]*VLOOKUP(укпф1[[#This Row],[артикул]],[1]маринад!$A$2:$D$39,3,FALSE),укпф1[[#This Row],[объем]])</f>
        <v>0</v>
      </c>
    </row>
    <row r="2191" spans="1:12" x14ac:dyDescent="0.35">
      <c r="A2191" s="15" t="s">
        <v>161</v>
      </c>
      <c r="B2191" s="13" t="s">
        <v>13</v>
      </c>
      <c r="C2191" s="13" t="s">
        <v>13</v>
      </c>
      <c r="D2191">
        <f>VLOOKUP(укпф1[[#This Row],[Номенклатура]],[1]!Таблица213[[product_name]:[упаковка]],7,FALSE)</f>
        <v>141</v>
      </c>
      <c r="E2191" t="s">
        <v>108</v>
      </c>
      <c r="F2191" t="str">
        <f>VLOOKUP(укпф1[[#This Row],[Номенклатура]],[1]!Таблица213[[product_name]:[упаковка]],3,FALSE)</f>
        <v>ЗАМ</v>
      </c>
      <c r="G2191" s="15"/>
      <c r="H2191" t="str">
        <f>VLOOKUP(укпф1[[#This Row],[Номенклатура]],[1]!Таблица213[[product_name]:[упаковка]],4,FALSE)</f>
        <v>голень</v>
      </c>
      <c r="J2191" s="15">
        <v>892.76785714285711</v>
      </c>
      <c r="K2191" s="15">
        <f>укпф1[[#This Row],[цена]]*укпф1[[#This Row],[объем]]</f>
        <v>0</v>
      </c>
      <c r="L2191" s="16">
        <f>IFERROR(укпф1[[#This Row],[объем]]*VLOOKUP(укпф1[[#This Row],[артикул]],[1]маринад!$A$2:$D$39,3,FALSE),укпф1[[#This Row],[объем]])</f>
        <v>0</v>
      </c>
    </row>
    <row r="2192" spans="1:12" x14ac:dyDescent="0.35">
      <c r="A2192" s="15" t="s">
        <v>161</v>
      </c>
      <c r="B2192" s="13" t="s">
        <v>13</v>
      </c>
      <c r="C2192" s="13" t="s">
        <v>13</v>
      </c>
      <c r="D2192">
        <f>VLOOKUP(укпф1[[#This Row],[Номенклатура]],[1]!Таблица213[[product_name]:[упаковка]],7,FALSE)</f>
        <v>141</v>
      </c>
      <c r="E2192" t="s">
        <v>108</v>
      </c>
      <c r="F2192" t="str">
        <f>VLOOKUP(укпф1[[#This Row],[Номенклатура]],[1]!Таблица213[[product_name]:[упаковка]],3,FALSE)</f>
        <v>ЗАМ</v>
      </c>
      <c r="G2192" s="15"/>
      <c r="H2192" t="str">
        <f>VLOOKUP(укпф1[[#This Row],[Номенклатура]],[1]!Таблица213[[product_name]:[упаковка]],4,FALSE)</f>
        <v>голень</v>
      </c>
      <c r="J2192" s="15">
        <v>892.76785714285711</v>
      </c>
      <c r="K2192" s="15">
        <f>укпф1[[#This Row],[цена]]*укпф1[[#This Row],[объем]]</f>
        <v>0</v>
      </c>
      <c r="L2192" s="16">
        <f>IFERROR(укпф1[[#This Row],[объем]]*VLOOKUP(укпф1[[#This Row],[артикул]],[1]маринад!$A$2:$D$39,3,FALSE),укпф1[[#This Row],[объем]])</f>
        <v>0</v>
      </c>
    </row>
    <row r="2193" spans="1:12" x14ac:dyDescent="0.35">
      <c r="A2193" s="15" t="s">
        <v>161</v>
      </c>
      <c r="B2193" s="13" t="s">
        <v>13</v>
      </c>
      <c r="C2193" s="13" t="s">
        <v>13</v>
      </c>
      <c r="D2193">
        <f>VLOOKUP(укпф1[[#This Row],[Номенклатура]],[1]!Таблица213[[product_name]:[упаковка]],7,FALSE)</f>
        <v>600</v>
      </c>
      <c r="E2193" t="s">
        <v>156</v>
      </c>
      <c r="F2193" t="str">
        <f>VLOOKUP(укпф1[[#This Row],[Номенклатура]],[1]!Таблица213[[product_name]:[упаковка]],3,FALSE)</f>
        <v>ЗАМ</v>
      </c>
      <c r="G2193" s="15"/>
      <c r="H2193" t="str">
        <f>VLOOKUP(укпф1[[#This Row],[Номенклатура]],[1]!Таблица213[[product_name]:[упаковка]],4,FALSE)</f>
        <v>головы</v>
      </c>
      <c r="I2193">
        <v>7917</v>
      </c>
      <c r="J2193" s="15">
        <v>141.42857142857142</v>
      </c>
      <c r="K2193" s="15">
        <f>укпф1[[#This Row],[цена]]*укпф1[[#This Row],[объем]]</f>
        <v>1119690</v>
      </c>
      <c r="L2193" s="16">
        <f>IFERROR(укпф1[[#This Row],[объем]]*VLOOKUP(укпф1[[#This Row],[артикул]],[1]маринад!$A$2:$D$39,3,FALSE),укпф1[[#This Row],[объем]])</f>
        <v>7917</v>
      </c>
    </row>
    <row r="2194" spans="1:12" x14ac:dyDescent="0.35">
      <c r="A2194" s="15" t="s">
        <v>161</v>
      </c>
      <c r="B2194" s="13" t="s">
        <v>13</v>
      </c>
      <c r="C2194" s="13" t="s">
        <v>13</v>
      </c>
      <c r="D2194">
        <f>VLOOKUP(укпф1[[#This Row],[Номенклатура]],[1]!Таблица213[[product_name]:[упаковка]],7,FALSE)</f>
        <v>23</v>
      </c>
      <c r="E2194" t="s">
        <v>114</v>
      </c>
      <c r="F2194" t="str">
        <f>VLOOKUP(укпф1[[#This Row],[Номенклатура]],[1]!Таблица213[[product_name]:[упаковка]],3,FALSE)</f>
        <v>ЗАМ</v>
      </c>
      <c r="G2194" s="15"/>
      <c r="H2194" t="str">
        <f>VLOOKUP(укпф1[[#This Row],[Номенклатура]],[1]!Таблица213[[product_name]:[упаковка]],4,FALSE)</f>
        <v>грудка</v>
      </c>
      <c r="I2194">
        <v>0</v>
      </c>
      <c r="J2194" s="15">
        <v>773.43749999999989</v>
      </c>
      <c r="K2194" s="15">
        <f>укпф1[[#This Row],[цена]]*укпф1[[#This Row],[объем]]</f>
        <v>0</v>
      </c>
      <c r="L2194" s="16">
        <f>IFERROR(укпф1[[#This Row],[объем]]*VLOOKUP(укпф1[[#This Row],[артикул]],[1]маринад!$A$2:$D$39,3,FALSE),укпф1[[#This Row],[объем]])</f>
        <v>0</v>
      </c>
    </row>
    <row r="2195" spans="1:12" x14ac:dyDescent="0.35">
      <c r="A2195" s="15" t="s">
        <v>161</v>
      </c>
      <c r="B2195" s="13" t="s">
        <v>13</v>
      </c>
      <c r="C2195" s="13" t="s">
        <v>13</v>
      </c>
      <c r="D2195">
        <f>VLOOKUP(укпф1[[#This Row],[Номенклатура]],[1]!Таблица213[[product_name]:[упаковка]],7,FALSE)</f>
        <v>352</v>
      </c>
      <c r="E2195" t="s">
        <v>115</v>
      </c>
      <c r="F2195" t="str">
        <f>VLOOKUP(укпф1[[#This Row],[Номенклатура]],[1]!Таблица213[[product_name]:[упаковка]],3,FALSE)</f>
        <v>ЗАМ</v>
      </c>
      <c r="G2195" s="15"/>
      <c r="H2195" t="str">
        <f>VLOOKUP(укпф1[[#This Row],[Номенклатура]],[1]!Таблица213[[product_name]:[упаковка]],4,FALSE)</f>
        <v>грудка</v>
      </c>
      <c r="I2195">
        <v>0</v>
      </c>
      <c r="J2195" s="15">
        <v>857.41071428571411</v>
      </c>
      <c r="K2195" s="15">
        <f>укпф1[[#This Row],[цена]]*укпф1[[#This Row],[объем]]</f>
        <v>0</v>
      </c>
      <c r="L2195" s="16">
        <f>IFERROR(укпф1[[#This Row],[объем]]*VLOOKUP(укпф1[[#This Row],[артикул]],[1]маринад!$A$2:$D$39,3,FALSE),укпф1[[#This Row],[объем]])</f>
        <v>0</v>
      </c>
    </row>
    <row r="2196" spans="1:12" x14ac:dyDescent="0.35">
      <c r="A2196" s="15" t="s">
        <v>161</v>
      </c>
      <c r="B2196" s="13" t="s">
        <v>13</v>
      </c>
      <c r="C2196" s="13" t="s">
        <v>13</v>
      </c>
      <c r="D2196">
        <f>VLOOKUP(укпф1[[#This Row],[Номенклатура]],[1]!Таблица213[[product_name]:[упаковка]],7,FALSE)</f>
        <v>410</v>
      </c>
      <c r="E2196" t="s">
        <v>158</v>
      </c>
      <c r="F2196" t="str">
        <f>VLOOKUP(укпф1[[#This Row],[Номенклатура]],[1]!Таблица213[[product_name]:[упаковка]],3,FALSE)</f>
        <v>ЗАМ</v>
      </c>
      <c r="G2196" s="15"/>
      <c r="H2196" t="str">
        <f>VLOOKUP(укпф1[[#This Row],[Номенклатура]],[1]!Таблица213[[product_name]:[упаковка]],4,FALSE)</f>
        <v>желудки</v>
      </c>
      <c r="I2196">
        <v>0</v>
      </c>
      <c r="J2196" s="15">
        <v>494.99999999999994</v>
      </c>
      <c r="K2196" s="15">
        <f>укпф1[[#This Row],[цена]]*укпф1[[#This Row],[объем]]</f>
        <v>0</v>
      </c>
      <c r="L2196" s="16">
        <f>IFERROR(укпф1[[#This Row],[объем]]*VLOOKUP(укпф1[[#This Row],[артикул]],[1]маринад!$A$2:$D$39,3,FALSE),укпф1[[#This Row],[объем]])</f>
        <v>0</v>
      </c>
    </row>
    <row r="2197" spans="1:12" x14ac:dyDescent="0.35">
      <c r="A2197" s="15" t="s">
        <v>161</v>
      </c>
      <c r="B2197" s="13" t="s">
        <v>13</v>
      </c>
      <c r="C2197" s="13" t="s">
        <v>13</v>
      </c>
      <c r="D2197">
        <f>VLOOKUP(укпф1[[#This Row],[Номенклатура]],[1]!Таблица213[[product_name]:[упаковка]],7,FALSE)</f>
        <v>410</v>
      </c>
      <c r="E2197" t="s">
        <v>158</v>
      </c>
      <c r="F2197" t="str">
        <f>VLOOKUP(укпф1[[#This Row],[Номенклатура]],[1]!Таблица213[[product_name]:[упаковка]],3,FALSE)</f>
        <v>ЗАМ</v>
      </c>
      <c r="G2197" s="15"/>
      <c r="H2197" t="str">
        <f>VLOOKUP(укпф1[[#This Row],[Номенклатура]],[1]!Таблица213[[product_name]:[упаковка]],4,FALSE)</f>
        <v>желудки</v>
      </c>
      <c r="I2197">
        <v>1309</v>
      </c>
      <c r="J2197" s="15">
        <v>494.99999999999994</v>
      </c>
      <c r="K2197" s="15">
        <f>укпф1[[#This Row],[цена]]*укпф1[[#This Row],[объем]]</f>
        <v>647954.99999999988</v>
      </c>
      <c r="L2197" s="16">
        <f>IFERROR(укпф1[[#This Row],[объем]]*VLOOKUP(укпф1[[#This Row],[артикул]],[1]маринад!$A$2:$D$39,3,FALSE),укпф1[[#This Row],[объем]])</f>
        <v>1309</v>
      </c>
    </row>
    <row r="2198" spans="1:12" x14ac:dyDescent="0.35">
      <c r="A2198" s="15" t="s">
        <v>161</v>
      </c>
      <c r="B2198" s="13" t="s">
        <v>13</v>
      </c>
      <c r="C2198" s="13" t="s">
        <v>13</v>
      </c>
      <c r="D2198">
        <f>VLOOKUP(укпф1[[#This Row],[Номенклатура]],[1]!Таблица213[[product_name]:[упаковка]],7,FALSE)</f>
        <v>22</v>
      </c>
      <c r="E2198" t="s">
        <v>104</v>
      </c>
      <c r="F2198" t="str">
        <f>VLOOKUP(укпф1[[#This Row],[Номенклатура]],[1]!Таблица213[[product_name]:[упаковка]],3,FALSE)</f>
        <v>ЗАМ</v>
      </c>
      <c r="G2198" s="15"/>
      <c r="H2198" t="str">
        <f>VLOOKUP(укпф1[[#This Row],[Номенклатура]],[1]!Таблица213[[product_name]:[упаковка]],4,FALSE)</f>
        <v>крыло</v>
      </c>
      <c r="I2198">
        <v>0</v>
      </c>
      <c r="J2198" s="15">
        <v>839.73214285714278</v>
      </c>
      <c r="K2198" s="15">
        <f>укпф1[[#This Row],[цена]]*укпф1[[#This Row],[объем]]</f>
        <v>0</v>
      </c>
      <c r="L2198" s="16">
        <f>IFERROR(укпф1[[#This Row],[объем]]*VLOOKUP(укпф1[[#This Row],[артикул]],[1]маринад!$A$2:$D$39,3,FALSE),укпф1[[#This Row],[объем]])</f>
        <v>0</v>
      </c>
    </row>
    <row r="2199" spans="1:12" x14ac:dyDescent="0.35">
      <c r="A2199" s="15" t="s">
        <v>161</v>
      </c>
      <c r="B2199" s="13" t="s">
        <v>13</v>
      </c>
      <c r="C2199" s="13" t="s">
        <v>13</v>
      </c>
      <c r="D2199">
        <f>VLOOKUP(укпф1[[#This Row],[Номенклатура]],[1]!Таблица213[[product_name]:[упаковка]],7,FALSE)</f>
        <v>143</v>
      </c>
      <c r="E2199" t="s">
        <v>116</v>
      </c>
      <c r="F2199" t="str">
        <f>VLOOKUP(укпф1[[#This Row],[Номенклатура]],[1]!Таблица213[[product_name]:[упаковка]],3,FALSE)</f>
        <v>ЗАМ</v>
      </c>
      <c r="G2199" s="15"/>
      <c r="H2199" t="str">
        <f>VLOOKUP(укпф1[[#This Row],[Номенклатура]],[1]!Таблица213[[product_name]:[упаковка]],4,FALSE)</f>
        <v>крыло</v>
      </c>
      <c r="I2199">
        <v>0</v>
      </c>
      <c r="J2199" s="15">
        <v>883.92857142857133</v>
      </c>
      <c r="K2199" s="15">
        <f>укпф1[[#This Row],[цена]]*укпф1[[#This Row],[объем]]</f>
        <v>0</v>
      </c>
      <c r="L2199" s="16">
        <f>IFERROR(укпф1[[#This Row],[объем]]*VLOOKUP(укпф1[[#This Row],[артикул]],[1]маринад!$A$2:$D$39,3,FALSE),укпф1[[#This Row],[объем]])</f>
        <v>0</v>
      </c>
    </row>
    <row r="2200" spans="1:12" x14ac:dyDescent="0.35">
      <c r="A2200" s="15" t="s">
        <v>161</v>
      </c>
      <c r="B2200" s="13" t="s">
        <v>13</v>
      </c>
      <c r="C2200" s="13" t="s">
        <v>13</v>
      </c>
      <c r="D2200">
        <f>VLOOKUP(укпф1[[#This Row],[Номенклатура]],[1]!Таблица213[[product_name]:[упаковка]],7,FALSE)</f>
        <v>1629</v>
      </c>
      <c r="E2200" t="s">
        <v>172</v>
      </c>
      <c r="F2200" t="str">
        <f>VLOOKUP(укпф1[[#This Row],[Номенклатура]],[1]!Таблица213[[product_name]:[упаковка]],3,FALSE)</f>
        <v>ЗАМ</v>
      </c>
      <c r="G2200" s="15"/>
      <c r="H2200" t="str">
        <f>VLOOKUP(укпф1[[#This Row],[Номенклатура]],[1]!Таблица213[[product_name]:[упаковка]],4,FALSE)</f>
        <v>лапы</v>
      </c>
      <c r="I2200">
        <v>12667.1</v>
      </c>
      <c r="J2200" s="15">
        <v>105.92999999999999</v>
      </c>
      <c r="K2200" s="15">
        <f>укпф1[[#This Row],[цена]]*укпф1[[#This Row],[объем]]</f>
        <v>1341825.9029999999</v>
      </c>
      <c r="L2200" s="16">
        <f>IFERROR(укпф1[[#This Row],[объем]]*VLOOKUP(укпф1[[#This Row],[артикул]],[1]маринад!$A$2:$D$39,3,FALSE),укпф1[[#This Row],[объем]])</f>
        <v>12667.1</v>
      </c>
    </row>
    <row r="2201" spans="1:12" x14ac:dyDescent="0.35">
      <c r="A2201" s="15" t="s">
        <v>161</v>
      </c>
      <c r="B2201" s="13" t="s">
        <v>13</v>
      </c>
      <c r="C2201" s="13" t="s">
        <v>13</v>
      </c>
      <c r="D2201">
        <f>VLOOKUP(укпф1[[#This Row],[Номенклатура]],[1]!Таблица213[[product_name]:[упаковка]],7,FALSE)</f>
        <v>27</v>
      </c>
      <c r="E2201" t="s">
        <v>117</v>
      </c>
      <c r="F2201" t="str">
        <f>VLOOKUP(укпф1[[#This Row],[Номенклатура]],[1]!Таблица213[[product_name]:[упаковка]],3,FALSE)</f>
        <v>ЗАМ</v>
      </c>
      <c r="G2201" s="15"/>
      <c r="H2201" t="str">
        <f>VLOOKUP(укпф1[[#This Row],[Номенклатура]],[1]!Таблица213[[product_name]:[упаковка]],4,FALSE)</f>
        <v>печень</v>
      </c>
      <c r="I2201">
        <v>0</v>
      </c>
      <c r="J2201" s="15">
        <v>309.37499999999994</v>
      </c>
      <c r="K2201" s="15">
        <f>укпф1[[#This Row],[цена]]*укпф1[[#This Row],[объем]]</f>
        <v>0</v>
      </c>
      <c r="L2201" s="16">
        <f>IFERROR(укпф1[[#This Row],[объем]]*VLOOKUP(укпф1[[#This Row],[артикул]],[1]маринад!$A$2:$D$39,3,FALSE),укпф1[[#This Row],[объем]])</f>
        <v>0</v>
      </c>
    </row>
    <row r="2202" spans="1:12" x14ac:dyDescent="0.35">
      <c r="A2202" s="15" t="s">
        <v>161</v>
      </c>
      <c r="B2202" s="13" t="s">
        <v>13</v>
      </c>
      <c r="C2202" s="13" t="s">
        <v>13</v>
      </c>
      <c r="D2202">
        <f>VLOOKUP(укпф1[[#This Row],[Номенклатура]],[1]!Таблица213[[product_name]:[упаковка]],7,FALSE)</f>
        <v>27</v>
      </c>
      <c r="E2202" t="s">
        <v>117</v>
      </c>
      <c r="F2202" t="str">
        <f>VLOOKUP(укпф1[[#This Row],[Номенклатура]],[1]!Таблица213[[product_name]:[упаковка]],3,FALSE)</f>
        <v>ЗАМ</v>
      </c>
      <c r="G2202" s="15"/>
      <c r="H2202" t="str">
        <f>VLOOKUP(укпф1[[#This Row],[Номенклатура]],[1]!Таблица213[[product_name]:[упаковка]],4,FALSE)</f>
        <v>печень</v>
      </c>
      <c r="I2202">
        <v>0</v>
      </c>
      <c r="J2202" s="15">
        <v>309.37499999999994</v>
      </c>
      <c r="K2202" s="15">
        <f>укпф1[[#This Row],[цена]]*укпф1[[#This Row],[объем]]</f>
        <v>0</v>
      </c>
      <c r="L2202" s="16">
        <f>IFERROR(укпф1[[#This Row],[объем]]*VLOOKUP(укпф1[[#This Row],[артикул]],[1]маринад!$A$2:$D$39,3,FALSE),укпф1[[#This Row],[объем]])</f>
        <v>0</v>
      </c>
    </row>
    <row r="2203" spans="1:12" x14ac:dyDescent="0.35">
      <c r="A2203" s="15" t="s">
        <v>161</v>
      </c>
      <c r="B2203" s="13" t="s">
        <v>13</v>
      </c>
      <c r="C2203" s="13" t="s">
        <v>13</v>
      </c>
      <c r="D2203">
        <f>VLOOKUP(укпф1[[#This Row],[Номенклатура]],[1]!Таблица213[[product_name]:[упаковка]],7,FALSE)</f>
        <v>411</v>
      </c>
      <c r="E2203" t="s">
        <v>157</v>
      </c>
      <c r="F2203" t="str">
        <f>VLOOKUP(укпф1[[#This Row],[Номенклатура]],[1]!Таблица213[[product_name]:[упаковка]],3,FALSE)</f>
        <v>ЗАМ</v>
      </c>
      <c r="G2203" s="15"/>
      <c r="H2203" t="str">
        <f>VLOOKUP(укпф1[[#This Row],[Номенклатура]],[1]!Таблица213[[product_name]:[упаковка]],4,FALSE)</f>
        <v>печень</v>
      </c>
      <c r="I2203">
        <v>2306.9603834349</v>
      </c>
      <c r="J2203" s="15">
        <v>322.63392857142856</v>
      </c>
      <c r="K2203" s="15">
        <f>укпф1[[#This Row],[цена]]*укпф1[[#This Row],[объем]]</f>
        <v>744303.69156625099</v>
      </c>
      <c r="L2203" s="16">
        <f>IFERROR(укпф1[[#This Row],[объем]]*VLOOKUP(укпф1[[#This Row],[артикул]],[1]маринад!$A$2:$D$39,3,FALSE),укпф1[[#This Row],[объем]])</f>
        <v>2306.9603834349</v>
      </c>
    </row>
    <row r="2204" spans="1:12" x14ac:dyDescent="0.35">
      <c r="A2204" s="15" t="s">
        <v>161</v>
      </c>
      <c r="B2204" s="13" t="s">
        <v>13</v>
      </c>
      <c r="C2204" s="13" t="s">
        <v>13</v>
      </c>
      <c r="D2204">
        <f>VLOOKUP(укпф1[[#This Row],[Номенклатура]],[1]!Таблица213[[product_name]:[упаковка]],7,FALSE)</f>
        <v>962</v>
      </c>
      <c r="E2204" t="s">
        <v>118</v>
      </c>
      <c r="F2204" t="str">
        <f>VLOOKUP(укпф1[[#This Row],[Номенклатура]],[1]!Таблица213[[product_name]:[упаковка]],3,FALSE)</f>
        <v>ЗАМ</v>
      </c>
      <c r="G2204" s="15"/>
      <c r="H2204" t="str">
        <f>VLOOKUP(укпф1[[#This Row],[Номенклатура]],[1]!Таблица213[[product_name]:[упаковка]],4,FALSE)</f>
        <v>рагу</v>
      </c>
      <c r="I2204">
        <v>0</v>
      </c>
      <c r="J2204" s="15">
        <v>592.23214285714278</v>
      </c>
      <c r="K2204" s="15">
        <f>укпф1[[#This Row],[цена]]*укпф1[[#This Row],[объем]]</f>
        <v>0</v>
      </c>
      <c r="L2204" s="16">
        <f>IFERROR(укпф1[[#This Row],[объем]]*VLOOKUP(укпф1[[#This Row],[артикул]],[1]маринад!$A$2:$D$39,3,FALSE),укпф1[[#This Row],[объем]])</f>
        <v>0</v>
      </c>
    </row>
    <row r="2205" spans="1:12" x14ac:dyDescent="0.35">
      <c r="A2205" s="15" t="s">
        <v>161</v>
      </c>
      <c r="B2205" s="13" t="s">
        <v>13</v>
      </c>
      <c r="C2205" s="13" t="s">
        <v>13</v>
      </c>
      <c r="D2205">
        <f>VLOOKUP(укпф1[[#This Row],[Номенклатура]],[1]!Таблица213[[product_name]:[упаковка]],7,FALSE)</f>
        <v>412</v>
      </c>
      <c r="E2205" t="s">
        <v>160</v>
      </c>
      <c r="F2205" t="str">
        <f>VLOOKUP(укпф1[[#This Row],[Номенклатура]],[1]!Таблица213[[product_name]:[упаковка]],3,FALSE)</f>
        <v>ЗАМ</v>
      </c>
      <c r="G2205" s="15"/>
      <c r="H2205" t="str">
        <f>VLOOKUP(укпф1[[#This Row],[Номенклатура]],[1]!Таблица213[[product_name]:[упаковка]],4,FALSE)</f>
        <v>сердце</v>
      </c>
      <c r="I2205">
        <v>378</v>
      </c>
      <c r="J2205" s="15">
        <v>777.85714285714278</v>
      </c>
      <c r="K2205" s="15">
        <f>укпф1[[#This Row],[цена]]*укпф1[[#This Row],[объем]]</f>
        <v>294029.99999999994</v>
      </c>
      <c r="L2205" s="16">
        <f>IFERROR(укпф1[[#This Row],[объем]]*VLOOKUP(укпф1[[#This Row],[артикул]],[1]маринад!$A$2:$D$39,3,FALSE),укпф1[[#This Row],[объем]])</f>
        <v>378</v>
      </c>
    </row>
    <row r="2206" spans="1:12" x14ac:dyDescent="0.35">
      <c r="A2206" s="15" t="s">
        <v>161</v>
      </c>
      <c r="B2206" s="13" t="s">
        <v>13</v>
      </c>
      <c r="C2206" s="13" t="s">
        <v>13</v>
      </c>
      <c r="D2206">
        <f>VLOOKUP(укпф1[[#This Row],[Номенклатура]],[1]!Таблица213[[product_name]:[упаковка]],7,FALSE)</f>
        <v>357</v>
      </c>
      <c r="E2206" t="s">
        <v>105</v>
      </c>
      <c r="F2206" t="str">
        <f>VLOOKUP(укпф1[[#This Row],[Номенклатура]],[1]!Таблица213[[product_name]:[упаковка]],3,FALSE)</f>
        <v>ЗАМ</v>
      </c>
      <c r="G2206" s="15"/>
      <c r="H2206" t="str">
        <f>VLOOKUP(укпф1[[#This Row],[Номенклатура]],[1]!Таблица213[[product_name]:[упаковка]],4,FALSE)</f>
        <v>филе</v>
      </c>
      <c r="I2206">
        <v>4472</v>
      </c>
      <c r="J2206" s="15">
        <v>998.83928571428567</v>
      </c>
      <c r="K2206" s="15">
        <f>укпф1[[#This Row],[цена]]*укпф1[[#This Row],[объем]]</f>
        <v>4466809.2857142854</v>
      </c>
      <c r="L2206" s="16">
        <f>IFERROR(укпф1[[#This Row],[объем]]*VLOOKUP(укпф1[[#This Row],[артикул]],[1]маринад!$A$2:$D$39,3,FALSE),укпф1[[#This Row],[объем]])</f>
        <v>4472</v>
      </c>
    </row>
    <row r="2207" spans="1:12" x14ac:dyDescent="0.35">
      <c r="A2207" s="15" t="s">
        <v>161</v>
      </c>
      <c r="B2207" s="13" t="s">
        <v>13</v>
      </c>
      <c r="C2207" s="13" t="s">
        <v>13</v>
      </c>
      <c r="D2207">
        <f>VLOOKUP(укпф1[[#This Row],[Номенклатура]],[1]!Таблица213[[product_name]:[упаковка]],7,FALSE)</f>
        <v>1109</v>
      </c>
      <c r="E2207" t="s">
        <v>14</v>
      </c>
      <c r="F2207" t="str">
        <f>VLOOKUP(укпф1[[#This Row],[Номенклатура]],[1]!Таблица213[[product_name]:[упаковка]],3,FALSE)</f>
        <v>ЗАМ</v>
      </c>
      <c r="G2207" s="15"/>
      <c r="H2207" t="str">
        <f>VLOOKUP(укпф1[[#This Row],[Номенклатура]],[1]!Таблица213[[product_name]:[упаковка]],4,FALSE)</f>
        <v>филе</v>
      </c>
      <c r="I2207">
        <v>0</v>
      </c>
      <c r="J2207" s="15">
        <v>923.70535714285711</v>
      </c>
      <c r="K2207" s="15">
        <f>укпф1[[#This Row],[цена]]*укпф1[[#This Row],[объем]]</f>
        <v>0</v>
      </c>
      <c r="L2207" s="16">
        <f>IFERROR(укпф1[[#This Row],[объем]]*VLOOKUP(укпф1[[#This Row],[артикул]],[1]маринад!$A$2:$D$39,3,FALSE),укпф1[[#This Row],[объем]])</f>
        <v>0</v>
      </c>
    </row>
    <row r="2208" spans="1:12" x14ac:dyDescent="0.35">
      <c r="A2208" s="15" t="s">
        <v>161</v>
      </c>
      <c r="B2208" s="13" t="s">
        <v>13</v>
      </c>
      <c r="C2208" s="13" t="s">
        <v>13</v>
      </c>
      <c r="D2208">
        <f>VLOOKUP(укпф1[[#This Row],[Номенклатура]],[1]!Таблица213[[product_name]:[упаковка]],7,FALSE)</f>
        <v>357</v>
      </c>
      <c r="E2208" t="s">
        <v>105</v>
      </c>
      <c r="F2208" t="str">
        <f>VLOOKUP(укпф1[[#This Row],[Номенклатура]],[1]!Таблица213[[product_name]:[упаковка]],3,FALSE)</f>
        <v>ЗАМ</v>
      </c>
      <c r="G2208" s="15"/>
      <c r="H2208" t="str">
        <f>VLOOKUP(укпф1[[#This Row],[Номенклатура]],[1]!Таблица213[[product_name]:[упаковка]],4,FALSE)</f>
        <v>филе</v>
      </c>
      <c r="I2208">
        <v>4473.3</v>
      </c>
      <c r="J2208" s="15">
        <v>998.83928571428567</v>
      </c>
      <c r="K2208" s="15">
        <f>укпф1[[#This Row],[цена]]*укпф1[[#This Row],[объем]]</f>
        <v>4468107.7767857146</v>
      </c>
      <c r="L2208" s="16">
        <f>IFERROR(укпф1[[#This Row],[объем]]*VLOOKUP(укпф1[[#This Row],[артикул]],[1]маринад!$A$2:$D$39,3,FALSE),укпф1[[#This Row],[объем]])</f>
        <v>4473.3</v>
      </c>
    </row>
    <row r="2209" spans="1:12" x14ac:dyDescent="0.35">
      <c r="A2209" s="15" t="s">
        <v>161</v>
      </c>
      <c r="B2209" s="13" t="s">
        <v>13</v>
      </c>
      <c r="C2209" s="13" t="s">
        <v>13</v>
      </c>
      <c r="D2209">
        <f>VLOOKUP(укпф1[[#This Row],[Номенклатура]],[1]!Таблица213[[product_name]:[упаковка]],7,FALSE)</f>
        <v>15</v>
      </c>
      <c r="E2209" t="s">
        <v>121</v>
      </c>
      <c r="F2209" t="str">
        <f>VLOOKUP(укпф1[[#This Row],[Номенклатура]],[1]!Таблица213[[product_name]:[упаковка]],3,FALSE)</f>
        <v>ЗАМ</v>
      </c>
      <c r="G2209" s="15"/>
      <c r="H2209" t="str">
        <f>VLOOKUP(укпф1[[#This Row],[Номенклатура]],[1]!Таблица213[[product_name]:[упаковка]],4,FALSE)</f>
        <v>табак</v>
      </c>
      <c r="I2209">
        <v>5000</v>
      </c>
      <c r="J2209" s="15">
        <v>707.14285714285711</v>
      </c>
      <c r="K2209" s="15">
        <f>укпф1[[#This Row],[цена]]*укпф1[[#This Row],[объем]]</f>
        <v>3535714.2857142854</v>
      </c>
      <c r="L2209" s="16">
        <f>IFERROR(укпф1[[#This Row],[объем]]*VLOOKUP(укпф1[[#This Row],[артикул]],[1]маринад!$A$2:$D$39,3,FALSE),укпф1[[#This Row],[объем]])</f>
        <v>5000</v>
      </c>
    </row>
    <row r="2210" spans="1:12" x14ac:dyDescent="0.35">
      <c r="A2210" s="15" t="s">
        <v>161</v>
      </c>
      <c r="B2210" s="13" t="s">
        <v>13</v>
      </c>
      <c r="C2210" s="13" t="s">
        <v>13</v>
      </c>
      <c r="D2210">
        <f>VLOOKUP(укпф1[[#This Row],[Номенклатура]],[1]!Таблица213[[product_name]:[упаковка]],7,FALSE)</f>
        <v>1057</v>
      </c>
      <c r="E2210" t="s">
        <v>127</v>
      </c>
      <c r="F2210" t="str">
        <f>VLOOKUP(укпф1[[#This Row],[Номенклатура]],[1]!Таблица213[[product_name]:[упаковка]],3,FALSE)</f>
        <v>ЗАМ</v>
      </c>
      <c r="G2210" s="15"/>
      <c r="H2210" t="str">
        <f>VLOOKUP(укпф1[[#This Row],[Номенклатура]],[1]!Таблица213[[product_name]:[упаковка]],4,FALSE)</f>
        <v>табак</v>
      </c>
      <c r="I2210">
        <v>8000</v>
      </c>
      <c r="J2210" s="15">
        <v>654.10714285714278</v>
      </c>
      <c r="K2210" s="15">
        <f>укпф1[[#This Row],[цена]]*укпф1[[#This Row],[объем]]</f>
        <v>5232857.1428571418</v>
      </c>
      <c r="L2210" s="16">
        <f>IFERROR(укпф1[[#This Row],[объем]]*VLOOKUP(укпф1[[#This Row],[артикул]],[1]маринад!$A$2:$D$39,3,FALSE),укпф1[[#This Row],[объем]])</f>
        <v>8000</v>
      </c>
    </row>
    <row r="2211" spans="1:12" x14ac:dyDescent="0.35">
      <c r="A2211" s="15" t="s">
        <v>161</v>
      </c>
      <c r="B2211" s="13" t="s">
        <v>13</v>
      </c>
      <c r="C2211" s="13" t="s">
        <v>13</v>
      </c>
      <c r="D2211">
        <f>VLOOKUP(укпф1[[#This Row],[Номенклатура]],[1]!Таблица213[[product_name]:[упаковка]],7,FALSE)</f>
        <v>1</v>
      </c>
      <c r="E2211" t="s">
        <v>122</v>
      </c>
      <c r="F2211" t="str">
        <f>VLOOKUP(укпф1[[#This Row],[Номенклатура]],[1]!Таблица213[[product_name]:[упаковка]],3,FALSE)</f>
        <v>ЗАМ</v>
      </c>
      <c r="G2211" s="15"/>
      <c r="H2211" t="str">
        <f>VLOOKUP(укпф1[[#This Row],[Номенклатура]],[1]!Таблица213[[product_name]:[упаковка]],4,FALSE)</f>
        <v>тушка</v>
      </c>
      <c r="I2211">
        <v>0</v>
      </c>
      <c r="J2211" s="15">
        <v>707.14285714285711</v>
      </c>
      <c r="K2211" s="15">
        <f>укпф1[[#This Row],[цена]]*укпф1[[#This Row],[объем]]</f>
        <v>0</v>
      </c>
      <c r="L2211" s="16">
        <f>IFERROR(укпф1[[#This Row],[объем]]*VLOOKUP(укпф1[[#This Row],[артикул]],[1]маринад!$A$2:$D$39,3,FALSE),укпф1[[#This Row],[объем]])</f>
        <v>0</v>
      </c>
    </row>
    <row r="2212" spans="1:12" x14ac:dyDescent="0.35">
      <c r="A2212" s="15" t="s">
        <v>161</v>
      </c>
      <c r="B2212" s="13" t="s">
        <v>13</v>
      </c>
      <c r="C2212" s="13" t="s">
        <v>13</v>
      </c>
      <c r="D2212">
        <f>VLOOKUP(укпф1[[#This Row],[Номенклатура]],[1]!Таблица213[[product_name]:[упаковка]],7,FALSE)</f>
        <v>2</v>
      </c>
      <c r="E2212" t="s">
        <v>123</v>
      </c>
      <c r="F2212" t="str">
        <f>VLOOKUP(укпф1[[#This Row],[Номенклатура]],[1]!Таблица213[[product_name]:[упаковка]],3,FALSE)</f>
        <v>ЗАМ</v>
      </c>
      <c r="G2212" s="15"/>
      <c r="H2212" t="str">
        <f>VLOOKUP(укпф1[[#This Row],[Номенклатура]],[1]!Таблица213[[product_name]:[упаковка]],4,FALSE)</f>
        <v>тушка</v>
      </c>
      <c r="I2212">
        <v>0</v>
      </c>
      <c r="J2212" s="15">
        <v>707.14285714285711</v>
      </c>
      <c r="K2212" s="15">
        <f>укпф1[[#This Row],[цена]]*укпф1[[#This Row],[объем]]</f>
        <v>0</v>
      </c>
      <c r="L2212" s="16">
        <f>IFERROR(укпф1[[#This Row],[объем]]*VLOOKUP(укпф1[[#This Row],[артикул]],[1]маринад!$A$2:$D$39,3,FALSE),укпф1[[#This Row],[объем]])</f>
        <v>0</v>
      </c>
    </row>
    <row r="2213" spans="1:12" x14ac:dyDescent="0.35">
      <c r="A2213" s="15" t="s">
        <v>161</v>
      </c>
      <c r="B2213" s="13" t="s">
        <v>13</v>
      </c>
      <c r="C2213" s="13" t="s">
        <v>13</v>
      </c>
      <c r="D2213">
        <f>VLOOKUP(укпф1[[#This Row],[Номенклатура]],[1]!Таблица213[[product_name]:[упаковка]],7,FALSE)</f>
        <v>3</v>
      </c>
      <c r="E2213" t="s">
        <v>124</v>
      </c>
      <c r="F2213" t="str">
        <f>VLOOKUP(укпф1[[#This Row],[Номенклатура]],[1]!Таблица213[[product_name]:[упаковка]],3,FALSE)</f>
        <v>ЗАМ</v>
      </c>
      <c r="G2213" s="15"/>
      <c r="H2213" t="str">
        <f>VLOOKUP(укпф1[[#This Row],[Номенклатура]],[1]!Таблица213[[product_name]:[упаковка]],4,FALSE)</f>
        <v>тушка</v>
      </c>
      <c r="I2213">
        <v>0</v>
      </c>
      <c r="J2213" s="15">
        <v>707.14285714285711</v>
      </c>
      <c r="K2213" s="15">
        <f>укпф1[[#This Row],[цена]]*укпф1[[#This Row],[объем]]</f>
        <v>0</v>
      </c>
      <c r="L2213" s="16">
        <f>IFERROR(укпф1[[#This Row],[объем]]*VLOOKUP(укпф1[[#This Row],[артикул]],[1]маринад!$A$2:$D$39,3,FALSE),укпф1[[#This Row],[объем]])</f>
        <v>0</v>
      </c>
    </row>
    <row r="2214" spans="1:12" x14ac:dyDescent="0.35">
      <c r="A2214" s="15" t="s">
        <v>161</v>
      </c>
      <c r="B2214" s="13" t="s">
        <v>13</v>
      </c>
      <c r="C2214" s="13" t="s">
        <v>13</v>
      </c>
      <c r="D2214">
        <f>VLOOKUP(укпф1[[#This Row],[Номенклатура]],[1]!Таблица213[[product_name]:[упаковка]],7,FALSE)</f>
        <v>4</v>
      </c>
      <c r="E2214" t="s">
        <v>146</v>
      </c>
      <c r="F2214" t="str">
        <f>VLOOKUP(укпф1[[#This Row],[Номенклатура]],[1]!Таблица213[[product_name]:[упаковка]],3,FALSE)</f>
        <v>ЗАМ</v>
      </c>
      <c r="G2214" s="15"/>
      <c r="H2214" t="str">
        <f>VLOOKUP(укпф1[[#This Row],[Номенклатура]],[1]!Таблица213[[product_name]:[упаковка]],4,FALSE)</f>
        <v>тушка</v>
      </c>
      <c r="I2214">
        <v>0</v>
      </c>
      <c r="J2214" s="15">
        <v>707.14285714285711</v>
      </c>
      <c r="K2214" s="15">
        <f>укпф1[[#This Row],[цена]]*укпф1[[#This Row],[объем]]</f>
        <v>0</v>
      </c>
      <c r="L2214" s="16">
        <f>IFERROR(укпф1[[#This Row],[объем]]*VLOOKUP(укпф1[[#This Row],[артикул]],[1]маринад!$A$2:$D$39,3,FALSE),укпф1[[#This Row],[объем]])</f>
        <v>0</v>
      </c>
    </row>
    <row r="2215" spans="1:12" x14ac:dyDescent="0.35">
      <c r="A2215" s="15" t="s">
        <v>161</v>
      </c>
      <c r="B2215" s="13" t="s">
        <v>13</v>
      </c>
      <c r="C2215" s="13" t="s">
        <v>13</v>
      </c>
      <c r="D2215">
        <f>VLOOKUP(укпф1[[#This Row],[Номенклатура]],[1]!Таблица213[[product_name]:[упаковка]],7,FALSE)</f>
        <v>9</v>
      </c>
      <c r="E2215" t="s">
        <v>107</v>
      </c>
      <c r="F2215" t="str">
        <f>VLOOKUP(укпф1[[#This Row],[Номенклатура]],[1]!Таблица213[[product_name]:[упаковка]],3,FALSE)</f>
        <v>ЗАМ</v>
      </c>
      <c r="G2215" s="15"/>
      <c r="H2215" t="str">
        <f>VLOOKUP(укпф1[[#This Row],[Номенклатура]],[1]!Таблица213[[product_name]:[упаковка]],4,FALSE)</f>
        <v>тушка</v>
      </c>
      <c r="I2215">
        <v>48974.879660775798</v>
      </c>
      <c r="J2215" s="15">
        <v>707.14285714285711</v>
      </c>
      <c r="K2215" s="15">
        <f>укпф1[[#This Row],[цена]]*укпф1[[#This Row],[объем]]</f>
        <v>34632236.331548601</v>
      </c>
      <c r="L2215" s="16">
        <f>IFERROR(укпф1[[#This Row],[объем]]*VLOOKUP(укпф1[[#This Row],[артикул]],[1]маринад!$A$2:$D$39,3,FALSE),укпф1[[#This Row],[объем]])</f>
        <v>48974.879660775798</v>
      </c>
    </row>
    <row r="2216" spans="1:12" x14ac:dyDescent="0.35">
      <c r="A2216" s="15" t="s">
        <v>161</v>
      </c>
      <c r="B2216" s="13" t="s">
        <v>13</v>
      </c>
      <c r="C2216" s="13" t="s">
        <v>13</v>
      </c>
      <c r="D2216">
        <f>VLOOKUP(укпф1[[#This Row],[Номенклатура]],[1]!Таблица213[[product_name]:[упаковка]],7,FALSE)</f>
        <v>1055</v>
      </c>
      <c r="E2216" t="s">
        <v>125</v>
      </c>
      <c r="F2216" t="str">
        <f>VLOOKUP(укпф1[[#This Row],[Номенклатура]],[1]!Таблица213[[product_name]:[упаковка]],3,FALSE)</f>
        <v>ЗАМ</v>
      </c>
      <c r="G2216" s="15"/>
      <c r="H2216" t="str">
        <f>VLOOKUP(укпф1[[#This Row],[Номенклатура]],[1]!Таблица213[[product_name]:[упаковка]],4,FALSE)</f>
        <v>табак</v>
      </c>
      <c r="I2216">
        <v>0</v>
      </c>
      <c r="J2216" s="15">
        <v>654.10714285714278</v>
      </c>
      <c r="K2216" s="15">
        <f>укпф1[[#This Row],[цена]]*укпф1[[#This Row],[объем]]</f>
        <v>0</v>
      </c>
      <c r="L2216" s="16">
        <f>IFERROR(укпф1[[#This Row],[объем]]*VLOOKUP(укпф1[[#This Row],[артикул]],[1]маринад!$A$2:$D$39,3,FALSE),укпф1[[#This Row],[объем]])</f>
        <v>0</v>
      </c>
    </row>
    <row r="2217" spans="1:12" x14ac:dyDescent="0.35">
      <c r="A2217" s="15" t="s">
        <v>161</v>
      </c>
      <c r="B2217" s="13" t="s">
        <v>13</v>
      </c>
      <c r="C2217" s="13" t="s">
        <v>13</v>
      </c>
      <c r="D2217">
        <f>VLOOKUP(укпф1[[#This Row],[Номенклатура]],[1]!Таблица213[[product_name]:[упаковка]],7,FALSE)</f>
        <v>1056</v>
      </c>
      <c r="E2217" t="s">
        <v>126</v>
      </c>
      <c r="F2217" t="str">
        <f>VLOOKUP(укпф1[[#This Row],[Номенклатура]],[1]!Таблица213[[product_name]:[упаковка]],3,FALSE)</f>
        <v>ЗАМ</v>
      </c>
      <c r="G2217" s="15"/>
      <c r="H2217" t="str">
        <f>VLOOKUP(укпф1[[#This Row],[Номенклатура]],[1]!Таблица213[[product_name]:[упаковка]],4,FALSE)</f>
        <v>табак</v>
      </c>
      <c r="I2217">
        <v>0</v>
      </c>
      <c r="J2217" s="15">
        <v>654.10714285714278</v>
      </c>
      <c r="K2217" s="15">
        <f>укпф1[[#This Row],[цена]]*укпф1[[#This Row],[объем]]</f>
        <v>0</v>
      </c>
      <c r="L2217" s="16">
        <f>IFERROR(укпф1[[#This Row],[объем]]*VLOOKUP(укпф1[[#This Row],[артикул]],[1]маринад!$A$2:$D$39,3,FALSE),укпф1[[#This Row],[объем]])</f>
        <v>0</v>
      </c>
    </row>
    <row r="2218" spans="1:12" x14ac:dyDescent="0.35">
      <c r="A2218" s="15" t="s">
        <v>161</v>
      </c>
      <c r="B2218" s="13" t="s">
        <v>13</v>
      </c>
      <c r="C2218" s="13" t="s">
        <v>13</v>
      </c>
      <c r="D2218">
        <f>VLOOKUP(укпф1[[#This Row],[Номенклатура]],[1]!Таблица213[[product_name]:[упаковка]],7,FALSE)</f>
        <v>1057</v>
      </c>
      <c r="E2218" t="s">
        <v>127</v>
      </c>
      <c r="F2218" t="str">
        <f>VLOOKUP(укпф1[[#This Row],[Номенклатура]],[1]!Таблица213[[product_name]:[упаковка]],3,FALSE)</f>
        <v>ЗАМ</v>
      </c>
      <c r="G2218" s="15"/>
      <c r="H2218" t="str">
        <f>VLOOKUP(укпф1[[#This Row],[Номенклатура]],[1]!Таблица213[[product_name]:[упаковка]],4,FALSE)</f>
        <v>табак</v>
      </c>
      <c r="I2218">
        <v>0</v>
      </c>
      <c r="J2218" s="15">
        <v>654.10714285714278</v>
      </c>
      <c r="K2218" s="15">
        <f>укпф1[[#This Row],[цена]]*укпф1[[#This Row],[объем]]</f>
        <v>0</v>
      </c>
      <c r="L2218" s="16">
        <f>IFERROR(укпф1[[#This Row],[объем]]*VLOOKUP(укпф1[[#This Row],[артикул]],[1]маринад!$A$2:$D$39,3,FALSE),укпф1[[#This Row],[объем]])</f>
        <v>0</v>
      </c>
    </row>
    <row r="2219" spans="1:12" x14ac:dyDescent="0.35">
      <c r="A2219" s="15" t="s">
        <v>161</v>
      </c>
      <c r="B2219" s="13" t="s">
        <v>13</v>
      </c>
      <c r="C2219" s="13" t="s">
        <v>13</v>
      </c>
      <c r="D2219">
        <f>VLOOKUP(укпф1[[#This Row],[Номенклатура]],[1]!Таблица213[[product_name]:[упаковка]],7,FALSE)</f>
        <v>1060</v>
      </c>
      <c r="E2219" t="s">
        <v>173</v>
      </c>
      <c r="F2219" t="str">
        <f>VLOOKUP(укпф1[[#This Row],[Номенклатура]],[1]!Таблица213[[product_name]:[упаковка]],3,FALSE)</f>
        <v>ЗАМ</v>
      </c>
      <c r="G2219" s="15"/>
      <c r="H2219" t="str">
        <f>VLOOKUP(укпф1[[#This Row],[Номенклатура]],[1]!Таблица213[[product_name]:[упаковка]],4,FALSE)</f>
        <v>тушка</v>
      </c>
      <c r="I2219">
        <v>0</v>
      </c>
      <c r="J2219" s="15">
        <v>654.10714285714278</v>
      </c>
      <c r="K2219" s="15">
        <f>укпф1[[#This Row],[цена]]*укпф1[[#This Row],[объем]]</f>
        <v>0</v>
      </c>
      <c r="L2219" s="16">
        <f>IFERROR(укпф1[[#This Row],[объем]]*VLOOKUP(укпф1[[#This Row],[артикул]],[1]маринад!$A$2:$D$39,3,FALSE),укпф1[[#This Row],[объем]])</f>
        <v>0</v>
      </c>
    </row>
    <row r="2220" spans="1:12" x14ac:dyDescent="0.35">
      <c r="A2220" s="15" t="s">
        <v>161</v>
      </c>
      <c r="B2220" s="13" t="s">
        <v>13</v>
      </c>
      <c r="C2220" s="13" t="s">
        <v>13</v>
      </c>
      <c r="D2220">
        <f>VLOOKUP(укпф1[[#This Row],[Номенклатура]],[1]!Таблица213[[product_name]:[упаковка]],7,FALSE)</f>
        <v>1061</v>
      </c>
      <c r="E2220" t="s">
        <v>174</v>
      </c>
      <c r="F2220" t="str">
        <f>VLOOKUP(укпф1[[#This Row],[Номенклатура]],[1]!Таблица213[[product_name]:[упаковка]],3,FALSE)</f>
        <v>ЗАМ</v>
      </c>
      <c r="G2220" s="15"/>
      <c r="H2220" t="str">
        <f>VLOOKUP(укпф1[[#This Row],[Номенклатура]],[1]!Таблица213[[product_name]:[упаковка]],4,FALSE)</f>
        <v>тушка</v>
      </c>
      <c r="I2220">
        <v>0</v>
      </c>
      <c r="J2220" s="15">
        <v>654.10714285714278</v>
      </c>
      <c r="K2220" s="15">
        <f>укпф1[[#This Row],[цена]]*укпф1[[#This Row],[объем]]</f>
        <v>0</v>
      </c>
      <c r="L2220" s="16">
        <f>IFERROR(укпф1[[#This Row],[объем]]*VLOOKUP(укпф1[[#This Row],[артикул]],[1]маринад!$A$2:$D$39,3,FALSE),укпф1[[#This Row],[объем]])</f>
        <v>0</v>
      </c>
    </row>
    <row r="2221" spans="1:12" x14ac:dyDescent="0.35">
      <c r="A2221" s="15" t="s">
        <v>161</v>
      </c>
      <c r="B2221" s="13" t="s">
        <v>13</v>
      </c>
      <c r="C2221" s="13" t="s">
        <v>13</v>
      </c>
      <c r="D2221">
        <f>VLOOKUP(укпф1[[#This Row],[Номенклатура]],[1]!Таблица213[[product_name]:[упаковка]],7,FALSE)</f>
        <v>1062</v>
      </c>
      <c r="E2221" t="s">
        <v>175</v>
      </c>
      <c r="F2221" t="str">
        <f>VLOOKUP(укпф1[[#This Row],[Номенклатура]],[1]!Таблица213[[product_name]:[упаковка]],3,FALSE)</f>
        <v>ЗАМ</v>
      </c>
      <c r="G2221" s="15"/>
      <c r="H2221" t="str">
        <f>VLOOKUP(укпф1[[#This Row],[Номенклатура]],[1]!Таблица213[[product_name]:[упаковка]],4,FALSE)</f>
        <v>тушка</v>
      </c>
      <c r="I2221">
        <v>0</v>
      </c>
      <c r="J2221" s="15">
        <v>680.62499999999989</v>
      </c>
      <c r="K2221" s="15">
        <f>укпф1[[#This Row],[цена]]*укпф1[[#This Row],[объем]]</f>
        <v>0</v>
      </c>
      <c r="L2221" s="16">
        <f>IFERROR(укпф1[[#This Row],[объем]]*VLOOKUP(укпф1[[#This Row],[артикул]],[1]маринад!$A$2:$D$39,3,FALSE),укпф1[[#This Row],[объем]])</f>
        <v>0</v>
      </c>
    </row>
    <row r="2222" spans="1:12" x14ac:dyDescent="0.35">
      <c r="A2222" s="15" t="s">
        <v>161</v>
      </c>
      <c r="B2222" s="13" t="s">
        <v>13</v>
      </c>
      <c r="C2222" s="13" t="s">
        <v>13</v>
      </c>
      <c r="D2222">
        <f>VLOOKUP(укпф1[[#This Row],[Номенклатура]],[1]!Таблица213[[product_name]:[упаковка]],7,FALSE)</f>
        <v>1063</v>
      </c>
      <c r="E2222" t="s">
        <v>176</v>
      </c>
      <c r="F2222" t="str">
        <f>VLOOKUP(укпф1[[#This Row],[Номенклатура]],[1]!Таблица213[[product_name]:[упаковка]],3,FALSE)</f>
        <v>ЗАМ</v>
      </c>
      <c r="G2222" s="15"/>
      <c r="H2222" t="str">
        <f>VLOOKUP(укпф1[[#This Row],[Номенклатура]],[1]!Таблица213[[product_name]:[упаковка]],4,FALSE)</f>
        <v>тушка</v>
      </c>
      <c r="I2222">
        <v>0</v>
      </c>
      <c r="J2222" s="15">
        <v>680.62499999999989</v>
      </c>
      <c r="K2222" s="15">
        <f>укпф1[[#This Row],[цена]]*укпф1[[#This Row],[объем]]</f>
        <v>0</v>
      </c>
      <c r="L2222" s="16">
        <f>IFERROR(укпф1[[#This Row],[объем]]*VLOOKUP(укпф1[[#This Row],[артикул]],[1]маринад!$A$2:$D$39,3,FALSE),укпф1[[#This Row],[объем]])</f>
        <v>0</v>
      </c>
    </row>
    <row r="2223" spans="1:12" x14ac:dyDescent="0.35">
      <c r="A2223" s="15" t="s">
        <v>161</v>
      </c>
      <c r="B2223" s="13" t="s">
        <v>13</v>
      </c>
      <c r="C2223" s="13" t="s">
        <v>13</v>
      </c>
      <c r="D2223">
        <f>VLOOKUP(укпф1[[#This Row],[Номенклатура]],[1]!Таблица213[[product_name]:[упаковка]],7,FALSE)</f>
        <v>1051</v>
      </c>
      <c r="E2223" t="s">
        <v>128</v>
      </c>
      <c r="F2223" t="str">
        <f>VLOOKUP(укпф1[[#This Row],[Номенклатура]],[1]!Таблица213[[product_name]:[упаковка]],3,FALSE)</f>
        <v>ЗАМ</v>
      </c>
      <c r="G2223" s="15"/>
      <c r="H2223" t="str">
        <f>VLOOKUP(укпф1[[#This Row],[Номенклатура]],[1]!Таблица213[[product_name]:[упаковка]],4,FALSE)</f>
        <v>тушка</v>
      </c>
      <c r="I2223">
        <v>0</v>
      </c>
      <c r="J2223" s="15">
        <v>680.62499999999989</v>
      </c>
      <c r="K2223" s="15">
        <f>укпф1[[#This Row],[цена]]*укпф1[[#This Row],[объем]]</f>
        <v>0</v>
      </c>
      <c r="L2223" s="16">
        <f>IFERROR(укпф1[[#This Row],[объем]]*VLOOKUP(укпф1[[#This Row],[артикул]],[1]маринад!$A$2:$D$39,3,FALSE),укпф1[[#This Row],[объем]])</f>
        <v>0</v>
      </c>
    </row>
    <row r="2224" spans="1:12" x14ac:dyDescent="0.35">
      <c r="A2224" s="15" t="s">
        <v>161</v>
      </c>
      <c r="B2224" s="13" t="s">
        <v>13</v>
      </c>
      <c r="C2224" s="13" t="s">
        <v>13</v>
      </c>
      <c r="D2224">
        <f>VLOOKUP(укпф1[[#This Row],[Номенклатура]],[1]!Таблица213[[product_name]:[упаковка]],7,FALSE)</f>
        <v>114</v>
      </c>
      <c r="E2224" t="s">
        <v>129</v>
      </c>
      <c r="F2224" t="str">
        <f>VLOOKUP(укпф1[[#This Row],[Номенклатура]],[1]!Таблица213[[product_name]:[упаковка]],3,FALSE)</f>
        <v>ЗАМ</v>
      </c>
      <c r="G2224" s="15"/>
      <c r="H2224" t="str">
        <f>VLOOKUP(укпф1[[#This Row],[Номенклатура]],[1]!Таблица213[[product_name]:[упаковка]],4,FALSE)</f>
        <v>табак</v>
      </c>
      <c r="I2224">
        <v>0</v>
      </c>
      <c r="J2224" s="15">
        <v>662.94642857142856</v>
      </c>
      <c r="K2224" s="15">
        <f>укпф1[[#This Row],[цена]]*укпф1[[#This Row],[объем]]</f>
        <v>0</v>
      </c>
      <c r="L2224" s="16">
        <f>IFERROR(укпф1[[#This Row],[объем]]*VLOOKUP(укпф1[[#This Row],[артикул]],[1]маринад!$A$2:$D$39,3,FALSE),укпф1[[#This Row],[объем]])</f>
        <v>0</v>
      </c>
    </row>
    <row r="2225" spans="1:12" x14ac:dyDescent="0.35">
      <c r="A2225" s="15" t="s">
        <v>161</v>
      </c>
      <c r="B2225" s="13" t="s">
        <v>13</v>
      </c>
      <c r="C2225" s="13" t="s">
        <v>13</v>
      </c>
      <c r="D2225">
        <f>VLOOKUP(укпф1[[#This Row],[Номенклатура]],[1]!Таблица213[[product_name]:[упаковка]],7,FALSE)</f>
        <v>19</v>
      </c>
      <c r="E2225" t="s">
        <v>110</v>
      </c>
      <c r="F2225" t="str">
        <f>VLOOKUP(укпф1[[#This Row],[Номенклатура]],[1]!Таблица213[[product_name]:[упаковка]],3,FALSE)</f>
        <v>ЗАМ</v>
      </c>
      <c r="G2225" s="15"/>
      <c r="H2225" t="str">
        <f>VLOOKUP(укпф1[[#This Row],[Номенклатура]],[1]!Таблица213[[product_name]:[упаковка]],4,FALSE)</f>
        <v>четвертина</v>
      </c>
      <c r="I2225">
        <v>11149.856410256411</v>
      </c>
      <c r="J2225" s="15">
        <v>645.26785714285711</v>
      </c>
      <c r="K2225" s="15">
        <f>укпф1[[#This Row],[цена]]*укпф1[[#This Row],[объем]]</f>
        <v>7194643.9532967033</v>
      </c>
      <c r="L2225" s="16">
        <f>IFERROR(укпф1[[#This Row],[объем]]*VLOOKUP(укпф1[[#This Row],[артикул]],[1]маринад!$A$2:$D$39,3,FALSE),укпф1[[#This Row],[объем]])</f>
        <v>11149.856410256411</v>
      </c>
    </row>
    <row r="2226" spans="1:12" x14ac:dyDescent="0.35">
      <c r="A2226" s="15" t="s">
        <v>161</v>
      </c>
      <c r="B2226" s="13" t="s">
        <v>13</v>
      </c>
      <c r="C2226" s="13" t="s">
        <v>13</v>
      </c>
      <c r="D2226">
        <f>VLOOKUP(укпф1[[#This Row],[Номенклатура]],[1]!Таблица213[[product_name]:[упаковка]],7,FALSE)</f>
        <v>220</v>
      </c>
      <c r="E2226" t="s">
        <v>130</v>
      </c>
      <c r="F2226" t="str">
        <f>VLOOKUP(укпф1[[#This Row],[Номенклатура]],[1]!Таблица213[[product_name]:[упаковка]],3,FALSE)</f>
        <v>ЗАМ</v>
      </c>
      <c r="G2226" s="15"/>
      <c r="H2226" t="str">
        <f>VLOOKUP(укпф1[[#This Row],[Номенклатура]],[1]!Таблица213[[product_name]:[упаковка]],4,FALSE)</f>
        <v>четвертина</v>
      </c>
      <c r="I2226">
        <v>0</v>
      </c>
      <c r="J2226" s="15">
        <v>724.82142857142856</v>
      </c>
      <c r="K2226" s="15">
        <f>укпф1[[#This Row],[цена]]*укпф1[[#This Row],[объем]]</f>
        <v>0</v>
      </c>
      <c r="L2226" s="16">
        <f>IFERROR(укпф1[[#This Row],[объем]]*VLOOKUP(укпф1[[#This Row],[артикул]],[1]маринад!$A$2:$D$39,3,FALSE),укпф1[[#This Row],[объем]])</f>
        <v>0</v>
      </c>
    </row>
    <row r="2227" spans="1:12" x14ac:dyDescent="0.35">
      <c r="A2227" s="15" t="s">
        <v>161</v>
      </c>
      <c r="B2227" s="13" t="s">
        <v>13</v>
      </c>
      <c r="C2227" s="13" t="s">
        <v>13</v>
      </c>
      <c r="D2227">
        <f>VLOOKUP(укпф1[[#This Row],[Номенклатура]],[1]!Таблица213[[product_name]:[упаковка]],7,FALSE)</f>
        <v>126</v>
      </c>
      <c r="E2227" t="s">
        <v>131</v>
      </c>
      <c r="F2227" t="str">
        <f>VLOOKUP(укпф1[[#This Row],[Номенклатура]],[1]!Таблица213[[product_name]:[упаковка]],3,FALSE)</f>
        <v>ЗАМ</v>
      </c>
      <c r="G2227" s="15"/>
      <c r="H2227" t="str">
        <f>VLOOKUP(укпф1[[#This Row],[Номенклатура]],[1]!Таблица213[[product_name]:[упаковка]],4,FALSE)</f>
        <v>шкура</v>
      </c>
      <c r="I2227">
        <v>0</v>
      </c>
      <c r="J2227" s="15">
        <v>397.76785714285705</v>
      </c>
      <c r="K2227" s="15">
        <f>укпф1[[#This Row],[цена]]*укпф1[[#This Row],[объем]]</f>
        <v>0</v>
      </c>
      <c r="L2227" s="16">
        <f>IFERROR(укпф1[[#This Row],[объем]]*VLOOKUP(укпф1[[#This Row],[артикул]],[1]маринад!$A$2:$D$39,3,FALSE),укпф1[[#This Row],[объем]])</f>
        <v>0</v>
      </c>
    </row>
    <row r="2228" spans="1:12" x14ac:dyDescent="0.35">
      <c r="A2228" s="15" t="s">
        <v>161</v>
      </c>
      <c r="B2228" s="13" t="s">
        <v>13</v>
      </c>
      <c r="C2228" s="13" t="s">
        <v>13</v>
      </c>
      <c r="D2228">
        <f>VLOOKUP(укпф1[[#This Row],[Номенклатура]],[1]!Таблица213[[product_name]:[упаковка]],7,FALSE)</f>
        <v>411</v>
      </c>
      <c r="E2228" t="s">
        <v>157</v>
      </c>
      <c r="F2228" t="str">
        <f>VLOOKUP(укпф1[[#This Row],[Номенклатура]],[1]!Таблица213[[product_name]:[упаковка]],3,FALSE)</f>
        <v>ЗАМ</v>
      </c>
      <c r="G2228" s="15"/>
      <c r="H2228" t="str">
        <f>VLOOKUP(укпф1[[#This Row],[Номенклатура]],[1]!Таблица213[[product_name]:[упаковка]],4,FALSE)</f>
        <v>печень</v>
      </c>
      <c r="I2228">
        <v>4092</v>
      </c>
      <c r="J2228" s="15">
        <v>322.63392857142856</v>
      </c>
      <c r="K2228" s="15">
        <f>укпф1[[#This Row],[цена]]*укпф1[[#This Row],[объем]]</f>
        <v>1320218.0357142857</v>
      </c>
      <c r="L2228" s="16">
        <f>IFERROR(укпф1[[#This Row],[объем]]*VLOOKUP(укпф1[[#This Row],[артикул]],[1]маринад!$A$2:$D$39,3,FALSE),укпф1[[#This Row],[объем]])</f>
        <v>4092</v>
      </c>
    </row>
    <row r="2229" spans="1:12" x14ac:dyDescent="0.35">
      <c r="A2229" s="15" t="s">
        <v>161</v>
      </c>
      <c r="B2229" s="13" t="s">
        <v>13</v>
      </c>
      <c r="C2229" s="13" t="s">
        <v>13</v>
      </c>
      <c r="D2229">
        <f>VLOOKUP(укпф1[[#This Row],[Номенклатура]],[1]!Таблица213[[product_name]:[упаковка]],7,FALSE)</f>
        <v>410</v>
      </c>
      <c r="E2229" t="s">
        <v>158</v>
      </c>
      <c r="F2229" t="str">
        <f>VLOOKUP(укпф1[[#This Row],[Номенклатура]],[1]!Таблица213[[product_name]:[упаковка]],3,FALSE)</f>
        <v>ЗАМ</v>
      </c>
      <c r="G2229" s="15"/>
      <c r="H2229" t="str">
        <f>VLOOKUP(укпф1[[#This Row],[Номенклатура]],[1]!Таблица213[[product_name]:[упаковка]],4,FALSE)</f>
        <v>желудки</v>
      </c>
      <c r="I2229">
        <v>1320</v>
      </c>
      <c r="J2229" s="15">
        <v>494.99999999999994</v>
      </c>
      <c r="K2229" s="15">
        <f>укпф1[[#This Row],[цена]]*укпф1[[#This Row],[объем]]</f>
        <v>653399.99999999988</v>
      </c>
      <c r="L2229" s="16">
        <f>IFERROR(укпф1[[#This Row],[объем]]*VLOOKUP(укпф1[[#This Row],[артикул]],[1]маринад!$A$2:$D$39,3,FALSE),укпф1[[#This Row],[объем]])</f>
        <v>1320</v>
      </c>
    </row>
    <row r="2230" spans="1:12" x14ac:dyDescent="0.35">
      <c r="A2230" s="15" t="s">
        <v>161</v>
      </c>
      <c r="B2230" s="13" t="s">
        <v>13</v>
      </c>
      <c r="C2230" s="13" t="s">
        <v>13</v>
      </c>
      <c r="D2230">
        <f>VLOOKUP(укпф1[[#This Row],[Номенклатура]],[1]!Таблица213[[product_name]:[упаковка]],7,FALSE)</f>
        <v>412</v>
      </c>
      <c r="E2230" t="s">
        <v>160</v>
      </c>
      <c r="F2230" t="str">
        <f>VLOOKUP(укпф1[[#This Row],[Номенклатура]],[1]!Таблица213[[product_name]:[упаковка]],3,FALSE)</f>
        <v>ЗАМ</v>
      </c>
      <c r="G2230" s="15"/>
      <c r="H2230" t="str">
        <f>VLOOKUP(укпф1[[#This Row],[Номенклатура]],[1]!Таблица213[[product_name]:[упаковка]],4,FALSE)</f>
        <v>сердце</v>
      </c>
      <c r="I2230">
        <v>384</v>
      </c>
      <c r="J2230" s="15">
        <v>777.85714285714278</v>
      </c>
      <c r="K2230" s="15">
        <f>укпф1[[#This Row],[цена]]*укпф1[[#This Row],[объем]]</f>
        <v>298697.14285714284</v>
      </c>
      <c r="L2230" s="16">
        <f>IFERROR(укпф1[[#This Row],[объем]]*VLOOKUP(укпф1[[#This Row],[артикул]],[1]маринад!$A$2:$D$39,3,FALSE),укпф1[[#This Row],[объем]])</f>
        <v>384</v>
      </c>
    </row>
    <row r="2231" spans="1:12" x14ac:dyDescent="0.35">
      <c r="A2231" s="15" t="s">
        <v>161</v>
      </c>
      <c r="B2231" s="13" t="s">
        <v>165</v>
      </c>
      <c r="C2231" s="13" t="s">
        <v>16</v>
      </c>
      <c r="D2231">
        <f>VLOOKUP(укпф1[[#This Row],[Номенклатура]],[1]!Таблица213[[product_name]:[упаковка]],7,FALSE)</f>
        <v>744</v>
      </c>
      <c r="E2231" t="s">
        <v>92</v>
      </c>
      <c r="F2231" t="str">
        <f>VLOOKUP(укпф1[[#This Row],[Номенклатура]],[1]!Таблица213[[product_name]:[упаковка]],3,FALSE)</f>
        <v>ОХЛ</v>
      </c>
      <c r="G2231" s="15"/>
      <c r="H2231" t="str">
        <f>VLOOKUP(укпф1[[#This Row],[Номенклатура]],[1]!Таблица213[[product_name]:[упаковка]],4,FALSE)</f>
        <v>шея</v>
      </c>
      <c r="I2231">
        <v>4649.3999999999996</v>
      </c>
      <c r="J2231" s="15">
        <v>297.71598214285711</v>
      </c>
      <c r="K2231" s="15">
        <f>укпф1[[#This Row],[цена]]*укпф1[[#This Row],[объем]]</f>
        <v>1384200.6873749997</v>
      </c>
      <c r="L2231" s="16">
        <f>IFERROR(укпф1[[#This Row],[объем]]*VLOOKUP(укпф1[[#This Row],[артикул]],[1]маринад!$A$2:$D$39,3,FALSE),укпф1[[#This Row],[объем]])</f>
        <v>4649.3999999999996</v>
      </c>
    </row>
    <row r="2232" spans="1:12" x14ac:dyDescent="0.35">
      <c r="A2232" s="15" t="s">
        <v>161</v>
      </c>
      <c r="B2232" s="13" t="s">
        <v>162</v>
      </c>
      <c r="C2232" s="13" t="s">
        <v>132</v>
      </c>
      <c r="D2232">
        <f>VLOOKUP(укпф1[[#This Row],[Номенклатура]],[1]!Таблица213[[product_name]:[упаковка]],7,FALSE)</f>
        <v>1640</v>
      </c>
      <c r="E2232" t="s">
        <v>163</v>
      </c>
      <c r="F2232" t="str">
        <f>VLOOKUP(укпф1[[#This Row],[Номенклатура]],[1]!Таблица213[[product_name]:[упаковка]],3,FALSE)</f>
        <v>ЗАМ</v>
      </c>
      <c r="G2232" s="15"/>
      <c r="H2232" t="str">
        <f>VLOOKUP(укпф1[[#This Row],[Номенклатура]],[1]!Таблица213[[product_name]:[упаковка]],4,FALSE)</f>
        <v>голень</v>
      </c>
      <c r="I2232">
        <v>0</v>
      </c>
      <c r="J2232" s="15">
        <v>736.31249999999989</v>
      </c>
      <c r="K2232" s="15">
        <f>укпф1[[#This Row],[цена]]*укпф1[[#This Row],[объем]]</f>
        <v>0</v>
      </c>
      <c r="L2232" s="16">
        <f>IFERROR(укпф1[[#This Row],[объем]]*VLOOKUP(укпф1[[#This Row],[артикул]],[1]маринад!$A$2:$D$39,3,FALSE),укпф1[[#This Row],[объем]])</f>
        <v>0</v>
      </c>
    </row>
    <row r="2233" spans="1:12" x14ac:dyDescent="0.35">
      <c r="A2233" s="15" t="s">
        <v>161</v>
      </c>
      <c r="B2233" s="13" t="s">
        <v>162</v>
      </c>
      <c r="C2233" s="13" t="s">
        <v>132</v>
      </c>
      <c r="D2233">
        <f>VLOOKUP(укпф1[[#This Row],[Номенклатура]],[1]!Таблица213[[product_name]:[упаковка]],7,FALSE)</f>
        <v>1084</v>
      </c>
      <c r="E2233" t="s">
        <v>135</v>
      </c>
      <c r="F2233" t="str">
        <f>VLOOKUP(укпф1[[#This Row],[Номенклатура]],[1]!Таблица213[[product_name]:[упаковка]],3,FALSE)</f>
        <v>ЗАМ</v>
      </c>
      <c r="G2233" s="15"/>
      <c r="H2233" t="str">
        <f>VLOOKUP(укпф1[[#This Row],[Номенклатура]],[1]!Таблица213[[product_name]:[упаковка]],4,FALSE)</f>
        <v>крыло</v>
      </c>
      <c r="I2233">
        <v>4844.7692307692305</v>
      </c>
      <c r="J2233" s="15">
        <v>692.11607142857133</v>
      </c>
      <c r="K2233" s="15">
        <f>укпф1[[#This Row],[цена]]*укпф1[[#This Row],[объем]]</f>
        <v>3353142.6469780211</v>
      </c>
      <c r="L2233" s="16">
        <f>IFERROR(укпф1[[#This Row],[объем]]*VLOOKUP(укпф1[[#This Row],[артикул]],[1]маринад!$A$2:$D$39,3,FALSE),укпф1[[#This Row],[объем]])</f>
        <v>4165.9968749999998</v>
      </c>
    </row>
    <row r="2234" spans="1:12" x14ac:dyDescent="0.35">
      <c r="A2234" s="15" t="s">
        <v>161</v>
      </c>
      <c r="B2234" s="13" t="s">
        <v>162</v>
      </c>
      <c r="C2234" s="13" t="s">
        <v>132</v>
      </c>
      <c r="D2234">
        <f>VLOOKUP(укпф1[[#This Row],[Номенклатура]],[1]!Таблица213[[product_name]:[упаковка]],7,FALSE)</f>
        <v>1104</v>
      </c>
      <c r="E2234" t="s">
        <v>136</v>
      </c>
      <c r="F2234" t="str">
        <f>VLOOKUP(укпф1[[#This Row],[Номенклатура]],[1]!Таблица213[[product_name]:[упаковка]],3,FALSE)</f>
        <v>ЗАМ</v>
      </c>
      <c r="G2234" s="15"/>
      <c r="H2234" t="str">
        <f>VLOOKUP(укпф1[[#This Row],[Номенклатура]],[1]!Таблица213[[product_name]:[упаковка]],4,FALSE)</f>
        <v>филе</v>
      </c>
      <c r="I2234">
        <v>980.07692307692309</v>
      </c>
      <c r="J2234" s="15">
        <v>1043.9196428571427</v>
      </c>
      <c r="K2234" s="15">
        <f>укпф1[[#This Row],[цена]]*укпф1[[#This Row],[объем]]</f>
        <v>1023121.5515109889</v>
      </c>
      <c r="L2234" s="16">
        <f>IFERROR(укпф1[[#This Row],[объем]]*VLOOKUP(укпф1[[#This Row],[артикул]],[1]маринад!$A$2:$D$39,3,FALSE),укпф1[[#This Row],[объем]])</f>
        <v>790.37758974358974</v>
      </c>
    </row>
    <row r="2235" spans="1:12" x14ac:dyDescent="0.35">
      <c r="A2235" s="15" t="s">
        <v>161</v>
      </c>
      <c r="B2235" s="13" t="s">
        <v>162</v>
      </c>
      <c r="C2235" s="13" t="s">
        <v>132</v>
      </c>
      <c r="D2235">
        <f>VLOOKUP(укпф1[[#This Row],[Номенклатура]],[1]!Таблица213[[product_name]:[упаковка]],7,FALSE)</f>
        <v>1628</v>
      </c>
      <c r="E2235" t="s">
        <v>164</v>
      </c>
      <c r="F2235" t="str">
        <f>VLOOKUP(укпф1[[#This Row],[Номенклатура]],[1]!Таблица213[[product_name]:[упаковка]],3,FALSE)</f>
        <v>ЗАМ</v>
      </c>
      <c r="G2235" s="15"/>
      <c r="H2235" t="str">
        <f>VLOOKUP(укпф1[[#This Row],[Номенклатура]],[1]!Таблица213[[product_name]:[упаковка]],4,FALSE)</f>
        <v>филе</v>
      </c>
      <c r="I2235">
        <v>462.69230769230768</v>
      </c>
      <c r="J2235" s="15">
        <v>989.99999999999989</v>
      </c>
      <c r="K2235" s="15">
        <f>укпф1[[#This Row],[цена]]*укпф1[[#This Row],[объем]]</f>
        <v>458065.38461538457</v>
      </c>
      <c r="L2235" s="16">
        <f>IFERROR(укпф1[[#This Row],[объем]]*VLOOKUP(укпф1[[#This Row],[артикул]],[1]маринад!$A$2:$D$39,3,FALSE),укпф1[[#This Row],[объем]])</f>
        <v>369.48947528787443</v>
      </c>
    </row>
    <row r="2236" spans="1:12" x14ac:dyDescent="0.35">
      <c r="A2236" s="15" t="s">
        <v>161</v>
      </c>
      <c r="B2236" s="13" t="s">
        <v>162</v>
      </c>
      <c r="C2236" s="13" t="s">
        <v>132</v>
      </c>
      <c r="D2236">
        <f>VLOOKUP(укпф1[[#This Row],[Номенклатура]],[1]!Таблица213[[product_name]:[упаковка]],7,FALSE)</f>
        <v>1087</v>
      </c>
      <c r="E2236" t="s">
        <v>138</v>
      </c>
      <c r="F2236" t="str">
        <f>VLOOKUP(укпф1[[#This Row],[Номенклатура]],[1]!Таблица213[[product_name]:[упаковка]],3,FALSE)</f>
        <v>ЗАМ</v>
      </c>
      <c r="G2236" s="15"/>
      <c r="H2236" t="str">
        <f>VLOOKUP(укпф1[[#This Row],[Номенклатура]],[1]!Таблица213[[product_name]:[упаковка]],4,FALSE)</f>
        <v>голень</v>
      </c>
      <c r="I2236">
        <v>6196.6384615384613</v>
      </c>
      <c r="J2236" s="15">
        <v>736.31249999999989</v>
      </c>
      <c r="K2236" s="15">
        <f>укпф1[[#This Row],[цена]]*укпф1[[#This Row],[объем]]</f>
        <v>4562662.3572115377</v>
      </c>
      <c r="L2236" s="16">
        <f>IFERROR(укпф1[[#This Row],[объем]]*VLOOKUP(укпф1[[#This Row],[артикул]],[1]маринад!$A$2:$D$39,3,FALSE),укпф1[[#This Row],[объем]])</f>
        <v>6196.6384615384613</v>
      </c>
    </row>
    <row r="2237" spans="1:12" x14ac:dyDescent="0.35">
      <c r="A2237" s="15" t="s">
        <v>161</v>
      </c>
      <c r="B2237" s="13" t="s">
        <v>162</v>
      </c>
      <c r="C2237" s="13" t="s">
        <v>132</v>
      </c>
      <c r="D2237">
        <f>VLOOKUP(укпф1[[#This Row],[Номенклатура]],[1]!Таблица213[[product_name]:[упаковка]],7,FALSE)</f>
        <v>1083</v>
      </c>
      <c r="E2237" t="s">
        <v>133</v>
      </c>
      <c r="F2237" t="str">
        <f>VLOOKUP(укпф1[[#This Row],[Номенклатура]],[1]!Таблица213[[product_name]:[упаковка]],3,FALSE)</f>
        <v>ЗАМ</v>
      </c>
      <c r="G2237" s="15"/>
      <c r="H2237" t="str">
        <f>VLOOKUP(укпф1[[#This Row],[Номенклатура]],[1]!Таблица213[[product_name]:[упаковка]],4,FALSE)</f>
        <v>филе</v>
      </c>
      <c r="I2237">
        <v>462.69230769230768</v>
      </c>
      <c r="J2237" s="15">
        <v>995.30357142857133</v>
      </c>
      <c r="K2237" s="15">
        <f>укпф1[[#This Row],[цена]]*укпф1[[#This Row],[объем]]</f>
        <v>460519.30631868128</v>
      </c>
      <c r="L2237" s="16">
        <f>IFERROR(укпф1[[#This Row],[объем]]*VLOOKUP(укпф1[[#This Row],[артикул]],[1]маринад!$A$2:$D$39,3,FALSE),укпф1[[#This Row],[объем]])</f>
        <v>356.03206190894878</v>
      </c>
    </row>
    <row r="2238" spans="1:12" x14ac:dyDescent="0.35">
      <c r="A2238" s="15" t="s">
        <v>161</v>
      </c>
      <c r="B2238" s="13" t="s">
        <v>162</v>
      </c>
      <c r="C2238" s="13" t="s">
        <v>132</v>
      </c>
      <c r="D2238">
        <f>VLOOKUP(укпф1[[#This Row],[Номенклатура]],[1]!Таблица213[[product_name]:[упаковка]],7,FALSE)</f>
        <v>1085</v>
      </c>
      <c r="E2238" t="s">
        <v>134</v>
      </c>
      <c r="F2238" t="str">
        <f>VLOOKUP(укпф1[[#This Row],[Номенклатура]],[1]!Таблица213[[product_name]:[упаковка]],3,FALSE)</f>
        <v>ЗАМ</v>
      </c>
      <c r="G2238" s="15"/>
      <c r="H2238" t="str">
        <f>VLOOKUP(укпф1[[#This Row],[Номенклатура]],[1]!Таблица213[[product_name]:[упаковка]],4,FALSE)</f>
        <v>филе</v>
      </c>
      <c r="I2238">
        <v>395.53846153846155</v>
      </c>
      <c r="J2238" s="15">
        <v>995.30357142857133</v>
      </c>
      <c r="K2238" s="15">
        <f>укпф1[[#This Row],[цена]]*укпф1[[#This Row],[объем]]</f>
        <v>393680.84340659337</v>
      </c>
      <c r="L2238" s="16">
        <f>IFERROR(укпф1[[#This Row],[объем]]*VLOOKUP(укпф1[[#This Row],[артикул]],[1]маринад!$A$2:$D$39,3,FALSE),укпф1[[#This Row],[объем]])</f>
        <v>304.35858060445798</v>
      </c>
    </row>
    <row r="2239" spans="1:12" x14ac:dyDescent="0.35">
      <c r="A2239" s="15" t="s">
        <v>161</v>
      </c>
      <c r="B2239" s="13" t="s">
        <v>162</v>
      </c>
      <c r="C2239" s="13" t="s">
        <v>132</v>
      </c>
      <c r="D2239">
        <f>VLOOKUP(укпф1[[#This Row],[Номенклатура]],[1]!Таблица213[[product_name]:[упаковка]],7,FALSE)</f>
        <v>1103</v>
      </c>
      <c r="E2239" t="s">
        <v>137</v>
      </c>
      <c r="F2239" t="str">
        <f>VLOOKUP(укпф1[[#This Row],[Номенклатура]],[1]!Таблица213[[product_name]:[упаковка]],3,FALSE)</f>
        <v>ЗАМ</v>
      </c>
      <c r="G2239" s="15"/>
      <c r="H2239" t="str">
        <f>VLOOKUP(укпф1[[#This Row],[Номенклатура]],[1]!Таблица213[[product_name]:[упаковка]],4,FALSE)</f>
        <v>филе</v>
      </c>
      <c r="I2239">
        <v>980.07692307692309</v>
      </c>
      <c r="J2239" s="15">
        <v>1043.9196428571427</v>
      </c>
      <c r="K2239" s="15">
        <f>укпф1[[#This Row],[цена]]*укпф1[[#This Row],[объем]]</f>
        <v>1023121.5515109889</v>
      </c>
      <c r="L2239" s="16">
        <f>IFERROR(укпф1[[#This Row],[объем]]*VLOOKUP(укпф1[[#This Row],[артикул]],[1]маринад!$A$2:$D$39,3,FALSE),укпф1[[#This Row],[объем]])</f>
        <v>790.37758974358974</v>
      </c>
    </row>
    <row r="2240" spans="1:12" x14ac:dyDescent="0.35">
      <c r="A2240" s="15" t="s">
        <v>161</v>
      </c>
      <c r="B2240" s="13" t="s">
        <v>13</v>
      </c>
      <c r="C2240" s="13" t="s">
        <v>13</v>
      </c>
      <c r="D2240">
        <f>VLOOKUP(укпф1[[#This Row],[Номенклатура]],[1]!Таблица213[[product_name]:[упаковка]],7,FALSE)</f>
        <v>1109</v>
      </c>
      <c r="E2240" t="s">
        <v>14</v>
      </c>
      <c r="F2240" t="str">
        <f>VLOOKUP(укпф1[[#This Row],[Номенклатура]],[1]!Таблица213[[product_name]:[упаковка]],3,FALSE)</f>
        <v>ЗАМ</v>
      </c>
      <c r="G2240" s="15"/>
      <c r="H2240" t="str">
        <f>VLOOKUP(укпф1[[#This Row],[Номенклатура]],[1]!Таблица213[[product_name]:[упаковка]],4,FALSE)</f>
        <v>филе</v>
      </c>
      <c r="I2240">
        <v>4001.6517602600825</v>
      </c>
      <c r="J2240" s="15">
        <v>923.70535714285711</v>
      </c>
      <c r="K2240" s="15">
        <f>укпф1[[#This Row],[цена]]*укпф1[[#This Row],[объем]]</f>
        <v>3696347.1683723824</v>
      </c>
      <c r="L2240" s="16">
        <f>IFERROR(укпф1[[#This Row],[объем]]*VLOOKUP(укпф1[[#This Row],[артикул]],[1]маринад!$A$2:$D$39,3,FALSE),укпф1[[#This Row],[объем]])</f>
        <v>4001.6517602600825</v>
      </c>
    </row>
    <row r="2241" spans="1:12" x14ac:dyDescent="0.35">
      <c r="A2241" s="15" t="s">
        <v>161</v>
      </c>
      <c r="B2241" s="13" t="s">
        <v>165</v>
      </c>
      <c r="C2241" s="13" t="s">
        <v>16</v>
      </c>
      <c r="D2241">
        <f>VLOOKUP(укпф1[[#This Row],[Номенклатура]],[1]!Таблица213[[product_name]:[упаковка]],7,FALSE)</f>
        <v>33</v>
      </c>
      <c r="E2241" t="s">
        <v>17</v>
      </c>
      <c r="F2241" t="str">
        <f>VLOOKUP(укпф1[[#This Row],[Номенклатура]],[1]!Таблица213[[product_name]:[упаковка]],3,FALSE)</f>
        <v>ОХЛ</v>
      </c>
      <c r="G2241" s="15"/>
      <c r="H2241" t="str">
        <f>VLOOKUP(укпф1[[#This Row],[Номенклатура]],[1]!Таблица213[[product_name]:[упаковка]],4,FALSE)</f>
        <v>каркас</v>
      </c>
      <c r="I2241">
        <v>21060.21213617321</v>
      </c>
      <c r="J2241" s="15">
        <v>176.78571428571428</v>
      </c>
      <c r="K2241" s="15">
        <f>укпф1[[#This Row],[цена]]*укпф1[[#This Row],[объем]]</f>
        <v>3723144.6455020495</v>
      </c>
      <c r="L2241" s="16">
        <f>IFERROR(укпф1[[#This Row],[объем]]*VLOOKUP(укпф1[[#This Row],[артикул]],[1]маринад!$A$2:$D$39,3,FALSE),укпф1[[#This Row],[объем]])</f>
        <v>21060.21213617321</v>
      </c>
    </row>
    <row r="2242" spans="1:12" x14ac:dyDescent="0.35">
      <c r="A2242" s="15" t="s">
        <v>161</v>
      </c>
      <c r="B2242" s="13" t="s">
        <v>165</v>
      </c>
      <c r="C2242" s="13" t="s">
        <v>16</v>
      </c>
      <c r="D2242">
        <f>VLOOKUP(укпф1[[#This Row],[Номенклатура]],[1]!Таблица213[[product_name]:[упаковка]],7,FALSE)</f>
        <v>1041</v>
      </c>
      <c r="E2242" t="s">
        <v>18</v>
      </c>
      <c r="F2242" t="str">
        <f>VLOOKUP(укпф1[[#This Row],[Номенклатура]],[1]!Таблица213[[product_name]:[упаковка]],3,FALSE)</f>
        <v>ОХЛ</v>
      </c>
      <c r="G2242" s="15"/>
      <c r="H2242" t="str">
        <f>VLOOKUP(укпф1[[#This Row],[Номенклатура]],[1]!Таблица213[[product_name]:[упаковка]],4,FALSE)</f>
        <v>спинка</v>
      </c>
      <c r="I2242">
        <v>24901.544710638802</v>
      </c>
      <c r="J2242" s="15">
        <v>220.98214285714283</v>
      </c>
      <c r="K2242" s="15">
        <f>укпф1[[#This Row],[цена]]*укпф1[[#This Row],[объем]]</f>
        <v>5502796.7106099129</v>
      </c>
      <c r="L2242" s="16">
        <f>IFERROR(укпф1[[#This Row],[объем]]*VLOOKUP(укпф1[[#This Row],[артикул]],[1]маринад!$A$2:$D$39,3,FALSE),укпф1[[#This Row],[объем]])</f>
        <v>24901.544710638802</v>
      </c>
    </row>
    <row r="2243" spans="1:12" x14ac:dyDescent="0.35">
      <c r="A2243" s="15" t="s">
        <v>161</v>
      </c>
      <c r="B2243" s="13" t="s">
        <v>165</v>
      </c>
      <c r="C2243" s="13" t="s">
        <v>16</v>
      </c>
      <c r="D2243">
        <f>VLOOKUP(укпф1[[#This Row],[Номенклатура]],[1]!Таблица213[[product_name]:[упаковка]],7,FALSE)</f>
        <v>975</v>
      </c>
      <c r="E2243" t="s">
        <v>19</v>
      </c>
      <c r="F2243" t="str">
        <f>VLOOKUP(укпф1[[#This Row],[Номенклатура]],[1]!Таблица213[[product_name]:[упаковка]],3,FALSE)</f>
        <v>ОХЛ</v>
      </c>
      <c r="G2243" s="15"/>
      <c r="H2243" t="str">
        <f>VLOOKUP(укпф1[[#This Row],[Номенклатура]],[1]!Таблица213[[product_name]:[упаковка]],4,FALSE)</f>
        <v>шкура</v>
      </c>
      <c r="I2243">
        <v>14229.45412036503</v>
      </c>
      <c r="J2243" s="15">
        <v>265.17857142857139</v>
      </c>
      <c r="K2243" s="15">
        <f>укпф1[[#This Row],[цена]]*укпф1[[#This Row],[объем]]</f>
        <v>3773346.3158467975</v>
      </c>
      <c r="L2243" s="16">
        <f>IFERROR(укпф1[[#This Row],[объем]]*VLOOKUP(укпф1[[#This Row],[артикул]],[1]маринад!$A$2:$D$39,3,FALSE),укпф1[[#This Row],[объем]])</f>
        <v>14229.45412036503</v>
      </c>
    </row>
    <row r="2244" spans="1:12" x14ac:dyDescent="0.35">
      <c r="A2244" s="15" t="s">
        <v>161</v>
      </c>
      <c r="B2244" s="13" t="s">
        <v>165</v>
      </c>
      <c r="C2244" s="13" t="s">
        <v>16</v>
      </c>
      <c r="D2244">
        <f>VLOOKUP(укпф1[[#This Row],[Номенклатура]],[1]!Таблица213[[product_name]:[упаковка]],7,FALSE)</f>
        <v>1080</v>
      </c>
      <c r="E2244" t="s">
        <v>20</v>
      </c>
      <c r="F2244" t="str">
        <f>VLOOKUP(укпф1[[#This Row],[Номенклатура]],[1]!Таблица213[[product_name]:[упаковка]],3,FALSE)</f>
        <v>ОХЛ</v>
      </c>
      <c r="G2244" s="15"/>
      <c r="H2244" t="str">
        <f>VLOOKUP(укпф1[[#This Row],[Номенклатура]],[1]!Таблица213[[product_name]:[упаковка]],4,FALSE)</f>
        <v>пром</v>
      </c>
      <c r="I2244">
        <v>2941.3537714719878</v>
      </c>
      <c r="J2244" s="15">
        <v>154.68749999999997</v>
      </c>
      <c r="K2244" s="15">
        <f>укпф1[[#This Row],[цена]]*укпф1[[#This Row],[объем]]</f>
        <v>454990.66152457305</v>
      </c>
      <c r="L2244" s="16">
        <f>IFERROR(укпф1[[#This Row],[объем]]*VLOOKUP(укпф1[[#This Row],[артикул]],[1]маринад!$A$2:$D$39,3,FALSE),укпф1[[#This Row],[объем]])</f>
        <v>2941.3537714719878</v>
      </c>
    </row>
    <row r="2245" spans="1:12" x14ac:dyDescent="0.35">
      <c r="A2245" s="15" t="s">
        <v>161</v>
      </c>
      <c r="B2245" s="13" t="s">
        <v>165</v>
      </c>
      <c r="C2245" s="13" t="s">
        <v>16</v>
      </c>
      <c r="D2245">
        <f>VLOOKUP(укпф1[[#This Row],[Номенклатура]],[1]!Таблица213[[product_name]:[упаковка]],7,FALSE)</f>
        <v>1077</v>
      </c>
      <c r="E2245" t="s">
        <v>21</v>
      </c>
      <c r="F2245" t="str">
        <f>VLOOKUP(укпф1[[#This Row],[Номенклатура]],[1]!Таблица213[[product_name]:[упаковка]],3,FALSE)</f>
        <v>ОХЛ</v>
      </c>
      <c r="G2245" s="15"/>
      <c r="H2245" t="str">
        <f>VLOOKUP(укпф1[[#This Row],[Номенклатура]],[1]!Таблица213[[product_name]:[упаковка]],4,FALSE)</f>
        <v>пром</v>
      </c>
      <c r="I2245">
        <v>605.42255756420241</v>
      </c>
      <c r="J2245" s="15">
        <v>256.33928571428567</v>
      </c>
      <c r="K2245" s="15">
        <f>укпф1[[#This Row],[цена]]*укпф1[[#This Row],[объем]]</f>
        <v>155193.58596132364</v>
      </c>
      <c r="L2245" s="16">
        <f>IFERROR(укпф1[[#This Row],[объем]]*VLOOKUP(укпф1[[#This Row],[артикул]],[1]маринад!$A$2:$D$39,3,FALSE),укпф1[[#This Row],[объем]])</f>
        <v>605.42255756420241</v>
      </c>
    </row>
    <row r="2246" spans="1:12" x14ac:dyDescent="0.35">
      <c r="A2246" s="15" t="s">
        <v>161</v>
      </c>
      <c r="B2246" s="13" t="s">
        <v>165</v>
      </c>
      <c r="C2246" s="13" t="s">
        <v>16</v>
      </c>
      <c r="D2246">
        <f>VLOOKUP(укпф1[[#This Row],[Номенклатура]],[1]!Таблица213[[product_name]:[упаковка]],7,FALSE)</f>
        <v>1079</v>
      </c>
      <c r="E2246" t="s">
        <v>22</v>
      </c>
      <c r="F2246" t="str">
        <f>VLOOKUP(укпф1[[#This Row],[Номенклатура]],[1]!Таблица213[[product_name]:[упаковка]],3,FALSE)</f>
        <v>ОХЛ</v>
      </c>
      <c r="G2246" s="15"/>
      <c r="H2246" t="str">
        <f>VLOOKUP(укпф1[[#This Row],[Номенклатура]],[1]!Таблица213[[product_name]:[упаковка]],4,FALSE)</f>
        <v>пром</v>
      </c>
      <c r="I2246">
        <v>854.5152956863916</v>
      </c>
      <c r="J2246" s="15">
        <v>256.33928571428567</v>
      </c>
      <c r="K2246" s="15">
        <f>укпф1[[#This Row],[цена]]*укпф1[[#This Row],[объем]]</f>
        <v>219045.84052818123</v>
      </c>
      <c r="L2246" s="16">
        <f>IFERROR(укпф1[[#This Row],[объем]]*VLOOKUP(укпф1[[#This Row],[артикул]],[1]маринад!$A$2:$D$39,3,FALSE),укпф1[[#This Row],[объем]])</f>
        <v>854.5152956863916</v>
      </c>
    </row>
    <row r="2247" spans="1:12" x14ac:dyDescent="0.35">
      <c r="A2247" s="15" t="s">
        <v>161</v>
      </c>
      <c r="B2247" s="13" t="s">
        <v>165</v>
      </c>
      <c r="C2247" s="13" t="s">
        <v>16</v>
      </c>
      <c r="D2247">
        <f>VLOOKUP(укпф1[[#This Row],[Номенклатура]],[1]!Таблица213[[product_name]:[упаковка]],7,FALSE)</f>
        <v>1078</v>
      </c>
      <c r="E2247" t="s">
        <v>23</v>
      </c>
      <c r="F2247" t="str">
        <f>VLOOKUP(укпф1[[#This Row],[Номенклатура]],[1]!Таблица213[[product_name]:[упаковка]],3,FALSE)</f>
        <v>ОХЛ</v>
      </c>
      <c r="G2247" s="15"/>
      <c r="H2247" t="str">
        <f>VLOOKUP(укпф1[[#This Row],[Номенклатура]],[1]!Таблица213[[product_name]:[упаковка]],4,FALSE)</f>
        <v>пром</v>
      </c>
      <c r="I2247">
        <v>1077.1761768203753</v>
      </c>
      <c r="J2247" s="15">
        <v>256.33928571428567</v>
      </c>
      <c r="K2247" s="15">
        <f>укпф1[[#This Row],[цена]]*укпф1[[#This Row],[объем]]</f>
        <v>276122.57175458007</v>
      </c>
      <c r="L2247" s="16">
        <f>IFERROR(укпф1[[#This Row],[объем]]*VLOOKUP(укпф1[[#This Row],[артикул]],[1]маринад!$A$2:$D$39,3,FALSE),укпф1[[#This Row],[объем]])</f>
        <v>1077.1761768203753</v>
      </c>
    </row>
    <row r="2248" spans="1:12" x14ac:dyDescent="0.35">
      <c r="A2248" s="15" t="s">
        <v>161</v>
      </c>
      <c r="B2248" s="13" t="s">
        <v>16</v>
      </c>
      <c r="C2248" s="13" t="s">
        <v>16</v>
      </c>
      <c r="D2248">
        <f>VLOOKUP(укпф1[[#This Row],[Номенклатура]],[1]!Таблица213[[product_name]:[упаковка]],7,FALSE)</f>
        <v>1040</v>
      </c>
      <c r="E2248" t="s">
        <v>141</v>
      </c>
      <c r="F2248" t="str">
        <f>VLOOKUP(укпф1[[#This Row],[Номенклатура]],[1]!Таблица213[[product_name]:[упаковка]],3,FALSE)</f>
        <v>ОХЛ</v>
      </c>
      <c r="G2248" s="15"/>
      <c r="H2248" t="str">
        <f>VLOOKUP(укпф1[[#This Row],[Номенклатура]],[1]!Таблица213[[product_name]:[упаковка]],4,FALSE)</f>
        <v>тушка</v>
      </c>
      <c r="I2248">
        <v>17786.326761229506</v>
      </c>
      <c r="J2248" s="15">
        <v>517.09821428571422</v>
      </c>
      <c r="K2248" s="15">
        <f>укпф1[[#This Row],[цена]]*укпф1[[#This Row],[объем]]</f>
        <v>9197277.8069339879</v>
      </c>
      <c r="L2248" s="16">
        <f>IFERROR(укпф1[[#This Row],[объем]]*VLOOKUP(укпф1[[#This Row],[артикул]],[1]маринад!$A$2:$D$39,3,FALSE),укпф1[[#This Row],[объем]])</f>
        <v>17786.326761229506</v>
      </c>
    </row>
    <row r="2249" spans="1:12" x14ac:dyDescent="0.35">
      <c r="A2249" s="15" t="s">
        <v>161</v>
      </c>
      <c r="B2249" s="13" t="s">
        <v>93</v>
      </c>
      <c r="C2249" t="s">
        <v>69</v>
      </c>
      <c r="D2249">
        <f>VLOOKUP(укпф1[[#This Row],[Номенклатура]],[1]!Таблица213[[product_name]:[упаковка]],7,FALSE)</f>
        <v>1064</v>
      </c>
      <c r="E2249" t="s">
        <v>62</v>
      </c>
      <c r="F2249" t="str">
        <f>VLOOKUP(укпф1[[#This Row],[Номенклатура]],[1]!Таблица213[[product_name]:[упаковка]],3,FALSE)</f>
        <v>ОХЛ</v>
      </c>
      <c r="G2249" s="15"/>
      <c r="H2249" t="str">
        <f>VLOOKUP(укпф1[[#This Row],[Номенклатура]],[1]!Таблица213[[product_name]:[упаковка]],4,FALSE)</f>
        <v>бедро</v>
      </c>
      <c r="I2249">
        <v>41.000000000000007</v>
      </c>
      <c r="J2249" s="15">
        <v>884.0434821428571</v>
      </c>
      <c r="K2249" s="15">
        <f>укпф1[[#This Row],[цена]]*укпф1[[#This Row],[объем]]</f>
        <v>36245.782767857148</v>
      </c>
      <c r="L2249" s="16">
        <f>IFERROR(укпф1[[#This Row],[объем]]*VLOOKUP(укпф1[[#This Row],[артикул]],[1]маринад!$A$2:$D$39,3,FALSE),укпф1[[#This Row],[объем]])</f>
        <v>34.804753820033966</v>
      </c>
    </row>
    <row r="2250" spans="1:12" x14ac:dyDescent="0.35">
      <c r="A2250" s="15" t="s">
        <v>161</v>
      </c>
      <c r="B2250" s="13" t="s">
        <v>93</v>
      </c>
      <c r="C2250" t="s">
        <v>69</v>
      </c>
      <c r="D2250">
        <f>VLOOKUP(укпф1[[#This Row],[Номенклатура]],[1]!Таблица213[[product_name]:[упаковка]],7,FALSE)</f>
        <v>711</v>
      </c>
      <c r="E2250" t="s">
        <v>73</v>
      </c>
      <c r="F2250" t="str">
        <f>VLOOKUP(укпф1[[#This Row],[Номенклатура]],[1]!Таблица213[[product_name]:[упаковка]],3,FALSE)</f>
        <v>ОХЛ</v>
      </c>
      <c r="G2250" s="15"/>
      <c r="H2250" t="str">
        <f>VLOOKUP(укпф1[[#This Row],[Номенклатура]],[1]!Таблица213[[product_name]:[упаковка]],4,FALSE)</f>
        <v>бедро</v>
      </c>
      <c r="I2250">
        <v>309.375</v>
      </c>
      <c r="J2250" s="15">
        <v>867.65544642857139</v>
      </c>
      <c r="K2250" s="15">
        <f>укпф1[[#This Row],[цена]]*укпф1[[#This Row],[объем]]</f>
        <v>268430.90373883926</v>
      </c>
      <c r="L2250" s="16">
        <f>IFERROR(укпф1[[#This Row],[объем]]*VLOOKUP(укпф1[[#This Row],[артикул]],[1]маринад!$A$2:$D$39,3,FALSE),укпф1[[#This Row],[объем]])</f>
        <v>309.375</v>
      </c>
    </row>
    <row r="2251" spans="1:12" x14ac:dyDescent="0.35">
      <c r="A2251" s="15" t="s">
        <v>161</v>
      </c>
      <c r="B2251" s="13" t="s">
        <v>93</v>
      </c>
      <c r="C2251" t="s">
        <v>69</v>
      </c>
      <c r="D2251">
        <f>VLOOKUP(укпф1[[#This Row],[Номенклатура]],[1]!Таблица213[[product_name]:[упаковка]],7,FALSE)</f>
        <v>713</v>
      </c>
      <c r="E2251" t="s">
        <v>74</v>
      </c>
      <c r="F2251" t="str">
        <f>VLOOKUP(укпф1[[#This Row],[Номенклатура]],[1]!Таблица213[[product_name]:[упаковка]],3,FALSE)</f>
        <v>ОХЛ</v>
      </c>
      <c r="G2251" s="15"/>
      <c r="H2251" t="str">
        <f>VLOOKUP(укпф1[[#This Row],[Номенклатура]],[1]!Таблица213[[product_name]:[упаковка]],4,FALSE)</f>
        <v>голень</v>
      </c>
      <c r="I2251">
        <v>243.63636363636365</v>
      </c>
      <c r="J2251" s="15">
        <v>899.88524999999993</v>
      </c>
      <c r="K2251" s="15">
        <f>укпф1[[#This Row],[цена]]*укпф1[[#This Row],[объем]]</f>
        <v>219244.77</v>
      </c>
      <c r="L2251" s="16">
        <f>IFERROR(укпф1[[#This Row],[объем]]*VLOOKUP(укпф1[[#This Row],[артикул]],[1]маринад!$A$2:$D$39,3,FALSE),укпф1[[#This Row],[объем]])</f>
        <v>243.63636363636365</v>
      </c>
    </row>
    <row r="2252" spans="1:12" x14ac:dyDescent="0.35">
      <c r="A2252" s="15" t="s">
        <v>161</v>
      </c>
      <c r="B2252" s="13" t="s">
        <v>93</v>
      </c>
      <c r="C2252" t="s">
        <v>69</v>
      </c>
      <c r="D2252">
        <f>VLOOKUP(укпф1[[#This Row],[Номенклатура]],[1]!Таблица213[[product_name]:[упаковка]],7,FALSE)</f>
        <v>739</v>
      </c>
      <c r="E2252" t="s">
        <v>91</v>
      </c>
      <c r="F2252" t="str">
        <f>VLOOKUP(укпф1[[#This Row],[Номенклатура]],[1]!Таблица213[[product_name]:[упаковка]],3,FALSE)</f>
        <v>ОХЛ</v>
      </c>
      <c r="G2252" s="15"/>
      <c r="H2252" t="str">
        <f>VLOOKUP(укпф1[[#This Row],[Номенклатура]],[1]!Таблица213[[product_name]:[упаковка]],4,FALSE)</f>
        <v>головы</v>
      </c>
      <c r="I2252">
        <v>163.90243902439025</v>
      </c>
      <c r="J2252" s="15">
        <v>208.85641071428569</v>
      </c>
      <c r="K2252" s="15">
        <f>укпф1[[#This Row],[цена]]*укпф1[[#This Row],[объем]]</f>
        <v>34232.075121951217</v>
      </c>
      <c r="L2252" s="16">
        <f>IFERROR(укпф1[[#This Row],[объем]]*VLOOKUP(укпф1[[#This Row],[артикул]],[1]маринад!$A$2:$D$39,3,FALSE),укпф1[[#This Row],[объем]])</f>
        <v>163.90243902439025</v>
      </c>
    </row>
    <row r="2253" spans="1:12" x14ac:dyDescent="0.35">
      <c r="A2253" s="15" t="s">
        <v>161</v>
      </c>
      <c r="B2253" s="13" t="s">
        <v>93</v>
      </c>
      <c r="C2253" t="s">
        <v>69</v>
      </c>
      <c r="D2253">
        <f>VLOOKUP(укпф1[[#This Row],[Номенклатура]],[1]!Таблица213[[product_name]:[упаковка]],7,FALSE)</f>
        <v>725</v>
      </c>
      <c r="E2253" t="s">
        <v>78</v>
      </c>
      <c r="F2253" t="str">
        <f>VLOOKUP(укпф1[[#This Row],[Номенклатура]],[1]!Таблица213[[product_name]:[упаковка]],3,FALSE)</f>
        <v>ОХЛ</v>
      </c>
      <c r="G2253" s="15"/>
      <c r="H2253" t="str">
        <f>VLOOKUP(укпф1[[#This Row],[Номенклатура]],[1]!Таблица213[[product_name]:[упаковка]],4,FALSE)</f>
        <v>грудка</v>
      </c>
      <c r="I2253">
        <v>116.20967741935483</v>
      </c>
      <c r="J2253" s="15">
        <v>884.0434821428571</v>
      </c>
      <c r="K2253" s="15">
        <f>укпф1[[#This Row],[цена]]*укпф1[[#This Row],[объем]]</f>
        <v>102734.4078845046</v>
      </c>
      <c r="L2253" s="16">
        <f>IFERROR(укпф1[[#This Row],[объем]]*VLOOKUP(укпф1[[#This Row],[артикул]],[1]маринад!$A$2:$D$39,3,FALSE),укпф1[[#This Row],[объем]])</f>
        <v>116.20967741935483</v>
      </c>
    </row>
    <row r="2254" spans="1:12" x14ac:dyDescent="0.35">
      <c r="A2254" s="15" t="s">
        <v>161</v>
      </c>
      <c r="B2254" s="13" t="s">
        <v>93</v>
      </c>
      <c r="C2254" t="s">
        <v>69</v>
      </c>
      <c r="D2254">
        <f>VLOOKUP(укпф1[[#This Row],[Номенклатура]],[1]!Таблица213[[product_name]:[упаковка]],7,FALSE)</f>
        <v>731</v>
      </c>
      <c r="E2254" t="s">
        <v>81</v>
      </c>
      <c r="F2254" t="str">
        <f>VLOOKUP(укпф1[[#This Row],[Номенклатура]],[1]!Таблица213[[product_name]:[упаковка]],3,FALSE)</f>
        <v>ОХЛ</v>
      </c>
      <c r="G2254" s="15"/>
      <c r="H2254" t="str">
        <f>VLOOKUP(укпф1[[#This Row],[Номенклатура]],[1]!Таблица213[[product_name]:[упаковка]],4,FALSE)</f>
        <v>желудки</v>
      </c>
      <c r="I2254">
        <v>51.219512195121943</v>
      </c>
      <c r="J2254" s="15">
        <v>554.21605446428566</v>
      </c>
      <c r="K2254" s="15">
        <f>укпф1[[#This Row],[цена]]*укпф1[[#This Row],[объем]]</f>
        <v>28386.675960365847</v>
      </c>
      <c r="L2254" s="16">
        <f>IFERROR(укпф1[[#This Row],[объем]]*VLOOKUP(укпф1[[#This Row],[артикул]],[1]маринад!$A$2:$D$39,3,FALSE),укпф1[[#This Row],[объем]])</f>
        <v>51.219512195121943</v>
      </c>
    </row>
    <row r="2255" spans="1:12" x14ac:dyDescent="0.35">
      <c r="A2255" s="15" t="s">
        <v>161</v>
      </c>
      <c r="B2255" s="13" t="s">
        <v>93</v>
      </c>
      <c r="C2255" t="s">
        <v>69</v>
      </c>
      <c r="D2255">
        <f>VLOOKUP(укпф1[[#This Row],[Номенклатура]],[1]!Таблица213[[product_name]:[упаковка]],7,FALSE)</f>
        <v>730</v>
      </c>
      <c r="E2255" t="s">
        <v>45</v>
      </c>
      <c r="F2255" t="str">
        <f>VLOOKUP(укпф1[[#This Row],[Номенклатура]],[1]!Таблица213[[product_name]:[упаковка]],3,FALSE)</f>
        <v>ОХЛ</v>
      </c>
      <c r="G2255" s="15"/>
      <c r="H2255" t="str">
        <f>VLOOKUP(укпф1[[#This Row],[Номенклатура]],[1]!Таблица213[[product_name]:[упаковка]],4,FALSE)</f>
        <v>желудки</v>
      </c>
      <c r="I2255">
        <v>64.285714285714278</v>
      </c>
      <c r="J2255" s="15">
        <v>570.84991071428567</v>
      </c>
      <c r="K2255" s="15">
        <f>укпф1[[#This Row],[цена]]*укпф1[[#This Row],[объем]]</f>
        <v>36697.494260204076</v>
      </c>
      <c r="L2255" s="16">
        <f>IFERROR(укпф1[[#This Row],[объем]]*VLOOKUP(укпф1[[#This Row],[артикул]],[1]маринад!$A$2:$D$39,3,FALSE),укпф1[[#This Row],[объем]])</f>
        <v>64.285714285714278</v>
      </c>
    </row>
    <row r="2256" spans="1:12" x14ac:dyDescent="0.35">
      <c r="A2256" s="15" t="s">
        <v>161</v>
      </c>
      <c r="B2256" s="13" t="s">
        <v>93</v>
      </c>
      <c r="C2256" t="s">
        <v>69</v>
      </c>
      <c r="D2256">
        <f>VLOOKUP(укпф1[[#This Row],[Номенклатура]],[1]!Таблица213[[product_name]:[упаковка]],7,FALSE)</f>
        <v>715</v>
      </c>
      <c r="E2256" t="s">
        <v>75</v>
      </c>
      <c r="F2256" t="str">
        <f>VLOOKUP(укпф1[[#This Row],[Номенклатура]],[1]!Таблица213[[product_name]:[упаковка]],3,FALSE)</f>
        <v>ОХЛ</v>
      </c>
      <c r="G2256" s="15"/>
      <c r="H2256" t="str">
        <f>VLOOKUP(укпф1[[#This Row],[Номенклатура]],[1]!Таблица213[[product_name]:[упаковка]],4,FALSE)</f>
        <v>крыло</v>
      </c>
      <c r="I2256">
        <v>258.01526717557255</v>
      </c>
      <c r="J2256" s="15">
        <v>899.88524999999993</v>
      </c>
      <c r="K2256" s="15">
        <f>укпф1[[#This Row],[цена]]*укпф1[[#This Row],[объем]]</f>
        <v>232184.13320610687</v>
      </c>
      <c r="L2256" s="16">
        <f>IFERROR(укпф1[[#This Row],[объем]]*VLOOKUP(укпф1[[#This Row],[артикул]],[1]маринад!$A$2:$D$39,3,FALSE),укпф1[[#This Row],[объем]])</f>
        <v>258.01526717557255</v>
      </c>
    </row>
    <row r="2257" spans="1:12" x14ac:dyDescent="0.35">
      <c r="A2257" s="15" t="s">
        <v>161</v>
      </c>
      <c r="B2257" s="13" t="s">
        <v>93</v>
      </c>
      <c r="C2257" t="s">
        <v>69</v>
      </c>
      <c r="D2257">
        <f>VLOOKUP(укпф1[[#This Row],[Номенклатура]],[1]!Таблица213[[product_name]:[упаковка]],7,FALSE)</f>
        <v>737</v>
      </c>
      <c r="E2257" t="s">
        <v>90</v>
      </c>
      <c r="F2257" t="str">
        <f>VLOOKUP(укпф1[[#This Row],[Номенклатура]],[1]!Таблица213[[product_name]:[упаковка]],3,FALSE)</f>
        <v>ОХЛ</v>
      </c>
      <c r="G2257" s="15"/>
      <c r="H2257" t="str">
        <f>VLOOKUP(укпф1[[#This Row],[Номенклатура]],[1]!Таблица213[[product_name]:[упаковка]],4,FALSE)</f>
        <v>лапы</v>
      </c>
      <c r="I2257">
        <v>120.96774193548387</v>
      </c>
      <c r="J2257" s="15">
        <v>201.20866071428571</v>
      </c>
      <c r="K2257" s="15">
        <f>укпф1[[#This Row],[цена]]*укпф1[[#This Row],[объем]]</f>
        <v>24339.757344470047</v>
      </c>
      <c r="L2257" s="16">
        <f>IFERROR(укпф1[[#This Row],[объем]]*VLOOKUP(укпф1[[#This Row],[артикул]],[1]маринад!$A$2:$D$39,3,FALSE),укпф1[[#This Row],[объем]])</f>
        <v>120.96774193548387</v>
      </c>
    </row>
    <row r="2258" spans="1:12" x14ac:dyDescent="0.35">
      <c r="A2258" s="15" t="s">
        <v>161</v>
      </c>
      <c r="B2258" s="13" t="s">
        <v>93</v>
      </c>
      <c r="C2258" t="s">
        <v>69</v>
      </c>
      <c r="D2258">
        <f>VLOOKUP(укпф1[[#This Row],[Номенклатура]],[1]!Таблица213[[product_name]:[упаковка]],7,FALSE)</f>
        <v>952</v>
      </c>
      <c r="E2258" t="s">
        <v>86</v>
      </c>
      <c r="F2258" t="str">
        <f>VLOOKUP(укпф1[[#This Row],[Номенклатура]],[1]!Таблица213[[product_name]:[упаковка]],3,FALSE)</f>
        <v>ОХЛ</v>
      </c>
      <c r="G2258" s="15"/>
      <c r="H2258" t="str">
        <f>VLOOKUP(укпф1[[#This Row],[Номенклатура]],[1]!Таблица213[[product_name]:[упаковка]],4,FALSE)</f>
        <v>голень</v>
      </c>
      <c r="I2258">
        <v>30.299999999999997</v>
      </c>
      <c r="J2258" s="15">
        <v>930.02102678571418</v>
      </c>
      <c r="K2258" s="15">
        <f>укпф1[[#This Row],[цена]]*укпф1[[#This Row],[объем]]</f>
        <v>28179.637111607139</v>
      </c>
      <c r="L2258" s="16">
        <f>IFERROR(укпф1[[#This Row],[объем]]*VLOOKUP(укпф1[[#This Row],[артикул]],[1]маринад!$A$2:$D$39,3,FALSE),укпф1[[#This Row],[объем]])</f>
        <v>25.908507909362974</v>
      </c>
    </row>
    <row r="2259" spans="1:12" x14ac:dyDescent="0.35">
      <c r="A2259" s="15" t="s">
        <v>161</v>
      </c>
      <c r="B2259" s="13" t="s">
        <v>93</v>
      </c>
      <c r="C2259" t="s">
        <v>69</v>
      </c>
      <c r="D2259">
        <f>VLOOKUP(укпф1[[#This Row],[Номенклатура]],[1]!Таблица213[[product_name]:[упаковка]],7,FALSE)</f>
        <v>953</v>
      </c>
      <c r="E2259" t="s">
        <v>87</v>
      </c>
      <c r="F2259" t="str">
        <f>VLOOKUP(укпф1[[#This Row],[Номенклатура]],[1]!Таблица213[[product_name]:[упаковка]],3,FALSE)</f>
        <v>ОХЛ</v>
      </c>
      <c r="G2259" s="15"/>
      <c r="H2259" t="str">
        <f>VLOOKUP(укпф1[[#This Row],[Номенклатура]],[1]!Таблица213[[product_name]:[упаковка]],4,FALSE)</f>
        <v>бедро</v>
      </c>
      <c r="I2259">
        <v>20.399999999999999</v>
      </c>
      <c r="J2259" s="15">
        <v>953.23741071428572</v>
      </c>
      <c r="K2259" s="15">
        <f>укпф1[[#This Row],[цена]]*укпф1[[#This Row],[объем]]</f>
        <v>19446.043178571428</v>
      </c>
      <c r="L2259" s="16">
        <f>IFERROR(укпф1[[#This Row],[объем]]*VLOOKUP(укпф1[[#This Row],[артикул]],[1]маринад!$A$2:$D$39,3,FALSE),укпф1[[#This Row],[объем]])</f>
        <v>17.59379042690815</v>
      </c>
    </row>
    <row r="2260" spans="1:12" x14ac:dyDescent="0.35">
      <c r="A2260" s="15" t="s">
        <v>161</v>
      </c>
      <c r="B2260" s="13" t="s">
        <v>93</v>
      </c>
      <c r="C2260" t="s">
        <v>69</v>
      </c>
      <c r="D2260">
        <f>VLOOKUP(укпф1[[#This Row],[Номенклатура]],[1]!Таблица213[[product_name]:[упаковка]],7,FALSE)</f>
        <v>951</v>
      </c>
      <c r="E2260" t="s">
        <v>178</v>
      </c>
      <c r="F2260" t="str">
        <f>VLOOKUP(укпф1[[#This Row],[Номенклатура]],[1]!Таблица213[[product_name]:[упаковка]],3,FALSE)</f>
        <v>ОХЛ</v>
      </c>
      <c r="G2260" s="15"/>
      <c r="H2260" t="str">
        <f>VLOOKUP(укпф1[[#This Row],[Номенклатура]],[1]!Таблица213[[product_name]:[упаковка]],4,FALSE)</f>
        <v>крыло</v>
      </c>
      <c r="I2260">
        <v>49.923308032890574</v>
      </c>
      <c r="J2260" s="15">
        <v>891.23600892857132</v>
      </c>
      <c r="K2260" s="15">
        <f>укпф1[[#This Row],[цена]]*укпф1[[#This Row],[объем]]</f>
        <v>44493.449803745083</v>
      </c>
      <c r="L2260" s="16">
        <f>IFERROR(укпф1[[#This Row],[объем]]*VLOOKUP(укпф1[[#This Row],[артикул]],[1]маринад!$A$2:$D$39,3,FALSE),укпф1[[#This Row],[объем]])</f>
        <v>42.397713828357169</v>
      </c>
    </row>
    <row r="2261" spans="1:12" x14ac:dyDescent="0.35">
      <c r="A2261" s="15" t="s">
        <v>161</v>
      </c>
      <c r="B2261" s="13" t="s">
        <v>93</v>
      </c>
      <c r="C2261" t="s">
        <v>69</v>
      </c>
      <c r="D2261">
        <f>VLOOKUP(укпф1[[#This Row],[Номенклатура]],[1]!Таблица213[[product_name]:[упаковка]],7,FALSE)</f>
        <v>204</v>
      </c>
      <c r="E2261" t="s">
        <v>84</v>
      </c>
      <c r="F2261" t="str">
        <f>VLOOKUP(укпф1[[#This Row],[Номенклатура]],[1]!Таблица213[[product_name]:[упаковка]],3,FALSE)</f>
        <v>ОХЛ</v>
      </c>
      <c r="G2261" s="15"/>
      <c r="H2261" t="str">
        <f>VLOOKUP(укпф1[[#This Row],[Номенклатура]],[1]!Таблица213[[product_name]:[упаковка]],4,FALSE)</f>
        <v>крыло</v>
      </c>
      <c r="I2261">
        <v>30.078456035388204</v>
      </c>
      <c r="J2261" s="15">
        <v>884.0434821428571</v>
      </c>
      <c r="K2261" s="15">
        <f>укпф1[[#This Row],[цена]]*укпф1[[#This Row],[объем]]</f>
        <v>26590.663011005425</v>
      </c>
      <c r="L2261" s="16">
        <f>IFERROR(укпф1[[#This Row],[объем]]*VLOOKUP(укпф1[[#This Row],[артикул]],[1]маринад!$A$2:$D$39,3,FALSE),укпф1[[#This Row],[объем]])</f>
        <v>25.785217347096616</v>
      </c>
    </row>
    <row r="2262" spans="1:12" x14ac:dyDescent="0.35">
      <c r="A2262" s="15" t="s">
        <v>161</v>
      </c>
      <c r="B2262" s="13" t="s">
        <v>93</v>
      </c>
      <c r="C2262" t="s">
        <v>69</v>
      </c>
      <c r="D2262">
        <f>VLOOKUP(укпф1[[#This Row],[Номенклатура]],[1]!Таблица213[[product_name]:[упаковка]],7,FALSE)</f>
        <v>205</v>
      </c>
      <c r="E2262" t="s">
        <v>88</v>
      </c>
      <c r="F2262" t="str">
        <f>VLOOKUP(укпф1[[#This Row],[Номенклатура]],[1]!Таблица213[[product_name]:[упаковка]],3,FALSE)</f>
        <v>ОХЛ</v>
      </c>
      <c r="G2262" s="15"/>
      <c r="H2262" t="str">
        <f>VLOOKUP(укпф1[[#This Row],[Номенклатура]],[1]!Таблица213[[product_name]:[упаковка]],4,FALSE)</f>
        <v>рагу</v>
      </c>
      <c r="I2262">
        <v>50.495049504950494</v>
      </c>
      <c r="J2262" s="15">
        <v>635.49160714285711</v>
      </c>
      <c r="K2262" s="15">
        <f>укпф1[[#This Row],[цена]]*укпф1[[#This Row],[объем]]</f>
        <v>32089.180162659119</v>
      </c>
      <c r="L2262" s="16">
        <f>IFERROR(укпф1[[#This Row],[объем]]*VLOOKUP(укпф1[[#This Row],[артикул]],[1]маринад!$A$2:$D$39,3,FALSE),укпф1[[#This Row],[объем]])</f>
        <v>37.467574018661793</v>
      </c>
    </row>
    <row r="2263" spans="1:12" x14ac:dyDescent="0.35">
      <c r="A2263" s="15" t="s">
        <v>161</v>
      </c>
      <c r="B2263" s="13" t="s">
        <v>93</v>
      </c>
      <c r="C2263" t="s">
        <v>69</v>
      </c>
      <c r="D2263">
        <f>VLOOKUP(укпф1[[#This Row],[Номенклатура]],[1]!Таблица213[[product_name]:[упаковка]],7,FALSE)</f>
        <v>30</v>
      </c>
      <c r="E2263" t="s">
        <v>80</v>
      </c>
      <c r="F2263" t="str">
        <f>VLOOKUP(укпф1[[#This Row],[Номенклатура]],[1]!Таблица213[[product_name]:[упаковка]],3,FALSE)</f>
        <v>ОХЛ</v>
      </c>
      <c r="G2263" s="15"/>
      <c r="H2263" t="str">
        <f>VLOOKUP(укпф1[[#This Row],[Номенклатура]],[1]!Таблица213[[product_name]:[упаковка]],4,FALSE)</f>
        <v>рагу</v>
      </c>
      <c r="I2263">
        <v>99.224806201550393</v>
      </c>
      <c r="J2263" s="15">
        <v>739.28249999999991</v>
      </c>
      <c r="K2263" s="15">
        <f>укпф1[[#This Row],[цена]]*укпф1[[#This Row],[объем]]</f>
        <v>73355.162790697665</v>
      </c>
      <c r="L2263" s="16">
        <f>IFERROR(укпф1[[#This Row],[объем]]*VLOOKUP(укпф1[[#This Row],[артикул]],[1]маринад!$A$2:$D$39,3,FALSE),укпф1[[#This Row],[объем]])</f>
        <v>99.224806201550393</v>
      </c>
    </row>
    <row r="2264" spans="1:12" x14ac:dyDescent="0.35">
      <c r="A2264" s="15" t="s">
        <v>161</v>
      </c>
      <c r="B2264" s="13" t="s">
        <v>93</v>
      </c>
      <c r="C2264" t="s">
        <v>69</v>
      </c>
      <c r="D2264">
        <f>VLOOKUP(укпф1[[#This Row],[Номенклатура]],[1]!Таблица213[[product_name]:[упаковка]],7,FALSE)</f>
        <v>733</v>
      </c>
      <c r="E2264" t="s">
        <v>82</v>
      </c>
      <c r="F2264" t="str">
        <f>VLOOKUP(укпф1[[#This Row],[Номенклатура]],[1]!Таблица213[[product_name]:[упаковка]],3,FALSE)</f>
        <v>ОХЛ</v>
      </c>
      <c r="G2264" s="15"/>
      <c r="H2264" t="str">
        <f>VLOOKUP(укпф1[[#This Row],[Номенклатура]],[1]!Таблица213[[product_name]:[упаковка]],4,FALSE)</f>
        <v>печень</v>
      </c>
      <c r="I2264">
        <v>60.487804878048777</v>
      </c>
      <c r="J2264" s="15">
        <v>522.04998214285706</v>
      </c>
      <c r="K2264" s="15">
        <f>укпф1[[#This Row],[цена]]*укпф1[[#This Row],[объем]]</f>
        <v>31577.657456445988</v>
      </c>
      <c r="L2264" s="16">
        <f>IFERROR(укпф1[[#This Row],[объем]]*VLOOKUP(укпф1[[#This Row],[артикул]],[1]маринад!$A$2:$D$39,3,FALSE),укпф1[[#This Row],[объем]])</f>
        <v>60.487804878048777</v>
      </c>
    </row>
    <row r="2265" spans="1:12" x14ac:dyDescent="0.35">
      <c r="A2265" s="15" t="s">
        <v>161</v>
      </c>
      <c r="B2265" s="13" t="s">
        <v>93</v>
      </c>
      <c r="C2265" t="s">
        <v>69</v>
      </c>
      <c r="D2265">
        <f>VLOOKUP(укпф1[[#This Row],[Номенклатура]],[1]!Таблица213[[product_name]:[упаковка]],7,FALSE)</f>
        <v>732</v>
      </c>
      <c r="E2265" t="s">
        <v>47</v>
      </c>
      <c r="F2265" t="str">
        <f>VLOOKUP(укпф1[[#This Row],[Номенклатура]],[1]!Таблица213[[product_name]:[упаковка]],3,FALSE)</f>
        <v>ОХЛ</v>
      </c>
      <c r="G2265" s="15"/>
      <c r="H2265" t="str">
        <f>VLOOKUP(укпф1[[#This Row],[Номенклатура]],[1]!Таблица213[[product_name]:[упаковка]],4,FALSE)</f>
        <v>печень</v>
      </c>
      <c r="I2265">
        <v>47.5</v>
      </c>
      <c r="J2265" s="15">
        <v>538.07383928571426</v>
      </c>
      <c r="K2265" s="15">
        <f>укпф1[[#This Row],[цена]]*укпф1[[#This Row],[объем]]</f>
        <v>25558.507366071426</v>
      </c>
      <c r="L2265" s="16">
        <f>IFERROR(укпф1[[#This Row],[объем]]*VLOOKUP(укпф1[[#This Row],[артикул]],[1]маринад!$A$2:$D$39,3,FALSE),укпф1[[#This Row],[объем]])</f>
        <v>47.5</v>
      </c>
    </row>
    <row r="2266" spans="1:12" x14ac:dyDescent="0.35">
      <c r="A2266" s="15" t="s">
        <v>161</v>
      </c>
      <c r="B2266" s="13" t="s">
        <v>93</v>
      </c>
      <c r="C2266" t="s">
        <v>69</v>
      </c>
      <c r="D2266">
        <f>VLOOKUP(укпф1[[#This Row],[Номенклатура]],[1]!Таблица213[[product_name]:[упаковка]],7,FALSE)</f>
        <v>735</v>
      </c>
      <c r="E2266" t="s">
        <v>83</v>
      </c>
      <c r="F2266" t="str">
        <f>VLOOKUP(укпф1[[#This Row],[Номенклатура]],[1]!Таблица213[[product_name]:[упаковка]],3,FALSE)</f>
        <v>ОХЛ</v>
      </c>
      <c r="G2266" s="15"/>
      <c r="H2266" t="str">
        <f>VLOOKUP(укпф1[[#This Row],[Номенклатура]],[1]!Таблица213[[product_name]:[упаковка]],4,FALSE)</f>
        <v>сердце</v>
      </c>
      <c r="I2266">
        <v>41.311475409836063</v>
      </c>
      <c r="J2266" s="15">
        <v>899.88524999999993</v>
      </c>
      <c r="K2266" s="15">
        <f>укпф1[[#This Row],[цена]]*укпф1[[#This Row],[объем]]</f>
        <v>37175.587377049174</v>
      </c>
      <c r="L2266" s="16">
        <f>IFERROR(укпф1[[#This Row],[объем]]*VLOOKUP(укпф1[[#This Row],[артикул]],[1]маринад!$A$2:$D$39,3,FALSE),укпф1[[#This Row],[объем]])</f>
        <v>41.311475409836063</v>
      </c>
    </row>
    <row r="2267" spans="1:12" x14ac:dyDescent="0.35">
      <c r="A2267" s="15" t="s">
        <v>161</v>
      </c>
      <c r="B2267" s="13" t="s">
        <v>93</v>
      </c>
      <c r="C2267" t="s">
        <v>69</v>
      </c>
      <c r="D2267">
        <f>VLOOKUP(укпф1[[#This Row],[Номенклатура]],[1]!Таблица213[[product_name]:[упаковка]],7,FALSE)</f>
        <v>734</v>
      </c>
      <c r="E2267" t="s">
        <v>49</v>
      </c>
      <c r="F2267" t="str">
        <f>VLOOKUP(укпф1[[#This Row],[Номенклатура]],[1]!Таблица213[[product_name]:[упаковка]],3,FALSE)</f>
        <v>ОХЛ</v>
      </c>
      <c r="G2267" s="15"/>
      <c r="H2267" t="str">
        <f>VLOOKUP(укпф1[[#This Row],[Номенклатура]],[1]!Таблица213[[product_name]:[упаковка]],4,FALSE)</f>
        <v>сердце</v>
      </c>
      <c r="I2267">
        <v>46.285714285714285</v>
      </c>
      <c r="J2267" s="15">
        <v>915.90910714285712</v>
      </c>
      <c r="K2267" s="15">
        <f>укпф1[[#This Row],[цена]]*укпф1[[#This Row],[объем]]</f>
        <v>42393.507244897955</v>
      </c>
      <c r="L2267" s="16">
        <f>IFERROR(укпф1[[#This Row],[объем]]*VLOOKUP(укпф1[[#This Row],[артикул]],[1]маринад!$A$2:$D$39,3,FALSE),укпф1[[#This Row],[объем]])</f>
        <v>46.285714285714285</v>
      </c>
    </row>
    <row r="2268" spans="1:12" x14ac:dyDescent="0.35">
      <c r="A2268" s="15" t="s">
        <v>161</v>
      </c>
      <c r="B2268" s="13" t="s">
        <v>93</v>
      </c>
      <c r="C2268" t="s">
        <v>69</v>
      </c>
      <c r="D2268">
        <f>VLOOKUP(укпф1[[#This Row],[Номенклатура]],[1]!Таблица213[[product_name]:[упаковка]],7,FALSE)</f>
        <v>719</v>
      </c>
      <c r="E2268" t="s">
        <v>77</v>
      </c>
      <c r="F2268" t="str">
        <f>VLOOKUP(укпф1[[#This Row],[Номенклатура]],[1]!Таблица213[[product_name]:[упаковка]],3,FALSE)</f>
        <v>ОХЛ</v>
      </c>
      <c r="G2268" s="15"/>
      <c r="H2268" t="str">
        <f>VLOOKUP(укпф1[[#This Row],[Номенклатура]],[1]!Таблица213[[product_name]:[упаковка]],4,FALSE)</f>
        <v>филе</v>
      </c>
      <c r="I2268">
        <v>446.66666666666663</v>
      </c>
      <c r="J2268" s="15">
        <v>1140.7893750000001</v>
      </c>
      <c r="K2268" s="15">
        <f>укпф1[[#This Row],[цена]]*укпф1[[#This Row],[объем]]</f>
        <v>509552.58749999997</v>
      </c>
      <c r="L2268" s="16">
        <f>IFERROR(укпф1[[#This Row],[объем]]*VLOOKUP(укпф1[[#This Row],[артикул]],[1]маринад!$A$2:$D$39,3,FALSE),укпф1[[#This Row],[объем]])</f>
        <v>446.66666666666663</v>
      </c>
    </row>
    <row r="2269" spans="1:12" x14ac:dyDescent="0.35">
      <c r="A2269" s="15" t="s">
        <v>161</v>
      </c>
      <c r="B2269" s="13" t="s">
        <v>93</v>
      </c>
      <c r="C2269" t="s">
        <v>69</v>
      </c>
      <c r="D2269">
        <f>VLOOKUP(укпф1[[#This Row],[Номенклатура]],[1]!Таблица213[[product_name]:[упаковка]],7,FALSE)</f>
        <v>702</v>
      </c>
      <c r="E2269" t="s">
        <v>72</v>
      </c>
      <c r="F2269" t="str">
        <f>VLOOKUP(укпф1[[#This Row],[Номенклатура]],[1]!Таблица213[[product_name]:[упаковка]],3,FALSE)</f>
        <v>ОХЛ</v>
      </c>
      <c r="G2269" s="15"/>
      <c r="H2269" t="str">
        <f>VLOOKUP(укпф1[[#This Row],[Номенклатура]],[1]!Таблица213[[product_name]:[упаковка]],4,FALSE)</f>
        <v>тушка</v>
      </c>
      <c r="I2269">
        <v>51.811594202898547</v>
      </c>
      <c r="J2269" s="15">
        <v>811.20776785714281</v>
      </c>
      <c r="K2269" s="15">
        <f>укпф1[[#This Row],[цена]]*укпф1[[#This Row],[объем]]</f>
        <v>42029.967682453411</v>
      </c>
      <c r="L2269" s="16">
        <f>IFERROR(укпф1[[#This Row],[объем]]*VLOOKUP(укпф1[[#This Row],[артикул]],[1]маринад!$A$2:$D$39,3,FALSE),укпф1[[#This Row],[объем]])</f>
        <v>51.811594202898547</v>
      </c>
    </row>
    <row r="2270" spans="1:12" x14ac:dyDescent="0.35">
      <c r="A2270" s="15" t="s">
        <v>161</v>
      </c>
      <c r="B2270" s="13" t="s">
        <v>93</v>
      </c>
      <c r="C2270" t="s">
        <v>69</v>
      </c>
      <c r="D2270">
        <f>VLOOKUP(укпф1[[#This Row],[Номенклатура]],[1]!Таблица213[[product_name]:[упаковка]],7,FALSE)</f>
        <v>717</v>
      </c>
      <c r="E2270" t="s">
        <v>76</v>
      </c>
      <c r="F2270" t="str">
        <f>VLOOKUP(укпф1[[#This Row],[Номенклатура]],[1]!Таблица213[[product_name]:[упаковка]],3,FALSE)</f>
        <v>ОХЛ</v>
      </c>
      <c r="G2270" s="15"/>
      <c r="H2270" t="str">
        <f>VLOOKUP(укпф1[[#This Row],[Номенклатура]],[1]!Таблица213[[product_name]:[упаковка]],4,FALSE)</f>
        <v>четвертина</v>
      </c>
      <c r="I2270">
        <v>88.666666666666671</v>
      </c>
      <c r="J2270" s="15">
        <v>819.40178571428567</v>
      </c>
      <c r="K2270" s="15">
        <f>укпф1[[#This Row],[цена]]*укпф1[[#This Row],[объем]]</f>
        <v>72653.625</v>
      </c>
      <c r="L2270" s="16">
        <f>IFERROR(укпф1[[#This Row],[объем]]*VLOOKUP(укпф1[[#This Row],[артикул]],[1]маринад!$A$2:$D$39,3,FALSE),укпф1[[#This Row],[объем]])</f>
        <v>88.666666666666671</v>
      </c>
    </row>
    <row r="2271" spans="1:12" x14ac:dyDescent="0.35">
      <c r="A2271" s="15" t="s">
        <v>161</v>
      </c>
      <c r="B2271" s="13" t="s">
        <v>93</v>
      </c>
      <c r="C2271" t="s">
        <v>69</v>
      </c>
      <c r="D2271">
        <f>VLOOKUP(укпф1[[#This Row],[Номенклатура]],[1]!Таблица213[[product_name]:[упаковка]],7,FALSE)</f>
        <v>744</v>
      </c>
      <c r="E2271" t="s">
        <v>92</v>
      </c>
      <c r="F2271" t="str">
        <f>VLOOKUP(укпф1[[#This Row],[Номенклатура]],[1]!Таблица213[[product_name]:[упаковка]],3,FALSE)</f>
        <v>ОХЛ</v>
      </c>
      <c r="G2271" s="15"/>
      <c r="H2271" t="str">
        <f>VLOOKUP(укпф1[[#This Row],[Номенклатура]],[1]!Таблица213[[product_name]:[упаковка]],4,FALSE)</f>
        <v>шея</v>
      </c>
      <c r="I2271">
        <v>163.90243902439025</v>
      </c>
      <c r="J2271" s="15">
        <v>297.71598214285711</v>
      </c>
      <c r="K2271" s="15">
        <f>укпф1[[#This Row],[цена]]*укпф1[[#This Row],[объем]]</f>
        <v>48796.375609756091</v>
      </c>
      <c r="L2271" s="16">
        <f>IFERROR(укпф1[[#This Row],[объем]]*VLOOKUP(укпф1[[#This Row],[артикул]],[1]маринад!$A$2:$D$39,3,FALSE),укпф1[[#This Row],[объем]])</f>
        <v>163.90243902439025</v>
      </c>
    </row>
    <row r="2272" spans="1:12" x14ac:dyDescent="0.35">
      <c r="A2272" s="15" t="s">
        <v>161</v>
      </c>
      <c r="B2272" s="13" t="s">
        <v>179</v>
      </c>
      <c r="C2272" s="13" t="s">
        <v>180</v>
      </c>
      <c r="D2272">
        <f>VLOOKUP(укпф1[[#This Row],[Номенклатура]],[1]!Таблица213[[product_name]:[упаковка]],7,FALSE)</f>
        <v>982</v>
      </c>
      <c r="E2272" t="s">
        <v>100</v>
      </c>
      <c r="F2272" t="str">
        <f>VLOOKUP(укпф1[[#This Row],[Номенклатура]],[1]!Таблица213[[product_name]:[упаковка]],3,FALSE)</f>
        <v>ОХЛ</v>
      </c>
      <c r="G2272" s="15"/>
      <c r="H2272" t="str">
        <f>VLOOKUP(укпф1[[#This Row],[Номенклатура]],[1]!Таблица213[[product_name]:[упаковка]],4,FALSE)</f>
        <v>филе</v>
      </c>
      <c r="I2272">
        <v>10000</v>
      </c>
      <c r="J2272" s="15">
        <v>1051.875</v>
      </c>
      <c r="K2272" s="15">
        <f>укпф1[[#This Row],[цена]]*укпф1[[#This Row],[объем]]</f>
        <v>10518750</v>
      </c>
      <c r="L2272" s="16">
        <f>IFERROR(укпф1[[#This Row],[объем]]*VLOOKUP(укпф1[[#This Row],[артикул]],[1]маринад!$A$2:$D$39,3,FALSE),укпф1[[#This Row],[объем]])</f>
        <v>10000</v>
      </c>
    </row>
    <row r="2273" spans="1:12" x14ac:dyDescent="0.35">
      <c r="A2273" s="15" t="s">
        <v>161</v>
      </c>
      <c r="B2273" s="13" t="s">
        <v>68</v>
      </c>
      <c r="C2273" t="s">
        <v>69</v>
      </c>
      <c r="D2273">
        <f>VLOOKUP(укпф1[[#This Row],[Номенклатура]],[1]!Таблица213[[product_name]:[упаковка]],7,FALSE)</f>
        <v>1067</v>
      </c>
      <c r="E2273" t="s">
        <v>169</v>
      </c>
      <c r="F2273" t="str">
        <f>VLOOKUP(укпф1[[#This Row],[Номенклатура]],[1]!Таблица213[[product_name]:[упаковка]],3,FALSE)</f>
        <v>ОХЛ</v>
      </c>
      <c r="G2273" s="15"/>
      <c r="H2273" t="str">
        <f>VLOOKUP(укпф1[[#This Row],[Номенклатура]],[1]!Таблица213[[product_name]:[упаковка]],4,FALSE)</f>
        <v>бедро</v>
      </c>
      <c r="I2273">
        <v>403.56521739130443</v>
      </c>
      <c r="J2273" s="15">
        <v>884.0434821428571</v>
      </c>
      <c r="K2273" s="15">
        <f>укпф1[[#This Row],[цена]]*укпф1[[#This Row],[объем]]</f>
        <v>356769.20005434786</v>
      </c>
      <c r="L2273" s="16">
        <f>IFERROR(укпф1[[#This Row],[объем]]*VLOOKUP(укпф1[[#This Row],[артикул]],[1]маринад!$A$2:$D$39,3,FALSE),укпф1[[#This Row],[объем]])</f>
        <v>342.58507418616676</v>
      </c>
    </row>
    <row r="2274" spans="1:12" x14ac:dyDescent="0.35">
      <c r="A2274" s="15" t="s">
        <v>161</v>
      </c>
      <c r="B2274" s="13" t="s">
        <v>68</v>
      </c>
      <c r="C2274" t="s">
        <v>69</v>
      </c>
      <c r="D2274">
        <f>VLOOKUP(укпф1[[#This Row],[Номенклатура]],[1]!Таблица213[[product_name]:[упаковка]],7,FALSE)</f>
        <v>991</v>
      </c>
      <c r="E2274" t="s">
        <v>29</v>
      </c>
      <c r="F2274" t="str">
        <f>VLOOKUP(укпф1[[#This Row],[Номенклатура]],[1]!Таблица213[[product_name]:[упаковка]],3,FALSE)</f>
        <v>ОХЛ</v>
      </c>
      <c r="G2274" s="15"/>
      <c r="H2274" t="str">
        <f>VLOOKUP(укпф1[[#This Row],[Номенклатура]],[1]!Таблица213[[product_name]:[упаковка]],4,FALSE)</f>
        <v>бедро</v>
      </c>
      <c r="I2274">
        <v>2556.8503937007872</v>
      </c>
      <c r="J2274" s="15">
        <v>867.65544642857139</v>
      </c>
      <c r="K2274" s="15">
        <f>укпф1[[#This Row],[цена]]*укпф1[[#This Row],[объем]]</f>
        <v>2218465.1697975253</v>
      </c>
      <c r="L2274" s="16">
        <f>IFERROR(укпф1[[#This Row],[объем]]*VLOOKUP(укпф1[[#This Row],[артикул]],[1]маринад!$A$2:$D$39,3,FALSE),укпф1[[#This Row],[объем]])</f>
        <v>2556.8503937007872</v>
      </c>
    </row>
    <row r="2275" spans="1:12" x14ac:dyDescent="0.35">
      <c r="A2275" s="15" t="s">
        <v>161</v>
      </c>
      <c r="B2275" s="13" t="s">
        <v>68</v>
      </c>
      <c r="C2275" t="s">
        <v>69</v>
      </c>
      <c r="D2275">
        <f>VLOOKUP(укпф1[[#This Row],[Номенклатура]],[1]!Таблица213[[product_name]:[упаковка]],7,FALSE)</f>
        <v>992</v>
      </c>
      <c r="E2275" t="s">
        <v>31</v>
      </c>
      <c r="F2275" t="str">
        <f>VLOOKUP(укпф1[[#This Row],[Номенклатура]],[1]!Таблица213[[product_name]:[упаковка]],3,FALSE)</f>
        <v>ОХЛ</v>
      </c>
      <c r="G2275" s="15"/>
      <c r="H2275" t="str">
        <f>VLOOKUP(укпф1[[#This Row],[Номенклатура]],[1]!Таблица213[[product_name]:[упаковка]],4,FALSE)</f>
        <v>голень</v>
      </c>
      <c r="I2275">
        <v>1133.5877862595421</v>
      </c>
      <c r="J2275" s="15">
        <v>899.88524999999993</v>
      </c>
      <c r="K2275" s="15">
        <f>укпф1[[#This Row],[цена]]*укпф1[[#This Row],[объем]]</f>
        <v>1020098.9284351146</v>
      </c>
      <c r="L2275" s="16">
        <f>IFERROR(укпф1[[#This Row],[объем]]*VLOOKUP(укпф1[[#This Row],[артикул]],[1]маринад!$A$2:$D$39,3,FALSE),укпф1[[#This Row],[объем]])</f>
        <v>1133.5877862595421</v>
      </c>
    </row>
    <row r="2276" spans="1:12" x14ac:dyDescent="0.35">
      <c r="A2276" s="15" t="s">
        <v>161</v>
      </c>
      <c r="B2276" s="13" t="s">
        <v>68</v>
      </c>
      <c r="C2276" t="s">
        <v>69</v>
      </c>
      <c r="D2276">
        <f>VLOOKUP(укпф1[[#This Row],[Номенклатура]],[1]!Таблица213[[product_name]:[упаковка]],7,FALSE)</f>
        <v>1008</v>
      </c>
      <c r="E2276" t="s">
        <v>66</v>
      </c>
      <c r="F2276" t="str">
        <f>VLOOKUP(укпф1[[#This Row],[Номенклатура]],[1]!Таблица213[[product_name]:[упаковка]],3,FALSE)</f>
        <v>ОХЛ</v>
      </c>
      <c r="G2276" s="15"/>
      <c r="H2276" t="str">
        <f>VLOOKUP(укпф1[[#This Row],[Номенклатура]],[1]!Таблица213[[product_name]:[упаковка]],4,FALSE)</f>
        <v>головы</v>
      </c>
      <c r="I2276">
        <v>1649.9999999999998</v>
      </c>
      <c r="J2276" s="15">
        <v>208.85641071428569</v>
      </c>
      <c r="K2276" s="15">
        <f>укпф1[[#This Row],[цена]]*укпф1[[#This Row],[объем]]</f>
        <v>344613.07767857134</v>
      </c>
      <c r="L2276" s="16">
        <f>IFERROR(укпф1[[#This Row],[объем]]*VLOOKUP(укпф1[[#This Row],[артикул]],[1]маринад!$A$2:$D$39,3,FALSE),укпф1[[#This Row],[объем]])</f>
        <v>1649.9999999999998</v>
      </c>
    </row>
    <row r="2277" spans="1:12" x14ac:dyDescent="0.35">
      <c r="A2277" s="15" t="s">
        <v>161</v>
      </c>
      <c r="B2277" s="13" t="s">
        <v>68</v>
      </c>
      <c r="C2277" t="s">
        <v>69</v>
      </c>
      <c r="D2277">
        <f>VLOOKUP(укпф1[[#This Row],[Номенклатура]],[1]!Таблица213[[product_name]:[упаковка]],7,FALSE)</f>
        <v>994</v>
      </c>
      <c r="E2277" t="s">
        <v>39</v>
      </c>
      <c r="F2277" t="str">
        <f>VLOOKUP(укпф1[[#This Row],[Номенклатура]],[1]!Таблица213[[product_name]:[упаковка]],3,FALSE)</f>
        <v>ОХЛ</v>
      </c>
      <c r="G2277" s="15"/>
      <c r="H2277" t="str">
        <f>VLOOKUP(укпф1[[#This Row],[Номенклатура]],[1]!Таблица213[[product_name]:[упаковка]],4,FALSE)</f>
        <v>грудка</v>
      </c>
      <c r="I2277">
        <v>919.11290322580635</v>
      </c>
      <c r="J2277" s="15">
        <v>884.0434821428571</v>
      </c>
      <c r="K2277" s="15">
        <f>укпф1[[#This Row],[цена]]*укпф1[[#This Row],[объем]]</f>
        <v>812535.77145017264</v>
      </c>
      <c r="L2277" s="16">
        <f>IFERROR(укпф1[[#This Row],[объем]]*VLOOKUP(укпф1[[#This Row],[артикул]],[1]маринад!$A$2:$D$39,3,FALSE),укпф1[[#This Row],[объем]])</f>
        <v>919.11290322580635</v>
      </c>
    </row>
    <row r="2278" spans="1:12" x14ac:dyDescent="0.35">
      <c r="A2278" s="15" t="s">
        <v>161</v>
      </c>
      <c r="B2278" s="13" t="s">
        <v>68</v>
      </c>
      <c r="C2278" t="s">
        <v>69</v>
      </c>
      <c r="D2278">
        <f>VLOOKUP(укпф1[[#This Row],[Номенклатура]],[1]!Таблица213[[product_name]:[упаковка]],7,FALSE)</f>
        <v>1000</v>
      </c>
      <c r="E2278" t="s">
        <v>46</v>
      </c>
      <c r="F2278" t="str">
        <f>VLOOKUP(укпф1[[#This Row],[Номенклатура]],[1]!Таблица213[[product_name]:[упаковка]],3,FALSE)</f>
        <v>ОХЛ</v>
      </c>
      <c r="G2278" s="15"/>
      <c r="H2278" t="str">
        <f>VLOOKUP(укпф1[[#This Row],[Номенклатура]],[1]!Таблица213[[product_name]:[упаковка]],4,FALSE)</f>
        <v>желудки</v>
      </c>
      <c r="I2278">
        <v>788.93442622950829</v>
      </c>
      <c r="J2278" s="15">
        <v>554.21605446428566</v>
      </c>
      <c r="K2278" s="15">
        <f>укпф1[[#This Row],[цена]]*укпф1[[#This Row],[объем]]</f>
        <v>437240.12493596313</v>
      </c>
      <c r="L2278" s="16">
        <f>IFERROR(укпф1[[#This Row],[объем]]*VLOOKUP(укпф1[[#This Row],[артикул]],[1]маринад!$A$2:$D$39,3,FALSE),укпф1[[#This Row],[объем]])</f>
        <v>788.93442622950829</v>
      </c>
    </row>
    <row r="2279" spans="1:12" x14ac:dyDescent="0.35">
      <c r="A2279" s="15" t="s">
        <v>161</v>
      </c>
      <c r="B2279" s="13" t="s">
        <v>68</v>
      </c>
      <c r="C2279" t="s">
        <v>69</v>
      </c>
      <c r="D2279">
        <f>VLOOKUP(укпф1[[#This Row],[Номенклатура]],[1]!Таблица213[[product_name]:[упаковка]],7,FALSE)</f>
        <v>993</v>
      </c>
      <c r="E2279" t="s">
        <v>33</v>
      </c>
      <c r="F2279" t="str">
        <f>VLOOKUP(укпф1[[#This Row],[Номенклатура]],[1]!Таблица213[[product_name]:[упаковка]],3,FALSE)</f>
        <v>ОХЛ</v>
      </c>
      <c r="G2279" s="15"/>
      <c r="H2279" t="str">
        <f>VLOOKUP(укпф1[[#This Row],[Номенклатура]],[1]!Таблица213[[product_name]:[упаковка]],4,FALSE)</f>
        <v>крыло</v>
      </c>
      <c r="I2279">
        <v>540</v>
      </c>
      <c r="J2279" s="15">
        <v>899.88524999999993</v>
      </c>
      <c r="K2279" s="15">
        <f>укпф1[[#This Row],[цена]]*укпф1[[#This Row],[объем]]</f>
        <v>485938.03499999997</v>
      </c>
      <c r="L2279" s="16">
        <f>IFERROR(укпф1[[#This Row],[объем]]*VLOOKUP(укпф1[[#This Row],[артикул]],[1]маринад!$A$2:$D$39,3,FALSE),укпф1[[#This Row],[объем]])</f>
        <v>540</v>
      </c>
    </row>
    <row r="2280" spans="1:12" x14ac:dyDescent="0.35">
      <c r="A2280" s="15" t="s">
        <v>161</v>
      </c>
      <c r="B2280" s="13" t="s">
        <v>68</v>
      </c>
      <c r="C2280" t="s">
        <v>69</v>
      </c>
      <c r="D2280">
        <f>VLOOKUP(укпф1[[#This Row],[Номенклатура]],[1]!Таблица213[[product_name]:[упаковка]],7,FALSE)</f>
        <v>1009</v>
      </c>
      <c r="E2280" t="s">
        <v>65</v>
      </c>
      <c r="F2280" t="str">
        <f>VLOOKUP(укпф1[[#This Row],[Номенклатура]],[1]!Таблица213[[product_name]:[упаковка]],3,FALSE)</f>
        <v>ОХЛ</v>
      </c>
      <c r="G2280" s="15"/>
      <c r="H2280" t="str">
        <f>VLOOKUP(укпф1[[#This Row],[Номенклатура]],[1]!Таблица213[[product_name]:[упаковка]],4,FALSE)</f>
        <v>лапы</v>
      </c>
      <c r="I2280">
        <v>1321.7213114754099</v>
      </c>
      <c r="J2280" s="15">
        <v>201.20866071428571</v>
      </c>
      <c r="K2280" s="15">
        <f>укпф1[[#This Row],[цена]]*укпф1[[#This Row],[объем]]</f>
        <v>265941.7749194965</v>
      </c>
      <c r="L2280" s="16">
        <f>IFERROR(укпф1[[#This Row],[объем]]*VLOOKUP(укпф1[[#This Row],[артикул]],[1]маринад!$A$2:$D$39,3,FALSE),укпф1[[#This Row],[объем]])</f>
        <v>1321.7213114754099</v>
      </c>
    </row>
    <row r="2281" spans="1:12" x14ac:dyDescent="0.35">
      <c r="A2281" s="15" t="s">
        <v>161</v>
      </c>
      <c r="B2281" s="13" t="s">
        <v>68</v>
      </c>
      <c r="C2281" t="s">
        <v>69</v>
      </c>
      <c r="D2281">
        <f>VLOOKUP(укпф1[[#This Row],[Номенклатура]],[1]!Таблица213[[product_name]:[упаковка]],7,FALSE)</f>
        <v>1017</v>
      </c>
      <c r="E2281" t="s">
        <v>55</v>
      </c>
      <c r="F2281" t="str">
        <f>VLOOKUP(укпф1[[#This Row],[Номенклатура]],[1]!Таблица213[[product_name]:[упаковка]],3,FALSE)</f>
        <v>ОХЛ</v>
      </c>
      <c r="G2281" s="15"/>
      <c r="H2281" t="str">
        <f>VLOOKUP(укпф1[[#This Row],[Номенклатура]],[1]!Таблица213[[product_name]:[упаковка]],4,FALSE)</f>
        <v>голень</v>
      </c>
      <c r="I2281">
        <v>151.5</v>
      </c>
      <c r="J2281" s="15">
        <v>930.02102678571418</v>
      </c>
      <c r="K2281" s="15">
        <f>укпф1[[#This Row],[цена]]*укпф1[[#This Row],[объем]]</f>
        <v>140898.18555803571</v>
      </c>
      <c r="L2281" s="16">
        <f>IFERROR(укпф1[[#This Row],[объем]]*VLOOKUP(укпф1[[#This Row],[артикул]],[1]маринад!$A$2:$D$39,3,FALSE),укпф1[[#This Row],[объем]])</f>
        <v>129.54253954681488</v>
      </c>
    </row>
    <row r="2282" spans="1:12" x14ac:dyDescent="0.35">
      <c r="A2282" s="15" t="s">
        <v>161</v>
      </c>
      <c r="B2282" s="13" t="s">
        <v>68</v>
      </c>
      <c r="C2282" t="s">
        <v>69</v>
      </c>
      <c r="D2282">
        <f>VLOOKUP(укпф1[[#This Row],[Номенклатура]],[1]!Таблица213[[product_name]:[упаковка]],7,FALSE)</f>
        <v>1019</v>
      </c>
      <c r="E2282" t="s">
        <v>57</v>
      </c>
      <c r="F2282" t="str">
        <f>VLOOKUP(укпф1[[#This Row],[Номенклатура]],[1]!Таблица213[[product_name]:[упаковка]],3,FALSE)</f>
        <v>ОХЛ</v>
      </c>
      <c r="G2282" s="15"/>
      <c r="H2282" t="str">
        <f>VLOOKUP(укпф1[[#This Row],[Номенклатура]],[1]!Таблица213[[product_name]:[упаковка]],4,FALSE)</f>
        <v>филе</v>
      </c>
      <c r="I2282">
        <v>29.142857142857135</v>
      </c>
      <c r="J2282" s="15">
        <v>1133.5058035714285</v>
      </c>
      <c r="K2282" s="15">
        <f>укпф1[[#This Row],[цена]]*укпф1[[#This Row],[объем]]</f>
        <v>33033.597704081621</v>
      </c>
      <c r="L2282" s="16">
        <f>IFERROR(укпф1[[#This Row],[объем]]*VLOOKUP(укпф1[[#This Row],[артикул]],[1]маринад!$A$2:$D$39,3,FALSE),укпф1[[#This Row],[объем]])</f>
        <v>25.341614906832291</v>
      </c>
    </row>
    <row r="2283" spans="1:12" x14ac:dyDescent="0.35">
      <c r="A2283" s="15" t="s">
        <v>161</v>
      </c>
      <c r="B2283" s="13" t="s">
        <v>68</v>
      </c>
      <c r="C2283" t="s">
        <v>69</v>
      </c>
      <c r="D2283">
        <f>VLOOKUP(укпф1[[#This Row],[Номенклатура]],[1]!Таблица213[[product_name]:[упаковка]],7,FALSE)</f>
        <v>1018</v>
      </c>
      <c r="E2283" t="s">
        <v>56</v>
      </c>
      <c r="F2283" t="str">
        <f>VLOOKUP(укпф1[[#This Row],[Номенклатура]],[1]!Таблица213[[product_name]:[упаковка]],3,FALSE)</f>
        <v>ОХЛ</v>
      </c>
      <c r="G2283" s="15"/>
      <c r="H2283" t="str">
        <f>VLOOKUP(укпф1[[#This Row],[Номенклатура]],[1]!Таблица213[[product_name]:[упаковка]],4,FALSE)</f>
        <v>бедро</v>
      </c>
      <c r="I2283">
        <v>61.818181818181813</v>
      </c>
      <c r="J2283" s="15">
        <v>953.23741071428572</v>
      </c>
      <c r="K2283" s="15">
        <f>укпф1[[#This Row],[цена]]*укпф1[[#This Row],[объем]]</f>
        <v>58927.403571428564</v>
      </c>
      <c r="L2283" s="16">
        <f>IFERROR(укпф1[[#This Row],[объем]]*VLOOKUP(укпф1[[#This Row],[артикул]],[1]маринад!$A$2:$D$39,3,FALSE),укпф1[[#This Row],[объем]])</f>
        <v>53.31451644517621</v>
      </c>
    </row>
    <row r="2284" spans="1:12" x14ac:dyDescent="0.35">
      <c r="A2284" s="15" t="s">
        <v>161</v>
      </c>
      <c r="B2284" s="13" t="s">
        <v>68</v>
      </c>
      <c r="C2284" t="s">
        <v>69</v>
      </c>
      <c r="D2284">
        <f>VLOOKUP(укпф1[[#This Row],[Номенклатура]],[1]!Таблица213[[product_name]:[упаковка]],7,FALSE)</f>
        <v>1014</v>
      </c>
      <c r="E2284" t="s">
        <v>53</v>
      </c>
      <c r="F2284" t="str">
        <f>VLOOKUP(укпф1[[#This Row],[Номенклатура]],[1]!Таблица213[[product_name]:[упаковка]],3,FALSE)</f>
        <v>ОХЛ</v>
      </c>
      <c r="G2284" s="15"/>
      <c r="H2284" t="str">
        <f>VLOOKUP(укпф1[[#This Row],[Номенклатура]],[1]!Таблица213[[product_name]:[упаковка]],4,FALSE)</f>
        <v>крыло</v>
      </c>
      <c r="I2284">
        <v>684.66346153846155</v>
      </c>
      <c r="J2284" s="15">
        <v>884.0434821428571</v>
      </c>
      <c r="K2284" s="15">
        <f>укпф1[[#This Row],[цена]]*укпф1[[#This Row],[объем]]</f>
        <v>605272.27063444362</v>
      </c>
      <c r="L2284" s="16">
        <f>IFERROR(укпф1[[#This Row],[объем]]*VLOOKUP(укпф1[[#This Row],[артикул]],[1]маринад!$A$2:$D$39,3,FALSE),укпф1[[#This Row],[объем]])</f>
        <v>586.93824392495628</v>
      </c>
    </row>
    <row r="2285" spans="1:12" x14ac:dyDescent="0.35">
      <c r="A2285" s="15" t="s">
        <v>161</v>
      </c>
      <c r="B2285" s="13" t="s">
        <v>68</v>
      </c>
      <c r="C2285" t="s">
        <v>69</v>
      </c>
      <c r="D2285">
        <f>VLOOKUP(укпф1[[#This Row],[Номенклатура]],[1]!Таблица213[[product_name]:[упаковка]],7,FALSE)</f>
        <v>1020</v>
      </c>
      <c r="E2285" t="s">
        <v>59</v>
      </c>
      <c r="F2285" t="str">
        <f>VLOOKUP(укпф1[[#This Row],[Номенклатура]],[1]!Таблица213[[product_name]:[упаковка]],3,FALSE)</f>
        <v>ОХЛ</v>
      </c>
      <c r="G2285" s="15"/>
      <c r="H2285" t="str">
        <f>VLOOKUP(укпф1[[#This Row],[Номенклатура]],[1]!Таблица213[[product_name]:[упаковка]],4,FALSE)</f>
        <v>рагу</v>
      </c>
      <c r="I2285">
        <v>1211.8811881188117</v>
      </c>
      <c r="J2285" s="15">
        <v>635.49160714285711</v>
      </c>
      <c r="K2285" s="15">
        <f>укпф1[[#This Row],[цена]]*укпф1[[#This Row],[объем]]</f>
        <v>770140.32390381873</v>
      </c>
      <c r="L2285" s="16">
        <f>IFERROR(укпф1[[#This Row],[объем]]*VLOOKUP(укпф1[[#This Row],[артикул]],[1]маринад!$A$2:$D$39,3,FALSE),укпф1[[#This Row],[объем]])</f>
        <v>899.22177644788292</v>
      </c>
    </row>
    <row r="2286" spans="1:12" x14ac:dyDescent="0.35">
      <c r="A2286" s="15" t="s">
        <v>161</v>
      </c>
      <c r="B2286" s="13" t="s">
        <v>68</v>
      </c>
      <c r="C2286" t="s">
        <v>69</v>
      </c>
      <c r="D2286">
        <f>VLOOKUP(укпф1[[#This Row],[Номенклатура]],[1]!Таблица213[[product_name]:[упаковка]],7,FALSE)</f>
        <v>997</v>
      </c>
      <c r="E2286" t="s">
        <v>43</v>
      </c>
      <c r="F2286" t="str">
        <f>VLOOKUP(укпф1[[#This Row],[Номенклатура]],[1]!Таблица213[[product_name]:[упаковка]],3,FALSE)</f>
        <v>ОХЛ</v>
      </c>
      <c r="G2286" s="15"/>
      <c r="H2286" t="str">
        <f>VLOOKUP(укпф1[[#This Row],[Номенклатура]],[1]!Таблица213[[product_name]:[упаковка]],4,FALSE)</f>
        <v>рагу</v>
      </c>
      <c r="I2286">
        <v>1889.2561983471073</v>
      </c>
      <c r="J2286" s="15">
        <v>739.28249999999991</v>
      </c>
      <c r="K2286" s="15">
        <f>укпф1[[#This Row],[цена]]*укпф1[[#This Row],[объем]]</f>
        <v>1396694.0454545452</v>
      </c>
      <c r="L2286" s="16">
        <f>IFERROR(укпф1[[#This Row],[объем]]*VLOOKUP(укпф1[[#This Row],[артикул]],[1]маринад!$A$2:$D$39,3,FALSE),укпф1[[#This Row],[объем]])</f>
        <v>1889.2561983471073</v>
      </c>
    </row>
    <row r="2287" spans="1:12" x14ac:dyDescent="0.35">
      <c r="A2287" s="15" t="s">
        <v>161</v>
      </c>
      <c r="B2287" s="13" t="s">
        <v>68</v>
      </c>
      <c r="C2287" t="s">
        <v>69</v>
      </c>
      <c r="D2287">
        <f>VLOOKUP(укпф1[[#This Row],[Номенклатура]],[1]!Таблица213[[product_name]:[упаковка]],7,FALSE)</f>
        <v>1002</v>
      </c>
      <c r="E2287" t="s">
        <v>48</v>
      </c>
      <c r="F2287" t="str">
        <f>VLOOKUP(укпф1[[#This Row],[Номенклатура]],[1]!Таблица213[[product_name]:[упаковка]],3,FALSE)</f>
        <v>ОХЛ</v>
      </c>
      <c r="G2287" s="15"/>
      <c r="H2287" t="str">
        <f>VLOOKUP(укпф1[[#This Row],[Номенклатура]],[1]!Таблица213[[product_name]:[упаковка]],4,FALSE)</f>
        <v>печень</v>
      </c>
      <c r="I2287">
        <v>762.29508196721326</v>
      </c>
      <c r="J2287" s="15">
        <v>522.04998214285706</v>
      </c>
      <c r="K2287" s="15">
        <f>укпф1[[#This Row],[цена]]*укпф1[[#This Row],[объем]]</f>
        <v>397956.13392857142</v>
      </c>
      <c r="L2287" s="16">
        <f>IFERROR(укпф1[[#This Row],[объем]]*VLOOKUP(укпф1[[#This Row],[артикул]],[1]маринад!$A$2:$D$39,3,FALSE),укпф1[[#This Row],[объем]])</f>
        <v>762.29508196721326</v>
      </c>
    </row>
    <row r="2288" spans="1:12" x14ac:dyDescent="0.35">
      <c r="A2288" s="15" t="s">
        <v>161</v>
      </c>
      <c r="B2288" s="13" t="s">
        <v>68</v>
      </c>
      <c r="C2288" t="s">
        <v>69</v>
      </c>
      <c r="D2288">
        <f>VLOOKUP(укпф1[[#This Row],[Номенклатура]],[1]!Таблица213[[product_name]:[упаковка]],7,FALSE)</f>
        <v>996</v>
      </c>
      <c r="E2288" t="s">
        <v>41</v>
      </c>
      <c r="F2288" t="str">
        <f>VLOOKUP(укпф1[[#This Row],[Номенклатура]],[1]!Таблица213[[product_name]:[упаковка]],3,FALSE)</f>
        <v>ОХЛ</v>
      </c>
      <c r="G2288" s="15"/>
      <c r="H2288" t="str">
        <f>VLOOKUP(укпф1[[#This Row],[Номенклатура]],[1]!Таблица213[[product_name]:[упаковка]],4,FALSE)</f>
        <v>половинка</v>
      </c>
      <c r="I2288">
        <v>124.8780487804878</v>
      </c>
      <c r="J2288" s="15">
        <v>819.40178571428567</v>
      </c>
      <c r="K2288" s="15">
        <f>укпф1[[#This Row],[цена]]*укпф1[[#This Row],[объем]]</f>
        <v>102325.29616724738</v>
      </c>
      <c r="L2288" s="16">
        <f>IFERROR(укпф1[[#This Row],[объем]]*VLOOKUP(укпф1[[#This Row],[артикул]],[1]маринад!$A$2:$D$39,3,FALSE),укпф1[[#This Row],[объем]])</f>
        <v>124.8780487804878</v>
      </c>
    </row>
    <row r="2289" spans="1:12" x14ac:dyDescent="0.35">
      <c r="A2289" s="15" t="s">
        <v>161</v>
      </c>
      <c r="B2289" s="13" t="s">
        <v>68</v>
      </c>
      <c r="C2289" t="s">
        <v>69</v>
      </c>
      <c r="D2289">
        <f>VLOOKUP(укпф1[[#This Row],[Номенклатура]],[1]!Таблица213[[product_name]:[упаковка]],7,FALSE)</f>
        <v>1015</v>
      </c>
      <c r="E2289" t="s">
        <v>167</v>
      </c>
      <c r="F2289" t="str">
        <f>VLOOKUP(укпф1[[#This Row],[Номенклатура]],[1]!Таблица213[[product_name]:[упаковка]],3,FALSE)</f>
        <v>ОХЛ</v>
      </c>
      <c r="G2289" s="15"/>
      <c r="H2289" t="str">
        <f>VLOOKUP(укпф1[[#This Row],[Номенклатура]],[1]!Таблица213[[product_name]:[упаковка]],4,FALSE)</f>
        <v>половинка</v>
      </c>
      <c r="I2289">
        <v>402.54545454545456</v>
      </c>
      <c r="J2289" s="15">
        <v>799.37196428571428</v>
      </c>
      <c r="K2289" s="15">
        <f>укпф1[[#This Row],[цена]]*укпф1[[#This Row],[объем]]</f>
        <v>321783.55071428575</v>
      </c>
      <c r="L2289" s="16">
        <f>IFERROR(укпф1[[#This Row],[объем]]*VLOOKUP(укпф1[[#This Row],[артикул]],[1]маринад!$A$2:$D$39,3,FALSE),укпф1[[#This Row],[объем]])</f>
        <v>391.96246791183501</v>
      </c>
    </row>
    <row r="2290" spans="1:12" x14ac:dyDescent="0.35">
      <c r="A2290" s="15" t="s">
        <v>161</v>
      </c>
      <c r="B2290" s="13" t="s">
        <v>68</v>
      </c>
      <c r="C2290" t="s">
        <v>69</v>
      </c>
      <c r="D2290">
        <f>VLOOKUP(укпф1[[#This Row],[Номенклатура]],[1]!Таблица213[[product_name]:[упаковка]],7,FALSE)</f>
        <v>1003</v>
      </c>
      <c r="E2290" t="s">
        <v>50</v>
      </c>
      <c r="F2290" t="str">
        <f>VLOOKUP(укпф1[[#This Row],[Номенклатура]],[1]!Таблица213[[product_name]:[упаковка]],3,FALSE)</f>
        <v>ОХЛ</v>
      </c>
      <c r="G2290" s="15"/>
      <c r="H2290" t="str">
        <f>VLOOKUP(укпф1[[#This Row],[Номенклатура]],[1]!Таблица213[[product_name]:[упаковка]],4,FALSE)</f>
        <v>сердце</v>
      </c>
      <c r="I2290">
        <v>320.24793388429754</v>
      </c>
      <c r="J2290" s="15">
        <v>899.88524999999993</v>
      </c>
      <c r="K2290" s="15">
        <f>укпф1[[#This Row],[цена]]*укпф1[[#This Row],[объем]]</f>
        <v>288186.39204545453</v>
      </c>
      <c r="L2290" s="16">
        <f>IFERROR(укпф1[[#This Row],[объем]]*VLOOKUP(укпф1[[#This Row],[артикул]],[1]маринад!$A$2:$D$39,3,FALSE),укпф1[[#This Row],[объем]])</f>
        <v>320.24793388429754</v>
      </c>
    </row>
    <row r="2291" spans="1:12" x14ac:dyDescent="0.35">
      <c r="A2291" s="15" t="s">
        <v>161</v>
      </c>
      <c r="B2291" s="13" t="s">
        <v>68</v>
      </c>
      <c r="C2291" t="s">
        <v>69</v>
      </c>
      <c r="D2291">
        <f>VLOOKUP(укпф1[[#This Row],[Номенклатура]],[1]!Таблица213[[product_name]:[упаковка]],7,FALSE)</f>
        <v>1007</v>
      </c>
      <c r="E2291" t="s">
        <v>44</v>
      </c>
      <c r="F2291" t="str">
        <f>VLOOKUP(укпф1[[#This Row],[Номенклатура]],[1]!Таблица213[[product_name]:[упаковка]],3,FALSE)</f>
        <v>ОХЛ</v>
      </c>
      <c r="G2291" s="15"/>
      <c r="H2291" t="str">
        <f>VLOOKUP(укпф1[[#This Row],[Номенклатура]],[1]!Таблица213[[product_name]:[упаковка]],4,FALSE)</f>
        <v>спинка</v>
      </c>
      <c r="I2291">
        <v>190.41322314049592</v>
      </c>
      <c r="J2291" s="15">
        <v>386.02928571428566</v>
      </c>
      <c r="K2291" s="15">
        <f>укпф1[[#This Row],[цена]]*укпф1[[#This Row],[объем]]</f>
        <v>73505.080519480529</v>
      </c>
      <c r="L2291" s="16">
        <f>IFERROR(укпф1[[#This Row],[объем]]*VLOOKUP(укпф1[[#This Row],[артикул]],[1]маринад!$A$2:$D$39,3,FALSE),укпф1[[#This Row],[объем]])</f>
        <v>190.41322314049592</v>
      </c>
    </row>
    <row r="2292" spans="1:12" x14ac:dyDescent="0.35">
      <c r="A2292" s="15" t="s">
        <v>161</v>
      </c>
      <c r="B2292" s="13" t="s">
        <v>68</v>
      </c>
      <c r="C2292" t="s">
        <v>69</v>
      </c>
      <c r="D2292">
        <f>VLOOKUP(укпф1[[#This Row],[Номенклатура]],[1]!Таблица213[[product_name]:[упаковка]],7,FALSE)</f>
        <v>998</v>
      </c>
      <c r="E2292" t="s">
        <v>37</v>
      </c>
      <c r="F2292" t="str">
        <f>VLOOKUP(укпф1[[#This Row],[Номенклатура]],[1]!Таблица213[[product_name]:[упаковка]],3,FALSE)</f>
        <v>ОХЛ</v>
      </c>
      <c r="G2292" s="15"/>
      <c r="H2292" t="str">
        <f>VLOOKUP(укпф1[[#This Row],[Номенклатура]],[1]!Таблица213[[product_name]:[упаковка]],4,FALSE)</f>
        <v>филе</v>
      </c>
      <c r="I2292">
        <v>2288.7591240875913</v>
      </c>
      <c r="J2292" s="15">
        <v>1140.7893750000001</v>
      </c>
      <c r="K2292" s="15">
        <f>укпф1[[#This Row],[цена]]*укпф1[[#This Row],[объем]]</f>
        <v>2610992.090693431</v>
      </c>
      <c r="L2292" s="16">
        <f>IFERROR(укпф1[[#This Row],[объем]]*VLOOKUP(укпф1[[#This Row],[артикул]],[1]маринад!$A$2:$D$39,3,FALSE),укпф1[[#This Row],[объем]])</f>
        <v>2288.7591240875913</v>
      </c>
    </row>
    <row r="2293" spans="1:12" x14ac:dyDescent="0.35">
      <c r="A2293" s="15" t="s">
        <v>161</v>
      </c>
      <c r="B2293" s="13" t="s">
        <v>68</v>
      </c>
      <c r="C2293" t="s">
        <v>69</v>
      </c>
      <c r="D2293">
        <f>VLOOKUP(укпф1[[#This Row],[Номенклатура]],[1]!Таблица213[[product_name]:[упаковка]],7,FALSE)</f>
        <v>987</v>
      </c>
      <c r="E2293" t="s">
        <v>27</v>
      </c>
      <c r="F2293" t="str">
        <f>VLOOKUP(укпф1[[#This Row],[Номенклатура]],[1]!Таблица213[[product_name]:[упаковка]],3,FALSE)</f>
        <v>ОХЛ</v>
      </c>
      <c r="G2293" s="15"/>
      <c r="H2293" t="str">
        <f>VLOOKUP(укпф1[[#This Row],[Номенклатура]],[1]!Таблица213[[product_name]:[упаковка]],4,FALSE)</f>
        <v>тушка</v>
      </c>
      <c r="I2293">
        <v>409.35483870967738</v>
      </c>
      <c r="J2293" s="15">
        <v>811.20776785714281</v>
      </c>
      <c r="K2293" s="15">
        <f>укпф1[[#This Row],[цена]]*укпф1[[#This Row],[объем]]</f>
        <v>332071.8249711981</v>
      </c>
      <c r="L2293" s="16">
        <f>IFERROR(укпф1[[#This Row],[объем]]*VLOOKUP(укпф1[[#This Row],[артикул]],[1]маринад!$A$2:$D$39,3,FALSE),укпф1[[#This Row],[объем]])</f>
        <v>409.35483870967738</v>
      </c>
    </row>
    <row r="2294" spans="1:12" x14ac:dyDescent="0.35">
      <c r="A2294" s="15" t="s">
        <v>161</v>
      </c>
      <c r="B2294" s="13" t="s">
        <v>68</v>
      </c>
      <c r="C2294" t="s">
        <v>69</v>
      </c>
      <c r="D2294">
        <f>VLOOKUP(укпф1[[#This Row],[Номенклатура]],[1]!Таблица213[[product_name]:[упаковка]],7,FALSE)</f>
        <v>1016</v>
      </c>
      <c r="E2294" t="s">
        <v>70</v>
      </c>
      <c r="F2294" t="str">
        <f>VLOOKUP(укпф1[[#This Row],[Номенклатура]],[1]!Таблица213[[product_name]:[упаковка]],3,FALSE)</f>
        <v>ОХЛ</v>
      </c>
      <c r="G2294" s="15"/>
      <c r="H2294" t="str">
        <f>VLOOKUP(укпф1[[#This Row],[Номенклатура]],[1]!Таблица213[[product_name]:[упаковка]],4,FALSE)</f>
        <v>табак</v>
      </c>
      <c r="I2294">
        <v>33.243243243243242</v>
      </c>
      <c r="J2294" s="15">
        <v>780.25258928571429</v>
      </c>
      <c r="K2294" s="15">
        <f>укпф1[[#This Row],[цена]]*укпф1[[#This Row],[объем]]</f>
        <v>25938.126616795365</v>
      </c>
      <c r="L2294" s="16">
        <f>IFERROR(укпф1[[#This Row],[объем]]*VLOOKUP(укпф1[[#This Row],[артикул]],[1]маринад!$A$2:$D$39,3,FALSE),укпф1[[#This Row],[объем]])</f>
        <v>32.369272875601986</v>
      </c>
    </row>
    <row r="2295" spans="1:12" x14ac:dyDescent="0.35">
      <c r="A2295" s="15" t="s">
        <v>161</v>
      </c>
      <c r="B2295" s="13" t="s">
        <v>68</v>
      </c>
      <c r="C2295" t="s">
        <v>69</v>
      </c>
      <c r="D2295">
        <f>VLOOKUP(укпф1[[#This Row],[Номенклатура]],[1]!Таблица213[[product_name]:[упаковка]],7,FALSE)</f>
        <v>1038</v>
      </c>
      <c r="E2295" t="s">
        <v>60</v>
      </c>
      <c r="F2295" t="str">
        <f>VLOOKUP(укпф1[[#This Row],[Номенклатура]],[1]!Таблица213[[product_name]:[упаковка]],3,FALSE)</f>
        <v>ОХЛ</v>
      </c>
      <c r="G2295" s="15"/>
      <c r="H2295" t="str">
        <f>VLOOKUP(укпф1[[#This Row],[Номенклатура]],[1]!Таблица213[[product_name]:[упаковка]],4,FALSE)</f>
        <v>табак</v>
      </c>
      <c r="I2295">
        <v>76.020408163265301</v>
      </c>
      <c r="J2295" s="15">
        <v>769.32723214285704</v>
      </c>
      <c r="K2295" s="15">
        <f>укпф1[[#This Row],[цена]]*укпф1[[#This Row],[объем]]</f>
        <v>58484.570198615147</v>
      </c>
      <c r="L2295" s="16">
        <f>IFERROR(укпф1[[#This Row],[объем]]*VLOOKUP(укпф1[[#This Row],[артикул]],[1]маринад!$A$2:$D$39,3,FALSE),укпф1[[#This Row],[объем]])</f>
        <v>75.267730854718124</v>
      </c>
    </row>
    <row r="2296" spans="1:12" x14ac:dyDescent="0.35">
      <c r="A2296" s="15" t="s">
        <v>161</v>
      </c>
      <c r="B2296" s="13" t="s">
        <v>68</v>
      </c>
      <c r="C2296" t="s">
        <v>69</v>
      </c>
      <c r="D2296">
        <f>VLOOKUP(укпф1[[#This Row],[Номенклатура]],[1]!Таблица213[[product_name]:[упаковка]],7,FALSE)</f>
        <v>999</v>
      </c>
      <c r="E2296" t="s">
        <v>35</v>
      </c>
      <c r="F2296" t="str">
        <f>VLOOKUP(укпф1[[#This Row],[Номенклатура]],[1]!Таблица213[[product_name]:[упаковка]],3,FALSE)</f>
        <v>ОХЛ</v>
      </c>
      <c r="G2296" s="15"/>
      <c r="H2296" t="str">
        <f>VLOOKUP(укпф1[[#This Row],[Номенклатура]],[1]!Таблица213[[product_name]:[упаковка]],4,FALSE)</f>
        <v>четвертина</v>
      </c>
      <c r="I2296">
        <v>997.5</v>
      </c>
      <c r="J2296" s="15">
        <v>819.40178571428567</v>
      </c>
      <c r="K2296" s="15">
        <f>укпф1[[#This Row],[цена]]*укпф1[[#This Row],[объем]]</f>
        <v>817353.28125</v>
      </c>
      <c r="L2296" s="16">
        <f>IFERROR(укпф1[[#This Row],[объем]]*VLOOKUP(укпф1[[#This Row],[артикул]],[1]маринад!$A$2:$D$39,3,FALSE),укпф1[[#This Row],[объем]])</f>
        <v>997.5</v>
      </c>
    </row>
    <row r="2297" spans="1:12" x14ac:dyDescent="0.35">
      <c r="A2297" s="15" t="s">
        <v>161</v>
      </c>
      <c r="B2297" s="13" t="s">
        <v>68</v>
      </c>
      <c r="C2297" t="s">
        <v>69</v>
      </c>
      <c r="D2297">
        <f>VLOOKUP(укпф1[[#This Row],[Номенклатура]],[1]!Таблица213[[product_name]:[упаковка]],7,FALSE)</f>
        <v>1004</v>
      </c>
      <c r="E2297" t="s">
        <v>67</v>
      </c>
      <c r="F2297" t="str">
        <f>VLOOKUP(укпф1[[#This Row],[Номенклатура]],[1]!Таблица213[[product_name]:[упаковка]],3,FALSE)</f>
        <v>ОХЛ</v>
      </c>
      <c r="G2297" s="15"/>
      <c r="H2297" t="str">
        <f>VLOOKUP(укпф1[[#This Row],[Номенклатура]],[1]!Таблица213[[product_name]:[упаковка]],4,FALSE)</f>
        <v>шея</v>
      </c>
      <c r="I2297">
        <v>1735.0819672131149</v>
      </c>
      <c r="J2297" s="15">
        <v>297.71598214285711</v>
      </c>
      <c r="K2297" s="15">
        <f>укпф1[[#This Row],[цена]]*укпф1[[#This Row],[объем]]</f>
        <v>516561.63196721312</v>
      </c>
      <c r="L2297" s="16">
        <f>IFERROR(укпф1[[#This Row],[объем]]*VLOOKUP(укпф1[[#This Row],[артикул]],[1]маринад!$A$2:$D$39,3,FALSE),укпф1[[#This Row],[объем]])</f>
        <v>1735.0819672131149</v>
      </c>
    </row>
    <row r="2298" spans="1:12" x14ac:dyDescent="0.35">
      <c r="A2298" s="15" t="s">
        <v>161</v>
      </c>
      <c r="B2298" s="13" t="s">
        <v>106</v>
      </c>
      <c r="C2298" s="13" t="s">
        <v>102</v>
      </c>
      <c r="D2298">
        <f>VLOOKUP(укпф1[[#This Row],[Номенклатура]],[1]!Таблица213[[product_name]:[упаковка]],7,FALSE)</f>
        <v>1088</v>
      </c>
      <c r="E2298" t="s">
        <v>103</v>
      </c>
      <c r="F2298" t="str">
        <f>VLOOKUP(укпф1[[#This Row],[Номенклатура]],[1]!Таблица213[[product_name]:[упаковка]],3,FALSE)</f>
        <v>ОХЛ</v>
      </c>
      <c r="G2298" s="15"/>
      <c r="H2298" t="str">
        <f>VLOOKUP(укпф1[[#This Row],[Номенклатура]],[1]!Таблица213[[product_name]:[упаковка]],4,FALSE)</f>
        <v>тушка</v>
      </c>
      <c r="I2298">
        <v>277500</v>
      </c>
      <c r="J2298" s="15">
        <v>649.43999999999994</v>
      </c>
      <c r="K2298" s="15">
        <f>укпф1[[#This Row],[цена]]*укпф1[[#This Row],[объем]]</f>
        <v>180219599.99999997</v>
      </c>
      <c r="L2298" s="16">
        <f>IFERROR(укпф1[[#This Row],[объем]]*VLOOKUP(укпф1[[#This Row],[артикул]],[1]маринад!$A$2:$D$39,3,FALSE),укпф1[[#This Row],[объем]])</f>
        <v>277500</v>
      </c>
    </row>
    <row r="2299" spans="1:12" x14ac:dyDescent="0.35">
      <c r="A2299" s="15" t="s">
        <v>161</v>
      </c>
      <c r="B2299" s="13" t="s">
        <v>71</v>
      </c>
      <c r="C2299" s="13" t="s">
        <v>180</v>
      </c>
      <c r="D2299">
        <f>VLOOKUP(укпф1[[#This Row],[Номенклатура]],[1]!Таблица213[[product_name]:[упаковка]],7,FALSE)</f>
        <v>983</v>
      </c>
      <c r="E2299" t="s">
        <v>181</v>
      </c>
      <c r="F2299" t="str">
        <f>VLOOKUP(укпф1[[#This Row],[Номенклатура]],[1]!Таблица213[[product_name]:[упаковка]],3,FALSE)</f>
        <v>ОХЛ</v>
      </c>
      <c r="G2299" s="15"/>
      <c r="H2299" t="str">
        <f>VLOOKUP(укпф1[[#This Row],[Номенклатура]],[1]!Таблица213[[product_name]:[упаковка]],4,FALSE)</f>
        <v>грудка</v>
      </c>
      <c r="I2299">
        <v>10000</v>
      </c>
      <c r="J2299" s="15">
        <v>813.21428571428567</v>
      </c>
      <c r="K2299" s="15">
        <f>укпф1[[#This Row],[цена]]*укпф1[[#This Row],[объем]]</f>
        <v>8132142.8571428563</v>
      </c>
      <c r="L2299" s="16">
        <f>IFERROR(укпф1[[#This Row],[объем]]*VLOOKUP(укпф1[[#This Row],[артикул]],[1]маринад!$A$2:$D$39,3,FALSE),укпф1[[#This Row],[объем]])</f>
        <v>10000</v>
      </c>
    </row>
    <row r="2300" spans="1:12" x14ac:dyDescent="0.35">
      <c r="A2300" s="15" t="s">
        <v>161</v>
      </c>
      <c r="B2300" s="13" t="s">
        <v>71</v>
      </c>
      <c r="C2300" t="s">
        <v>69</v>
      </c>
      <c r="D2300">
        <f>VLOOKUP(укпф1[[#This Row],[Номенклатура]],[1]!Таблица213[[product_name]:[упаковка]],7,FALSE)</f>
        <v>1064</v>
      </c>
      <c r="E2300" t="s">
        <v>62</v>
      </c>
      <c r="F2300" t="str">
        <f>VLOOKUP(укпф1[[#This Row],[Номенклатура]],[1]!Таблица213[[product_name]:[упаковка]],3,FALSE)</f>
        <v>ОХЛ</v>
      </c>
      <c r="G2300" s="15"/>
      <c r="H2300" t="str">
        <f>VLOOKUP(укпф1[[#This Row],[Номенклатура]],[1]!Таблица213[[product_name]:[упаковка]],4,FALSE)</f>
        <v>бедро</v>
      </c>
      <c r="I2300">
        <v>36.900000000000006</v>
      </c>
      <c r="J2300" s="15">
        <v>884.0434821428571</v>
      </c>
      <c r="K2300" s="15">
        <f>укпф1[[#This Row],[цена]]*укпф1[[#This Row],[объем]]</f>
        <v>32621.204491071432</v>
      </c>
      <c r="L2300" s="16">
        <f>IFERROR(укпф1[[#This Row],[объем]]*VLOOKUP(укпф1[[#This Row],[артикул]],[1]маринад!$A$2:$D$39,3,FALSE),укпф1[[#This Row],[объем]])</f>
        <v>31.324278438030564</v>
      </c>
    </row>
    <row r="2301" spans="1:12" x14ac:dyDescent="0.35">
      <c r="A2301" s="15" t="s">
        <v>161</v>
      </c>
      <c r="B2301" s="13" t="s">
        <v>71</v>
      </c>
      <c r="C2301" t="s">
        <v>69</v>
      </c>
      <c r="D2301">
        <f>VLOOKUP(укпф1[[#This Row],[Номенклатура]],[1]!Таблица213[[product_name]:[упаковка]],7,FALSE)</f>
        <v>941</v>
      </c>
      <c r="E2301" t="s">
        <v>51</v>
      </c>
      <c r="F2301" t="str">
        <f>VLOOKUP(укпф1[[#This Row],[Номенклатура]],[1]!Таблица213[[product_name]:[упаковка]],3,FALSE)</f>
        <v>ОХЛ</v>
      </c>
      <c r="G2301" s="15"/>
      <c r="H2301" t="str">
        <f>VLOOKUP(укпф1[[#This Row],[Номенклатура]],[1]!Таблица213[[product_name]:[упаковка]],4,FALSE)</f>
        <v>бедро</v>
      </c>
      <c r="I2301">
        <v>35.700000000000003</v>
      </c>
      <c r="J2301" s="15">
        <v>937.73291925465844</v>
      </c>
      <c r="K2301" s="15">
        <f>укпф1[[#This Row],[цена]]*укпф1[[#This Row],[объем]]</f>
        <v>33477.065217391311</v>
      </c>
      <c r="L2301" s="16">
        <f>IFERROR(укпф1[[#This Row],[объем]]*VLOOKUP(укпф1[[#This Row],[артикул]],[1]маринад!$A$2:$D$39,3,FALSE),укпф1[[#This Row],[объем]])</f>
        <v>30.126582278481017</v>
      </c>
    </row>
    <row r="2302" spans="1:12" x14ac:dyDescent="0.35">
      <c r="A2302" s="15" t="s">
        <v>161</v>
      </c>
      <c r="B2302" s="13" t="s">
        <v>71</v>
      </c>
      <c r="C2302" t="s">
        <v>69</v>
      </c>
      <c r="D2302">
        <f>VLOOKUP(укпф1[[#This Row],[Номенклатура]],[1]!Таблица213[[product_name]:[упаковка]],7,FALSE)</f>
        <v>711</v>
      </c>
      <c r="E2302" t="s">
        <v>73</v>
      </c>
      <c r="F2302" t="str">
        <f>VLOOKUP(укпф1[[#This Row],[Номенклатура]],[1]!Таблица213[[product_name]:[упаковка]],3,FALSE)</f>
        <v>ОХЛ</v>
      </c>
      <c r="G2302" s="15"/>
      <c r="H2302" t="str">
        <f>VLOOKUP(укпф1[[#This Row],[Номенклатура]],[1]!Таблица213[[product_name]:[упаковка]],4,FALSE)</f>
        <v>бедро</v>
      </c>
      <c r="I2302">
        <v>649.6875</v>
      </c>
      <c r="J2302" s="15">
        <v>867.65544642857139</v>
      </c>
      <c r="K2302" s="15">
        <f>укпф1[[#This Row],[цена]]*укпф1[[#This Row],[объем]]</f>
        <v>563704.89785156248</v>
      </c>
      <c r="L2302" s="16">
        <f>IFERROR(укпф1[[#This Row],[объем]]*VLOOKUP(укпф1[[#This Row],[артикул]],[1]маринад!$A$2:$D$39,3,FALSE),укпф1[[#This Row],[объем]])</f>
        <v>649.6875</v>
      </c>
    </row>
    <row r="2303" spans="1:12" x14ac:dyDescent="0.35">
      <c r="A2303" s="15" t="s">
        <v>161</v>
      </c>
      <c r="B2303" s="13" t="s">
        <v>71</v>
      </c>
      <c r="C2303" t="s">
        <v>69</v>
      </c>
      <c r="D2303">
        <f>VLOOKUP(укпф1[[#This Row],[Номенклатура]],[1]!Таблица213[[product_name]:[упаковка]],7,FALSE)</f>
        <v>710</v>
      </c>
      <c r="E2303" t="s">
        <v>28</v>
      </c>
      <c r="F2303" t="str">
        <f>VLOOKUP(укпф1[[#This Row],[Номенклатура]],[1]!Таблица213[[product_name]:[упаковка]],3,FALSE)</f>
        <v>ОХЛ</v>
      </c>
      <c r="G2303" s="15"/>
      <c r="H2303" t="str">
        <f>VLOOKUP(укпф1[[#This Row],[Номенклатура]],[1]!Таблица213[[product_name]:[упаковка]],4,FALSE)</f>
        <v>бедро</v>
      </c>
      <c r="I2303">
        <v>339.90000000000003</v>
      </c>
      <c r="J2303" s="15">
        <v>884.0434821428571</v>
      </c>
      <c r="K2303" s="15">
        <f>укпф1[[#This Row],[цена]]*укпф1[[#This Row],[объем]]</f>
        <v>300486.37958035717</v>
      </c>
      <c r="L2303" s="16">
        <f>IFERROR(укпф1[[#This Row],[объем]]*VLOOKUP(укпф1[[#This Row],[артикул]],[1]маринад!$A$2:$D$39,3,FALSE),укпф1[[#This Row],[объем]])</f>
        <v>339.90000000000003</v>
      </c>
    </row>
    <row r="2304" spans="1:12" x14ac:dyDescent="0.35">
      <c r="A2304" s="15" t="s">
        <v>161</v>
      </c>
      <c r="B2304" s="13" t="s">
        <v>71</v>
      </c>
      <c r="C2304" t="s">
        <v>69</v>
      </c>
      <c r="D2304">
        <f>VLOOKUP(укпф1[[#This Row],[Номенклатура]],[1]!Таблица213[[product_name]:[упаковка]],7,FALSE)</f>
        <v>713</v>
      </c>
      <c r="E2304" t="s">
        <v>74</v>
      </c>
      <c r="F2304" t="str">
        <f>VLOOKUP(укпф1[[#This Row],[Номенклатура]],[1]!Таблица213[[product_name]:[упаковка]],3,FALSE)</f>
        <v>ОХЛ</v>
      </c>
      <c r="G2304" s="15"/>
      <c r="H2304" t="str">
        <f>VLOOKUP(укпф1[[#This Row],[Номенклатура]],[1]!Таблица213[[product_name]:[упаковка]],4,FALSE)</f>
        <v>голень</v>
      </c>
      <c r="I2304">
        <v>456.81818181818187</v>
      </c>
      <c r="J2304" s="15">
        <v>899.88524999999993</v>
      </c>
      <c r="K2304" s="15">
        <f>укпф1[[#This Row],[цена]]*укпф1[[#This Row],[объем]]</f>
        <v>411083.94375000003</v>
      </c>
      <c r="L2304" s="16">
        <f>IFERROR(укпф1[[#This Row],[объем]]*VLOOKUP(укпф1[[#This Row],[артикул]],[1]маринад!$A$2:$D$39,3,FALSE),укпф1[[#This Row],[объем]])</f>
        <v>456.81818181818187</v>
      </c>
    </row>
    <row r="2305" spans="1:12" x14ac:dyDescent="0.35">
      <c r="A2305" s="15" t="s">
        <v>161</v>
      </c>
      <c r="B2305" s="13" t="s">
        <v>71</v>
      </c>
      <c r="C2305" t="s">
        <v>69</v>
      </c>
      <c r="D2305">
        <f>VLOOKUP(укпф1[[#This Row],[Номенклатура]],[1]!Таблица213[[product_name]:[упаковка]],7,FALSE)</f>
        <v>712</v>
      </c>
      <c r="E2305" t="s">
        <v>30</v>
      </c>
      <c r="F2305" t="str">
        <f>VLOOKUP(укпф1[[#This Row],[Номенклатура]],[1]!Таблица213[[product_name]:[упаковка]],3,FALSE)</f>
        <v>ОХЛ</v>
      </c>
      <c r="G2305" s="15"/>
      <c r="H2305" t="str">
        <f>VLOOKUP(укпф1[[#This Row],[Номенклатура]],[1]!Таблица213[[product_name]:[упаковка]],4,FALSE)</f>
        <v>голень</v>
      </c>
      <c r="I2305">
        <v>316.8</v>
      </c>
      <c r="J2305" s="15">
        <v>915.90910714285712</v>
      </c>
      <c r="K2305" s="15">
        <f>укпф1[[#This Row],[цена]]*укпф1[[#This Row],[объем]]</f>
        <v>290160.00514285715</v>
      </c>
      <c r="L2305" s="16">
        <f>IFERROR(укпф1[[#This Row],[объем]]*VLOOKUP(укпф1[[#This Row],[артикул]],[1]маринад!$A$2:$D$39,3,FALSE),укпф1[[#This Row],[объем]])</f>
        <v>316.8</v>
      </c>
    </row>
    <row r="2306" spans="1:12" x14ac:dyDescent="0.35">
      <c r="A2306" s="15" t="s">
        <v>161</v>
      </c>
      <c r="B2306" s="13" t="s">
        <v>71</v>
      </c>
      <c r="C2306" t="s">
        <v>69</v>
      </c>
      <c r="D2306">
        <f>VLOOKUP(укпф1[[#This Row],[Номенклатура]],[1]!Таблица213[[product_name]:[упаковка]],7,FALSE)</f>
        <v>739</v>
      </c>
      <c r="E2306" t="s">
        <v>91</v>
      </c>
      <c r="F2306" t="str">
        <f>VLOOKUP(укпф1[[#This Row],[Номенклатура]],[1]!Таблица213[[product_name]:[упаковка]],3,FALSE)</f>
        <v>ОХЛ</v>
      </c>
      <c r="G2306" s="15"/>
      <c r="H2306" t="str">
        <f>VLOOKUP(укпф1[[#This Row],[Номенклатура]],[1]!Таблица213[[product_name]:[упаковка]],4,FALSE)</f>
        <v>головы</v>
      </c>
      <c r="I2306">
        <v>92.195121951219505</v>
      </c>
      <c r="J2306" s="15">
        <v>208.85641071428569</v>
      </c>
      <c r="K2306" s="15">
        <f>укпф1[[#This Row],[цена]]*укпф1[[#This Row],[объем]]</f>
        <v>19255.542256097557</v>
      </c>
      <c r="L2306" s="16">
        <f>IFERROR(укпф1[[#This Row],[объем]]*VLOOKUP(укпф1[[#This Row],[артикул]],[1]маринад!$A$2:$D$39,3,FALSE),укпф1[[#This Row],[объем]])</f>
        <v>92.195121951219505</v>
      </c>
    </row>
    <row r="2307" spans="1:12" x14ac:dyDescent="0.35">
      <c r="A2307" s="15" t="s">
        <v>161</v>
      </c>
      <c r="B2307" s="13" t="s">
        <v>71</v>
      </c>
      <c r="C2307" t="s">
        <v>69</v>
      </c>
      <c r="D2307">
        <f>VLOOKUP(укпф1[[#This Row],[Номенклатура]],[1]!Таблица213[[product_name]:[упаковка]],7,FALSE)</f>
        <v>725</v>
      </c>
      <c r="E2307" t="s">
        <v>78</v>
      </c>
      <c r="F2307" t="str">
        <f>VLOOKUP(укпф1[[#This Row],[Номенклатура]],[1]!Таблица213[[product_name]:[упаковка]],3,FALSE)</f>
        <v>ОХЛ</v>
      </c>
      <c r="G2307" s="15"/>
      <c r="H2307" t="str">
        <f>VLOOKUP(укпф1[[#This Row],[Номенклатура]],[1]!Таблица213[[product_name]:[упаковка]],4,FALSE)</f>
        <v>грудка</v>
      </c>
      <c r="I2307">
        <v>1426.2096774193549</v>
      </c>
      <c r="J2307" s="15">
        <v>884.0434821428571</v>
      </c>
      <c r="K2307" s="15">
        <f>укпф1[[#This Row],[цена]]*укпф1[[#This Row],[объем]]</f>
        <v>1260831.3694916475</v>
      </c>
      <c r="L2307" s="16">
        <f>IFERROR(укпф1[[#This Row],[объем]]*VLOOKUP(укпф1[[#This Row],[артикул]],[1]маринад!$A$2:$D$39,3,FALSE),укпф1[[#This Row],[объем]])</f>
        <v>1426.2096774193549</v>
      </c>
    </row>
    <row r="2308" spans="1:12" x14ac:dyDescent="0.35">
      <c r="A2308" s="15" t="s">
        <v>161</v>
      </c>
      <c r="B2308" s="13" t="s">
        <v>71</v>
      </c>
      <c r="C2308" t="s">
        <v>69</v>
      </c>
      <c r="D2308">
        <f>VLOOKUP(укпф1[[#This Row],[Номенклатура]],[1]!Таблица213[[product_name]:[упаковка]],7,FALSE)</f>
        <v>727</v>
      </c>
      <c r="E2308" t="s">
        <v>38</v>
      </c>
      <c r="F2308" t="str">
        <f>VLOOKUP(укпф1[[#This Row],[Номенклатура]],[1]!Таблица213[[product_name]:[упаковка]],3,FALSE)</f>
        <v>ОХЛ</v>
      </c>
      <c r="G2308" s="15"/>
      <c r="H2308" t="str">
        <f>VLOOKUP(укпф1[[#This Row],[Номенклатура]],[1]!Таблица213[[product_name]:[упаковка]],4,FALSE)</f>
        <v>грудка</v>
      </c>
      <c r="I2308">
        <v>52.695652173913039</v>
      </c>
      <c r="J2308" s="15">
        <v>899.79420535714269</v>
      </c>
      <c r="K2308" s="15">
        <f>укпф1[[#This Row],[цена]]*укпф1[[#This Row],[объем]]</f>
        <v>47415.24247360247</v>
      </c>
      <c r="L2308" s="16">
        <f>IFERROR(укпф1[[#This Row],[объем]]*VLOOKUP(укпф1[[#This Row],[артикул]],[1]маринад!$A$2:$D$39,3,FALSE),укпф1[[#This Row],[объем]])</f>
        <v>52.695652173913039</v>
      </c>
    </row>
    <row r="2309" spans="1:12" x14ac:dyDescent="0.35">
      <c r="A2309" s="15" t="s">
        <v>161</v>
      </c>
      <c r="B2309" s="13" t="s">
        <v>71</v>
      </c>
      <c r="C2309" t="s">
        <v>69</v>
      </c>
      <c r="D2309">
        <f>VLOOKUP(укпф1[[#This Row],[Номенклатура]],[1]!Таблица213[[product_name]:[упаковка]],7,FALSE)</f>
        <v>731</v>
      </c>
      <c r="E2309" t="s">
        <v>81</v>
      </c>
      <c r="F2309" t="str">
        <f>VLOOKUP(укпф1[[#This Row],[Номенклатура]],[1]!Таблица213[[product_name]:[упаковка]],3,FALSE)</f>
        <v>ОХЛ</v>
      </c>
      <c r="G2309" s="15"/>
      <c r="H2309" t="str">
        <f>VLOOKUP(укпф1[[#This Row],[Номенклатура]],[1]!Таблица213[[product_name]:[упаковка]],4,FALSE)</f>
        <v>желудки</v>
      </c>
      <c r="I2309">
        <v>153.65853658536582</v>
      </c>
      <c r="J2309" s="15">
        <v>554.21605446428566</v>
      </c>
      <c r="K2309" s="15">
        <f>укпф1[[#This Row],[цена]]*укпф1[[#This Row],[объем]]</f>
        <v>85160.027881097543</v>
      </c>
      <c r="L2309" s="16">
        <f>IFERROR(укпф1[[#This Row],[объем]]*VLOOKUP(укпф1[[#This Row],[артикул]],[1]маринад!$A$2:$D$39,3,FALSE),укпф1[[#This Row],[объем]])</f>
        <v>153.65853658536582</v>
      </c>
    </row>
    <row r="2310" spans="1:12" x14ac:dyDescent="0.35">
      <c r="A2310" s="15" t="s">
        <v>161</v>
      </c>
      <c r="B2310" s="13" t="s">
        <v>71</v>
      </c>
      <c r="C2310" t="s">
        <v>69</v>
      </c>
      <c r="D2310">
        <f>VLOOKUP(укпф1[[#This Row],[Номенклатура]],[1]!Таблица213[[product_name]:[упаковка]],7,FALSE)</f>
        <v>730</v>
      </c>
      <c r="E2310" t="s">
        <v>45</v>
      </c>
      <c r="F2310" t="str">
        <f>VLOOKUP(укпф1[[#This Row],[Номенклатура]],[1]!Таблица213[[product_name]:[упаковка]],3,FALSE)</f>
        <v>ОХЛ</v>
      </c>
      <c r="G2310" s="15"/>
      <c r="H2310" t="str">
        <f>VLOOKUP(укпф1[[#This Row],[Номенклатура]],[1]!Таблица213[[product_name]:[упаковка]],4,FALSE)</f>
        <v>желудки</v>
      </c>
      <c r="I2310">
        <v>128.57142857142856</v>
      </c>
      <c r="J2310" s="15">
        <v>570.84991071428567</v>
      </c>
      <c r="K2310" s="15">
        <f>укпф1[[#This Row],[цена]]*укпф1[[#This Row],[объем]]</f>
        <v>73394.988520408151</v>
      </c>
      <c r="L2310" s="16">
        <f>IFERROR(укпф1[[#This Row],[объем]]*VLOOKUP(укпф1[[#This Row],[артикул]],[1]маринад!$A$2:$D$39,3,FALSE),укпф1[[#This Row],[объем]])</f>
        <v>128.57142857142856</v>
      </c>
    </row>
    <row r="2311" spans="1:12" x14ac:dyDescent="0.35">
      <c r="A2311" s="15" t="s">
        <v>161</v>
      </c>
      <c r="B2311" s="13" t="s">
        <v>71</v>
      </c>
      <c r="C2311" t="s">
        <v>69</v>
      </c>
      <c r="D2311">
        <f>VLOOKUP(укпф1[[#This Row],[Номенклатура]],[1]!Таблица213[[product_name]:[упаковка]],7,FALSE)</f>
        <v>942</v>
      </c>
      <c r="E2311" t="s">
        <v>52</v>
      </c>
      <c r="F2311" t="str">
        <f>VLOOKUP(укпф1[[#This Row],[Номенклатура]],[1]!Таблица213[[product_name]:[упаковка]],3,FALSE)</f>
        <v>ОХЛ</v>
      </c>
      <c r="G2311" s="15"/>
      <c r="H2311" t="str">
        <f>VLOOKUP(укпф1[[#This Row],[Номенклатура]],[1]!Таблица213[[product_name]:[упаковка]],4,FALSE)</f>
        <v>крыло</v>
      </c>
      <c r="I2311">
        <v>39.130434782608688</v>
      </c>
      <c r="J2311" s="15">
        <v>922.36024844720498</v>
      </c>
      <c r="K2311" s="15">
        <f>укпф1[[#This Row],[цена]]*укпф1[[#This Row],[объем]]</f>
        <v>36092.357547934102</v>
      </c>
      <c r="L2311" s="16">
        <f>IFERROR(укпф1[[#This Row],[объем]]*VLOOKUP(укпф1[[#This Row],[артикул]],[1]маринад!$A$2:$D$39,3,FALSE),укпф1[[#This Row],[объем]])</f>
        <v>33.015891649180467</v>
      </c>
    </row>
    <row r="2312" spans="1:12" x14ac:dyDescent="0.35">
      <c r="A2312" s="15" t="s">
        <v>161</v>
      </c>
      <c r="B2312" s="13" t="s">
        <v>71</v>
      </c>
      <c r="C2312" t="s">
        <v>69</v>
      </c>
      <c r="D2312">
        <f>VLOOKUP(укпф1[[#This Row],[Номенклатура]],[1]!Таблица213[[product_name]:[упаковка]],7,FALSE)</f>
        <v>715</v>
      </c>
      <c r="E2312" t="s">
        <v>75</v>
      </c>
      <c r="F2312" t="str">
        <f>VLOOKUP(укпф1[[#This Row],[Номенклатура]],[1]!Таблица213[[product_name]:[упаковка]],3,FALSE)</f>
        <v>ОХЛ</v>
      </c>
      <c r="G2312" s="15"/>
      <c r="H2312" t="str">
        <f>VLOOKUP(укпф1[[#This Row],[Номенклатура]],[1]!Таблица213[[product_name]:[упаковка]],4,FALSE)</f>
        <v>крыло</v>
      </c>
      <c r="I2312">
        <v>2351.9083969465646</v>
      </c>
      <c r="J2312" s="15">
        <v>899.88524999999993</v>
      </c>
      <c r="K2312" s="15">
        <f>укпф1[[#This Row],[цена]]*укпф1[[#This Row],[объем]]</f>
        <v>2116447.6757633584</v>
      </c>
      <c r="L2312" s="16">
        <f>IFERROR(укпф1[[#This Row],[объем]]*VLOOKUP(укпф1[[#This Row],[артикул]],[1]маринад!$A$2:$D$39,3,FALSE),укпф1[[#This Row],[объем]])</f>
        <v>2351.9083969465646</v>
      </c>
    </row>
    <row r="2313" spans="1:12" x14ac:dyDescent="0.35">
      <c r="A2313" s="15" t="s">
        <v>161</v>
      </c>
      <c r="B2313" s="13" t="s">
        <v>71</v>
      </c>
      <c r="C2313" t="s">
        <v>69</v>
      </c>
      <c r="D2313">
        <f>VLOOKUP(укпф1[[#This Row],[Номенклатура]],[1]!Таблица213[[product_name]:[упаковка]],7,FALSE)</f>
        <v>714</v>
      </c>
      <c r="E2313" t="s">
        <v>32</v>
      </c>
      <c r="F2313" t="str">
        <f>VLOOKUP(укпф1[[#This Row],[Номенклатура]],[1]!Таблица213[[product_name]:[упаковка]],3,FALSE)</f>
        <v>ОХЛ</v>
      </c>
      <c r="G2313" s="15"/>
      <c r="H2313" t="str">
        <f>VLOOKUP(укпф1[[#This Row],[Номенклатура]],[1]!Таблица213[[product_name]:[упаковка]],4,FALSE)</f>
        <v>крыло</v>
      </c>
      <c r="I2313">
        <v>409.09090909090907</v>
      </c>
      <c r="J2313" s="15">
        <v>915.90910714285712</v>
      </c>
      <c r="K2313" s="15">
        <f>укпф1[[#This Row],[цена]]*укпф1[[#This Row],[объем]]</f>
        <v>374690.08928571426</v>
      </c>
      <c r="L2313" s="16">
        <f>IFERROR(укпф1[[#This Row],[объем]]*VLOOKUP(укпф1[[#This Row],[артикул]],[1]маринад!$A$2:$D$39,3,FALSE),укпф1[[#This Row],[объем]])</f>
        <v>409.09090909090907</v>
      </c>
    </row>
    <row r="2314" spans="1:12" x14ac:dyDescent="0.35">
      <c r="A2314" s="15" t="s">
        <v>161</v>
      </c>
      <c r="B2314" s="13" t="s">
        <v>71</v>
      </c>
      <c r="C2314" t="s">
        <v>69</v>
      </c>
      <c r="D2314">
        <f>VLOOKUP(укпф1[[#This Row],[Номенклатура]],[1]!Таблица213[[product_name]:[упаковка]],7,FALSE)</f>
        <v>737</v>
      </c>
      <c r="E2314" t="s">
        <v>90</v>
      </c>
      <c r="F2314" t="str">
        <f>VLOOKUP(укпф1[[#This Row],[Номенклатура]],[1]!Таблица213[[product_name]:[упаковка]],3,FALSE)</f>
        <v>ОХЛ</v>
      </c>
      <c r="G2314" s="15"/>
      <c r="H2314" t="str">
        <f>VLOOKUP(укпф1[[#This Row],[Номенклатура]],[1]!Таблица213[[product_name]:[упаковка]],4,FALSE)</f>
        <v>лапы</v>
      </c>
      <c r="I2314">
        <v>48.387096774193552</v>
      </c>
      <c r="J2314" s="15">
        <v>201.20866071428571</v>
      </c>
      <c r="K2314" s="15">
        <f>укпф1[[#This Row],[цена]]*укпф1[[#This Row],[объем]]</f>
        <v>9735.9029377880197</v>
      </c>
      <c r="L2314" s="16">
        <f>IFERROR(укпф1[[#This Row],[объем]]*VLOOKUP(укпф1[[#This Row],[артикул]],[1]маринад!$A$2:$D$39,3,FALSE),укпф1[[#This Row],[объем]])</f>
        <v>48.387096774193552</v>
      </c>
    </row>
    <row r="2315" spans="1:12" x14ac:dyDescent="0.35">
      <c r="A2315" s="15" t="s">
        <v>161</v>
      </c>
      <c r="B2315" s="13" t="s">
        <v>71</v>
      </c>
      <c r="C2315" t="s">
        <v>69</v>
      </c>
      <c r="D2315">
        <f>VLOOKUP(укпф1[[#This Row],[Номенклатура]],[1]!Таблица213[[product_name]:[упаковка]],7,FALSE)</f>
        <v>952</v>
      </c>
      <c r="E2315" t="s">
        <v>86</v>
      </c>
      <c r="F2315" t="str">
        <f>VLOOKUP(укпф1[[#This Row],[Номенклатура]],[1]!Таблица213[[product_name]:[упаковка]],3,FALSE)</f>
        <v>ОХЛ</v>
      </c>
      <c r="G2315" s="15"/>
      <c r="H2315" t="str">
        <f>VLOOKUP(укпф1[[#This Row],[Номенклатура]],[1]!Таблица213[[product_name]:[упаковка]],4,FALSE)</f>
        <v>голень</v>
      </c>
      <c r="I2315">
        <v>36.359999999999992</v>
      </c>
      <c r="J2315" s="15">
        <v>930.02102678571418</v>
      </c>
      <c r="K2315" s="15">
        <f>укпф1[[#This Row],[цена]]*укпф1[[#This Row],[объем]]</f>
        <v>33815.564533928562</v>
      </c>
      <c r="L2315" s="16">
        <f>IFERROR(укпф1[[#This Row],[объем]]*VLOOKUP(укпф1[[#This Row],[артикул]],[1]маринад!$A$2:$D$39,3,FALSE),укпф1[[#This Row],[объем]])</f>
        <v>31.090209491235566</v>
      </c>
    </row>
    <row r="2316" spans="1:12" x14ac:dyDescent="0.35">
      <c r="A2316" s="15" t="s">
        <v>161</v>
      </c>
      <c r="B2316" s="13" t="s">
        <v>71</v>
      </c>
      <c r="C2316" t="s">
        <v>69</v>
      </c>
      <c r="D2316">
        <f>VLOOKUP(укпф1[[#This Row],[Номенклатура]],[1]!Таблица213[[product_name]:[упаковка]],7,FALSE)</f>
        <v>953</v>
      </c>
      <c r="E2316" t="s">
        <v>87</v>
      </c>
      <c r="F2316" t="str">
        <f>VLOOKUP(укпф1[[#This Row],[Номенклатура]],[1]!Таблица213[[product_name]:[упаковка]],3,FALSE)</f>
        <v>ОХЛ</v>
      </c>
      <c r="G2316" s="15"/>
      <c r="H2316" t="str">
        <f>VLOOKUP(укпф1[[#This Row],[Номенклатура]],[1]!Таблица213[[product_name]:[упаковка]],4,FALSE)</f>
        <v>бедро</v>
      </c>
      <c r="I2316">
        <v>61.199999999999996</v>
      </c>
      <c r="J2316" s="15">
        <v>953.23741071428572</v>
      </c>
      <c r="K2316" s="15">
        <f>укпф1[[#This Row],[цена]]*укпф1[[#This Row],[объем]]</f>
        <v>58338.129535714281</v>
      </c>
      <c r="L2316" s="16">
        <f>IFERROR(укпф1[[#This Row],[объем]]*VLOOKUP(укпф1[[#This Row],[артикул]],[1]маринад!$A$2:$D$39,3,FALSE),укпф1[[#This Row],[объем]])</f>
        <v>52.781371280724443</v>
      </c>
    </row>
    <row r="2317" spans="1:12" x14ac:dyDescent="0.35">
      <c r="A2317" s="15" t="s">
        <v>161</v>
      </c>
      <c r="B2317" s="13" t="s">
        <v>71</v>
      </c>
      <c r="C2317" t="s">
        <v>69</v>
      </c>
      <c r="D2317">
        <f>VLOOKUP(укпф1[[#This Row],[Номенклатура]],[1]!Таблица213[[product_name]:[упаковка]],7,FALSE)</f>
        <v>204</v>
      </c>
      <c r="E2317" t="s">
        <v>84</v>
      </c>
      <c r="F2317" t="str">
        <f>VLOOKUP(укпф1[[#This Row],[Номенклатура]],[1]!Таблица213[[product_name]:[упаковка]],3,FALSE)</f>
        <v>ОХЛ</v>
      </c>
      <c r="G2317" s="15"/>
      <c r="H2317" t="str">
        <f>VLOOKUP(укпф1[[#This Row],[Номенклатура]],[1]!Таблица213[[product_name]:[упаковка]],4,FALSE)</f>
        <v>крыло</v>
      </c>
      <c r="I2317">
        <v>80.209216094368543</v>
      </c>
      <c r="J2317" s="15">
        <v>884.0434821428571</v>
      </c>
      <c r="K2317" s="15">
        <f>укпф1[[#This Row],[цена]]*укпф1[[#This Row],[объем]]</f>
        <v>70908.434696014461</v>
      </c>
      <c r="L2317" s="16">
        <f>IFERROR(укпф1[[#This Row],[объем]]*VLOOKUP(укпф1[[#This Row],[артикул]],[1]маринад!$A$2:$D$39,3,FALSE),укпф1[[#This Row],[объем]])</f>
        <v>68.760579592257642</v>
      </c>
    </row>
    <row r="2318" spans="1:12" x14ac:dyDescent="0.35">
      <c r="A2318" s="15" t="s">
        <v>161</v>
      </c>
      <c r="B2318" s="13" t="s">
        <v>71</v>
      </c>
      <c r="C2318" t="s">
        <v>69</v>
      </c>
      <c r="D2318">
        <f>VLOOKUP(укпф1[[#This Row],[Номенклатура]],[1]!Таблица213[[product_name]:[упаковка]],7,FALSE)</f>
        <v>1053</v>
      </c>
      <c r="E2318" t="s">
        <v>182</v>
      </c>
      <c r="F2318" t="str">
        <f>VLOOKUP(укпф1[[#This Row],[Номенклатура]],[1]!Таблица213[[product_name]:[упаковка]],3,FALSE)</f>
        <v>ОХЛ</v>
      </c>
      <c r="G2318" s="15"/>
      <c r="H2318" t="str">
        <f>VLOOKUP(укпф1[[#This Row],[Номенклатура]],[1]!Таблица213[[product_name]:[упаковка]],4,FALSE)</f>
        <v>крыло</v>
      </c>
      <c r="I2318">
        <v>30.31726680046852</v>
      </c>
      <c r="J2318" s="15">
        <v>884.0434821428571</v>
      </c>
      <c r="K2318" s="15">
        <f>укпф1[[#This Row],[цена]]*укпф1[[#This Row],[объем]]</f>
        <v>26801.782111340228</v>
      </c>
      <c r="L2318" s="16">
        <f>IFERROR(укпф1[[#This Row],[объем]]*VLOOKUP(укпф1[[#This Row],[артикул]],[1]маринад!$A$2:$D$39,3,FALSE),укпф1[[#This Row],[объем]])</f>
        <v>30.01709584204804</v>
      </c>
    </row>
    <row r="2319" spans="1:12" x14ac:dyDescent="0.35">
      <c r="A2319" s="15" t="s">
        <v>161</v>
      </c>
      <c r="B2319" s="13" t="s">
        <v>71</v>
      </c>
      <c r="C2319" t="s">
        <v>69</v>
      </c>
      <c r="D2319">
        <f>VLOOKUP(укпф1[[#This Row],[Номенклатура]],[1]!Таблица213[[product_name]:[упаковка]],7,FALSE)</f>
        <v>205</v>
      </c>
      <c r="E2319" t="s">
        <v>88</v>
      </c>
      <c r="F2319" t="str">
        <f>VLOOKUP(укпф1[[#This Row],[Номенклатура]],[1]!Таблица213[[product_name]:[упаковка]],3,FALSE)</f>
        <v>ОХЛ</v>
      </c>
      <c r="G2319" s="15"/>
      <c r="H2319" t="str">
        <f>VLOOKUP(укпф1[[#This Row],[Номенклатура]],[1]!Таблица213[[product_name]:[упаковка]],4,FALSE)</f>
        <v>рагу</v>
      </c>
      <c r="I2319">
        <v>181.78217821782178</v>
      </c>
      <c r="J2319" s="15">
        <v>635.49160714285711</v>
      </c>
      <c r="K2319" s="15">
        <f>укпф1[[#This Row],[цена]]*укпф1[[#This Row],[объем]]</f>
        <v>115521.04858557283</v>
      </c>
      <c r="L2319" s="16">
        <f>IFERROR(укпф1[[#This Row],[объем]]*VLOOKUP(укпф1[[#This Row],[артикул]],[1]маринад!$A$2:$D$39,3,FALSE),укпф1[[#This Row],[объем]])</f>
        <v>134.88326646718244</v>
      </c>
    </row>
    <row r="2320" spans="1:12" x14ac:dyDescent="0.35">
      <c r="A2320" s="15" t="s">
        <v>161</v>
      </c>
      <c r="B2320" s="13" t="s">
        <v>71</v>
      </c>
      <c r="C2320" t="s">
        <v>69</v>
      </c>
      <c r="D2320">
        <f>VLOOKUP(укпф1[[#This Row],[Номенклатура]],[1]!Таблица213[[product_name]:[упаковка]],7,FALSE)</f>
        <v>30</v>
      </c>
      <c r="E2320" t="s">
        <v>80</v>
      </c>
      <c r="F2320" t="str">
        <f>VLOOKUP(укпф1[[#This Row],[Номенклатура]],[1]!Таблица213[[product_name]:[упаковка]],3,FALSE)</f>
        <v>ОХЛ</v>
      </c>
      <c r="G2320" s="15"/>
      <c r="H2320" t="str">
        <f>VLOOKUP(укпф1[[#This Row],[Номенклатура]],[1]!Таблица213[[product_name]:[упаковка]],4,FALSE)</f>
        <v>рагу</v>
      </c>
      <c r="I2320">
        <v>357.2093023255814</v>
      </c>
      <c r="J2320" s="15">
        <v>739.28249999999991</v>
      </c>
      <c r="K2320" s="15">
        <f>укпф1[[#This Row],[цена]]*укпф1[[#This Row],[объем]]</f>
        <v>264078.5860465116</v>
      </c>
      <c r="L2320" s="16">
        <f>IFERROR(укпф1[[#This Row],[объем]]*VLOOKUP(укпф1[[#This Row],[артикул]],[1]маринад!$A$2:$D$39,3,FALSE),укпф1[[#This Row],[объем]])</f>
        <v>357.2093023255814</v>
      </c>
    </row>
    <row r="2321" spans="1:12" x14ac:dyDescent="0.35">
      <c r="A2321" s="15" t="s">
        <v>161</v>
      </c>
      <c r="B2321" s="13" t="s">
        <v>71</v>
      </c>
      <c r="C2321" t="s">
        <v>69</v>
      </c>
      <c r="D2321">
        <f>VLOOKUP(укпф1[[#This Row],[Номенклатура]],[1]!Таблица213[[product_name]:[упаковка]],7,FALSE)</f>
        <v>733</v>
      </c>
      <c r="E2321" t="s">
        <v>82</v>
      </c>
      <c r="F2321" t="str">
        <f>VLOOKUP(укпф1[[#This Row],[Номенклатура]],[1]!Таблица213[[product_name]:[упаковка]],3,FALSE)</f>
        <v>ОХЛ</v>
      </c>
      <c r="G2321" s="15"/>
      <c r="H2321" t="str">
        <f>VLOOKUP(укпф1[[#This Row],[Номенклатура]],[1]!Таблица213[[product_name]:[упаковка]],4,FALSE)</f>
        <v>печень</v>
      </c>
      <c r="I2321">
        <v>151.21951219512192</v>
      </c>
      <c r="J2321" s="15">
        <v>522.04998214285706</v>
      </c>
      <c r="K2321" s="15">
        <f>укпф1[[#This Row],[цена]]*укпф1[[#This Row],[объем]]</f>
        <v>78944.143641114948</v>
      </c>
      <c r="L2321" s="16">
        <f>IFERROR(укпф1[[#This Row],[объем]]*VLOOKUP(укпф1[[#This Row],[артикул]],[1]маринад!$A$2:$D$39,3,FALSE),укпф1[[#This Row],[объем]])</f>
        <v>151.21951219512192</v>
      </c>
    </row>
    <row r="2322" spans="1:12" x14ac:dyDescent="0.35">
      <c r="A2322" s="15" t="s">
        <v>161</v>
      </c>
      <c r="B2322" s="13" t="s">
        <v>71</v>
      </c>
      <c r="C2322" t="s">
        <v>69</v>
      </c>
      <c r="D2322">
        <f>VLOOKUP(укпф1[[#This Row],[Номенклатура]],[1]!Таблица213[[product_name]:[упаковка]],7,FALSE)</f>
        <v>732</v>
      </c>
      <c r="E2322" t="s">
        <v>47</v>
      </c>
      <c r="F2322" t="str">
        <f>VLOOKUP(укпф1[[#This Row],[Номенклатура]],[1]!Таблица213[[product_name]:[упаковка]],3,FALSE)</f>
        <v>ОХЛ</v>
      </c>
      <c r="G2322" s="15"/>
      <c r="H2322" t="str">
        <f>VLOOKUP(укпф1[[#This Row],[Номенклатура]],[1]!Таблица213[[product_name]:[упаковка]],4,FALSE)</f>
        <v>печень</v>
      </c>
      <c r="I2322">
        <v>128.25</v>
      </c>
      <c r="J2322" s="15">
        <v>538.07383928571426</v>
      </c>
      <c r="K2322" s="15">
        <f>укпф1[[#This Row],[цена]]*укпф1[[#This Row],[объем]]</f>
        <v>69007.96988839285</v>
      </c>
      <c r="L2322" s="16">
        <f>IFERROR(укпф1[[#This Row],[объем]]*VLOOKUP(укпф1[[#This Row],[артикул]],[1]маринад!$A$2:$D$39,3,FALSE),укпф1[[#This Row],[объем]])</f>
        <v>128.25</v>
      </c>
    </row>
    <row r="2323" spans="1:12" x14ac:dyDescent="0.35">
      <c r="A2323" s="15" t="s">
        <v>161</v>
      </c>
      <c r="B2323" s="13" t="s">
        <v>71</v>
      </c>
      <c r="C2323" t="s">
        <v>69</v>
      </c>
      <c r="D2323">
        <f>VLOOKUP(укпф1[[#This Row],[Номенклатура]],[1]!Таблица213[[product_name]:[упаковка]],7,FALSE)</f>
        <v>721</v>
      </c>
      <c r="E2323" t="s">
        <v>183</v>
      </c>
      <c r="F2323" t="str">
        <f>VLOOKUP(укпф1[[#This Row],[Номенклатура]],[1]!Таблица213[[product_name]:[упаковка]],3,FALSE)</f>
        <v>ОХЛ</v>
      </c>
      <c r="G2323" s="15"/>
      <c r="H2323" t="str">
        <f>VLOOKUP(укпф1[[#This Row],[Номенклатура]],[1]!Таблица213[[product_name]:[упаковка]],4,FALSE)</f>
        <v>половинка</v>
      </c>
      <c r="I2323">
        <v>84.666666666666671</v>
      </c>
      <c r="J2323" s="15">
        <v>819.40178571428567</v>
      </c>
      <c r="K2323" s="15">
        <f>укпф1[[#This Row],[цена]]*укпф1[[#This Row],[объем]]</f>
        <v>69376.017857142855</v>
      </c>
      <c r="L2323" s="16">
        <f>IFERROR(укпф1[[#This Row],[объем]]*VLOOKUP(укпф1[[#This Row],[артикул]],[1]маринад!$A$2:$D$39,3,FALSE),укпф1[[#This Row],[объем]])</f>
        <v>84.666666666666671</v>
      </c>
    </row>
    <row r="2324" spans="1:12" x14ac:dyDescent="0.35">
      <c r="A2324" s="15" t="s">
        <v>161</v>
      </c>
      <c r="B2324" s="13" t="s">
        <v>71</v>
      </c>
      <c r="C2324" t="s">
        <v>69</v>
      </c>
      <c r="D2324">
        <f>VLOOKUP(укпф1[[#This Row],[Номенклатура]],[1]!Таблица213[[product_name]:[упаковка]],7,FALSE)</f>
        <v>720</v>
      </c>
      <c r="E2324" t="s">
        <v>40</v>
      </c>
      <c r="F2324" t="str">
        <f>VLOOKUP(укпф1[[#This Row],[Номенклатура]],[1]!Таблица213[[product_name]:[упаковка]],3,FALSE)</f>
        <v>ОХЛ</v>
      </c>
      <c r="G2324" s="15"/>
      <c r="H2324" t="str">
        <f>VLOOKUP(укпф1[[#This Row],[Номенклатура]],[1]!Таблица213[[product_name]:[упаковка]],4,FALSE)</f>
        <v>половинка</v>
      </c>
      <c r="I2324">
        <v>30.571428571428566</v>
      </c>
      <c r="J2324" s="15">
        <v>836.08116428571429</v>
      </c>
      <c r="K2324" s="15">
        <f>укпф1[[#This Row],[цена]]*укпф1[[#This Row],[объем]]</f>
        <v>25560.195593877546</v>
      </c>
      <c r="L2324" s="16">
        <f>IFERROR(укпф1[[#This Row],[объем]]*VLOOKUP(укпф1[[#This Row],[артикул]],[1]маринад!$A$2:$D$39,3,FALSE),укпф1[[#This Row],[объем]])</f>
        <v>30.571428571428566</v>
      </c>
    </row>
    <row r="2325" spans="1:12" x14ac:dyDescent="0.35">
      <c r="A2325" s="15" t="s">
        <v>161</v>
      </c>
      <c r="B2325" s="13" t="s">
        <v>71</v>
      </c>
      <c r="C2325" t="s">
        <v>69</v>
      </c>
      <c r="D2325">
        <f>VLOOKUP(укпф1[[#This Row],[Номенклатура]],[1]!Таблица213[[product_name]:[упаковка]],7,FALSE)</f>
        <v>956</v>
      </c>
      <c r="E2325" t="s">
        <v>168</v>
      </c>
      <c r="F2325" t="str">
        <f>VLOOKUP(укпф1[[#This Row],[Номенклатура]],[1]!Таблица213[[product_name]:[упаковка]],3,FALSE)</f>
        <v>ОХЛ</v>
      </c>
      <c r="G2325" s="15"/>
      <c r="H2325" t="str">
        <f>VLOOKUP(укпф1[[#This Row],[Номенклатура]],[1]!Таблица213[[product_name]:[упаковка]],4,FALSE)</f>
        <v>половинка</v>
      </c>
      <c r="I2325">
        <v>65.714285714285708</v>
      </c>
      <c r="J2325" s="15">
        <v>799.37196428571428</v>
      </c>
      <c r="K2325" s="15">
        <f>укпф1[[#This Row],[цена]]*укпф1[[#This Row],[объем]]</f>
        <v>52530.157653061222</v>
      </c>
      <c r="L2325" s="16">
        <f>IFERROR(укпф1[[#This Row],[объем]]*VLOOKUP(укпф1[[#This Row],[артикул]],[1]маринад!$A$2:$D$39,3,FALSE),укпф1[[#This Row],[объем]])</f>
        <v>63.98664626512727</v>
      </c>
    </row>
    <row r="2326" spans="1:12" x14ac:dyDescent="0.35">
      <c r="A2326" s="15" t="s">
        <v>161</v>
      </c>
      <c r="B2326" s="13" t="s">
        <v>71</v>
      </c>
      <c r="C2326" t="s">
        <v>69</v>
      </c>
      <c r="D2326">
        <f>VLOOKUP(укпф1[[#This Row],[Номенклатура]],[1]!Таблица213[[product_name]:[упаковка]],7,FALSE)</f>
        <v>735</v>
      </c>
      <c r="E2326" t="s">
        <v>83</v>
      </c>
      <c r="F2326" t="str">
        <f>VLOOKUP(укпф1[[#This Row],[Номенклатура]],[1]!Таблица213[[product_name]:[упаковка]],3,FALSE)</f>
        <v>ОХЛ</v>
      </c>
      <c r="G2326" s="15"/>
      <c r="H2326" t="str">
        <f>VLOOKUP(укпф1[[#This Row],[Номенклатура]],[1]!Таблица213[[product_name]:[упаковка]],4,FALSE)</f>
        <v>сердце</v>
      </c>
      <c r="I2326">
        <v>201.39344262295083</v>
      </c>
      <c r="J2326" s="15">
        <v>899.88524999999993</v>
      </c>
      <c r="K2326" s="15">
        <f>укпф1[[#This Row],[цена]]*укпф1[[#This Row],[объем]]</f>
        <v>181230.98846311474</v>
      </c>
      <c r="L2326" s="16">
        <f>IFERROR(укпф1[[#This Row],[объем]]*VLOOKUP(укпф1[[#This Row],[артикул]],[1]маринад!$A$2:$D$39,3,FALSE),укпф1[[#This Row],[объем]])</f>
        <v>201.39344262295083</v>
      </c>
    </row>
    <row r="2327" spans="1:12" x14ac:dyDescent="0.35">
      <c r="A2327" s="15" t="s">
        <v>161</v>
      </c>
      <c r="B2327" s="13" t="s">
        <v>71</v>
      </c>
      <c r="C2327" t="s">
        <v>69</v>
      </c>
      <c r="D2327">
        <f>VLOOKUP(укпф1[[#This Row],[Номенклатура]],[1]!Таблица213[[product_name]:[упаковка]],7,FALSE)</f>
        <v>734</v>
      </c>
      <c r="E2327" t="s">
        <v>49</v>
      </c>
      <c r="F2327" t="str">
        <f>VLOOKUP(укпф1[[#This Row],[Номенклатура]],[1]!Таблица213[[product_name]:[упаковка]],3,FALSE)</f>
        <v>ОХЛ</v>
      </c>
      <c r="G2327" s="15"/>
      <c r="H2327" t="str">
        <f>VLOOKUP(укпф1[[#This Row],[Номенклатура]],[1]!Таблица213[[product_name]:[упаковка]],4,FALSE)</f>
        <v>сердце</v>
      </c>
      <c r="I2327">
        <v>138.85714285714283</v>
      </c>
      <c r="J2327" s="15">
        <v>915.90910714285712</v>
      </c>
      <c r="K2327" s="15">
        <f>укпф1[[#This Row],[цена]]*укпф1[[#This Row],[объем]]</f>
        <v>127180.52173469386</v>
      </c>
      <c r="L2327" s="16">
        <f>IFERROR(укпф1[[#This Row],[объем]]*VLOOKUP(укпф1[[#This Row],[артикул]],[1]маринад!$A$2:$D$39,3,FALSE),укпф1[[#This Row],[объем]])</f>
        <v>138.85714285714283</v>
      </c>
    </row>
    <row r="2328" spans="1:12" x14ac:dyDescent="0.35">
      <c r="A2328" s="15" t="s">
        <v>161</v>
      </c>
      <c r="B2328" s="13" t="s">
        <v>71</v>
      </c>
      <c r="C2328" t="s">
        <v>69</v>
      </c>
      <c r="D2328">
        <f>VLOOKUP(укпф1[[#This Row],[Номенклатура]],[1]!Таблица213[[product_name]:[упаковка]],7,FALSE)</f>
        <v>719</v>
      </c>
      <c r="E2328" t="s">
        <v>77</v>
      </c>
      <c r="F2328" t="str">
        <f>VLOOKUP(укпф1[[#This Row],[Номенклатура]],[1]!Таблица213[[product_name]:[упаковка]],3,FALSE)</f>
        <v>ОХЛ</v>
      </c>
      <c r="G2328" s="15"/>
      <c r="H2328" t="str">
        <f>VLOOKUP(укпф1[[#This Row],[Номенклатура]],[1]!Таблица213[[product_name]:[упаковка]],4,FALSE)</f>
        <v>филе</v>
      </c>
      <c r="I2328">
        <v>805.94202898550714</v>
      </c>
      <c r="J2328" s="15">
        <v>1140.7893750000001</v>
      </c>
      <c r="K2328" s="15">
        <f>укпф1[[#This Row],[цена]]*укпф1[[#This Row],[объем]]</f>
        <v>919410.1035326086</v>
      </c>
      <c r="L2328" s="16">
        <f>IFERROR(укпф1[[#This Row],[объем]]*VLOOKUP(укпф1[[#This Row],[артикул]],[1]маринад!$A$2:$D$39,3,FALSE),укпф1[[#This Row],[объем]])</f>
        <v>805.94202898550714</v>
      </c>
    </row>
    <row r="2329" spans="1:12" x14ac:dyDescent="0.35">
      <c r="A2329" s="15" t="s">
        <v>161</v>
      </c>
      <c r="B2329" s="13" t="s">
        <v>71</v>
      </c>
      <c r="C2329" t="s">
        <v>69</v>
      </c>
      <c r="D2329">
        <f>VLOOKUP(укпф1[[#This Row],[Номенклатура]],[1]!Таблица213[[product_name]:[упаковка]],7,FALSE)</f>
        <v>718</v>
      </c>
      <c r="E2329" t="s">
        <v>36</v>
      </c>
      <c r="F2329" t="str">
        <f>VLOOKUP(укпф1[[#This Row],[Номенклатура]],[1]!Таблица213[[product_name]:[упаковка]],3,FALSE)</f>
        <v>ОХЛ</v>
      </c>
      <c r="G2329" s="15"/>
      <c r="H2329" t="str">
        <f>VLOOKUP(укпф1[[#This Row],[Номенклатура]],[1]!Таблица213[[product_name]:[упаковка]],4,FALSE)</f>
        <v>филе</v>
      </c>
      <c r="I2329">
        <v>590.35714285714289</v>
      </c>
      <c r="J2329" s="15">
        <v>1157.1774107142855</v>
      </c>
      <c r="K2329" s="15">
        <f>укпф1[[#This Row],[цена]]*укпф1[[#This Row],[объем]]</f>
        <v>683147.94996811217</v>
      </c>
      <c r="L2329" s="16">
        <f>IFERROR(укпф1[[#This Row],[объем]]*VLOOKUP(укпф1[[#This Row],[артикул]],[1]маринад!$A$2:$D$39,3,FALSE),укпф1[[#This Row],[объем]])</f>
        <v>590.35714285714289</v>
      </c>
    </row>
    <row r="2330" spans="1:12" x14ac:dyDescent="0.35">
      <c r="A2330" s="15" t="s">
        <v>161</v>
      </c>
      <c r="B2330" s="13" t="s">
        <v>71</v>
      </c>
      <c r="C2330" t="s">
        <v>69</v>
      </c>
      <c r="D2330">
        <f>VLOOKUP(укпф1[[#This Row],[Номенклатура]],[1]!Таблица213[[product_name]:[упаковка]],7,FALSE)</f>
        <v>702</v>
      </c>
      <c r="E2330" t="s">
        <v>72</v>
      </c>
      <c r="F2330" t="str">
        <f>VLOOKUP(укпф1[[#This Row],[Номенклатура]],[1]!Таблица213[[product_name]:[упаковка]],3,FALSE)</f>
        <v>ОХЛ</v>
      </c>
      <c r="G2330" s="15"/>
      <c r="H2330" t="str">
        <f>VLOOKUP(укпф1[[#This Row],[Номенклатура]],[1]!Таблица213[[product_name]:[упаковка]],4,FALSE)</f>
        <v>тушка</v>
      </c>
      <c r="I2330">
        <v>124.34782608695652</v>
      </c>
      <c r="J2330" s="15">
        <v>811.20776785714281</v>
      </c>
      <c r="K2330" s="15">
        <f>укпф1[[#This Row],[цена]]*укпф1[[#This Row],[объем]]</f>
        <v>100871.92243788819</v>
      </c>
      <c r="L2330" s="16">
        <f>IFERROR(укпф1[[#This Row],[объем]]*VLOOKUP(укпф1[[#This Row],[артикул]],[1]маринад!$A$2:$D$39,3,FALSE),укпф1[[#This Row],[объем]])</f>
        <v>124.34782608695652</v>
      </c>
    </row>
    <row r="2331" spans="1:12" x14ac:dyDescent="0.35">
      <c r="A2331" s="15" t="s">
        <v>161</v>
      </c>
      <c r="B2331" s="13" t="s">
        <v>71</v>
      </c>
      <c r="C2331" t="s">
        <v>69</v>
      </c>
      <c r="D2331">
        <f>VLOOKUP(укпф1[[#This Row],[Номенклатура]],[1]!Таблица213[[product_name]:[упаковка]],7,FALSE)</f>
        <v>701</v>
      </c>
      <c r="E2331" t="s">
        <v>26</v>
      </c>
      <c r="F2331" t="str">
        <f>VLOOKUP(укпф1[[#This Row],[Номенклатура]],[1]!Таблица213[[product_name]:[упаковка]],3,FALSE)</f>
        <v>ОХЛ</v>
      </c>
      <c r="G2331" s="15"/>
      <c r="H2331" t="str">
        <f>VLOOKUP(укпф1[[#This Row],[Номенклатура]],[1]!Таблица213[[product_name]:[упаковка]],4,FALSE)</f>
        <v>тушка</v>
      </c>
      <c r="I2331">
        <v>183.13043478260869</v>
      </c>
      <c r="J2331" s="15">
        <v>827.59580357142841</v>
      </c>
      <c r="K2331" s="15">
        <f>укпф1[[#This Row],[цена]]*укпф1[[#This Row],[объем]]</f>
        <v>151557.9793322981</v>
      </c>
      <c r="L2331" s="16">
        <f>IFERROR(укпф1[[#This Row],[объем]]*VLOOKUP(укпф1[[#This Row],[артикул]],[1]маринад!$A$2:$D$39,3,FALSE),укпф1[[#This Row],[объем]])</f>
        <v>183.13043478260869</v>
      </c>
    </row>
    <row r="2332" spans="1:12" x14ac:dyDescent="0.35">
      <c r="A2332" s="15" t="s">
        <v>161</v>
      </c>
      <c r="B2332" s="13" t="s">
        <v>71</v>
      </c>
      <c r="C2332" t="s">
        <v>69</v>
      </c>
      <c r="D2332">
        <f>VLOOKUP(укпф1[[#This Row],[Номенклатура]],[1]!Таблица213[[product_name]:[упаковка]],7,FALSE)</f>
        <v>1070</v>
      </c>
      <c r="E2332" t="s">
        <v>184</v>
      </c>
      <c r="F2332" t="str">
        <f>VLOOKUP(укпф1[[#This Row],[Номенклатура]],[1]!Таблица213[[product_name]:[упаковка]],3,FALSE)</f>
        <v>ОХЛ</v>
      </c>
      <c r="G2332" s="15"/>
      <c r="H2332" t="str">
        <f>VLOOKUP(укпф1[[#This Row],[Номенклатура]],[1]!Таблица213[[product_name]:[упаковка]],4,FALSE)</f>
        <v>табак</v>
      </c>
      <c r="I2332">
        <v>29.96092274381536</v>
      </c>
      <c r="J2332" s="15">
        <v>771.14812499999994</v>
      </c>
      <c r="K2332" s="15">
        <f>укпф1[[#This Row],[цена]]*укпф1[[#This Row],[объем]]</f>
        <v>23104.30939716307</v>
      </c>
      <c r="L2332" s="16">
        <f>IFERROR(укпф1[[#This Row],[объем]]*VLOOKUP(укпф1[[#This Row],[артикул]],[1]маринад!$A$2:$D$39,3,FALSE),укпф1[[#This Row],[объем]])</f>
        <v>29.96092274381536</v>
      </c>
    </row>
    <row r="2333" spans="1:12" x14ac:dyDescent="0.35">
      <c r="A2333" s="15" t="s">
        <v>161</v>
      </c>
      <c r="B2333" s="13" t="s">
        <v>71</v>
      </c>
      <c r="C2333" t="s">
        <v>69</v>
      </c>
      <c r="D2333">
        <f>VLOOKUP(укпф1[[#This Row],[Номенклатура]],[1]!Таблица213[[product_name]:[упаковка]],7,FALSE)</f>
        <v>958</v>
      </c>
      <c r="E2333" t="s">
        <v>58</v>
      </c>
      <c r="F2333" t="str">
        <f>VLOOKUP(укпф1[[#This Row],[Номенклатура]],[1]!Таблица213[[product_name]:[упаковка]],3,FALSE)</f>
        <v>ОХЛ</v>
      </c>
      <c r="G2333" s="15"/>
      <c r="H2333" t="str">
        <f>VLOOKUP(укпф1[[#This Row],[Номенклатура]],[1]!Таблица213[[product_name]:[упаковка]],4,FALSE)</f>
        <v>табак</v>
      </c>
      <c r="I2333">
        <v>96.806722689075627</v>
      </c>
      <c r="J2333" s="15">
        <v>799.37196428571428</v>
      </c>
      <c r="K2333" s="15">
        <f>укпф1[[#This Row],[цена]]*укпф1[[#This Row],[объем]]</f>
        <v>77384.58007202881</v>
      </c>
      <c r="L2333" s="16">
        <f>IFERROR(укпф1[[#This Row],[объем]]*VLOOKUP(укпф1[[#This Row],[артикул]],[1]маринад!$A$2:$D$39,3,FALSE),укпф1[[#This Row],[объем]])</f>
        <v>94.261657925097978</v>
      </c>
    </row>
    <row r="2334" spans="1:12" x14ac:dyDescent="0.35">
      <c r="A2334" s="15" t="s">
        <v>161</v>
      </c>
      <c r="B2334" s="13" t="s">
        <v>71</v>
      </c>
      <c r="C2334" t="s">
        <v>69</v>
      </c>
      <c r="D2334">
        <f>VLOOKUP(укпф1[[#This Row],[Номенклатура]],[1]!Таблица213[[product_name]:[упаковка]],7,FALSE)</f>
        <v>961</v>
      </c>
      <c r="E2334" t="s">
        <v>89</v>
      </c>
      <c r="F2334" t="str">
        <f>VLOOKUP(укпф1[[#This Row],[Номенклатура]],[1]!Таблица213[[product_name]:[упаковка]],3,FALSE)</f>
        <v>ОХЛ</v>
      </c>
      <c r="G2334" s="15"/>
      <c r="H2334" t="str">
        <f>VLOOKUP(укпф1[[#This Row],[Номенклатура]],[1]!Таблица213[[product_name]:[упаковка]],4,FALSE)</f>
        <v>табак</v>
      </c>
      <c r="I2334">
        <v>38.31428571428571</v>
      </c>
      <c r="J2334" s="15">
        <v>777.06602678571426</v>
      </c>
      <c r="K2334" s="15">
        <f>укпф1[[#This Row],[цена]]*укпф1[[#This Row],[объем]]</f>
        <v>29772.729769132649</v>
      </c>
      <c r="L2334" s="16">
        <f>IFERROR(укпф1[[#This Row],[объем]]*VLOOKUP(укпф1[[#This Row],[артикул]],[1]маринад!$A$2:$D$39,3,FALSE),укпф1[[#This Row],[объем]])</f>
        <v>37.934936350777932</v>
      </c>
    </row>
    <row r="2335" spans="1:12" x14ac:dyDescent="0.35">
      <c r="A2335" s="15" t="s">
        <v>161</v>
      </c>
      <c r="B2335" s="13" t="s">
        <v>71</v>
      </c>
      <c r="C2335" t="s">
        <v>69</v>
      </c>
      <c r="D2335">
        <f>VLOOKUP(укпф1[[#This Row],[Номенклатура]],[1]!Таблица213[[product_name]:[упаковка]],7,FALSE)</f>
        <v>717</v>
      </c>
      <c r="E2335" t="s">
        <v>76</v>
      </c>
      <c r="F2335" t="str">
        <f>VLOOKUP(укпф1[[#This Row],[Номенклатура]],[1]!Таблица213[[product_name]:[упаковка]],3,FALSE)</f>
        <v>ОХЛ</v>
      </c>
      <c r="G2335" s="15"/>
      <c r="H2335" t="str">
        <f>VLOOKUP(укпф1[[#This Row],[Номенклатура]],[1]!Таблица213[[product_name]:[упаковка]],4,FALSE)</f>
        <v>четвертина</v>
      </c>
      <c r="I2335">
        <v>443.33333333333331</v>
      </c>
      <c r="J2335" s="15">
        <v>819.40178571428567</v>
      </c>
      <c r="K2335" s="15">
        <f>укпф1[[#This Row],[цена]]*укпф1[[#This Row],[объем]]</f>
        <v>363268.12499999994</v>
      </c>
      <c r="L2335" s="16">
        <f>IFERROR(укпф1[[#This Row],[объем]]*VLOOKUP(укпф1[[#This Row],[артикул]],[1]маринад!$A$2:$D$39,3,FALSE),укпф1[[#This Row],[объем]])</f>
        <v>443.33333333333331</v>
      </c>
    </row>
    <row r="2336" spans="1:12" x14ac:dyDescent="0.35">
      <c r="A2336" s="15" t="s">
        <v>161</v>
      </c>
      <c r="B2336" s="13" t="s">
        <v>71</v>
      </c>
      <c r="C2336" t="s">
        <v>69</v>
      </c>
      <c r="D2336">
        <f>VLOOKUP(укпф1[[#This Row],[Номенклатура]],[1]!Таблица213[[product_name]:[упаковка]],7,FALSE)</f>
        <v>716</v>
      </c>
      <c r="E2336" t="s">
        <v>34</v>
      </c>
      <c r="F2336" t="str">
        <f>VLOOKUP(укпф1[[#This Row],[Номенклатура]],[1]!Таблица213[[product_name]:[упаковка]],3,FALSE)</f>
        <v>ОХЛ</v>
      </c>
      <c r="G2336" s="15"/>
      <c r="H2336" t="str">
        <f>VLOOKUP(укпф1[[#This Row],[Номенклатура]],[1]!Таблица213[[product_name]:[упаковка]],4,FALSE)</f>
        <v>четвертина</v>
      </c>
      <c r="I2336">
        <v>186</v>
      </c>
      <c r="J2336" s="15">
        <v>835.5847500000001</v>
      </c>
      <c r="K2336" s="15">
        <f>укпф1[[#This Row],[цена]]*укпф1[[#This Row],[объем]]</f>
        <v>155418.76350000003</v>
      </c>
      <c r="L2336" s="16">
        <f>IFERROR(укпф1[[#This Row],[объем]]*VLOOKUP(укпф1[[#This Row],[артикул]],[1]маринад!$A$2:$D$39,3,FALSE),укпф1[[#This Row],[объем]])</f>
        <v>186</v>
      </c>
    </row>
    <row r="2337" spans="1:12" x14ac:dyDescent="0.35">
      <c r="A2337" s="15" t="s">
        <v>161</v>
      </c>
      <c r="B2337" s="13" t="s">
        <v>71</v>
      </c>
      <c r="C2337" t="s">
        <v>69</v>
      </c>
      <c r="D2337">
        <f>VLOOKUP(укпф1[[#This Row],[Номенклатура]],[1]!Таблица213[[product_name]:[упаковка]],7,FALSE)</f>
        <v>744</v>
      </c>
      <c r="E2337" t="s">
        <v>92</v>
      </c>
      <c r="F2337" t="str">
        <f>VLOOKUP(укпф1[[#This Row],[Номенклатура]],[1]!Таблица213[[product_name]:[упаковка]],3,FALSE)</f>
        <v>ОХЛ</v>
      </c>
      <c r="G2337" s="15"/>
      <c r="H2337" t="str">
        <f>VLOOKUP(укпф1[[#This Row],[Номенклатура]],[1]!Таблица213[[product_name]:[упаковка]],4,FALSE)</f>
        <v>шея</v>
      </c>
      <c r="I2337">
        <v>73.756097560975604</v>
      </c>
      <c r="J2337" s="15">
        <v>297.71598214285711</v>
      </c>
      <c r="K2337" s="15">
        <f>укпф1[[#This Row],[цена]]*укпф1[[#This Row],[объем]]</f>
        <v>21958.369024390242</v>
      </c>
      <c r="L2337" s="16">
        <f>IFERROR(укпф1[[#This Row],[объем]]*VLOOKUP(укпф1[[#This Row],[артикул]],[1]маринад!$A$2:$D$39,3,FALSE),укпф1[[#This Row],[объем]])</f>
        <v>73.756097560975604</v>
      </c>
    </row>
    <row r="2338" spans="1:12" x14ac:dyDescent="0.35">
      <c r="A2338" s="15" t="s">
        <v>161</v>
      </c>
      <c r="B2338" s="13" t="s">
        <v>94</v>
      </c>
      <c r="C2338" s="13" t="s">
        <v>95</v>
      </c>
      <c r="D2338">
        <f>VLOOKUP(укпф1[[#This Row],[Номенклатура]],[1]!Таблица213[[product_name]:[упаковка]],7,FALSE)</f>
        <v>710</v>
      </c>
      <c r="E2338" t="s">
        <v>28</v>
      </c>
      <c r="F2338" t="str">
        <f>VLOOKUP(укпф1[[#This Row],[Номенклатура]],[1]!Таблица213[[product_name]:[упаковка]],3,FALSE)</f>
        <v>ОХЛ</v>
      </c>
      <c r="G2338" s="15"/>
      <c r="H2338" t="str">
        <f>VLOOKUP(укпф1[[#This Row],[Номенклатура]],[1]!Таблица213[[product_name]:[упаковка]],4,FALSE)</f>
        <v>бедро</v>
      </c>
      <c r="I2338">
        <v>1030</v>
      </c>
      <c r="J2338" s="15">
        <v>884.0434821428571</v>
      </c>
      <c r="K2338" s="15">
        <f>укпф1[[#This Row],[цена]]*укпф1[[#This Row],[объем]]</f>
        <v>910564.78660714277</v>
      </c>
      <c r="L2338" s="16">
        <f>IFERROR(укпф1[[#This Row],[объем]]*VLOOKUP(укпф1[[#This Row],[артикул]],[1]маринад!$A$2:$D$39,3,FALSE),укпф1[[#This Row],[объем]])</f>
        <v>1030</v>
      </c>
    </row>
    <row r="2339" spans="1:12" x14ac:dyDescent="0.35">
      <c r="A2339" s="15" t="s">
        <v>161</v>
      </c>
      <c r="B2339" s="13" t="s">
        <v>94</v>
      </c>
      <c r="C2339" s="13" t="s">
        <v>95</v>
      </c>
      <c r="D2339">
        <f>VLOOKUP(укпф1[[#This Row],[Номенклатура]],[1]!Таблица213[[product_name]:[упаковка]],7,FALSE)</f>
        <v>712</v>
      </c>
      <c r="E2339" t="s">
        <v>30</v>
      </c>
      <c r="F2339" t="str">
        <f>VLOOKUP(укпф1[[#This Row],[Номенклатура]],[1]!Таблица213[[product_name]:[упаковка]],3,FALSE)</f>
        <v>ОХЛ</v>
      </c>
      <c r="G2339" s="15"/>
      <c r="H2339" t="str">
        <f>VLOOKUP(укпф1[[#This Row],[Номенклатура]],[1]!Таблица213[[product_name]:[упаковка]],4,FALSE)</f>
        <v>голень</v>
      </c>
      <c r="I2339">
        <v>460.79999999999995</v>
      </c>
      <c r="J2339" s="15">
        <v>915.90910714285712</v>
      </c>
      <c r="K2339" s="15">
        <f>укпф1[[#This Row],[цена]]*укпф1[[#This Row],[объем]]</f>
        <v>422050.91657142853</v>
      </c>
      <c r="L2339" s="16">
        <f>IFERROR(укпф1[[#This Row],[объем]]*VLOOKUP(укпф1[[#This Row],[артикул]],[1]маринад!$A$2:$D$39,3,FALSE),укпф1[[#This Row],[объем]])</f>
        <v>460.79999999999995</v>
      </c>
    </row>
    <row r="2340" spans="1:12" x14ac:dyDescent="0.35">
      <c r="A2340" s="15" t="s">
        <v>161</v>
      </c>
      <c r="B2340" s="13" t="s">
        <v>94</v>
      </c>
      <c r="C2340" s="13" t="s">
        <v>95</v>
      </c>
      <c r="D2340">
        <f>VLOOKUP(укпф1[[#This Row],[Номенклатура]],[1]!Таблица213[[product_name]:[упаковка]],7,FALSE)</f>
        <v>727</v>
      </c>
      <c r="E2340" t="s">
        <v>38</v>
      </c>
      <c r="F2340" t="str">
        <f>VLOOKUP(укпф1[[#This Row],[Номенклатура]],[1]!Таблица213[[product_name]:[упаковка]],3,FALSE)</f>
        <v>ОХЛ</v>
      </c>
      <c r="G2340" s="15"/>
      <c r="H2340" t="str">
        <f>VLOOKUP(укпф1[[#This Row],[Номенклатура]],[1]!Таблица213[[product_name]:[упаковка]],4,FALSE)</f>
        <v>грудка</v>
      </c>
      <c r="I2340">
        <v>35.130434782608695</v>
      </c>
      <c r="J2340" s="15">
        <v>899.79420535714269</v>
      </c>
      <c r="K2340" s="15">
        <f>укпф1[[#This Row],[цена]]*укпф1[[#This Row],[объем]]</f>
        <v>31610.161649068315</v>
      </c>
      <c r="L2340" s="16">
        <f>IFERROR(укпф1[[#This Row],[объем]]*VLOOKUP(укпф1[[#This Row],[артикул]],[1]маринад!$A$2:$D$39,3,FALSE),укпф1[[#This Row],[объем]])</f>
        <v>35.130434782608695</v>
      </c>
    </row>
    <row r="2341" spans="1:12" x14ac:dyDescent="0.35">
      <c r="A2341" s="15" t="s">
        <v>161</v>
      </c>
      <c r="B2341" s="13" t="s">
        <v>94</v>
      </c>
      <c r="C2341" s="13" t="s">
        <v>95</v>
      </c>
      <c r="D2341">
        <f>VLOOKUP(укпф1[[#This Row],[Номенклатура]],[1]!Таблица213[[product_name]:[упаковка]],7,FALSE)</f>
        <v>730</v>
      </c>
      <c r="E2341" t="s">
        <v>45</v>
      </c>
      <c r="F2341" t="str">
        <f>VLOOKUP(укпф1[[#This Row],[Номенклатура]],[1]!Таблица213[[product_name]:[упаковка]],3,FALSE)</f>
        <v>ОХЛ</v>
      </c>
      <c r="G2341" s="15"/>
      <c r="H2341" t="str">
        <f>VLOOKUP(укпф1[[#This Row],[Номенклатура]],[1]!Таблица213[[product_name]:[упаковка]],4,FALSE)</f>
        <v>желудки</v>
      </c>
      <c r="I2341">
        <v>214.28571428571431</v>
      </c>
      <c r="J2341" s="15">
        <v>570.84991071428567</v>
      </c>
      <c r="K2341" s="15">
        <f>укпф1[[#This Row],[цена]]*укпф1[[#This Row],[объем]]</f>
        <v>122324.98086734694</v>
      </c>
      <c r="L2341" s="16">
        <f>IFERROR(укпф1[[#This Row],[объем]]*VLOOKUP(укпф1[[#This Row],[артикул]],[1]маринад!$A$2:$D$39,3,FALSE),укпф1[[#This Row],[объем]])</f>
        <v>214.28571428571431</v>
      </c>
    </row>
    <row r="2342" spans="1:12" x14ac:dyDescent="0.35">
      <c r="A2342" s="15" t="s">
        <v>161</v>
      </c>
      <c r="B2342" s="13" t="s">
        <v>94</v>
      </c>
      <c r="C2342" s="13" t="s">
        <v>95</v>
      </c>
      <c r="D2342">
        <f>VLOOKUP(укпф1[[#This Row],[Номенклатура]],[1]!Таблица213[[product_name]:[упаковка]],7,FALSE)</f>
        <v>714</v>
      </c>
      <c r="E2342" t="s">
        <v>32</v>
      </c>
      <c r="F2342" t="str">
        <f>VLOOKUP(укпф1[[#This Row],[Номенклатура]],[1]!Таблица213[[product_name]:[упаковка]],3,FALSE)</f>
        <v>ОХЛ</v>
      </c>
      <c r="G2342" s="15"/>
      <c r="H2342" t="str">
        <f>VLOOKUP(укпф1[[#This Row],[Номенклатура]],[1]!Таблица213[[product_name]:[упаковка]],4,FALSE)</f>
        <v>крыло</v>
      </c>
      <c r="I2342">
        <v>436.36363636363632</v>
      </c>
      <c r="J2342" s="15">
        <v>915.90910714285712</v>
      </c>
      <c r="K2342" s="15">
        <f>укпф1[[#This Row],[цена]]*укпф1[[#This Row],[объем]]</f>
        <v>399669.42857142852</v>
      </c>
      <c r="L2342" s="16">
        <f>IFERROR(укпф1[[#This Row],[объем]]*VLOOKUP(укпф1[[#This Row],[артикул]],[1]маринад!$A$2:$D$39,3,FALSE),укпф1[[#This Row],[объем]])</f>
        <v>436.36363636363632</v>
      </c>
    </row>
    <row r="2343" spans="1:12" x14ac:dyDescent="0.35">
      <c r="A2343" s="15" t="s">
        <v>161</v>
      </c>
      <c r="B2343" s="13" t="s">
        <v>94</v>
      </c>
      <c r="C2343" s="13" t="s">
        <v>95</v>
      </c>
      <c r="D2343">
        <f>VLOOKUP(укпф1[[#This Row],[Номенклатура]],[1]!Таблица213[[product_name]:[упаковка]],7,FALSE)</f>
        <v>732</v>
      </c>
      <c r="E2343" t="s">
        <v>47</v>
      </c>
      <c r="F2343" t="str">
        <f>VLOOKUP(укпф1[[#This Row],[Номенклатура]],[1]!Таблица213[[product_name]:[упаковка]],3,FALSE)</f>
        <v>ОХЛ</v>
      </c>
      <c r="G2343" s="15"/>
      <c r="H2343" t="str">
        <f>VLOOKUP(укпф1[[#This Row],[Номенклатура]],[1]!Таблица213[[product_name]:[упаковка]],4,FALSE)</f>
        <v>печень</v>
      </c>
      <c r="I2343">
        <v>190</v>
      </c>
      <c r="J2343" s="15">
        <v>538.07383928571426</v>
      </c>
      <c r="K2343" s="15">
        <f>укпф1[[#This Row],[цена]]*укпф1[[#This Row],[объем]]</f>
        <v>102234.0294642857</v>
      </c>
      <c r="L2343" s="16">
        <f>IFERROR(укпф1[[#This Row],[объем]]*VLOOKUP(укпф1[[#This Row],[артикул]],[1]маринад!$A$2:$D$39,3,FALSE),укпф1[[#This Row],[объем]])</f>
        <v>190</v>
      </c>
    </row>
    <row r="2344" spans="1:12" x14ac:dyDescent="0.35">
      <c r="A2344" s="15" t="s">
        <v>161</v>
      </c>
      <c r="B2344" s="13" t="s">
        <v>94</v>
      </c>
      <c r="C2344" s="13" t="s">
        <v>95</v>
      </c>
      <c r="D2344">
        <f>VLOOKUP(укпф1[[#This Row],[Номенклатура]],[1]!Таблица213[[product_name]:[упаковка]],7,FALSE)</f>
        <v>734</v>
      </c>
      <c r="E2344" t="s">
        <v>49</v>
      </c>
      <c r="F2344" t="str">
        <f>VLOOKUP(укпф1[[#This Row],[Номенклатура]],[1]!Таблица213[[product_name]:[упаковка]],3,FALSE)</f>
        <v>ОХЛ</v>
      </c>
      <c r="G2344" s="15"/>
      <c r="H2344" t="str">
        <f>VLOOKUP(укпф1[[#This Row],[Номенклатура]],[1]!Таблица213[[product_name]:[упаковка]],4,FALSE)</f>
        <v>сердце</v>
      </c>
      <c r="I2344">
        <v>231.42857142857144</v>
      </c>
      <c r="J2344" s="15">
        <v>915.90910714285712</v>
      </c>
      <c r="K2344" s="15">
        <f>укпф1[[#This Row],[цена]]*укпф1[[#This Row],[объем]]</f>
        <v>211967.5362244898</v>
      </c>
      <c r="L2344" s="16">
        <f>IFERROR(укпф1[[#This Row],[объем]]*VLOOKUP(укпф1[[#This Row],[артикул]],[1]маринад!$A$2:$D$39,3,FALSE),укпф1[[#This Row],[объем]])</f>
        <v>231.42857142857144</v>
      </c>
    </row>
    <row r="2345" spans="1:12" x14ac:dyDescent="0.35">
      <c r="A2345" s="15" t="s">
        <v>161</v>
      </c>
      <c r="B2345" s="13" t="s">
        <v>94</v>
      </c>
      <c r="C2345" s="13" t="s">
        <v>95</v>
      </c>
      <c r="D2345">
        <f>VLOOKUP(укпф1[[#This Row],[Номенклатура]],[1]!Таблица213[[product_name]:[упаковка]],7,FALSE)</f>
        <v>718</v>
      </c>
      <c r="E2345" t="s">
        <v>36</v>
      </c>
      <c r="F2345" t="str">
        <f>VLOOKUP(укпф1[[#This Row],[Номенклатура]],[1]!Таблица213[[product_name]:[упаковка]],3,FALSE)</f>
        <v>ОХЛ</v>
      </c>
      <c r="G2345" s="15"/>
      <c r="H2345" t="str">
        <f>VLOOKUP(укпф1[[#This Row],[Номенклатура]],[1]!Таблица213[[product_name]:[упаковка]],4,FALSE)</f>
        <v>филе</v>
      </c>
      <c r="I2345">
        <v>1864.2857142857142</v>
      </c>
      <c r="J2345" s="15">
        <v>1157.1774107142855</v>
      </c>
      <c r="K2345" s="15">
        <f>укпф1[[#This Row],[цена]]*укпф1[[#This Row],[объем]]</f>
        <v>2157309.3156887749</v>
      </c>
      <c r="L2345" s="16">
        <f>IFERROR(укпф1[[#This Row],[объем]]*VLOOKUP(укпф1[[#This Row],[артикул]],[1]маринад!$A$2:$D$39,3,FALSE),укпф1[[#This Row],[объем]])</f>
        <v>1864.2857142857142</v>
      </c>
    </row>
    <row r="2346" spans="1:12" x14ac:dyDescent="0.35">
      <c r="A2346" s="15" t="s">
        <v>161</v>
      </c>
      <c r="B2346" s="13" t="s">
        <v>94</v>
      </c>
      <c r="C2346" s="13" t="s">
        <v>95</v>
      </c>
      <c r="D2346">
        <f>VLOOKUP(укпф1[[#This Row],[Номенклатура]],[1]!Таблица213[[product_name]:[упаковка]],7,FALSE)</f>
        <v>702</v>
      </c>
      <c r="E2346" t="s">
        <v>72</v>
      </c>
      <c r="F2346" t="str">
        <f>VLOOKUP(укпф1[[#This Row],[Номенклатура]],[1]!Таблица213[[product_name]:[упаковка]],3,FALSE)</f>
        <v>ОХЛ</v>
      </c>
      <c r="G2346" s="15"/>
      <c r="H2346" t="str">
        <f>VLOOKUP(укпф1[[#This Row],[Номенклатура]],[1]!Таблица213[[product_name]:[упаковка]],4,FALSE)</f>
        <v>тушка</v>
      </c>
      <c r="I2346">
        <v>248.69565217391303</v>
      </c>
      <c r="J2346" s="15">
        <v>811.20776785714281</v>
      </c>
      <c r="K2346" s="15">
        <f>укпф1[[#This Row],[цена]]*укпф1[[#This Row],[объем]]</f>
        <v>201743.84487577638</v>
      </c>
      <c r="L2346" s="16">
        <f>IFERROR(укпф1[[#This Row],[объем]]*VLOOKUP(укпф1[[#This Row],[артикул]],[1]маринад!$A$2:$D$39,3,FALSE),укпф1[[#This Row],[объем]])</f>
        <v>248.69565217391303</v>
      </c>
    </row>
    <row r="2347" spans="1:12" x14ac:dyDescent="0.35">
      <c r="A2347" s="15" t="s">
        <v>161</v>
      </c>
      <c r="B2347" s="13" t="s">
        <v>94</v>
      </c>
      <c r="C2347" s="13" t="s">
        <v>95</v>
      </c>
      <c r="D2347">
        <f>VLOOKUP(укпф1[[#This Row],[Номенклатура]],[1]!Таблица213[[product_name]:[упаковка]],7,FALSE)</f>
        <v>701</v>
      </c>
      <c r="E2347" t="s">
        <v>26</v>
      </c>
      <c r="F2347" t="str">
        <f>VLOOKUP(укпф1[[#This Row],[Номенклатура]],[1]!Таблица213[[product_name]:[упаковка]],3,FALSE)</f>
        <v>ОХЛ</v>
      </c>
      <c r="G2347" s="15"/>
      <c r="H2347" t="str">
        <f>VLOOKUP(укпф1[[#This Row],[Номенклатура]],[1]!Таблица213[[product_name]:[упаковка]],4,FALSE)</f>
        <v>тушка</v>
      </c>
      <c r="I2347">
        <v>406.95652173913038</v>
      </c>
      <c r="J2347" s="15">
        <v>827.59580357142841</v>
      </c>
      <c r="K2347" s="15">
        <f>укпф1[[#This Row],[цена]]*укпф1[[#This Row],[объем]]</f>
        <v>336795.50962732907</v>
      </c>
      <c r="L2347" s="16">
        <f>IFERROR(укпф1[[#This Row],[объем]]*VLOOKUP(укпф1[[#This Row],[артикул]],[1]маринад!$A$2:$D$39,3,FALSE),укпф1[[#This Row],[объем]])</f>
        <v>406.95652173913038</v>
      </c>
    </row>
    <row r="2348" spans="1:12" x14ac:dyDescent="0.35">
      <c r="A2348" s="15" t="s">
        <v>161</v>
      </c>
      <c r="B2348" s="13" t="s">
        <v>94</v>
      </c>
      <c r="C2348" s="13" t="s">
        <v>95</v>
      </c>
      <c r="D2348">
        <f>VLOOKUP(укпф1[[#This Row],[Номенклатура]],[1]!Таблица213[[product_name]:[упаковка]],7,FALSE)</f>
        <v>958</v>
      </c>
      <c r="E2348" t="s">
        <v>58</v>
      </c>
      <c r="F2348" t="str">
        <f>VLOOKUP(укпф1[[#This Row],[Номенклатура]],[1]!Таблица213[[product_name]:[упаковка]],3,FALSE)</f>
        <v>ОХЛ</v>
      </c>
      <c r="G2348" s="15"/>
      <c r="H2348" t="str">
        <f>VLOOKUP(укпф1[[#This Row],[Номенклатура]],[1]!Таблица213[[product_name]:[упаковка]],4,FALSE)</f>
        <v>табак</v>
      </c>
      <c r="I2348">
        <v>201.68067226890759</v>
      </c>
      <c r="J2348" s="15">
        <v>799.37196428571428</v>
      </c>
      <c r="K2348" s="15">
        <f>укпф1[[#This Row],[цена]]*укпф1[[#This Row],[объем]]</f>
        <v>161217.87515006005</v>
      </c>
      <c r="L2348" s="16">
        <f>IFERROR(укпф1[[#This Row],[объем]]*VLOOKUP(укпф1[[#This Row],[артикул]],[1]маринад!$A$2:$D$39,3,FALSE),укпф1[[#This Row],[объем]])</f>
        <v>196.37845401062083</v>
      </c>
    </row>
    <row r="2349" spans="1:12" x14ac:dyDescent="0.35">
      <c r="A2349" s="15" t="s">
        <v>161</v>
      </c>
      <c r="B2349" s="13" t="s">
        <v>94</v>
      </c>
      <c r="C2349" s="13" t="s">
        <v>95</v>
      </c>
      <c r="D2349">
        <f>VLOOKUP(укпф1[[#This Row],[Номенклатура]],[1]!Таблица213[[product_name]:[упаковка]],7,FALSE)</f>
        <v>961</v>
      </c>
      <c r="E2349" t="s">
        <v>89</v>
      </c>
      <c r="F2349" t="str">
        <f>VLOOKUP(укпф1[[#This Row],[Номенклатура]],[1]!Таблица213[[product_name]:[упаковка]],3,FALSE)</f>
        <v>ОХЛ</v>
      </c>
      <c r="G2349" s="15"/>
      <c r="H2349" t="str">
        <f>VLOOKUP(укпф1[[#This Row],[Номенклатура]],[1]!Таблица213[[product_name]:[упаковка]],4,FALSE)</f>
        <v>табак</v>
      </c>
      <c r="I2349">
        <v>42.571428571428577</v>
      </c>
      <c r="J2349" s="15">
        <v>777.06602678571426</v>
      </c>
      <c r="K2349" s="15">
        <f>укпф1[[#This Row],[цена]]*укпф1[[#This Row],[объем]]</f>
        <v>33080.810854591837</v>
      </c>
      <c r="L2349" s="16">
        <f>IFERROR(укпф1[[#This Row],[объем]]*VLOOKUP(укпф1[[#This Row],[артикул]],[1]маринад!$A$2:$D$39,3,FALSE),укпф1[[#This Row],[объем]])</f>
        <v>42.149929278642155</v>
      </c>
    </row>
    <row r="2350" spans="1:12" x14ac:dyDescent="0.35">
      <c r="A2350" s="15" t="s">
        <v>161</v>
      </c>
      <c r="B2350" s="13" t="s">
        <v>166</v>
      </c>
      <c r="C2350" s="13" t="s">
        <v>180</v>
      </c>
      <c r="D2350">
        <f>VLOOKUP(укпф1[[#This Row],[Номенклатура]],[1]!Таблица213[[product_name]:[упаковка]],7,FALSE)</f>
        <v>978</v>
      </c>
      <c r="E2350" t="s">
        <v>98</v>
      </c>
      <c r="F2350" t="str">
        <f>VLOOKUP(укпф1[[#This Row],[Номенклатура]],[1]!Таблица213[[product_name]:[упаковка]],3,FALSE)</f>
        <v>ОХЛ</v>
      </c>
      <c r="G2350" s="15"/>
      <c r="H2350" t="str">
        <f>VLOOKUP(укпф1[[#This Row],[Номенклатура]],[1]!Таблица213[[product_name]:[упаковка]],4,FALSE)</f>
        <v>тушка</v>
      </c>
      <c r="I2350">
        <v>10000</v>
      </c>
      <c r="J2350" s="15">
        <v>715.98214285714278</v>
      </c>
      <c r="K2350" s="15">
        <f>укпф1[[#This Row],[цена]]*укпф1[[#This Row],[объем]]</f>
        <v>7159821.4285714282</v>
      </c>
      <c r="L2350" s="16">
        <f>IFERROR(укпф1[[#This Row],[объем]]*VLOOKUP(укпф1[[#This Row],[артикул]],[1]маринад!$A$2:$D$39,3,FALSE),укпф1[[#This Row],[объем]])</f>
        <v>10000</v>
      </c>
    </row>
    <row r="2351" spans="1:12" x14ac:dyDescent="0.35">
      <c r="A2351" s="15" t="s">
        <v>161</v>
      </c>
      <c r="B2351" s="13" t="s">
        <v>166</v>
      </c>
      <c r="C2351" s="13" t="s">
        <v>25</v>
      </c>
      <c r="D2351">
        <f>VLOOKUP(укпф1[[#This Row],[Номенклатура]],[1]!Таблица213[[product_name]:[упаковка]],7,FALSE)</f>
        <v>1067</v>
      </c>
      <c r="E2351" t="s">
        <v>169</v>
      </c>
      <c r="F2351" t="str">
        <f>VLOOKUP(укпф1[[#This Row],[Номенклатура]],[1]!Таблица213[[product_name]:[упаковка]],3,FALSE)</f>
        <v>ОХЛ</v>
      </c>
      <c r="G2351" s="15"/>
      <c r="H2351" t="str">
        <f>VLOOKUP(укпф1[[#This Row],[Номенклатура]],[1]!Таблица213[[product_name]:[упаковка]],4,FALSE)</f>
        <v>бедро</v>
      </c>
      <c r="I2351">
        <v>1676.3478260869567</v>
      </c>
      <c r="J2351" s="15">
        <v>884.0434821428571</v>
      </c>
      <c r="K2351" s="15">
        <f>укпф1[[#This Row],[цена]]*укпф1[[#This Row],[объем]]</f>
        <v>1481964.3694565219</v>
      </c>
      <c r="L2351" s="16">
        <f>IFERROR(укпф1[[#This Row],[объем]]*VLOOKUP(укпф1[[#This Row],[артикул]],[1]маринад!$A$2:$D$39,3,FALSE),укпф1[[#This Row],[объем]])</f>
        <v>1423.045692773308</v>
      </c>
    </row>
    <row r="2352" spans="1:12" x14ac:dyDescent="0.35">
      <c r="A2352" s="15" t="s">
        <v>161</v>
      </c>
      <c r="B2352" s="13" t="s">
        <v>166</v>
      </c>
      <c r="C2352" s="13" t="s">
        <v>25</v>
      </c>
      <c r="D2352">
        <f>VLOOKUP(укпф1[[#This Row],[Номенклатура]],[1]!Таблица213[[product_name]:[упаковка]],7,FALSE)</f>
        <v>1023</v>
      </c>
      <c r="E2352" t="s">
        <v>186</v>
      </c>
      <c r="F2352" t="str">
        <f>VLOOKUP(укпф1[[#This Row],[Номенклатура]],[1]!Таблица213[[product_name]:[упаковка]],3,FALSE)</f>
        <v>ОХЛ</v>
      </c>
      <c r="G2352" s="15"/>
      <c r="H2352" t="str">
        <f>VLOOKUP(укпф1[[#This Row],[Номенклатура]],[1]!Таблица213[[product_name]:[упаковка]],4,FALSE)</f>
        <v>бедро</v>
      </c>
      <c r="I2352">
        <v>169.58333333333334</v>
      </c>
      <c r="J2352" s="15">
        <v>937.73291925465844</v>
      </c>
      <c r="K2352" s="15">
        <f>укпф1[[#This Row],[цена]]*укпф1[[#This Row],[объем]]</f>
        <v>159023.8742236025</v>
      </c>
      <c r="L2352" s="16">
        <f>IFERROR(укпф1[[#This Row],[объем]]*VLOOKUP(укпф1[[#This Row],[артикул]],[1]маринад!$A$2:$D$39,3,FALSE),укпф1[[#This Row],[объем]])</f>
        <v>143.10829817158933</v>
      </c>
    </row>
    <row r="2353" spans="1:12" x14ac:dyDescent="0.35">
      <c r="A2353" s="15" t="s">
        <v>161</v>
      </c>
      <c r="B2353" s="13" t="s">
        <v>166</v>
      </c>
      <c r="C2353" s="13" t="s">
        <v>25</v>
      </c>
      <c r="D2353">
        <f>VLOOKUP(укпф1[[#This Row],[Номенклатура]],[1]!Таблица213[[product_name]:[упаковка]],7,FALSE)</f>
        <v>991</v>
      </c>
      <c r="E2353" t="s">
        <v>29</v>
      </c>
      <c r="F2353" t="str">
        <f>VLOOKUP(укпф1[[#This Row],[Номенклатура]],[1]!Таблица213[[product_name]:[упаковка]],3,FALSE)</f>
        <v>ОХЛ</v>
      </c>
      <c r="G2353" s="15"/>
      <c r="H2353" t="str">
        <f>VLOOKUP(укпф1[[#This Row],[Номенклатура]],[1]!Таблица213[[product_name]:[упаковка]],4,FALSE)</f>
        <v>бедро</v>
      </c>
      <c r="I2353">
        <v>8086.2992125984256</v>
      </c>
      <c r="J2353" s="15">
        <v>867.65544642857139</v>
      </c>
      <c r="K2353" s="15">
        <f>укпф1[[#This Row],[цена]]*укпф1[[#This Row],[объем]]</f>
        <v>7016121.5532620922</v>
      </c>
      <c r="L2353" s="16">
        <f>IFERROR(укпф1[[#This Row],[объем]]*VLOOKUP(укпф1[[#This Row],[артикул]],[1]маринад!$A$2:$D$39,3,FALSE),укпф1[[#This Row],[объем]])</f>
        <v>8086.2992125984256</v>
      </c>
    </row>
    <row r="2354" spans="1:12" x14ac:dyDescent="0.35">
      <c r="A2354" s="15" t="s">
        <v>161</v>
      </c>
      <c r="B2354" s="13" t="s">
        <v>166</v>
      </c>
      <c r="C2354" s="13" t="s">
        <v>25</v>
      </c>
      <c r="D2354">
        <f>VLOOKUP(укпф1[[#This Row],[Номенклатура]],[1]!Таблица213[[product_name]:[упаковка]],7,FALSE)</f>
        <v>710</v>
      </c>
      <c r="E2354" t="s">
        <v>28</v>
      </c>
      <c r="F2354" t="str">
        <f>VLOOKUP(укпф1[[#This Row],[Номенклатура]],[1]!Таблица213[[product_name]:[упаковка]],3,FALSE)</f>
        <v>ОХЛ</v>
      </c>
      <c r="G2354" s="15"/>
      <c r="H2354" t="str">
        <f>VLOOKUP(укпф1[[#This Row],[Номенклатура]],[1]!Таблица213[[product_name]:[упаковка]],4,FALSE)</f>
        <v>бедро</v>
      </c>
      <c r="I2354">
        <v>839.45</v>
      </c>
      <c r="J2354" s="15">
        <v>884.0434821428571</v>
      </c>
      <c r="K2354" s="15">
        <f>укпф1[[#This Row],[цена]]*укпф1[[#This Row],[объем]]</f>
        <v>742110.30108482146</v>
      </c>
      <c r="L2354" s="16">
        <f>IFERROR(укпф1[[#This Row],[объем]]*VLOOKUP(укпф1[[#This Row],[артикул]],[1]маринад!$A$2:$D$39,3,FALSE),укпф1[[#This Row],[объем]])</f>
        <v>839.45</v>
      </c>
    </row>
    <row r="2355" spans="1:12" x14ac:dyDescent="0.35">
      <c r="A2355" s="15" t="s">
        <v>161</v>
      </c>
      <c r="B2355" s="13" t="s">
        <v>166</v>
      </c>
      <c r="C2355" s="13" t="s">
        <v>25</v>
      </c>
      <c r="D2355">
        <f>VLOOKUP(укпф1[[#This Row],[Номенклатура]],[1]!Таблица213[[product_name]:[упаковка]],7,FALSE)</f>
        <v>992</v>
      </c>
      <c r="E2355" t="s">
        <v>31</v>
      </c>
      <c r="F2355" t="str">
        <f>VLOOKUP(укпф1[[#This Row],[Номенклатура]],[1]!Таблица213[[product_name]:[упаковка]],3,FALSE)</f>
        <v>ОХЛ</v>
      </c>
      <c r="G2355" s="15"/>
      <c r="H2355" t="str">
        <f>VLOOKUP(укпф1[[#This Row],[Номенклатура]],[1]!Таблица213[[product_name]:[упаковка]],4,FALSE)</f>
        <v>голень</v>
      </c>
      <c r="I2355">
        <v>2993.7022900763359</v>
      </c>
      <c r="J2355" s="15">
        <v>899.88524999999993</v>
      </c>
      <c r="K2355" s="15">
        <f>укпф1[[#This Row],[цена]]*укпф1[[#This Row],[объем]]</f>
        <v>2693988.5337309157</v>
      </c>
      <c r="L2355" s="16">
        <f>IFERROR(укпф1[[#This Row],[объем]]*VLOOKUP(укпф1[[#This Row],[артикул]],[1]маринад!$A$2:$D$39,3,FALSE),укпф1[[#This Row],[объем]])</f>
        <v>2993.7022900763359</v>
      </c>
    </row>
    <row r="2356" spans="1:12" x14ac:dyDescent="0.35">
      <c r="A2356" s="15" t="s">
        <v>161</v>
      </c>
      <c r="B2356" s="13" t="s">
        <v>166</v>
      </c>
      <c r="C2356" s="13" t="s">
        <v>25</v>
      </c>
      <c r="D2356">
        <f>VLOOKUP(укпф1[[#This Row],[Номенклатура]],[1]!Таблица213[[product_name]:[упаковка]],7,FALSE)</f>
        <v>712</v>
      </c>
      <c r="E2356" t="s">
        <v>30</v>
      </c>
      <c r="F2356" t="str">
        <f>VLOOKUP(укпф1[[#This Row],[Номенклатура]],[1]!Таблица213[[product_name]:[упаковка]],3,FALSE)</f>
        <v>ОХЛ</v>
      </c>
      <c r="G2356" s="15"/>
      <c r="H2356" t="str">
        <f>VLOOKUP(укпф1[[#This Row],[Номенклатура]],[1]!Таблица213[[product_name]:[упаковка]],4,FALSE)</f>
        <v>голень</v>
      </c>
      <c r="I2356">
        <v>403.2</v>
      </c>
      <c r="J2356" s="15">
        <v>915.90910714285712</v>
      </c>
      <c r="K2356" s="15">
        <f>укпф1[[#This Row],[цена]]*укпф1[[#This Row],[объем]]</f>
        <v>369294.55199999997</v>
      </c>
      <c r="L2356" s="16">
        <f>IFERROR(укпф1[[#This Row],[объем]]*VLOOKUP(укпф1[[#This Row],[артикул]],[1]маринад!$A$2:$D$39,3,FALSE),укпф1[[#This Row],[объем]])</f>
        <v>403.2</v>
      </c>
    </row>
    <row r="2357" spans="1:12" x14ac:dyDescent="0.35">
      <c r="A2357" s="15" t="s">
        <v>161</v>
      </c>
      <c r="B2357" s="13" t="s">
        <v>166</v>
      </c>
      <c r="C2357" s="13" t="s">
        <v>25</v>
      </c>
      <c r="D2357">
        <f>VLOOKUP(укпф1[[#This Row],[Номенклатура]],[1]!Таблица213[[product_name]:[упаковка]],7,FALSE)</f>
        <v>1008</v>
      </c>
      <c r="E2357" t="s">
        <v>66</v>
      </c>
      <c r="F2357" t="str">
        <f>VLOOKUP(укпф1[[#This Row],[Номенклатура]],[1]!Таблица213[[product_name]:[упаковка]],3,FALSE)</f>
        <v>ОХЛ</v>
      </c>
      <c r="G2357" s="15"/>
      <c r="H2357" t="str">
        <f>VLOOKUP(укпф1[[#This Row],[Номенклатура]],[1]!Таблица213[[product_name]:[упаковка]],4,FALSE)</f>
        <v>головы</v>
      </c>
      <c r="I2357">
        <v>5123.9999999999991</v>
      </c>
      <c r="J2357" s="15">
        <v>208.85641071428569</v>
      </c>
      <c r="K2357" s="15">
        <f>укпф1[[#This Row],[цена]]*укпф1[[#This Row],[объем]]</f>
        <v>1070180.2484999998</v>
      </c>
      <c r="L2357" s="16">
        <f>IFERROR(укпф1[[#This Row],[объем]]*VLOOKUP(укпф1[[#This Row],[артикул]],[1]маринад!$A$2:$D$39,3,FALSE),укпф1[[#This Row],[объем]])</f>
        <v>5123.9999999999991</v>
      </c>
    </row>
    <row r="2358" spans="1:12" x14ac:dyDescent="0.35">
      <c r="A2358" s="15" t="s">
        <v>161</v>
      </c>
      <c r="B2358" s="13" t="s">
        <v>166</v>
      </c>
      <c r="C2358" s="13" t="s">
        <v>25</v>
      </c>
      <c r="D2358">
        <f>VLOOKUP(укпф1[[#This Row],[Номенклатура]],[1]!Таблица213[[product_name]:[упаковка]],7,FALSE)</f>
        <v>994</v>
      </c>
      <c r="E2358" t="s">
        <v>39</v>
      </c>
      <c r="F2358" t="str">
        <f>VLOOKUP(укпф1[[#This Row],[Номенклатура]],[1]!Таблица213[[product_name]:[упаковка]],3,FALSE)</f>
        <v>ОХЛ</v>
      </c>
      <c r="G2358" s="15"/>
      <c r="H2358" t="str">
        <f>VLOOKUP(укпф1[[#This Row],[Номенклатура]],[1]!Таблица213[[product_name]:[упаковка]],4,FALSE)</f>
        <v>грудка</v>
      </c>
      <c r="I2358">
        <v>1780.1209677419354</v>
      </c>
      <c r="J2358" s="15">
        <v>884.0434821428571</v>
      </c>
      <c r="K2358" s="15">
        <f>укпф1[[#This Row],[цена]]*укпф1[[#This Row],[объем]]</f>
        <v>1573704.3389580932</v>
      </c>
      <c r="L2358" s="16">
        <f>IFERROR(укпф1[[#This Row],[объем]]*VLOOKUP(укпф1[[#This Row],[артикул]],[1]маринад!$A$2:$D$39,3,FALSE),укпф1[[#This Row],[объем]])</f>
        <v>1780.1209677419354</v>
      </c>
    </row>
    <row r="2359" spans="1:12" x14ac:dyDescent="0.35">
      <c r="A2359" s="15" t="s">
        <v>161</v>
      </c>
      <c r="B2359" s="13" t="s">
        <v>166</v>
      </c>
      <c r="C2359" s="13" t="s">
        <v>25</v>
      </c>
      <c r="D2359">
        <f>VLOOKUP(укпф1[[#This Row],[Номенклатура]],[1]!Таблица213[[product_name]:[упаковка]],7,FALSE)</f>
        <v>727</v>
      </c>
      <c r="E2359" t="s">
        <v>38</v>
      </c>
      <c r="F2359" t="str">
        <f>VLOOKUP(укпф1[[#This Row],[Номенклатура]],[1]!Таблица213[[product_name]:[упаковка]],3,FALSE)</f>
        <v>ОХЛ</v>
      </c>
      <c r="G2359" s="15"/>
      <c r="H2359" t="str">
        <f>VLOOKUP(укпф1[[#This Row],[Номенклатура]],[1]!Таблица213[[product_name]:[упаковка]],4,FALSE)</f>
        <v>грудка</v>
      </c>
      <c r="I2359">
        <v>8.7826086956521738</v>
      </c>
      <c r="J2359" s="15">
        <v>899.79420535714269</v>
      </c>
      <c r="K2359" s="15">
        <f>укпф1[[#This Row],[цена]]*укпф1[[#This Row],[объем]]</f>
        <v>7902.5404122670789</v>
      </c>
      <c r="L2359" s="16">
        <f>IFERROR(укпф1[[#This Row],[объем]]*VLOOKUP(укпф1[[#This Row],[артикул]],[1]маринад!$A$2:$D$39,3,FALSE),укпф1[[#This Row],[объем]])</f>
        <v>8.7826086956521738</v>
      </c>
    </row>
    <row r="2360" spans="1:12" x14ac:dyDescent="0.35">
      <c r="A2360" s="15" t="s">
        <v>161</v>
      </c>
      <c r="B2360" s="13" t="s">
        <v>166</v>
      </c>
      <c r="C2360" s="13" t="s">
        <v>25</v>
      </c>
      <c r="D2360">
        <f>VLOOKUP(укпф1[[#This Row],[Номенклатура]],[1]!Таблица213[[product_name]:[упаковка]],7,FALSE)</f>
        <v>1000</v>
      </c>
      <c r="E2360" t="s">
        <v>46</v>
      </c>
      <c r="F2360" t="str">
        <f>VLOOKUP(укпф1[[#This Row],[Номенклатура]],[1]!Таблица213[[product_name]:[упаковка]],3,FALSE)</f>
        <v>ОХЛ</v>
      </c>
      <c r="G2360" s="15"/>
      <c r="H2360" t="str">
        <f>VLOOKUP(укпф1[[#This Row],[Номенклатура]],[1]!Таблица213[[product_name]:[упаковка]],4,FALSE)</f>
        <v>желудки</v>
      </c>
      <c r="I2360">
        <v>1834.016393442623</v>
      </c>
      <c r="J2360" s="15">
        <v>554.21605446428566</v>
      </c>
      <c r="K2360" s="15">
        <f>укпф1[[#This Row],[цена]]*укпф1[[#This Row],[объем]]</f>
        <v>1016441.3293965895</v>
      </c>
      <c r="L2360" s="16">
        <f>IFERROR(укпф1[[#This Row],[объем]]*VLOOKUP(укпф1[[#This Row],[артикул]],[1]маринад!$A$2:$D$39,3,FALSE),укпф1[[#This Row],[объем]])</f>
        <v>1834.016393442623</v>
      </c>
    </row>
    <row r="2361" spans="1:12" x14ac:dyDescent="0.35">
      <c r="A2361" s="15" t="s">
        <v>161</v>
      </c>
      <c r="B2361" s="13" t="s">
        <v>166</v>
      </c>
      <c r="C2361" s="13" t="s">
        <v>25</v>
      </c>
      <c r="D2361">
        <f>VLOOKUP(укпф1[[#This Row],[Номенклатура]],[1]!Таблица213[[product_name]:[упаковка]],7,FALSE)</f>
        <v>730</v>
      </c>
      <c r="E2361" t="s">
        <v>45</v>
      </c>
      <c r="F2361" t="str">
        <f>VLOOKUP(укпф1[[#This Row],[Номенклатура]],[1]!Таблица213[[product_name]:[упаковка]],3,FALSE)</f>
        <v>ОХЛ</v>
      </c>
      <c r="G2361" s="15"/>
      <c r="H2361" t="str">
        <f>VLOOKUP(укпф1[[#This Row],[Номенклатура]],[1]!Таблица213[[product_name]:[упаковка]],4,FALSE)</f>
        <v>желудки</v>
      </c>
      <c r="I2361">
        <v>369.64285714285711</v>
      </c>
      <c r="J2361" s="15">
        <v>570.84991071428567</v>
      </c>
      <c r="K2361" s="15">
        <f>укпф1[[#This Row],[цена]]*укпф1[[#This Row],[объем]]</f>
        <v>211010.59199617343</v>
      </c>
      <c r="L2361" s="16">
        <f>IFERROR(укпф1[[#This Row],[объем]]*VLOOKUP(укпф1[[#This Row],[артикул]],[1]маринад!$A$2:$D$39,3,FALSE),укпф1[[#This Row],[объем]])</f>
        <v>369.64285714285711</v>
      </c>
    </row>
    <row r="2362" spans="1:12" x14ac:dyDescent="0.35">
      <c r="A2362" s="15" t="s">
        <v>161</v>
      </c>
      <c r="B2362" s="13" t="s">
        <v>166</v>
      </c>
      <c r="C2362" s="13" t="s">
        <v>25</v>
      </c>
      <c r="D2362">
        <f>VLOOKUP(укпф1[[#This Row],[Номенклатура]],[1]!Таблица213[[product_name]:[упаковка]],7,FALSE)</f>
        <v>942</v>
      </c>
      <c r="E2362" t="s">
        <v>52</v>
      </c>
      <c r="F2362" t="str">
        <f>VLOOKUP(укпф1[[#This Row],[Номенклатура]],[1]!Таблица213[[product_name]:[упаковка]],3,FALSE)</f>
        <v>ОХЛ</v>
      </c>
      <c r="G2362" s="15"/>
      <c r="H2362" t="str">
        <f>VLOOKUP(укпф1[[#This Row],[Номенклатура]],[1]!Таблица213[[product_name]:[упаковка]],4,FALSE)</f>
        <v>крыло</v>
      </c>
      <c r="I2362">
        <v>195.6521739130435</v>
      </c>
      <c r="J2362" s="15">
        <v>922.36024844720498</v>
      </c>
      <c r="K2362" s="15">
        <f>укпф1[[#This Row],[цена]]*укпф1[[#This Row],[объем]]</f>
        <v>180461.78773967054</v>
      </c>
      <c r="L2362" s="16">
        <f>IFERROR(укпф1[[#This Row],[объем]]*VLOOKUP(укпф1[[#This Row],[артикул]],[1]маринад!$A$2:$D$39,3,FALSE),укпф1[[#This Row],[объем]])</f>
        <v>165.0794582459024</v>
      </c>
    </row>
    <row r="2363" spans="1:12" x14ac:dyDescent="0.35">
      <c r="A2363" s="15" t="s">
        <v>161</v>
      </c>
      <c r="B2363" s="13" t="s">
        <v>166</v>
      </c>
      <c r="C2363" s="13" t="s">
        <v>25</v>
      </c>
      <c r="D2363">
        <f>VLOOKUP(укпф1[[#This Row],[Номенклатура]],[1]!Таблица213[[product_name]:[упаковка]],7,FALSE)</f>
        <v>993</v>
      </c>
      <c r="E2363" t="s">
        <v>33</v>
      </c>
      <c r="F2363" t="str">
        <f>VLOOKUP(укпф1[[#This Row],[Номенклатура]],[1]!Таблица213[[product_name]:[упаковка]],3,FALSE)</f>
        <v>ОХЛ</v>
      </c>
      <c r="G2363" s="15"/>
      <c r="H2363" t="str">
        <f>VLOOKUP(укпф1[[#This Row],[Номенклатура]],[1]!Таблица213[[product_name]:[упаковка]],4,FALSE)</f>
        <v>крыло</v>
      </c>
      <c r="I2363">
        <v>2725</v>
      </c>
      <c r="J2363" s="15">
        <v>899.88524999999993</v>
      </c>
      <c r="K2363" s="15">
        <f>укпф1[[#This Row],[цена]]*укпф1[[#This Row],[объем]]</f>
        <v>2452187.3062499999</v>
      </c>
      <c r="L2363" s="16">
        <f>IFERROR(укпф1[[#This Row],[объем]]*VLOOKUP(укпф1[[#This Row],[артикул]],[1]маринад!$A$2:$D$39,3,FALSE),укпф1[[#This Row],[объем]])</f>
        <v>2725</v>
      </c>
    </row>
    <row r="2364" spans="1:12" x14ac:dyDescent="0.35">
      <c r="A2364" s="15" t="s">
        <v>161</v>
      </c>
      <c r="B2364" s="13" t="s">
        <v>166</v>
      </c>
      <c r="C2364" s="13" t="s">
        <v>25</v>
      </c>
      <c r="D2364">
        <f>VLOOKUP(укпф1[[#This Row],[Номенклатура]],[1]!Таблица213[[product_name]:[упаковка]],7,FALSE)</f>
        <v>714</v>
      </c>
      <c r="E2364" t="s">
        <v>32</v>
      </c>
      <c r="F2364" t="str">
        <f>VLOOKUP(укпф1[[#This Row],[Номенклатура]],[1]!Таблица213[[product_name]:[упаковка]],3,FALSE)</f>
        <v>ОХЛ</v>
      </c>
      <c r="G2364" s="15"/>
      <c r="H2364" t="str">
        <f>VLOOKUP(укпф1[[#This Row],[Номенклатура]],[1]!Таблица213[[product_name]:[упаковка]],4,FALSE)</f>
        <v>крыло</v>
      </c>
      <c r="I2364">
        <v>183.63636363636363</v>
      </c>
      <c r="J2364" s="15">
        <v>915.90910714285712</v>
      </c>
      <c r="K2364" s="15">
        <f>укпф1[[#This Row],[цена]]*укпф1[[#This Row],[объем]]</f>
        <v>168194.21785714285</v>
      </c>
      <c r="L2364" s="16">
        <f>IFERROR(укпф1[[#This Row],[объем]]*VLOOKUP(укпф1[[#This Row],[артикул]],[1]маринад!$A$2:$D$39,3,FALSE),укпф1[[#This Row],[объем]])</f>
        <v>183.63636363636363</v>
      </c>
    </row>
    <row r="2365" spans="1:12" x14ac:dyDescent="0.35">
      <c r="A2365" s="15" t="s">
        <v>161</v>
      </c>
      <c r="B2365" s="13" t="s">
        <v>166</v>
      </c>
      <c r="C2365" s="13" t="s">
        <v>25</v>
      </c>
      <c r="D2365">
        <f>VLOOKUP(укпф1[[#This Row],[Номенклатура]],[1]!Таблица213[[product_name]:[упаковка]],7,FALSE)</f>
        <v>1009</v>
      </c>
      <c r="E2365" t="s">
        <v>65</v>
      </c>
      <c r="F2365" t="str">
        <f>VLOOKUP(укпф1[[#This Row],[Номенклатура]],[1]!Таблица213[[product_name]:[упаковка]],3,FALSE)</f>
        <v>ОХЛ</v>
      </c>
      <c r="G2365" s="15"/>
      <c r="H2365" t="str">
        <f>VLOOKUP(укпф1[[#This Row],[Номенклатура]],[1]!Таблица213[[product_name]:[упаковка]],4,FALSE)</f>
        <v>лапы</v>
      </c>
      <c r="I2365">
        <v>4657.7868852459023</v>
      </c>
      <c r="J2365" s="15">
        <v>201.20866071428571</v>
      </c>
      <c r="K2365" s="15">
        <f>укпф1[[#This Row],[цена]]*укпф1[[#This Row],[объем]]</f>
        <v>937187.06107289239</v>
      </c>
      <c r="L2365" s="16">
        <f>IFERROR(укпф1[[#This Row],[объем]]*VLOOKUP(укпф1[[#This Row],[артикул]],[1]маринад!$A$2:$D$39,3,FALSE),укпф1[[#This Row],[объем]])</f>
        <v>4657.7868852459023</v>
      </c>
    </row>
    <row r="2366" spans="1:12" x14ac:dyDescent="0.35">
      <c r="A2366" s="15" t="s">
        <v>161</v>
      </c>
      <c r="B2366" s="13" t="s">
        <v>166</v>
      </c>
      <c r="C2366" s="13" t="s">
        <v>25</v>
      </c>
      <c r="D2366">
        <f>VLOOKUP(укпф1[[#This Row],[Номенклатура]],[1]!Таблица213[[product_name]:[упаковка]],7,FALSE)</f>
        <v>1017</v>
      </c>
      <c r="E2366" t="s">
        <v>55</v>
      </c>
      <c r="F2366" t="str">
        <f>VLOOKUP(укпф1[[#This Row],[Номенклатура]],[1]!Таблица213[[product_name]:[упаковка]],3,FALSE)</f>
        <v>ОХЛ</v>
      </c>
      <c r="G2366" s="15"/>
      <c r="H2366" t="str">
        <f>VLOOKUP(укпф1[[#This Row],[Номенклатура]],[1]!Таблица213[[product_name]:[упаковка]],4,FALSE)</f>
        <v>голень</v>
      </c>
      <c r="I2366">
        <v>1010</v>
      </c>
      <c r="J2366" s="15">
        <v>930.02102678571418</v>
      </c>
      <c r="K2366" s="15">
        <f>укпф1[[#This Row],[цена]]*укпф1[[#This Row],[объем]]</f>
        <v>939321.23705357127</v>
      </c>
      <c r="L2366" s="16">
        <f>IFERROR(укпф1[[#This Row],[объем]]*VLOOKUP(укпф1[[#This Row],[артикул]],[1]маринад!$A$2:$D$39,3,FALSE),укпф1[[#This Row],[объем]])</f>
        <v>863.61693031209916</v>
      </c>
    </row>
    <row r="2367" spans="1:12" x14ac:dyDescent="0.35">
      <c r="A2367" s="15" t="s">
        <v>161</v>
      </c>
      <c r="B2367" s="13" t="s">
        <v>166</v>
      </c>
      <c r="C2367" s="13" t="s">
        <v>25</v>
      </c>
      <c r="D2367">
        <f>VLOOKUP(укпф1[[#This Row],[Номенклатура]],[1]!Таблица213[[product_name]:[упаковка]],7,FALSE)</f>
        <v>1019</v>
      </c>
      <c r="E2367" t="s">
        <v>57</v>
      </c>
      <c r="F2367" t="str">
        <f>VLOOKUP(укпф1[[#This Row],[Номенклатура]],[1]!Таблица213[[product_name]:[упаковка]],3,FALSE)</f>
        <v>ОХЛ</v>
      </c>
      <c r="G2367" s="15"/>
      <c r="H2367" t="str">
        <f>VLOOKUP(укпф1[[#This Row],[Номенклатура]],[1]!Таблица213[[product_name]:[упаковка]],4,FALSE)</f>
        <v>филе</v>
      </c>
      <c r="I2367">
        <v>58.285714285714285</v>
      </c>
      <c r="J2367" s="15">
        <v>1133.5058035714285</v>
      </c>
      <c r="K2367" s="15">
        <f>укпф1[[#This Row],[цена]]*укпф1[[#This Row],[объем]]</f>
        <v>66067.195408163258</v>
      </c>
      <c r="L2367" s="16">
        <f>IFERROR(укпф1[[#This Row],[объем]]*VLOOKUP(укпф1[[#This Row],[артикул]],[1]маринад!$A$2:$D$39,3,FALSE),укпф1[[#This Row],[объем]])</f>
        <v>50.683229813664596</v>
      </c>
    </row>
    <row r="2368" spans="1:12" x14ac:dyDescent="0.35">
      <c r="A2368" s="15" t="s">
        <v>161</v>
      </c>
      <c r="B2368" s="13" t="s">
        <v>166</v>
      </c>
      <c r="C2368" s="13" t="s">
        <v>25</v>
      </c>
      <c r="D2368">
        <f>VLOOKUP(укпф1[[#This Row],[Номенклатура]],[1]!Таблица213[[product_name]:[упаковка]],7,FALSE)</f>
        <v>1018</v>
      </c>
      <c r="E2368" t="s">
        <v>56</v>
      </c>
      <c r="F2368" t="str">
        <f>VLOOKUP(укпф1[[#This Row],[Номенклатура]],[1]!Таблица213[[product_name]:[упаковка]],3,FALSE)</f>
        <v>ОХЛ</v>
      </c>
      <c r="G2368" s="15"/>
      <c r="H2368" t="str">
        <f>VLOOKUP(укпф1[[#This Row],[Номенклатура]],[1]!Таблица213[[product_name]:[упаковка]],4,FALSE)</f>
        <v>бедро</v>
      </c>
      <c r="I2368">
        <v>1195.151515151515</v>
      </c>
      <c r="J2368" s="15">
        <v>953.23741071428572</v>
      </c>
      <c r="K2368" s="15">
        <f>укпф1[[#This Row],[цена]]*укпф1[[#This Row],[объем]]</f>
        <v>1139263.1357142855</v>
      </c>
      <c r="L2368" s="16">
        <f>IFERROR(укпф1[[#This Row],[объем]]*VLOOKUP(укпф1[[#This Row],[артикул]],[1]маринад!$A$2:$D$39,3,FALSE),укпф1[[#This Row],[объем]])</f>
        <v>1030.7473179400733</v>
      </c>
    </row>
    <row r="2369" spans="1:12" x14ac:dyDescent="0.35">
      <c r="A2369" s="15" t="s">
        <v>161</v>
      </c>
      <c r="B2369" s="13" t="s">
        <v>166</v>
      </c>
      <c r="C2369" s="13" t="s">
        <v>25</v>
      </c>
      <c r="D2369">
        <f>VLOOKUP(укпф1[[#This Row],[Номенклатура]],[1]!Таблица213[[product_name]:[упаковка]],7,FALSE)</f>
        <v>1014</v>
      </c>
      <c r="E2369" t="s">
        <v>53</v>
      </c>
      <c r="F2369" t="str">
        <f>VLOOKUP(укпф1[[#This Row],[Номенклатура]],[1]!Таблица213[[product_name]:[упаковка]],3,FALSE)</f>
        <v>ОХЛ</v>
      </c>
      <c r="G2369" s="15"/>
      <c r="H2369" t="str">
        <f>VLOOKUP(укпф1[[#This Row],[Номенклатура]],[1]!Таблица213[[product_name]:[упаковка]],4,FALSE)</f>
        <v>крыло</v>
      </c>
      <c r="I2369">
        <v>1699.5192307692305</v>
      </c>
      <c r="J2369" s="15">
        <v>884.0434821428571</v>
      </c>
      <c r="K2369" s="15">
        <f>укпф1[[#This Row],[цена]]*укпф1[[#This Row],[объем]]</f>
        <v>1502448.8987379805</v>
      </c>
      <c r="L2369" s="16">
        <f>IFERROR(укпф1[[#This Row],[объем]]*VLOOKUP(укпф1[[#This Row],[артикул]],[1]маринад!$A$2:$D$39,3,FALSE),укпф1[[#This Row],[объем]])</f>
        <v>1456.9389033598204</v>
      </c>
    </row>
    <row r="2370" spans="1:12" x14ac:dyDescent="0.35">
      <c r="A2370" s="15" t="s">
        <v>161</v>
      </c>
      <c r="B2370" s="13" t="s">
        <v>166</v>
      </c>
      <c r="C2370" s="13" t="s">
        <v>25</v>
      </c>
      <c r="D2370">
        <f>VLOOKUP(укпф1[[#This Row],[Номенклатура]],[1]!Таблица213[[product_name]:[упаковка]],7,FALSE)</f>
        <v>1020</v>
      </c>
      <c r="E2370" t="s">
        <v>59</v>
      </c>
      <c r="F2370" t="str">
        <f>VLOOKUP(укпф1[[#This Row],[Номенклатура]],[1]!Таблица213[[product_name]:[упаковка]],3,FALSE)</f>
        <v>ОХЛ</v>
      </c>
      <c r="G2370" s="15"/>
      <c r="H2370" t="str">
        <f>VLOOKUP(укпф1[[#This Row],[Номенклатура]],[1]!Таблица213[[product_name]:[упаковка]],4,FALSE)</f>
        <v>рагу</v>
      </c>
      <c r="I2370">
        <v>1969.3069306930693</v>
      </c>
      <c r="J2370" s="15">
        <v>635.49160714285711</v>
      </c>
      <c r="K2370" s="15">
        <f>укпф1[[#This Row],[цена]]*укпф1[[#This Row],[объем]]</f>
        <v>1251478.0263437056</v>
      </c>
      <c r="L2370" s="16">
        <f>IFERROR(укпф1[[#This Row],[объем]]*VLOOKUP(укпф1[[#This Row],[артикул]],[1]маринад!$A$2:$D$39,3,FALSE),укпф1[[#This Row],[объем]])</f>
        <v>1461.2353867278098</v>
      </c>
    </row>
    <row r="2371" spans="1:12" x14ac:dyDescent="0.35">
      <c r="A2371" s="15" t="s">
        <v>161</v>
      </c>
      <c r="B2371" s="13" t="s">
        <v>166</v>
      </c>
      <c r="C2371" s="13" t="s">
        <v>25</v>
      </c>
      <c r="D2371">
        <f>VLOOKUP(укпф1[[#This Row],[Номенклатура]],[1]!Таблица213[[product_name]:[упаковка]],7,FALSE)</f>
        <v>997</v>
      </c>
      <c r="E2371" t="s">
        <v>43</v>
      </c>
      <c r="F2371" t="str">
        <f>VLOOKUP(укпф1[[#This Row],[Номенклатура]],[1]!Таблица213[[product_name]:[упаковка]],3,FALSE)</f>
        <v>ОХЛ</v>
      </c>
      <c r="G2371" s="15"/>
      <c r="H2371" t="str">
        <f>VLOOKUP(укпф1[[#This Row],[Номенклатура]],[1]!Таблица213[[product_name]:[упаковка]],4,FALSE)</f>
        <v>рагу</v>
      </c>
      <c r="I2371">
        <v>3017.5619834710742</v>
      </c>
      <c r="J2371" s="15">
        <v>739.28249999999991</v>
      </c>
      <c r="K2371" s="15">
        <f>укпф1[[#This Row],[цена]]*укпф1[[#This Row],[объем]]</f>
        <v>2230830.7670454541</v>
      </c>
      <c r="L2371" s="16">
        <f>IFERROR(укпф1[[#This Row],[объем]]*VLOOKUP(укпф1[[#This Row],[артикул]],[1]маринад!$A$2:$D$39,3,FALSE),укпф1[[#This Row],[объем]])</f>
        <v>3017.5619834710742</v>
      </c>
    </row>
    <row r="2372" spans="1:12" x14ac:dyDescent="0.35">
      <c r="A2372" s="15" t="s">
        <v>161</v>
      </c>
      <c r="B2372" s="13" t="s">
        <v>166</v>
      </c>
      <c r="C2372" s="13" t="s">
        <v>25</v>
      </c>
      <c r="D2372">
        <f>VLOOKUP(укпф1[[#This Row],[Номенклатура]],[1]!Таблица213[[product_name]:[упаковка]],7,FALSE)</f>
        <v>1002</v>
      </c>
      <c r="E2372" t="s">
        <v>48</v>
      </c>
      <c r="F2372" t="str">
        <f>VLOOKUP(укпф1[[#This Row],[Номенклатура]],[1]!Таблица213[[product_name]:[упаковка]],3,FALSE)</f>
        <v>ОХЛ</v>
      </c>
      <c r="G2372" s="15"/>
      <c r="H2372" t="str">
        <f>VLOOKUP(укпф1[[#This Row],[Номенклатура]],[1]!Таблица213[[product_name]:[упаковка]],4,FALSE)</f>
        <v>печень</v>
      </c>
      <c r="I2372">
        <v>2307.2131147540986</v>
      </c>
      <c r="J2372" s="15">
        <v>522.04998214285706</v>
      </c>
      <c r="K2372" s="15">
        <f>укпф1[[#This Row],[цена]]*укпф1[[#This Row],[объем]]</f>
        <v>1204480.5653571428</v>
      </c>
      <c r="L2372" s="16">
        <f>IFERROR(укпф1[[#This Row],[объем]]*VLOOKUP(укпф1[[#This Row],[артикул]],[1]маринад!$A$2:$D$39,3,FALSE),укпф1[[#This Row],[объем]])</f>
        <v>2307.2131147540986</v>
      </c>
    </row>
    <row r="2373" spans="1:12" x14ac:dyDescent="0.35">
      <c r="A2373" s="15" t="s">
        <v>161</v>
      </c>
      <c r="B2373" s="13" t="s">
        <v>166</v>
      </c>
      <c r="C2373" s="13" t="s">
        <v>25</v>
      </c>
      <c r="D2373">
        <f>VLOOKUP(укпф1[[#This Row],[Номенклатура]],[1]!Таблица213[[product_name]:[упаковка]],7,FALSE)</f>
        <v>732</v>
      </c>
      <c r="E2373" t="s">
        <v>47</v>
      </c>
      <c r="F2373" t="str">
        <f>VLOOKUP(укпф1[[#This Row],[Номенклатура]],[1]!Таблица213[[product_name]:[упаковка]],3,FALSE)</f>
        <v>ОХЛ</v>
      </c>
      <c r="G2373" s="15"/>
      <c r="H2373" t="str">
        <f>VLOOKUP(укпф1[[#This Row],[Номенклатура]],[1]!Таблица213[[product_name]:[упаковка]],4,FALSE)</f>
        <v>печень</v>
      </c>
      <c r="I2373">
        <v>337.25</v>
      </c>
      <c r="J2373" s="15">
        <v>538.07383928571426</v>
      </c>
      <c r="K2373" s="15">
        <f>укпф1[[#This Row],[цена]]*укпф1[[#This Row],[объем]]</f>
        <v>181465.40229910714</v>
      </c>
      <c r="L2373" s="16">
        <f>IFERROR(укпф1[[#This Row],[объем]]*VLOOKUP(укпф1[[#This Row],[артикул]],[1]маринад!$A$2:$D$39,3,FALSE),укпф1[[#This Row],[объем]])</f>
        <v>337.25</v>
      </c>
    </row>
    <row r="2374" spans="1:12" x14ac:dyDescent="0.35">
      <c r="A2374" s="15" t="s">
        <v>161</v>
      </c>
      <c r="B2374" s="13" t="s">
        <v>166</v>
      </c>
      <c r="C2374" s="13" t="s">
        <v>25</v>
      </c>
      <c r="D2374">
        <f>VLOOKUP(укпф1[[#This Row],[Номенклатура]],[1]!Таблица213[[product_name]:[упаковка]],7,FALSE)</f>
        <v>996</v>
      </c>
      <c r="E2374" t="s">
        <v>41</v>
      </c>
      <c r="F2374" t="str">
        <f>VLOOKUP(укпф1[[#This Row],[Номенклатура]],[1]!Таблица213[[product_name]:[упаковка]],3,FALSE)</f>
        <v>ОХЛ</v>
      </c>
      <c r="G2374" s="15"/>
      <c r="H2374" t="str">
        <f>VLOOKUP(укпф1[[#This Row],[Номенклатура]],[1]!Таблица213[[product_name]:[упаковка]],4,FALSE)</f>
        <v>половинка</v>
      </c>
      <c r="I2374">
        <v>62.439024390243894</v>
      </c>
      <c r="J2374" s="15">
        <v>819.40178571428567</v>
      </c>
      <c r="K2374" s="15">
        <f>укпф1[[#This Row],[цена]]*укпф1[[#This Row],[объем]]</f>
        <v>51162.648083623681</v>
      </c>
      <c r="L2374" s="16">
        <f>IFERROR(укпф1[[#This Row],[объем]]*VLOOKUP(укпф1[[#This Row],[артикул]],[1]маринад!$A$2:$D$39,3,FALSE),укпф1[[#This Row],[объем]])</f>
        <v>62.439024390243894</v>
      </c>
    </row>
    <row r="2375" spans="1:12" x14ac:dyDescent="0.35">
      <c r="A2375" s="15" t="s">
        <v>161</v>
      </c>
      <c r="B2375" s="13" t="s">
        <v>166</v>
      </c>
      <c r="C2375" s="13" t="s">
        <v>25</v>
      </c>
      <c r="D2375">
        <f>VLOOKUP(укпф1[[#This Row],[Номенклатура]],[1]!Таблица213[[product_name]:[упаковка]],7,FALSE)</f>
        <v>1015</v>
      </c>
      <c r="E2375" t="s">
        <v>167</v>
      </c>
      <c r="F2375" t="str">
        <f>VLOOKUP(укпф1[[#This Row],[Номенклатура]],[1]!Таблица213[[product_name]:[упаковка]],3,FALSE)</f>
        <v>ОХЛ</v>
      </c>
      <c r="G2375" s="15"/>
      <c r="H2375" t="str">
        <f>VLOOKUP(укпф1[[#This Row],[Номенклатура]],[1]!Таблица213[[product_name]:[упаковка]],4,FALSE)</f>
        <v>половинка</v>
      </c>
      <c r="I2375">
        <v>279.54545454545456</v>
      </c>
      <c r="J2375" s="15">
        <v>799.37196428571428</v>
      </c>
      <c r="K2375" s="15">
        <f>укпф1[[#This Row],[цена]]*укпф1[[#This Row],[объем]]</f>
        <v>223460.79910714287</v>
      </c>
      <c r="L2375" s="16">
        <f>IFERROR(укпф1[[#This Row],[объем]]*VLOOKUP(укпф1[[#This Row],[артикул]],[1]маринад!$A$2:$D$39,3,FALSE),укпф1[[#This Row],[объем]])</f>
        <v>272.19615827210765</v>
      </c>
    </row>
    <row r="2376" spans="1:12" x14ac:dyDescent="0.35">
      <c r="A2376" s="15" t="s">
        <v>161</v>
      </c>
      <c r="B2376" s="13" t="s">
        <v>166</v>
      </c>
      <c r="C2376" s="13" t="s">
        <v>25</v>
      </c>
      <c r="D2376">
        <f>VLOOKUP(укпф1[[#This Row],[Номенклатура]],[1]!Таблица213[[product_name]:[упаковка]],7,FALSE)</f>
        <v>956</v>
      </c>
      <c r="E2376" t="s">
        <v>168</v>
      </c>
      <c r="F2376" t="str">
        <f>VLOOKUP(укпф1[[#This Row],[Номенклатура]],[1]!Таблица213[[product_name]:[упаковка]],3,FALSE)</f>
        <v>ОХЛ</v>
      </c>
      <c r="G2376" s="15"/>
      <c r="H2376" t="str">
        <f>VLOOKUP(укпф1[[#This Row],[Номенклатура]],[1]!Таблица213[[product_name]:[упаковка]],4,FALSE)</f>
        <v>половинка</v>
      </c>
      <c r="I2376">
        <v>13.142857142857141</v>
      </c>
      <c r="J2376" s="15">
        <v>799.37196428571428</v>
      </c>
      <c r="K2376" s="15">
        <f>укпф1[[#This Row],[цена]]*укпф1[[#This Row],[объем]]</f>
        <v>10506.031530612243</v>
      </c>
      <c r="L2376" s="16">
        <f>IFERROR(укпф1[[#This Row],[объем]]*VLOOKUP(укпф1[[#This Row],[артикул]],[1]маринад!$A$2:$D$39,3,FALSE),укпф1[[#This Row],[объем]])</f>
        <v>12.797329253025453</v>
      </c>
    </row>
    <row r="2377" spans="1:12" x14ac:dyDescent="0.35">
      <c r="A2377" s="15" t="s">
        <v>161</v>
      </c>
      <c r="B2377" s="13" t="s">
        <v>166</v>
      </c>
      <c r="C2377" s="13" t="s">
        <v>25</v>
      </c>
      <c r="D2377">
        <f>VLOOKUP(укпф1[[#This Row],[Номенклатура]],[1]!Таблица213[[product_name]:[упаковка]],7,FALSE)</f>
        <v>1003</v>
      </c>
      <c r="E2377" t="s">
        <v>50</v>
      </c>
      <c r="F2377" t="str">
        <f>VLOOKUP(укпф1[[#This Row],[Номенклатура]],[1]!Таблица213[[product_name]:[упаковка]],3,FALSE)</f>
        <v>ОХЛ</v>
      </c>
      <c r="G2377" s="15"/>
      <c r="H2377" t="str">
        <f>VLOOKUP(укпф1[[#This Row],[Номенклатура]],[1]!Таблица213[[product_name]:[упаковка]],4,FALSE)</f>
        <v>сердце</v>
      </c>
      <c r="I2377">
        <v>1079.5454545454547</v>
      </c>
      <c r="J2377" s="15">
        <v>899.88524999999993</v>
      </c>
      <c r="K2377" s="15">
        <f>укпф1[[#This Row],[цена]]*укпф1[[#This Row],[объем]]</f>
        <v>971467.03125000012</v>
      </c>
      <c r="L2377" s="16">
        <f>IFERROR(укпф1[[#This Row],[объем]]*VLOOKUP(укпф1[[#This Row],[артикул]],[1]маринад!$A$2:$D$39,3,FALSE),укпф1[[#This Row],[объем]])</f>
        <v>1079.5454545454547</v>
      </c>
    </row>
    <row r="2378" spans="1:12" x14ac:dyDescent="0.35">
      <c r="A2378" s="15" t="s">
        <v>161</v>
      </c>
      <c r="B2378" s="13" t="s">
        <v>166</v>
      </c>
      <c r="C2378" s="13" t="s">
        <v>25</v>
      </c>
      <c r="D2378">
        <f>VLOOKUP(укпф1[[#This Row],[Номенклатура]],[1]!Таблица213[[product_name]:[упаковка]],7,FALSE)</f>
        <v>734</v>
      </c>
      <c r="E2378" t="s">
        <v>49</v>
      </c>
      <c r="F2378" t="str">
        <f>VLOOKUP(укпф1[[#This Row],[Номенклатура]],[1]!Таблица213[[product_name]:[упаковка]],3,FALSE)</f>
        <v>ОХЛ</v>
      </c>
      <c r="G2378" s="15"/>
      <c r="H2378" t="str">
        <f>VLOOKUP(укпф1[[#This Row],[Номенклатура]],[1]!Таблица213[[product_name]:[упаковка]],4,FALSE)</f>
        <v>сердце</v>
      </c>
      <c r="I2378">
        <v>92.571428571428569</v>
      </c>
      <c r="J2378" s="15">
        <v>915.90910714285712</v>
      </c>
      <c r="K2378" s="15">
        <f>укпф1[[#This Row],[цена]]*укпф1[[#This Row],[объем]]</f>
        <v>84787.014489795911</v>
      </c>
      <c r="L2378" s="16">
        <f>IFERROR(укпф1[[#This Row],[объем]]*VLOOKUP(укпф1[[#This Row],[артикул]],[1]маринад!$A$2:$D$39,3,FALSE),укпф1[[#This Row],[объем]])</f>
        <v>92.571428571428569</v>
      </c>
    </row>
    <row r="2379" spans="1:12" x14ac:dyDescent="0.35">
      <c r="A2379" s="15" t="s">
        <v>161</v>
      </c>
      <c r="B2379" s="13" t="s">
        <v>166</v>
      </c>
      <c r="C2379" s="13" t="s">
        <v>25</v>
      </c>
      <c r="D2379">
        <f>VLOOKUP(укпф1[[#This Row],[Номенклатура]],[1]!Таблица213[[product_name]:[упаковка]],7,FALSE)</f>
        <v>1006</v>
      </c>
      <c r="E2379" t="s">
        <v>185</v>
      </c>
      <c r="F2379" t="str">
        <f>VLOOKUP(укпф1[[#This Row],[Номенклатура]],[1]!Таблица213[[product_name]:[упаковка]],3,FALSE)</f>
        <v>ОХЛ</v>
      </c>
      <c r="G2379" s="15"/>
      <c r="H2379" t="str">
        <f>VLOOKUP(укпф1[[#This Row],[Номенклатура]],[1]!Таблица213[[product_name]:[упаковка]],4,FALSE)</f>
        <v>спинка</v>
      </c>
      <c r="I2379">
        <v>10.245901639344263</v>
      </c>
      <c r="J2379" s="15">
        <v>441.5665178571428</v>
      </c>
      <c r="K2379" s="15">
        <f>укпф1[[#This Row],[цена]]*укпф1[[#This Row],[объем]]</f>
        <v>4524.247109192037</v>
      </c>
      <c r="L2379" s="16">
        <f>IFERROR(укпф1[[#This Row],[объем]]*VLOOKUP(укпф1[[#This Row],[артикул]],[1]маринад!$A$2:$D$39,3,FALSE),укпф1[[#This Row],[объем]])</f>
        <v>10.245901639344263</v>
      </c>
    </row>
    <row r="2380" spans="1:12" x14ac:dyDescent="0.35">
      <c r="A2380" s="15" t="s">
        <v>161</v>
      </c>
      <c r="B2380" s="13" t="s">
        <v>166</v>
      </c>
      <c r="C2380" s="13" t="s">
        <v>25</v>
      </c>
      <c r="D2380">
        <f>VLOOKUP(укпф1[[#This Row],[Номенклатура]],[1]!Таблица213[[product_name]:[упаковка]],7,FALSE)</f>
        <v>1007</v>
      </c>
      <c r="E2380" t="s">
        <v>44</v>
      </c>
      <c r="F2380" t="str">
        <f>VLOOKUP(укпф1[[#This Row],[Номенклатура]],[1]!Таблица213[[product_name]:[упаковка]],3,FALSE)</f>
        <v>ОХЛ</v>
      </c>
      <c r="G2380" s="15"/>
      <c r="H2380" t="str">
        <f>VLOOKUP(укпф1[[#This Row],[Номенклатура]],[1]!Таблица213[[product_name]:[упаковка]],4,FALSE)</f>
        <v>спинка</v>
      </c>
      <c r="I2380">
        <v>909.75206611570252</v>
      </c>
      <c r="J2380" s="15">
        <v>386.02928571428566</v>
      </c>
      <c r="K2380" s="15">
        <f>укпф1[[#This Row],[цена]]*укпф1[[#This Row],[объем]]</f>
        <v>351190.94025974022</v>
      </c>
      <c r="L2380" s="16">
        <f>IFERROR(укпф1[[#This Row],[объем]]*VLOOKUP(укпф1[[#This Row],[артикул]],[1]маринад!$A$2:$D$39,3,FALSE),укпф1[[#This Row],[объем]])</f>
        <v>909.75206611570252</v>
      </c>
    </row>
    <row r="2381" spans="1:12" x14ac:dyDescent="0.35">
      <c r="A2381" s="15" t="s">
        <v>161</v>
      </c>
      <c r="B2381" s="13" t="s">
        <v>166</v>
      </c>
      <c r="C2381" s="13" t="s">
        <v>25</v>
      </c>
      <c r="D2381">
        <f>VLOOKUP(укпф1[[#This Row],[Номенклатура]],[1]!Таблица213[[product_name]:[упаковка]],7,FALSE)</f>
        <v>1068</v>
      </c>
      <c r="E2381" t="s">
        <v>170</v>
      </c>
      <c r="F2381" t="str">
        <f>VLOOKUP(укпф1[[#This Row],[Номенклатура]],[1]!Таблица213[[product_name]:[упаковка]],3,FALSE)</f>
        <v>ОХЛ</v>
      </c>
      <c r="G2381" s="15"/>
      <c r="H2381" t="str">
        <f>VLOOKUP(укпф1[[#This Row],[Номенклатура]],[1]!Таблица213[[product_name]:[упаковка]],4,FALSE)</f>
        <v>филе</v>
      </c>
      <c r="I2381">
        <v>216</v>
      </c>
      <c r="J2381" s="15">
        <v>1060.6700892857141</v>
      </c>
      <c r="K2381" s="15">
        <f>укпф1[[#This Row],[цена]]*укпф1[[#This Row],[объем]]</f>
        <v>229104.73928571425</v>
      </c>
      <c r="L2381" s="16">
        <f>IFERROR(укпф1[[#This Row],[объем]]*VLOOKUP(укпф1[[#This Row],[артикул]],[1]маринад!$A$2:$D$39,3,FALSE),укпф1[[#This Row],[объем]])</f>
        <v>183.3616298811545</v>
      </c>
    </row>
    <row r="2382" spans="1:12" x14ac:dyDescent="0.35">
      <c r="A2382" s="15" t="s">
        <v>161</v>
      </c>
      <c r="B2382" s="13" t="s">
        <v>166</v>
      </c>
      <c r="C2382" s="13" t="s">
        <v>25</v>
      </c>
      <c r="D2382">
        <f>VLOOKUP(укпф1[[#This Row],[Номенклатура]],[1]!Таблица213[[product_name]:[упаковка]],7,FALSE)</f>
        <v>998</v>
      </c>
      <c r="E2382" t="s">
        <v>37</v>
      </c>
      <c r="F2382" t="str">
        <f>VLOOKUP(укпф1[[#This Row],[Номенклатура]],[1]!Таблица213[[product_name]:[упаковка]],3,FALSE)</f>
        <v>ОХЛ</v>
      </c>
      <c r="G2382" s="15"/>
      <c r="H2382" t="str">
        <f>VLOOKUP(укпф1[[#This Row],[Номенклатура]],[1]!Таблица213[[product_name]:[упаковка]],4,FALSE)</f>
        <v>филе</v>
      </c>
      <c r="I2382">
        <v>8147.5912408759141</v>
      </c>
      <c r="J2382" s="15">
        <v>1140.7893750000001</v>
      </c>
      <c r="K2382" s="15">
        <f>укпф1[[#This Row],[цена]]*укпф1[[#This Row],[объем]]</f>
        <v>9294685.5194343086</v>
      </c>
      <c r="L2382" s="16">
        <f>IFERROR(укпф1[[#This Row],[объем]]*VLOOKUP(укпф1[[#This Row],[артикул]],[1]маринад!$A$2:$D$39,3,FALSE),укпф1[[#This Row],[объем]])</f>
        <v>8147.5912408759141</v>
      </c>
    </row>
    <row r="2383" spans="1:12" x14ac:dyDescent="0.35">
      <c r="A2383" s="15" t="s">
        <v>161</v>
      </c>
      <c r="B2383" s="13" t="s">
        <v>166</v>
      </c>
      <c r="C2383" s="13" t="s">
        <v>25</v>
      </c>
      <c r="D2383">
        <f>VLOOKUP(укпф1[[#This Row],[Номенклатура]],[1]!Таблица213[[product_name]:[упаковка]],7,FALSE)</f>
        <v>718</v>
      </c>
      <c r="E2383" t="s">
        <v>36</v>
      </c>
      <c r="F2383" t="str">
        <f>VLOOKUP(укпф1[[#This Row],[Номенклатура]],[1]!Таблица213[[product_name]:[упаковка]],3,FALSE)</f>
        <v>ОХЛ</v>
      </c>
      <c r="G2383" s="15"/>
      <c r="H2383" t="str">
        <f>VLOOKUP(укпф1[[#This Row],[Номенклатура]],[1]!Таблица213[[product_name]:[упаковка]],4,FALSE)</f>
        <v>филе</v>
      </c>
      <c r="I2383">
        <v>709.46428571428578</v>
      </c>
      <c r="J2383" s="15">
        <v>1157.1774107142855</v>
      </c>
      <c r="K2383" s="15">
        <f>укпф1[[#This Row],[цена]]*укпф1[[#This Row],[объем]]</f>
        <v>820976.04513711727</v>
      </c>
      <c r="L2383" s="16">
        <f>IFERROR(укпф1[[#This Row],[объем]]*VLOOKUP(укпф1[[#This Row],[артикул]],[1]маринад!$A$2:$D$39,3,FALSE),укпф1[[#This Row],[объем]])</f>
        <v>709.46428571428578</v>
      </c>
    </row>
    <row r="2384" spans="1:12" x14ac:dyDescent="0.35">
      <c r="A2384" s="15" t="s">
        <v>161</v>
      </c>
      <c r="B2384" s="13" t="s">
        <v>166</v>
      </c>
      <c r="C2384" s="13" t="s">
        <v>25</v>
      </c>
      <c r="D2384">
        <f>VLOOKUP(укпф1[[#This Row],[Номенклатура]],[1]!Таблица213[[product_name]:[упаковка]],7,FALSE)</f>
        <v>987</v>
      </c>
      <c r="E2384" t="s">
        <v>27</v>
      </c>
      <c r="F2384" t="str">
        <f>VLOOKUP(укпф1[[#This Row],[Номенклатура]],[1]!Таблица213[[product_name]:[упаковка]],3,FALSE)</f>
        <v>ОХЛ</v>
      </c>
      <c r="G2384" s="15"/>
      <c r="H2384" t="str">
        <f>VLOOKUP(укпф1[[#This Row],[Номенклатура]],[1]!Таблица213[[product_name]:[упаковка]],4,FALSE)</f>
        <v>тушка</v>
      </c>
      <c r="I2384">
        <v>1409.9999999999998</v>
      </c>
      <c r="J2384" s="15">
        <v>811.20776785714281</v>
      </c>
      <c r="K2384" s="15">
        <f>укпф1[[#This Row],[цена]]*укпф1[[#This Row],[объем]]</f>
        <v>1143802.9526785712</v>
      </c>
      <c r="L2384" s="16">
        <f>IFERROR(укпф1[[#This Row],[объем]]*VLOOKUP(укпф1[[#This Row],[артикул]],[1]маринад!$A$2:$D$39,3,FALSE),укпф1[[#This Row],[объем]])</f>
        <v>1409.9999999999998</v>
      </c>
    </row>
    <row r="2385" spans="1:12" x14ac:dyDescent="0.35">
      <c r="A2385" s="15" t="s">
        <v>161</v>
      </c>
      <c r="B2385" s="13" t="s">
        <v>166</v>
      </c>
      <c r="C2385" s="13" t="s">
        <v>25</v>
      </c>
      <c r="D2385">
        <f>VLOOKUP(укпф1[[#This Row],[Номенклатура]],[1]!Таблица213[[product_name]:[упаковка]],7,FALSE)</f>
        <v>701</v>
      </c>
      <c r="E2385" t="s">
        <v>26</v>
      </c>
      <c r="F2385" t="str">
        <f>VLOOKUP(укпф1[[#This Row],[Номенклатура]],[1]!Таблица213[[product_name]:[упаковка]],3,FALSE)</f>
        <v>ОХЛ</v>
      </c>
      <c r="G2385" s="15"/>
      <c r="H2385" t="str">
        <f>VLOOKUP(укпф1[[#This Row],[Номенклатура]],[1]!Таблица213[[product_name]:[упаковка]],4,FALSE)</f>
        <v>тушка</v>
      </c>
      <c r="I2385">
        <v>166.85217391304349</v>
      </c>
      <c r="J2385" s="15">
        <v>827.59580357142841</v>
      </c>
      <c r="K2385" s="15">
        <f>укпф1[[#This Row],[цена]]*укпф1[[#This Row],[объем]]</f>
        <v>138086.15894720494</v>
      </c>
      <c r="L2385" s="16">
        <f>IFERROR(укпф1[[#This Row],[объем]]*VLOOKUP(укпф1[[#This Row],[артикул]],[1]маринад!$A$2:$D$39,3,FALSE),укпф1[[#This Row],[объем]])</f>
        <v>166.85217391304349</v>
      </c>
    </row>
    <row r="2386" spans="1:12" x14ac:dyDescent="0.35">
      <c r="A2386" s="15" t="s">
        <v>161</v>
      </c>
      <c r="B2386" s="13" t="s">
        <v>166</v>
      </c>
      <c r="C2386" s="13" t="s">
        <v>25</v>
      </c>
      <c r="D2386">
        <f>VLOOKUP(укпф1[[#This Row],[Номенклатура]],[1]!Таблица213[[product_name]:[упаковка]],7,FALSE)</f>
        <v>958</v>
      </c>
      <c r="E2386" t="s">
        <v>58</v>
      </c>
      <c r="F2386" t="str">
        <f>VLOOKUP(укпф1[[#This Row],[Номенклатура]],[1]!Таблица213[[product_name]:[упаковка]],3,FALSE)</f>
        <v>ОХЛ</v>
      </c>
      <c r="G2386" s="15"/>
      <c r="H2386" t="str">
        <f>VLOOKUP(укпф1[[#This Row],[Номенклатура]],[1]!Таблица213[[product_name]:[упаковка]],4,FALSE)</f>
        <v>табак</v>
      </c>
      <c r="I2386">
        <v>110.92436974789915</v>
      </c>
      <c r="J2386" s="15">
        <v>799.37196428571428</v>
      </c>
      <c r="K2386" s="15">
        <f>укпф1[[#This Row],[цена]]*укпф1[[#This Row],[объем]]</f>
        <v>88669.831332533009</v>
      </c>
      <c r="L2386" s="16">
        <f>IFERROR(укпф1[[#This Row],[объем]]*VLOOKUP(укпф1[[#This Row],[артикул]],[1]маринад!$A$2:$D$39,3,FALSE),укпф1[[#This Row],[объем]])</f>
        <v>108.00814970584143</v>
      </c>
    </row>
    <row r="2387" spans="1:12" x14ac:dyDescent="0.35">
      <c r="A2387" s="15" t="s">
        <v>161</v>
      </c>
      <c r="B2387" s="13" t="s">
        <v>166</v>
      </c>
      <c r="C2387" s="13" t="s">
        <v>25</v>
      </c>
      <c r="D2387">
        <f>VLOOKUP(укпф1[[#This Row],[Номенклатура]],[1]!Таблица213[[product_name]:[упаковка]],7,FALSE)</f>
        <v>1038</v>
      </c>
      <c r="E2387" t="s">
        <v>60</v>
      </c>
      <c r="F2387" t="str">
        <f>VLOOKUP(укпф1[[#This Row],[Номенклатура]],[1]!Таблица213[[product_name]:[упаковка]],3,FALSE)</f>
        <v>ОХЛ</v>
      </c>
      <c r="G2387" s="15"/>
      <c r="H2387" t="str">
        <f>VLOOKUP(укпф1[[#This Row],[Номенклатура]],[1]!Таблица213[[product_name]:[упаковка]],4,FALSE)</f>
        <v>табак</v>
      </c>
      <c r="I2387">
        <v>161.16326530612247</v>
      </c>
      <c r="J2387" s="15">
        <v>769.32723214285704</v>
      </c>
      <c r="K2387" s="15">
        <f>укпф1[[#This Row],[цена]]*укпф1[[#This Row],[объем]]</f>
        <v>123987.28882106414</v>
      </c>
      <c r="L2387" s="16">
        <f>IFERROR(укпф1[[#This Row],[объем]]*VLOOKUP(укпф1[[#This Row],[артикул]],[1]маринад!$A$2:$D$39,3,FALSE),укпф1[[#This Row],[объем]])</f>
        <v>159.56758941200243</v>
      </c>
    </row>
    <row r="2388" spans="1:12" x14ac:dyDescent="0.35">
      <c r="A2388" s="15" t="s">
        <v>161</v>
      </c>
      <c r="B2388" s="13" t="s">
        <v>166</v>
      </c>
      <c r="C2388" s="13" t="s">
        <v>25</v>
      </c>
      <c r="D2388">
        <f>VLOOKUP(укпф1[[#This Row],[Номенклатура]],[1]!Таблица213[[product_name]:[упаковка]],7,FALSE)</f>
        <v>1010</v>
      </c>
      <c r="E2388" t="s">
        <v>54</v>
      </c>
      <c r="F2388" t="str">
        <f>VLOOKUP(укпф1[[#This Row],[Номенклатура]],[1]!Таблица213[[product_name]:[упаковка]],3,FALSE)</f>
        <v>ОХЛ</v>
      </c>
      <c r="G2388" s="15"/>
      <c r="H2388" t="str">
        <f>VLOOKUP(укпф1[[#This Row],[Номенклатура]],[1]!Таблица213[[product_name]:[упаковка]],4,FALSE)</f>
        <v>табак</v>
      </c>
      <c r="I2388">
        <v>436.76470588235293</v>
      </c>
      <c r="J2388" s="15">
        <v>722.43924107142857</v>
      </c>
      <c r="K2388" s="15">
        <f>укпф1[[#This Row],[цена]]*укпф1[[#This Row],[объем]]</f>
        <v>315535.96264443279</v>
      </c>
      <c r="L2388" s="16">
        <f>IFERROR(укпф1[[#This Row],[объем]]*VLOOKUP(укпф1[[#This Row],[артикул]],[1]маринад!$A$2:$D$39,3,FALSE),укпф1[[#This Row],[объем]])</f>
        <v>385.66419945461627</v>
      </c>
    </row>
    <row r="2389" spans="1:12" x14ac:dyDescent="0.35">
      <c r="A2389" s="15" t="s">
        <v>161</v>
      </c>
      <c r="B2389" s="13" t="s">
        <v>166</v>
      </c>
      <c r="C2389" s="13" t="s">
        <v>25</v>
      </c>
      <c r="D2389">
        <f>VLOOKUP(укпф1[[#This Row],[Номенклатура]],[1]!Таблица213[[product_name]:[упаковка]],7,FALSE)</f>
        <v>156</v>
      </c>
      <c r="E2389" t="s">
        <v>42</v>
      </c>
      <c r="F2389" t="str">
        <f>VLOOKUP(укпф1[[#This Row],[Номенклатура]],[1]!Таблица213[[product_name]:[упаковка]],3,FALSE)</f>
        <v>ОХЛ</v>
      </c>
      <c r="G2389" s="15"/>
      <c r="H2389" t="str">
        <f>VLOOKUP(укпф1[[#This Row],[Номенклатура]],[1]!Таблица213[[product_name]:[упаковка]],4,FALSE)</f>
        <v>табак</v>
      </c>
      <c r="I2389">
        <v>72.307692307692307</v>
      </c>
      <c r="J2389" s="15">
        <v>771.14812499999994</v>
      </c>
      <c r="K2389" s="15">
        <f>укпф1[[#This Row],[цена]]*укпф1[[#This Row],[объем]]</f>
        <v>55759.941346153842</v>
      </c>
      <c r="L2389" s="16">
        <f>IFERROR(укпф1[[#This Row],[объем]]*VLOOKUP(укпф1[[#This Row],[артикул]],[1]маринад!$A$2:$D$39,3,FALSE),укпф1[[#This Row],[объем]])</f>
        <v>72.307692307692307</v>
      </c>
    </row>
    <row r="2390" spans="1:12" x14ac:dyDescent="0.35">
      <c r="A2390" s="15" t="s">
        <v>161</v>
      </c>
      <c r="B2390" s="13" t="s">
        <v>166</v>
      </c>
      <c r="C2390" s="13" t="s">
        <v>25</v>
      </c>
      <c r="D2390">
        <f>VLOOKUP(укпф1[[#This Row],[Номенклатура]],[1]!Таблица213[[product_name]:[упаковка]],7,FALSE)</f>
        <v>999</v>
      </c>
      <c r="E2390" t="s">
        <v>35</v>
      </c>
      <c r="F2390" t="str">
        <f>VLOOKUP(укпф1[[#This Row],[Номенклатура]],[1]!Таблица213[[product_name]:[упаковка]],3,FALSE)</f>
        <v>ОХЛ</v>
      </c>
      <c r="G2390" s="15"/>
      <c r="H2390" t="str">
        <f>VLOOKUP(укпф1[[#This Row],[Номенклатура]],[1]!Таблица213[[product_name]:[упаковка]],4,FALSE)</f>
        <v>четвертина</v>
      </c>
      <c r="I2390">
        <v>3277.5000000000005</v>
      </c>
      <c r="J2390" s="15">
        <v>819.40178571428567</v>
      </c>
      <c r="K2390" s="15">
        <f>укпф1[[#This Row],[цена]]*укпф1[[#This Row],[объем]]</f>
        <v>2685589.3526785718</v>
      </c>
      <c r="L2390" s="16">
        <f>IFERROR(укпф1[[#This Row],[объем]]*VLOOKUP(укпф1[[#This Row],[артикул]],[1]маринад!$A$2:$D$39,3,FALSE),укпф1[[#This Row],[объем]])</f>
        <v>3277.5000000000005</v>
      </c>
    </row>
    <row r="2391" spans="1:12" x14ac:dyDescent="0.35">
      <c r="A2391" s="15" t="s">
        <v>161</v>
      </c>
      <c r="B2391" s="13" t="s">
        <v>166</v>
      </c>
      <c r="C2391" s="13" t="s">
        <v>25</v>
      </c>
      <c r="D2391">
        <f>VLOOKUP(укпф1[[#This Row],[Номенклатура]],[1]!Таблица213[[product_name]:[упаковка]],7,FALSE)</f>
        <v>716</v>
      </c>
      <c r="E2391" t="s">
        <v>34</v>
      </c>
      <c r="F2391" t="str">
        <f>VLOOKUP(укпф1[[#This Row],[Номенклатура]],[1]!Таблица213[[product_name]:[упаковка]],3,FALSE)</f>
        <v>ОХЛ</v>
      </c>
      <c r="G2391" s="15"/>
      <c r="H2391" t="str">
        <f>VLOOKUP(укпф1[[#This Row],[Номенклатура]],[1]!Таблица213[[product_name]:[упаковка]],4,FALSE)</f>
        <v>четвертина</v>
      </c>
      <c r="I2391">
        <v>87.833333333333357</v>
      </c>
      <c r="J2391" s="15">
        <v>835.5847500000001</v>
      </c>
      <c r="K2391" s="15">
        <f>укпф1[[#This Row],[цена]]*укпф1[[#This Row],[объем]]</f>
        <v>73392.193875000026</v>
      </c>
      <c r="L2391" s="16">
        <f>IFERROR(укпф1[[#This Row],[объем]]*VLOOKUP(укпф1[[#This Row],[артикул]],[1]маринад!$A$2:$D$39,3,FALSE),укпф1[[#This Row],[объем]])</f>
        <v>87.833333333333357</v>
      </c>
    </row>
    <row r="2392" spans="1:12" x14ac:dyDescent="0.35">
      <c r="A2392" s="15" t="s">
        <v>161</v>
      </c>
      <c r="B2392" s="13" t="s">
        <v>166</v>
      </c>
      <c r="C2392" s="13" t="s">
        <v>25</v>
      </c>
      <c r="D2392">
        <f>VLOOKUP(укпф1[[#This Row],[Номенклатура]],[1]!Таблица213[[product_name]:[упаковка]],7,FALSE)</f>
        <v>1004</v>
      </c>
      <c r="E2392" t="s">
        <v>67</v>
      </c>
      <c r="F2392" t="str">
        <f>VLOOKUP(укпф1[[#This Row],[Номенклатура]],[1]!Таблица213[[product_name]:[упаковка]],3,FALSE)</f>
        <v>ОХЛ</v>
      </c>
      <c r="G2392" s="15"/>
      <c r="H2392" t="str">
        <f>VLOOKUP(укпф1[[#This Row],[Номенклатура]],[1]!Таблица213[[product_name]:[упаковка]],4,FALSE)</f>
        <v>шея</v>
      </c>
      <c r="I2392">
        <v>5118.4918032786882</v>
      </c>
      <c r="J2392" s="15">
        <v>297.71598214285711</v>
      </c>
      <c r="K2392" s="15">
        <f>укпф1[[#This Row],[цена]]*укпф1[[#This Row],[объем]]</f>
        <v>1523856.8143032785</v>
      </c>
      <c r="L2392" s="16">
        <f>IFERROR(укпф1[[#This Row],[объем]]*VLOOKUP(укпф1[[#This Row],[артикул]],[1]маринад!$A$2:$D$39,3,FALSE),укпф1[[#This Row],[объем]])</f>
        <v>5118.4918032786882</v>
      </c>
    </row>
    <row r="2393" spans="1:12" x14ac:dyDescent="0.35">
      <c r="A2393" s="15" t="s">
        <v>161</v>
      </c>
      <c r="B2393" s="13" t="s">
        <v>13</v>
      </c>
      <c r="C2393" s="13" t="s">
        <v>13</v>
      </c>
      <c r="D2393">
        <f>VLOOKUP(укпф1[[#This Row],[Номенклатура]],[1]!Таблица213[[product_name]:[упаковка]],7,FALSE)</f>
        <v>1095</v>
      </c>
      <c r="E2393" t="s">
        <v>111</v>
      </c>
      <c r="F2393" t="str">
        <f>VLOOKUP(укпф1[[#This Row],[Номенклатура]],[1]!Таблица213[[product_name]:[упаковка]],3,FALSE)</f>
        <v>ЗАМ</v>
      </c>
      <c r="G2393" s="15"/>
      <c r="H2393" t="str">
        <f>VLOOKUP(укпф1[[#This Row],[Номенклатура]],[1]!Таблица213[[product_name]:[упаковка]],4,FALSE)</f>
        <v>бедро</v>
      </c>
      <c r="I2393">
        <v>0</v>
      </c>
      <c r="J2393" s="15">
        <v>738.08035714285711</v>
      </c>
      <c r="K2393" s="15">
        <f>укпф1[[#This Row],[цена]]*укпф1[[#This Row],[объем]]</f>
        <v>0</v>
      </c>
      <c r="L2393" s="16">
        <f>IFERROR(укпф1[[#This Row],[объем]]*VLOOKUP(укпф1[[#This Row],[артикул]],[1]маринад!$A$2:$D$39,3,FALSE),укпф1[[#This Row],[объем]])</f>
        <v>0</v>
      </c>
    </row>
    <row r="2394" spans="1:12" x14ac:dyDescent="0.35">
      <c r="A2394" s="15" t="s">
        <v>161</v>
      </c>
      <c r="B2394" s="13" t="s">
        <v>13</v>
      </c>
      <c r="C2394" s="13" t="s">
        <v>13</v>
      </c>
      <c r="D2394">
        <f>VLOOKUP(укпф1[[#This Row],[Номенклатура]],[1]!Таблица213[[product_name]:[упаковка]],7,FALSE)</f>
        <v>140</v>
      </c>
      <c r="E2394" t="s">
        <v>109</v>
      </c>
      <c r="F2394" t="str">
        <f>VLOOKUP(укпф1[[#This Row],[Номенклатура]],[1]!Таблица213[[product_name]:[упаковка]],3,FALSE)</f>
        <v>ЗАМ</v>
      </c>
      <c r="G2394" s="15"/>
      <c r="H2394" t="str">
        <f>VLOOKUP(укпф1[[#This Row],[Номенклатура]],[1]!Таблица213[[product_name]:[упаковка]],4,FALSE)</f>
        <v>бедро</v>
      </c>
      <c r="J2394" s="15">
        <v>764.59821428571411</v>
      </c>
      <c r="K2394" s="15">
        <f>укпф1[[#This Row],[цена]]*укпф1[[#This Row],[объем]]</f>
        <v>0</v>
      </c>
      <c r="L2394" s="16">
        <f>IFERROR(укпф1[[#This Row],[объем]]*VLOOKUP(укпф1[[#This Row],[артикул]],[1]маринад!$A$2:$D$39,3,FALSE),укпф1[[#This Row],[объем]])</f>
        <v>0</v>
      </c>
    </row>
    <row r="2395" spans="1:12" x14ac:dyDescent="0.35">
      <c r="A2395" s="15" t="s">
        <v>161</v>
      </c>
      <c r="B2395" s="13" t="s">
        <v>13</v>
      </c>
      <c r="C2395" s="13" t="s">
        <v>13</v>
      </c>
      <c r="D2395">
        <f>VLOOKUP(укпф1[[#This Row],[Номенклатура]],[1]!Таблица213[[product_name]:[упаковка]],7,FALSE)</f>
        <v>1111</v>
      </c>
      <c r="E2395" t="s">
        <v>112</v>
      </c>
      <c r="F2395" t="str">
        <f>VLOOKUP(укпф1[[#This Row],[Номенклатура]],[1]!Таблица213[[product_name]:[упаковка]],3,FALSE)</f>
        <v>ЗАМ</v>
      </c>
      <c r="G2395" s="15"/>
      <c r="H2395" t="str">
        <f>VLOOKUP(укпф1[[#This Row],[Номенклатура]],[1]!Таблица213[[product_name]:[упаковка]],4,FALSE)</f>
        <v>бедро</v>
      </c>
      <c r="I2395">
        <v>0</v>
      </c>
      <c r="J2395" s="15">
        <v>574.55357142857133</v>
      </c>
      <c r="K2395" s="15">
        <f>укпф1[[#This Row],[цена]]*укпф1[[#This Row],[объем]]</f>
        <v>0</v>
      </c>
      <c r="L2395" s="16">
        <f>IFERROR(укпф1[[#This Row],[объем]]*VLOOKUP(укпф1[[#This Row],[артикул]],[1]маринад!$A$2:$D$39,3,FALSE),укпф1[[#This Row],[объем]])</f>
        <v>0</v>
      </c>
    </row>
    <row r="2396" spans="1:12" x14ac:dyDescent="0.35">
      <c r="A2396" s="15" t="s">
        <v>161</v>
      </c>
      <c r="B2396" s="13" t="s">
        <v>13</v>
      </c>
      <c r="C2396" s="13" t="s">
        <v>13</v>
      </c>
      <c r="D2396">
        <f>VLOOKUP(укпф1[[#This Row],[Номенклатура]],[1]!Таблица213[[product_name]:[упаковка]],7,FALSE)</f>
        <v>141</v>
      </c>
      <c r="E2396" t="s">
        <v>108</v>
      </c>
      <c r="F2396" t="str">
        <f>VLOOKUP(укпф1[[#This Row],[Номенклатура]],[1]!Таблица213[[product_name]:[упаковка]],3,FALSE)</f>
        <v>ЗАМ</v>
      </c>
      <c r="G2396" s="15"/>
      <c r="H2396" t="str">
        <f>VLOOKUP(укпф1[[#This Row],[Номенклатура]],[1]!Таблица213[[product_name]:[упаковка]],4,FALSE)</f>
        <v>голень</v>
      </c>
      <c r="J2396" s="15">
        <v>892.76785714285711</v>
      </c>
      <c r="K2396" s="15">
        <f>укпф1[[#This Row],[цена]]*укпф1[[#This Row],[объем]]</f>
        <v>0</v>
      </c>
      <c r="L2396" s="16">
        <f>IFERROR(укпф1[[#This Row],[объем]]*VLOOKUP(укпф1[[#This Row],[артикул]],[1]маринад!$A$2:$D$39,3,FALSE),укпф1[[#This Row],[объем]])</f>
        <v>0</v>
      </c>
    </row>
    <row r="2397" spans="1:12" x14ac:dyDescent="0.35">
      <c r="A2397" s="15" t="s">
        <v>161</v>
      </c>
      <c r="B2397" s="13" t="s">
        <v>13</v>
      </c>
      <c r="C2397" s="13" t="s">
        <v>13</v>
      </c>
      <c r="D2397">
        <f>VLOOKUP(укпф1[[#This Row],[Номенклатура]],[1]!Таблица213[[product_name]:[упаковка]],7,FALSE)</f>
        <v>141</v>
      </c>
      <c r="E2397" t="s">
        <v>108</v>
      </c>
      <c r="F2397" t="str">
        <f>VLOOKUP(укпф1[[#This Row],[Номенклатура]],[1]!Таблица213[[product_name]:[упаковка]],3,FALSE)</f>
        <v>ЗАМ</v>
      </c>
      <c r="G2397" s="15"/>
      <c r="H2397" t="str">
        <f>VLOOKUP(укпф1[[#This Row],[Номенклатура]],[1]!Таблица213[[product_name]:[упаковка]],4,FALSE)</f>
        <v>голень</v>
      </c>
      <c r="J2397" s="15">
        <v>892.76785714285711</v>
      </c>
      <c r="K2397" s="15">
        <f>укпф1[[#This Row],[цена]]*укпф1[[#This Row],[объем]]</f>
        <v>0</v>
      </c>
      <c r="L2397" s="16">
        <f>IFERROR(укпф1[[#This Row],[объем]]*VLOOKUP(укпф1[[#This Row],[артикул]],[1]маринад!$A$2:$D$39,3,FALSE),укпф1[[#This Row],[объем]])</f>
        <v>0</v>
      </c>
    </row>
    <row r="2398" spans="1:12" x14ac:dyDescent="0.35">
      <c r="A2398" s="15" t="s">
        <v>161</v>
      </c>
      <c r="B2398" s="13" t="s">
        <v>13</v>
      </c>
      <c r="C2398" s="13" t="s">
        <v>13</v>
      </c>
      <c r="D2398">
        <f>VLOOKUP(укпф1[[#This Row],[Номенклатура]],[1]!Таблица213[[product_name]:[упаковка]],7,FALSE)</f>
        <v>600</v>
      </c>
      <c r="E2398" t="s">
        <v>156</v>
      </c>
      <c r="F2398" t="str">
        <f>VLOOKUP(укпф1[[#This Row],[Номенклатура]],[1]!Таблица213[[product_name]:[упаковка]],3,FALSE)</f>
        <v>ЗАМ</v>
      </c>
      <c r="G2398" s="15"/>
      <c r="H2398" t="str">
        <f>VLOOKUP(укпф1[[#This Row],[Номенклатура]],[1]!Таблица213[[product_name]:[упаковка]],4,FALSE)</f>
        <v>головы</v>
      </c>
      <c r="I2398">
        <v>10596.6</v>
      </c>
      <c r="J2398" s="15">
        <v>141.42857142857142</v>
      </c>
      <c r="K2398" s="15">
        <f>укпф1[[#This Row],[цена]]*укпф1[[#This Row],[объем]]</f>
        <v>1498662</v>
      </c>
      <c r="L2398" s="16">
        <f>IFERROR(укпф1[[#This Row],[объем]]*VLOOKUP(укпф1[[#This Row],[артикул]],[1]маринад!$A$2:$D$39,3,FALSE),укпф1[[#This Row],[объем]])</f>
        <v>10596.6</v>
      </c>
    </row>
    <row r="2399" spans="1:12" x14ac:dyDescent="0.35">
      <c r="A2399" s="15" t="s">
        <v>161</v>
      </c>
      <c r="B2399" s="13" t="s">
        <v>13</v>
      </c>
      <c r="C2399" s="13" t="s">
        <v>13</v>
      </c>
      <c r="D2399">
        <f>VLOOKUP(укпф1[[#This Row],[Номенклатура]],[1]!Таблица213[[product_name]:[упаковка]],7,FALSE)</f>
        <v>23</v>
      </c>
      <c r="E2399" t="s">
        <v>114</v>
      </c>
      <c r="F2399" t="str">
        <f>VLOOKUP(укпф1[[#This Row],[Номенклатура]],[1]!Таблица213[[product_name]:[упаковка]],3,FALSE)</f>
        <v>ЗАМ</v>
      </c>
      <c r="G2399" s="15"/>
      <c r="H2399" t="str">
        <f>VLOOKUP(укпф1[[#This Row],[Номенклатура]],[1]!Таблица213[[product_name]:[упаковка]],4,FALSE)</f>
        <v>грудка</v>
      </c>
      <c r="I2399">
        <v>0</v>
      </c>
      <c r="J2399" s="15">
        <v>773.43749999999989</v>
      </c>
      <c r="K2399" s="15">
        <f>укпф1[[#This Row],[цена]]*укпф1[[#This Row],[объем]]</f>
        <v>0</v>
      </c>
      <c r="L2399" s="16">
        <f>IFERROR(укпф1[[#This Row],[объем]]*VLOOKUP(укпф1[[#This Row],[артикул]],[1]маринад!$A$2:$D$39,3,FALSE),укпф1[[#This Row],[объем]])</f>
        <v>0</v>
      </c>
    </row>
    <row r="2400" spans="1:12" x14ac:dyDescent="0.35">
      <c r="A2400" s="15" t="s">
        <v>161</v>
      </c>
      <c r="B2400" s="13" t="s">
        <v>13</v>
      </c>
      <c r="C2400" s="13" t="s">
        <v>13</v>
      </c>
      <c r="D2400">
        <f>VLOOKUP(укпф1[[#This Row],[Номенклатура]],[1]!Таблица213[[product_name]:[упаковка]],7,FALSE)</f>
        <v>352</v>
      </c>
      <c r="E2400" t="s">
        <v>115</v>
      </c>
      <c r="F2400" t="str">
        <f>VLOOKUP(укпф1[[#This Row],[Номенклатура]],[1]!Таблица213[[product_name]:[упаковка]],3,FALSE)</f>
        <v>ЗАМ</v>
      </c>
      <c r="G2400" s="15"/>
      <c r="H2400" t="str">
        <f>VLOOKUP(укпф1[[#This Row],[Номенклатура]],[1]!Таблица213[[product_name]:[упаковка]],4,FALSE)</f>
        <v>грудка</v>
      </c>
      <c r="I2400">
        <v>0</v>
      </c>
      <c r="J2400" s="15">
        <v>857.41071428571411</v>
      </c>
      <c r="K2400" s="15">
        <f>укпф1[[#This Row],[цена]]*укпф1[[#This Row],[объем]]</f>
        <v>0</v>
      </c>
      <c r="L2400" s="16">
        <f>IFERROR(укпф1[[#This Row],[объем]]*VLOOKUP(укпф1[[#This Row],[артикул]],[1]маринад!$A$2:$D$39,3,FALSE),укпф1[[#This Row],[объем]])</f>
        <v>0</v>
      </c>
    </row>
    <row r="2401" spans="1:12" x14ac:dyDescent="0.35">
      <c r="A2401" s="15" t="s">
        <v>161</v>
      </c>
      <c r="B2401" s="13" t="s">
        <v>13</v>
      </c>
      <c r="C2401" s="13" t="s">
        <v>13</v>
      </c>
      <c r="D2401">
        <f>VLOOKUP(укпф1[[#This Row],[Номенклатура]],[1]!Таблица213[[product_name]:[упаковка]],7,FALSE)</f>
        <v>410</v>
      </c>
      <c r="E2401" t="s">
        <v>158</v>
      </c>
      <c r="F2401" t="str">
        <f>VLOOKUP(укпф1[[#This Row],[Номенклатура]],[1]!Таблица213[[product_name]:[упаковка]],3,FALSE)</f>
        <v>ЗАМ</v>
      </c>
      <c r="G2401" s="15"/>
      <c r="H2401" t="str">
        <f>VLOOKUP(укпф1[[#This Row],[Номенклатура]],[1]!Таблица213[[product_name]:[упаковка]],4,FALSE)</f>
        <v>желудки</v>
      </c>
      <c r="I2401">
        <v>0</v>
      </c>
      <c r="J2401" s="15">
        <v>494.99999999999994</v>
      </c>
      <c r="K2401" s="15">
        <f>укпф1[[#This Row],[цена]]*укпф1[[#This Row],[объем]]</f>
        <v>0</v>
      </c>
      <c r="L2401" s="16">
        <f>IFERROR(укпф1[[#This Row],[объем]]*VLOOKUP(укпф1[[#This Row],[артикул]],[1]маринад!$A$2:$D$39,3,FALSE),укпф1[[#This Row],[объем]])</f>
        <v>0</v>
      </c>
    </row>
    <row r="2402" spans="1:12" x14ac:dyDescent="0.35">
      <c r="A2402" s="15" t="s">
        <v>161</v>
      </c>
      <c r="B2402" s="13" t="s">
        <v>13</v>
      </c>
      <c r="C2402" s="13" t="s">
        <v>13</v>
      </c>
      <c r="D2402">
        <f>VLOOKUP(укпф1[[#This Row],[Номенклатура]],[1]!Таблица213[[product_name]:[упаковка]],7,FALSE)</f>
        <v>410</v>
      </c>
      <c r="E2402" t="s">
        <v>158</v>
      </c>
      <c r="F2402" t="str">
        <f>VLOOKUP(укпф1[[#This Row],[Номенклатура]],[1]!Таблица213[[product_name]:[упаковка]],3,FALSE)</f>
        <v>ЗАМ</v>
      </c>
      <c r="G2402" s="15"/>
      <c r="H2402" t="str">
        <f>VLOOKUP(укпф1[[#This Row],[Номенклатура]],[1]!Таблица213[[product_name]:[упаковка]],4,FALSE)</f>
        <v>желудки</v>
      </c>
      <c r="I2402">
        <v>2023</v>
      </c>
      <c r="J2402" s="15">
        <v>494.99999999999994</v>
      </c>
      <c r="K2402" s="15">
        <f>укпф1[[#This Row],[цена]]*укпф1[[#This Row],[объем]]</f>
        <v>1001384.9999999999</v>
      </c>
      <c r="L2402" s="16">
        <f>IFERROR(укпф1[[#This Row],[объем]]*VLOOKUP(укпф1[[#This Row],[артикул]],[1]маринад!$A$2:$D$39,3,FALSE),укпф1[[#This Row],[объем]])</f>
        <v>2023</v>
      </c>
    </row>
    <row r="2403" spans="1:12" x14ac:dyDescent="0.35">
      <c r="A2403" s="15" t="s">
        <v>161</v>
      </c>
      <c r="B2403" s="13" t="s">
        <v>13</v>
      </c>
      <c r="C2403" s="13" t="s">
        <v>13</v>
      </c>
      <c r="D2403">
        <f>VLOOKUP(укпф1[[#This Row],[Номенклатура]],[1]!Таблица213[[product_name]:[упаковка]],7,FALSE)</f>
        <v>22</v>
      </c>
      <c r="E2403" t="s">
        <v>104</v>
      </c>
      <c r="F2403" t="str">
        <f>VLOOKUP(укпф1[[#This Row],[Номенклатура]],[1]!Таблица213[[product_name]:[упаковка]],3,FALSE)</f>
        <v>ЗАМ</v>
      </c>
      <c r="G2403" s="15"/>
      <c r="H2403" t="str">
        <f>VLOOKUP(укпф1[[#This Row],[Номенклатура]],[1]!Таблица213[[product_name]:[упаковка]],4,FALSE)</f>
        <v>крыло</v>
      </c>
      <c r="I2403">
        <v>348</v>
      </c>
      <c r="J2403" s="15">
        <v>839.73214285714278</v>
      </c>
      <c r="K2403" s="15">
        <f>укпф1[[#This Row],[цена]]*укпф1[[#This Row],[объем]]</f>
        <v>292226.78571428568</v>
      </c>
      <c r="L2403" s="16">
        <f>IFERROR(укпф1[[#This Row],[объем]]*VLOOKUP(укпф1[[#This Row],[артикул]],[1]маринад!$A$2:$D$39,3,FALSE),укпф1[[#This Row],[объем]])</f>
        <v>348</v>
      </c>
    </row>
    <row r="2404" spans="1:12" x14ac:dyDescent="0.35">
      <c r="A2404" s="15" t="s">
        <v>161</v>
      </c>
      <c r="B2404" s="13" t="s">
        <v>13</v>
      </c>
      <c r="C2404" s="13" t="s">
        <v>13</v>
      </c>
      <c r="D2404">
        <f>VLOOKUP(укпф1[[#This Row],[Номенклатура]],[1]!Таблица213[[product_name]:[упаковка]],7,FALSE)</f>
        <v>143</v>
      </c>
      <c r="E2404" t="s">
        <v>116</v>
      </c>
      <c r="F2404" t="str">
        <f>VLOOKUP(укпф1[[#This Row],[Номенклатура]],[1]!Таблица213[[product_name]:[упаковка]],3,FALSE)</f>
        <v>ЗАМ</v>
      </c>
      <c r="G2404" s="15"/>
      <c r="H2404" t="str">
        <f>VLOOKUP(укпф1[[#This Row],[Номенклатура]],[1]!Таблица213[[product_name]:[упаковка]],4,FALSE)</f>
        <v>крыло</v>
      </c>
      <c r="I2404">
        <v>1376.1000000000001</v>
      </c>
      <c r="J2404" s="15">
        <v>883.92857142857133</v>
      </c>
      <c r="K2404" s="15">
        <f>укпф1[[#This Row],[цена]]*укпф1[[#This Row],[объем]]</f>
        <v>1216374.107142857</v>
      </c>
      <c r="L2404" s="16">
        <f>IFERROR(укпф1[[#This Row],[объем]]*VLOOKUP(укпф1[[#This Row],[артикул]],[1]маринад!$A$2:$D$39,3,FALSE),укпф1[[#This Row],[объем]])</f>
        <v>1376.1000000000001</v>
      </c>
    </row>
    <row r="2405" spans="1:12" x14ac:dyDescent="0.35">
      <c r="A2405" s="15" t="s">
        <v>161</v>
      </c>
      <c r="B2405" s="13" t="s">
        <v>13</v>
      </c>
      <c r="C2405" s="13" t="s">
        <v>13</v>
      </c>
      <c r="D2405">
        <f>VLOOKUP(укпф1[[#This Row],[Номенклатура]],[1]!Таблица213[[product_name]:[упаковка]],7,FALSE)</f>
        <v>1629</v>
      </c>
      <c r="E2405" t="s">
        <v>172</v>
      </c>
      <c r="F2405" t="str">
        <f>VLOOKUP(укпф1[[#This Row],[Номенклатура]],[1]!Таблица213[[product_name]:[упаковка]],3,FALSE)</f>
        <v>ЗАМ</v>
      </c>
      <c r="G2405" s="15"/>
      <c r="H2405" t="str">
        <f>VLOOKUP(укпф1[[#This Row],[Номенклатура]],[1]!Таблица213[[product_name]:[упаковка]],4,FALSE)</f>
        <v>лапы</v>
      </c>
      <c r="I2405">
        <v>16567.7</v>
      </c>
      <c r="J2405" s="15">
        <v>105.92999999999999</v>
      </c>
      <c r="K2405" s="15">
        <f>укпф1[[#This Row],[цена]]*укпф1[[#This Row],[объем]]</f>
        <v>1755016.4609999999</v>
      </c>
      <c r="L2405" s="16">
        <f>IFERROR(укпф1[[#This Row],[объем]]*VLOOKUP(укпф1[[#This Row],[артикул]],[1]маринад!$A$2:$D$39,3,FALSE),укпф1[[#This Row],[объем]])</f>
        <v>16567.7</v>
      </c>
    </row>
    <row r="2406" spans="1:12" x14ac:dyDescent="0.35">
      <c r="A2406" s="15" t="s">
        <v>161</v>
      </c>
      <c r="B2406" s="13" t="s">
        <v>13</v>
      </c>
      <c r="C2406" s="13" t="s">
        <v>13</v>
      </c>
      <c r="D2406">
        <f>VLOOKUP(укпф1[[#This Row],[Номенклатура]],[1]!Таблица213[[product_name]:[упаковка]],7,FALSE)</f>
        <v>27</v>
      </c>
      <c r="E2406" t="s">
        <v>117</v>
      </c>
      <c r="F2406" t="str">
        <f>VLOOKUP(укпф1[[#This Row],[Номенклатура]],[1]!Таблица213[[product_name]:[упаковка]],3,FALSE)</f>
        <v>ЗАМ</v>
      </c>
      <c r="G2406" s="15"/>
      <c r="H2406" t="str">
        <f>VLOOKUP(укпф1[[#This Row],[Номенклатура]],[1]!Таблица213[[product_name]:[упаковка]],4,FALSE)</f>
        <v>печень</v>
      </c>
      <c r="I2406">
        <v>0</v>
      </c>
      <c r="J2406" s="15">
        <v>309.37499999999994</v>
      </c>
      <c r="K2406" s="15">
        <f>укпф1[[#This Row],[цена]]*укпф1[[#This Row],[объем]]</f>
        <v>0</v>
      </c>
      <c r="L2406" s="16">
        <f>IFERROR(укпф1[[#This Row],[объем]]*VLOOKUP(укпф1[[#This Row],[артикул]],[1]маринад!$A$2:$D$39,3,FALSE),укпф1[[#This Row],[объем]])</f>
        <v>0</v>
      </c>
    </row>
    <row r="2407" spans="1:12" x14ac:dyDescent="0.35">
      <c r="A2407" s="15" t="s">
        <v>161</v>
      </c>
      <c r="B2407" s="13" t="s">
        <v>13</v>
      </c>
      <c r="C2407" s="13" t="s">
        <v>13</v>
      </c>
      <c r="D2407">
        <f>VLOOKUP(укпф1[[#This Row],[Номенклатура]],[1]!Таблица213[[product_name]:[упаковка]],7,FALSE)</f>
        <v>27</v>
      </c>
      <c r="E2407" t="s">
        <v>117</v>
      </c>
      <c r="F2407" t="str">
        <f>VLOOKUP(укпф1[[#This Row],[Номенклатура]],[1]!Таблица213[[product_name]:[упаковка]],3,FALSE)</f>
        <v>ЗАМ</v>
      </c>
      <c r="G2407" s="15"/>
      <c r="H2407" t="str">
        <f>VLOOKUP(укпф1[[#This Row],[Номенклатура]],[1]!Таблица213[[product_name]:[упаковка]],4,FALSE)</f>
        <v>печень</v>
      </c>
      <c r="I2407">
        <v>0</v>
      </c>
      <c r="J2407" s="15">
        <v>309.37499999999994</v>
      </c>
      <c r="K2407" s="15">
        <f>укпф1[[#This Row],[цена]]*укпф1[[#This Row],[объем]]</f>
        <v>0</v>
      </c>
      <c r="L2407" s="16">
        <f>IFERROR(укпф1[[#This Row],[объем]]*VLOOKUP(укпф1[[#This Row],[артикул]],[1]маринад!$A$2:$D$39,3,FALSE),укпф1[[#This Row],[объем]])</f>
        <v>0</v>
      </c>
    </row>
    <row r="2408" spans="1:12" x14ac:dyDescent="0.35">
      <c r="A2408" s="15" t="s">
        <v>161</v>
      </c>
      <c r="B2408" s="13" t="s">
        <v>13</v>
      </c>
      <c r="C2408" s="13" t="s">
        <v>13</v>
      </c>
      <c r="D2408">
        <f>VLOOKUP(укпф1[[#This Row],[Номенклатура]],[1]!Таблица213[[product_name]:[упаковка]],7,FALSE)</f>
        <v>411</v>
      </c>
      <c r="E2408" t="s">
        <v>157</v>
      </c>
      <c r="F2408" t="str">
        <f>VLOOKUP(укпф1[[#This Row],[Номенклатура]],[1]!Таблица213[[product_name]:[упаковка]],3,FALSE)</f>
        <v>ЗАМ</v>
      </c>
      <c r="G2408" s="15"/>
      <c r="H2408" t="str">
        <f>VLOOKUP(укпф1[[#This Row],[Номенклатура]],[1]!Таблица213[[product_name]:[упаковка]],4,FALSE)</f>
        <v>печень</v>
      </c>
      <c r="I2408">
        <v>5432</v>
      </c>
      <c r="J2408" s="15">
        <v>322.63392857142856</v>
      </c>
      <c r="K2408" s="15">
        <f>укпф1[[#This Row],[цена]]*укпф1[[#This Row],[объем]]</f>
        <v>1752547.5</v>
      </c>
      <c r="L2408" s="16">
        <f>IFERROR(укпф1[[#This Row],[объем]]*VLOOKUP(укпф1[[#This Row],[артикул]],[1]маринад!$A$2:$D$39,3,FALSE),укпф1[[#This Row],[объем]])</f>
        <v>5432</v>
      </c>
    </row>
    <row r="2409" spans="1:12" x14ac:dyDescent="0.35">
      <c r="A2409" s="15" t="s">
        <v>161</v>
      </c>
      <c r="B2409" s="13" t="s">
        <v>13</v>
      </c>
      <c r="C2409" s="13" t="s">
        <v>13</v>
      </c>
      <c r="D2409">
        <f>VLOOKUP(укпф1[[#This Row],[Номенклатура]],[1]!Таблица213[[product_name]:[упаковка]],7,FALSE)</f>
        <v>962</v>
      </c>
      <c r="E2409" t="s">
        <v>118</v>
      </c>
      <c r="F2409" t="str">
        <f>VLOOKUP(укпф1[[#This Row],[Номенклатура]],[1]!Таблица213[[product_name]:[упаковка]],3,FALSE)</f>
        <v>ЗАМ</v>
      </c>
      <c r="G2409" s="15"/>
      <c r="H2409" t="str">
        <f>VLOOKUP(укпф1[[#This Row],[Номенклатура]],[1]!Таблица213[[product_name]:[упаковка]],4,FALSE)</f>
        <v>рагу</v>
      </c>
      <c r="I2409">
        <v>0</v>
      </c>
      <c r="J2409" s="15">
        <v>592.23214285714278</v>
      </c>
      <c r="K2409" s="15">
        <f>укпф1[[#This Row],[цена]]*укпф1[[#This Row],[объем]]</f>
        <v>0</v>
      </c>
      <c r="L2409" s="16">
        <f>IFERROR(укпф1[[#This Row],[объем]]*VLOOKUP(укпф1[[#This Row],[артикул]],[1]маринад!$A$2:$D$39,3,FALSE),укпф1[[#This Row],[объем]])</f>
        <v>0</v>
      </c>
    </row>
    <row r="2410" spans="1:12" x14ac:dyDescent="0.35">
      <c r="A2410" s="15" t="s">
        <v>161</v>
      </c>
      <c r="B2410" s="13" t="s">
        <v>13</v>
      </c>
      <c r="C2410" s="13" t="s">
        <v>13</v>
      </c>
      <c r="D2410">
        <f>VLOOKUP(укпф1[[#This Row],[Номенклатура]],[1]!Таблица213[[product_name]:[упаковка]],7,FALSE)</f>
        <v>412</v>
      </c>
      <c r="E2410" t="s">
        <v>160</v>
      </c>
      <c r="F2410" t="str">
        <f>VLOOKUP(укпф1[[#This Row],[Номенклатура]],[1]!Таблица213[[product_name]:[упаковка]],3,FALSE)</f>
        <v>ЗАМ</v>
      </c>
      <c r="G2410" s="15"/>
      <c r="H2410" t="str">
        <f>VLOOKUP(укпф1[[#This Row],[Номенклатура]],[1]!Таблица213[[product_name]:[упаковка]],4,FALSE)</f>
        <v>сердце</v>
      </c>
      <c r="I2410">
        <v>784</v>
      </c>
      <c r="J2410" s="15">
        <v>777.85714285714278</v>
      </c>
      <c r="K2410" s="15">
        <f>укпф1[[#This Row],[цена]]*укпф1[[#This Row],[объем]]</f>
        <v>609839.99999999988</v>
      </c>
      <c r="L2410" s="16">
        <f>IFERROR(укпф1[[#This Row],[объем]]*VLOOKUP(укпф1[[#This Row],[артикул]],[1]маринад!$A$2:$D$39,3,FALSE),укпф1[[#This Row],[объем]])</f>
        <v>784</v>
      </c>
    </row>
    <row r="2411" spans="1:12" x14ac:dyDescent="0.35">
      <c r="A2411" s="15" t="s">
        <v>161</v>
      </c>
      <c r="B2411" s="13" t="s">
        <v>13</v>
      </c>
      <c r="C2411" s="13" t="s">
        <v>13</v>
      </c>
      <c r="D2411">
        <f>VLOOKUP(укпф1[[#This Row],[Номенклатура]],[1]!Таблица213[[product_name]:[упаковка]],7,FALSE)</f>
        <v>357</v>
      </c>
      <c r="E2411" t="s">
        <v>105</v>
      </c>
      <c r="F2411" t="str">
        <f>VLOOKUP(укпф1[[#This Row],[Номенклатура]],[1]!Таблица213[[product_name]:[упаковка]],3,FALSE)</f>
        <v>ЗАМ</v>
      </c>
      <c r="G2411" s="15"/>
      <c r="H2411" t="str">
        <f>VLOOKUP(укпф1[[#This Row],[Номенклатура]],[1]!Таблица213[[product_name]:[упаковка]],4,FALSE)</f>
        <v>филе</v>
      </c>
      <c r="I2411">
        <v>9880</v>
      </c>
      <c r="J2411" s="15">
        <v>998.83928571428567</v>
      </c>
      <c r="K2411" s="15">
        <f>укпф1[[#This Row],[цена]]*укпф1[[#This Row],[объем]]</f>
        <v>9868532.1428571418</v>
      </c>
      <c r="L2411" s="16">
        <f>IFERROR(укпф1[[#This Row],[объем]]*VLOOKUP(укпф1[[#This Row],[артикул]],[1]маринад!$A$2:$D$39,3,FALSE),укпф1[[#This Row],[объем]])</f>
        <v>9880</v>
      </c>
    </row>
    <row r="2412" spans="1:12" x14ac:dyDescent="0.35">
      <c r="A2412" s="15" t="s">
        <v>161</v>
      </c>
      <c r="B2412" s="13" t="s">
        <v>13</v>
      </c>
      <c r="C2412" s="13" t="s">
        <v>13</v>
      </c>
      <c r="D2412">
        <f>VLOOKUP(укпф1[[#This Row],[Номенклатура]],[1]!Таблица213[[product_name]:[упаковка]],7,FALSE)</f>
        <v>1109</v>
      </c>
      <c r="E2412" t="s">
        <v>14</v>
      </c>
      <c r="F2412" t="str">
        <f>VLOOKUP(укпф1[[#This Row],[Номенклатура]],[1]!Таблица213[[product_name]:[упаковка]],3,FALSE)</f>
        <v>ЗАМ</v>
      </c>
      <c r="G2412" s="15"/>
      <c r="H2412" t="str">
        <f>VLOOKUP(укпф1[[#This Row],[Номенклатура]],[1]!Таблица213[[product_name]:[упаковка]],4,FALSE)</f>
        <v>филе</v>
      </c>
      <c r="I2412">
        <v>0</v>
      </c>
      <c r="J2412" s="15">
        <v>923.70535714285711</v>
      </c>
      <c r="K2412" s="15">
        <f>укпф1[[#This Row],[цена]]*укпф1[[#This Row],[объем]]</f>
        <v>0</v>
      </c>
      <c r="L2412" s="16">
        <f>IFERROR(укпф1[[#This Row],[объем]]*VLOOKUP(укпф1[[#This Row],[артикул]],[1]маринад!$A$2:$D$39,3,FALSE),укпф1[[#This Row],[объем]])</f>
        <v>0</v>
      </c>
    </row>
    <row r="2413" spans="1:12" x14ac:dyDescent="0.35">
      <c r="A2413" s="15" t="s">
        <v>161</v>
      </c>
      <c r="B2413" s="13" t="s">
        <v>13</v>
      </c>
      <c r="C2413" s="13" t="s">
        <v>13</v>
      </c>
      <c r="D2413">
        <f>VLOOKUP(укпф1[[#This Row],[Номенклатура]],[1]!Таблица213[[product_name]:[упаковка]],7,FALSE)</f>
        <v>357</v>
      </c>
      <c r="E2413" t="s">
        <v>105</v>
      </c>
      <c r="F2413" t="str">
        <f>VLOOKUP(укпф1[[#This Row],[Номенклатура]],[1]!Таблица213[[product_name]:[упаковка]],3,FALSE)</f>
        <v>ЗАМ</v>
      </c>
      <c r="G2413" s="15"/>
      <c r="H2413" t="str">
        <f>VLOOKUP(укпф1[[#This Row],[Номенклатура]],[1]!Таблица213[[product_name]:[упаковка]],4,FALSE)</f>
        <v>филе</v>
      </c>
      <c r="I2413">
        <v>9879</v>
      </c>
      <c r="J2413" s="15">
        <v>998.83928571428567</v>
      </c>
      <c r="K2413" s="15">
        <f>укпф1[[#This Row],[цена]]*укпф1[[#This Row],[объем]]</f>
        <v>9867533.3035714272</v>
      </c>
      <c r="L2413" s="16">
        <f>IFERROR(укпф1[[#This Row],[объем]]*VLOOKUP(укпф1[[#This Row],[артикул]],[1]маринад!$A$2:$D$39,3,FALSE),укпф1[[#This Row],[объем]])</f>
        <v>9879</v>
      </c>
    </row>
    <row r="2414" spans="1:12" x14ac:dyDescent="0.35">
      <c r="A2414" s="15" t="s">
        <v>161</v>
      </c>
      <c r="B2414" s="13" t="s">
        <v>13</v>
      </c>
      <c r="C2414" s="13" t="s">
        <v>13</v>
      </c>
      <c r="D2414">
        <f>VLOOKUP(укпф1[[#This Row],[Номенклатура]],[1]!Таблица213[[product_name]:[упаковка]],7,FALSE)</f>
        <v>1055</v>
      </c>
      <c r="E2414" t="s">
        <v>125</v>
      </c>
      <c r="F2414" t="str">
        <f>VLOOKUP(укпф1[[#This Row],[Номенклатура]],[1]!Таблица213[[product_name]:[упаковка]],3,FALSE)</f>
        <v>ЗАМ</v>
      </c>
      <c r="G2414" s="15"/>
      <c r="H2414" t="str">
        <f>VLOOKUP(укпф1[[#This Row],[Номенклатура]],[1]!Таблица213[[product_name]:[упаковка]],4,FALSE)</f>
        <v>табак</v>
      </c>
      <c r="I2414">
        <v>14999.999999999998</v>
      </c>
      <c r="J2414" s="15">
        <v>654.10714285714278</v>
      </c>
      <c r="K2414" s="15">
        <f>укпф1[[#This Row],[цена]]*укпф1[[#This Row],[объем]]</f>
        <v>9811607.1428571399</v>
      </c>
      <c r="L2414" s="16">
        <f>IFERROR(укпф1[[#This Row],[объем]]*VLOOKUP(укпф1[[#This Row],[артикул]],[1]маринад!$A$2:$D$39,3,FALSE),укпф1[[#This Row],[объем]])</f>
        <v>14999.999999999998</v>
      </c>
    </row>
    <row r="2415" spans="1:12" x14ac:dyDescent="0.35">
      <c r="A2415" s="15" t="s">
        <v>161</v>
      </c>
      <c r="B2415" s="13" t="s">
        <v>13</v>
      </c>
      <c r="C2415" s="13" t="s">
        <v>13</v>
      </c>
      <c r="D2415">
        <f>VLOOKUP(укпф1[[#This Row],[Номенклатура]],[1]!Таблица213[[product_name]:[упаковка]],7,FALSE)</f>
        <v>1057</v>
      </c>
      <c r="E2415" t="s">
        <v>127</v>
      </c>
      <c r="F2415" t="str">
        <f>VLOOKUP(укпф1[[#This Row],[Номенклатура]],[1]!Таблица213[[product_name]:[упаковка]],3,FALSE)</f>
        <v>ЗАМ</v>
      </c>
      <c r="G2415" s="15"/>
      <c r="H2415" t="str">
        <f>VLOOKUP(укпф1[[#This Row],[Номенклатура]],[1]!Таблица213[[product_name]:[упаковка]],4,FALSE)</f>
        <v>табак</v>
      </c>
      <c r="I2415">
        <v>15000</v>
      </c>
      <c r="J2415" s="15">
        <v>654.10714285714278</v>
      </c>
      <c r="K2415" s="15">
        <f>укпф1[[#This Row],[цена]]*укпф1[[#This Row],[объем]]</f>
        <v>9811607.1428571418</v>
      </c>
      <c r="L2415" s="16">
        <f>IFERROR(укпф1[[#This Row],[объем]]*VLOOKUP(укпф1[[#This Row],[артикул]],[1]маринад!$A$2:$D$39,3,FALSE),укпф1[[#This Row],[объем]])</f>
        <v>15000</v>
      </c>
    </row>
    <row r="2416" spans="1:12" x14ac:dyDescent="0.35">
      <c r="A2416" s="15" t="s">
        <v>161</v>
      </c>
      <c r="B2416" s="13" t="s">
        <v>13</v>
      </c>
      <c r="C2416" s="13" t="s">
        <v>13</v>
      </c>
      <c r="D2416">
        <f>VLOOKUP(укпф1[[#This Row],[Номенклатура]],[1]!Таблица213[[product_name]:[упаковка]],7,FALSE)</f>
        <v>1</v>
      </c>
      <c r="E2416" t="s">
        <v>122</v>
      </c>
      <c r="F2416" t="str">
        <f>VLOOKUP(укпф1[[#This Row],[Номенклатура]],[1]!Таблица213[[product_name]:[упаковка]],3,FALSE)</f>
        <v>ЗАМ</v>
      </c>
      <c r="G2416" s="15"/>
      <c r="H2416" t="str">
        <f>VLOOKUP(укпф1[[#This Row],[Номенклатура]],[1]!Таблица213[[product_name]:[упаковка]],4,FALSE)</f>
        <v>тушка</v>
      </c>
      <c r="I2416">
        <v>0</v>
      </c>
      <c r="J2416" s="15">
        <v>707.14285714285711</v>
      </c>
      <c r="K2416" s="15">
        <f>укпф1[[#This Row],[цена]]*укпф1[[#This Row],[объем]]</f>
        <v>0</v>
      </c>
      <c r="L2416" s="16">
        <f>IFERROR(укпф1[[#This Row],[объем]]*VLOOKUP(укпф1[[#This Row],[артикул]],[1]маринад!$A$2:$D$39,3,FALSE),укпф1[[#This Row],[объем]])</f>
        <v>0</v>
      </c>
    </row>
    <row r="2417" spans="1:12" x14ac:dyDescent="0.35">
      <c r="A2417" s="15" t="s">
        <v>161</v>
      </c>
      <c r="B2417" s="13" t="s">
        <v>13</v>
      </c>
      <c r="C2417" s="13" t="s">
        <v>13</v>
      </c>
      <c r="D2417">
        <f>VLOOKUP(укпф1[[#This Row],[Номенклатура]],[1]!Таблица213[[product_name]:[упаковка]],7,FALSE)</f>
        <v>2</v>
      </c>
      <c r="E2417" t="s">
        <v>123</v>
      </c>
      <c r="F2417" t="str">
        <f>VLOOKUP(укпф1[[#This Row],[Номенклатура]],[1]!Таблица213[[product_name]:[упаковка]],3,FALSE)</f>
        <v>ЗАМ</v>
      </c>
      <c r="G2417" s="15"/>
      <c r="H2417" t="str">
        <f>VLOOKUP(укпф1[[#This Row],[Номенклатура]],[1]!Таблица213[[product_name]:[упаковка]],4,FALSE)</f>
        <v>тушка</v>
      </c>
      <c r="I2417">
        <v>0</v>
      </c>
      <c r="J2417" s="15">
        <v>707.14285714285711</v>
      </c>
      <c r="K2417" s="15">
        <f>укпф1[[#This Row],[цена]]*укпф1[[#This Row],[объем]]</f>
        <v>0</v>
      </c>
      <c r="L2417" s="16">
        <f>IFERROR(укпф1[[#This Row],[объем]]*VLOOKUP(укпф1[[#This Row],[артикул]],[1]маринад!$A$2:$D$39,3,FALSE),укпф1[[#This Row],[объем]])</f>
        <v>0</v>
      </c>
    </row>
    <row r="2418" spans="1:12" x14ac:dyDescent="0.35">
      <c r="A2418" s="15" t="s">
        <v>161</v>
      </c>
      <c r="B2418" s="13" t="s">
        <v>13</v>
      </c>
      <c r="C2418" s="13" t="s">
        <v>13</v>
      </c>
      <c r="D2418">
        <f>VLOOKUP(укпф1[[#This Row],[Номенклатура]],[1]!Таблица213[[product_name]:[упаковка]],7,FALSE)</f>
        <v>3</v>
      </c>
      <c r="E2418" t="s">
        <v>124</v>
      </c>
      <c r="F2418" t="str">
        <f>VLOOKUP(укпф1[[#This Row],[Номенклатура]],[1]!Таблица213[[product_name]:[упаковка]],3,FALSE)</f>
        <v>ЗАМ</v>
      </c>
      <c r="G2418" s="15"/>
      <c r="H2418" t="str">
        <f>VLOOKUP(укпф1[[#This Row],[Номенклатура]],[1]!Таблица213[[product_name]:[упаковка]],4,FALSE)</f>
        <v>тушка</v>
      </c>
      <c r="I2418">
        <v>0</v>
      </c>
      <c r="J2418" s="15">
        <v>707.14285714285711</v>
      </c>
      <c r="K2418" s="15">
        <f>укпф1[[#This Row],[цена]]*укпф1[[#This Row],[объем]]</f>
        <v>0</v>
      </c>
      <c r="L2418" s="16">
        <f>IFERROR(укпф1[[#This Row],[объем]]*VLOOKUP(укпф1[[#This Row],[артикул]],[1]маринад!$A$2:$D$39,3,FALSE),укпф1[[#This Row],[объем]])</f>
        <v>0</v>
      </c>
    </row>
    <row r="2419" spans="1:12" x14ac:dyDescent="0.35">
      <c r="A2419" s="15" t="s">
        <v>161</v>
      </c>
      <c r="B2419" s="13" t="s">
        <v>13</v>
      </c>
      <c r="C2419" s="13" t="s">
        <v>13</v>
      </c>
      <c r="D2419">
        <f>VLOOKUP(укпф1[[#This Row],[Номенклатура]],[1]!Таблица213[[product_name]:[упаковка]],7,FALSE)</f>
        <v>4</v>
      </c>
      <c r="E2419" t="s">
        <v>146</v>
      </c>
      <c r="F2419" t="str">
        <f>VLOOKUP(укпф1[[#This Row],[Номенклатура]],[1]!Таблица213[[product_name]:[упаковка]],3,FALSE)</f>
        <v>ЗАМ</v>
      </c>
      <c r="G2419" s="15"/>
      <c r="H2419" t="str">
        <f>VLOOKUP(укпф1[[#This Row],[Номенклатура]],[1]!Таблица213[[product_name]:[упаковка]],4,FALSE)</f>
        <v>тушка</v>
      </c>
      <c r="I2419">
        <v>0</v>
      </c>
      <c r="J2419" s="15">
        <v>707.14285714285711</v>
      </c>
      <c r="K2419" s="15">
        <f>укпф1[[#This Row],[цена]]*укпф1[[#This Row],[объем]]</f>
        <v>0</v>
      </c>
      <c r="L2419" s="16">
        <f>IFERROR(укпф1[[#This Row],[объем]]*VLOOKUP(укпф1[[#This Row],[артикул]],[1]маринад!$A$2:$D$39,3,FALSE),укпф1[[#This Row],[объем]])</f>
        <v>0</v>
      </c>
    </row>
    <row r="2420" spans="1:12" x14ac:dyDescent="0.35">
      <c r="A2420" s="15" t="s">
        <v>161</v>
      </c>
      <c r="B2420" s="13" t="s">
        <v>13</v>
      </c>
      <c r="C2420" s="13" t="s">
        <v>13</v>
      </c>
      <c r="D2420">
        <f>VLOOKUP(укпф1[[#This Row],[Номенклатура]],[1]!Таблица213[[product_name]:[упаковка]],7,FALSE)</f>
        <v>9</v>
      </c>
      <c r="E2420" t="s">
        <v>107</v>
      </c>
      <c r="F2420" t="str">
        <f>VLOOKUP(укпф1[[#This Row],[Номенклатура]],[1]!Таблица213[[product_name]:[упаковка]],3,FALSE)</f>
        <v>ЗАМ</v>
      </c>
      <c r="G2420" s="15"/>
      <c r="H2420" t="str">
        <f>VLOOKUP(укпф1[[#This Row],[Номенклатура]],[1]!Таблица213[[product_name]:[упаковка]],4,FALSE)</f>
        <v>тушка</v>
      </c>
      <c r="I2420">
        <v>20000</v>
      </c>
      <c r="J2420" s="15">
        <v>707.14285714285711</v>
      </c>
      <c r="K2420" s="15">
        <f>укпф1[[#This Row],[цена]]*укпф1[[#This Row],[объем]]</f>
        <v>14142857.142857142</v>
      </c>
      <c r="L2420" s="16">
        <f>IFERROR(укпф1[[#This Row],[объем]]*VLOOKUP(укпф1[[#This Row],[артикул]],[1]маринад!$A$2:$D$39,3,FALSE),укпф1[[#This Row],[объем]])</f>
        <v>20000</v>
      </c>
    </row>
    <row r="2421" spans="1:12" x14ac:dyDescent="0.35">
      <c r="A2421" s="15" t="s">
        <v>161</v>
      </c>
      <c r="B2421" s="13" t="s">
        <v>13</v>
      </c>
      <c r="C2421" s="13" t="s">
        <v>13</v>
      </c>
      <c r="D2421">
        <f>VLOOKUP(укпф1[[#This Row],[Номенклатура]],[1]!Таблица213[[product_name]:[упаковка]],7,FALSE)</f>
        <v>1055</v>
      </c>
      <c r="E2421" t="s">
        <v>125</v>
      </c>
      <c r="F2421" t="str">
        <f>VLOOKUP(укпф1[[#This Row],[Номенклатура]],[1]!Таблица213[[product_name]:[упаковка]],3,FALSE)</f>
        <v>ЗАМ</v>
      </c>
      <c r="G2421" s="15"/>
      <c r="H2421" t="str">
        <f>VLOOKUP(укпф1[[#This Row],[Номенклатура]],[1]!Таблица213[[product_name]:[упаковка]],4,FALSE)</f>
        <v>табак</v>
      </c>
      <c r="I2421">
        <v>0</v>
      </c>
      <c r="J2421" s="15">
        <v>654.10714285714278</v>
      </c>
      <c r="K2421" s="15">
        <f>укпф1[[#This Row],[цена]]*укпф1[[#This Row],[объем]]</f>
        <v>0</v>
      </c>
      <c r="L2421" s="16">
        <f>IFERROR(укпф1[[#This Row],[объем]]*VLOOKUP(укпф1[[#This Row],[артикул]],[1]маринад!$A$2:$D$39,3,FALSE),укпф1[[#This Row],[объем]])</f>
        <v>0</v>
      </c>
    </row>
    <row r="2422" spans="1:12" x14ac:dyDescent="0.35">
      <c r="A2422" s="15" t="s">
        <v>161</v>
      </c>
      <c r="B2422" s="13" t="s">
        <v>13</v>
      </c>
      <c r="C2422" s="13" t="s">
        <v>13</v>
      </c>
      <c r="D2422">
        <f>VLOOKUP(укпф1[[#This Row],[Номенклатура]],[1]!Таблица213[[product_name]:[упаковка]],7,FALSE)</f>
        <v>1056</v>
      </c>
      <c r="E2422" t="s">
        <v>126</v>
      </c>
      <c r="F2422" t="str">
        <f>VLOOKUP(укпф1[[#This Row],[Номенклатура]],[1]!Таблица213[[product_name]:[упаковка]],3,FALSE)</f>
        <v>ЗАМ</v>
      </c>
      <c r="G2422" s="15"/>
      <c r="H2422" t="str">
        <f>VLOOKUP(укпф1[[#This Row],[Номенклатура]],[1]!Таблица213[[product_name]:[упаковка]],4,FALSE)</f>
        <v>табак</v>
      </c>
      <c r="I2422">
        <v>0</v>
      </c>
      <c r="J2422" s="15">
        <v>654.10714285714278</v>
      </c>
      <c r="K2422" s="15">
        <f>укпф1[[#This Row],[цена]]*укпф1[[#This Row],[объем]]</f>
        <v>0</v>
      </c>
      <c r="L2422" s="16">
        <f>IFERROR(укпф1[[#This Row],[объем]]*VLOOKUP(укпф1[[#This Row],[артикул]],[1]маринад!$A$2:$D$39,3,FALSE),укпф1[[#This Row],[объем]])</f>
        <v>0</v>
      </c>
    </row>
    <row r="2423" spans="1:12" x14ac:dyDescent="0.35">
      <c r="A2423" s="15" t="s">
        <v>161</v>
      </c>
      <c r="B2423" s="13" t="s">
        <v>13</v>
      </c>
      <c r="C2423" s="13" t="s">
        <v>13</v>
      </c>
      <c r="D2423">
        <f>VLOOKUP(укпф1[[#This Row],[Номенклатура]],[1]!Таблица213[[product_name]:[упаковка]],7,FALSE)</f>
        <v>1057</v>
      </c>
      <c r="E2423" t="s">
        <v>127</v>
      </c>
      <c r="F2423" t="str">
        <f>VLOOKUP(укпф1[[#This Row],[Номенклатура]],[1]!Таблица213[[product_name]:[упаковка]],3,FALSE)</f>
        <v>ЗАМ</v>
      </c>
      <c r="G2423" s="15"/>
      <c r="H2423" t="str">
        <f>VLOOKUP(укпф1[[#This Row],[Номенклатура]],[1]!Таблица213[[product_name]:[упаковка]],4,FALSE)</f>
        <v>табак</v>
      </c>
      <c r="I2423">
        <v>0</v>
      </c>
      <c r="J2423" s="15">
        <v>654.10714285714278</v>
      </c>
      <c r="K2423" s="15">
        <f>укпф1[[#This Row],[цена]]*укпф1[[#This Row],[объем]]</f>
        <v>0</v>
      </c>
      <c r="L2423" s="16">
        <f>IFERROR(укпф1[[#This Row],[объем]]*VLOOKUP(укпф1[[#This Row],[артикул]],[1]маринад!$A$2:$D$39,3,FALSE),укпф1[[#This Row],[объем]])</f>
        <v>0</v>
      </c>
    </row>
    <row r="2424" spans="1:12" x14ac:dyDescent="0.35">
      <c r="A2424" s="15" t="s">
        <v>161</v>
      </c>
      <c r="B2424" s="13" t="s">
        <v>13</v>
      </c>
      <c r="C2424" s="13" t="s">
        <v>13</v>
      </c>
      <c r="D2424">
        <f>VLOOKUP(укпф1[[#This Row],[Номенклатура]],[1]!Таблица213[[product_name]:[упаковка]],7,FALSE)</f>
        <v>1060</v>
      </c>
      <c r="E2424" t="s">
        <v>173</v>
      </c>
      <c r="F2424" t="str">
        <f>VLOOKUP(укпф1[[#This Row],[Номенклатура]],[1]!Таблица213[[product_name]:[упаковка]],3,FALSE)</f>
        <v>ЗАМ</v>
      </c>
      <c r="G2424" s="15"/>
      <c r="H2424" t="str">
        <f>VLOOKUP(укпф1[[#This Row],[Номенклатура]],[1]!Таблица213[[product_name]:[упаковка]],4,FALSE)</f>
        <v>тушка</v>
      </c>
      <c r="I2424">
        <v>0</v>
      </c>
      <c r="J2424" s="15">
        <v>654.10714285714278</v>
      </c>
      <c r="K2424" s="15">
        <f>укпф1[[#This Row],[цена]]*укпф1[[#This Row],[объем]]</f>
        <v>0</v>
      </c>
      <c r="L2424" s="16">
        <f>IFERROR(укпф1[[#This Row],[объем]]*VLOOKUP(укпф1[[#This Row],[артикул]],[1]маринад!$A$2:$D$39,3,FALSE),укпф1[[#This Row],[объем]])</f>
        <v>0</v>
      </c>
    </row>
    <row r="2425" spans="1:12" x14ac:dyDescent="0.35">
      <c r="A2425" s="15" t="s">
        <v>161</v>
      </c>
      <c r="B2425" s="13" t="s">
        <v>13</v>
      </c>
      <c r="C2425" s="13" t="s">
        <v>13</v>
      </c>
      <c r="D2425">
        <f>VLOOKUP(укпф1[[#This Row],[Номенклатура]],[1]!Таблица213[[product_name]:[упаковка]],7,FALSE)</f>
        <v>1061</v>
      </c>
      <c r="E2425" t="s">
        <v>174</v>
      </c>
      <c r="F2425" t="str">
        <f>VLOOKUP(укпф1[[#This Row],[Номенклатура]],[1]!Таблица213[[product_name]:[упаковка]],3,FALSE)</f>
        <v>ЗАМ</v>
      </c>
      <c r="G2425" s="15"/>
      <c r="H2425" t="str">
        <f>VLOOKUP(укпф1[[#This Row],[Номенклатура]],[1]!Таблица213[[product_name]:[упаковка]],4,FALSE)</f>
        <v>тушка</v>
      </c>
      <c r="I2425">
        <v>0</v>
      </c>
      <c r="J2425" s="15">
        <v>654.10714285714278</v>
      </c>
      <c r="K2425" s="15">
        <f>укпф1[[#This Row],[цена]]*укпф1[[#This Row],[объем]]</f>
        <v>0</v>
      </c>
      <c r="L2425" s="16">
        <f>IFERROR(укпф1[[#This Row],[объем]]*VLOOKUP(укпф1[[#This Row],[артикул]],[1]маринад!$A$2:$D$39,3,FALSE),укпф1[[#This Row],[объем]])</f>
        <v>0</v>
      </c>
    </row>
    <row r="2426" spans="1:12" x14ac:dyDescent="0.35">
      <c r="A2426" s="15" t="s">
        <v>161</v>
      </c>
      <c r="B2426" s="13" t="s">
        <v>13</v>
      </c>
      <c r="C2426" s="13" t="s">
        <v>13</v>
      </c>
      <c r="D2426">
        <f>VLOOKUP(укпф1[[#This Row],[Номенклатура]],[1]!Таблица213[[product_name]:[упаковка]],7,FALSE)</f>
        <v>1062</v>
      </c>
      <c r="E2426" t="s">
        <v>175</v>
      </c>
      <c r="F2426" t="str">
        <f>VLOOKUP(укпф1[[#This Row],[Номенклатура]],[1]!Таблица213[[product_name]:[упаковка]],3,FALSE)</f>
        <v>ЗАМ</v>
      </c>
      <c r="G2426" s="15"/>
      <c r="H2426" t="str">
        <f>VLOOKUP(укпф1[[#This Row],[Номенклатура]],[1]!Таблица213[[product_name]:[упаковка]],4,FALSE)</f>
        <v>тушка</v>
      </c>
      <c r="I2426">
        <v>0</v>
      </c>
      <c r="J2426" s="15">
        <v>680.62499999999989</v>
      </c>
      <c r="K2426" s="15">
        <f>укпф1[[#This Row],[цена]]*укпф1[[#This Row],[объем]]</f>
        <v>0</v>
      </c>
      <c r="L2426" s="16">
        <f>IFERROR(укпф1[[#This Row],[объем]]*VLOOKUP(укпф1[[#This Row],[артикул]],[1]маринад!$A$2:$D$39,3,FALSE),укпф1[[#This Row],[объем]])</f>
        <v>0</v>
      </c>
    </row>
    <row r="2427" spans="1:12" x14ac:dyDescent="0.35">
      <c r="A2427" s="15" t="s">
        <v>161</v>
      </c>
      <c r="B2427" s="13" t="s">
        <v>13</v>
      </c>
      <c r="C2427" s="13" t="s">
        <v>13</v>
      </c>
      <c r="D2427">
        <f>VLOOKUP(укпф1[[#This Row],[Номенклатура]],[1]!Таблица213[[product_name]:[упаковка]],7,FALSE)</f>
        <v>1063</v>
      </c>
      <c r="E2427" t="s">
        <v>176</v>
      </c>
      <c r="F2427" t="str">
        <f>VLOOKUP(укпф1[[#This Row],[Номенклатура]],[1]!Таблица213[[product_name]:[упаковка]],3,FALSE)</f>
        <v>ЗАМ</v>
      </c>
      <c r="G2427" s="15"/>
      <c r="H2427" t="str">
        <f>VLOOKUP(укпф1[[#This Row],[Номенклатура]],[1]!Таблица213[[product_name]:[упаковка]],4,FALSE)</f>
        <v>тушка</v>
      </c>
      <c r="I2427">
        <v>0</v>
      </c>
      <c r="J2427" s="15">
        <v>680.62499999999989</v>
      </c>
      <c r="K2427" s="15">
        <f>укпф1[[#This Row],[цена]]*укпф1[[#This Row],[объем]]</f>
        <v>0</v>
      </c>
      <c r="L2427" s="16">
        <f>IFERROR(укпф1[[#This Row],[объем]]*VLOOKUP(укпф1[[#This Row],[артикул]],[1]маринад!$A$2:$D$39,3,FALSE),укпф1[[#This Row],[объем]])</f>
        <v>0</v>
      </c>
    </row>
    <row r="2428" spans="1:12" x14ac:dyDescent="0.35">
      <c r="A2428" s="15" t="s">
        <v>161</v>
      </c>
      <c r="B2428" s="13" t="s">
        <v>13</v>
      </c>
      <c r="C2428" s="13" t="s">
        <v>13</v>
      </c>
      <c r="D2428">
        <f>VLOOKUP(укпф1[[#This Row],[Номенклатура]],[1]!Таблица213[[product_name]:[упаковка]],7,FALSE)</f>
        <v>1051</v>
      </c>
      <c r="E2428" t="s">
        <v>128</v>
      </c>
      <c r="F2428" t="str">
        <f>VLOOKUP(укпф1[[#This Row],[Номенклатура]],[1]!Таблица213[[product_name]:[упаковка]],3,FALSE)</f>
        <v>ЗАМ</v>
      </c>
      <c r="G2428" s="15"/>
      <c r="H2428" t="str">
        <f>VLOOKUP(укпф1[[#This Row],[Номенклатура]],[1]!Таблица213[[product_name]:[упаковка]],4,FALSE)</f>
        <v>тушка</v>
      </c>
      <c r="I2428">
        <v>0</v>
      </c>
      <c r="J2428" s="15">
        <v>680.62499999999989</v>
      </c>
      <c r="K2428" s="15">
        <f>укпф1[[#This Row],[цена]]*укпф1[[#This Row],[объем]]</f>
        <v>0</v>
      </c>
      <c r="L2428" s="16">
        <f>IFERROR(укпф1[[#This Row],[объем]]*VLOOKUP(укпф1[[#This Row],[артикул]],[1]маринад!$A$2:$D$39,3,FALSE),укпф1[[#This Row],[объем]])</f>
        <v>0</v>
      </c>
    </row>
    <row r="2429" spans="1:12" x14ac:dyDescent="0.35">
      <c r="A2429" s="15" t="s">
        <v>161</v>
      </c>
      <c r="B2429" s="13" t="s">
        <v>13</v>
      </c>
      <c r="C2429" s="13" t="s">
        <v>13</v>
      </c>
      <c r="D2429">
        <f>VLOOKUP(укпф1[[#This Row],[Номенклатура]],[1]!Таблица213[[product_name]:[упаковка]],7,FALSE)</f>
        <v>114</v>
      </c>
      <c r="E2429" t="s">
        <v>129</v>
      </c>
      <c r="F2429" t="str">
        <f>VLOOKUP(укпф1[[#This Row],[Номенклатура]],[1]!Таблица213[[product_name]:[упаковка]],3,FALSE)</f>
        <v>ЗАМ</v>
      </c>
      <c r="G2429" s="15"/>
      <c r="H2429" t="str">
        <f>VLOOKUP(укпф1[[#This Row],[Номенклатура]],[1]!Таблица213[[product_name]:[упаковка]],4,FALSE)</f>
        <v>табак</v>
      </c>
      <c r="I2429">
        <v>0</v>
      </c>
      <c r="J2429" s="15">
        <v>662.94642857142856</v>
      </c>
      <c r="K2429" s="15">
        <f>укпф1[[#This Row],[цена]]*укпф1[[#This Row],[объем]]</f>
        <v>0</v>
      </c>
      <c r="L2429" s="16">
        <f>IFERROR(укпф1[[#This Row],[объем]]*VLOOKUP(укпф1[[#This Row],[артикул]],[1]маринад!$A$2:$D$39,3,FALSE),укпф1[[#This Row],[объем]])</f>
        <v>0</v>
      </c>
    </row>
    <row r="2430" spans="1:12" x14ac:dyDescent="0.35">
      <c r="A2430" s="15" t="s">
        <v>161</v>
      </c>
      <c r="B2430" s="13" t="s">
        <v>13</v>
      </c>
      <c r="C2430" s="13" t="s">
        <v>13</v>
      </c>
      <c r="D2430">
        <f>VLOOKUP(укпф1[[#This Row],[Номенклатура]],[1]!Таблица213[[product_name]:[упаковка]],7,FALSE)</f>
        <v>19</v>
      </c>
      <c r="E2430" t="s">
        <v>110</v>
      </c>
      <c r="F2430" t="str">
        <f>VLOOKUP(укпф1[[#This Row],[Номенклатура]],[1]!Таблица213[[product_name]:[упаковка]],3,FALSE)</f>
        <v>ЗАМ</v>
      </c>
      <c r="G2430" s="15"/>
      <c r="H2430" t="str">
        <f>VLOOKUP(укпф1[[#This Row],[Номенклатура]],[1]!Таблица213[[product_name]:[упаковка]],4,FALSE)</f>
        <v>четвертина</v>
      </c>
      <c r="I2430">
        <v>15000</v>
      </c>
      <c r="J2430" s="15">
        <v>645.26785714285711</v>
      </c>
      <c r="K2430" s="15">
        <f>укпф1[[#This Row],[цена]]*укпф1[[#This Row],[объем]]</f>
        <v>9679017.8571428563</v>
      </c>
      <c r="L2430" s="16">
        <f>IFERROR(укпф1[[#This Row],[объем]]*VLOOKUP(укпф1[[#This Row],[артикул]],[1]маринад!$A$2:$D$39,3,FALSE),укпф1[[#This Row],[объем]])</f>
        <v>15000</v>
      </c>
    </row>
    <row r="2431" spans="1:12" x14ac:dyDescent="0.35">
      <c r="A2431" s="15" t="s">
        <v>161</v>
      </c>
      <c r="B2431" s="13" t="s">
        <v>13</v>
      </c>
      <c r="C2431" s="13" t="s">
        <v>13</v>
      </c>
      <c r="D2431">
        <f>VLOOKUP(укпф1[[#This Row],[Номенклатура]],[1]!Таблица213[[product_name]:[упаковка]],7,FALSE)</f>
        <v>220</v>
      </c>
      <c r="E2431" t="s">
        <v>130</v>
      </c>
      <c r="F2431" t="str">
        <f>VLOOKUP(укпф1[[#This Row],[Номенклатура]],[1]!Таблица213[[product_name]:[упаковка]],3,FALSE)</f>
        <v>ЗАМ</v>
      </c>
      <c r="G2431" s="15"/>
      <c r="H2431" t="str">
        <f>VLOOKUP(укпф1[[#This Row],[Номенклатура]],[1]!Таблица213[[product_name]:[упаковка]],4,FALSE)</f>
        <v>четвертина</v>
      </c>
      <c r="I2431">
        <v>0</v>
      </c>
      <c r="J2431" s="15">
        <v>724.82142857142856</v>
      </c>
      <c r="K2431" s="15">
        <f>укпф1[[#This Row],[цена]]*укпф1[[#This Row],[объем]]</f>
        <v>0</v>
      </c>
      <c r="L2431" s="16">
        <f>IFERROR(укпф1[[#This Row],[объем]]*VLOOKUP(укпф1[[#This Row],[артикул]],[1]маринад!$A$2:$D$39,3,FALSE),укпф1[[#This Row],[объем]])</f>
        <v>0</v>
      </c>
    </row>
    <row r="2432" spans="1:12" x14ac:dyDescent="0.35">
      <c r="A2432" s="15" t="s">
        <v>161</v>
      </c>
      <c r="B2432" s="13" t="s">
        <v>13</v>
      </c>
      <c r="C2432" s="13" t="s">
        <v>13</v>
      </c>
      <c r="D2432">
        <f>VLOOKUP(укпф1[[#This Row],[Номенклатура]],[1]!Таблица213[[product_name]:[упаковка]],7,FALSE)</f>
        <v>126</v>
      </c>
      <c r="E2432" t="s">
        <v>131</v>
      </c>
      <c r="F2432" t="str">
        <f>VLOOKUP(укпф1[[#This Row],[Номенклатура]],[1]!Таблица213[[product_name]:[упаковка]],3,FALSE)</f>
        <v>ЗАМ</v>
      </c>
      <c r="G2432" s="15"/>
      <c r="H2432" t="str">
        <f>VLOOKUP(укпф1[[#This Row],[Номенклатура]],[1]!Таблица213[[product_name]:[упаковка]],4,FALSE)</f>
        <v>шкура</v>
      </c>
      <c r="I2432">
        <v>0</v>
      </c>
      <c r="J2432" s="15">
        <v>397.76785714285705</v>
      </c>
      <c r="K2432" s="15">
        <f>укпф1[[#This Row],[цена]]*укпф1[[#This Row],[объем]]</f>
        <v>0</v>
      </c>
      <c r="L2432" s="16">
        <f>IFERROR(укпф1[[#This Row],[объем]]*VLOOKUP(укпф1[[#This Row],[артикул]],[1]маринад!$A$2:$D$39,3,FALSE),укпф1[[#This Row],[объем]])</f>
        <v>0</v>
      </c>
    </row>
    <row r="2433" spans="1:12" x14ac:dyDescent="0.35">
      <c r="A2433" s="15" t="s">
        <v>161</v>
      </c>
      <c r="B2433" s="13" t="s">
        <v>13</v>
      </c>
      <c r="C2433" s="13" t="s">
        <v>13</v>
      </c>
      <c r="D2433">
        <f>VLOOKUP(укпф1[[#This Row],[Номенклатура]],[1]!Таблица213[[product_name]:[упаковка]],7,FALSE)</f>
        <v>411</v>
      </c>
      <c r="E2433" t="s">
        <v>157</v>
      </c>
      <c r="F2433" t="str">
        <f>VLOOKUP(укпф1[[#This Row],[Номенклатура]],[1]!Таблица213[[product_name]:[упаковка]],3,FALSE)</f>
        <v>ЗАМ</v>
      </c>
      <c r="G2433" s="15"/>
      <c r="H2433" t="str">
        <f>VLOOKUP(укпф1[[#This Row],[Номенклатура]],[1]!Таблица213[[product_name]:[упаковка]],4,FALSE)</f>
        <v>печень</v>
      </c>
      <c r="I2433">
        <v>5436</v>
      </c>
      <c r="J2433" s="15">
        <v>322.63392857142856</v>
      </c>
      <c r="K2433" s="15">
        <f>укпф1[[#This Row],[цена]]*укпф1[[#This Row],[объем]]</f>
        <v>1753838.0357142857</v>
      </c>
      <c r="L2433" s="16">
        <f>IFERROR(укпф1[[#This Row],[объем]]*VLOOKUP(укпф1[[#This Row],[артикул]],[1]маринад!$A$2:$D$39,3,FALSE),укпф1[[#This Row],[объем]])</f>
        <v>5436</v>
      </c>
    </row>
    <row r="2434" spans="1:12" x14ac:dyDescent="0.35">
      <c r="A2434" s="15" t="s">
        <v>161</v>
      </c>
      <c r="B2434" s="13" t="s">
        <v>13</v>
      </c>
      <c r="C2434" s="13" t="s">
        <v>13</v>
      </c>
      <c r="D2434">
        <f>VLOOKUP(укпф1[[#This Row],[Номенклатура]],[1]!Таблица213[[product_name]:[упаковка]],7,FALSE)</f>
        <v>410</v>
      </c>
      <c r="E2434" t="s">
        <v>158</v>
      </c>
      <c r="F2434" t="str">
        <f>VLOOKUP(укпф1[[#This Row],[Номенклатура]],[1]!Таблица213[[product_name]:[упаковка]],3,FALSE)</f>
        <v>ЗАМ</v>
      </c>
      <c r="G2434" s="15"/>
      <c r="H2434" t="str">
        <f>VLOOKUP(укпф1[[#This Row],[Номенклатура]],[1]!Таблица213[[product_name]:[упаковка]],4,FALSE)</f>
        <v>желудки</v>
      </c>
      <c r="I2434">
        <v>1277.4706065004361</v>
      </c>
      <c r="J2434" s="15">
        <v>494.99999999999994</v>
      </c>
      <c r="K2434" s="15">
        <f>укпф1[[#This Row],[цена]]*укпф1[[#This Row],[объем]]</f>
        <v>632347.95021771581</v>
      </c>
      <c r="L2434" s="16">
        <f>IFERROR(укпф1[[#This Row],[объем]]*VLOOKUP(укпф1[[#This Row],[артикул]],[1]маринад!$A$2:$D$39,3,FALSE),укпф1[[#This Row],[объем]])</f>
        <v>1277.4706065004361</v>
      </c>
    </row>
    <row r="2435" spans="1:12" x14ac:dyDescent="0.35">
      <c r="A2435" s="15" t="s">
        <v>161</v>
      </c>
      <c r="B2435" s="13" t="s">
        <v>13</v>
      </c>
      <c r="C2435" s="13" t="s">
        <v>13</v>
      </c>
      <c r="D2435">
        <f>VLOOKUP(укпф1[[#This Row],[Номенклатура]],[1]!Таблица213[[product_name]:[упаковка]],7,FALSE)</f>
        <v>412</v>
      </c>
      <c r="E2435" t="s">
        <v>160</v>
      </c>
      <c r="F2435" t="str">
        <f>VLOOKUP(укпф1[[#This Row],[Номенклатура]],[1]!Таблица213[[product_name]:[упаковка]],3,FALSE)</f>
        <v>ЗАМ</v>
      </c>
      <c r="G2435" s="15"/>
      <c r="H2435" t="str">
        <f>VLOOKUP(укпф1[[#This Row],[Номенклатура]],[1]!Таблица213[[product_name]:[упаковка]],4,FALSE)</f>
        <v>сердце</v>
      </c>
      <c r="I2435">
        <v>780</v>
      </c>
      <c r="J2435" s="15">
        <v>777.85714285714278</v>
      </c>
      <c r="K2435" s="15">
        <f>укпф1[[#This Row],[цена]]*укпф1[[#This Row],[объем]]</f>
        <v>606728.57142857136</v>
      </c>
      <c r="L2435" s="16">
        <f>IFERROR(укпф1[[#This Row],[объем]]*VLOOKUP(укпф1[[#This Row],[артикул]],[1]маринад!$A$2:$D$39,3,FALSE),укпф1[[#This Row],[объем]])</f>
        <v>780</v>
      </c>
    </row>
    <row r="2436" spans="1:12" x14ac:dyDescent="0.35">
      <c r="A2436" s="15" t="s">
        <v>161</v>
      </c>
      <c r="B2436" s="13" t="s">
        <v>165</v>
      </c>
      <c r="C2436" s="13" t="s">
        <v>16</v>
      </c>
      <c r="D2436">
        <f>VLOOKUP(укпф1[[#This Row],[Номенклатура]],[1]!Таблица213[[product_name]:[упаковка]],7,FALSE)</f>
        <v>744</v>
      </c>
      <c r="E2436" t="s">
        <v>92</v>
      </c>
      <c r="F2436" t="str">
        <f>VLOOKUP(укпф1[[#This Row],[Номенклатура]],[1]!Таблица213[[product_name]:[упаковка]],3,FALSE)</f>
        <v>ОХЛ</v>
      </c>
      <c r="G2436" s="15"/>
      <c r="H2436" t="str">
        <f>VLOOKUP(укпф1[[#This Row],[Номенклатура]],[1]!Таблица213[[product_name]:[упаковка]],4,FALSE)</f>
        <v>шея</v>
      </c>
      <c r="I2436">
        <v>3317.2857948066985</v>
      </c>
      <c r="J2436" s="15">
        <v>297.71598214285711</v>
      </c>
      <c r="K2436" s="15">
        <f>укпф1[[#This Row],[цена]]*укпф1[[#This Row],[объем]]</f>
        <v>987608.99844942463</v>
      </c>
      <c r="L2436" s="16">
        <f>IFERROR(укпф1[[#This Row],[объем]]*VLOOKUP(укпф1[[#This Row],[артикул]],[1]маринад!$A$2:$D$39,3,FALSE),укпф1[[#This Row],[объем]])</f>
        <v>3317.2857948066985</v>
      </c>
    </row>
    <row r="2437" spans="1:12" x14ac:dyDescent="0.35">
      <c r="A2437" s="15" t="s">
        <v>161</v>
      </c>
      <c r="B2437" s="13" t="s">
        <v>162</v>
      </c>
      <c r="C2437" s="13" t="s">
        <v>132</v>
      </c>
      <c r="D2437">
        <f>VLOOKUP(укпф1[[#This Row],[Номенклатура]],[1]!Таблица213[[product_name]:[упаковка]],7,FALSE)</f>
        <v>1640</v>
      </c>
      <c r="E2437" t="s">
        <v>163</v>
      </c>
      <c r="F2437" t="str">
        <f>VLOOKUP(укпф1[[#This Row],[Номенклатура]],[1]!Таблица213[[product_name]:[упаковка]],3,FALSE)</f>
        <v>ЗАМ</v>
      </c>
      <c r="G2437" s="15"/>
      <c r="H2437" t="str">
        <f>VLOOKUP(укпф1[[#This Row],[Номенклатура]],[1]!Таблица213[[product_name]:[упаковка]],4,FALSE)</f>
        <v>голень</v>
      </c>
      <c r="I2437">
        <v>0</v>
      </c>
      <c r="J2437" s="15">
        <v>736.31249999999989</v>
      </c>
      <c r="K2437" s="15">
        <f>укпф1[[#This Row],[цена]]*укпф1[[#This Row],[объем]]</f>
        <v>0</v>
      </c>
      <c r="L2437" s="16">
        <f>IFERROR(укпф1[[#This Row],[объем]]*VLOOKUP(укпф1[[#This Row],[артикул]],[1]маринад!$A$2:$D$39,3,FALSE),укпф1[[#This Row],[объем]])</f>
        <v>0</v>
      </c>
    </row>
    <row r="2438" spans="1:12" x14ac:dyDescent="0.35">
      <c r="A2438" s="15" t="s">
        <v>161</v>
      </c>
      <c r="B2438" s="13" t="s">
        <v>162</v>
      </c>
      <c r="C2438" s="13" t="s">
        <v>132</v>
      </c>
      <c r="D2438">
        <f>VLOOKUP(укпф1[[#This Row],[Номенклатура]],[1]!Таблица213[[product_name]:[упаковка]],7,FALSE)</f>
        <v>1084</v>
      </c>
      <c r="E2438" t="s">
        <v>135</v>
      </c>
      <c r="F2438" t="str">
        <f>VLOOKUP(укпф1[[#This Row],[Номенклатура]],[1]!Таблица213[[product_name]:[упаковка]],3,FALSE)</f>
        <v>ЗАМ</v>
      </c>
      <c r="G2438" s="15"/>
      <c r="H2438" t="str">
        <f>VLOOKUP(укпф1[[#This Row],[Номенклатура]],[1]!Таблица213[[product_name]:[упаковка]],4,FALSE)</f>
        <v>крыло</v>
      </c>
      <c r="I2438">
        <v>539.28000000000009</v>
      </c>
      <c r="J2438" s="15">
        <v>692.11607142857133</v>
      </c>
      <c r="K2438" s="15">
        <f>укпф1[[#This Row],[цена]]*укпф1[[#This Row],[объем]]</f>
        <v>373244.35499999998</v>
      </c>
      <c r="L2438" s="16">
        <f>IFERROR(укпф1[[#This Row],[объем]]*VLOOKUP(укпф1[[#This Row],[артикул]],[1]маринад!$A$2:$D$39,3,FALSE),укпф1[[#This Row],[объем]])</f>
        <v>463.72462500000006</v>
      </c>
    </row>
    <row r="2439" spans="1:12" x14ac:dyDescent="0.35">
      <c r="A2439" s="15" t="s">
        <v>161</v>
      </c>
      <c r="B2439" s="13" t="s">
        <v>162</v>
      </c>
      <c r="C2439" s="13" t="s">
        <v>132</v>
      </c>
      <c r="D2439">
        <f>VLOOKUP(укпф1[[#This Row],[Номенклатура]],[1]!Таблица213[[product_name]:[упаковка]],7,FALSE)</f>
        <v>1104</v>
      </c>
      <c r="E2439" t="s">
        <v>136</v>
      </c>
      <c r="F2439" t="str">
        <f>VLOOKUP(укпф1[[#This Row],[Номенклатура]],[1]!Таблица213[[product_name]:[упаковка]],3,FALSE)</f>
        <v>ЗАМ</v>
      </c>
      <c r="G2439" s="15"/>
      <c r="H2439" t="str">
        <f>VLOOKUP(укпф1[[#This Row],[Номенклатура]],[1]!Таблица213[[product_name]:[упаковка]],4,FALSE)</f>
        <v>филе</v>
      </c>
      <c r="I2439">
        <v>50.019999999999996</v>
      </c>
      <c r="J2439" s="15">
        <v>1043.9196428571427</v>
      </c>
      <c r="K2439" s="15">
        <f>укпф1[[#This Row],[цена]]*укпф1[[#This Row],[объем]]</f>
        <v>52216.860535714273</v>
      </c>
      <c r="L2439" s="16">
        <f>IFERROR(укпф1[[#This Row],[объем]]*VLOOKUP(укпф1[[#This Row],[артикул]],[1]маринад!$A$2:$D$39,3,FALSE),укпф1[[#This Row],[объем]])</f>
        <v>40.338351111111109</v>
      </c>
    </row>
    <row r="2440" spans="1:12" x14ac:dyDescent="0.35">
      <c r="A2440" s="15" t="s">
        <v>161</v>
      </c>
      <c r="B2440" s="13" t="s">
        <v>162</v>
      </c>
      <c r="C2440" s="13" t="s">
        <v>132</v>
      </c>
      <c r="D2440">
        <f>VLOOKUP(укпф1[[#This Row],[Номенклатура]],[1]!Таблица213[[product_name]:[упаковка]],7,FALSE)</f>
        <v>1628</v>
      </c>
      <c r="E2440" t="s">
        <v>164</v>
      </c>
      <c r="F2440" t="str">
        <f>VLOOKUP(укпф1[[#This Row],[Номенклатура]],[1]!Таблица213[[product_name]:[упаковка]],3,FALSE)</f>
        <v>ЗАМ</v>
      </c>
      <c r="G2440" s="15"/>
      <c r="H2440" t="str">
        <f>VLOOKUP(укпф1[[#This Row],[Номенклатура]],[1]!Таблица213[[product_name]:[упаковка]],4,FALSE)</f>
        <v>филе</v>
      </c>
      <c r="I2440">
        <v>42</v>
      </c>
      <c r="J2440" s="15">
        <v>989.99999999999989</v>
      </c>
      <c r="K2440" s="15">
        <f>укпф1[[#This Row],[цена]]*укпф1[[#This Row],[объем]]</f>
        <v>41579.999999999993</v>
      </c>
      <c r="L2440" s="16">
        <f>IFERROR(укпф1[[#This Row],[объем]]*VLOOKUP(укпф1[[#This Row],[артикул]],[1]маринад!$A$2:$D$39,3,FALSE),укпф1[[#This Row],[объем]])</f>
        <v>33.539693018649949</v>
      </c>
    </row>
    <row r="2441" spans="1:12" x14ac:dyDescent="0.35">
      <c r="A2441" s="15" t="s">
        <v>161</v>
      </c>
      <c r="B2441" s="13" t="s">
        <v>162</v>
      </c>
      <c r="C2441" s="13" t="s">
        <v>132</v>
      </c>
      <c r="D2441">
        <f>VLOOKUP(укпф1[[#This Row],[Номенклатура]],[1]!Таблица213[[product_name]:[упаковка]],7,FALSE)</f>
        <v>1087</v>
      </c>
      <c r="E2441" t="s">
        <v>138</v>
      </c>
      <c r="F2441" t="str">
        <f>VLOOKUP(укпф1[[#This Row],[Номенклатура]],[1]!Таблица213[[product_name]:[упаковка]],3,FALSE)</f>
        <v>ЗАМ</v>
      </c>
      <c r="G2441" s="15"/>
      <c r="H2441" t="str">
        <f>VLOOKUP(укпф1[[#This Row],[Номенклатура]],[1]!Таблица213[[product_name]:[упаковка]],4,FALSE)</f>
        <v>голень</v>
      </c>
      <c r="I2441">
        <v>434.5</v>
      </c>
      <c r="J2441" s="15">
        <v>736.31249999999989</v>
      </c>
      <c r="K2441" s="15">
        <f>укпф1[[#This Row],[цена]]*укпф1[[#This Row],[объем]]</f>
        <v>319927.78124999994</v>
      </c>
      <c r="L2441" s="16">
        <f>IFERROR(укпф1[[#This Row],[объем]]*VLOOKUP(укпф1[[#This Row],[артикул]],[1]маринад!$A$2:$D$39,3,FALSE),укпф1[[#This Row],[объем]])</f>
        <v>434.5</v>
      </c>
    </row>
    <row r="2442" spans="1:12" x14ac:dyDescent="0.35">
      <c r="A2442" s="15" t="s">
        <v>161</v>
      </c>
      <c r="B2442" s="13" t="s">
        <v>162</v>
      </c>
      <c r="C2442" s="13" t="s">
        <v>132</v>
      </c>
      <c r="D2442">
        <f>VLOOKUP(укпф1[[#This Row],[Номенклатура]],[1]!Таблица213[[product_name]:[упаковка]],7,FALSE)</f>
        <v>1083</v>
      </c>
      <c r="E2442" t="s">
        <v>133</v>
      </c>
      <c r="F2442" t="str">
        <f>VLOOKUP(укпф1[[#This Row],[Номенклатура]],[1]!Таблица213[[product_name]:[упаковка]],3,FALSE)</f>
        <v>ЗАМ</v>
      </c>
      <c r="G2442" s="15"/>
      <c r="H2442" t="str">
        <f>VLOOKUP(укпф1[[#This Row],[Номенклатура]],[1]!Таблица213[[product_name]:[упаковка]],4,FALSE)</f>
        <v>филе</v>
      </c>
      <c r="I2442">
        <v>107.88</v>
      </c>
      <c r="J2442" s="15">
        <v>995.30357142857133</v>
      </c>
      <c r="K2442" s="15">
        <f>укпф1[[#This Row],[цена]]*укпф1[[#This Row],[объем]]</f>
        <v>107373.34928571427</v>
      </c>
      <c r="L2442" s="16">
        <f>IFERROR(укпф1[[#This Row],[объем]]*VLOOKUP(укпф1[[#This Row],[артикул]],[1]маринад!$A$2:$D$39,3,FALSE),укпф1[[#This Row],[объем]])</f>
        <v>83.011405636506424</v>
      </c>
    </row>
    <row r="2443" spans="1:12" x14ac:dyDescent="0.35">
      <c r="A2443" s="15" t="s">
        <v>161</v>
      </c>
      <c r="B2443" s="13" t="s">
        <v>162</v>
      </c>
      <c r="C2443" s="13" t="s">
        <v>132</v>
      </c>
      <c r="D2443">
        <f>VLOOKUP(укпф1[[#This Row],[Номенклатура]],[1]!Таблица213[[product_name]:[упаковка]],7,FALSE)</f>
        <v>1085</v>
      </c>
      <c r="E2443" t="s">
        <v>134</v>
      </c>
      <c r="F2443" t="str">
        <f>VLOOKUP(укпф1[[#This Row],[Номенклатура]],[1]!Таблица213[[product_name]:[упаковка]],3,FALSE)</f>
        <v>ЗАМ</v>
      </c>
      <c r="G2443" s="15"/>
      <c r="H2443" t="str">
        <f>VLOOKUP(укпф1[[#This Row],[Номенклатура]],[1]!Таблица213[[product_name]:[упаковка]],4,FALSE)</f>
        <v>филе</v>
      </c>
      <c r="I2443">
        <v>107.88</v>
      </c>
      <c r="J2443" s="15">
        <v>995.30357142857133</v>
      </c>
      <c r="K2443" s="15">
        <f>укпф1[[#This Row],[цена]]*укпф1[[#This Row],[объем]]</f>
        <v>107373.34928571427</v>
      </c>
      <c r="L2443" s="16">
        <f>IFERROR(укпф1[[#This Row],[объем]]*VLOOKUP(укпф1[[#This Row],[артикул]],[1]маринад!$A$2:$D$39,3,FALSE),укпф1[[#This Row],[объем]])</f>
        <v>83.011405636506424</v>
      </c>
    </row>
    <row r="2444" spans="1:12" x14ac:dyDescent="0.35">
      <c r="A2444" s="15" t="s">
        <v>161</v>
      </c>
      <c r="B2444" s="13" t="s">
        <v>162</v>
      </c>
      <c r="C2444" s="13" t="s">
        <v>132</v>
      </c>
      <c r="D2444">
        <f>VLOOKUP(укпф1[[#This Row],[Номенклатура]],[1]!Таблица213[[product_name]:[упаковка]],7,FALSE)</f>
        <v>1103</v>
      </c>
      <c r="E2444" t="s">
        <v>137</v>
      </c>
      <c r="F2444" t="str">
        <f>VLOOKUP(укпф1[[#This Row],[Номенклатура]],[1]!Таблица213[[product_name]:[упаковка]],3,FALSE)</f>
        <v>ЗАМ</v>
      </c>
      <c r="G2444" s="15"/>
      <c r="H2444" t="str">
        <f>VLOOKUP(укпф1[[#This Row],[Номенклатура]],[1]!Таблица213[[product_name]:[упаковка]],4,FALSE)</f>
        <v>филе</v>
      </c>
      <c r="I2444">
        <v>50.019999999999996</v>
      </c>
      <c r="J2444" s="15">
        <v>1043.9196428571427</v>
      </c>
      <c r="K2444" s="15">
        <f>укпф1[[#This Row],[цена]]*укпф1[[#This Row],[объем]]</f>
        <v>52216.860535714273</v>
      </c>
      <c r="L2444" s="16">
        <f>IFERROR(укпф1[[#This Row],[объем]]*VLOOKUP(укпф1[[#This Row],[артикул]],[1]маринад!$A$2:$D$39,3,FALSE),укпф1[[#This Row],[объем]])</f>
        <v>40.338351111111109</v>
      </c>
    </row>
    <row r="2445" spans="1:12" x14ac:dyDescent="0.35">
      <c r="A2445" s="15" t="s">
        <v>161</v>
      </c>
      <c r="B2445" s="13" t="s">
        <v>13</v>
      </c>
      <c r="C2445" s="13" t="s">
        <v>13</v>
      </c>
      <c r="D2445">
        <f>VLOOKUP(укпф1[[#This Row],[Номенклатура]],[1]!Таблица213[[product_name]:[упаковка]],7,FALSE)</f>
        <v>1109</v>
      </c>
      <c r="E2445" t="s">
        <v>14</v>
      </c>
      <c r="F2445" t="str">
        <f>VLOOKUP(укпф1[[#This Row],[Номенклатура]],[1]!Таблица213[[product_name]:[упаковка]],3,FALSE)</f>
        <v>ЗАМ</v>
      </c>
      <c r="G2445" s="15"/>
      <c r="H2445" t="str">
        <f>VLOOKUP(укпф1[[#This Row],[Номенклатура]],[1]!Таблица213[[product_name]:[упаковка]],4,FALSE)</f>
        <v>филе</v>
      </c>
      <c r="I2445">
        <v>601.62946204122659</v>
      </c>
      <c r="J2445" s="15">
        <v>923.70535714285711</v>
      </c>
      <c r="K2445" s="15">
        <f>укпф1[[#This Row],[цена]]*укпф1[[#This Row],[объем]]</f>
        <v>555728.35710245615</v>
      </c>
      <c r="L2445" s="16">
        <f>IFERROR(укпф1[[#This Row],[объем]]*VLOOKUP(укпф1[[#This Row],[артикул]],[1]маринад!$A$2:$D$39,3,FALSE),укпф1[[#This Row],[объем]])</f>
        <v>601.62946204122659</v>
      </c>
    </row>
    <row r="2446" spans="1:12" x14ac:dyDescent="0.35">
      <c r="A2446" s="15" t="s">
        <v>161</v>
      </c>
      <c r="B2446" s="13" t="s">
        <v>165</v>
      </c>
      <c r="C2446" s="13" t="s">
        <v>16</v>
      </c>
      <c r="D2446">
        <f>VLOOKUP(укпф1[[#This Row],[Номенклатура]],[1]!Таблица213[[product_name]:[упаковка]],7,FALSE)</f>
        <v>33</v>
      </c>
      <c r="E2446" t="s">
        <v>17</v>
      </c>
      <c r="F2446" t="str">
        <f>VLOOKUP(укпф1[[#This Row],[Номенклатура]],[1]!Таблица213[[product_name]:[упаковка]],3,FALSE)</f>
        <v>ОХЛ</v>
      </c>
      <c r="G2446" s="15"/>
      <c r="H2446" t="str">
        <f>VLOOKUP(укпф1[[#This Row],[Номенклатура]],[1]!Таблица213[[product_name]:[упаковка]],4,FALSE)</f>
        <v>каркас</v>
      </c>
      <c r="I2446">
        <v>3744.8163544839986</v>
      </c>
      <c r="J2446" s="15">
        <v>176.78571428571428</v>
      </c>
      <c r="K2446" s="15">
        <f>укпф1[[#This Row],[цена]]*укпф1[[#This Row],[объем]]</f>
        <v>662030.03409627825</v>
      </c>
      <c r="L2446" s="16">
        <f>IFERROR(укпф1[[#This Row],[объем]]*VLOOKUP(укпф1[[#This Row],[артикул]],[1]маринад!$A$2:$D$39,3,FALSE),укпф1[[#This Row],[объем]])</f>
        <v>3744.8163544839986</v>
      </c>
    </row>
    <row r="2447" spans="1:12" x14ac:dyDescent="0.35">
      <c r="A2447" s="15" t="s">
        <v>161</v>
      </c>
      <c r="B2447" s="13" t="s">
        <v>165</v>
      </c>
      <c r="C2447" s="13" t="s">
        <v>16</v>
      </c>
      <c r="D2447">
        <f>VLOOKUP(укпф1[[#This Row],[Номенклатура]],[1]!Таблица213[[product_name]:[упаковка]],7,FALSE)</f>
        <v>1041</v>
      </c>
      <c r="E2447" t="s">
        <v>18</v>
      </c>
      <c r="F2447" t="str">
        <f>VLOOKUP(укпф1[[#This Row],[Номенклатура]],[1]!Таблица213[[product_name]:[упаковка]],3,FALSE)</f>
        <v>ОХЛ</v>
      </c>
      <c r="G2447" s="15"/>
      <c r="H2447" t="str">
        <f>VLOOKUP(укпф1[[#This Row],[Номенклатура]],[1]!Таблица213[[product_name]:[упаковка]],4,FALSE)</f>
        <v>спинка</v>
      </c>
      <c r="I2447">
        <v>4412.4683706791229</v>
      </c>
      <c r="J2447" s="15">
        <v>220.98214285714283</v>
      </c>
      <c r="K2447" s="15">
        <f>укпф1[[#This Row],[цена]]*укпф1[[#This Row],[объем]]</f>
        <v>975076.71584203816</v>
      </c>
      <c r="L2447" s="16">
        <f>IFERROR(укпф1[[#This Row],[объем]]*VLOOKUP(укпф1[[#This Row],[артикул]],[1]маринад!$A$2:$D$39,3,FALSE),укпф1[[#This Row],[объем]])</f>
        <v>4412.4683706791229</v>
      </c>
    </row>
    <row r="2448" spans="1:12" x14ac:dyDescent="0.35">
      <c r="A2448" s="15" t="s">
        <v>161</v>
      </c>
      <c r="B2448" s="13" t="s">
        <v>165</v>
      </c>
      <c r="C2448" s="13" t="s">
        <v>16</v>
      </c>
      <c r="D2448">
        <f>VLOOKUP(укпф1[[#This Row],[Номенклатура]],[1]!Таблица213[[product_name]:[упаковка]],7,FALSE)</f>
        <v>975</v>
      </c>
      <c r="E2448" t="s">
        <v>19</v>
      </c>
      <c r="F2448" t="str">
        <f>VLOOKUP(укпф1[[#This Row],[Номенклатура]],[1]!Таблица213[[product_name]:[упаковка]],3,FALSE)</f>
        <v>ОХЛ</v>
      </c>
      <c r="G2448" s="15"/>
      <c r="H2448" t="str">
        <f>VLOOKUP(укпф1[[#This Row],[Номенклатура]],[1]!Таблица213[[product_name]:[упаковка]],4,FALSE)</f>
        <v>шкура</v>
      </c>
      <c r="I2448">
        <v>2521.4104975309274</v>
      </c>
      <c r="J2448" s="15">
        <v>265.17857142857139</v>
      </c>
      <c r="K2448" s="15">
        <f>укпф1[[#This Row],[цена]]*укпф1[[#This Row],[объем]]</f>
        <v>668624.03372025478</v>
      </c>
      <c r="L2448" s="16">
        <f>IFERROR(укпф1[[#This Row],[объем]]*VLOOKUP(укпф1[[#This Row],[артикул]],[1]маринад!$A$2:$D$39,3,FALSE),укпф1[[#This Row],[объем]])</f>
        <v>2521.4104975309274</v>
      </c>
    </row>
    <row r="2449" spans="1:12" x14ac:dyDescent="0.35">
      <c r="A2449" s="15" t="s">
        <v>161</v>
      </c>
      <c r="B2449" s="13" t="s">
        <v>165</v>
      </c>
      <c r="C2449" s="13" t="s">
        <v>16</v>
      </c>
      <c r="D2449">
        <f>VLOOKUP(укпф1[[#This Row],[Номенклатура]],[1]!Таблица213[[product_name]:[упаковка]],7,FALSE)</f>
        <v>1080</v>
      </c>
      <c r="E2449" t="s">
        <v>20</v>
      </c>
      <c r="F2449" t="str">
        <f>VLOOKUP(укпф1[[#This Row],[Номенклатура]],[1]!Таблица213[[product_name]:[упаковка]],3,FALSE)</f>
        <v>ОХЛ</v>
      </c>
      <c r="G2449" s="15"/>
      <c r="H2449" t="str">
        <f>VLOOKUP(укпф1[[#This Row],[Номенклатура]],[1]!Таблица213[[product_name]:[упаковка]],4,FALSE)</f>
        <v>пром</v>
      </c>
      <c r="I2449">
        <v>559.61625977938309</v>
      </c>
      <c r="J2449" s="15">
        <v>154.68749999999997</v>
      </c>
      <c r="K2449" s="15">
        <f>укпф1[[#This Row],[цена]]*укпф1[[#This Row],[объем]]</f>
        <v>86565.640184623306</v>
      </c>
      <c r="L2449" s="16">
        <f>IFERROR(укпф1[[#This Row],[объем]]*VLOOKUP(укпф1[[#This Row],[артикул]],[1]маринад!$A$2:$D$39,3,FALSE),укпф1[[#This Row],[объем]])</f>
        <v>559.61625977938309</v>
      </c>
    </row>
    <row r="2450" spans="1:12" x14ac:dyDescent="0.35">
      <c r="A2450" s="15" t="s">
        <v>161</v>
      </c>
      <c r="B2450" s="13" t="s">
        <v>165</v>
      </c>
      <c r="C2450" s="13" t="s">
        <v>16</v>
      </c>
      <c r="D2450">
        <f>VLOOKUP(укпф1[[#This Row],[Номенклатура]],[1]!Таблица213[[product_name]:[упаковка]],7,FALSE)</f>
        <v>1077</v>
      </c>
      <c r="E2450" t="s">
        <v>21</v>
      </c>
      <c r="F2450" t="str">
        <f>VLOOKUP(укпф1[[#This Row],[Номенклатура]],[1]!Таблица213[[product_name]:[упаковка]],3,FALSE)</f>
        <v>ОХЛ</v>
      </c>
      <c r="G2450" s="15"/>
      <c r="H2450" t="str">
        <f>VLOOKUP(укпф1[[#This Row],[Номенклатура]],[1]!Таблица213[[product_name]:[упаковка]],4,FALSE)</f>
        <v>пром</v>
      </c>
      <c r="I2450">
        <v>113.72310981269861</v>
      </c>
      <c r="J2450" s="15">
        <v>256.33928571428567</v>
      </c>
      <c r="K2450" s="15">
        <f>укпф1[[#This Row],[цена]]*укпф1[[#This Row],[объем]]</f>
        <v>29151.700738594434</v>
      </c>
      <c r="L2450" s="16">
        <f>IFERROR(укпф1[[#This Row],[объем]]*VLOOKUP(укпф1[[#This Row],[артикул]],[1]маринад!$A$2:$D$39,3,FALSE),укпф1[[#This Row],[объем]])</f>
        <v>113.72310981269861</v>
      </c>
    </row>
    <row r="2451" spans="1:12" x14ac:dyDescent="0.35">
      <c r="A2451" s="15" t="s">
        <v>161</v>
      </c>
      <c r="B2451" s="13" t="s">
        <v>165</v>
      </c>
      <c r="C2451" s="13" t="s">
        <v>16</v>
      </c>
      <c r="D2451">
        <f>VLOOKUP(укпф1[[#This Row],[Номенклатура]],[1]!Таблица213[[product_name]:[упаковка]],7,FALSE)</f>
        <v>1079</v>
      </c>
      <c r="E2451" t="s">
        <v>22</v>
      </c>
      <c r="F2451" t="str">
        <f>VLOOKUP(укпф1[[#This Row],[Номенклатура]],[1]!Таблица213[[product_name]:[упаковка]],3,FALSE)</f>
        <v>ОХЛ</v>
      </c>
      <c r="G2451" s="15"/>
      <c r="H2451" t="str">
        <f>VLOOKUP(укпф1[[#This Row],[Номенклатура]],[1]!Таблица213[[product_name]:[упаковка]],4,FALSE)</f>
        <v>пром</v>
      </c>
      <c r="I2451">
        <v>160.51291051815301</v>
      </c>
      <c r="J2451" s="15">
        <v>256.33928571428567</v>
      </c>
      <c r="K2451" s="15">
        <f>укпф1[[#This Row],[цена]]*укпф1[[#This Row],[объем]]</f>
        <v>41145.764830144391</v>
      </c>
      <c r="L2451" s="16">
        <f>IFERROR(укпф1[[#This Row],[объем]]*VLOOKUP(укпф1[[#This Row],[артикул]],[1]маринад!$A$2:$D$39,3,FALSE),укпф1[[#This Row],[объем]])</f>
        <v>160.51291051815301</v>
      </c>
    </row>
    <row r="2452" spans="1:12" x14ac:dyDescent="0.35">
      <c r="A2452" s="15" t="s">
        <v>161</v>
      </c>
      <c r="B2452" s="13" t="s">
        <v>165</v>
      </c>
      <c r="C2452" s="13" t="s">
        <v>16</v>
      </c>
      <c r="D2452">
        <f>VLOOKUP(укпф1[[#This Row],[Номенклатура]],[1]!Таблица213[[product_name]:[упаковка]],7,FALSE)</f>
        <v>1078</v>
      </c>
      <c r="E2452" t="s">
        <v>23</v>
      </c>
      <c r="F2452" t="str">
        <f>VLOOKUP(укпф1[[#This Row],[Номенклатура]],[1]!Таблица213[[product_name]:[упаковка]],3,FALSE)</f>
        <v>ОХЛ</v>
      </c>
      <c r="G2452" s="15"/>
      <c r="H2452" t="str">
        <f>VLOOKUP(укпф1[[#This Row],[Номенклатура]],[1]!Таблица213[[product_name]:[упаковка]],4,FALSE)</f>
        <v>пром</v>
      </c>
      <c r="I2452">
        <v>191.43229531068985</v>
      </c>
      <c r="J2452" s="15">
        <v>256.33928571428567</v>
      </c>
      <c r="K2452" s="15">
        <f>укпф1[[#This Row],[цена]]*укпф1[[#This Row],[объем]]</f>
        <v>49071.617842588435</v>
      </c>
      <c r="L2452" s="16">
        <f>IFERROR(укпф1[[#This Row],[объем]]*VLOOKUP(укпф1[[#This Row],[артикул]],[1]маринад!$A$2:$D$39,3,FALSE),укпф1[[#This Row],[объем]])</f>
        <v>191.43229531068985</v>
      </c>
    </row>
    <row r="2453" spans="1:12" x14ac:dyDescent="0.35">
      <c r="A2453" s="15" t="s">
        <v>161</v>
      </c>
      <c r="B2453" s="13" t="s">
        <v>166</v>
      </c>
      <c r="C2453" s="13" t="s">
        <v>25</v>
      </c>
      <c r="D2453">
        <f>VLOOKUP(укпф1[[#This Row],[Номенклатура]],[1]!Таблица213[[product_name]:[упаковка]],7,FALSE)</f>
        <v>701</v>
      </c>
      <c r="E2453" t="s">
        <v>26</v>
      </c>
      <c r="F2453" t="str">
        <f>VLOOKUP(укпф1[[#This Row],[Номенклатура]],[1]!Таблица213[[product_name]:[упаковка]],3,FALSE)</f>
        <v>ОХЛ</v>
      </c>
      <c r="G2453" s="15"/>
      <c r="H2453" t="str">
        <f>VLOOKUP(укпф1[[#This Row],[Номенклатура]],[1]!Таблица213[[product_name]:[упаковка]],4,FALSE)</f>
        <v>тушка</v>
      </c>
      <c r="I2453">
        <v>24</v>
      </c>
      <c r="J2453" s="15">
        <v>827.59580357142841</v>
      </c>
      <c r="K2453" s="15">
        <f>укпф1[[#This Row],[цена]]*укпф1[[#This Row],[объем]]</f>
        <v>19862.299285714282</v>
      </c>
      <c r="L2453" s="16">
        <f>IFERROR(укпф1[[#This Row],[объем]]*VLOOKUP(укпф1[[#This Row],[артикул]],[1]маринад!$A$2:$D$39,3,FALSE),укпф1[[#This Row],[объем]])</f>
        <v>24</v>
      </c>
    </row>
    <row r="2454" spans="1:12" x14ac:dyDescent="0.35">
      <c r="A2454" s="15" t="s">
        <v>161</v>
      </c>
      <c r="B2454" s="13" t="s">
        <v>166</v>
      </c>
      <c r="C2454" s="13" t="s">
        <v>25</v>
      </c>
      <c r="D2454">
        <f>VLOOKUP(укпф1[[#This Row],[Номенклатура]],[1]!Таблица213[[product_name]:[упаковка]],7,FALSE)</f>
        <v>987</v>
      </c>
      <c r="E2454" t="s">
        <v>27</v>
      </c>
      <c r="F2454" t="str">
        <f>VLOOKUP(укпф1[[#This Row],[Номенклатура]],[1]!Таблица213[[product_name]:[упаковка]],3,FALSE)</f>
        <v>ОХЛ</v>
      </c>
      <c r="G2454" s="15"/>
      <c r="H2454" t="str">
        <f>VLOOKUP(укпф1[[#This Row],[Номенклатура]],[1]!Таблица213[[product_name]:[упаковка]],4,FALSE)</f>
        <v>тушка</v>
      </c>
      <c r="I2454">
        <v>230</v>
      </c>
      <c r="J2454" s="15">
        <v>811.20776785714281</v>
      </c>
      <c r="K2454" s="15">
        <f>укпф1[[#This Row],[цена]]*укпф1[[#This Row],[объем]]</f>
        <v>186577.78660714286</v>
      </c>
      <c r="L2454" s="16">
        <f>IFERROR(укпф1[[#This Row],[объем]]*VLOOKUP(укпф1[[#This Row],[артикул]],[1]маринад!$A$2:$D$39,3,FALSE),укпф1[[#This Row],[объем]])</f>
        <v>230</v>
      </c>
    </row>
    <row r="2455" spans="1:12" x14ac:dyDescent="0.35">
      <c r="A2455" s="15" t="s">
        <v>161</v>
      </c>
      <c r="B2455" s="13" t="s">
        <v>166</v>
      </c>
      <c r="C2455" s="13" t="s">
        <v>25</v>
      </c>
      <c r="D2455">
        <f>VLOOKUP(укпф1[[#This Row],[Номенклатура]],[1]!Таблица213[[product_name]:[упаковка]],7,FALSE)</f>
        <v>710</v>
      </c>
      <c r="E2455" t="s">
        <v>28</v>
      </c>
      <c r="F2455" t="str">
        <f>VLOOKUP(укпф1[[#This Row],[Номенклатура]],[1]!Таблица213[[product_name]:[упаковка]],3,FALSE)</f>
        <v>ОХЛ</v>
      </c>
      <c r="G2455" s="15"/>
      <c r="H2455" t="str">
        <f>VLOOKUP(укпф1[[#This Row],[Номенклатура]],[1]!Таблица213[[product_name]:[упаковка]],4,FALSE)</f>
        <v>бедро</v>
      </c>
      <c r="I2455">
        <v>120</v>
      </c>
      <c r="J2455" s="15">
        <v>884.0434821428571</v>
      </c>
      <c r="K2455" s="15">
        <f>укпф1[[#This Row],[цена]]*укпф1[[#This Row],[объем]]</f>
        <v>106085.21785714285</v>
      </c>
      <c r="L2455" s="16">
        <f>IFERROR(укпф1[[#This Row],[объем]]*VLOOKUP(укпф1[[#This Row],[артикул]],[1]маринад!$A$2:$D$39,3,FALSE),укпф1[[#This Row],[объем]])</f>
        <v>120</v>
      </c>
    </row>
    <row r="2456" spans="1:12" x14ac:dyDescent="0.35">
      <c r="A2456" s="15" t="s">
        <v>161</v>
      </c>
      <c r="B2456" s="13" t="s">
        <v>166</v>
      </c>
      <c r="C2456" s="13" t="s">
        <v>25</v>
      </c>
      <c r="D2456">
        <f>VLOOKUP(укпф1[[#This Row],[Номенклатура]],[1]!Таблица213[[product_name]:[упаковка]],7,FALSE)</f>
        <v>991</v>
      </c>
      <c r="E2456" t="s">
        <v>29</v>
      </c>
      <c r="F2456" t="str">
        <f>VLOOKUP(укпф1[[#This Row],[Номенклатура]],[1]!Таблица213[[product_name]:[упаковка]],3,FALSE)</f>
        <v>ОХЛ</v>
      </c>
      <c r="G2456" s="15"/>
      <c r="H2456" t="str">
        <f>VLOOKUP(укпф1[[#This Row],[Номенклатура]],[1]!Таблица213[[product_name]:[упаковка]],4,FALSE)</f>
        <v>бедро</v>
      </c>
      <c r="I2456">
        <v>1250</v>
      </c>
      <c r="J2456" s="15">
        <v>867.65544642857139</v>
      </c>
      <c r="K2456" s="15">
        <f>укпф1[[#This Row],[цена]]*укпф1[[#This Row],[объем]]</f>
        <v>1084569.3080357143</v>
      </c>
      <c r="L2456" s="16">
        <f>IFERROR(укпф1[[#This Row],[объем]]*VLOOKUP(укпф1[[#This Row],[артикул]],[1]маринад!$A$2:$D$39,3,FALSE),укпф1[[#This Row],[объем]])</f>
        <v>1250</v>
      </c>
    </row>
    <row r="2457" spans="1:12" x14ac:dyDescent="0.35">
      <c r="A2457" s="15" t="s">
        <v>161</v>
      </c>
      <c r="B2457" s="13" t="s">
        <v>166</v>
      </c>
      <c r="C2457" s="13" t="s">
        <v>25</v>
      </c>
      <c r="D2457">
        <f>VLOOKUP(укпф1[[#This Row],[Номенклатура]],[1]!Таблица213[[product_name]:[упаковка]],7,FALSE)</f>
        <v>712</v>
      </c>
      <c r="E2457" t="s">
        <v>30</v>
      </c>
      <c r="F2457" t="str">
        <f>VLOOKUP(укпф1[[#This Row],[Номенклатура]],[1]!Таблица213[[product_name]:[упаковка]],3,FALSE)</f>
        <v>ОХЛ</v>
      </c>
      <c r="G2457" s="15"/>
      <c r="H2457" t="str">
        <f>VLOOKUP(укпф1[[#This Row],[Номенклатура]],[1]!Таблица213[[product_name]:[упаковка]],4,FALSE)</f>
        <v>голень</v>
      </c>
      <c r="I2457">
        <v>55</v>
      </c>
      <c r="J2457" s="15">
        <v>915.90910714285712</v>
      </c>
      <c r="K2457" s="15">
        <f>укпф1[[#This Row],[цена]]*укпф1[[#This Row],[объем]]</f>
        <v>50375.000892857141</v>
      </c>
      <c r="L2457" s="16">
        <f>IFERROR(укпф1[[#This Row],[объем]]*VLOOKUP(укпф1[[#This Row],[артикул]],[1]маринад!$A$2:$D$39,3,FALSE),укпф1[[#This Row],[объем]])</f>
        <v>55</v>
      </c>
    </row>
    <row r="2458" spans="1:12" x14ac:dyDescent="0.35">
      <c r="A2458" s="15" t="s">
        <v>161</v>
      </c>
      <c r="B2458" s="13" t="s">
        <v>166</v>
      </c>
      <c r="C2458" s="13" t="s">
        <v>25</v>
      </c>
      <c r="D2458">
        <f>VLOOKUP(укпф1[[#This Row],[Номенклатура]],[1]!Таблица213[[product_name]:[упаковка]],7,FALSE)</f>
        <v>992</v>
      </c>
      <c r="E2458" t="s">
        <v>31</v>
      </c>
      <c r="F2458" t="str">
        <f>VLOOKUP(укпф1[[#This Row],[Номенклатура]],[1]!Таблица213[[product_name]:[упаковка]],3,FALSE)</f>
        <v>ОХЛ</v>
      </c>
      <c r="G2458" s="15"/>
      <c r="H2458" t="str">
        <f>VLOOKUP(укпф1[[#This Row],[Номенклатура]],[1]!Таблица213[[product_name]:[упаковка]],4,FALSE)</f>
        <v>голень</v>
      </c>
      <c r="I2458">
        <v>460</v>
      </c>
      <c r="J2458" s="15">
        <v>899.88524999999993</v>
      </c>
      <c r="K2458" s="15">
        <f>укпф1[[#This Row],[цена]]*укпф1[[#This Row],[объем]]</f>
        <v>413947.21499999997</v>
      </c>
      <c r="L2458" s="16">
        <f>IFERROR(укпф1[[#This Row],[объем]]*VLOOKUP(укпф1[[#This Row],[артикул]],[1]маринад!$A$2:$D$39,3,FALSE),укпф1[[#This Row],[объем]])</f>
        <v>460</v>
      </c>
    </row>
    <row r="2459" spans="1:12" x14ac:dyDescent="0.35">
      <c r="A2459" s="15" t="s">
        <v>161</v>
      </c>
      <c r="B2459" s="13" t="s">
        <v>166</v>
      </c>
      <c r="C2459" s="13" t="s">
        <v>25</v>
      </c>
      <c r="D2459">
        <f>VLOOKUP(укпф1[[#This Row],[Номенклатура]],[1]!Таблица213[[product_name]:[упаковка]],7,FALSE)</f>
        <v>714</v>
      </c>
      <c r="E2459" t="s">
        <v>32</v>
      </c>
      <c r="F2459" t="str">
        <f>VLOOKUP(укпф1[[#This Row],[Номенклатура]],[1]!Таблица213[[product_name]:[упаковка]],3,FALSE)</f>
        <v>ОХЛ</v>
      </c>
      <c r="G2459" s="15"/>
      <c r="H2459" t="str">
        <f>VLOOKUP(укпф1[[#This Row],[Номенклатура]],[1]!Таблица213[[product_name]:[упаковка]],4,FALSE)</f>
        <v>крыло</v>
      </c>
      <c r="I2459">
        <v>29.999999999999996</v>
      </c>
      <c r="J2459" s="15">
        <v>915.90910714285712</v>
      </c>
      <c r="K2459" s="15">
        <f>укпф1[[#This Row],[цена]]*укпф1[[#This Row],[объем]]</f>
        <v>27477.273214285709</v>
      </c>
      <c r="L2459" s="16">
        <f>IFERROR(укпф1[[#This Row],[объем]]*VLOOKUP(укпф1[[#This Row],[артикул]],[1]маринад!$A$2:$D$39,3,FALSE),укпф1[[#This Row],[объем]])</f>
        <v>29.999999999999996</v>
      </c>
    </row>
    <row r="2460" spans="1:12" x14ac:dyDescent="0.35">
      <c r="A2460" s="15" t="s">
        <v>161</v>
      </c>
      <c r="B2460" s="13" t="s">
        <v>166</v>
      </c>
      <c r="C2460" s="13" t="s">
        <v>25</v>
      </c>
      <c r="D2460">
        <f>VLOOKUP(укпф1[[#This Row],[Номенклатура]],[1]!Таблица213[[product_name]:[упаковка]],7,FALSE)</f>
        <v>993</v>
      </c>
      <c r="E2460" t="s">
        <v>33</v>
      </c>
      <c r="F2460" t="str">
        <f>VLOOKUP(укпф1[[#This Row],[Номенклатура]],[1]!Таблица213[[product_name]:[упаковка]],3,FALSE)</f>
        <v>ОХЛ</v>
      </c>
      <c r="G2460" s="15"/>
      <c r="H2460" t="str">
        <f>VLOOKUP(укпф1[[#This Row],[Номенклатура]],[1]!Таблица213[[product_name]:[упаковка]],4,FALSE)</f>
        <v>крыло</v>
      </c>
      <c r="I2460">
        <v>410</v>
      </c>
      <c r="J2460" s="15">
        <v>899.88524999999993</v>
      </c>
      <c r="K2460" s="15">
        <f>укпф1[[#This Row],[цена]]*укпф1[[#This Row],[объем]]</f>
        <v>368952.95249999996</v>
      </c>
      <c r="L2460" s="16">
        <f>IFERROR(укпф1[[#This Row],[объем]]*VLOOKUP(укпф1[[#This Row],[артикул]],[1]маринад!$A$2:$D$39,3,FALSE),укпф1[[#This Row],[объем]])</f>
        <v>410</v>
      </c>
    </row>
    <row r="2461" spans="1:12" x14ac:dyDescent="0.35">
      <c r="A2461" s="15" t="s">
        <v>161</v>
      </c>
      <c r="B2461" s="13" t="s">
        <v>166</v>
      </c>
      <c r="C2461" s="13" t="s">
        <v>25</v>
      </c>
      <c r="D2461">
        <f>VLOOKUP(укпф1[[#This Row],[Номенклатура]],[1]!Таблица213[[product_name]:[упаковка]],7,FALSE)</f>
        <v>716</v>
      </c>
      <c r="E2461" t="s">
        <v>34</v>
      </c>
      <c r="F2461" t="str">
        <f>VLOOKUP(укпф1[[#This Row],[Номенклатура]],[1]!Таблица213[[product_name]:[упаковка]],3,FALSE)</f>
        <v>ОХЛ</v>
      </c>
      <c r="G2461" s="15"/>
      <c r="H2461" t="str">
        <f>VLOOKUP(укпф1[[#This Row],[Номенклатура]],[1]!Таблица213[[product_name]:[упаковка]],4,FALSE)</f>
        <v>четвертина</v>
      </c>
      <c r="I2461">
        <v>12</v>
      </c>
      <c r="J2461" s="15">
        <v>835.5847500000001</v>
      </c>
      <c r="K2461" s="15">
        <f>укпф1[[#This Row],[цена]]*укпф1[[#This Row],[объем]]</f>
        <v>10027.017000000002</v>
      </c>
      <c r="L2461" s="16">
        <f>IFERROR(укпф1[[#This Row],[объем]]*VLOOKUP(укпф1[[#This Row],[артикул]],[1]маринад!$A$2:$D$39,3,FALSE),укпф1[[#This Row],[объем]])</f>
        <v>12</v>
      </c>
    </row>
    <row r="2462" spans="1:12" x14ac:dyDescent="0.35">
      <c r="A2462" s="15" t="s">
        <v>161</v>
      </c>
      <c r="B2462" s="13" t="s">
        <v>166</v>
      </c>
      <c r="C2462" s="13" t="s">
        <v>25</v>
      </c>
      <c r="D2462">
        <f>VLOOKUP(укпф1[[#This Row],[Номенклатура]],[1]!Таблица213[[product_name]:[упаковка]],7,FALSE)</f>
        <v>999</v>
      </c>
      <c r="E2462" t="s">
        <v>35</v>
      </c>
      <c r="F2462" t="str">
        <f>VLOOKUP(укпф1[[#This Row],[Номенклатура]],[1]!Таблица213[[product_name]:[упаковка]],3,FALSE)</f>
        <v>ОХЛ</v>
      </c>
      <c r="G2462" s="15"/>
      <c r="H2462" t="str">
        <f>VLOOKUP(укпф1[[#This Row],[Номенклатура]],[1]!Таблица213[[product_name]:[упаковка]],4,FALSE)</f>
        <v>четвертина</v>
      </c>
      <c r="I2462">
        <v>590</v>
      </c>
      <c r="J2462" s="15">
        <v>819.40178571428567</v>
      </c>
      <c r="K2462" s="15">
        <f>укпф1[[#This Row],[цена]]*укпф1[[#This Row],[объем]]</f>
        <v>483447.05357142852</v>
      </c>
      <c r="L2462" s="16">
        <f>IFERROR(укпф1[[#This Row],[объем]]*VLOOKUP(укпф1[[#This Row],[артикул]],[1]маринад!$A$2:$D$39,3,FALSE),укпф1[[#This Row],[объем]])</f>
        <v>590</v>
      </c>
    </row>
    <row r="2463" spans="1:12" x14ac:dyDescent="0.35">
      <c r="A2463" s="15" t="s">
        <v>161</v>
      </c>
      <c r="B2463" s="13" t="s">
        <v>166</v>
      </c>
      <c r="C2463" s="13" t="s">
        <v>25</v>
      </c>
      <c r="D2463">
        <f>VLOOKUP(укпф1[[#This Row],[Номенклатура]],[1]!Таблица213[[product_name]:[упаковка]],7,FALSE)</f>
        <v>718</v>
      </c>
      <c r="E2463" t="s">
        <v>36</v>
      </c>
      <c r="F2463" t="str">
        <f>VLOOKUP(укпф1[[#This Row],[Номенклатура]],[1]!Таблица213[[product_name]:[упаковка]],3,FALSE)</f>
        <v>ОХЛ</v>
      </c>
      <c r="G2463" s="15"/>
      <c r="H2463" t="str">
        <f>VLOOKUP(укпф1[[#This Row],[Номенклатура]],[1]!Таблица213[[product_name]:[упаковка]],4,FALSE)</f>
        <v>филе</v>
      </c>
      <c r="I2463">
        <v>100</v>
      </c>
      <c r="J2463" s="15">
        <v>1157.1774107142855</v>
      </c>
      <c r="K2463" s="15">
        <f>укпф1[[#This Row],[цена]]*укпф1[[#This Row],[объем]]</f>
        <v>115717.74107142855</v>
      </c>
      <c r="L2463" s="16">
        <f>IFERROR(укпф1[[#This Row],[объем]]*VLOOKUP(укпф1[[#This Row],[артикул]],[1]маринад!$A$2:$D$39,3,FALSE),укпф1[[#This Row],[объем]])</f>
        <v>100</v>
      </c>
    </row>
    <row r="2464" spans="1:12" x14ac:dyDescent="0.35">
      <c r="A2464" s="15" t="s">
        <v>161</v>
      </c>
      <c r="B2464" s="13" t="s">
        <v>166</v>
      </c>
      <c r="C2464" s="13" t="s">
        <v>25</v>
      </c>
      <c r="D2464">
        <f>VLOOKUP(укпф1[[#This Row],[Номенклатура]],[1]!Таблица213[[product_name]:[упаковка]],7,FALSE)</f>
        <v>998</v>
      </c>
      <c r="E2464" t="s">
        <v>37</v>
      </c>
      <c r="F2464" t="str">
        <f>VLOOKUP(укпф1[[#This Row],[Номенклатура]],[1]!Таблица213[[product_name]:[упаковка]],3,FALSE)</f>
        <v>ОХЛ</v>
      </c>
      <c r="G2464" s="15"/>
      <c r="H2464" t="str">
        <f>VLOOKUP(укпф1[[#This Row],[Номенклатура]],[1]!Таблица213[[product_name]:[упаковка]],4,FALSE)</f>
        <v>филе</v>
      </c>
      <c r="I2464">
        <v>1310</v>
      </c>
      <c r="J2464" s="15">
        <v>1140.7893750000001</v>
      </c>
      <c r="K2464" s="15">
        <f>укпф1[[#This Row],[цена]]*укпф1[[#This Row],[объем]]</f>
        <v>1494434.08125</v>
      </c>
      <c r="L2464" s="16">
        <f>IFERROR(укпф1[[#This Row],[объем]]*VLOOKUP(укпф1[[#This Row],[артикул]],[1]маринад!$A$2:$D$39,3,FALSE),укпф1[[#This Row],[объем]])</f>
        <v>1310</v>
      </c>
    </row>
    <row r="2465" spans="1:12" x14ac:dyDescent="0.35">
      <c r="A2465" s="15" t="s">
        <v>161</v>
      </c>
      <c r="B2465" s="13" t="s">
        <v>166</v>
      </c>
      <c r="C2465" s="13" t="s">
        <v>25</v>
      </c>
      <c r="D2465">
        <f>VLOOKUP(укпф1[[#This Row],[Номенклатура]],[1]!Таблица213[[product_name]:[упаковка]],7,FALSE)</f>
        <v>727</v>
      </c>
      <c r="E2465" t="s">
        <v>38</v>
      </c>
      <c r="F2465" t="str">
        <f>VLOOKUP(укпф1[[#This Row],[Номенклатура]],[1]!Таблица213[[product_name]:[упаковка]],3,FALSE)</f>
        <v>ОХЛ</v>
      </c>
      <c r="G2465" s="15"/>
      <c r="H2465" t="str">
        <f>VLOOKUP(укпф1[[#This Row],[Номенклатура]],[1]!Таблица213[[product_name]:[упаковка]],4,FALSE)</f>
        <v>грудка</v>
      </c>
      <c r="I2465">
        <v>10</v>
      </c>
      <c r="J2465" s="15">
        <v>899.79420535714269</v>
      </c>
      <c r="K2465" s="15">
        <f>укпф1[[#This Row],[цена]]*укпф1[[#This Row],[объем]]</f>
        <v>8997.9420535714271</v>
      </c>
      <c r="L2465" s="16">
        <f>IFERROR(укпф1[[#This Row],[объем]]*VLOOKUP(укпф1[[#This Row],[артикул]],[1]маринад!$A$2:$D$39,3,FALSE),укпф1[[#This Row],[объем]])</f>
        <v>10</v>
      </c>
    </row>
    <row r="2466" spans="1:12" x14ac:dyDescent="0.35">
      <c r="A2466" s="15" t="s">
        <v>161</v>
      </c>
      <c r="B2466" s="13" t="s">
        <v>166</v>
      </c>
      <c r="C2466" s="13" t="s">
        <v>25</v>
      </c>
      <c r="D2466">
        <f>VLOOKUP(укпф1[[#This Row],[Номенклатура]],[1]!Таблица213[[product_name]:[упаковка]],7,FALSE)</f>
        <v>994</v>
      </c>
      <c r="E2466" t="s">
        <v>39</v>
      </c>
      <c r="F2466" t="str">
        <f>VLOOKUP(укпф1[[#This Row],[Номенклатура]],[1]!Таблица213[[product_name]:[упаковка]],3,FALSE)</f>
        <v>ОХЛ</v>
      </c>
      <c r="G2466" s="15"/>
      <c r="H2466" t="str">
        <f>VLOOKUP(укпф1[[#This Row],[Номенклатура]],[1]!Таблица213[[product_name]:[упаковка]],4,FALSE)</f>
        <v>грудка</v>
      </c>
      <c r="I2466">
        <v>240</v>
      </c>
      <c r="J2466" s="15">
        <v>884.0434821428571</v>
      </c>
      <c r="K2466" s="15">
        <f>укпф1[[#This Row],[цена]]*укпф1[[#This Row],[объем]]</f>
        <v>212170.4357142857</v>
      </c>
      <c r="L2466" s="16">
        <f>IFERROR(укпф1[[#This Row],[объем]]*VLOOKUP(укпф1[[#This Row],[артикул]],[1]маринад!$A$2:$D$39,3,FALSE),укпф1[[#This Row],[объем]])</f>
        <v>240</v>
      </c>
    </row>
    <row r="2467" spans="1:12" x14ac:dyDescent="0.35">
      <c r="A2467" s="15" t="s">
        <v>161</v>
      </c>
      <c r="B2467" s="13" t="s">
        <v>166</v>
      </c>
      <c r="C2467" s="13" t="s">
        <v>25</v>
      </c>
      <c r="D2467">
        <f>VLOOKUP(укпф1[[#This Row],[Номенклатура]],[1]!Таблица213[[product_name]:[упаковка]],7,FALSE)</f>
        <v>1006</v>
      </c>
      <c r="E2467" t="s">
        <v>185</v>
      </c>
      <c r="F2467" t="str">
        <f>VLOOKUP(укпф1[[#This Row],[Номенклатура]],[1]!Таблица213[[product_name]:[упаковка]],3,FALSE)</f>
        <v>ОХЛ</v>
      </c>
      <c r="G2467" s="15"/>
      <c r="H2467" t="str">
        <f>VLOOKUP(укпф1[[#This Row],[Номенклатура]],[1]!Таблица213[[product_name]:[упаковка]],4,FALSE)</f>
        <v>спинка</v>
      </c>
      <c r="I2467">
        <v>10</v>
      </c>
      <c r="J2467" s="15">
        <v>441.5665178571428</v>
      </c>
      <c r="K2467" s="15">
        <f>укпф1[[#This Row],[цена]]*укпф1[[#This Row],[объем]]</f>
        <v>4415.6651785714275</v>
      </c>
      <c r="L2467" s="16">
        <f>IFERROR(укпф1[[#This Row],[объем]]*VLOOKUP(укпф1[[#This Row],[артикул]],[1]маринад!$A$2:$D$39,3,FALSE),укпф1[[#This Row],[объем]])</f>
        <v>10</v>
      </c>
    </row>
    <row r="2468" spans="1:12" x14ac:dyDescent="0.35">
      <c r="A2468" s="15" t="s">
        <v>161</v>
      </c>
      <c r="B2468" s="13" t="s">
        <v>166</v>
      </c>
      <c r="C2468" s="13" t="s">
        <v>25</v>
      </c>
      <c r="D2468">
        <f>VLOOKUP(укпф1[[#This Row],[Номенклатура]],[1]!Таблица213[[product_name]:[упаковка]],7,FALSE)</f>
        <v>996</v>
      </c>
      <c r="E2468" t="s">
        <v>41</v>
      </c>
      <c r="F2468" t="str">
        <f>VLOOKUP(укпф1[[#This Row],[Номенклатура]],[1]!Таблица213[[product_name]:[упаковка]],3,FALSE)</f>
        <v>ОХЛ</v>
      </c>
      <c r="G2468" s="15"/>
      <c r="H2468" t="str">
        <f>VLOOKUP(укпф1[[#This Row],[Номенклатура]],[1]!Таблица213[[product_name]:[упаковка]],4,FALSE)</f>
        <v>половинка</v>
      </c>
      <c r="I2468">
        <v>10</v>
      </c>
      <c r="J2468" s="15">
        <v>819.40178571428567</v>
      </c>
      <c r="K2468" s="15">
        <f>укпф1[[#This Row],[цена]]*укпф1[[#This Row],[объем]]</f>
        <v>8194.0178571428569</v>
      </c>
      <c r="L2468" s="16">
        <f>IFERROR(укпф1[[#This Row],[объем]]*VLOOKUP(укпф1[[#This Row],[артикул]],[1]маринад!$A$2:$D$39,3,FALSE),укпф1[[#This Row],[объем]])</f>
        <v>10</v>
      </c>
    </row>
    <row r="2469" spans="1:12" x14ac:dyDescent="0.35">
      <c r="A2469" s="15" t="s">
        <v>161</v>
      </c>
      <c r="B2469" s="13" t="s">
        <v>166</v>
      </c>
      <c r="C2469" s="13" t="s">
        <v>25</v>
      </c>
      <c r="D2469">
        <f>VLOOKUP(укпф1[[#This Row],[Номенклатура]],[1]!Таблица213[[product_name]:[упаковка]],7,FALSE)</f>
        <v>156</v>
      </c>
      <c r="E2469" t="s">
        <v>42</v>
      </c>
      <c r="F2469" t="str">
        <f>VLOOKUP(укпф1[[#This Row],[Номенклатура]],[1]!Таблица213[[product_name]:[упаковка]],3,FALSE)</f>
        <v>ОХЛ</v>
      </c>
      <c r="G2469" s="15"/>
      <c r="H2469" t="str">
        <f>VLOOKUP(укпф1[[#This Row],[Номенклатура]],[1]!Таблица213[[product_name]:[упаковка]],4,FALSE)</f>
        <v>табак</v>
      </c>
      <c r="I2469">
        <v>14</v>
      </c>
      <c r="J2469" s="15">
        <v>771.14812499999994</v>
      </c>
      <c r="K2469" s="15">
        <f>укпф1[[#This Row],[цена]]*укпф1[[#This Row],[объем]]</f>
        <v>10796.07375</v>
      </c>
      <c r="L2469" s="16">
        <f>IFERROR(укпф1[[#This Row],[объем]]*VLOOKUP(укпф1[[#This Row],[артикул]],[1]маринад!$A$2:$D$39,3,FALSE),укпф1[[#This Row],[объем]])</f>
        <v>14</v>
      </c>
    </row>
    <row r="2470" spans="1:12" x14ac:dyDescent="0.35">
      <c r="A2470" s="15" t="s">
        <v>161</v>
      </c>
      <c r="B2470" s="13" t="s">
        <v>166</v>
      </c>
      <c r="C2470" s="13" t="s">
        <v>25</v>
      </c>
      <c r="D2470">
        <f>VLOOKUP(укпф1[[#This Row],[Номенклатура]],[1]!Таблица213[[product_name]:[упаковка]],7,FALSE)</f>
        <v>997</v>
      </c>
      <c r="E2470" t="s">
        <v>43</v>
      </c>
      <c r="F2470" t="str">
        <f>VLOOKUP(укпф1[[#This Row],[Номенклатура]],[1]!Таблица213[[product_name]:[упаковка]],3,FALSE)</f>
        <v>ОХЛ</v>
      </c>
      <c r="G2470" s="15"/>
      <c r="H2470" t="str">
        <f>VLOOKUP(укпф1[[#This Row],[Номенклатура]],[1]!Таблица213[[product_name]:[упаковка]],4,FALSE)</f>
        <v>рагу</v>
      </c>
      <c r="I2470">
        <v>460</v>
      </c>
      <c r="J2470" s="15">
        <v>739.28249999999991</v>
      </c>
      <c r="K2470" s="15">
        <f>укпф1[[#This Row],[цена]]*укпф1[[#This Row],[объем]]</f>
        <v>340069.94999999995</v>
      </c>
      <c r="L2470" s="16">
        <f>IFERROR(укпф1[[#This Row],[объем]]*VLOOKUP(укпф1[[#This Row],[артикул]],[1]маринад!$A$2:$D$39,3,FALSE),укпф1[[#This Row],[объем]])</f>
        <v>460</v>
      </c>
    </row>
    <row r="2471" spans="1:12" x14ac:dyDescent="0.35">
      <c r="A2471" s="15" t="s">
        <v>161</v>
      </c>
      <c r="B2471" s="13" t="s">
        <v>166</v>
      </c>
      <c r="C2471" s="13" t="s">
        <v>25</v>
      </c>
      <c r="D2471">
        <f>VLOOKUP(укпф1[[#This Row],[Номенклатура]],[1]!Таблица213[[product_name]:[упаковка]],7,FALSE)</f>
        <v>1007</v>
      </c>
      <c r="E2471" t="s">
        <v>44</v>
      </c>
      <c r="F2471" t="str">
        <f>VLOOKUP(укпф1[[#This Row],[Номенклатура]],[1]!Таблица213[[product_name]:[упаковка]],3,FALSE)</f>
        <v>ОХЛ</v>
      </c>
      <c r="G2471" s="15"/>
      <c r="H2471" t="str">
        <f>VLOOKUP(укпф1[[#This Row],[Номенклатура]],[1]!Таблица213[[product_name]:[упаковка]],4,FALSE)</f>
        <v>спинка</v>
      </c>
      <c r="I2471">
        <v>120</v>
      </c>
      <c r="J2471" s="15">
        <v>386.02928571428566</v>
      </c>
      <c r="K2471" s="15">
        <f>укпф1[[#This Row],[цена]]*укпф1[[#This Row],[объем]]</f>
        <v>46323.514285714278</v>
      </c>
      <c r="L2471" s="16">
        <f>IFERROR(укпф1[[#This Row],[объем]]*VLOOKUP(укпф1[[#This Row],[артикул]],[1]маринад!$A$2:$D$39,3,FALSE),укпф1[[#This Row],[объем]])</f>
        <v>120</v>
      </c>
    </row>
    <row r="2472" spans="1:12" x14ac:dyDescent="0.35">
      <c r="A2472" s="15" t="s">
        <v>161</v>
      </c>
      <c r="B2472" s="13" t="s">
        <v>166</v>
      </c>
      <c r="C2472" s="13" t="s">
        <v>25</v>
      </c>
      <c r="D2472">
        <f>VLOOKUP(укпф1[[#This Row],[Номенклатура]],[1]!Таблица213[[product_name]:[упаковка]],7,FALSE)</f>
        <v>730</v>
      </c>
      <c r="E2472" t="s">
        <v>45</v>
      </c>
      <c r="F2472" t="str">
        <f>VLOOKUP(укпф1[[#This Row],[Номенклатура]],[1]!Таблица213[[product_name]:[упаковка]],3,FALSE)</f>
        <v>ОХЛ</v>
      </c>
      <c r="G2472" s="15"/>
      <c r="H2472" t="str">
        <f>VLOOKUP(укпф1[[#This Row],[Номенклатура]],[1]!Таблица213[[product_name]:[упаковка]],4,FALSE)</f>
        <v>желудки</v>
      </c>
      <c r="I2472">
        <v>50</v>
      </c>
      <c r="J2472" s="15">
        <v>570.84991071428567</v>
      </c>
      <c r="K2472" s="15">
        <f>укпф1[[#This Row],[цена]]*укпф1[[#This Row],[объем]]</f>
        <v>28542.495535714283</v>
      </c>
      <c r="L2472" s="16">
        <f>IFERROR(укпф1[[#This Row],[объем]]*VLOOKUP(укпф1[[#This Row],[артикул]],[1]маринад!$A$2:$D$39,3,FALSE),укпф1[[#This Row],[объем]])</f>
        <v>50</v>
      </c>
    </row>
    <row r="2473" spans="1:12" x14ac:dyDescent="0.35">
      <c r="A2473" s="15" t="s">
        <v>161</v>
      </c>
      <c r="B2473" s="13" t="s">
        <v>166</v>
      </c>
      <c r="C2473" s="13" t="s">
        <v>25</v>
      </c>
      <c r="D2473">
        <f>VLOOKUP(укпф1[[#This Row],[Номенклатура]],[1]!Таблица213[[product_name]:[упаковка]],7,FALSE)</f>
        <v>1000</v>
      </c>
      <c r="E2473" t="s">
        <v>46</v>
      </c>
      <c r="F2473" t="str">
        <f>VLOOKUP(укпф1[[#This Row],[Номенклатура]],[1]!Таблица213[[product_name]:[упаковка]],3,FALSE)</f>
        <v>ОХЛ</v>
      </c>
      <c r="G2473" s="15"/>
      <c r="H2473" t="str">
        <f>VLOOKUP(укпф1[[#This Row],[Номенклатура]],[1]!Таблица213[[product_name]:[упаковка]],4,FALSE)</f>
        <v>желудки</v>
      </c>
      <c r="I2473">
        <v>290</v>
      </c>
      <c r="J2473" s="15">
        <v>554.21605446428566</v>
      </c>
      <c r="K2473" s="15">
        <f>укпф1[[#This Row],[цена]]*укпф1[[#This Row],[объем]]</f>
        <v>160722.65579464284</v>
      </c>
      <c r="L2473" s="16">
        <f>IFERROR(укпф1[[#This Row],[объем]]*VLOOKUP(укпф1[[#This Row],[артикул]],[1]маринад!$A$2:$D$39,3,FALSE),укпф1[[#This Row],[объем]])</f>
        <v>290</v>
      </c>
    </row>
    <row r="2474" spans="1:12" x14ac:dyDescent="0.35">
      <c r="A2474" s="15" t="s">
        <v>161</v>
      </c>
      <c r="B2474" s="13" t="s">
        <v>166</v>
      </c>
      <c r="C2474" s="13" t="s">
        <v>25</v>
      </c>
      <c r="D2474">
        <f>VLOOKUP(укпф1[[#This Row],[Номенклатура]],[1]!Таблица213[[product_name]:[упаковка]],7,FALSE)</f>
        <v>732</v>
      </c>
      <c r="E2474" t="s">
        <v>47</v>
      </c>
      <c r="F2474" t="str">
        <f>VLOOKUP(укпф1[[#This Row],[Номенклатура]],[1]!Таблица213[[product_name]:[упаковка]],3,FALSE)</f>
        <v>ОХЛ</v>
      </c>
      <c r="G2474" s="15"/>
      <c r="H2474" t="str">
        <f>VLOOKUP(укпф1[[#This Row],[Номенклатура]],[1]!Таблица213[[product_name]:[упаковка]],4,FALSE)</f>
        <v>печень</v>
      </c>
      <c r="I2474">
        <v>50</v>
      </c>
      <c r="J2474" s="15">
        <v>538.07383928571426</v>
      </c>
      <c r="K2474" s="15">
        <f>укпф1[[#This Row],[цена]]*укпф1[[#This Row],[объем]]</f>
        <v>26903.691964285714</v>
      </c>
      <c r="L2474" s="16">
        <f>IFERROR(укпф1[[#This Row],[объем]]*VLOOKUP(укпф1[[#This Row],[артикул]],[1]маринад!$A$2:$D$39,3,FALSE),укпф1[[#This Row],[объем]])</f>
        <v>50</v>
      </c>
    </row>
    <row r="2475" spans="1:12" x14ac:dyDescent="0.35">
      <c r="A2475" s="15" t="s">
        <v>161</v>
      </c>
      <c r="B2475" s="13" t="s">
        <v>166</v>
      </c>
      <c r="C2475" s="13" t="s">
        <v>25</v>
      </c>
      <c r="D2475">
        <f>VLOOKUP(укпф1[[#This Row],[Номенклатура]],[1]!Таблица213[[product_name]:[упаковка]],7,FALSE)</f>
        <v>1002</v>
      </c>
      <c r="E2475" t="s">
        <v>48</v>
      </c>
      <c r="F2475" t="str">
        <f>VLOOKUP(укпф1[[#This Row],[Номенклатура]],[1]!Таблица213[[product_name]:[упаковка]],3,FALSE)</f>
        <v>ОХЛ</v>
      </c>
      <c r="G2475" s="15"/>
      <c r="H2475" t="str">
        <f>VLOOKUP(укпф1[[#This Row],[Номенклатура]],[1]!Таблица213[[product_name]:[упаковка]],4,FALSE)</f>
        <v>печень</v>
      </c>
      <c r="I2475">
        <v>420.00000000000006</v>
      </c>
      <c r="J2475" s="15">
        <v>522.04998214285706</v>
      </c>
      <c r="K2475" s="15">
        <f>укпф1[[#This Row],[цена]]*укпф1[[#This Row],[объем]]</f>
        <v>219260.99249999999</v>
      </c>
      <c r="L2475" s="16">
        <f>IFERROR(укпф1[[#This Row],[объем]]*VLOOKUP(укпф1[[#This Row],[артикул]],[1]маринад!$A$2:$D$39,3,FALSE),укпф1[[#This Row],[объем]])</f>
        <v>420.00000000000006</v>
      </c>
    </row>
    <row r="2476" spans="1:12" x14ac:dyDescent="0.35">
      <c r="A2476" s="15" t="s">
        <v>161</v>
      </c>
      <c r="B2476" s="13" t="s">
        <v>166</v>
      </c>
      <c r="C2476" s="13" t="s">
        <v>25</v>
      </c>
      <c r="D2476">
        <f>VLOOKUP(укпф1[[#This Row],[Номенклатура]],[1]!Таблица213[[product_name]:[упаковка]],7,FALSE)</f>
        <v>734</v>
      </c>
      <c r="E2476" t="s">
        <v>49</v>
      </c>
      <c r="F2476" t="str">
        <f>VLOOKUP(укпф1[[#This Row],[Номенклатура]],[1]!Таблица213[[product_name]:[упаковка]],3,FALSE)</f>
        <v>ОХЛ</v>
      </c>
      <c r="G2476" s="15"/>
      <c r="H2476" t="str">
        <f>VLOOKUP(укпф1[[#This Row],[Номенклатура]],[1]!Таблица213[[product_name]:[упаковка]],4,FALSE)</f>
        <v>сердце</v>
      </c>
      <c r="I2476">
        <v>15</v>
      </c>
      <c r="J2476" s="15">
        <v>915.90910714285712</v>
      </c>
      <c r="K2476" s="15">
        <f>укпф1[[#This Row],[цена]]*укпф1[[#This Row],[объем]]</f>
        <v>13738.636607142857</v>
      </c>
      <c r="L2476" s="16">
        <f>IFERROR(укпф1[[#This Row],[объем]]*VLOOKUP(укпф1[[#This Row],[артикул]],[1]маринад!$A$2:$D$39,3,FALSE),укпф1[[#This Row],[объем]])</f>
        <v>15</v>
      </c>
    </row>
    <row r="2477" spans="1:12" x14ac:dyDescent="0.35">
      <c r="A2477" s="15" t="s">
        <v>161</v>
      </c>
      <c r="B2477" s="13" t="s">
        <v>166</v>
      </c>
      <c r="C2477" s="13" t="s">
        <v>25</v>
      </c>
      <c r="D2477">
        <f>VLOOKUP(укпф1[[#This Row],[Номенклатура]],[1]!Таблица213[[product_name]:[упаковка]],7,FALSE)</f>
        <v>1003</v>
      </c>
      <c r="E2477" t="s">
        <v>50</v>
      </c>
      <c r="F2477" t="str">
        <f>VLOOKUP(укпф1[[#This Row],[Номенклатура]],[1]!Таблица213[[product_name]:[упаковка]],3,FALSE)</f>
        <v>ОХЛ</v>
      </c>
      <c r="G2477" s="15"/>
      <c r="H2477" t="str">
        <f>VLOOKUP(укпф1[[#This Row],[Номенклатура]],[1]!Таблица213[[product_name]:[упаковка]],4,FALSE)</f>
        <v>сердце</v>
      </c>
      <c r="I2477">
        <v>150</v>
      </c>
      <c r="J2477" s="15">
        <v>899.88524999999993</v>
      </c>
      <c r="K2477" s="15">
        <f>укпф1[[#This Row],[цена]]*укпф1[[#This Row],[объем]]</f>
        <v>134982.78749999998</v>
      </c>
      <c r="L2477" s="16">
        <f>IFERROR(укпф1[[#This Row],[объем]]*VLOOKUP(укпф1[[#This Row],[артикул]],[1]маринад!$A$2:$D$39,3,FALSE),укпф1[[#This Row],[объем]])</f>
        <v>150</v>
      </c>
    </row>
    <row r="2478" spans="1:12" x14ac:dyDescent="0.35">
      <c r="A2478" s="15" t="s">
        <v>161</v>
      </c>
      <c r="B2478" s="13" t="s">
        <v>166</v>
      </c>
      <c r="C2478" s="13" t="s">
        <v>25</v>
      </c>
      <c r="D2478">
        <f>VLOOKUP(укпф1[[#This Row],[Номенклатура]],[1]!Таблица213[[product_name]:[упаковка]],7,FALSE)</f>
        <v>1023</v>
      </c>
      <c r="E2478" t="s">
        <v>186</v>
      </c>
      <c r="F2478" t="str">
        <f>VLOOKUP(укпф1[[#This Row],[Номенклатура]],[1]!Таблица213[[product_name]:[упаковка]],3,FALSE)</f>
        <v>ОХЛ</v>
      </c>
      <c r="G2478" s="15"/>
      <c r="H2478" t="str">
        <f>VLOOKUP(укпф1[[#This Row],[Номенклатура]],[1]!Таблица213[[product_name]:[упаковка]],4,FALSE)</f>
        <v>бедро</v>
      </c>
      <c r="I2478">
        <v>27</v>
      </c>
      <c r="J2478" s="15">
        <v>937.73291925465844</v>
      </c>
      <c r="K2478" s="15">
        <f>укпф1[[#This Row],[цена]]*укпф1[[#This Row],[объем]]</f>
        <v>25318.788819875779</v>
      </c>
      <c r="L2478" s="16">
        <f>IFERROR(укпф1[[#This Row],[объем]]*VLOOKUP(укпф1[[#This Row],[артикул]],[1]маринад!$A$2:$D$39,3,FALSE),укпф1[[#This Row],[объем]])</f>
        <v>22.784810126582279</v>
      </c>
    </row>
    <row r="2479" spans="1:12" x14ac:dyDescent="0.35">
      <c r="A2479" s="15" t="s">
        <v>161</v>
      </c>
      <c r="B2479" s="13" t="s">
        <v>166</v>
      </c>
      <c r="C2479" s="13" t="s">
        <v>25</v>
      </c>
      <c r="D2479">
        <f>VLOOKUP(укпф1[[#This Row],[Номенклатура]],[1]!Таблица213[[product_name]:[упаковка]],7,FALSE)</f>
        <v>942</v>
      </c>
      <c r="E2479" t="s">
        <v>52</v>
      </c>
      <c r="F2479" t="str">
        <f>VLOOKUP(укпф1[[#This Row],[Номенклатура]],[1]!Таблица213[[product_name]:[упаковка]],3,FALSE)</f>
        <v>ОХЛ</v>
      </c>
      <c r="G2479" s="15"/>
      <c r="H2479" t="str">
        <f>VLOOKUP(укпф1[[#This Row],[Номенклатура]],[1]!Таблица213[[product_name]:[упаковка]],4,FALSE)</f>
        <v>крыло</v>
      </c>
      <c r="I2479">
        <v>30</v>
      </c>
      <c r="J2479" s="15">
        <v>922.36024844720498</v>
      </c>
      <c r="K2479" s="15">
        <f>укпф1[[#This Row],[цена]]*укпф1[[#This Row],[объем]]</f>
        <v>27670.80745341615</v>
      </c>
      <c r="L2479" s="16">
        <f>IFERROR(укпф1[[#This Row],[объем]]*VLOOKUP(укпф1[[#This Row],[артикул]],[1]маринад!$A$2:$D$39,3,FALSE),укпф1[[#This Row],[объем]])</f>
        <v>25.312183597705033</v>
      </c>
    </row>
    <row r="2480" spans="1:12" x14ac:dyDescent="0.35">
      <c r="A2480" s="15" t="s">
        <v>161</v>
      </c>
      <c r="B2480" s="13" t="s">
        <v>166</v>
      </c>
      <c r="C2480" s="13" t="s">
        <v>25</v>
      </c>
      <c r="D2480">
        <f>VLOOKUP(укпф1[[#This Row],[Номенклатура]],[1]!Таблица213[[product_name]:[упаковка]],7,FALSE)</f>
        <v>1014</v>
      </c>
      <c r="E2480" t="s">
        <v>53</v>
      </c>
      <c r="F2480" t="str">
        <f>VLOOKUP(укпф1[[#This Row],[Номенклатура]],[1]!Таблица213[[product_name]:[упаковка]],3,FALSE)</f>
        <v>ОХЛ</v>
      </c>
      <c r="G2480" s="15"/>
      <c r="H2480" t="str">
        <f>VLOOKUP(укпф1[[#This Row],[Номенклатура]],[1]!Таблица213[[product_name]:[упаковка]],4,FALSE)</f>
        <v>крыло</v>
      </c>
      <c r="I2480">
        <v>300</v>
      </c>
      <c r="J2480" s="15">
        <v>884.0434821428571</v>
      </c>
      <c r="K2480" s="15">
        <f>укпф1[[#This Row],[цена]]*укпф1[[#This Row],[объем]]</f>
        <v>265213.04464285716</v>
      </c>
      <c r="L2480" s="16">
        <f>IFERROR(укпф1[[#This Row],[объем]]*VLOOKUP(укпф1[[#This Row],[артикул]],[1]маринад!$A$2:$D$39,3,FALSE),укпф1[[#This Row],[объем]])</f>
        <v>257.17959708529787</v>
      </c>
    </row>
    <row r="2481" spans="1:12" x14ac:dyDescent="0.35">
      <c r="A2481" s="15" t="s">
        <v>161</v>
      </c>
      <c r="B2481" s="13" t="s">
        <v>166</v>
      </c>
      <c r="C2481" s="13" t="s">
        <v>25</v>
      </c>
      <c r="D2481">
        <f>VLOOKUP(укпф1[[#This Row],[Номенклатура]],[1]!Таблица213[[product_name]:[упаковка]],7,FALSE)</f>
        <v>1010</v>
      </c>
      <c r="E2481" t="s">
        <v>54</v>
      </c>
      <c r="F2481" t="str">
        <f>VLOOKUP(укпф1[[#This Row],[Номенклатура]],[1]!Таблица213[[product_name]:[упаковка]],3,FALSE)</f>
        <v>ОХЛ</v>
      </c>
      <c r="G2481" s="15"/>
      <c r="H2481" t="str">
        <f>VLOOKUP(укпф1[[#This Row],[Номенклатура]],[1]!Таблица213[[product_name]:[упаковка]],4,FALSE)</f>
        <v>табак</v>
      </c>
      <c r="I2481">
        <v>70</v>
      </c>
      <c r="J2481" s="15">
        <v>722.43924107142857</v>
      </c>
      <c r="K2481" s="15">
        <f>укпф1[[#This Row],[цена]]*укпф1[[#This Row],[объем]]</f>
        <v>50570.746874999997</v>
      </c>
      <c r="L2481" s="16">
        <f>IFERROR(укпф1[[#This Row],[объем]]*VLOOKUP(укпф1[[#This Row],[артикул]],[1]маринад!$A$2:$D$39,3,FALSE),укпф1[[#This Row],[объем]])</f>
        <v>61.810154525386309</v>
      </c>
    </row>
    <row r="2482" spans="1:12" x14ac:dyDescent="0.35">
      <c r="A2482" s="15" t="s">
        <v>161</v>
      </c>
      <c r="B2482" s="13" t="s">
        <v>166</v>
      </c>
      <c r="C2482" s="13" t="s">
        <v>25</v>
      </c>
      <c r="D2482">
        <f>VLOOKUP(укпф1[[#This Row],[Номенклатура]],[1]!Таблица213[[product_name]:[упаковка]],7,FALSE)</f>
        <v>1017</v>
      </c>
      <c r="E2482" t="s">
        <v>55</v>
      </c>
      <c r="F2482" t="str">
        <f>VLOOKUP(укпф1[[#This Row],[Номенклатура]],[1]!Таблица213[[product_name]:[упаковка]],3,FALSE)</f>
        <v>ОХЛ</v>
      </c>
      <c r="G2482" s="15"/>
      <c r="H2482" t="str">
        <f>VLOOKUP(укпф1[[#This Row],[Номенклатура]],[1]!Таблица213[[product_name]:[упаковка]],4,FALSE)</f>
        <v>голень</v>
      </c>
      <c r="I2482">
        <v>180</v>
      </c>
      <c r="J2482" s="15">
        <v>930.02102678571418</v>
      </c>
      <c r="K2482" s="15">
        <f>укпф1[[#This Row],[цена]]*укпф1[[#This Row],[объем]]</f>
        <v>167403.78482142856</v>
      </c>
      <c r="L2482" s="16">
        <f>IFERROR(укпф1[[#This Row],[объем]]*VLOOKUP(укпф1[[#This Row],[артикул]],[1]маринад!$A$2:$D$39,3,FALSE),укпф1[[#This Row],[объем]])</f>
        <v>153.91192817443351</v>
      </c>
    </row>
    <row r="2483" spans="1:12" x14ac:dyDescent="0.35">
      <c r="A2483" s="15" t="s">
        <v>161</v>
      </c>
      <c r="B2483" s="13" t="s">
        <v>166</v>
      </c>
      <c r="C2483" s="13" t="s">
        <v>25</v>
      </c>
      <c r="D2483">
        <f>VLOOKUP(укпф1[[#This Row],[Номенклатура]],[1]!Таблица213[[product_name]:[упаковка]],7,FALSE)</f>
        <v>1018</v>
      </c>
      <c r="E2483" t="s">
        <v>56</v>
      </c>
      <c r="F2483" t="str">
        <f>VLOOKUP(укпф1[[#This Row],[Номенклатура]],[1]!Таблица213[[product_name]:[упаковка]],3,FALSE)</f>
        <v>ОХЛ</v>
      </c>
      <c r="G2483" s="15"/>
      <c r="H2483" t="str">
        <f>VLOOKUP(укпф1[[#This Row],[Номенклатура]],[1]!Таблица213[[product_name]:[упаковка]],4,FALSE)</f>
        <v>бедро</v>
      </c>
      <c r="I2483">
        <v>190</v>
      </c>
      <c r="J2483" s="15">
        <v>953.23741071428572</v>
      </c>
      <c r="K2483" s="15">
        <f>укпф1[[#This Row],[цена]]*укпф1[[#This Row],[объем]]</f>
        <v>181115.10803571428</v>
      </c>
      <c r="L2483" s="16">
        <f>IFERROR(укпф1[[#This Row],[объем]]*VLOOKUP(укпф1[[#This Row],[артикул]],[1]маринад!$A$2:$D$39,3,FALSE),укпф1[[#This Row],[объем]])</f>
        <v>163.86373436826219</v>
      </c>
    </row>
    <row r="2484" spans="1:12" x14ac:dyDescent="0.35">
      <c r="A2484" s="15" t="s">
        <v>161</v>
      </c>
      <c r="B2484" s="13" t="s">
        <v>166</v>
      </c>
      <c r="C2484" s="13" t="s">
        <v>25</v>
      </c>
      <c r="D2484">
        <f>VLOOKUP(укпф1[[#This Row],[Номенклатура]],[1]!Таблица213[[product_name]:[упаковка]],7,FALSE)</f>
        <v>1019</v>
      </c>
      <c r="E2484" t="s">
        <v>57</v>
      </c>
      <c r="F2484" t="str">
        <f>VLOOKUP(укпф1[[#This Row],[Номенклатура]],[1]!Таблица213[[product_name]:[упаковка]],3,FALSE)</f>
        <v>ОХЛ</v>
      </c>
      <c r="G2484" s="15"/>
      <c r="H2484" t="str">
        <f>VLOOKUP(укпф1[[#This Row],[Номенклатура]],[1]!Таблица213[[product_name]:[упаковка]],4,FALSE)</f>
        <v>филе</v>
      </c>
      <c r="I2484">
        <v>10</v>
      </c>
      <c r="J2484" s="15">
        <v>1133.5058035714285</v>
      </c>
      <c r="K2484" s="15">
        <f>укпф1[[#This Row],[цена]]*укпф1[[#This Row],[объем]]</f>
        <v>11335.058035714284</v>
      </c>
      <c r="L2484" s="16">
        <f>IFERROR(укпф1[[#This Row],[объем]]*VLOOKUP(укпф1[[#This Row],[артикул]],[1]маринад!$A$2:$D$39,3,FALSE),укпф1[[#This Row],[объем]])</f>
        <v>8.695652173913043</v>
      </c>
    </row>
    <row r="2485" spans="1:12" x14ac:dyDescent="0.35">
      <c r="A2485" s="15" t="s">
        <v>161</v>
      </c>
      <c r="B2485" s="13" t="s">
        <v>166</v>
      </c>
      <c r="C2485" s="13" t="s">
        <v>25</v>
      </c>
      <c r="D2485">
        <f>VLOOKUP(укпф1[[#This Row],[Номенклатура]],[1]!Таблица213[[product_name]:[упаковка]],7,FALSE)</f>
        <v>958</v>
      </c>
      <c r="E2485" t="s">
        <v>58</v>
      </c>
      <c r="F2485" t="str">
        <f>VLOOKUP(укпф1[[#This Row],[Номенклатура]],[1]!Таблица213[[product_name]:[упаковка]],3,FALSE)</f>
        <v>ОХЛ</v>
      </c>
      <c r="G2485" s="15"/>
      <c r="H2485" t="str">
        <f>VLOOKUP(укпф1[[#This Row],[Номенклатура]],[1]!Таблица213[[product_name]:[упаковка]],4,FALSE)</f>
        <v>табак</v>
      </c>
      <c r="I2485">
        <v>16</v>
      </c>
      <c r="J2485" s="15">
        <v>799.37196428571428</v>
      </c>
      <c r="K2485" s="15">
        <f>укпф1[[#This Row],[цена]]*укпф1[[#This Row],[объем]]</f>
        <v>12789.951428571429</v>
      </c>
      <c r="L2485" s="16">
        <f>IFERROR(укпф1[[#This Row],[объем]]*VLOOKUP(укпф1[[#This Row],[артикул]],[1]маринад!$A$2:$D$39,3,FALSE),укпф1[[#This Row],[объем]])</f>
        <v>15.57935735150925</v>
      </c>
    </row>
    <row r="2486" spans="1:12" x14ac:dyDescent="0.35">
      <c r="A2486" s="15" t="s">
        <v>161</v>
      </c>
      <c r="B2486" s="13" t="s">
        <v>166</v>
      </c>
      <c r="C2486" s="13" t="s">
        <v>25</v>
      </c>
      <c r="D2486">
        <f>VLOOKUP(укпф1[[#This Row],[Номенклатура]],[1]!Таблица213[[product_name]:[упаковка]],7,FALSE)</f>
        <v>1015</v>
      </c>
      <c r="E2486" t="s">
        <v>167</v>
      </c>
      <c r="F2486" t="str">
        <f>VLOOKUP(укпф1[[#This Row],[Номенклатура]],[1]!Таблица213[[product_name]:[упаковка]],3,FALSE)</f>
        <v>ОХЛ</v>
      </c>
      <c r="G2486" s="15"/>
      <c r="H2486" t="str">
        <f>VLOOKUP(укпф1[[#This Row],[Номенклатура]],[1]!Таблица213[[product_name]:[упаковка]],4,FALSE)</f>
        <v>половинка</v>
      </c>
      <c r="I2486">
        <v>40</v>
      </c>
      <c r="J2486" s="15">
        <v>799.37196428571428</v>
      </c>
      <c r="K2486" s="15">
        <f>укпф1[[#This Row],[цена]]*укпф1[[#This Row],[объем]]</f>
        <v>31974.87857142857</v>
      </c>
      <c r="L2486" s="16">
        <f>IFERROR(укпф1[[#This Row],[объем]]*VLOOKUP(укпф1[[#This Row],[артикул]],[1]маринад!$A$2:$D$39,3,FALSE),укпф1[[#This Row],[объем]])</f>
        <v>38.948393378773126</v>
      </c>
    </row>
    <row r="2487" spans="1:12" x14ac:dyDescent="0.35">
      <c r="A2487" s="15" t="s">
        <v>161</v>
      </c>
      <c r="B2487" s="13" t="s">
        <v>166</v>
      </c>
      <c r="C2487" s="13" t="s">
        <v>25</v>
      </c>
      <c r="D2487">
        <f>VLOOKUP(укпф1[[#This Row],[Номенклатура]],[1]!Таблица213[[product_name]:[упаковка]],7,FALSE)</f>
        <v>956</v>
      </c>
      <c r="E2487" t="s">
        <v>168</v>
      </c>
      <c r="F2487" t="str">
        <f>VLOOKUP(укпф1[[#This Row],[Номенклатура]],[1]!Таблица213[[product_name]:[упаковка]],3,FALSE)</f>
        <v>ОХЛ</v>
      </c>
      <c r="G2487" s="15"/>
      <c r="H2487" t="str">
        <f>VLOOKUP(укпф1[[#This Row],[Номенклатура]],[1]!Таблица213[[product_name]:[упаковка]],4,FALSE)</f>
        <v>половинка</v>
      </c>
      <c r="I2487">
        <v>3</v>
      </c>
      <c r="J2487" s="15">
        <v>799.37196428571428</v>
      </c>
      <c r="K2487" s="15">
        <f>укпф1[[#This Row],[цена]]*укпф1[[#This Row],[объем]]</f>
        <v>2398.1158928571431</v>
      </c>
      <c r="L2487" s="16">
        <f>IFERROR(укпф1[[#This Row],[объем]]*VLOOKUP(укпф1[[#This Row],[артикул]],[1]маринад!$A$2:$D$39,3,FALSE),укпф1[[#This Row],[объем]])</f>
        <v>2.9211295034079843</v>
      </c>
    </row>
    <row r="2488" spans="1:12" x14ac:dyDescent="0.35">
      <c r="A2488" s="15" t="s">
        <v>161</v>
      </c>
      <c r="B2488" s="13" t="s">
        <v>166</v>
      </c>
      <c r="C2488" s="13" t="s">
        <v>25</v>
      </c>
      <c r="D2488">
        <f>VLOOKUP(укпф1[[#This Row],[Номенклатура]],[1]!Таблица213[[product_name]:[упаковка]],7,FALSE)</f>
        <v>1020</v>
      </c>
      <c r="E2488" t="s">
        <v>59</v>
      </c>
      <c r="F2488" t="str">
        <f>VLOOKUP(укпф1[[#This Row],[Номенклатура]],[1]!Таблица213[[product_name]:[упаковка]],3,FALSE)</f>
        <v>ОХЛ</v>
      </c>
      <c r="G2488" s="15"/>
      <c r="H2488" t="str">
        <f>VLOOKUP(укпф1[[#This Row],[Номенклатура]],[1]!Таблица213[[product_name]:[упаковка]],4,FALSE)</f>
        <v>рагу</v>
      </c>
      <c r="I2488">
        <v>350</v>
      </c>
      <c r="J2488" s="15">
        <v>635.49160714285711</v>
      </c>
      <c r="K2488" s="15">
        <f>укпф1[[#This Row],[цена]]*укпф1[[#This Row],[объем]]</f>
        <v>222422.0625</v>
      </c>
      <c r="L2488" s="16">
        <f>IFERROR(укпф1[[#This Row],[объем]]*VLOOKUP(укпф1[[#This Row],[артикул]],[1]маринад!$A$2:$D$39,3,FALSE),укпф1[[#This Row],[объем]])</f>
        <v>259.70171403131263</v>
      </c>
    </row>
    <row r="2489" spans="1:12" x14ac:dyDescent="0.35">
      <c r="A2489" s="15" t="s">
        <v>161</v>
      </c>
      <c r="B2489" s="13" t="s">
        <v>166</v>
      </c>
      <c r="C2489" s="13" t="s">
        <v>25</v>
      </c>
      <c r="D2489">
        <f>VLOOKUP(укпф1[[#This Row],[Номенклатура]],[1]!Таблица213[[product_name]:[упаковка]],7,FALSE)</f>
        <v>1038</v>
      </c>
      <c r="E2489" t="s">
        <v>60</v>
      </c>
      <c r="F2489" t="str">
        <f>VLOOKUP(укпф1[[#This Row],[Номенклатура]],[1]!Таблица213[[product_name]:[упаковка]],3,FALSE)</f>
        <v>ОХЛ</v>
      </c>
      <c r="G2489" s="15"/>
      <c r="H2489" t="str">
        <f>VLOOKUP(укпф1[[#This Row],[Номенклатура]],[1]!Таблица213[[product_name]:[упаковка]],4,FALSE)</f>
        <v>табак</v>
      </c>
      <c r="I2489">
        <v>27</v>
      </c>
      <c r="J2489" s="15">
        <v>769.32723214285704</v>
      </c>
      <c r="K2489" s="15">
        <f>укпф1[[#This Row],[цена]]*укпф1[[#This Row],[объем]]</f>
        <v>20771.835267857139</v>
      </c>
      <c r="L2489" s="16">
        <f>IFERROR(укпф1[[#This Row],[объем]]*VLOOKUP(укпф1[[#This Row],[артикул]],[1]маринад!$A$2:$D$39,3,FALSE),укпф1[[#This Row],[объем]])</f>
        <v>26.732673267326732</v>
      </c>
    </row>
    <row r="2490" spans="1:12" x14ac:dyDescent="0.35">
      <c r="A2490" s="15" t="s">
        <v>161</v>
      </c>
      <c r="B2490" s="13" t="s">
        <v>166</v>
      </c>
      <c r="C2490" s="13" t="s">
        <v>25</v>
      </c>
      <c r="D2490">
        <f>VLOOKUP(укпф1[[#This Row],[Номенклатура]],[1]!Таблица213[[product_name]:[упаковка]],7,FALSE)</f>
        <v>1067</v>
      </c>
      <c r="E2490" t="s">
        <v>169</v>
      </c>
      <c r="F2490" t="str">
        <f>VLOOKUP(укпф1[[#This Row],[Номенклатура]],[1]!Таблица213[[product_name]:[упаковка]],3,FALSE)</f>
        <v>ОХЛ</v>
      </c>
      <c r="G2490" s="15"/>
      <c r="H2490" t="str">
        <f>VLOOKUP(укпф1[[#This Row],[Номенклатура]],[1]!Таблица213[[product_name]:[упаковка]],4,FALSE)</f>
        <v>бедро</v>
      </c>
      <c r="I2490">
        <v>280</v>
      </c>
      <c r="J2490" s="15">
        <v>884.0434821428571</v>
      </c>
      <c r="K2490" s="15">
        <f>укпф1[[#This Row],[цена]]*укпф1[[#This Row],[объем]]</f>
        <v>247532.17499999999</v>
      </c>
      <c r="L2490" s="16">
        <f>IFERROR(укпф1[[#This Row],[объем]]*VLOOKUP(укпф1[[#This Row],[артикул]],[1]маринад!$A$2:$D$39,3,FALSE),укпф1[[#This Row],[объем]])</f>
        <v>237.69100169779287</v>
      </c>
    </row>
    <row r="2491" spans="1:12" x14ac:dyDescent="0.35">
      <c r="A2491" s="15" t="s">
        <v>161</v>
      </c>
      <c r="B2491" s="13" t="s">
        <v>166</v>
      </c>
      <c r="C2491" s="13" t="s">
        <v>25</v>
      </c>
      <c r="D2491">
        <f>VLOOKUP(укпф1[[#This Row],[Номенклатура]],[1]!Таблица213[[product_name]:[упаковка]],7,FALSE)</f>
        <v>1068</v>
      </c>
      <c r="E2491" t="s">
        <v>170</v>
      </c>
      <c r="F2491" t="str">
        <f>VLOOKUP(укпф1[[#This Row],[Номенклатура]],[1]!Таблица213[[product_name]:[упаковка]],3,FALSE)</f>
        <v>ОХЛ</v>
      </c>
      <c r="G2491" s="15"/>
      <c r="H2491" t="str">
        <f>VLOOKUP(укпф1[[#This Row],[Номенклатура]],[1]!Таблица213[[product_name]:[упаковка]],4,FALSE)</f>
        <v>филе</v>
      </c>
      <c r="I2491">
        <v>36</v>
      </c>
      <c r="J2491" s="15">
        <v>1060.6700892857141</v>
      </c>
      <c r="K2491" s="15">
        <f>укпф1[[#This Row],[цена]]*укпф1[[#This Row],[объем]]</f>
        <v>38184.123214285704</v>
      </c>
      <c r="L2491" s="16">
        <f>IFERROR(укпф1[[#This Row],[объем]]*VLOOKUP(укпф1[[#This Row],[артикул]],[1]маринад!$A$2:$D$39,3,FALSE),укпф1[[#This Row],[объем]])</f>
        <v>30.560271646859086</v>
      </c>
    </row>
    <row r="2492" spans="1:12" x14ac:dyDescent="0.35">
      <c r="A2492" s="15" t="s">
        <v>161</v>
      </c>
      <c r="B2492" s="13" t="s">
        <v>166</v>
      </c>
      <c r="C2492" s="13" t="s">
        <v>25</v>
      </c>
      <c r="D2492">
        <f>VLOOKUP(укпф1[[#This Row],[Номенклатура]],[1]!Таблица213[[product_name]:[упаковка]],7,FALSE)</f>
        <v>1009</v>
      </c>
      <c r="E2492" t="s">
        <v>65</v>
      </c>
      <c r="F2492" t="str">
        <f>VLOOKUP(укпф1[[#This Row],[Номенклатура]],[1]!Таблица213[[product_name]:[упаковка]],3,FALSE)</f>
        <v>ОХЛ</v>
      </c>
      <c r="G2492" s="15"/>
      <c r="H2492" t="str">
        <f>VLOOKUP(укпф1[[#This Row],[Номенклатура]],[1]!Таблица213[[product_name]:[упаковка]],4,FALSE)</f>
        <v>лапы</v>
      </c>
      <c r="I2492">
        <v>849.99999999999989</v>
      </c>
      <c r="J2492" s="15">
        <v>201.20866071428571</v>
      </c>
      <c r="K2492" s="15">
        <f>укпф1[[#This Row],[цена]]*укпф1[[#This Row],[объем]]</f>
        <v>171027.36160714284</v>
      </c>
      <c r="L2492" s="16">
        <f>IFERROR(укпф1[[#This Row],[объем]]*VLOOKUP(укпф1[[#This Row],[артикул]],[1]маринад!$A$2:$D$39,3,FALSE),укпф1[[#This Row],[объем]])</f>
        <v>849.99999999999989</v>
      </c>
    </row>
    <row r="2493" spans="1:12" x14ac:dyDescent="0.35">
      <c r="A2493" s="15" t="s">
        <v>161</v>
      </c>
      <c r="B2493" s="13" t="s">
        <v>166</v>
      </c>
      <c r="C2493" s="13" t="s">
        <v>25</v>
      </c>
      <c r="D2493">
        <f>VLOOKUP(укпф1[[#This Row],[Номенклатура]],[1]!Таблица213[[product_name]:[упаковка]],7,FALSE)</f>
        <v>1008</v>
      </c>
      <c r="E2493" t="s">
        <v>66</v>
      </c>
      <c r="F2493" t="str">
        <f>VLOOKUP(укпф1[[#This Row],[Номенклатура]],[1]!Таблица213[[product_name]:[упаковка]],3,FALSE)</f>
        <v>ОХЛ</v>
      </c>
      <c r="G2493" s="15"/>
      <c r="H2493" t="str">
        <f>VLOOKUP(укпф1[[#This Row],[Номенклатура]],[1]!Таблица213[[product_name]:[упаковка]],4,FALSE)</f>
        <v>головы</v>
      </c>
      <c r="I2493">
        <v>799.99999999999989</v>
      </c>
      <c r="J2493" s="15">
        <v>208.85641071428569</v>
      </c>
      <c r="K2493" s="15">
        <f>укпф1[[#This Row],[цена]]*укпф1[[#This Row],[объем]]</f>
        <v>167085.12857142853</v>
      </c>
      <c r="L2493" s="16">
        <f>IFERROR(укпф1[[#This Row],[объем]]*VLOOKUP(укпф1[[#This Row],[артикул]],[1]маринад!$A$2:$D$39,3,FALSE),укпф1[[#This Row],[объем]])</f>
        <v>799.99999999999989</v>
      </c>
    </row>
    <row r="2494" spans="1:12" x14ac:dyDescent="0.35">
      <c r="A2494" s="15" t="s">
        <v>161</v>
      </c>
      <c r="B2494" s="13" t="s">
        <v>166</v>
      </c>
      <c r="C2494" s="13" t="s">
        <v>25</v>
      </c>
      <c r="D2494">
        <f>VLOOKUP(укпф1[[#This Row],[Номенклатура]],[1]!Таблица213[[product_name]:[упаковка]],7,FALSE)</f>
        <v>1004</v>
      </c>
      <c r="E2494" t="s">
        <v>67</v>
      </c>
      <c r="F2494" t="str">
        <f>VLOOKUP(укпф1[[#This Row],[Номенклатура]],[1]!Таблица213[[product_name]:[упаковка]],3,FALSE)</f>
        <v>ОХЛ</v>
      </c>
      <c r="G2494" s="15"/>
      <c r="H2494" t="str">
        <f>VLOOKUP(укпф1[[#This Row],[Номенклатура]],[1]!Таблица213[[product_name]:[упаковка]],4,FALSE)</f>
        <v>шея</v>
      </c>
      <c r="I2494">
        <v>750</v>
      </c>
      <c r="J2494" s="15">
        <v>297.71598214285711</v>
      </c>
      <c r="K2494" s="15">
        <f>укпф1[[#This Row],[цена]]*укпф1[[#This Row],[объем]]</f>
        <v>223286.98660714284</v>
      </c>
      <c r="L2494" s="16">
        <f>IFERROR(укпф1[[#This Row],[объем]]*VLOOKUP(укпф1[[#This Row],[артикул]],[1]маринад!$A$2:$D$39,3,FALSE),укпф1[[#This Row],[объем]])</f>
        <v>750</v>
      </c>
    </row>
    <row r="2495" spans="1:12" x14ac:dyDescent="0.35">
      <c r="A2495" s="15" t="s">
        <v>161</v>
      </c>
      <c r="B2495" s="13" t="s">
        <v>68</v>
      </c>
      <c r="C2495" t="s">
        <v>69</v>
      </c>
      <c r="D2495">
        <f>VLOOKUP(укпф1[[#This Row],[Номенклатура]],[1]!Таблица213[[product_name]:[упаковка]],7,FALSE)</f>
        <v>987</v>
      </c>
      <c r="E2495" t="s">
        <v>27</v>
      </c>
      <c r="F2495" t="str">
        <f>VLOOKUP(укпф1[[#This Row],[Номенклатура]],[1]!Таблица213[[product_name]:[упаковка]],3,FALSE)</f>
        <v>ОХЛ</v>
      </c>
      <c r="G2495" s="15"/>
      <c r="H2495" t="str">
        <f>VLOOKUP(укпф1[[#This Row],[Номенклатура]],[1]!Таблица213[[product_name]:[упаковка]],4,FALSE)</f>
        <v>тушка</v>
      </c>
      <c r="I2495">
        <v>120</v>
      </c>
      <c r="J2495" s="15">
        <v>811.20776785714281</v>
      </c>
      <c r="K2495" s="15">
        <f>укпф1[[#This Row],[цена]]*укпф1[[#This Row],[объем]]</f>
        <v>97344.932142857142</v>
      </c>
      <c r="L2495" s="16">
        <f>IFERROR(укпф1[[#This Row],[объем]]*VLOOKUP(укпф1[[#This Row],[артикул]],[1]маринад!$A$2:$D$39,3,FALSE),укпф1[[#This Row],[объем]])</f>
        <v>120</v>
      </c>
    </row>
    <row r="2496" spans="1:12" x14ac:dyDescent="0.35">
      <c r="A2496" s="15" t="s">
        <v>161</v>
      </c>
      <c r="B2496" s="13" t="s">
        <v>68</v>
      </c>
      <c r="C2496" t="s">
        <v>69</v>
      </c>
      <c r="D2496">
        <f>VLOOKUP(укпф1[[#This Row],[Номенклатура]],[1]!Таблица213[[product_name]:[упаковка]],7,FALSE)</f>
        <v>991</v>
      </c>
      <c r="E2496" t="s">
        <v>29</v>
      </c>
      <c r="F2496" t="str">
        <f>VLOOKUP(укпф1[[#This Row],[Номенклатура]],[1]!Таблица213[[product_name]:[упаковка]],3,FALSE)</f>
        <v>ОХЛ</v>
      </c>
      <c r="G2496" s="15"/>
      <c r="H2496" t="str">
        <f>VLOOKUP(укпф1[[#This Row],[Номенклатура]],[1]!Таблица213[[product_name]:[упаковка]],4,FALSE)</f>
        <v>бедро</v>
      </c>
      <c r="I2496">
        <v>800</v>
      </c>
      <c r="J2496" s="15">
        <v>867.65544642857139</v>
      </c>
      <c r="K2496" s="15">
        <f>укпф1[[#This Row],[цена]]*укпф1[[#This Row],[объем]]</f>
        <v>694124.35714285716</v>
      </c>
      <c r="L2496" s="16">
        <f>IFERROR(укпф1[[#This Row],[объем]]*VLOOKUP(укпф1[[#This Row],[артикул]],[1]маринад!$A$2:$D$39,3,FALSE),укпф1[[#This Row],[объем]])</f>
        <v>800</v>
      </c>
    </row>
    <row r="2497" spans="1:12" x14ac:dyDescent="0.35">
      <c r="A2497" s="15" t="s">
        <v>161</v>
      </c>
      <c r="B2497" s="13" t="s">
        <v>68</v>
      </c>
      <c r="C2497" t="s">
        <v>69</v>
      </c>
      <c r="D2497">
        <f>VLOOKUP(укпф1[[#This Row],[Номенклатура]],[1]!Таблица213[[product_name]:[упаковка]],7,FALSE)</f>
        <v>992</v>
      </c>
      <c r="E2497" t="s">
        <v>31</v>
      </c>
      <c r="F2497" t="str">
        <f>VLOOKUP(укпф1[[#This Row],[Номенклатура]],[1]!Таблица213[[product_name]:[упаковка]],3,FALSE)</f>
        <v>ОХЛ</v>
      </c>
      <c r="G2497" s="15"/>
      <c r="H2497" t="str">
        <f>VLOOKUP(укпф1[[#This Row],[Номенклатура]],[1]!Таблица213[[product_name]:[упаковка]],4,FALSE)</f>
        <v>голень</v>
      </c>
      <c r="I2497">
        <v>340</v>
      </c>
      <c r="J2497" s="15">
        <v>899.88524999999993</v>
      </c>
      <c r="K2497" s="15">
        <f>укпф1[[#This Row],[цена]]*укпф1[[#This Row],[объем]]</f>
        <v>305960.98499999999</v>
      </c>
      <c r="L2497" s="16">
        <f>IFERROR(укпф1[[#This Row],[объем]]*VLOOKUP(укпф1[[#This Row],[артикул]],[1]маринад!$A$2:$D$39,3,FALSE),укпф1[[#This Row],[объем]])</f>
        <v>340</v>
      </c>
    </row>
    <row r="2498" spans="1:12" x14ac:dyDescent="0.35">
      <c r="A2498" s="15" t="s">
        <v>161</v>
      </c>
      <c r="B2498" s="13" t="s">
        <v>68</v>
      </c>
      <c r="C2498" t="s">
        <v>69</v>
      </c>
      <c r="D2498">
        <f>VLOOKUP(укпф1[[#This Row],[Номенклатура]],[1]!Таблица213[[product_name]:[упаковка]],7,FALSE)</f>
        <v>993</v>
      </c>
      <c r="E2498" t="s">
        <v>33</v>
      </c>
      <c r="F2498" t="str">
        <f>VLOOKUP(укпф1[[#This Row],[Номенклатура]],[1]!Таблица213[[product_name]:[упаковка]],3,FALSE)</f>
        <v>ОХЛ</v>
      </c>
      <c r="G2498" s="15"/>
      <c r="H2498" t="str">
        <f>VLOOKUP(укпф1[[#This Row],[Номенклатура]],[1]!Таблица213[[product_name]:[упаковка]],4,FALSE)</f>
        <v>крыло</v>
      </c>
      <c r="I2498">
        <v>180</v>
      </c>
      <c r="J2498" s="15">
        <v>899.88524999999993</v>
      </c>
      <c r="K2498" s="15">
        <f>укпф1[[#This Row],[цена]]*укпф1[[#This Row],[объем]]</f>
        <v>161979.345</v>
      </c>
      <c r="L2498" s="16">
        <f>IFERROR(укпф1[[#This Row],[объем]]*VLOOKUP(укпф1[[#This Row],[артикул]],[1]маринад!$A$2:$D$39,3,FALSE),укпф1[[#This Row],[объем]])</f>
        <v>180</v>
      </c>
    </row>
    <row r="2499" spans="1:12" x14ac:dyDescent="0.35">
      <c r="A2499" s="15" t="s">
        <v>161</v>
      </c>
      <c r="B2499" s="13" t="s">
        <v>68</v>
      </c>
      <c r="C2499" t="s">
        <v>69</v>
      </c>
      <c r="D2499">
        <f>VLOOKUP(укпф1[[#This Row],[Номенклатура]],[1]!Таблица213[[product_name]:[упаковка]],7,FALSE)</f>
        <v>999</v>
      </c>
      <c r="E2499" t="s">
        <v>35</v>
      </c>
      <c r="F2499" t="str">
        <f>VLOOKUP(укпф1[[#This Row],[Номенклатура]],[1]!Таблица213[[product_name]:[упаковка]],3,FALSE)</f>
        <v>ОХЛ</v>
      </c>
      <c r="G2499" s="15"/>
      <c r="H2499" t="str">
        <f>VLOOKUP(укпф1[[#This Row],[Номенклатура]],[1]!Таблица213[[product_name]:[упаковка]],4,FALSE)</f>
        <v>четвертина</v>
      </c>
      <c r="I2499">
        <v>350</v>
      </c>
      <c r="J2499" s="15">
        <v>819.40178571428567</v>
      </c>
      <c r="K2499" s="15">
        <f>укпф1[[#This Row],[цена]]*укпф1[[#This Row],[объем]]</f>
        <v>286790.625</v>
      </c>
      <c r="L2499" s="16">
        <f>IFERROR(укпф1[[#This Row],[объем]]*VLOOKUP(укпф1[[#This Row],[артикул]],[1]маринад!$A$2:$D$39,3,FALSE),укпф1[[#This Row],[объем]])</f>
        <v>350</v>
      </c>
    </row>
    <row r="2500" spans="1:12" x14ac:dyDescent="0.35">
      <c r="A2500" s="15" t="s">
        <v>161</v>
      </c>
      <c r="B2500" s="13" t="s">
        <v>68</v>
      </c>
      <c r="C2500" t="s">
        <v>69</v>
      </c>
      <c r="D2500">
        <f>VLOOKUP(укпф1[[#This Row],[Номенклатура]],[1]!Таблица213[[product_name]:[упаковка]],7,FALSE)</f>
        <v>998</v>
      </c>
      <c r="E2500" t="s">
        <v>37</v>
      </c>
      <c r="F2500" t="str">
        <f>VLOOKUP(укпф1[[#This Row],[Номенклатура]],[1]!Таблица213[[product_name]:[упаковка]],3,FALSE)</f>
        <v>ОХЛ</v>
      </c>
      <c r="G2500" s="15"/>
      <c r="H2500" t="str">
        <f>VLOOKUP(укпф1[[#This Row],[Номенклатура]],[1]!Таблица213[[product_name]:[упаковка]],4,FALSE)</f>
        <v>филе</v>
      </c>
      <c r="I2500">
        <v>780</v>
      </c>
      <c r="J2500" s="15">
        <v>1140.7893750000001</v>
      </c>
      <c r="K2500" s="15">
        <f>укпф1[[#This Row],[цена]]*укпф1[[#This Row],[объем]]</f>
        <v>889815.71250000002</v>
      </c>
      <c r="L2500" s="16">
        <f>IFERROR(укпф1[[#This Row],[объем]]*VLOOKUP(укпф1[[#This Row],[артикул]],[1]маринад!$A$2:$D$39,3,FALSE),укпф1[[#This Row],[объем]])</f>
        <v>780</v>
      </c>
    </row>
    <row r="2501" spans="1:12" x14ac:dyDescent="0.35">
      <c r="A2501" s="15" t="s">
        <v>161</v>
      </c>
      <c r="B2501" s="13" t="s">
        <v>68</v>
      </c>
      <c r="C2501" t="s">
        <v>69</v>
      </c>
      <c r="D2501">
        <f>VLOOKUP(укпф1[[#This Row],[Номенклатура]],[1]!Таблица213[[product_name]:[упаковка]],7,FALSE)</f>
        <v>994</v>
      </c>
      <c r="E2501" t="s">
        <v>39</v>
      </c>
      <c r="F2501" t="str">
        <f>VLOOKUP(укпф1[[#This Row],[Номенклатура]],[1]!Таблица213[[product_name]:[упаковка]],3,FALSE)</f>
        <v>ОХЛ</v>
      </c>
      <c r="G2501" s="15"/>
      <c r="H2501" t="str">
        <f>VLOOKUP(укпф1[[#This Row],[Номенклатура]],[1]!Таблица213[[product_name]:[упаковка]],4,FALSE)</f>
        <v>грудка</v>
      </c>
      <c r="I2501">
        <v>290</v>
      </c>
      <c r="J2501" s="15">
        <v>884.0434821428571</v>
      </c>
      <c r="K2501" s="15">
        <f>укпф1[[#This Row],[цена]]*укпф1[[#This Row],[объем]]</f>
        <v>256372.60982142854</v>
      </c>
      <c r="L2501" s="16">
        <f>IFERROR(укпф1[[#This Row],[объем]]*VLOOKUP(укпф1[[#This Row],[артикул]],[1]маринад!$A$2:$D$39,3,FALSE),укпф1[[#This Row],[объем]])</f>
        <v>290</v>
      </c>
    </row>
    <row r="2502" spans="1:12" x14ac:dyDescent="0.35">
      <c r="A2502" s="15" t="s">
        <v>161</v>
      </c>
      <c r="B2502" s="13" t="s">
        <v>68</v>
      </c>
      <c r="C2502" t="s">
        <v>69</v>
      </c>
      <c r="D2502">
        <f>VLOOKUP(укпф1[[#This Row],[Номенклатура]],[1]!Таблица213[[product_name]:[упаковка]],7,FALSE)</f>
        <v>996</v>
      </c>
      <c r="E2502" t="s">
        <v>41</v>
      </c>
      <c r="F2502" t="str">
        <f>VLOOKUP(укпф1[[#This Row],[Номенклатура]],[1]!Таблица213[[product_name]:[упаковка]],3,FALSE)</f>
        <v>ОХЛ</v>
      </c>
      <c r="G2502" s="15"/>
      <c r="H2502" t="str">
        <f>VLOOKUP(укпф1[[#This Row],[Номенклатура]],[1]!Таблица213[[product_name]:[упаковка]],4,FALSE)</f>
        <v>половинка</v>
      </c>
      <c r="I2502">
        <v>40</v>
      </c>
      <c r="J2502" s="15">
        <v>819.40178571428567</v>
      </c>
      <c r="K2502" s="15">
        <f>укпф1[[#This Row],[цена]]*укпф1[[#This Row],[объем]]</f>
        <v>32776.071428571428</v>
      </c>
      <c r="L2502" s="16">
        <f>IFERROR(укпф1[[#This Row],[объем]]*VLOOKUP(укпф1[[#This Row],[артикул]],[1]маринад!$A$2:$D$39,3,FALSE),укпф1[[#This Row],[объем]])</f>
        <v>40</v>
      </c>
    </row>
    <row r="2503" spans="1:12" x14ac:dyDescent="0.35">
      <c r="A2503" s="15" t="s">
        <v>161</v>
      </c>
      <c r="B2503" s="13" t="s">
        <v>68</v>
      </c>
      <c r="C2503" t="s">
        <v>69</v>
      </c>
      <c r="D2503">
        <f>VLOOKUP(укпф1[[#This Row],[Номенклатура]],[1]!Таблица213[[product_name]:[упаковка]],7,FALSE)</f>
        <v>997</v>
      </c>
      <c r="E2503" t="s">
        <v>43</v>
      </c>
      <c r="F2503" t="str">
        <f>VLOOKUP(укпф1[[#This Row],[Номенклатура]],[1]!Таблица213[[product_name]:[упаковка]],3,FALSE)</f>
        <v>ОХЛ</v>
      </c>
      <c r="G2503" s="15"/>
      <c r="H2503" t="str">
        <f>VLOOKUP(укпф1[[#This Row],[Номенклатура]],[1]!Таблица213[[product_name]:[упаковка]],4,FALSE)</f>
        <v>рагу</v>
      </c>
      <c r="I2503">
        <v>600</v>
      </c>
      <c r="J2503" s="15">
        <v>739.28249999999991</v>
      </c>
      <c r="K2503" s="15">
        <f>укпф1[[#This Row],[цена]]*укпф1[[#This Row],[объем]]</f>
        <v>443569.49999999994</v>
      </c>
      <c r="L2503" s="16">
        <f>IFERROR(укпф1[[#This Row],[объем]]*VLOOKUP(укпф1[[#This Row],[артикул]],[1]маринад!$A$2:$D$39,3,FALSE),укпф1[[#This Row],[объем]])</f>
        <v>600</v>
      </c>
    </row>
    <row r="2504" spans="1:12" x14ac:dyDescent="0.35">
      <c r="A2504" s="15" t="s">
        <v>161</v>
      </c>
      <c r="B2504" s="13" t="s">
        <v>68</v>
      </c>
      <c r="C2504" t="s">
        <v>69</v>
      </c>
      <c r="D2504">
        <f>VLOOKUP(укпф1[[#This Row],[Номенклатура]],[1]!Таблица213[[product_name]:[упаковка]],7,FALSE)</f>
        <v>1007</v>
      </c>
      <c r="E2504" t="s">
        <v>44</v>
      </c>
      <c r="F2504" t="str">
        <f>VLOOKUP(укпф1[[#This Row],[Номенклатура]],[1]!Таблица213[[product_name]:[упаковка]],3,FALSE)</f>
        <v>ОХЛ</v>
      </c>
      <c r="G2504" s="15"/>
      <c r="H2504" t="str">
        <f>VLOOKUP(укпф1[[#This Row],[Номенклатура]],[1]!Таблица213[[product_name]:[упаковка]],4,FALSE)</f>
        <v>спинка</v>
      </c>
      <c r="I2504">
        <v>60</v>
      </c>
      <c r="J2504" s="15">
        <v>386.02928571428566</v>
      </c>
      <c r="K2504" s="15">
        <f>укпф1[[#This Row],[цена]]*укпф1[[#This Row],[объем]]</f>
        <v>23161.757142857139</v>
      </c>
      <c r="L2504" s="16">
        <f>IFERROR(укпф1[[#This Row],[объем]]*VLOOKUP(укпф1[[#This Row],[артикул]],[1]маринад!$A$2:$D$39,3,FALSE),укпф1[[#This Row],[объем]])</f>
        <v>60</v>
      </c>
    </row>
    <row r="2505" spans="1:12" x14ac:dyDescent="0.35">
      <c r="A2505" s="15" t="s">
        <v>161</v>
      </c>
      <c r="B2505" s="13" t="s">
        <v>68</v>
      </c>
      <c r="C2505" t="s">
        <v>69</v>
      </c>
      <c r="D2505">
        <f>VLOOKUP(укпф1[[#This Row],[Номенклатура]],[1]!Таблица213[[product_name]:[упаковка]],7,FALSE)</f>
        <v>1000</v>
      </c>
      <c r="E2505" t="s">
        <v>46</v>
      </c>
      <c r="F2505" t="str">
        <f>VLOOKUP(укпф1[[#This Row],[Номенклатура]],[1]!Таблица213[[product_name]:[упаковка]],3,FALSE)</f>
        <v>ОХЛ</v>
      </c>
      <c r="G2505" s="15"/>
      <c r="H2505" t="str">
        <f>VLOOKUP(укпф1[[#This Row],[Номенклатура]],[1]!Таблица213[[product_name]:[упаковка]],4,FALSE)</f>
        <v>желудки</v>
      </c>
      <c r="I2505">
        <v>250</v>
      </c>
      <c r="J2505" s="15">
        <v>554.21605446428566</v>
      </c>
      <c r="K2505" s="15">
        <f>укпф1[[#This Row],[цена]]*укпф1[[#This Row],[объем]]</f>
        <v>138554.0136160714</v>
      </c>
      <c r="L2505" s="16">
        <f>IFERROR(укпф1[[#This Row],[объем]]*VLOOKUP(укпф1[[#This Row],[артикул]],[1]маринад!$A$2:$D$39,3,FALSE),укпф1[[#This Row],[объем]])</f>
        <v>250</v>
      </c>
    </row>
    <row r="2506" spans="1:12" x14ac:dyDescent="0.35">
      <c r="A2506" s="15" t="s">
        <v>161</v>
      </c>
      <c r="B2506" s="13" t="s">
        <v>68</v>
      </c>
      <c r="C2506" t="s">
        <v>69</v>
      </c>
      <c r="D2506">
        <f>VLOOKUP(укпф1[[#This Row],[Номенклатура]],[1]!Таблица213[[product_name]:[упаковка]],7,FALSE)</f>
        <v>1002</v>
      </c>
      <c r="E2506" t="s">
        <v>48</v>
      </c>
      <c r="F2506" t="str">
        <f>VLOOKUP(укпф1[[#This Row],[Номенклатура]],[1]!Таблица213[[product_name]:[упаковка]],3,FALSE)</f>
        <v>ОХЛ</v>
      </c>
      <c r="G2506" s="15"/>
      <c r="H2506" t="str">
        <f>VLOOKUP(укпф1[[#This Row],[Номенклатура]],[1]!Таблица213[[product_name]:[упаковка]],4,FALSE)</f>
        <v>печень</v>
      </c>
      <c r="I2506">
        <v>250</v>
      </c>
      <c r="J2506" s="15">
        <v>522.04998214285706</v>
      </c>
      <c r="K2506" s="15">
        <f>укпф1[[#This Row],[цена]]*укпф1[[#This Row],[объем]]</f>
        <v>130512.49553571426</v>
      </c>
      <c r="L2506" s="16">
        <f>IFERROR(укпф1[[#This Row],[объем]]*VLOOKUP(укпф1[[#This Row],[артикул]],[1]маринад!$A$2:$D$39,3,FALSE),укпф1[[#This Row],[объем]])</f>
        <v>250</v>
      </c>
    </row>
    <row r="2507" spans="1:12" x14ac:dyDescent="0.35">
      <c r="A2507" s="15" t="s">
        <v>161</v>
      </c>
      <c r="B2507" s="13" t="s">
        <v>68</v>
      </c>
      <c r="C2507" t="s">
        <v>69</v>
      </c>
      <c r="D2507">
        <f>VLOOKUP(укпф1[[#This Row],[Номенклатура]],[1]!Таблица213[[product_name]:[упаковка]],7,FALSE)</f>
        <v>1003</v>
      </c>
      <c r="E2507" t="s">
        <v>50</v>
      </c>
      <c r="F2507" t="str">
        <f>VLOOKUP(укпф1[[#This Row],[Номенклатура]],[1]!Таблица213[[product_name]:[упаковка]],3,FALSE)</f>
        <v>ОХЛ</v>
      </c>
      <c r="G2507" s="15"/>
      <c r="H2507" t="str">
        <f>VLOOKUP(укпф1[[#This Row],[Номенклатура]],[1]!Таблица213[[product_name]:[упаковка]],4,FALSE)</f>
        <v>сердце</v>
      </c>
      <c r="I2507">
        <v>90</v>
      </c>
      <c r="J2507" s="15">
        <v>899.88524999999993</v>
      </c>
      <c r="K2507" s="15">
        <f>укпф1[[#This Row],[цена]]*укпф1[[#This Row],[объем]]</f>
        <v>80989.672500000001</v>
      </c>
      <c r="L2507" s="16">
        <f>IFERROR(укпф1[[#This Row],[объем]]*VLOOKUP(укпф1[[#This Row],[артикул]],[1]маринад!$A$2:$D$39,3,FALSE),укпф1[[#This Row],[объем]])</f>
        <v>90</v>
      </c>
    </row>
    <row r="2508" spans="1:12" x14ac:dyDescent="0.35">
      <c r="A2508" s="15" t="s">
        <v>161</v>
      </c>
      <c r="B2508" s="13" t="s">
        <v>68</v>
      </c>
      <c r="C2508" t="s">
        <v>69</v>
      </c>
      <c r="D2508">
        <f>VLOOKUP(укпф1[[#This Row],[Номенклатура]],[1]!Таблица213[[product_name]:[упаковка]],7,FALSE)</f>
        <v>1014</v>
      </c>
      <c r="E2508" t="s">
        <v>53</v>
      </c>
      <c r="F2508" t="str">
        <f>VLOOKUP(укпф1[[#This Row],[Номенклатура]],[1]!Таблица213[[product_name]:[упаковка]],3,FALSE)</f>
        <v>ОХЛ</v>
      </c>
      <c r="G2508" s="15"/>
      <c r="H2508" t="str">
        <f>VLOOKUP(укпф1[[#This Row],[Номенклатура]],[1]!Таблица213[[product_name]:[упаковка]],4,FALSE)</f>
        <v>крыло</v>
      </c>
      <c r="I2508">
        <v>235</v>
      </c>
      <c r="J2508" s="15">
        <v>884.0434821428571</v>
      </c>
      <c r="K2508" s="15">
        <f>укпф1[[#This Row],[цена]]*укпф1[[#This Row],[объем]]</f>
        <v>207750.21830357143</v>
      </c>
      <c r="L2508" s="16">
        <f>IFERROR(укпф1[[#This Row],[объем]]*VLOOKUP(укпф1[[#This Row],[артикул]],[1]маринад!$A$2:$D$39,3,FALSE),укпф1[[#This Row],[объем]])</f>
        <v>201.45735105015001</v>
      </c>
    </row>
    <row r="2509" spans="1:12" x14ac:dyDescent="0.35">
      <c r="A2509" s="15" t="s">
        <v>161</v>
      </c>
      <c r="B2509" s="13" t="s">
        <v>68</v>
      </c>
      <c r="C2509" t="s">
        <v>69</v>
      </c>
      <c r="D2509">
        <f>VLOOKUP(укпф1[[#This Row],[Номенклатура]],[1]!Таблица213[[product_name]:[упаковка]],7,FALSE)</f>
        <v>1017</v>
      </c>
      <c r="E2509" t="s">
        <v>55</v>
      </c>
      <c r="F2509" t="str">
        <f>VLOOKUP(укпф1[[#This Row],[Номенклатура]],[1]!Таблица213[[product_name]:[упаковка]],3,FALSE)</f>
        <v>ОХЛ</v>
      </c>
      <c r="G2509" s="15"/>
      <c r="H2509" t="str">
        <f>VLOOKUP(укпф1[[#This Row],[Номенклатура]],[1]!Таблица213[[product_name]:[упаковка]],4,FALSE)</f>
        <v>голень</v>
      </c>
      <c r="I2509">
        <v>50</v>
      </c>
      <c r="J2509" s="15">
        <v>930.02102678571418</v>
      </c>
      <c r="K2509" s="15">
        <f>укпф1[[#This Row],[цена]]*укпф1[[#This Row],[объем]]</f>
        <v>46501.05133928571</v>
      </c>
      <c r="L2509" s="16">
        <f>IFERROR(укпф1[[#This Row],[объем]]*VLOOKUP(укпф1[[#This Row],[артикул]],[1]маринад!$A$2:$D$39,3,FALSE),укпф1[[#This Row],[объем]])</f>
        <v>42.753313381787088</v>
      </c>
    </row>
    <row r="2510" spans="1:12" x14ac:dyDescent="0.35">
      <c r="A2510" s="15" t="s">
        <v>161</v>
      </c>
      <c r="B2510" s="13" t="s">
        <v>68</v>
      </c>
      <c r="C2510" t="s">
        <v>69</v>
      </c>
      <c r="D2510">
        <f>VLOOKUP(укпф1[[#This Row],[Номенклатура]],[1]!Таблица213[[product_name]:[упаковка]],7,FALSE)</f>
        <v>1018</v>
      </c>
      <c r="E2510" t="s">
        <v>56</v>
      </c>
      <c r="F2510" t="str">
        <f>VLOOKUP(укпф1[[#This Row],[Номенклатура]],[1]!Таблица213[[product_name]:[упаковка]],3,FALSE)</f>
        <v>ОХЛ</v>
      </c>
      <c r="G2510" s="15"/>
      <c r="H2510" t="str">
        <f>VLOOKUP(укпф1[[#This Row],[Номенклатура]],[1]!Таблица213[[product_name]:[упаковка]],4,FALSE)</f>
        <v>бедро</v>
      </c>
      <c r="I2510">
        <v>20.000000000000004</v>
      </c>
      <c r="J2510" s="15">
        <v>953.23741071428572</v>
      </c>
      <c r="K2510" s="15">
        <f>укпф1[[#This Row],[цена]]*укпф1[[#This Row],[объем]]</f>
        <v>19064.748214285719</v>
      </c>
      <c r="L2510" s="16">
        <f>IFERROR(укпф1[[#This Row],[объем]]*VLOOKUP(укпф1[[#This Row],[артикул]],[1]маринад!$A$2:$D$39,3,FALSE),укпф1[[#This Row],[объем]])</f>
        <v>17.248814144027602</v>
      </c>
    </row>
    <row r="2511" spans="1:12" x14ac:dyDescent="0.35">
      <c r="A2511" s="15" t="s">
        <v>161</v>
      </c>
      <c r="B2511" s="13" t="s">
        <v>68</v>
      </c>
      <c r="C2511" t="s">
        <v>69</v>
      </c>
      <c r="D2511">
        <f>VLOOKUP(укпф1[[#This Row],[Номенклатура]],[1]!Таблица213[[product_name]:[упаковка]],7,FALSE)</f>
        <v>1019</v>
      </c>
      <c r="E2511" t="s">
        <v>57</v>
      </c>
      <c r="F2511" t="str">
        <f>VLOOKUP(укпф1[[#This Row],[Номенклатура]],[1]!Таблица213[[product_name]:[упаковка]],3,FALSE)</f>
        <v>ОХЛ</v>
      </c>
      <c r="G2511" s="15"/>
      <c r="H2511" t="str">
        <f>VLOOKUP(укпф1[[#This Row],[Номенклатура]],[1]!Таблица213[[product_name]:[упаковка]],4,FALSE)</f>
        <v>филе</v>
      </c>
      <c r="I2511">
        <v>10</v>
      </c>
      <c r="J2511" s="15">
        <v>1133.5058035714285</v>
      </c>
      <c r="K2511" s="15">
        <f>укпф1[[#This Row],[цена]]*укпф1[[#This Row],[объем]]</f>
        <v>11335.058035714284</v>
      </c>
      <c r="L2511" s="16">
        <f>IFERROR(укпф1[[#This Row],[объем]]*VLOOKUP(укпф1[[#This Row],[артикул]],[1]маринад!$A$2:$D$39,3,FALSE),укпф1[[#This Row],[объем]])</f>
        <v>8.695652173913043</v>
      </c>
    </row>
    <row r="2512" spans="1:12" x14ac:dyDescent="0.35">
      <c r="A2512" s="15" t="s">
        <v>161</v>
      </c>
      <c r="B2512" s="13" t="s">
        <v>68</v>
      </c>
      <c r="C2512" t="s">
        <v>69</v>
      </c>
      <c r="D2512">
        <f>VLOOKUP(укпф1[[#This Row],[Номенклатура]],[1]!Таблица213[[product_name]:[упаковка]],7,FALSE)</f>
        <v>1016</v>
      </c>
      <c r="E2512" t="s">
        <v>70</v>
      </c>
      <c r="F2512" t="str">
        <f>VLOOKUP(укпф1[[#This Row],[Номенклатура]],[1]!Таблица213[[product_name]:[упаковка]],3,FALSE)</f>
        <v>ОХЛ</v>
      </c>
      <c r="G2512" s="15"/>
      <c r="H2512" t="str">
        <f>VLOOKUP(укпф1[[#This Row],[Номенклатура]],[1]!Таблица213[[product_name]:[упаковка]],4,FALSE)</f>
        <v>табак</v>
      </c>
      <c r="I2512">
        <v>10</v>
      </c>
      <c r="J2512" s="15">
        <v>780.25258928571429</v>
      </c>
      <c r="K2512" s="15">
        <f>укпф1[[#This Row],[цена]]*укпф1[[#This Row],[объем]]</f>
        <v>7802.5258928571429</v>
      </c>
      <c r="L2512" s="16">
        <f>IFERROR(укпф1[[#This Row],[объем]]*VLOOKUP(укпф1[[#This Row],[артикул]],[1]маринад!$A$2:$D$39,3,FALSE),укпф1[[#This Row],[объем]])</f>
        <v>9.7370983446932815</v>
      </c>
    </row>
    <row r="2513" spans="1:12" x14ac:dyDescent="0.35">
      <c r="A2513" s="15" t="s">
        <v>161</v>
      </c>
      <c r="B2513" s="13" t="s">
        <v>68</v>
      </c>
      <c r="C2513" t="s">
        <v>69</v>
      </c>
      <c r="D2513">
        <f>VLOOKUP(укпф1[[#This Row],[Номенклатура]],[1]!Таблица213[[product_name]:[упаковка]],7,FALSE)</f>
        <v>1015</v>
      </c>
      <c r="E2513" t="s">
        <v>167</v>
      </c>
      <c r="F2513" t="str">
        <f>VLOOKUP(укпф1[[#This Row],[Номенклатура]],[1]!Таблица213[[product_name]:[упаковка]],3,FALSE)</f>
        <v>ОХЛ</v>
      </c>
      <c r="G2513" s="15"/>
      <c r="H2513" t="str">
        <f>VLOOKUP(укпф1[[#This Row],[Номенклатура]],[1]!Таблица213[[product_name]:[упаковка]],4,FALSE)</f>
        <v>половинка</v>
      </c>
      <c r="I2513">
        <v>119.99999999999999</v>
      </c>
      <c r="J2513" s="15">
        <v>799.37196428571428</v>
      </c>
      <c r="K2513" s="15">
        <f>укпф1[[#This Row],[цена]]*укпф1[[#This Row],[объем]]</f>
        <v>95924.635714285701</v>
      </c>
      <c r="L2513" s="16">
        <f>IFERROR(укпф1[[#This Row],[объем]]*VLOOKUP(укпф1[[#This Row],[артикул]],[1]маринад!$A$2:$D$39,3,FALSE),укпф1[[#This Row],[объем]])</f>
        <v>116.84518013631936</v>
      </c>
    </row>
    <row r="2514" spans="1:12" x14ac:dyDescent="0.35">
      <c r="A2514" s="15" t="s">
        <v>161</v>
      </c>
      <c r="B2514" s="13" t="s">
        <v>68</v>
      </c>
      <c r="C2514" t="s">
        <v>69</v>
      </c>
      <c r="D2514">
        <f>VLOOKUP(укпф1[[#This Row],[Номенклатура]],[1]!Таблица213[[product_name]:[упаковка]],7,FALSE)</f>
        <v>1020</v>
      </c>
      <c r="E2514" t="s">
        <v>59</v>
      </c>
      <c r="F2514" t="str">
        <f>VLOOKUP(укпф1[[#This Row],[Номенклатура]],[1]!Таблица213[[product_name]:[упаковка]],3,FALSE)</f>
        <v>ОХЛ</v>
      </c>
      <c r="G2514" s="15"/>
      <c r="H2514" t="str">
        <f>VLOOKUP(укпф1[[#This Row],[Номенклатура]],[1]!Таблица213[[product_name]:[упаковка]],4,FALSE)</f>
        <v>рагу</v>
      </c>
      <c r="I2514">
        <v>400</v>
      </c>
      <c r="J2514" s="15">
        <v>635.49160714285711</v>
      </c>
      <c r="K2514" s="15">
        <f>укпф1[[#This Row],[цена]]*укпф1[[#This Row],[объем]]</f>
        <v>254196.64285714284</v>
      </c>
      <c r="L2514" s="16">
        <f>IFERROR(укпф1[[#This Row],[объем]]*VLOOKUP(укпф1[[#This Row],[артикул]],[1]маринад!$A$2:$D$39,3,FALSE),укпф1[[#This Row],[объем]])</f>
        <v>296.80195889292872</v>
      </c>
    </row>
    <row r="2515" spans="1:12" x14ac:dyDescent="0.35">
      <c r="A2515" s="15" t="s">
        <v>161</v>
      </c>
      <c r="B2515" s="13" t="s">
        <v>68</v>
      </c>
      <c r="C2515" t="s">
        <v>69</v>
      </c>
      <c r="D2515">
        <f>VLOOKUP(укпф1[[#This Row],[Номенклатура]],[1]!Таблица213[[product_name]:[упаковка]],7,FALSE)</f>
        <v>1038</v>
      </c>
      <c r="E2515" t="s">
        <v>60</v>
      </c>
      <c r="F2515" t="str">
        <f>VLOOKUP(укпф1[[#This Row],[Номенклатура]],[1]!Таблица213[[product_name]:[упаковка]],3,FALSE)</f>
        <v>ОХЛ</v>
      </c>
      <c r="G2515" s="15"/>
      <c r="H2515" t="str">
        <f>VLOOKUP(укпф1[[#This Row],[Номенклатура]],[1]!Таблица213[[product_name]:[упаковка]],4,FALSE)</f>
        <v>табак</v>
      </c>
      <c r="I2515">
        <v>25</v>
      </c>
      <c r="J2515" s="15">
        <v>769.32723214285704</v>
      </c>
      <c r="K2515" s="15">
        <f>укпф1[[#This Row],[цена]]*укпф1[[#This Row],[объем]]</f>
        <v>19233.180803571428</v>
      </c>
      <c r="L2515" s="16">
        <f>IFERROR(укпф1[[#This Row],[объем]]*VLOOKUP(укпф1[[#This Row],[артикул]],[1]маринад!$A$2:$D$39,3,FALSE),укпф1[[#This Row],[объем]])</f>
        <v>24.752475247524753</v>
      </c>
    </row>
    <row r="2516" spans="1:12" x14ac:dyDescent="0.35">
      <c r="A2516" s="15" t="s">
        <v>161</v>
      </c>
      <c r="B2516" s="13" t="s">
        <v>68</v>
      </c>
      <c r="C2516" t="s">
        <v>69</v>
      </c>
      <c r="D2516">
        <f>VLOOKUP(укпф1[[#This Row],[Номенклатура]],[1]!Таблица213[[product_name]:[упаковка]],7,FALSE)</f>
        <v>1067</v>
      </c>
      <c r="E2516" t="s">
        <v>169</v>
      </c>
      <c r="F2516" t="str">
        <f>VLOOKUP(укпф1[[#This Row],[Номенклатура]],[1]!Таблица213[[product_name]:[упаковка]],3,FALSE)</f>
        <v>ОХЛ</v>
      </c>
      <c r="G2516" s="15"/>
      <c r="H2516" t="str">
        <f>VLOOKUP(укпф1[[#This Row],[Номенклатура]],[1]!Таблица213[[product_name]:[упаковка]],4,FALSE)</f>
        <v>бедро</v>
      </c>
      <c r="I2516">
        <v>130</v>
      </c>
      <c r="J2516" s="15">
        <v>884.0434821428571</v>
      </c>
      <c r="K2516" s="15">
        <f>укпф1[[#This Row],[цена]]*укпф1[[#This Row],[объем]]</f>
        <v>114925.65267857142</v>
      </c>
      <c r="L2516" s="16">
        <f>IFERROR(укпф1[[#This Row],[объем]]*VLOOKUP(укпф1[[#This Row],[артикул]],[1]маринад!$A$2:$D$39,3,FALSE),укпф1[[#This Row],[объем]])</f>
        <v>110.35653650254669</v>
      </c>
    </row>
    <row r="2517" spans="1:12" x14ac:dyDescent="0.35">
      <c r="A2517" s="15" t="s">
        <v>161</v>
      </c>
      <c r="B2517" s="13" t="s">
        <v>68</v>
      </c>
      <c r="C2517" t="s">
        <v>69</v>
      </c>
      <c r="D2517">
        <f>VLOOKUP(укпф1[[#This Row],[Номенклатура]],[1]!Таблица213[[product_name]:[упаковка]],7,FALSE)</f>
        <v>1009</v>
      </c>
      <c r="E2517" t="s">
        <v>65</v>
      </c>
      <c r="F2517" t="str">
        <f>VLOOKUP(укпф1[[#This Row],[Номенклатура]],[1]!Таблица213[[product_name]:[упаковка]],3,FALSE)</f>
        <v>ОХЛ</v>
      </c>
      <c r="G2517" s="15"/>
      <c r="H2517" t="str">
        <f>VLOOKUP(укпф1[[#This Row],[Номенклатура]],[1]!Таблица213[[product_name]:[упаковка]],4,FALSE)</f>
        <v>лапы</v>
      </c>
      <c r="I2517">
        <v>429.99999999999994</v>
      </c>
      <c r="J2517" s="15">
        <v>201.20866071428571</v>
      </c>
      <c r="K2517" s="15">
        <f>укпф1[[#This Row],[цена]]*укпф1[[#This Row],[объем]]</f>
        <v>86519.724107142843</v>
      </c>
      <c r="L2517" s="16">
        <f>IFERROR(укпф1[[#This Row],[объем]]*VLOOKUP(укпф1[[#This Row],[артикул]],[1]маринад!$A$2:$D$39,3,FALSE),укпф1[[#This Row],[объем]])</f>
        <v>429.99999999999994</v>
      </c>
    </row>
    <row r="2518" spans="1:12" x14ac:dyDescent="0.35">
      <c r="A2518" s="15" t="s">
        <v>161</v>
      </c>
      <c r="B2518" s="13" t="s">
        <v>68</v>
      </c>
      <c r="C2518" t="s">
        <v>69</v>
      </c>
      <c r="D2518">
        <f>VLOOKUP(укпф1[[#This Row],[Номенклатура]],[1]!Таблица213[[product_name]:[упаковка]],7,FALSE)</f>
        <v>1008</v>
      </c>
      <c r="E2518" t="s">
        <v>66</v>
      </c>
      <c r="F2518" t="str">
        <f>VLOOKUP(укпф1[[#This Row],[Номенклатура]],[1]!Таблица213[[product_name]:[упаковка]],3,FALSE)</f>
        <v>ОХЛ</v>
      </c>
      <c r="G2518" s="15"/>
      <c r="H2518" t="str">
        <f>VLOOKUP(укпф1[[#This Row],[Номенклатура]],[1]!Таблица213[[product_name]:[упаковка]],4,FALSE)</f>
        <v>головы</v>
      </c>
      <c r="I2518">
        <v>530</v>
      </c>
      <c r="J2518" s="15">
        <v>208.85641071428569</v>
      </c>
      <c r="K2518" s="15">
        <f>укпф1[[#This Row],[цена]]*укпф1[[#This Row],[объем]]</f>
        <v>110693.89767857142</v>
      </c>
      <c r="L2518" s="16">
        <f>IFERROR(укпф1[[#This Row],[объем]]*VLOOKUP(укпф1[[#This Row],[артикул]],[1]маринад!$A$2:$D$39,3,FALSE),укпф1[[#This Row],[объем]])</f>
        <v>530</v>
      </c>
    </row>
    <row r="2519" spans="1:12" x14ac:dyDescent="0.35">
      <c r="A2519" s="15" t="s">
        <v>161</v>
      </c>
      <c r="B2519" s="13" t="s">
        <v>68</v>
      </c>
      <c r="C2519" t="s">
        <v>69</v>
      </c>
      <c r="D2519">
        <f>VLOOKUP(укпф1[[#This Row],[Номенклатура]],[1]!Таблица213[[product_name]:[упаковка]],7,FALSE)</f>
        <v>1004</v>
      </c>
      <c r="E2519" t="s">
        <v>67</v>
      </c>
      <c r="F2519" t="str">
        <f>VLOOKUP(укпф1[[#This Row],[Номенклатура]],[1]!Таблица213[[product_name]:[упаковка]],3,FALSE)</f>
        <v>ОХЛ</v>
      </c>
      <c r="G2519" s="15"/>
      <c r="H2519" t="str">
        <f>VLOOKUP(укпф1[[#This Row],[Номенклатура]],[1]!Таблица213[[product_name]:[упаковка]],4,FALSE)</f>
        <v>шея</v>
      </c>
      <c r="I2519">
        <v>560</v>
      </c>
      <c r="J2519" s="15">
        <v>297.71598214285711</v>
      </c>
      <c r="K2519" s="15">
        <f>укпф1[[#This Row],[цена]]*укпф1[[#This Row],[объем]]</f>
        <v>166720.94999999998</v>
      </c>
      <c r="L2519" s="16">
        <f>IFERROR(укпф1[[#This Row],[объем]]*VLOOKUP(укпф1[[#This Row],[артикул]],[1]маринад!$A$2:$D$39,3,FALSE),укпф1[[#This Row],[объем]])</f>
        <v>560</v>
      </c>
    </row>
    <row r="2520" spans="1:12" x14ac:dyDescent="0.35">
      <c r="A2520" s="15" t="s">
        <v>161</v>
      </c>
      <c r="B2520" s="13" t="s">
        <v>106</v>
      </c>
      <c r="C2520" s="13" t="s">
        <v>102</v>
      </c>
      <c r="D2520">
        <f>VLOOKUP(укпф1[[#This Row],[Номенклатура]],[1]!Таблица213[[product_name]:[упаковка]],7,FALSE)</f>
        <v>1088</v>
      </c>
      <c r="E2520" t="s">
        <v>103</v>
      </c>
      <c r="F2520" t="str">
        <f>VLOOKUP(укпф1[[#This Row],[Номенклатура]],[1]!Таблица213[[product_name]:[упаковка]],3,FALSE)</f>
        <v>ОХЛ</v>
      </c>
      <c r="G2520" s="15"/>
      <c r="H2520" t="str">
        <f>VLOOKUP(укпф1[[#This Row],[Номенклатура]],[1]!Таблица213[[product_name]:[упаковка]],4,FALSE)</f>
        <v>тушка</v>
      </c>
      <c r="I2520">
        <v>37000</v>
      </c>
      <c r="J2520" s="15">
        <v>649.43999999999994</v>
      </c>
      <c r="K2520" s="15">
        <f>укпф1[[#This Row],[цена]]*укпф1[[#This Row],[объем]]</f>
        <v>24029279.999999996</v>
      </c>
      <c r="L2520" s="16">
        <f>IFERROR(укпф1[[#This Row],[объем]]*VLOOKUP(укпф1[[#This Row],[артикул]],[1]маринад!$A$2:$D$39,3,FALSE),укпф1[[#This Row],[объем]])</f>
        <v>37000</v>
      </c>
    </row>
    <row r="2521" spans="1:12" x14ac:dyDescent="0.35">
      <c r="A2521" s="15" t="s">
        <v>161</v>
      </c>
      <c r="B2521" s="13" t="s">
        <v>71</v>
      </c>
      <c r="C2521" s="13" t="s">
        <v>180</v>
      </c>
      <c r="D2521">
        <f>VLOOKUP(укпф1[[#This Row],[Номенклатура]],[1]!Таблица213[[product_name]:[упаковка]],7,FALSE)</f>
        <v>983</v>
      </c>
      <c r="E2521" t="s">
        <v>181</v>
      </c>
      <c r="F2521" t="str">
        <f>VLOOKUP(укпф1[[#This Row],[Номенклатура]],[1]!Таблица213[[product_name]:[упаковка]],3,FALSE)</f>
        <v>ОХЛ</v>
      </c>
      <c r="G2521" s="15"/>
      <c r="H2521" t="str">
        <f>VLOOKUP(укпф1[[#This Row],[Номенклатура]],[1]!Таблица213[[product_name]:[упаковка]],4,FALSE)</f>
        <v>грудка</v>
      </c>
      <c r="I2521">
        <v>2500</v>
      </c>
      <c r="J2521" s="15">
        <v>813.21428571428567</v>
      </c>
      <c r="K2521" s="15">
        <f>укпф1[[#This Row],[цена]]*укпф1[[#This Row],[объем]]</f>
        <v>2033035.7142857141</v>
      </c>
      <c r="L2521" s="16">
        <f>IFERROR(укпф1[[#This Row],[объем]]*VLOOKUP(укпф1[[#This Row],[артикул]],[1]маринад!$A$2:$D$39,3,FALSE),укпф1[[#This Row],[объем]])</f>
        <v>2500</v>
      </c>
    </row>
    <row r="2522" spans="1:12" x14ac:dyDescent="0.35">
      <c r="A2522" s="15" t="s">
        <v>161</v>
      </c>
      <c r="B2522" s="13" t="s">
        <v>16</v>
      </c>
      <c r="C2522" s="13" t="s">
        <v>16</v>
      </c>
      <c r="D2522">
        <f>VLOOKUP(укпф1[[#This Row],[Номенклатура]],[1]!Таблица213[[product_name]:[упаковка]],7,FALSE)</f>
        <v>1040</v>
      </c>
      <c r="E2522" t="s">
        <v>141</v>
      </c>
      <c r="F2522" t="str">
        <f>VLOOKUP(укпф1[[#This Row],[Номенклатура]],[1]!Таблица213[[product_name]:[упаковка]],3,FALSE)</f>
        <v>ОХЛ</v>
      </c>
      <c r="G2522" s="15"/>
      <c r="H2522" t="str">
        <f>VLOOKUP(укпф1[[#This Row],[Номенклатура]],[1]!Таблица213[[product_name]:[упаковка]],4,FALSE)</f>
        <v>тушка</v>
      </c>
      <c r="I2522">
        <v>2538</v>
      </c>
      <c r="J2522" s="15">
        <v>517.09821428571422</v>
      </c>
      <c r="K2522" s="15">
        <f>укпф1[[#This Row],[цена]]*укпф1[[#This Row],[объем]]</f>
        <v>1312395.2678571427</v>
      </c>
      <c r="L2522" s="16">
        <f>IFERROR(укпф1[[#This Row],[объем]]*VLOOKUP(укпф1[[#This Row],[артикул]],[1]маринад!$A$2:$D$39,3,FALSE),укпф1[[#This Row],[объем]])</f>
        <v>2538</v>
      </c>
    </row>
    <row r="2523" spans="1:12" x14ac:dyDescent="0.35">
      <c r="A2523" s="15" t="s">
        <v>161</v>
      </c>
      <c r="B2523" s="13" t="s">
        <v>71</v>
      </c>
      <c r="C2523" t="s">
        <v>69</v>
      </c>
      <c r="D2523">
        <f>VLOOKUP(укпф1[[#This Row],[Номенклатура]],[1]!Таблица213[[product_name]:[упаковка]],7,FALSE)</f>
        <v>701</v>
      </c>
      <c r="E2523" t="s">
        <v>26</v>
      </c>
      <c r="F2523" t="str">
        <f>VLOOKUP(укпф1[[#This Row],[Номенклатура]],[1]!Таблица213[[product_name]:[упаковка]],3,FALSE)</f>
        <v>ОХЛ</v>
      </c>
      <c r="G2523" s="15"/>
      <c r="H2523" t="str">
        <f>VLOOKUP(укпф1[[#This Row],[Номенклатура]],[1]!Таблица213[[product_name]:[упаковка]],4,FALSE)</f>
        <v>тушка</v>
      </c>
      <c r="I2523">
        <v>60</v>
      </c>
      <c r="J2523" s="15">
        <v>827.59580357142841</v>
      </c>
      <c r="K2523" s="15">
        <f>укпф1[[#This Row],[цена]]*укпф1[[#This Row],[объем]]</f>
        <v>49655.748214285704</v>
      </c>
      <c r="L2523" s="16">
        <f>IFERROR(укпф1[[#This Row],[объем]]*VLOOKUP(укпф1[[#This Row],[артикул]],[1]маринад!$A$2:$D$39,3,FALSE),укпф1[[#This Row],[объем]])</f>
        <v>60</v>
      </c>
    </row>
    <row r="2524" spans="1:12" x14ac:dyDescent="0.35">
      <c r="A2524" s="15" t="s">
        <v>161</v>
      </c>
      <c r="B2524" s="13" t="s">
        <v>71</v>
      </c>
      <c r="C2524" t="s">
        <v>69</v>
      </c>
      <c r="D2524">
        <f>VLOOKUP(укпф1[[#This Row],[Номенклатура]],[1]!Таблица213[[product_name]:[упаковка]],7,FALSE)</f>
        <v>702</v>
      </c>
      <c r="E2524" t="s">
        <v>72</v>
      </c>
      <c r="F2524" t="str">
        <f>VLOOKUP(укпф1[[#This Row],[Номенклатура]],[1]!Таблица213[[product_name]:[упаковка]],3,FALSE)</f>
        <v>ОХЛ</v>
      </c>
      <c r="G2524" s="15"/>
      <c r="H2524" t="str">
        <f>VLOOKUP(укпф1[[#This Row],[Номенклатура]],[1]!Таблица213[[product_name]:[упаковка]],4,FALSE)</f>
        <v>тушка</v>
      </c>
      <c r="I2524">
        <v>40</v>
      </c>
      <c r="J2524" s="15">
        <v>811.20776785714281</v>
      </c>
      <c r="K2524" s="15">
        <f>укпф1[[#This Row],[цена]]*укпф1[[#This Row],[объем]]</f>
        <v>32448.310714285712</v>
      </c>
      <c r="L2524" s="16">
        <f>IFERROR(укпф1[[#This Row],[объем]]*VLOOKUP(укпф1[[#This Row],[артикул]],[1]маринад!$A$2:$D$39,3,FALSE),укпф1[[#This Row],[объем]])</f>
        <v>40</v>
      </c>
    </row>
    <row r="2525" spans="1:12" x14ac:dyDescent="0.35">
      <c r="A2525" s="15" t="s">
        <v>161</v>
      </c>
      <c r="B2525" s="13" t="s">
        <v>71</v>
      </c>
      <c r="C2525" t="s">
        <v>69</v>
      </c>
      <c r="D2525">
        <f>VLOOKUP(укпф1[[#This Row],[Номенклатура]],[1]!Таблица213[[product_name]:[упаковка]],7,FALSE)</f>
        <v>710</v>
      </c>
      <c r="E2525" t="s">
        <v>28</v>
      </c>
      <c r="F2525" t="str">
        <f>VLOOKUP(укпф1[[#This Row],[Номенклатура]],[1]!Таблица213[[product_name]:[упаковка]],3,FALSE)</f>
        <v>ОХЛ</v>
      </c>
      <c r="G2525" s="15"/>
      <c r="H2525" t="str">
        <f>VLOOKUP(укпф1[[#This Row],[Номенклатура]],[1]!Таблица213[[product_name]:[упаковка]],4,FALSE)</f>
        <v>бедро</v>
      </c>
      <c r="I2525">
        <v>110</v>
      </c>
      <c r="J2525" s="15">
        <v>884.0434821428571</v>
      </c>
      <c r="K2525" s="15">
        <f>укпф1[[#This Row],[цена]]*укпф1[[#This Row],[объем]]</f>
        <v>97244.783035714281</v>
      </c>
      <c r="L2525" s="16">
        <f>IFERROR(укпф1[[#This Row],[объем]]*VLOOKUP(укпф1[[#This Row],[артикул]],[1]маринад!$A$2:$D$39,3,FALSE),укпф1[[#This Row],[объем]])</f>
        <v>110</v>
      </c>
    </row>
    <row r="2526" spans="1:12" x14ac:dyDescent="0.35">
      <c r="A2526" s="15" t="s">
        <v>161</v>
      </c>
      <c r="B2526" s="13" t="s">
        <v>71</v>
      </c>
      <c r="C2526" t="s">
        <v>69</v>
      </c>
      <c r="D2526">
        <f>VLOOKUP(укпф1[[#This Row],[Номенклатура]],[1]!Таблица213[[product_name]:[упаковка]],7,FALSE)</f>
        <v>711</v>
      </c>
      <c r="E2526" t="s">
        <v>73</v>
      </c>
      <c r="F2526" t="str">
        <f>VLOOKUP(укпф1[[#This Row],[Номенклатура]],[1]!Таблица213[[product_name]:[упаковка]],3,FALSE)</f>
        <v>ОХЛ</v>
      </c>
      <c r="G2526" s="15"/>
      <c r="H2526" t="str">
        <f>VLOOKUP(укпф1[[#This Row],[Номенклатура]],[1]!Таблица213[[product_name]:[упаковка]],4,FALSE)</f>
        <v>бедро</v>
      </c>
      <c r="I2526">
        <v>210</v>
      </c>
      <c r="J2526" s="15">
        <v>867.65544642857139</v>
      </c>
      <c r="K2526" s="15">
        <f>укпф1[[#This Row],[цена]]*укпф1[[#This Row],[объем]]</f>
        <v>182207.64374999999</v>
      </c>
      <c r="L2526" s="16">
        <f>IFERROR(укпф1[[#This Row],[объем]]*VLOOKUP(укпф1[[#This Row],[артикул]],[1]маринад!$A$2:$D$39,3,FALSE),укпф1[[#This Row],[объем]])</f>
        <v>210</v>
      </c>
    </row>
    <row r="2527" spans="1:12" x14ac:dyDescent="0.35">
      <c r="A2527" s="15" t="s">
        <v>161</v>
      </c>
      <c r="B2527" s="13" t="s">
        <v>71</v>
      </c>
      <c r="C2527" t="s">
        <v>69</v>
      </c>
      <c r="D2527">
        <f>VLOOKUP(укпф1[[#This Row],[Номенклатура]],[1]!Таблица213[[product_name]:[упаковка]],7,FALSE)</f>
        <v>712</v>
      </c>
      <c r="E2527" t="s">
        <v>30</v>
      </c>
      <c r="F2527" t="str">
        <f>VLOOKUP(укпф1[[#This Row],[Номенклатура]],[1]!Таблица213[[product_name]:[упаковка]],3,FALSE)</f>
        <v>ОХЛ</v>
      </c>
      <c r="G2527" s="15"/>
      <c r="H2527" t="str">
        <f>VLOOKUP(укпф1[[#This Row],[Номенклатура]],[1]!Таблица213[[product_name]:[упаковка]],4,FALSE)</f>
        <v>голень</v>
      </c>
      <c r="I2527">
        <v>110</v>
      </c>
      <c r="J2527" s="15">
        <v>915.90910714285712</v>
      </c>
      <c r="K2527" s="15">
        <f>укпф1[[#This Row],[цена]]*укпф1[[#This Row],[объем]]</f>
        <v>100750.00178571428</v>
      </c>
      <c r="L2527" s="16">
        <f>IFERROR(укпф1[[#This Row],[объем]]*VLOOKUP(укпф1[[#This Row],[артикул]],[1]маринад!$A$2:$D$39,3,FALSE),укпф1[[#This Row],[объем]])</f>
        <v>110</v>
      </c>
    </row>
    <row r="2528" spans="1:12" x14ac:dyDescent="0.35">
      <c r="A2528" s="15" t="s">
        <v>161</v>
      </c>
      <c r="B2528" s="13" t="s">
        <v>71</v>
      </c>
      <c r="C2528" t="s">
        <v>69</v>
      </c>
      <c r="D2528">
        <f>VLOOKUP(укпф1[[#This Row],[Номенклатура]],[1]!Таблица213[[product_name]:[упаковка]],7,FALSE)</f>
        <v>713</v>
      </c>
      <c r="E2528" t="s">
        <v>74</v>
      </c>
      <c r="F2528" t="str">
        <f>VLOOKUP(укпф1[[#This Row],[Номенклатура]],[1]!Таблица213[[product_name]:[упаковка]],3,FALSE)</f>
        <v>ОХЛ</v>
      </c>
      <c r="G2528" s="15"/>
      <c r="H2528" t="str">
        <f>VLOOKUP(укпф1[[#This Row],[Номенклатура]],[1]!Таблица213[[product_name]:[упаковка]],4,FALSE)</f>
        <v>голень</v>
      </c>
      <c r="I2528">
        <v>150</v>
      </c>
      <c r="J2528" s="15">
        <v>899.88524999999993</v>
      </c>
      <c r="K2528" s="15">
        <f>укпф1[[#This Row],[цена]]*укпф1[[#This Row],[объем]]</f>
        <v>134982.78749999998</v>
      </c>
      <c r="L2528" s="16">
        <f>IFERROR(укпф1[[#This Row],[объем]]*VLOOKUP(укпф1[[#This Row],[артикул]],[1]маринад!$A$2:$D$39,3,FALSE),укпф1[[#This Row],[объем]])</f>
        <v>150</v>
      </c>
    </row>
    <row r="2529" spans="1:12" x14ac:dyDescent="0.35">
      <c r="A2529" s="15" t="s">
        <v>161</v>
      </c>
      <c r="B2529" s="13" t="s">
        <v>71</v>
      </c>
      <c r="C2529" t="s">
        <v>69</v>
      </c>
      <c r="D2529">
        <f>VLOOKUP(укпф1[[#This Row],[Номенклатура]],[1]!Таблица213[[product_name]:[упаковка]],7,FALSE)</f>
        <v>714</v>
      </c>
      <c r="E2529" t="s">
        <v>32</v>
      </c>
      <c r="F2529" t="str">
        <f>VLOOKUP(укпф1[[#This Row],[Номенклатура]],[1]!Таблица213[[product_name]:[упаковка]],3,FALSE)</f>
        <v>ОХЛ</v>
      </c>
      <c r="G2529" s="15"/>
      <c r="H2529" t="str">
        <f>VLOOKUP(укпф1[[#This Row],[Номенклатура]],[1]!Таблица213[[product_name]:[упаковка]],4,FALSE)</f>
        <v>крыло</v>
      </c>
      <c r="I2529">
        <v>150</v>
      </c>
      <c r="J2529" s="15">
        <v>915.90910714285712</v>
      </c>
      <c r="K2529" s="15">
        <f>укпф1[[#This Row],[цена]]*укпф1[[#This Row],[объем]]</f>
        <v>137386.36607142858</v>
      </c>
      <c r="L2529" s="16">
        <f>IFERROR(укпф1[[#This Row],[объем]]*VLOOKUP(укпф1[[#This Row],[артикул]],[1]маринад!$A$2:$D$39,3,FALSE),укпф1[[#This Row],[объем]])</f>
        <v>150</v>
      </c>
    </row>
    <row r="2530" spans="1:12" x14ac:dyDescent="0.35">
      <c r="A2530" s="15" t="s">
        <v>161</v>
      </c>
      <c r="B2530" s="13" t="s">
        <v>71</v>
      </c>
      <c r="C2530" t="s">
        <v>69</v>
      </c>
      <c r="D2530">
        <f>VLOOKUP(укпф1[[#This Row],[Номенклатура]],[1]!Таблица213[[product_name]:[упаковка]],7,FALSE)</f>
        <v>715</v>
      </c>
      <c r="E2530" t="s">
        <v>75</v>
      </c>
      <c r="F2530" t="str">
        <f>VLOOKUP(укпф1[[#This Row],[Номенклатура]],[1]!Таблица213[[product_name]:[упаковка]],3,FALSE)</f>
        <v>ОХЛ</v>
      </c>
      <c r="G2530" s="15"/>
      <c r="H2530" t="str">
        <f>VLOOKUP(укпф1[[#This Row],[Номенклатура]],[1]!Таблица213[[product_name]:[упаковка]],4,FALSE)</f>
        <v>крыло</v>
      </c>
      <c r="I2530">
        <v>790</v>
      </c>
      <c r="J2530" s="15">
        <v>899.88524999999993</v>
      </c>
      <c r="K2530" s="15">
        <f>укпф1[[#This Row],[цена]]*укпф1[[#This Row],[объем]]</f>
        <v>710909.34749999992</v>
      </c>
      <c r="L2530" s="16">
        <f>IFERROR(укпф1[[#This Row],[объем]]*VLOOKUP(укпф1[[#This Row],[артикул]],[1]маринад!$A$2:$D$39,3,FALSE),укпф1[[#This Row],[объем]])</f>
        <v>790</v>
      </c>
    </row>
    <row r="2531" spans="1:12" x14ac:dyDescent="0.35">
      <c r="A2531" s="15" t="s">
        <v>161</v>
      </c>
      <c r="B2531" s="13" t="s">
        <v>71</v>
      </c>
      <c r="C2531" t="s">
        <v>69</v>
      </c>
      <c r="D2531">
        <f>VLOOKUP(укпф1[[#This Row],[Номенклатура]],[1]!Таблица213[[product_name]:[упаковка]],7,FALSE)</f>
        <v>716</v>
      </c>
      <c r="E2531" t="s">
        <v>34</v>
      </c>
      <c r="F2531" t="str">
        <f>VLOOKUP(укпф1[[#This Row],[Номенклатура]],[1]!Таблица213[[product_name]:[упаковка]],3,FALSE)</f>
        <v>ОХЛ</v>
      </c>
      <c r="G2531" s="15"/>
      <c r="H2531" t="str">
        <f>VLOOKUP(укпф1[[#This Row],[Номенклатура]],[1]!Таблица213[[product_name]:[упаковка]],4,FALSE)</f>
        <v>четвертина</v>
      </c>
      <c r="I2531">
        <v>60</v>
      </c>
      <c r="J2531" s="15">
        <v>835.5847500000001</v>
      </c>
      <c r="K2531" s="15">
        <f>укпф1[[#This Row],[цена]]*укпф1[[#This Row],[объем]]</f>
        <v>50135.085000000006</v>
      </c>
      <c r="L2531" s="16">
        <f>IFERROR(укпф1[[#This Row],[объем]]*VLOOKUP(укпф1[[#This Row],[артикул]],[1]маринад!$A$2:$D$39,3,FALSE),укпф1[[#This Row],[объем]])</f>
        <v>60</v>
      </c>
    </row>
    <row r="2532" spans="1:12" x14ac:dyDescent="0.35">
      <c r="A2532" s="15" t="s">
        <v>161</v>
      </c>
      <c r="B2532" s="13" t="s">
        <v>71</v>
      </c>
      <c r="C2532" t="s">
        <v>69</v>
      </c>
      <c r="D2532">
        <f>VLOOKUP(укпф1[[#This Row],[Номенклатура]],[1]!Таблица213[[product_name]:[упаковка]],7,FALSE)</f>
        <v>717</v>
      </c>
      <c r="E2532" t="s">
        <v>76</v>
      </c>
      <c r="F2532" t="str">
        <f>VLOOKUP(укпф1[[#This Row],[Номенклатура]],[1]!Таблица213[[product_name]:[упаковка]],3,FALSE)</f>
        <v>ОХЛ</v>
      </c>
      <c r="G2532" s="15"/>
      <c r="H2532" t="str">
        <f>VLOOKUP(укпф1[[#This Row],[Номенклатура]],[1]!Таблица213[[product_name]:[упаковка]],4,FALSE)</f>
        <v>четвертина</v>
      </c>
      <c r="I2532">
        <v>150</v>
      </c>
      <c r="J2532" s="15">
        <v>819.40178571428567</v>
      </c>
      <c r="K2532" s="15">
        <f>укпф1[[#This Row],[цена]]*укпф1[[#This Row],[объем]]</f>
        <v>122910.26785714286</v>
      </c>
      <c r="L2532" s="16">
        <f>IFERROR(укпф1[[#This Row],[объем]]*VLOOKUP(укпф1[[#This Row],[артикул]],[1]маринад!$A$2:$D$39,3,FALSE),укпф1[[#This Row],[объем]])</f>
        <v>150</v>
      </c>
    </row>
    <row r="2533" spans="1:12" x14ac:dyDescent="0.35">
      <c r="A2533" s="15" t="s">
        <v>161</v>
      </c>
      <c r="B2533" s="13" t="s">
        <v>71</v>
      </c>
      <c r="C2533" t="s">
        <v>69</v>
      </c>
      <c r="D2533">
        <f>VLOOKUP(укпф1[[#This Row],[Номенклатура]],[1]!Таблица213[[product_name]:[упаковка]],7,FALSE)</f>
        <v>718</v>
      </c>
      <c r="E2533" t="s">
        <v>36</v>
      </c>
      <c r="F2533" t="str">
        <f>VLOOKUP(укпф1[[#This Row],[Номенклатура]],[1]!Таблица213[[product_name]:[упаковка]],3,FALSE)</f>
        <v>ОХЛ</v>
      </c>
      <c r="G2533" s="15"/>
      <c r="H2533" t="str">
        <f>VLOOKUP(укпф1[[#This Row],[Номенклатура]],[1]!Таблица213[[product_name]:[упаковка]],4,FALSE)</f>
        <v>филе</v>
      </c>
      <c r="I2533">
        <v>190</v>
      </c>
      <c r="J2533" s="15">
        <v>1157.1774107142855</v>
      </c>
      <c r="K2533" s="15">
        <f>укпф1[[#This Row],[цена]]*укпф1[[#This Row],[объем]]</f>
        <v>219863.70803571425</v>
      </c>
      <c r="L2533" s="16">
        <f>IFERROR(укпф1[[#This Row],[объем]]*VLOOKUP(укпф1[[#This Row],[артикул]],[1]маринад!$A$2:$D$39,3,FALSE),укпф1[[#This Row],[объем]])</f>
        <v>190</v>
      </c>
    </row>
    <row r="2534" spans="1:12" x14ac:dyDescent="0.35">
      <c r="A2534" s="15" t="s">
        <v>161</v>
      </c>
      <c r="B2534" s="13" t="s">
        <v>71</v>
      </c>
      <c r="C2534" t="s">
        <v>69</v>
      </c>
      <c r="D2534">
        <f>VLOOKUP(укпф1[[#This Row],[Номенклатура]],[1]!Таблица213[[product_name]:[упаковка]],7,FALSE)</f>
        <v>719</v>
      </c>
      <c r="E2534" t="s">
        <v>77</v>
      </c>
      <c r="F2534" t="str">
        <f>VLOOKUP(укпф1[[#This Row],[Номенклатура]],[1]!Таблица213[[product_name]:[упаковка]],3,FALSE)</f>
        <v>ОХЛ</v>
      </c>
      <c r="G2534" s="15"/>
      <c r="H2534" t="str">
        <f>VLOOKUP(укпф1[[#This Row],[Номенклатура]],[1]!Таблица213[[product_name]:[упаковка]],4,FALSE)</f>
        <v>филе</v>
      </c>
      <c r="I2534">
        <v>250.00000000000003</v>
      </c>
      <c r="J2534" s="15">
        <v>1140.7893750000001</v>
      </c>
      <c r="K2534" s="15">
        <f>укпф1[[#This Row],[цена]]*укпф1[[#This Row],[объем]]</f>
        <v>285197.34375000006</v>
      </c>
      <c r="L2534" s="16">
        <f>IFERROR(укпф1[[#This Row],[объем]]*VLOOKUP(укпф1[[#This Row],[артикул]],[1]маринад!$A$2:$D$39,3,FALSE),укпф1[[#This Row],[объем]])</f>
        <v>250.00000000000003</v>
      </c>
    </row>
    <row r="2535" spans="1:12" x14ac:dyDescent="0.35">
      <c r="A2535" s="15" t="s">
        <v>161</v>
      </c>
      <c r="B2535" s="13" t="s">
        <v>71</v>
      </c>
      <c r="C2535" t="s">
        <v>69</v>
      </c>
      <c r="D2535">
        <f>VLOOKUP(укпф1[[#This Row],[Номенклатура]],[1]!Таблица213[[product_name]:[упаковка]],7,FALSE)</f>
        <v>727</v>
      </c>
      <c r="E2535" t="s">
        <v>38</v>
      </c>
      <c r="F2535" t="str">
        <f>VLOOKUP(укпф1[[#This Row],[Номенклатура]],[1]!Таблица213[[product_name]:[упаковка]],3,FALSE)</f>
        <v>ОХЛ</v>
      </c>
      <c r="G2535" s="15"/>
      <c r="H2535" t="str">
        <f>VLOOKUP(укпф1[[#This Row],[Номенклатура]],[1]!Таблица213[[product_name]:[упаковка]],4,FALSE)</f>
        <v>грудка</v>
      </c>
      <c r="I2535">
        <v>20</v>
      </c>
      <c r="J2535" s="15">
        <v>899.79420535714269</v>
      </c>
      <c r="K2535" s="15">
        <f>укпф1[[#This Row],[цена]]*укпф1[[#This Row],[объем]]</f>
        <v>17995.884107142854</v>
      </c>
      <c r="L2535" s="16">
        <f>IFERROR(укпф1[[#This Row],[объем]]*VLOOKUP(укпф1[[#This Row],[артикул]],[1]маринад!$A$2:$D$39,3,FALSE),укпф1[[#This Row],[объем]])</f>
        <v>20</v>
      </c>
    </row>
    <row r="2536" spans="1:12" x14ac:dyDescent="0.35">
      <c r="A2536" s="15" t="s">
        <v>161</v>
      </c>
      <c r="B2536" s="13" t="s">
        <v>71</v>
      </c>
      <c r="C2536" t="s">
        <v>69</v>
      </c>
      <c r="D2536">
        <f>VLOOKUP(укпф1[[#This Row],[Номенклатура]],[1]!Таблица213[[product_name]:[упаковка]],7,FALSE)</f>
        <v>725</v>
      </c>
      <c r="E2536" t="s">
        <v>78</v>
      </c>
      <c r="F2536" t="str">
        <f>VLOOKUP(укпф1[[#This Row],[Номенклатура]],[1]!Таблица213[[product_name]:[упаковка]],3,FALSE)</f>
        <v>ОХЛ</v>
      </c>
      <c r="G2536" s="15"/>
      <c r="H2536" t="str">
        <f>VLOOKUP(укпф1[[#This Row],[Номенклатура]],[1]!Таблица213[[product_name]:[упаковка]],4,FALSE)</f>
        <v>грудка</v>
      </c>
      <c r="I2536">
        <v>450</v>
      </c>
      <c r="J2536" s="15">
        <v>884.0434821428571</v>
      </c>
      <c r="K2536" s="15">
        <f>укпф1[[#This Row],[цена]]*укпф1[[#This Row],[объем]]</f>
        <v>397819.56696428568</v>
      </c>
      <c r="L2536" s="16">
        <f>IFERROR(укпф1[[#This Row],[объем]]*VLOOKUP(укпф1[[#This Row],[артикул]],[1]маринад!$A$2:$D$39,3,FALSE),укпф1[[#This Row],[объем]])</f>
        <v>450</v>
      </c>
    </row>
    <row r="2537" spans="1:12" x14ac:dyDescent="0.35">
      <c r="A2537" s="15" t="s">
        <v>161</v>
      </c>
      <c r="B2537" s="13" t="s">
        <v>71</v>
      </c>
      <c r="C2537" t="s">
        <v>69</v>
      </c>
      <c r="D2537">
        <f>VLOOKUP(укпф1[[#This Row],[Номенклатура]],[1]!Таблица213[[product_name]:[упаковка]],7,FALSE)</f>
        <v>720</v>
      </c>
      <c r="E2537" t="s">
        <v>40</v>
      </c>
      <c r="F2537" t="str">
        <f>VLOOKUP(укпф1[[#This Row],[Номенклатура]],[1]!Таблица213[[product_name]:[упаковка]],3,FALSE)</f>
        <v>ОХЛ</v>
      </c>
      <c r="G2537" s="15"/>
      <c r="H2537" t="str">
        <f>VLOOKUP(укпф1[[#This Row],[Номенклатура]],[1]!Таблица213[[product_name]:[упаковка]],4,FALSE)</f>
        <v>половинка</v>
      </c>
      <c r="I2537">
        <v>10</v>
      </c>
      <c r="J2537" s="15">
        <v>836.08116428571429</v>
      </c>
      <c r="K2537" s="15">
        <f>укпф1[[#This Row],[цена]]*укпф1[[#This Row],[объем]]</f>
        <v>8360.8116428571429</v>
      </c>
      <c r="L2537" s="16">
        <f>IFERROR(укпф1[[#This Row],[объем]]*VLOOKUP(укпф1[[#This Row],[артикул]],[1]маринад!$A$2:$D$39,3,FALSE),укпф1[[#This Row],[объем]])</f>
        <v>10</v>
      </c>
    </row>
    <row r="2538" spans="1:12" x14ac:dyDescent="0.35">
      <c r="A2538" s="15" t="s">
        <v>161</v>
      </c>
      <c r="B2538" s="13" t="s">
        <v>71</v>
      </c>
      <c r="C2538" t="s">
        <v>69</v>
      </c>
      <c r="D2538">
        <f>VLOOKUP(укпф1[[#This Row],[Номенклатура]],[1]!Таблица213[[product_name]:[упаковка]],7,FALSE)</f>
        <v>721</v>
      </c>
      <c r="E2538" t="s">
        <v>183</v>
      </c>
      <c r="F2538" t="str">
        <f>VLOOKUP(укпф1[[#This Row],[Номенклатура]],[1]!Таблица213[[product_name]:[упаковка]],3,FALSE)</f>
        <v>ОХЛ</v>
      </c>
      <c r="G2538" s="15"/>
      <c r="H2538" t="str">
        <f>VLOOKUP(укпф1[[#This Row],[Номенклатура]],[1]!Таблица213[[product_name]:[упаковка]],4,FALSE)</f>
        <v>половинка</v>
      </c>
      <c r="I2538">
        <v>30</v>
      </c>
      <c r="J2538" s="15">
        <v>819.40178571428567</v>
      </c>
      <c r="K2538" s="15">
        <f>укпф1[[#This Row],[цена]]*укпф1[[#This Row],[объем]]</f>
        <v>24582.053571428569</v>
      </c>
      <c r="L2538" s="16">
        <f>IFERROR(укпф1[[#This Row],[объем]]*VLOOKUP(укпф1[[#This Row],[артикул]],[1]маринад!$A$2:$D$39,3,FALSE),укпф1[[#This Row],[объем]])</f>
        <v>30</v>
      </c>
    </row>
    <row r="2539" spans="1:12" x14ac:dyDescent="0.35">
      <c r="A2539" s="15" t="s">
        <v>161</v>
      </c>
      <c r="B2539" s="13" t="s">
        <v>71</v>
      </c>
      <c r="C2539" t="s">
        <v>69</v>
      </c>
      <c r="D2539">
        <f>VLOOKUP(укпф1[[#This Row],[Номенклатура]],[1]!Таблица213[[product_name]:[упаковка]],7,FALSE)</f>
        <v>1070</v>
      </c>
      <c r="E2539" t="s">
        <v>184</v>
      </c>
      <c r="F2539" t="str">
        <f>VLOOKUP(укпф1[[#This Row],[Номенклатура]],[1]!Таблица213[[product_name]:[упаковка]],3,FALSE)</f>
        <v>ОХЛ</v>
      </c>
      <c r="G2539" s="15"/>
      <c r="H2539" t="str">
        <f>VLOOKUP(укпф1[[#This Row],[Номенклатура]],[1]!Таблица213[[product_name]:[упаковка]],4,FALSE)</f>
        <v>табак</v>
      </c>
      <c r="I2539">
        <v>10</v>
      </c>
      <c r="J2539" s="15">
        <v>771.14812499999994</v>
      </c>
      <c r="K2539" s="15">
        <f>укпф1[[#This Row],[цена]]*укпф1[[#This Row],[объем]]</f>
        <v>7711.4812499999989</v>
      </c>
      <c r="L2539" s="16">
        <f>IFERROR(укпф1[[#This Row],[объем]]*VLOOKUP(укпф1[[#This Row],[артикул]],[1]маринад!$A$2:$D$39,3,FALSE),укпф1[[#This Row],[объем]])</f>
        <v>10</v>
      </c>
    </row>
    <row r="2540" spans="1:12" x14ac:dyDescent="0.35">
      <c r="A2540" s="15" t="s">
        <v>161</v>
      </c>
      <c r="B2540" s="13" t="s">
        <v>71</v>
      </c>
      <c r="C2540" t="s">
        <v>69</v>
      </c>
      <c r="D2540">
        <f>VLOOKUP(укпф1[[#This Row],[Номенклатура]],[1]!Таблица213[[product_name]:[упаковка]],7,FALSE)</f>
        <v>30</v>
      </c>
      <c r="E2540" t="s">
        <v>80</v>
      </c>
      <c r="F2540" t="str">
        <f>VLOOKUP(укпф1[[#This Row],[Номенклатура]],[1]!Таблица213[[product_name]:[упаковка]],3,FALSE)</f>
        <v>ОХЛ</v>
      </c>
      <c r="G2540" s="15"/>
      <c r="H2540" t="str">
        <f>VLOOKUP(укпф1[[#This Row],[Номенклатура]],[1]!Таблица213[[product_name]:[упаковка]],4,FALSE)</f>
        <v>рагу</v>
      </c>
      <c r="I2540">
        <v>120.00000000000001</v>
      </c>
      <c r="J2540" s="15">
        <v>739.28249999999991</v>
      </c>
      <c r="K2540" s="15">
        <f>укпф1[[#This Row],[цена]]*укпф1[[#This Row],[объем]]</f>
        <v>88713.9</v>
      </c>
      <c r="L2540" s="16">
        <f>IFERROR(укпф1[[#This Row],[объем]]*VLOOKUP(укпф1[[#This Row],[артикул]],[1]маринад!$A$2:$D$39,3,FALSE),укпф1[[#This Row],[объем]])</f>
        <v>120.00000000000001</v>
      </c>
    </row>
    <row r="2541" spans="1:12" x14ac:dyDescent="0.35">
      <c r="A2541" s="15" t="s">
        <v>161</v>
      </c>
      <c r="B2541" s="13" t="s">
        <v>71</v>
      </c>
      <c r="C2541" t="s">
        <v>69</v>
      </c>
      <c r="D2541">
        <f>VLOOKUP(укпф1[[#This Row],[Номенклатура]],[1]!Таблица213[[product_name]:[упаковка]],7,FALSE)</f>
        <v>730</v>
      </c>
      <c r="E2541" t="s">
        <v>45</v>
      </c>
      <c r="F2541" t="str">
        <f>VLOOKUP(укпф1[[#This Row],[Номенклатура]],[1]!Таблица213[[product_name]:[упаковка]],3,FALSE)</f>
        <v>ОХЛ</v>
      </c>
      <c r="G2541" s="15"/>
      <c r="H2541" t="str">
        <f>VLOOKUP(укпф1[[#This Row],[Номенклатура]],[1]!Таблица213[[product_name]:[упаковка]],4,FALSE)</f>
        <v>желудки</v>
      </c>
      <c r="I2541">
        <v>40</v>
      </c>
      <c r="J2541" s="15">
        <v>570.84991071428567</v>
      </c>
      <c r="K2541" s="15">
        <f>укпф1[[#This Row],[цена]]*укпф1[[#This Row],[объем]]</f>
        <v>22833.996428571427</v>
      </c>
      <c r="L2541" s="16">
        <f>IFERROR(укпф1[[#This Row],[объем]]*VLOOKUP(укпф1[[#This Row],[артикул]],[1]маринад!$A$2:$D$39,3,FALSE),укпф1[[#This Row],[объем]])</f>
        <v>40</v>
      </c>
    </row>
    <row r="2542" spans="1:12" x14ac:dyDescent="0.35">
      <c r="A2542" s="15" t="s">
        <v>161</v>
      </c>
      <c r="B2542" s="13" t="s">
        <v>71</v>
      </c>
      <c r="C2542" t="s">
        <v>69</v>
      </c>
      <c r="D2542">
        <f>VLOOKUP(укпф1[[#This Row],[Номенклатура]],[1]!Таблица213[[product_name]:[упаковка]],7,FALSE)</f>
        <v>731</v>
      </c>
      <c r="E2542" t="s">
        <v>81</v>
      </c>
      <c r="F2542" t="str">
        <f>VLOOKUP(укпф1[[#This Row],[Номенклатура]],[1]!Таблица213[[product_name]:[упаковка]],3,FALSE)</f>
        <v>ОХЛ</v>
      </c>
      <c r="G2542" s="15"/>
      <c r="H2542" t="str">
        <f>VLOOKUP(укпф1[[#This Row],[Номенклатура]],[1]!Таблица213[[product_name]:[упаковка]],4,FALSE)</f>
        <v>желудки</v>
      </c>
      <c r="I2542">
        <v>49.999999999999993</v>
      </c>
      <c r="J2542" s="15">
        <v>554.21605446428566</v>
      </c>
      <c r="K2542" s="15">
        <f>укпф1[[#This Row],[цена]]*укпф1[[#This Row],[объем]]</f>
        <v>27710.802723214278</v>
      </c>
      <c r="L2542" s="16">
        <f>IFERROR(укпф1[[#This Row],[объем]]*VLOOKUP(укпф1[[#This Row],[артикул]],[1]маринад!$A$2:$D$39,3,FALSE),укпф1[[#This Row],[объем]])</f>
        <v>49.999999999999993</v>
      </c>
    </row>
    <row r="2543" spans="1:12" x14ac:dyDescent="0.35">
      <c r="A2543" s="15" t="s">
        <v>161</v>
      </c>
      <c r="B2543" s="13" t="s">
        <v>71</v>
      </c>
      <c r="C2543" t="s">
        <v>69</v>
      </c>
      <c r="D2543">
        <f>VLOOKUP(укпф1[[#This Row],[Номенклатура]],[1]!Таблица213[[product_name]:[упаковка]],7,FALSE)</f>
        <v>732</v>
      </c>
      <c r="E2543" t="s">
        <v>47</v>
      </c>
      <c r="F2543" t="str">
        <f>VLOOKUP(укпф1[[#This Row],[Номенклатура]],[1]!Таблица213[[product_name]:[упаковка]],3,FALSE)</f>
        <v>ОХЛ</v>
      </c>
      <c r="G2543" s="15"/>
      <c r="H2543" t="str">
        <f>VLOOKUP(укпф1[[#This Row],[Номенклатура]],[1]!Таблица213[[product_name]:[упаковка]],4,FALSE)</f>
        <v>печень</v>
      </c>
      <c r="I2543">
        <v>45</v>
      </c>
      <c r="J2543" s="15">
        <v>538.07383928571426</v>
      </c>
      <c r="K2543" s="15">
        <f>укпф1[[#This Row],[цена]]*укпф1[[#This Row],[объем]]</f>
        <v>24213.322767857142</v>
      </c>
      <c r="L2543" s="16">
        <f>IFERROR(укпф1[[#This Row],[объем]]*VLOOKUP(укпф1[[#This Row],[артикул]],[1]маринад!$A$2:$D$39,3,FALSE),укпф1[[#This Row],[объем]])</f>
        <v>45</v>
      </c>
    </row>
    <row r="2544" spans="1:12" x14ac:dyDescent="0.35">
      <c r="A2544" s="15" t="s">
        <v>161</v>
      </c>
      <c r="B2544" s="13" t="s">
        <v>71</v>
      </c>
      <c r="C2544" t="s">
        <v>69</v>
      </c>
      <c r="D2544">
        <f>VLOOKUP(укпф1[[#This Row],[Номенклатура]],[1]!Таблица213[[product_name]:[упаковка]],7,FALSE)</f>
        <v>733</v>
      </c>
      <c r="E2544" t="s">
        <v>82</v>
      </c>
      <c r="F2544" t="str">
        <f>VLOOKUP(укпф1[[#This Row],[Номенклатура]],[1]!Таблица213[[product_name]:[упаковка]],3,FALSE)</f>
        <v>ОХЛ</v>
      </c>
      <c r="G2544" s="15"/>
      <c r="H2544" t="str">
        <f>VLOOKUP(укпф1[[#This Row],[Номенклатура]],[1]!Таблица213[[product_name]:[упаковка]],4,FALSE)</f>
        <v>печень</v>
      </c>
      <c r="I2544">
        <v>49.999999999999993</v>
      </c>
      <c r="J2544" s="15">
        <v>522.04998214285706</v>
      </c>
      <c r="K2544" s="15">
        <f>укпф1[[#This Row],[цена]]*укпф1[[#This Row],[объем]]</f>
        <v>26102.499107142849</v>
      </c>
      <c r="L2544" s="16">
        <f>IFERROR(укпф1[[#This Row],[объем]]*VLOOKUP(укпф1[[#This Row],[артикул]],[1]маринад!$A$2:$D$39,3,FALSE),укпф1[[#This Row],[объем]])</f>
        <v>49.999999999999993</v>
      </c>
    </row>
    <row r="2545" spans="1:12" x14ac:dyDescent="0.35">
      <c r="A2545" s="15" t="s">
        <v>161</v>
      </c>
      <c r="B2545" s="13" t="s">
        <v>71</v>
      </c>
      <c r="C2545" t="s">
        <v>69</v>
      </c>
      <c r="D2545">
        <f>VLOOKUP(укпф1[[#This Row],[Номенклатура]],[1]!Таблица213[[product_name]:[упаковка]],7,FALSE)</f>
        <v>734</v>
      </c>
      <c r="E2545" t="s">
        <v>49</v>
      </c>
      <c r="F2545" t="str">
        <f>VLOOKUP(укпф1[[#This Row],[Номенклатура]],[1]!Таблица213[[product_name]:[упаковка]],3,FALSE)</f>
        <v>ОХЛ</v>
      </c>
      <c r="G2545" s="15"/>
      <c r="H2545" t="str">
        <f>VLOOKUP(укпф1[[#This Row],[Номенклатура]],[1]!Таблица213[[product_name]:[упаковка]],4,FALSE)</f>
        <v>сердце</v>
      </c>
      <c r="I2545">
        <v>40</v>
      </c>
      <c r="J2545" s="15">
        <v>915.90910714285712</v>
      </c>
      <c r="K2545" s="15">
        <f>укпф1[[#This Row],[цена]]*укпф1[[#This Row],[объем]]</f>
        <v>36636.364285714284</v>
      </c>
      <c r="L2545" s="16">
        <f>IFERROR(укпф1[[#This Row],[объем]]*VLOOKUP(укпф1[[#This Row],[артикул]],[1]маринад!$A$2:$D$39,3,FALSE),укпф1[[#This Row],[объем]])</f>
        <v>40</v>
      </c>
    </row>
    <row r="2546" spans="1:12" x14ac:dyDescent="0.35">
      <c r="A2546" s="15" t="s">
        <v>161</v>
      </c>
      <c r="B2546" s="13" t="s">
        <v>71</v>
      </c>
      <c r="C2546" t="s">
        <v>69</v>
      </c>
      <c r="D2546">
        <f>VLOOKUP(укпф1[[#This Row],[Номенклатура]],[1]!Таблица213[[product_name]:[упаковка]],7,FALSE)</f>
        <v>735</v>
      </c>
      <c r="E2546" t="s">
        <v>83</v>
      </c>
      <c r="F2546" t="str">
        <f>VLOOKUP(укпф1[[#This Row],[Номенклатура]],[1]!Таблица213[[product_name]:[упаковка]],3,FALSE)</f>
        <v>ОХЛ</v>
      </c>
      <c r="G2546" s="15"/>
      <c r="H2546" t="str">
        <f>VLOOKUP(укпф1[[#This Row],[Номенклатура]],[1]!Таблица213[[product_name]:[упаковка]],4,FALSE)</f>
        <v>сердце</v>
      </c>
      <c r="I2546">
        <v>65</v>
      </c>
      <c r="J2546" s="15">
        <v>899.88524999999993</v>
      </c>
      <c r="K2546" s="15">
        <f>укпф1[[#This Row],[цена]]*укпф1[[#This Row],[объем]]</f>
        <v>58492.541249999995</v>
      </c>
      <c r="L2546" s="16">
        <f>IFERROR(укпф1[[#This Row],[объем]]*VLOOKUP(укпф1[[#This Row],[артикул]],[1]маринад!$A$2:$D$39,3,FALSE),укпф1[[#This Row],[объем]])</f>
        <v>65</v>
      </c>
    </row>
    <row r="2547" spans="1:12" x14ac:dyDescent="0.35">
      <c r="A2547" s="15" t="s">
        <v>161</v>
      </c>
      <c r="B2547" s="13" t="s">
        <v>71</v>
      </c>
      <c r="C2547" t="s">
        <v>69</v>
      </c>
      <c r="D2547">
        <f>VLOOKUP(укпф1[[#This Row],[Номенклатура]],[1]!Таблица213[[product_name]:[упаковка]],7,FALSE)</f>
        <v>941</v>
      </c>
      <c r="E2547" t="s">
        <v>51</v>
      </c>
      <c r="F2547" t="str">
        <f>VLOOKUP(укпф1[[#This Row],[Номенклатура]],[1]!Таблица213[[product_name]:[упаковка]],3,FALSE)</f>
        <v>ОХЛ</v>
      </c>
      <c r="G2547" s="15"/>
      <c r="H2547" t="str">
        <f>VLOOKUP(укпф1[[#This Row],[Номенклатура]],[1]!Таблица213[[product_name]:[упаковка]],4,FALSE)</f>
        <v>бедро</v>
      </c>
      <c r="I2547">
        <v>12</v>
      </c>
      <c r="J2547" s="15">
        <v>937.73291925465844</v>
      </c>
      <c r="K2547" s="15">
        <f>укпф1[[#This Row],[цена]]*укпф1[[#This Row],[объем]]</f>
        <v>11252.795031055901</v>
      </c>
      <c r="L2547" s="16">
        <f>IFERROR(укпф1[[#This Row],[объем]]*VLOOKUP(укпф1[[#This Row],[артикул]],[1]маринад!$A$2:$D$39,3,FALSE),укпф1[[#This Row],[объем]])</f>
        <v>10.126582278481013</v>
      </c>
    </row>
    <row r="2548" spans="1:12" x14ac:dyDescent="0.35">
      <c r="A2548" s="15" t="s">
        <v>161</v>
      </c>
      <c r="B2548" s="13" t="s">
        <v>71</v>
      </c>
      <c r="C2548" t="s">
        <v>69</v>
      </c>
      <c r="D2548">
        <f>VLOOKUP(укпф1[[#This Row],[Номенклатура]],[1]!Таблица213[[product_name]:[упаковка]],7,FALSE)</f>
        <v>942</v>
      </c>
      <c r="E2548" t="s">
        <v>52</v>
      </c>
      <c r="F2548" t="str">
        <f>VLOOKUP(укпф1[[#This Row],[Номенклатура]],[1]!Таблица213[[product_name]:[упаковка]],3,FALSE)</f>
        <v>ОХЛ</v>
      </c>
      <c r="G2548" s="15"/>
      <c r="H2548" t="str">
        <f>VLOOKUP(укпф1[[#This Row],[Номенклатура]],[1]!Таблица213[[product_name]:[упаковка]],4,FALSE)</f>
        <v>крыло</v>
      </c>
      <c r="I2548">
        <v>12</v>
      </c>
      <c r="J2548" s="15">
        <v>922.36024844720498</v>
      </c>
      <c r="K2548" s="15">
        <f>укпф1[[#This Row],[цена]]*укпф1[[#This Row],[объем]]</f>
        <v>11068.32298136646</v>
      </c>
      <c r="L2548" s="16">
        <f>IFERROR(укпф1[[#This Row],[объем]]*VLOOKUP(укпф1[[#This Row],[артикул]],[1]маринад!$A$2:$D$39,3,FALSE),укпф1[[#This Row],[объем]])</f>
        <v>10.124873439082013</v>
      </c>
    </row>
    <row r="2549" spans="1:12" x14ac:dyDescent="0.35">
      <c r="A2549" s="15" t="s">
        <v>161</v>
      </c>
      <c r="B2549" s="13" t="s">
        <v>71</v>
      </c>
      <c r="C2549" t="s">
        <v>69</v>
      </c>
      <c r="D2549">
        <f>VLOOKUP(укпф1[[#This Row],[Номенклатура]],[1]!Таблица213[[product_name]:[упаковка]],7,FALSE)</f>
        <v>204</v>
      </c>
      <c r="E2549" t="s">
        <v>84</v>
      </c>
      <c r="F2549" t="str">
        <f>VLOOKUP(укпф1[[#This Row],[Номенклатура]],[1]!Таблица213[[product_name]:[упаковка]],3,FALSE)</f>
        <v>ОХЛ</v>
      </c>
      <c r="G2549" s="15"/>
      <c r="H2549" t="str">
        <f>VLOOKUP(укпф1[[#This Row],[Номенклатура]],[1]!Таблица213[[product_name]:[упаковка]],4,FALSE)</f>
        <v>крыло</v>
      </c>
      <c r="I2549">
        <v>20</v>
      </c>
      <c r="J2549" s="15">
        <v>884.0434821428571</v>
      </c>
      <c r="K2549" s="15">
        <f>укпф1[[#This Row],[цена]]*укпф1[[#This Row],[объем]]</f>
        <v>17680.869642857142</v>
      </c>
      <c r="L2549" s="16">
        <f>IFERROR(укпф1[[#This Row],[объем]]*VLOOKUP(укпф1[[#This Row],[артикул]],[1]маринад!$A$2:$D$39,3,FALSE),укпф1[[#This Row],[объем]])</f>
        <v>17.145306472353191</v>
      </c>
    </row>
    <row r="2550" spans="1:12" x14ac:dyDescent="0.35">
      <c r="A2550" s="15" t="s">
        <v>161</v>
      </c>
      <c r="B2550" s="13" t="s">
        <v>71</v>
      </c>
      <c r="C2550" t="s">
        <v>69</v>
      </c>
      <c r="D2550">
        <f>VLOOKUP(укпф1[[#This Row],[Номенклатура]],[1]!Таблица213[[product_name]:[упаковка]],7,FALSE)</f>
        <v>952</v>
      </c>
      <c r="E2550" t="s">
        <v>86</v>
      </c>
      <c r="F2550" t="str">
        <f>VLOOKUP(укпф1[[#This Row],[Номенклатура]],[1]!Таблица213[[product_name]:[упаковка]],3,FALSE)</f>
        <v>ОХЛ</v>
      </c>
      <c r="G2550" s="15"/>
      <c r="H2550" t="str">
        <f>VLOOKUP(укпф1[[#This Row],[Номенклатура]],[1]!Таблица213[[product_name]:[упаковка]],4,FALSE)</f>
        <v>голень</v>
      </c>
      <c r="I2550">
        <v>12</v>
      </c>
      <c r="J2550" s="15">
        <v>930.02102678571418</v>
      </c>
      <c r="K2550" s="15">
        <f>укпф1[[#This Row],[цена]]*укпф1[[#This Row],[объем]]</f>
        <v>11160.25232142857</v>
      </c>
      <c r="L2550" s="16">
        <f>IFERROR(укпф1[[#This Row],[объем]]*VLOOKUP(укпф1[[#This Row],[артикул]],[1]маринад!$A$2:$D$39,3,FALSE),укпф1[[#This Row],[объем]])</f>
        <v>10.260795211628901</v>
      </c>
    </row>
    <row r="2551" spans="1:12" x14ac:dyDescent="0.35">
      <c r="A2551" s="15" t="s">
        <v>161</v>
      </c>
      <c r="B2551" s="13" t="s">
        <v>71</v>
      </c>
      <c r="C2551" t="s">
        <v>69</v>
      </c>
      <c r="D2551">
        <f>VLOOKUP(укпф1[[#This Row],[Номенклатура]],[1]!Таблица213[[product_name]:[упаковка]],7,FALSE)</f>
        <v>953</v>
      </c>
      <c r="E2551" t="s">
        <v>87</v>
      </c>
      <c r="F2551" t="str">
        <f>VLOOKUP(укпф1[[#This Row],[Номенклатура]],[1]!Таблица213[[product_name]:[упаковка]],3,FALSE)</f>
        <v>ОХЛ</v>
      </c>
      <c r="G2551" s="15"/>
      <c r="H2551" t="str">
        <f>VLOOKUP(укпф1[[#This Row],[Номенклатура]],[1]!Таблица213[[product_name]:[упаковка]],4,FALSE)</f>
        <v>бедро</v>
      </c>
      <c r="I2551">
        <v>20</v>
      </c>
      <c r="J2551" s="15">
        <v>953.23741071428572</v>
      </c>
      <c r="K2551" s="15">
        <f>укпф1[[#This Row],[цена]]*укпф1[[#This Row],[объем]]</f>
        <v>19064.748214285715</v>
      </c>
      <c r="L2551" s="16">
        <f>IFERROR(укпф1[[#This Row],[объем]]*VLOOKUP(укпф1[[#This Row],[артикул]],[1]маринад!$A$2:$D$39,3,FALSE),укпф1[[#This Row],[объем]])</f>
        <v>17.248814144027598</v>
      </c>
    </row>
    <row r="2552" spans="1:12" x14ac:dyDescent="0.35">
      <c r="A2552" s="15" t="s">
        <v>161</v>
      </c>
      <c r="B2552" s="13" t="s">
        <v>71</v>
      </c>
      <c r="C2552" t="s">
        <v>69</v>
      </c>
      <c r="D2552">
        <f>VLOOKUP(укпф1[[#This Row],[Номенклатура]],[1]!Таблица213[[product_name]:[упаковка]],7,FALSE)</f>
        <v>958</v>
      </c>
      <c r="E2552" t="s">
        <v>58</v>
      </c>
      <c r="F2552" t="str">
        <f>VLOOKUP(укпф1[[#This Row],[Номенклатура]],[1]!Таблица213[[product_name]:[упаковка]],3,FALSE)</f>
        <v>ОХЛ</v>
      </c>
      <c r="G2552" s="15"/>
      <c r="H2552" t="str">
        <f>VLOOKUP(укпф1[[#This Row],[Номенклатура]],[1]!Таблица213[[product_name]:[упаковка]],4,FALSE)</f>
        <v>табак</v>
      </c>
      <c r="I2552">
        <v>32</v>
      </c>
      <c r="J2552" s="15">
        <v>799.37196428571428</v>
      </c>
      <c r="K2552" s="15">
        <f>укпф1[[#This Row],[цена]]*укпф1[[#This Row],[объем]]</f>
        <v>25579.902857142857</v>
      </c>
      <c r="L2552" s="16">
        <f>IFERROR(укпф1[[#This Row],[объем]]*VLOOKUP(укпф1[[#This Row],[артикул]],[1]маринад!$A$2:$D$39,3,FALSE),укпф1[[#This Row],[объем]])</f>
        <v>31.1587147030185</v>
      </c>
    </row>
    <row r="2553" spans="1:12" x14ac:dyDescent="0.35">
      <c r="A2553" s="15" t="s">
        <v>161</v>
      </c>
      <c r="B2553" s="13" t="s">
        <v>71</v>
      </c>
      <c r="C2553" t="s">
        <v>69</v>
      </c>
      <c r="D2553">
        <f>VLOOKUP(укпф1[[#This Row],[Номенклатура]],[1]!Таблица213[[product_name]:[упаковка]],7,FALSE)</f>
        <v>956</v>
      </c>
      <c r="E2553" t="s">
        <v>168</v>
      </c>
      <c r="F2553" t="str">
        <f>VLOOKUP(укпф1[[#This Row],[Номенклатура]],[1]!Таблица213[[product_name]:[упаковка]],3,FALSE)</f>
        <v>ОХЛ</v>
      </c>
      <c r="G2553" s="15"/>
      <c r="H2553" t="str">
        <f>VLOOKUP(укпф1[[#This Row],[Номенклатура]],[1]!Таблица213[[product_name]:[упаковка]],4,FALSE)</f>
        <v>половинка</v>
      </c>
      <c r="I2553">
        <v>25</v>
      </c>
      <c r="J2553" s="15">
        <v>799.37196428571428</v>
      </c>
      <c r="K2553" s="15">
        <f>укпф1[[#This Row],[цена]]*укпф1[[#This Row],[объем]]</f>
        <v>19984.299107142859</v>
      </c>
      <c r="L2553" s="16">
        <f>IFERROR(укпф1[[#This Row],[объем]]*VLOOKUP(укпф1[[#This Row],[артикул]],[1]маринад!$A$2:$D$39,3,FALSE),укпф1[[#This Row],[объем]])</f>
        <v>24.342745861733203</v>
      </c>
    </row>
    <row r="2554" spans="1:12" x14ac:dyDescent="0.35">
      <c r="A2554" s="15" t="s">
        <v>161</v>
      </c>
      <c r="B2554" s="13" t="s">
        <v>71</v>
      </c>
      <c r="C2554" t="s">
        <v>69</v>
      </c>
      <c r="D2554">
        <f>VLOOKUP(укпф1[[#This Row],[Номенклатура]],[1]!Таблица213[[product_name]:[упаковка]],7,FALSE)</f>
        <v>205</v>
      </c>
      <c r="E2554" t="s">
        <v>88</v>
      </c>
      <c r="F2554" t="str">
        <f>VLOOKUP(укпф1[[#This Row],[Номенклатура]],[1]!Таблица213[[product_name]:[упаковка]],3,FALSE)</f>
        <v>ОХЛ</v>
      </c>
      <c r="G2554" s="15"/>
      <c r="H2554" t="str">
        <f>VLOOKUP(укпф1[[#This Row],[Номенклатура]],[1]!Таблица213[[product_name]:[упаковка]],4,FALSE)</f>
        <v>рагу</v>
      </c>
      <c r="I2554">
        <v>60</v>
      </c>
      <c r="J2554" s="15">
        <v>635.49160714285711</v>
      </c>
      <c r="K2554" s="15">
        <f>укпф1[[#This Row],[цена]]*укпф1[[#This Row],[объем]]</f>
        <v>38129.496428571423</v>
      </c>
      <c r="L2554" s="16">
        <f>IFERROR(укпф1[[#This Row],[объем]]*VLOOKUP(укпф1[[#This Row],[артикул]],[1]маринад!$A$2:$D$39,3,FALSE),укпф1[[#This Row],[объем]])</f>
        <v>44.520293833939306</v>
      </c>
    </row>
    <row r="2555" spans="1:12" x14ac:dyDescent="0.35">
      <c r="A2555" s="15" t="s">
        <v>161</v>
      </c>
      <c r="B2555" s="13" t="s">
        <v>71</v>
      </c>
      <c r="C2555" t="s">
        <v>69</v>
      </c>
      <c r="D2555">
        <f>VLOOKUP(укпф1[[#This Row],[Номенклатура]],[1]!Таблица213[[product_name]:[упаковка]],7,FALSE)</f>
        <v>961</v>
      </c>
      <c r="E2555" t="s">
        <v>89</v>
      </c>
      <c r="F2555" t="str">
        <f>VLOOKUP(укпф1[[#This Row],[Номенклатура]],[1]!Таблица213[[product_name]:[упаковка]],3,FALSE)</f>
        <v>ОХЛ</v>
      </c>
      <c r="G2555" s="15"/>
      <c r="H2555" t="str">
        <f>VLOOKUP(укпф1[[#This Row],[Номенклатура]],[1]!Таблица213[[product_name]:[упаковка]],4,FALSE)</f>
        <v>табак</v>
      </c>
      <c r="I2555">
        <v>12</v>
      </c>
      <c r="J2555" s="15">
        <v>777.06602678571426</v>
      </c>
      <c r="K2555" s="15">
        <f>укпф1[[#This Row],[цена]]*укпф1[[#This Row],[объем]]</f>
        <v>9324.7923214285711</v>
      </c>
      <c r="L2555" s="16">
        <f>IFERROR(укпф1[[#This Row],[объем]]*VLOOKUP(укпф1[[#This Row],[артикул]],[1]маринад!$A$2:$D$39,3,FALSE),укпф1[[#This Row],[объем]])</f>
        <v>11.881188118811881</v>
      </c>
    </row>
    <row r="2556" spans="1:12" x14ac:dyDescent="0.35">
      <c r="A2556" s="15" t="s">
        <v>161</v>
      </c>
      <c r="B2556" s="13" t="s">
        <v>71</v>
      </c>
      <c r="C2556" t="s">
        <v>69</v>
      </c>
      <c r="D2556">
        <f>VLOOKUP(укпф1[[#This Row],[Номенклатура]],[1]!Таблица213[[product_name]:[упаковка]],7,FALSE)</f>
        <v>1053</v>
      </c>
      <c r="E2556" t="s">
        <v>182</v>
      </c>
      <c r="F2556" t="str">
        <f>VLOOKUP(укпф1[[#This Row],[Номенклатура]],[1]!Таблица213[[product_name]:[упаковка]],3,FALSE)</f>
        <v>ОХЛ</v>
      </c>
      <c r="G2556" s="15"/>
      <c r="H2556" t="str">
        <f>VLOOKUP(укпф1[[#This Row],[Номенклатура]],[1]!Таблица213[[product_name]:[упаковка]],4,FALSE)</f>
        <v>крыло</v>
      </c>
      <c r="I2556">
        <v>10</v>
      </c>
      <c r="J2556" s="15">
        <v>884.0434821428571</v>
      </c>
      <c r="K2556" s="15">
        <f>укпф1[[#This Row],[цена]]*укпф1[[#This Row],[объем]]</f>
        <v>8840.434821428571</v>
      </c>
      <c r="L2556" s="16">
        <f>IFERROR(укпф1[[#This Row],[объем]]*VLOOKUP(укпф1[[#This Row],[артикул]],[1]маринад!$A$2:$D$39,3,FALSE),укпф1[[#This Row],[объем]])</f>
        <v>9.9009900990099009</v>
      </c>
    </row>
    <row r="2557" spans="1:12" x14ac:dyDescent="0.35">
      <c r="A2557" s="15" t="s">
        <v>161</v>
      </c>
      <c r="B2557" s="13" t="s">
        <v>71</v>
      </c>
      <c r="C2557" t="s">
        <v>69</v>
      </c>
      <c r="D2557">
        <f>VLOOKUP(укпф1[[#This Row],[Номенклатура]],[1]!Таблица213[[product_name]:[упаковка]],7,FALSE)</f>
        <v>1064</v>
      </c>
      <c r="E2557" t="s">
        <v>62</v>
      </c>
      <c r="F2557" t="str">
        <f>VLOOKUP(укпф1[[#This Row],[Номенклатура]],[1]!Таблица213[[product_name]:[упаковка]],3,FALSE)</f>
        <v>ОХЛ</v>
      </c>
      <c r="G2557" s="15"/>
      <c r="H2557" t="str">
        <f>VLOOKUP(укпф1[[#This Row],[Номенклатура]],[1]!Таблица213[[product_name]:[упаковка]],4,FALSE)</f>
        <v>бедро</v>
      </c>
      <c r="I2557">
        <v>12</v>
      </c>
      <c r="J2557" s="15">
        <v>884.0434821428571</v>
      </c>
      <c r="K2557" s="15">
        <f>укпф1[[#This Row],[цена]]*укпф1[[#This Row],[объем]]</f>
        <v>10608.521785714285</v>
      </c>
      <c r="L2557" s="16">
        <f>IFERROR(укпф1[[#This Row],[объем]]*VLOOKUP(укпф1[[#This Row],[артикул]],[1]маринад!$A$2:$D$39,3,FALSE),укпф1[[#This Row],[объем]])</f>
        <v>10.186757215619695</v>
      </c>
    </row>
    <row r="2558" spans="1:12" x14ac:dyDescent="0.35">
      <c r="A2558" s="15" t="s">
        <v>161</v>
      </c>
      <c r="B2558" s="13" t="s">
        <v>71</v>
      </c>
      <c r="C2558" t="s">
        <v>69</v>
      </c>
      <c r="D2558">
        <f>VLOOKUP(укпф1[[#This Row],[Номенклатура]],[1]!Таблица213[[product_name]:[упаковка]],7,FALSE)</f>
        <v>737</v>
      </c>
      <c r="E2558" t="s">
        <v>90</v>
      </c>
      <c r="F2558" t="str">
        <f>VLOOKUP(укпф1[[#This Row],[Номенклатура]],[1]!Таблица213[[product_name]:[упаковка]],3,FALSE)</f>
        <v>ОХЛ</v>
      </c>
      <c r="G2558" s="15"/>
      <c r="H2558" t="str">
        <f>VLOOKUP(укпф1[[#This Row],[Номенклатура]],[1]!Таблица213[[product_name]:[упаковка]],4,FALSE)</f>
        <v>лапы</v>
      </c>
      <c r="I2558">
        <v>16</v>
      </c>
      <c r="J2558" s="15">
        <v>201.20866071428571</v>
      </c>
      <c r="K2558" s="15">
        <f>укпф1[[#This Row],[цена]]*укпф1[[#This Row],[объем]]</f>
        <v>3219.3385714285714</v>
      </c>
      <c r="L2558" s="16">
        <f>IFERROR(укпф1[[#This Row],[объем]]*VLOOKUP(укпф1[[#This Row],[артикул]],[1]маринад!$A$2:$D$39,3,FALSE),укпф1[[#This Row],[объем]])</f>
        <v>16</v>
      </c>
    </row>
    <row r="2559" spans="1:12" x14ac:dyDescent="0.35">
      <c r="A2559" s="15" t="s">
        <v>161</v>
      </c>
      <c r="B2559" s="13" t="s">
        <v>71</v>
      </c>
      <c r="C2559" t="s">
        <v>69</v>
      </c>
      <c r="D2559">
        <f>VLOOKUP(укпф1[[#This Row],[Номенклатура]],[1]!Таблица213[[product_name]:[упаковка]],7,FALSE)</f>
        <v>739</v>
      </c>
      <c r="E2559" t="s">
        <v>91</v>
      </c>
      <c r="F2559" t="str">
        <f>VLOOKUP(укпф1[[#This Row],[Номенклатура]],[1]!Таблица213[[product_name]:[упаковка]],3,FALSE)</f>
        <v>ОХЛ</v>
      </c>
      <c r="G2559" s="15"/>
      <c r="H2559" t="str">
        <f>VLOOKUP(укпф1[[#This Row],[Номенклатура]],[1]!Таблица213[[product_name]:[упаковка]],4,FALSE)</f>
        <v>головы</v>
      </c>
      <c r="I2559">
        <v>30</v>
      </c>
      <c r="J2559" s="15">
        <v>208.85641071428569</v>
      </c>
      <c r="K2559" s="15">
        <f>укпф1[[#This Row],[цена]]*укпф1[[#This Row],[объем]]</f>
        <v>6265.6923214285707</v>
      </c>
      <c r="L2559" s="16">
        <f>IFERROR(укпф1[[#This Row],[объем]]*VLOOKUP(укпф1[[#This Row],[артикул]],[1]маринад!$A$2:$D$39,3,FALSE),укпф1[[#This Row],[объем]])</f>
        <v>30</v>
      </c>
    </row>
    <row r="2560" spans="1:12" x14ac:dyDescent="0.35">
      <c r="A2560" s="15" t="s">
        <v>161</v>
      </c>
      <c r="B2560" s="13" t="s">
        <v>71</v>
      </c>
      <c r="C2560" t="s">
        <v>69</v>
      </c>
      <c r="D2560">
        <f>VLOOKUP(укпф1[[#This Row],[Номенклатура]],[1]!Таблица213[[product_name]:[упаковка]],7,FALSE)</f>
        <v>744</v>
      </c>
      <c r="E2560" t="s">
        <v>92</v>
      </c>
      <c r="F2560" t="str">
        <f>VLOOKUP(укпф1[[#This Row],[Номенклатура]],[1]!Таблица213[[product_name]:[упаковка]],3,FALSE)</f>
        <v>ОХЛ</v>
      </c>
      <c r="G2560" s="15"/>
      <c r="H2560" t="str">
        <f>VLOOKUP(укпф1[[#This Row],[Номенклатура]],[1]!Таблица213[[product_name]:[упаковка]],4,FALSE)</f>
        <v>шея</v>
      </c>
      <c r="I2560">
        <v>24</v>
      </c>
      <c r="J2560" s="15">
        <v>297.71598214285711</v>
      </c>
      <c r="K2560" s="15">
        <f>укпф1[[#This Row],[цена]]*укпф1[[#This Row],[объем]]</f>
        <v>7145.1835714285708</v>
      </c>
      <c r="L2560" s="16">
        <f>IFERROR(укпф1[[#This Row],[объем]]*VLOOKUP(укпф1[[#This Row],[артикул]],[1]маринад!$A$2:$D$39,3,FALSE),укпф1[[#This Row],[объем]])</f>
        <v>24</v>
      </c>
    </row>
    <row r="2561" spans="1:12" x14ac:dyDescent="0.35">
      <c r="A2561" s="15" t="s">
        <v>161</v>
      </c>
      <c r="B2561" s="13" t="s">
        <v>93</v>
      </c>
      <c r="C2561" t="s">
        <v>69</v>
      </c>
      <c r="D2561">
        <f>VLOOKUP(укпф1[[#This Row],[Номенклатура]],[1]!Таблица213[[product_name]:[упаковка]],7,FALSE)</f>
        <v>702</v>
      </c>
      <c r="E2561" t="s">
        <v>72</v>
      </c>
      <c r="F2561" t="str">
        <f>VLOOKUP(укпф1[[#This Row],[Номенклатура]],[1]!Таблица213[[product_name]:[упаковка]],3,FALSE)</f>
        <v>ОХЛ</v>
      </c>
      <c r="G2561" s="15"/>
      <c r="H2561" t="str">
        <f>VLOOKUP(укпф1[[#This Row],[Номенклатура]],[1]!Таблица213[[product_name]:[упаковка]],4,FALSE)</f>
        <v>тушка</v>
      </c>
      <c r="I2561">
        <v>27</v>
      </c>
      <c r="J2561" s="15">
        <v>811.20776785714281</v>
      </c>
      <c r="K2561" s="15">
        <f>укпф1[[#This Row],[цена]]*укпф1[[#This Row],[объем]]</f>
        <v>21902.609732142857</v>
      </c>
      <c r="L2561" s="16">
        <f>IFERROR(укпф1[[#This Row],[объем]]*VLOOKUP(укпф1[[#This Row],[артикул]],[1]маринад!$A$2:$D$39,3,FALSE),укпф1[[#This Row],[объем]])</f>
        <v>27</v>
      </c>
    </row>
    <row r="2562" spans="1:12" x14ac:dyDescent="0.35">
      <c r="A2562" s="15" t="s">
        <v>161</v>
      </c>
      <c r="B2562" s="13" t="s">
        <v>93</v>
      </c>
      <c r="C2562" t="s">
        <v>69</v>
      </c>
      <c r="D2562">
        <f>VLOOKUP(укпф1[[#This Row],[Номенклатура]],[1]!Таблица213[[product_name]:[упаковка]],7,FALSE)</f>
        <v>711</v>
      </c>
      <c r="E2562" t="s">
        <v>73</v>
      </c>
      <c r="F2562" t="str">
        <f>VLOOKUP(укпф1[[#This Row],[Номенклатура]],[1]!Таблица213[[product_name]:[упаковка]],3,FALSE)</f>
        <v>ОХЛ</v>
      </c>
      <c r="G2562" s="15"/>
      <c r="H2562" t="str">
        <f>VLOOKUP(укпф1[[#This Row],[Номенклатура]],[1]!Таблица213[[product_name]:[упаковка]],4,FALSE)</f>
        <v>бедро</v>
      </c>
      <c r="I2562">
        <v>150</v>
      </c>
      <c r="J2562" s="15">
        <v>867.65544642857139</v>
      </c>
      <c r="K2562" s="15">
        <f>укпф1[[#This Row],[цена]]*укпф1[[#This Row],[объем]]</f>
        <v>130148.31696428571</v>
      </c>
      <c r="L2562" s="16">
        <f>IFERROR(укпф1[[#This Row],[объем]]*VLOOKUP(укпф1[[#This Row],[артикул]],[1]маринад!$A$2:$D$39,3,FALSE),укпф1[[#This Row],[объем]])</f>
        <v>150</v>
      </c>
    </row>
    <row r="2563" spans="1:12" x14ac:dyDescent="0.35">
      <c r="A2563" s="15" t="s">
        <v>161</v>
      </c>
      <c r="B2563" s="13" t="s">
        <v>93</v>
      </c>
      <c r="C2563" t="s">
        <v>69</v>
      </c>
      <c r="D2563">
        <f>VLOOKUP(укпф1[[#This Row],[Номенклатура]],[1]!Таблица213[[product_name]:[упаковка]],7,FALSE)</f>
        <v>713</v>
      </c>
      <c r="E2563" t="s">
        <v>74</v>
      </c>
      <c r="F2563" t="str">
        <f>VLOOKUP(укпф1[[#This Row],[Номенклатура]],[1]!Таблица213[[product_name]:[упаковка]],3,FALSE)</f>
        <v>ОХЛ</v>
      </c>
      <c r="G2563" s="15"/>
      <c r="H2563" t="str">
        <f>VLOOKUP(укпф1[[#This Row],[Номенклатура]],[1]!Таблица213[[product_name]:[упаковка]],4,FALSE)</f>
        <v>голень</v>
      </c>
      <c r="I2563">
        <v>120</v>
      </c>
      <c r="J2563" s="15">
        <v>899.88524999999993</v>
      </c>
      <c r="K2563" s="15">
        <f>укпф1[[#This Row],[цена]]*укпф1[[#This Row],[объем]]</f>
        <v>107986.23</v>
      </c>
      <c r="L2563" s="16">
        <f>IFERROR(укпф1[[#This Row],[объем]]*VLOOKUP(укпф1[[#This Row],[артикул]],[1]маринад!$A$2:$D$39,3,FALSE),укпф1[[#This Row],[объем]])</f>
        <v>120</v>
      </c>
    </row>
    <row r="2564" spans="1:12" x14ac:dyDescent="0.35">
      <c r="A2564" s="15" t="s">
        <v>161</v>
      </c>
      <c r="B2564" s="13" t="s">
        <v>93</v>
      </c>
      <c r="C2564" t="s">
        <v>69</v>
      </c>
      <c r="D2564">
        <f>VLOOKUP(укпф1[[#This Row],[Номенклатура]],[1]!Таблица213[[product_name]:[упаковка]],7,FALSE)</f>
        <v>715</v>
      </c>
      <c r="E2564" t="s">
        <v>75</v>
      </c>
      <c r="F2564" t="str">
        <f>VLOOKUP(укпф1[[#This Row],[Номенклатура]],[1]!Таблица213[[product_name]:[упаковка]],3,FALSE)</f>
        <v>ОХЛ</v>
      </c>
      <c r="G2564" s="15"/>
      <c r="H2564" t="str">
        <f>VLOOKUP(укпф1[[#This Row],[Номенклатура]],[1]!Таблица213[[product_name]:[упаковка]],4,FALSE)</f>
        <v>крыло</v>
      </c>
      <c r="I2564">
        <v>130</v>
      </c>
      <c r="J2564" s="15">
        <v>899.88524999999993</v>
      </c>
      <c r="K2564" s="15">
        <f>укпф1[[#This Row],[цена]]*укпф1[[#This Row],[объем]]</f>
        <v>116985.08249999999</v>
      </c>
      <c r="L2564" s="16">
        <f>IFERROR(укпф1[[#This Row],[объем]]*VLOOKUP(укпф1[[#This Row],[артикул]],[1]маринад!$A$2:$D$39,3,FALSE),укпф1[[#This Row],[объем]])</f>
        <v>130</v>
      </c>
    </row>
    <row r="2565" spans="1:12" x14ac:dyDescent="0.35">
      <c r="A2565" s="15" t="s">
        <v>161</v>
      </c>
      <c r="B2565" s="13" t="s">
        <v>93</v>
      </c>
      <c r="C2565" t="s">
        <v>69</v>
      </c>
      <c r="D2565">
        <f>VLOOKUP(укпф1[[#This Row],[Номенклатура]],[1]!Таблица213[[product_name]:[упаковка]],7,FALSE)</f>
        <v>717</v>
      </c>
      <c r="E2565" t="s">
        <v>76</v>
      </c>
      <c r="F2565" t="str">
        <f>VLOOKUP(укпф1[[#This Row],[Номенклатура]],[1]!Таблица213[[product_name]:[упаковка]],3,FALSE)</f>
        <v>ОХЛ</v>
      </c>
      <c r="G2565" s="15"/>
      <c r="H2565" t="str">
        <f>VLOOKUP(укпф1[[#This Row],[Номенклатура]],[1]!Таблица213[[product_name]:[упаковка]],4,FALSE)</f>
        <v>четвертина</v>
      </c>
      <c r="I2565">
        <v>45</v>
      </c>
      <c r="J2565" s="15">
        <v>819.40178571428567</v>
      </c>
      <c r="K2565" s="15">
        <f>укпф1[[#This Row],[цена]]*укпф1[[#This Row],[объем]]</f>
        <v>36873.080357142855</v>
      </c>
      <c r="L2565" s="16">
        <f>IFERROR(укпф1[[#This Row],[объем]]*VLOOKUP(укпф1[[#This Row],[артикул]],[1]маринад!$A$2:$D$39,3,FALSE),укпф1[[#This Row],[объем]])</f>
        <v>45</v>
      </c>
    </row>
    <row r="2566" spans="1:12" x14ac:dyDescent="0.35">
      <c r="A2566" s="15" t="s">
        <v>161</v>
      </c>
      <c r="B2566" s="13" t="s">
        <v>93</v>
      </c>
      <c r="C2566" t="s">
        <v>69</v>
      </c>
      <c r="D2566">
        <f>VLOOKUP(укпф1[[#This Row],[Номенклатура]],[1]!Таблица213[[product_name]:[упаковка]],7,FALSE)</f>
        <v>719</v>
      </c>
      <c r="E2566" t="s">
        <v>77</v>
      </c>
      <c r="F2566" t="str">
        <f>VLOOKUP(укпф1[[#This Row],[Номенклатура]],[1]!Таблица213[[product_name]:[упаковка]],3,FALSE)</f>
        <v>ОХЛ</v>
      </c>
      <c r="G2566" s="15"/>
      <c r="H2566" t="str">
        <f>VLOOKUP(укпф1[[#This Row],[Номенклатура]],[1]!Таблица213[[product_name]:[упаковка]],4,FALSE)</f>
        <v>филе</v>
      </c>
      <c r="I2566">
        <v>229.99999999999997</v>
      </c>
      <c r="J2566" s="15">
        <v>1140.7893750000001</v>
      </c>
      <c r="K2566" s="15">
        <f>укпф1[[#This Row],[цена]]*укпф1[[#This Row],[объем]]</f>
        <v>262381.55624999997</v>
      </c>
      <c r="L2566" s="16">
        <f>IFERROR(укпф1[[#This Row],[объем]]*VLOOKUP(укпф1[[#This Row],[артикул]],[1]маринад!$A$2:$D$39,3,FALSE),укпф1[[#This Row],[объем]])</f>
        <v>229.99999999999997</v>
      </c>
    </row>
    <row r="2567" spans="1:12" x14ac:dyDescent="0.35">
      <c r="A2567" s="15" t="s">
        <v>161</v>
      </c>
      <c r="B2567" s="13" t="s">
        <v>93</v>
      </c>
      <c r="C2567" t="s">
        <v>69</v>
      </c>
      <c r="D2567">
        <f>VLOOKUP(укпф1[[#This Row],[Номенклатура]],[1]!Таблица213[[product_name]:[упаковка]],7,FALSE)</f>
        <v>725</v>
      </c>
      <c r="E2567" t="s">
        <v>78</v>
      </c>
      <c r="F2567" t="str">
        <f>VLOOKUP(укпф1[[#This Row],[Номенклатура]],[1]!Таблица213[[product_name]:[упаковка]],3,FALSE)</f>
        <v>ОХЛ</v>
      </c>
      <c r="G2567" s="15"/>
      <c r="H2567" t="str">
        <f>VLOOKUP(укпф1[[#This Row],[Номенклатура]],[1]!Таблица213[[product_name]:[упаковка]],4,FALSE)</f>
        <v>грудка</v>
      </c>
      <c r="I2567">
        <v>55</v>
      </c>
      <c r="J2567" s="15">
        <v>884.0434821428571</v>
      </c>
      <c r="K2567" s="15">
        <f>укпф1[[#This Row],[цена]]*укпф1[[#This Row],[объем]]</f>
        <v>48622.391517857141</v>
      </c>
      <c r="L2567" s="16">
        <f>IFERROR(укпф1[[#This Row],[объем]]*VLOOKUP(укпф1[[#This Row],[артикул]],[1]маринад!$A$2:$D$39,3,FALSE),укпф1[[#This Row],[объем]])</f>
        <v>55</v>
      </c>
    </row>
    <row r="2568" spans="1:12" x14ac:dyDescent="0.35">
      <c r="A2568" s="15" t="s">
        <v>161</v>
      </c>
      <c r="B2568" s="13" t="s">
        <v>93</v>
      </c>
      <c r="C2568" t="s">
        <v>69</v>
      </c>
      <c r="D2568">
        <f>VLOOKUP(укпф1[[#This Row],[Номенклатура]],[1]!Таблица213[[product_name]:[упаковка]],7,FALSE)</f>
        <v>30</v>
      </c>
      <c r="E2568" t="s">
        <v>80</v>
      </c>
      <c r="F2568" t="str">
        <f>VLOOKUP(укпф1[[#This Row],[Номенклатура]],[1]!Таблица213[[product_name]:[упаковка]],3,FALSE)</f>
        <v>ОХЛ</v>
      </c>
      <c r="G2568" s="15"/>
      <c r="H2568" t="str">
        <f>VLOOKUP(укпф1[[#This Row],[Номенклатура]],[1]!Таблица213[[product_name]:[упаковка]],4,FALSE)</f>
        <v>рагу</v>
      </c>
      <c r="I2568">
        <v>50</v>
      </c>
      <c r="J2568" s="15">
        <v>739.28249999999991</v>
      </c>
      <c r="K2568" s="15">
        <f>укпф1[[#This Row],[цена]]*укпф1[[#This Row],[объем]]</f>
        <v>36964.124999999993</v>
      </c>
      <c r="L2568" s="16">
        <f>IFERROR(укпф1[[#This Row],[объем]]*VLOOKUP(укпф1[[#This Row],[артикул]],[1]маринад!$A$2:$D$39,3,FALSE),укпф1[[#This Row],[объем]])</f>
        <v>50</v>
      </c>
    </row>
    <row r="2569" spans="1:12" x14ac:dyDescent="0.35">
      <c r="A2569" s="15" t="s">
        <v>161</v>
      </c>
      <c r="B2569" s="13" t="s">
        <v>93</v>
      </c>
      <c r="C2569" t="s">
        <v>69</v>
      </c>
      <c r="D2569">
        <f>VLOOKUP(укпф1[[#This Row],[Номенклатура]],[1]!Таблица213[[product_name]:[упаковка]],7,FALSE)</f>
        <v>730</v>
      </c>
      <c r="E2569" t="s">
        <v>45</v>
      </c>
      <c r="F2569" t="str">
        <f>VLOOKUP(укпф1[[#This Row],[Номенклатура]],[1]!Таблица213[[product_name]:[упаковка]],3,FALSE)</f>
        <v>ОХЛ</v>
      </c>
      <c r="G2569" s="15"/>
      <c r="H2569" t="str">
        <f>VLOOKUP(укпф1[[#This Row],[Номенклатура]],[1]!Таблица213[[product_name]:[упаковка]],4,FALSE)</f>
        <v>желудки</v>
      </c>
      <c r="I2569">
        <v>30</v>
      </c>
      <c r="J2569" s="15">
        <v>570.84991071428567</v>
      </c>
      <c r="K2569" s="15">
        <f>укпф1[[#This Row],[цена]]*укпф1[[#This Row],[объем]]</f>
        <v>17125.497321428571</v>
      </c>
      <c r="L2569" s="16">
        <f>IFERROR(укпф1[[#This Row],[объем]]*VLOOKUP(укпф1[[#This Row],[артикул]],[1]маринад!$A$2:$D$39,3,FALSE),укпф1[[#This Row],[объем]])</f>
        <v>30</v>
      </c>
    </row>
    <row r="2570" spans="1:12" x14ac:dyDescent="0.35">
      <c r="A2570" s="15" t="s">
        <v>161</v>
      </c>
      <c r="B2570" s="13" t="s">
        <v>93</v>
      </c>
      <c r="C2570" t="s">
        <v>69</v>
      </c>
      <c r="D2570">
        <f>VLOOKUP(укпф1[[#This Row],[Номенклатура]],[1]!Таблица213[[product_name]:[упаковка]],7,FALSE)</f>
        <v>731</v>
      </c>
      <c r="E2570" t="s">
        <v>81</v>
      </c>
      <c r="F2570" t="str">
        <f>VLOOKUP(укпф1[[#This Row],[Номенклатура]],[1]!Таблица213[[product_name]:[упаковка]],3,FALSE)</f>
        <v>ОХЛ</v>
      </c>
      <c r="G2570" s="15"/>
      <c r="H2570" t="str">
        <f>VLOOKUP(укпф1[[#This Row],[Номенклатура]],[1]!Таблица213[[product_name]:[упаковка]],4,FALSE)</f>
        <v>желудки</v>
      </c>
      <c r="I2570">
        <v>24.999999999999996</v>
      </c>
      <c r="J2570" s="15">
        <v>554.21605446428566</v>
      </c>
      <c r="K2570" s="15">
        <f>укпф1[[#This Row],[цена]]*укпф1[[#This Row],[объем]]</f>
        <v>13855.401361607139</v>
      </c>
      <c r="L2570" s="16">
        <f>IFERROR(укпф1[[#This Row],[объем]]*VLOOKUP(укпф1[[#This Row],[артикул]],[1]маринад!$A$2:$D$39,3,FALSE),укпф1[[#This Row],[объем]])</f>
        <v>24.999999999999996</v>
      </c>
    </row>
    <row r="2571" spans="1:12" x14ac:dyDescent="0.35">
      <c r="A2571" s="15" t="s">
        <v>161</v>
      </c>
      <c r="B2571" s="13" t="s">
        <v>93</v>
      </c>
      <c r="C2571" t="s">
        <v>69</v>
      </c>
      <c r="D2571">
        <f>VLOOKUP(укпф1[[#This Row],[Номенклатура]],[1]!Таблица213[[product_name]:[упаковка]],7,FALSE)</f>
        <v>732</v>
      </c>
      <c r="E2571" t="s">
        <v>47</v>
      </c>
      <c r="F2571" t="str">
        <f>VLOOKUP(укпф1[[#This Row],[Номенклатура]],[1]!Таблица213[[product_name]:[упаковка]],3,FALSE)</f>
        <v>ОХЛ</v>
      </c>
      <c r="G2571" s="15"/>
      <c r="H2571" t="str">
        <f>VLOOKUP(укпф1[[#This Row],[Номенклатура]],[1]!Таблица213[[product_name]:[упаковка]],4,FALSE)</f>
        <v>печень</v>
      </c>
      <c r="I2571">
        <v>25</v>
      </c>
      <c r="J2571" s="15">
        <v>538.07383928571426</v>
      </c>
      <c r="K2571" s="15">
        <f>укпф1[[#This Row],[цена]]*укпф1[[#This Row],[объем]]</f>
        <v>13451.845982142857</v>
      </c>
      <c r="L2571" s="16">
        <f>IFERROR(укпф1[[#This Row],[объем]]*VLOOKUP(укпф1[[#This Row],[артикул]],[1]маринад!$A$2:$D$39,3,FALSE),укпф1[[#This Row],[объем]])</f>
        <v>25</v>
      </c>
    </row>
    <row r="2572" spans="1:12" x14ac:dyDescent="0.35">
      <c r="A2572" s="15" t="s">
        <v>161</v>
      </c>
      <c r="B2572" s="13" t="s">
        <v>93</v>
      </c>
      <c r="C2572" t="s">
        <v>69</v>
      </c>
      <c r="D2572">
        <f>VLOOKUP(укпф1[[#This Row],[Номенклатура]],[1]!Таблица213[[product_name]:[упаковка]],7,FALSE)</f>
        <v>733</v>
      </c>
      <c r="E2572" t="s">
        <v>82</v>
      </c>
      <c r="F2572" t="str">
        <f>VLOOKUP(укпф1[[#This Row],[Номенклатура]],[1]!Таблица213[[product_name]:[упаковка]],3,FALSE)</f>
        <v>ОХЛ</v>
      </c>
      <c r="G2572" s="15"/>
      <c r="H2572" t="str">
        <f>VLOOKUP(укпф1[[#This Row],[Номенклатура]],[1]!Таблица213[[product_name]:[упаковка]],4,FALSE)</f>
        <v>печень</v>
      </c>
      <c r="I2572">
        <v>30</v>
      </c>
      <c r="J2572" s="15">
        <v>522.04998214285706</v>
      </c>
      <c r="K2572" s="15">
        <f>укпф1[[#This Row],[цена]]*укпф1[[#This Row],[объем]]</f>
        <v>15661.499464285713</v>
      </c>
      <c r="L2572" s="16">
        <f>IFERROR(укпф1[[#This Row],[объем]]*VLOOKUP(укпф1[[#This Row],[артикул]],[1]маринад!$A$2:$D$39,3,FALSE),укпф1[[#This Row],[объем]])</f>
        <v>30</v>
      </c>
    </row>
    <row r="2573" spans="1:12" x14ac:dyDescent="0.35">
      <c r="A2573" s="15" t="s">
        <v>161</v>
      </c>
      <c r="B2573" s="13" t="s">
        <v>93</v>
      </c>
      <c r="C2573" t="s">
        <v>69</v>
      </c>
      <c r="D2573">
        <f>VLOOKUP(укпф1[[#This Row],[Номенклатура]],[1]!Таблица213[[product_name]:[упаковка]],7,FALSE)</f>
        <v>734</v>
      </c>
      <c r="E2573" t="s">
        <v>49</v>
      </c>
      <c r="F2573" t="str">
        <f>VLOOKUP(укпф1[[#This Row],[Номенклатура]],[1]!Таблица213[[product_name]:[упаковка]],3,FALSE)</f>
        <v>ОХЛ</v>
      </c>
      <c r="G2573" s="15"/>
      <c r="H2573" t="str">
        <f>VLOOKUP(укпф1[[#This Row],[Номенклатура]],[1]!Таблица213[[product_name]:[упаковка]],4,FALSE)</f>
        <v>сердце</v>
      </c>
      <c r="I2573">
        <v>20</v>
      </c>
      <c r="J2573" s="15">
        <v>915.90910714285712</v>
      </c>
      <c r="K2573" s="15">
        <f>укпф1[[#This Row],[цена]]*укпф1[[#This Row],[объем]]</f>
        <v>18318.182142857142</v>
      </c>
      <c r="L2573" s="16">
        <f>IFERROR(укпф1[[#This Row],[объем]]*VLOOKUP(укпф1[[#This Row],[артикул]],[1]маринад!$A$2:$D$39,3,FALSE),укпф1[[#This Row],[объем]])</f>
        <v>20</v>
      </c>
    </row>
    <row r="2574" spans="1:12" x14ac:dyDescent="0.35">
      <c r="A2574" s="15" t="s">
        <v>161</v>
      </c>
      <c r="B2574" s="13" t="s">
        <v>93</v>
      </c>
      <c r="C2574" t="s">
        <v>69</v>
      </c>
      <c r="D2574">
        <f>VLOOKUP(укпф1[[#This Row],[Номенклатура]],[1]!Таблица213[[product_name]:[упаковка]],7,FALSE)</f>
        <v>735</v>
      </c>
      <c r="E2574" t="s">
        <v>83</v>
      </c>
      <c r="F2574" t="str">
        <f>VLOOKUP(укпф1[[#This Row],[Номенклатура]],[1]!Таблица213[[product_name]:[упаковка]],3,FALSE)</f>
        <v>ОХЛ</v>
      </c>
      <c r="G2574" s="15"/>
      <c r="H2574" t="str">
        <f>VLOOKUP(укпф1[[#This Row],[Номенклатура]],[1]!Таблица213[[product_name]:[упаковка]],4,FALSE)</f>
        <v>сердце</v>
      </c>
      <c r="I2574">
        <v>20</v>
      </c>
      <c r="J2574" s="15">
        <v>899.88524999999993</v>
      </c>
      <c r="K2574" s="15">
        <f>укпф1[[#This Row],[цена]]*укпф1[[#This Row],[объем]]</f>
        <v>17997.704999999998</v>
      </c>
      <c r="L2574" s="16">
        <f>IFERROR(укпф1[[#This Row],[объем]]*VLOOKUP(укпф1[[#This Row],[артикул]],[1]маринад!$A$2:$D$39,3,FALSE),укпф1[[#This Row],[объем]])</f>
        <v>20</v>
      </c>
    </row>
    <row r="2575" spans="1:12" x14ac:dyDescent="0.35">
      <c r="A2575" s="15" t="s">
        <v>161</v>
      </c>
      <c r="B2575" s="13" t="s">
        <v>93</v>
      </c>
      <c r="C2575" t="s">
        <v>69</v>
      </c>
      <c r="D2575">
        <f>VLOOKUP(укпф1[[#This Row],[Номенклатура]],[1]!Таблица213[[product_name]:[упаковка]],7,FALSE)</f>
        <v>951</v>
      </c>
      <c r="E2575" t="s">
        <v>178</v>
      </c>
      <c r="F2575" t="str">
        <f>VLOOKUP(укпф1[[#This Row],[Номенклатура]],[1]!Таблица213[[product_name]:[упаковка]],3,FALSE)</f>
        <v>ОХЛ</v>
      </c>
      <c r="G2575" s="15"/>
      <c r="H2575" t="str">
        <f>VLOOKUP(укпф1[[#This Row],[Номенклатура]],[1]!Таблица213[[product_name]:[упаковка]],4,FALSE)</f>
        <v>крыло</v>
      </c>
      <c r="I2575">
        <v>25</v>
      </c>
      <c r="J2575" s="15">
        <v>891.23600892857132</v>
      </c>
      <c r="K2575" s="15">
        <f>укпф1[[#This Row],[цена]]*укпф1[[#This Row],[объем]]</f>
        <v>22280.900223214285</v>
      </c>
      <c r="L2575" s="16">
        <f>IFERROR(укпф1[[#This Row],[объем]]*VLOOKUP(укпф1[[#This Row],[артикул]],[1]маринад!$A$2:$D$39,3,FALSE),укпф1[[#This Row],[объем]])</f>
        <v>21.231422505307854</v>
      </c>
    </row>
    <row r="2576" spans="1:12" x14ac:dyDescent="0.35">
      <c r="A2576" s="15" t="s">
        <v>161</v>
      </c>
      <c r="B2576" s="13" t="s">
        <v>93</v>
      </c>
      <c r="C2576" t="s">
        <v>69</v>
      </c>
      <c r="D2576">
        <f>VLOOKUP(укпф1[[#This Row],[Номенклатура]],[1]!Таблица213[[product_name]:[упаковка]],7,FALSE)</f>
        <v>204</v>
      </c>
      <c r="E2576" t="s">
        <v>84</v>
      </c>
      <c r="F2576" t="str">
        <f>VLOOKUP(укпф1[[#This Row],[Номенклатура]],[1]!Таблица213[[product_name]:[упаковка]],3,FALSE)</f>
        <v>ОХЛ</v>
      </c>
      <c r="G2576" s="15"/>
      <c r="H2576" t="str">
        <f>VLOOKUP(укпф1[[#This Row],[Номенклатура]],[1]!Таблица213[[product_name]:[упаковка]],4,FALSE)</f>
        <v>крыло</v>
      </c>
      <c r="I2576">
        <v>15</v>
      </c>
      <c r="J2576" s="15">
        <v>884.0434821428571</v>
      </c>
      <c r="K2576" s="15">
        <f>укпф1[[#This Row],[цена]]*укпф1[[#This Row],[объем]]</f>
        <v>13260.652232142857</v>
      </c>
      <c r="L2576" s="16">
        <f>IFERROR(укпф1[[#This Row],[объем]]*VLOOKUP(укпф1[[#This Row],[артикул]],[1]маринад!$A$2:$D$39,3,FALSE),укпф1[[#This Row],[объем]])</f>
        <v>12.858979854264895</v>
      </c>
    </row>
    <row r="2577" spans="1:12" x14ac:dyDescent="0.35">
      <c r="A2577" s="15" t="s">
        <v>161</v>
      </c>
      <c r="B2577" s="13" t="s">
        <v>93</v>
      </c>
      <c r="C2577" t="s">
        <v>69</v>
      </c>
      <c r="D2577">
        <f>VLOOKUP(укпф1[[#This Row],[Номенклатура]],[1]!Таблица213[[product_name]:[упаковка]],7,FALSE)</f>
        <v>952</v>
      </c>
      <c r="E2577" t="s">
        <v>86</v>
      </c>
      <c r="F2577" t="str">
        <f>VLOOKUP(укпф1[[#This Row],[Номенклатура]],[1]!Таблица213[[product_name]:[упаковка]],3,FALSE)</f>
        <v>ОХЛ</v>
      </c>
      <c r="G2577" s="15"/>
      <c r="H2577" t="str">
        <f>VLOOKUP(укпф1[[#This Row],[Номенклатура]],[1]!Таблица213[[product_name]:[упаковка]],4,FALSE)</f>
        <v>голень</v>
      </c>
      <c r="I2577">
        <v>15</v>
      </c>
      <c r="J2577" s="15">
        <v>930.02102678571418</v>
      </c>
      <c r="K2577" s="15">
        <f>укпф1[[#This Row],[цена]]*укпф1[[#This Row],[объем]]</f>
        <v>13950.315401785712</v>
      </c>
      <c r="L2577" s="16">
        <f>IFERROR(укпф1[[#This Row],[объем]]*VLOOKUP(укпф1[[#This Row],[артикул]],[1]маринад!$A$2:$D$39,3,FALSE),укпф1[[#This Row],[объем]])</f>
        <v>12.825994014536127</v>
      </c>
    </row>
    <row r="2578" spans="1:12" x14ac:dyDescent="0.35">
      <c r="A2578" s="15" t="s">
        <v>161</v>
      </c>
      <c r="B2578" s="13" t="s">
        <v>93</v>
      </c>
      <c r="C2578" t="s">
        <v>69</v>
      </c>
      <c r="D2578">
        <f>VLOOKUP(укпф1[[#This Row],[Номенклатура]],[1]!Таблица213[[product_name]:[упаковка]],7,FALSE)</f>
        <v>953</v>
      </c>
      <c r="E2578" t="s">
        <v>87</v>
      </c>
      <c r="F2578" t="str">
        <f>VLOOKUP(укпф1[[#This Row],[Номенклатура]],[1]!Таблица213[[product_name]:[упаковка]],3,FALSE)</f>
        <v>ОХЛ</v>
      </c>
      <c r="G2578" s="15"/>
      <c r="H2578" t="str">
        <f>VLOOKUP(укпф1[[#This Row],[Номенклатура]],[1]!Таблица213[[product_name]:[упаковка]],4,FALSE)</f>
        <v>бедро</v>
      </c>
      <c r="I2578">
        <v>20</v>
      </c>
      <c r="J2578" s="15">
        <v>953.23741071428572</v>
      </c>
      <c r="K2578" s="15">
        <f>укпф1[[#This Row],[цена]]*укпф1[[#This Row],[объем]]</f>
        <v>19064.748214285715</v>
      </c>
      <c r="L2578" s="16">
        <f>IFERROR(укпф1[[#This Row],[объем]]*VLOOKUP(укпф1[[#This Row],[артикул]],[1]маринад!$A$2:$D$39,3,FALSE),укпф1[[#This Row],[объем]])</f>
        <v>17.248814144027598</v>
      </c>
    </row>
    <row r="2579" spans="1:12" x14ac:dyDescent="0.35">
      <c r="A2579" s="15" t="s">
        <v>161</v>
      </c>
      <c r="B2579" s="13" t="s">
        <v>93</v>
      </c>
      <c r="C2579" t="s">
        <v>69</v>
      </c>
      <c r="D2579">
        <f>VLOOKUP(укпф1[[#This Row],[Номенклатура]],[1]!Таблица213[[product_name]:[упаковка]],7,FALSE)</f>
        <v>205</v>
      </c>
      <c r="E2579" t="s">
        <v>88</v>
      </c>
      <c r="F2579" t="str">
        <f>VLOOKUP(укпф1[[#This Row],[Номенклатура]],[1]!Таблица213[[product_name]:[упаковка]],3,FALSE)</f>
        <v>ОХЛ</v>
      </c>
      <c r="G2579" s="15"/>
      <c r="H2579" t="str">
        <f>VLOOKUP(укпф1[[#This Row],[Номенклатура]],[1]!Таблица213[[product_name]:[упаковка]],4,FALSE)</f>
        <v>рагу</v>
      </c>
      <c r="I2579">
        <v>25</v>
      </c>
      <c r="J2579" s="15">
        <v>635.49160714285711</v>
      </c>
      <c r="K2579" s="15">
        <f>укпф1[[#This Row],[цена]]*укпф1[[#This Row],[объем]]</f>
        <v>15887.290178571428</v>
      </c>
      <c r="L2579" s="16">
        <f>IFERROR(укпф1[[#This Row],[объем]]*VLOOKUP(укпф1[[#This Row],[артикул]],[1]маринад!$A$2:$D$39,3,FALSE),укпф1[[#This Row],[объем]])</f>
        <v>18.550122430808045</v>
      </c>
    </row>
    <row r="2580" spans="1:12" x14ac:dyDescent="0.35">
      <c r="A2580" s="15" t="s">
        <v>161</v>
      </c>
      <c r="B2580" s="13" t="s">
        <v>93</v>
      </c>
      <c r="C2580" t="s">
        <v>69</v>
      </c>
      <c r="D2580">
        <f>VLOOKUP(укпф1[[#This Row],[Номенклатура]],[1]!Таблица213[[product_name]:[упаковка]],7,FALSE)</f>
        <v>1064</v>
      </c>
      <c r="E2580" t="s">
        <v>62</v>
      </c>
      <c r="F2580" t="str">
        <f>VLOOKUP(укпф1[[#This Row],[Номенклатура]],[1]!Таблица213[[product_name]:[упаковка]],3,FALSE)</f>
        <v>ОХЛ</v>
      </c>
      <c r="G2580" s="15"/>
      <c r="H2580" t="str">
        <f>VLOOKUP(укпф1[[#This Row],[Номенклатура]],[1]!Таблица213[[product_name]:[упаковка]],4,FALSE)</f>
        <v>бедро</v>
      </c>
      <c r="I2580">
        <v>20</v>
      </c>
      <c r="J2580" s="15">
        <v>884.0434821428571</v>
      </c>
      <c r="K2580" s="15">
        <f>укпф1[[#This Row],[цена]]*укпф1[[#This Row],[объем]]</f>
        <v>17680.869642857142</v>
      </c>
      <c r="L2580" s="16">
        <f>IFERROR(укпф1[[#This Row],[объем]]*VLOOKUP(укпф1[[#This Row],[артикул]],[1]маринад!$A$2:$D$39,3,FALSE),укпф1[[#This Row],[объем]])</f>
        <v>16.977928692699493</v>
      </c>
    </row>
    <row r="2581" spans="1:12" x14ac:dyDescent="0.35">
      <c r="A2581" s="15" t="s">
        <v>161</v>
      </c>
      <c r="B2581" s="13" t="s">
        <v>93</v>
      </c>
      <c r="C2581" t="s">
        <v>69</v>
      </c>
      <c r="D2581">
        <f>VLOOKUP(укпф1[[#This Row],[Номенклатура]],[1]!Таблица213[[product_name]:[упаковка]],7,FALSE)</f>
        <v>737</v>
      </c>
      <c r="E2581" t="s">
        <v>90</v>
      </c>
      <c r="F2581" t="str">
        <f>VLOOKUP(укпф1[[#This Row],[Номенклатура]],[1]!Таблица213[[product_name]:[упаковка]],3,FALSE)</f>
        <v>ОХЛ</v>
      </c>
      <c r="G2581" s="15"/>
      <c r="H2581" t="str">
        <f>VLOOKUP(укпф1[[#This Row],[Номенклатура]],[1]!Таблица213[[product_name]:[упаковка]],4,FALSE)</f>
        <v>лапы</v>
      </c>
      <c r="I2581">
        <v>70</v>
      </c>
      <c r="J2581" s="15">
        <v>201.20866071428571</v>
      </c>
      <c r="K2581" s="15">
        <f>укпф1[[#This Row],[цена]]*укпф1[[#This Row],[объем]]</f>
        <v>14084.606250000001</v>
      </c>
      <c r="L2581" s="16">
        <f>IFERROR(укпф1[[#This Row],[объем]]*VLOOKUP(укпф1[[#This Row],[артикул]],[1]маринад!$A$2:$D$39,3,FALSE),укпф1[[#This Row],[объем]])</f>
        <v>70</v>
      </c>
    </row>
    <row r="2582" spans="1:12" x14ac:dyDescent="0.35">
      <c r="A2582" s="15" t="s">
        <v>161</v>
      </c>
      <c r="B2582" s="13" t="s">
        <v>93</v>
      </c>
      <c r="C2582" t="s">
        <v>69</v>
      </c>
      <c r="D2582">
        <f>VLOOKUP(укпф1[[#This Row],[Номенклатура]],[1]!Таблица213[[product_name]:[упаковка]],7,FALSE)</f>
        <v>739</v>
      </c>
      <c r="E2582" t="s">
        <v>91</v>
      </c>
      <c r="F2582" t="str">
        <f>VLOOKUP(укпф1[[#This Row],[Номенклатура]],[1]!Таблица213[[product_name]:[упаковка]],3,FALSE)</f>
        <v>ОХЛ</v>
      </c>
      <c r="G2582" s="15"/>
      <c r="H2582" t="str">
        <f>VLOOKUP(укпф1[[#This Row],[Номенклатура]],[1]!Таблица213[[product_name]:[упаковка]],4,FALSE)</f>
        <v>головы</v>
      </c>
      <c r="I2582">
        <v>90</v>
      </c>
      <c r="J2582" s="15">
        <v>208.85641071428569</v>
      </c>
      <c r="K2582" s="15">
        <f>укпф1[[#This Row],[цена]]*укпф1[[#This Row],[объем]]</f>
        <v>18797.076964285712</v>
      </c>
      <c r="L2582" s="16">
        <f>IFERROR(укпф1[[#This Row],[объем]]*VLOOKUP(укпф1[[#This Row],[артикул]],[1]маринад!$A$2:$D$39,3,FALSE),укпф1[[#This Row],[объем]])</f>
        <v>90</v>
      </c>
    </row>
    <row r="2583" spans="1:12" x14ac:dyDescent="0.35">
      <c r="A2583" s="15" t="s">
        <v>161</v>
      </c>
      <c r="B2583" s="13" t="s">
        <v>93</v>
      </c>
      <c r="C2583" t="s">
        <v>69</v>
      </c>
      <c r="D2583">
        <f>VLOOKUP(укпф1[[#This Row],[Номенклатура]],[1]!Таблица213[[product_name]:[упаковка]],7,FALSE)</f>
        <v>744</v>
      </c>
      <c r="E2583" t="s">
        <v>92</v>
      </c>
      <c r="F2583" t="str">
        <f>VLOOKUP(укпф1[[#This Row],[Номенклатура]],[1]!Таблица213[[product_name]:[упаковка]],3,FALSE)</f>
        <v>ОХЛ</v>
      </c>
      <c r="G2583" s="15"/>
      <c r="H2583" t="str">
        <f>VLOOKUP(укпф1[[#This Row],[Номенклатура]],[1]!Таблица213[[product_name]:[упаковка]],4,FALSE)</f>
        <v>шея</v>
      </c>
      <c r="I2583">
        <v>80</v>
      </c>
      <c r="J2583" s="15">
        <v>297.71598214285711</v>
      </c>
      <c r="K2583" s="15">
        <f>укпф1[[#This Row],[цена]]*укпф1[[#This Row],[объем]]</f>
        <v>23817.278571428571</v>
      </c>
      <c r="L2583" s="16">
        <f>IFERROR(укпф1[[#This Row],[объем]]*VLOOKUP(укпф1[[#This Row],[артикул]],[1]маринад!$A$2:$D$39,3,FALSE),укпф1[[#This Row],[объем]])</f>
        <v>80</v>
      </c>
    </row>
    <row r="2584" spans="1:12" x14ac:dyDescent="0.35">
      <c r="A2584" s="15" t="s">
        <v>161</v>
      </c>
      <c r="B2584" s="13" t="s">
        <v>13</v>
      </c>
      <c r="C2584" s="13" t="s">
        <v>13</v>
      </c>
      <c r="D2584">
        <f>VLOOKUP(укпф1[[#This Row],[Номенклатура]],[1]!Таблица213[[product_name]:[упаковка]],7,FALSE)</f>
        <v>1095</v>
      </c>
      <c r="E2584" t="s">
        <v>111</v>
      </c>
      <c r="F2584" t="str">
        <f>VLOOKUP(укпф1[[#This Row],[Номенклатура]],[1]!Таблица213[[product_name]:[упаковка]],3,FALSE)</f>
        <v>ЗАМ</v>
      </c>
      <c r="G2584" s="15"/>
      <c r="H2584" t="str">
        <f>VLOOKUP(укпф1[[#This Row],[Номенклатура]],[1]!Таблица213[[product_name]:[упаковка]],4,FALSE)</f>
        <v>бедро</v>
      </c>
      <c r="I2584">
        <v>0</v>
      </c>
      <c r="J2584" s="15">
        <v>738.08035714285711</v>
      </c>
      <c r="K2584" s="15">
        <f>укпф1[[#This Row],[цена]]*укпф1[[#This Row],[объем]]</f>
        <v>0</v>
      </c>
      <c r="L2584" s="16">
        <f>IFERROR(укпф1[[#This Row],[объем]]*VLOOKUP(укпф1[[#This Row],[артикул]],[1]маринад!$A$2:$D$39,3,FALSE),укпф1[[#This Row],[объем]])</f>
        <v>0</v>
      </c>
    </row>
    <row r="2585" spans="1:12" x14ac:dyDescent="0.35">
      <c r="A2585" s="15" t="s">
        <v>161</v>
      </c>
      <c r="B2585" s="13" t="s">
        <v>13</v>
      </c>
      <c r="C2585" s="13" t="s">
        <v>13</v>
      </c>
      <c r="D2585">
        <f>VLOOKUP(укпф1[[#This Row],[Номенклатура]],[1]!Таблица213[[product_name]:[упаковка]],7,FALSE)</f>
        <v>140</v>
      </c>
      <c r="E2585" t="s">
        <v>109</v>
      </c>
      <c r="F2585" t="str">
        <f>VLOOKUP(укпф1[[#This Row],[Номенклатура]],[1]!Таблица213[[product_name]:[упаковка]],3,FALSE)</f>
        <v>ЗАМ</v>
      </c>
      <c r="G2585" s="15"/>
      <c r="H2585" t="str">
        <f>VLOOKUP(укпф1[[#This Row],[Номенклатура]],[1]!Таблица213[[product_name]:[упаковка]],4,FALSE)</f>
        <v>бедро</v>
      </c>
      <c r="I2585">
        <v>1500</v>
      </c>
      <c r="J2585" s="15">
        <v>764.59821428571411</v>
      </c>
      <c r="K2585" s="15">
        <f>укпф1[[#This Row],[цена]]*укпф1[[#This Row],[объем]]</f>
        <v>1146897.3214285711</v>
      </c>
      <c r="L2585" s="16">
        <f>IFERROR(укпф1[[#This Row],[объем]]*VLOOKUP(укпф1[[#This Row],[артикул]],[1]маринад!$A$2:$D$39,3,FALSE),укпф1[[#This Row],[объем]])</f>
        <v>1500</v>
      </c>
    </row>
    <row r="2586" spans="1:12" x14ac:dyDescent="0.35">
      <c r="A2586" s="15" t="s">
        <v>161</v>
      </c>
      <c r="B2586" s="13" t="s">
        <v>13</v>
      </c>
      <c r="C2586" s="13" t="s">
        <v>13</v>
      </c>
      <c r="D2586">
        <f>VLOOKUP(укпф1[[#This Row],[Номенклатура]],[1]!Таблица213[[product_name]:[упаковка]],7,FALSE)</f>
        <v>1111</v>
      </c>
      <c r="E2586" t="s">
        <v>112</v>
      </c>
      <c r="F2586" t="str">
        <f>VLOOKUP(укпф1[[#This Row],[Номенклатура]],[1]!Таблица213[[product_name]:[упаковка]],3,FALSE)</f>
        <v>ЗАМ</v>
      </c>
      <c r="G2586" s="15"/>
      <c r="H2586" t="str">
        <f>VLOOKUP(укпф1[[#This Row],[Номенклатура]],[1]!Таблица213[[product_name]:[упаковка]],4,FALSE)</f>
        <v>бедро</v>
      </c>
      <c r="I2586">
        <v>0</v>
      </c>
      <c r="J2586" s="15">
        <v>574.55357142857133</v>
      </c>
      <c r="K2586" s="15">
        <f>укпф1[[#This Row],[цена]]*укпф1[[#This Row],[объем]]</f>
        <v>0</v>
      </c>
      <c r="L2586" s="16">
        <f>IFERROR(укпф1[[#This Row],[объем]]*VLOOKUP(укпф1[[#This Row],[артикул]],[1]маринад!$A$2:$D$39,3,FALSE),укпф1[[#This Row],[объем]])</f>
        <v>0</v>
      </c>
    </row>
    <row r="2587" spans="1:12" x14ac:dyDescent="0.35">
      <c r="A2587" s="15" t="s">
        <v>161</v>
      </c>
      <c r="B2587" s="13" t="s">
        <v>13</v>
      </c>
      <c r="C2587" s="13" t="s">
        <v>13</v>
      </c>
      <c r="D2587">
        <f>VLOOKUP(укпф1[[#This Row],[Номенклатура]],[1]!Таблица213[[product_name]:[упаковка]],7,FALSE)</f>
        <v>141</v>
      </c>
      <c r="E2587" t="s">
        <v>108</v>
      </c>
      <c r="F2587" t="str">
        <f>VLOOKUP(укпф1[[#This Row],[Номенклатура]],[1]!Таблица213[[product_name]:[упаковка]],3,FALSE)</f>
        <v>ЗАМ</v>
      </c>
      <c r="G2587" s="15"/>
      <c r="H2587" t="str">
        <f>VLOOKUP(укпф1[[#This Row],[Номенклатура]],[1]!Таблица213[[product_name]:[упаковка]],4,FALSE)</f>
        <v>голень</v>
      </c>
      <c r="J2587" s="15">
        <v>892.76785714285711</v>
      </c>
      <c r="K2587" s="15">
        <f>укпф1[[#This Row],[цена]]*укпф1[[#This Row],[объем]]</f>
        <v>0</v>
      </c>
      <c r="L2587" s="16">
        <f>IFERROR(укпф1[[#This Row],[объем]]*VLOOKUP(укпф1[[#This Row],[артикул]],[1]маринад!$A$2:$D$39,3,FALSE),укпф1[[#This Row],[объем]])</f>
        <v>0</v>
      </c>
    </row>
    <row r="2588" spans="1:12" x14ac:dyDescent="0.35">
      <c r="A2588" s="15" t="s">
        <v>161</v>
      </c>
      <c r="B2588" s="13" t="s">
        <v>13</v>
      </c>
      <c r="C2588" s="13" t="s">
        <v>13</v>
      </c>
      <c r="D2588">
        <f>VLOOKUP(укпф1[[#This Row],[Номенклатура]],[1]!Таблица213[[product_name]:[упаковка]],7,FALSE)</f>
        <v>141</v>
      </c>
      <c r="E2588" t="s">
        <v>108</v>
      </c>
      <c r="F2588" t="str">
        <f>VLOOKUP(укпф1[[#This Row],[Номенклатура]],[1]!Таблица213[[product_name]:[упаковка]],3,FALSE)</f>
        <v>ЗАМ</v>
      </c>
      <c r="G2588" s="15"/>
      <c r="H2588" t="str">
        <f>VLOOKUP(укпф1[[#This Row],[Номенклатура]],[1]!Таблица213[[product_name]:[упаковка]],4,FALSE)</f>
        <v>голень</v>
      </c>
      <c r="J2588" s="15">
        <v>892.76785714285711</v>
      </c>
      <c r="K2588" s="15">
        <f>укпф1[[#This Row],[цена]]*укпф1[[#This Row],[объем]]</f>
        <v>0</v>
      </c>
      <c r="L2588" s="16">
        <f>IFERROR(укпф1[[#This Row],[объем]]*VLOOKUP(укпф1[[#This Row],[артикул]],[1]маринад!$A$2:$D$39,3,FALSE),укпф1[[#This Row],[объем]])</f>
        <v>0</v>
      </c>
    </row>
    <row r="2589" spans="1:12" x14ac:dyDescent="0.35">
      <c r="A2589" s="15" t="s">
        <v>161</v>
      </c>
      <c r="B2589" s="13" t="s">
        <v>13</v>
      </c>
      <c r="C2589" s="13" t="s">
        <v>13</v>
      </c>
      <c r="D2589">
        <f>VLOOKUP(укпф1[[#This Row],[Номенклатура]],[1]!Таблица213[[product_name]:[упаковка]],7,FALSE)</f>
        <v>600</v>
      </c>
      <c r="E2589" t="s">
        <v>156</v>
      </c>
      <c r="F2589" t="str">
        <f>VLOOKUP(укпф1[[#This Row],[Номенклатура]],[1]!Таблица213[[product_name]:[упаковка]],3,FALSE)</f>
        <v>ЗАМ</v>
      </c>
      <c r="G2589" s="15"/>
      <c r="H2589" t="str">
        <f>VLOOKUP(укпф1[[#This Row],[Номенклатура]],[1]!Таблица213[[product_name]:[упаковка]],4,FALSE)</f>
        <v>головы</v>
      </c>
      <c r="I2589">
        <v>1258.6000000000001</v>
      </c>
      <c r="J2589" s="15">
        <v>141.42857142857142</v>
      </c>
      <c r="K2589" s="15">
        <f>укпф1[[#This Row],[цена]]*укпф1[[#This Row],[объем]]</f>
        <v>178002</v>
      </c>
      <c r="L2589" s="16">
        <f>IFERROR(укпф1[[#This Row],[объем]]*VLOOKUP(укпф1[[#This Row],[артикул]],[1]маринад!$A$2:$D$39,3,FALSE),укпф1[[#This Row],[объем]])</f>
        <v>1258.6000000000001</v>
      </c>
    </row>
    <row r="2590" spans="1:12" x14ac:dyDescent="0.35">
      <c r="A2590" s="15" t="s">
        <v>161</v>
      </c>
      <c r="B2590" s="13" t="s">
        <v>13</v>
      </c>
      <c r="C2590" s="13" t="s">
        <v>13</v>
      </c>
      <c r="D2590">
        <f>VLOOKUP(укпф1[[#This Row],[Номенклатура]],[1]!Таблица213[[product_name]:[упаковка]],7,FALSE)</f>
        <v>23</v>
      </c>
      <c r="E2590" t="s">
        <v>114</v>
      </c>
      <c r="F2590" t="str">
        <f>VLOOKUP(укпф1[[#This Row],[Номенклатура]],[1]!Таблица213[[product_name]:[упаковка]],3,FALSE)</f>
        <v>ЗАМ</v>
      </c>
      <c r="G2590" s="15"/>
      <c r="H2590" t="str">
        <f>VLOOKUP(укпф1[[#This Row],[Номенклатура]],[1]!Таблица213[[product_name]:[упаковка]],4,FALSE)</f>
        <v>грудка</v>
      </c>
      <c r="I2590">
        <v>0</v>
      </c>
      <c r="J2590" s="15">
        <v>773.43749999999989</v>
      </c>
      <c r="K2590" s="15">
        <f>укпф1[[#This Row],[цена]]*укпф1[[#This Row],[объем]]</f>
        <v>0</v>
      </c>
      <c r="L2590" s="16">
        <f>IFERROR(укпф1[[#This Row],[объем]]*VLOOKUP(укпф1[[#This Row],[артикул]],[1]маринад!$A$2:$D$39,3,FALSE),укпф1[[#This Row],[объем]])</f>
        <v>0</v>
      </c>
    </row>
    <row r="2591" spans="1:12" x14ac:dyDescent="0.35">
      <c r="A2591" s="15" t="s">
        <v>161</v>
      </c>
      <c r="B2591" s="13" t="s">
        <v>13</v>
      </c>
      <c r="C2591" s="13" t="s">
        <v>13</v>
      </c>
      <c r="D2591">
        <f>VLOOKUP(укпф1[[#This Row],[Номенклатура]],[1]!Таблица213[[product_name]:[упаковка]],7,FALSE)</f>
        <v>352</v>
      </c>
      <c r="E2591" t="s">
        <v>115</v>
      </c>
      <c r="F2591" t="str">
        <f>VLOOKUP(укпф1[[#This Row],[Номенклатура]],[1]!Таблица213[[product_name]:[упаковка]],3,FALSE)</f>
        <v>ЗАМ</v>
      </c>
      <c r="G2591" s="15"/>
      <c r="H2591" t="str">
        <f>VLOOKUP(укпф1[[#This Row],[Номенклатура]],[1]!Таблица213[[product_name]:[упаковка]],4,FALSE)</f>
        <v>грудка</v>
      </c>
      <c r="I2591">
        <v>0</v>
      </c>
      <c r="J2591" s="15">
        <v>857.41071428571411</v>
      </c>
      <c r="K2591" s="15">
        <f>укпф1[[#This Row],[цена]]*укпф1[[#This Row],[объем]]</f>
        <v>0</v>
      </c>
      <c r="L2591" s="16">
        <f>IFERROR(укпф1[[#This Row],[объем]]*VLOOKUP(укпф1[[#This Row],[артикул]],[1]маринад!$A$2:$D$39,3,FALSE),укпф1[[#This Row],[объем]])</f>
        <v>0</v>
      </c>
    </row>
    <row r="2592" spans="1:12" x14ac:dyDescent="0.35">
      <c r="A2592" s="15" t="s">
        <v>161</v>
      </c>
      <c r="B2592" s="13" t="s">
        <v>13</v>
      </c>
      <c r="C2592" s="13" t="s">
        <v>13</v>
      </c>
      <c r="D2592">
        <f>VLOOKUP(укпф1[[#This Row],[Номенклатура]],[1]!Таблица213[[product_name]:[упаковка]],7,FALSE)</f>
        <v>410</v>
      </c>
      <c r="E2592" t="s">
        <v>158</v>
      </c>
      <c r="F2592" t="str">
        <f>VLOOKUP(укпф1[[#This Row],[Номенклатура]],[1]!Таблица213[[product_name]:[упаковка]],3,FALSE)</f>
        <v>ЗАМ</v>
      </c>
      <c r="G2592" s="15"/>
      <c r="H2592" t="str">
        <f>VLOOKUP(укпф1[[#This Row],[Номенклатура]],[1]!Таблица213[[product_name]:[упаковка]],4,FALSE)</f>
        <v>желудки</v>
      </c>
      <c r="I2592">
        <v>0</v>
      </c>
      <c r="J2592" s="15">
        <v>494.99999999999994</v>
      </c>
      <c r="K2592" s="15">
        <f>укпф1[[#This Row],[цена]]*укпф1[[#This Row],[объем]]</f>
        <v>0</v>
      </c>
      <c r="L2592" s="16">
        <f>IFERROR(укпф1[[#This Row],[объем]]*VLOOKUP(укпф1[[#This Row],[артикул]],[1]маринад!$A$2:$D$39,3,FALSE),укпф1[[#This Row],[объем]])</f>
        <v>0</v>
      </c>
    </row>
    <row r="2593" spans="1:12" x14ac:dyDescent="0.35">
      <c r="A2593" s="15" t="s">
        <v>161</v>
      </c>
      <c r="B2593" s="13" t="s">
        <v>13</v>
      </c>
      <c r="C2593" s="13" t="s">
        <v>13</v>
      </c>
      <c r="D2593">
        <f>VLOOKUP(укпф1[[#This Row],[Номенклатура]],[1]!Таблица213[[product_name]:[упаковка]],7,FALSE)</f>
        <v>410</v>
      </c>
      <c r="E2593" t="s">
        <v>158</v>
      </c>
      <c r="F2593" t="str">
        <f>VLOOKUP(укпф1[[#This Row],[Номенклатура]],[1]!Таблица213[[product_name]:[упаковка]],3,FALSE)</f>
        <v>ЗАМ</v>
      </c>
      <c r="G2593" s="15"/>
      <c r="H2593" t="str">
        <f>VLOOKUP(укпф1[[#This Row],[Номенклатура]],[1]!Таблица213[[product_name]:[упаковка]],4,FALSE)</f>
        <v>желудки</v>
      </c>
      <c r="I2593">
        <v>210</v>
      </c>
      <c r="J2593" s="15">
        <v>494.99999999999994</v>
      </c>
      <c r="K2593" s="15">
        <f>укпф1[[#This Row],[цена]]*укпф1[[#This Row],[объем]]</f>
        <v>103949.99999999999</v>
      </c>
      <c r="L2593" s="16">
        <f>IFERROR(укпф1[[#This Row],[объем]]*VLOOKUP(укпф1[[#This Row],[артикул]],[1]маринад!$A$2:$D$39,3,FALSE),укпф1[[#This Row],[объем]])</f>
        <v>210</v>
      </c>
    </row>
    <row r="2594" spans="1:12" x14ac:dyDescent="0.35">
      <c r="A2594" s="15" t="s">
        <v>161</v>
      </c>
      <c r="B2594" s="13" t="s">
        <v>13</v>
      </c>
      <c r="C2594" s="13" t="s">
        <v>13</v>
      </c>
      <c r="D2594">
        <f>VLOOKUP(укпф1[[#This Row],[Номенклатура]],[1]!Таблица213[[product_name]:[упаковка]],7,FALSE)</f>
        <v>22</v>
      </c>
      <c r="E2594" t="s">
        <v>104</v>
      </c>
      <c r="F2594" t="str">
        <f>VLOOKUP(укпф1[[#This Row],[Номенклатура]],[1]!Таблица213[[product_name]:[упаковка]],3,FALSE)</f>
        <v>ЗАМ</v>
      </c>
      <c r="G2594" s="15"/>
      <c r="H2594" t="str">
        <f>VLOOKUP(укпф1[[#This Row],[Номенклатура]],[1]!Таблица213[[product_name]:[упаковка]],4,FALSE)</f>
        <v>крыло</v>
      </c>
      <c r="I2594">
        <v>60</v>
      </c>
      <c r="J2594" s="15">
        <v>839.73214285714278</v>
      </c>
      <c r="K2594" s="15">
        <f>укпф1[[#This Row],[цена]]*укпф1[[#This Row],[объем]]</f>
        <v>50383.928571428565</v>
      </c>
      <c r="L2594" s="16">
        <f>IFERROR(укпф1[[#This Row],[объем]]*VLOOKUP(укпф1[[#This Row],[артикул]],[1]маринад!$A$2:$D$39,3,FALSE),укпф1[[#This Row],[объем]])</f>
        <v>60</v>
      </c>
    </row>
    <row r="2595" spans="1:12" x14ac:dyDescent="0.35">
      <c r="A2595" s="15" t="s">
        <v>161</v>
      </c>
      <c r="B2595" s="13" t="s">
        <v>13</v>
      </c>
      <c r="C2595" s="13" t="s">
        <v>13</v>
      </c>
      <c r="D2595">
        <f>VLOOKUP(укпф1[[#This Row],[Номенклатура]],[1]!Таблица213[[product_name]:[упаковка]],7,FALSE)</f>
        <v>143</v>
      </c>
      <c r="E2595" t="s">
        <v>116</v>
      </c>
      <c r="F2595" t="str">
        <f>VLOOKUP(укпф1[[#This Row],[Номенклатура]],[1]!Таблица213[[product_name]:[упаковка]],3,FALSE)</f>
        <v>ЗАМ</v>
      </c>
      <c r="G2595" s="15"/>
      <c r="H2595" t="str">
        <f>VLOOKUP(укпф1[[#This Row],[Номенклатура]],[1]!Таблица213[[product_name]:[упаковка]],4,FALSE)</f>
        <v>крыло</v>
      </c>
      <c r="I2595">
        <v>207.9</v>
      </c>
      <c r="J2595" s="15">
        <v>883.92857142857133</v>
      </c>
      <c r="K2595" s="15">
        <f>укпф1[[#This Row],[цена]]*укпф1[[#This Row],[объем]]</f>
        <v>183768.74999999997</v>
      </c>
      <c r="L2595" s="16">
        <f>IFERROR(укпф1[[#This Row],[объем]]*VLOOKUP(укпф1[[#This Row],[артикул]],[1]маринад!$A$2:$D$39,3,FALSE),укпф1[[#This Row],[объем]])</f>
        <v>207.9</v>
      </c>
    </row>
    <row r="2596" spans="1:12" x14ac:dyDescent="0.35">
      <c r="A2596" s="15" t="s">
        <v>161</v>
      </c>
      <c r="B2596" s="13" t="s">
        <v>13</v>
      </c>
      <c r="C2596" s="13" t="s">
        <v>13</v>
      </c>
      <c r="D2596">
        <f>VLOOKUP(укпф1[[#This Row],[Номенклатура]],[1]!Таблица213[[product_name]:[упаковка]],7,FALSE)</f>
        <v>1629</v>
      </c>
      <c r="E2596" t="s">
        <v>172</v>
      </c>
      <c r="F2596" t="str">
        <f>VLOOKUP(укпф1[[#This Row],[Номенклатура]],[1]!Таблица213[[product_name]:[упаковка]],3,FALSE)</f>
        <v>ЗАМ</v>
      </c>
      <c r="G2596" s="15"/>
      <c r="H2596" t="str">
        <f>VLOOKUP(укпф1[[#This Row],[Номенклатура]],[1]!Таблица213[[product_name]:[упаковка]],4,FALSE)</f>
        <v>лапы</v>
      </c>
      <c r="I2596">
        <v>2088.1999999999998</v>
      </c>
      <c r="J2596" s="15">
        <v>105.92999999999999</v>
      </c>
      <c r="K2596" s="15">
        <f>укпф1[[#This Row],[цена]]*укпф1[[#This Row],[объем]]</f>
        <v>221203.02599999995</v>
      </c>
      <c r="L2596" s="16">
        <f>IFERROR(укпф1[[#This Row],[объем]]*VLOOKUP(укпф1[[#This Row],[артикул]],[1]маринад!$A$2:$D$39,3,FALSE),укпф1[[#This Row],[объем]])</f>
        <v>2088.1999999999998</v>
      </c>
    </row>
    <row r="2597" spans="1:12" x14ac:dyDescent="0.35">
      <c r="A2597" s="15" t="s">
        <v>161</v>
      </c>
      <c r="B2597" s="13" t="s">
        <v>13</v>
      </c>
      <c r="C2597" s="13" t="s">
        <v>13</v>
      </c>
      <c r="D2597">
        <f>VLOOKUP(укпф1[[#This Row],[Номенклатура]],[1]!Таблица213[[product_name]:[упаковка]],7,FALSE)</f>
        <v>27</v>
      </c>
      <c r="E2597" t="s">
        <v>117</v>
      </c>
      <c r="F2597" t="str">
        <f>VLOOKUP(укпф1[[#This Row],[Номенклатура]],[1]!Таблица213[[product_name]:[упаковка]],3,FALSE)</f>
        <v>ЗАМ</v>
      </c>
      <c r="G2597" s="15"/>
      <c r="H2597" t="str">
        <f>VLOOKUP(укпф1[[#This Row],[Номенклатура]],[1]!Таблица213[[product_name]:[упаковка]],4,FALSE)</f>
        <v>печень</v>
      </c>
      <c r="I2597">
        <v>0</v>
      </c>
      <c r="J2597" s="15">
        <v>309.37499999999994</v>
      </c>
      <c r="K2597" s="15">
        <f>укпф1[[#This Row],[цена]]*укпф1[[#This Row],[объем]]</f>
        <v>0</v>
      </c>
      <c r="L2597" s="16">
        <f>IFERROR(укпф1[[#This Row],[объем]]*VLOOKUP(укпф1[[#This Row],[артикул]],[1]маринад!$A$2:$D$39,3,FALSE),укпф1[[#This Row],[объем]])</f>
        <v>0</v>
      </c>
    </row>
    <row r="2598" spans="1:12" x14ac:dyDescent="0.35">
      <c r="A2598" s="15" t="s">
        <v>161</v>
      </c>
      <c r="B2598" s="13" t="s">
        <v>13</v>
      </c>
      <c r="C2598" s="13" t="s">
        <v>13</v>
      </c>
      <c r="D2598">
        <f>VLOOKUP(укпф1[[#This Row],[Номенклатура]],[1]!Таблица213[[product_name]:[упаковка]],7,FALSE)</f>
        <v>27</v>
      </c>
      <c r="E2598" t="s">
        <v>117</v>
      </c>
      <c r="F2598" t="str">
        <f>VLOOKUP(укпф1[[#This Row],[Номенклатура]],[1]!Таблица213[[product_name]:[упаковка]],3,FALSE)</f>
        <v>ЗАМ</v>
      </c>
      <c r="G2598" s="15"/>
      <c r="H2598" t="str">
        <f>VLOOKUP(укпф1[[#This Row],[Номенклатура]],[1]!Таблица213[[product_name]:[упаковка]],4,FALSE)</f>
        <v>печень</v>
      </c>
      <c r="I2598">
        <v>0</v>
      </c>
      <c r="J2598" s="15">
        <v>309.37499999999994</v>
      </c>
      <c r="K2598" s="15">
        <f>укпф1[[#This Row],[цена]]*укпф1[[#This Row],[объем]]</f>
        <v>0</v>
      </c>
      <c r="L2598" s="16">
        <f>IFERROR(укпф1[[#This Row],[объем]]*VLOOKUP(укпф1[[#This Row],[артикул]],[1]маринад!$A$2:$D$39,3,FALSE),укпф1[[#This Row],[объем]])</f>
        <v>0</v>
      </c>
    </row>
    <row r="2599" spans="1:12" x14ac:dyDescent="0.35">
      <c r="A2599" s="15" t="s">
        <v>161</v>
      </c>
      <c r="B2599" s="13" t="s">
        <v>13</v>
      </c>
      <c r="C2599" s="13" t="s">
        <v>13</v>
      </c>
      <c r="D2599">
        <f>VLOOKUP(укпф1[[#This Row],[Номенклатура]],[1]!Таблица213[[product_name]:[упаковка]],7,FALSE)</f>
        <v>411</v>
      </c>
      <c r="E2599" t="s">
        <v>157</v>
      </c>
      <c r="F2599" t="str">
        <f>VLOOKUP(укпф1[[#This Row],[Номенклатура]],[1]!Таблица213[[product_name]:[упаковка]],3,FALSE)</f>
        <v>ЗАМ</v>
      </c>
      <c r="G2599" s="15"/>
      <c r="H2599" t="str">
        <f>VLOOKUP(укпф1[[#This Row],[Номенклатура]],[1]!Таблица213[[product_name]:[упаковка]],4,FALSE)</f>
        <v>печень</v>
      </c>
      <c r="I2599">
        <v>712</v>
      </c>
      <c r="J2599" s="15">
        <v>322.63392857142856</v>
      </c>
      <c r="K2599" s="15">
        <f>укпф1[[#This Row],[цена]]*укпф1[[#This Row],[объем]]</f>
        <v>229715.35714285713</v>
      </c>
      <c r="L2599" s="16">
        <f>IFERROR(укпф1[[#This Row],[объем]]*VLOOKUP(укпф1[[#This Row],[артикул]],[1]маринад!$A$2:$D$39,3,FALSE),укпф1[[#This Row],[объем]])</f>
        <v>712</v>
      </c>
    </row>
    <row r="2600" spans="1:12" x14ac:dyDescent="0.35">
      <c r="A2600" s="15" t="s">
        <v>161</v>
      </c>
      <c r="B2600" s="13" t="s">
        <v>13</v>
      </c>
      <c r="C2600" s="13" t="s">
        <v>13</v>
      </c>
      <c r="D2600">
        <f>VLOOKUP(укпф1[[#This Row],[Номенклатура]],[1]!Таблица213[[product_name]:[упаковка]],7,FALSE)</f>
        <v>962</v>
      </c>
      <c r="E2600" t="s">
        <v>118</v>
      </c>
      <c r="F2600" t="str">
        <f>VLOOKUP(укпф1[[#This Row],[Номенклатура]],[1]!Таблица213[[product_name]:[упаковка]],3,FALSE)</f>
        <v>ЗАМ</v>
      </c>
      <c r="G2600" s="15"/>
      <c r="H2600" t="str">
        <f>VLOOKUP(укпф1[[#This Row],[Номенклатура]],[1]!Таблица213[[product_name]:[упаковка]],4,FALSE)</f>
        <v>рагу</v>
      </c>
      <c r="I2600">
        <v>0</v>
      </c>
      <c r="J2600" s="15">
        <v>592.23214285714278</v>
      </c>
      <c r="K2600" s="15">
        <f>укпф1[[#This Row],[цена]]*укпф1[[#This Row],[объем]]</f>
        <v>0</v>
      </c>
      <c r="L2600" s="16">
        <f>IFERROR(укпф1[[#This Row],[объем]]*VLOOKUP(укпф1[[#This Row],[артикул]],[1]маринад!$A$2:$D$39,3,FALSE),укпф1[[#This Row],[объем]])</f>
        <v>0</v>
      </c>
    </row>
    <row r="2601" spans="1:12" x14ac:dyDescent="0.35">
      <c r="A2601" s="15" t="s">
        <v>161</v>
      </c>
      <c r="B2601" s="13" t="s">
        <v>13</v>
      </c>
      <c r="C2601" s="13" t="s">
        <v>13</v>
      </c>
      <c r="D2601">
        <f>VLOOKUP(укпф1[[#This Row],[Номенклатура]],[1]!Таблица213[[product_name]:[упаковка]],7,FALSE)</f>
        <v>412</v>
      </c>
      <c r="E2601" t="s">
        <v>160</v>
      </c>
      <c r="F2601" t="str">
        <f>VLOOKUP(укпф1[[#This Row],[Номенклатура]],[1]!Таблица213[[product_name]:[упаковка]],3,FALSE)</f>
        <v>ЗАМ</v>
      </c>
      <c r="G2601" s="15"/>
      <c r="H2601" t="str">
        <f>VLOOKUP(укпф1[[#This Row],[Номенклатура]],[1]!Таблица213[[product_name]:[упаковка]],4,FALSE)</f>
        <v>сердце</v>
      </c>
      <c r="I2601">
        <v>77</v>
      </c>
      <c r="J2601" s="15">
        <v>777.85714285714278</v>
      </c>
      <c r="K2601" s="15">
        <f>укпф1[[#This Row],[цена]]*укпф1[[#This Row],[объем]]</f>
        <v>59894.999999999993</v>
      </c>
      <c r="L2601" s="16">
        <f>IFERROR(укпф1[[#This Row],[объем]]*VLOOKUP(укпф1[[#This Row],[артикул]],[1]маринад!$A$2:$D$39,3,FALSE),укпф1[[#This Row],[объем]])</f>
        <v>77</v>
      </c>
    </row>
    <row r="2602" spans="1:12" x14ac:dyDescent="0.35">
      <c r="A2602" s="15" t="s">
        <v>161</v>
      </c>
      <c r="B2602" s="13" t="s">
        <v>13</v>
      </c>
      <c r="C2602" s="13" t="s">
        <v>13</v>
      </c>
      <c r="D2602">
        <f>VLOOKUP(укпф1[[#This Row],[Номенклатура]],[1]!Таблица213[[product_name]:[упаковка]],7,FALSE)</f>
        <v>357</v>
      </c>
      <c r="E2602" t="s">
        <v>105</v>
      </c>
      <c r="F2602" t="str">
        <f>VLOOKUP(укпф1[[#This Row],[Номенклатура]],[1]!Таблица213[[product_name]:[упаковка]],3,FALSE)</f>
        <v>ЗАМ</v>
      </c>
      <c r="G2602" s="15"/>
      <c r="H2602" t="str">
        <f>VLOOKUP(укпф1[[#This Row],[Номенклатура]],[1]!Таблица213[[product_name]:[упаковка]],4,FALSE)</f>
        <v>филе</v>
      </c>
      <c r="I2602">
        <v>2808</v>
      </c>
      <c r="J2602" s="15">
        <v>998.83928571428567</v>
      </c>
      <c r="K2602" s="15">
        <f>укпф1[[#This Row],[цена]]*укпф1[[#This Row],[объем]]</f>
        <v>2804740.7142857141</v>
      </c>
      <c r="L2602" s="16">
        <f>IFERROR(укпф1[[#This Row],[объем]]*VLOOKUP(укпф1[[#This Row],[артикул]],[1]маринад!$A$2:$D$39,3,FALSE),укпф1[[#This Row],[объем]])</f>
        <v>2808</v>
      </c>
    </row>
    <row r="2603" spans="1:12" x14ac:dyDescent="0.35">
      <c r="A2603" s="15" t="s">
        <v>161</v>
      </c>
      <c r="B2603" s="13" t="s">
        <v>13</v>
      </c>
      <c r="C2603" s="13" t="s">
        <v>13</v>
      </c>
      <c r="D2603">
        <f>VLOOKUP(укпф1[[#This Row],[Номенклатура]],[1]!Таблица213[[product_name]:[упаковка]],7,FALSE)</f>
        <v>1109</v>
      </c>
      <c r="E2603" t="s">
        <v>14</v>
      </c>
      <c r="F2603" t="str">
        <f>VLOOKUP(укпф1[[#This Row],[Номенклатура]],[1]!Таблица213[[product_name]:[упаковка]],3,FALSE)</f>
        <v>ЗАМ</v>
      </c>
      <c r="G2603" s="15"/>
      <c r="H2603" t="str">
        <f>VLOOKUP(укпф1[[#This Row],[Номенклатура]],[1]!Таблица213[[product_name]:[упаковка]],4,FALSE)</f>
        <v>филе</v>
      </c>
      <c r="I2603">
        <v>0</v>
      </c>
      <c r="J2603" s="15">
        <v>923.70535714285711</v>
      </c>
      <c r="K2603" s="15">
        <f>укпф1[[#This Row],[цена]]*укпф1[[#This Row],[объем]]</f>
        <v>0</v>
      </c>
      <c r="L2603" s="16">
        <f>IFERROR(укпф1[[#This Row],[объем]]*VLOOKUP(укпф1[[#This Row],[артикул]],[1]маринад!$A$2:$D$39,3,FALSE),укпф1[[#This Row],[объем]])</f>
        <v>0</v>
      </c>
    </row>
    <row r="2604" spans="1:12" x14ac:dyDescent="0.35">
      <c r="A2604" s="15" t="s">
        <v>161</v>
      </c>
      <c r="B2604" s="13" t="s">
        <v>13</v>
      </c>
      <c r="C2604" s="13" t="s">
        <v>13</v>
      </c>
      <c r="D2604">
        <f>VLOOKUP(укпф1[[#This Row],[Номенклатура]],[1]!Таблица213[[product_name]:[упаковка]],7,FALSE)</f>
        <v>357</v>
      </c>
      <c r="E2604" t="s">
        <v>105</v>
      </c>
      <c r="F2604" t="str">
        <f>VLOOKUP(укпф1[[#This Row],[Номенклатура]],[1]!Таблица213[[product_name]:[упаковка]],3,FALSE)</f>
        <v>ЗАМ</v>
      </c>
      <c r="G2604" s="15"/>
      <c r="H2604" t="str">
        <f>VLOOKUP(укпф1[[#This Row],[Номенклатура]],[1]!Таблица213[[product_name]:[упаковка]],4,FALSE)</f>
        <v>филе</v>
      </c>
      <c r="I2604">
        <v>2808.2999999999997</v>
      </c>
      <c r="J2604" s="15">
        <v>998.83928571428567</v>
      </c>
      <c r="K2604" s="15">
        <f>укпф1[[#This Row],[цена]]*укпф1[[#This Row],[объем]]</f>
        <v>2805040.3660714282</v>
      </c>
      <c r="L2604" s="16">
        <f>IFERROR(укпф1[[#This Row],[объем]]*VLOOKUP(укпф1[[#This Row],[артикул]],[1]маринад!$A$2:$D$39,3,FALSE),укпф1[[#This Row],[объем]])</f>
        <v>2808.2999999999997</v>
      </c>
    </row>
    <row r="2605" spans="1:12" x14ac:dyDescent="0.35">
      <c r="A2605" s="15" t="s">
        <v>161</v>
      </c>
      <c r="B2605" s="13" t="s">
        <v>13</v>
      </c>
      <c r="C2605" s="13" t="s">
        <v>13</v>
      </c>
      <c r="D2605">
        <f>VLOOKUP(укпф1[[#This Row],[Номенклатура]],[1]!Таблица213[[product_name]:[упаковка]],7,FALSE)</f>
        <v>1055</v>
      </c>
      <c r="E2605" t="s">
        <v>125</v>
      </c>
      <c r="F2605" t="str">
        <f>VLOOKUP(укпф1[[#This Row],[Номенклатура]],[1]!Таблица213[[product_name]:[упаковка]],3,FALSE)</f>
        <v>ЗАМ</v>
      </c>
      <c r="G2605" s="15"/>
      <c r="H2605" t="str">
        <f>VLOOKUP(укпф1[[#This Row],[Номенклатура]],[1]!Таблица213[[product_name]:[упаковка]],4,FALSE)</f>
        <v>табак</v>
      </c>
      <c r="I2605">
        <v>1700.0000000000002</v>
      </c>
      <c r="J2605" s="15">
        <v>654.10714285714278</v>
      </c>
      <c r="K2605" s="15">
        <f>укпф1[[#This Row],[цена]]*укпф1[[#This Row],[объем]]</f>
        <v>1111982.142857143</v>
      </c>
      <c r="L2605" s="16">
        <f>IFERROR(укпф1[[#This Row],[объем]]*VLOOKUP(укпф1[[#This Row],[артикул]],[1]маринад!$A$2:$D$39,3,FALSE),укпф1[[#This Row],[объем]])</f>
        <v>1700.0000000000002</v>
      </c>
    </row>
    <row r="2606" spans="1:12" x14ac:dyDescent="0.35">
      <c r="A2606" s="15" t="s">
        <v>161</v>
      </c>
      <c r="B2606" s="13" t="s">
        <v>13</v>
      </c>
      <c r="C2606" s="13" t="s">
        <v>13</v>
      </c>
      <c r="D2606">
        <f>VLOOKUP(укпф1[[#This Row],[Номенклатура]],[1]!Таблица213[[product_name]:[упаковка]],7,FALSE)</f>
        <v>1057</v>
      </c>
      <c r="E2606" t="s">
        <v>127</v>
      </c>
      <c r="F2606" t="str">
        <f>VLOOKUP(укпф1[[#This Row],[Номенклатура]],[1]!Таблица213[[product_name]:[упаковка]],3,FALSE)</f>
        <v>ЗАМ</v>
      </c>
      <c r="G2606" s="15"/>
      <c r="H2606" t="str">
        <f>VLOOKUP(укпф1[[#This Row],[Номенклатура]],[1]!Таблица213[[product_name]:[упаковка]],4,FALSE)</f>
        <v>табак</v>
      </c>
      <c r="I2606">
        <v>1800.0000000000002</v>
      </c>
      <c r="J2606" s="15">
        <v>654.10714285714278</v>
      </c>
      <c r="K2606" s="15">
        <f>укпф1[[#This Row],[цена]]*укпф1[[#This Row],[объем]]</f>
        <v>1177392.857142857</v>
      </c>
      <c r="L2606" s="16">
        <f>IFERROR(укпф1[[#This Row],[объем]]*VLOOKUP(укпф1[[#This Row],[артикул]],[1]маринад!$A$2:$D$39,3,FALSE),укпф1[[#This Row],[объем]])</f>
        <v>1800.0000000000002</v>
      </c>
    </row>
    <row r="2607" spans="1:12" x14ac:dyDescent="0.35">
      <c r="A2607" s="15" t="s">
        <v>161</v>
      </c>
      <c r="B2607" s="13" t="s">
        <v>13</v>
      </c>
      <c r="C2607" s="13" t="s">
        <v>13</v>
      </c>
      <c r="D2607">
        <f>VLOOKUP(укпф1[[#This Row],[Номенклатура]],[1]!Таблица213[[product_name]:[упаковка]],7,FALSE)</f>
        <v>1</v>
      </c>
      <c r="E2607" t="s">
        <v>122</v>
      </c>
      <c r="F2607" t="str">
        <f>VLOOKUP(укпф1[[#This Row],[Номенклатура]],[1]!Таблица213[[product_name]:[упаковка]],3,FALSE)</f>
        <v>ЗАМ</v>
      </c>
      <c r="G2607" s="15"/>
      <c r="H2607" t="str">
        <f>VLOOKUP(укпф1[[#This Row],[Номенклатура]],[1]!Таблица213[[product_name]:[упаковка]],4,FALSE)</f>
        <v>тушка</v>
      </c>
      <c r="I2607">
        <v>0</v>
      </c>
      <c r="J2607" s="15">
        <v>707.14285714285711</v>
      </c>
      <c r="K2607" s="15">
        <f>укпф1[[#This Row],[цена]]*укпф1[[#This Row],[объем]]</f>
        <v>0</v>
      </c>
      <c r="L2607" s="16">
        <f>IFERROR(укпф1[[#This Row],[объем]]*VLOOKUP(укпф1[[#This Row],[артикул]],[1]маринад!$A$2:$D$39,3,FALSE),укпф1[[#This Row],[объем]])</f>
        <v>0</v>
      </c>
    </row>
    <row r="2608" spans="1:12" x14ac:dyDescent="0.35">
      <c r="A2608" s="15" t="s">
        <v>161</v>
      </c>
      <c r="B2608" s="13" t="s">
        <v>13</v>
      </c>
      <c r="C2608" s="13" t="s">
        <v>13</v>
      </c>
      <c r="D2608">
        <f>VLOOKUP(укпф1[[#This Row],[Номенклатура]],[1]!Таблица213[[product_name]:[упаковка]],7,FALSE)</f>
        <v>2</v>
      </c>
      <c r="E2608" t="s">
        <v>123</v>
      </c>
      <c r="F2608" t="str">
        <f>VLOOKUP(укпф1[[#This Row],[Номенклатура]],[1]!Таблица213[[product_name]:[упаковка]],3,FALSE)</f>
        <v>ЗАМ</v>
      </c>
      <c r="G2608" s="15"/>
      <c r="H2608" t="str">
        <f>VLOOKUP(укпф1[[#This Row],[Номенклатура]],[1]!Таблица213[[product_name]:[упаковка]],4,FALSE)</f>
        <v>тушка</v>
      </c>
      <c r="I2608">
        <v>0</v>
      </c>
      <c r="J2608" s="15">
        <v>707.14285714285711</v>
      </c>
      <c r="K2608" s="15">
        <f>укпф1[[#This Row],[цена]]*укпф1[[#This Row],[объем]]</f>
        <v>0</v>
      </c>
      <c r="L2608" s="16">
        <f>IFERROR(укпф1[[#This Row],[объем]]*VLOOKUP(укпф1[[#This Row],[артикул]],[1]маринад!$A$2:$D$39,3,FALSE),укпф1[[#This Row],[объем]])</f>
        <v>0</v>
      </c>
    </row>
    <row r="2609" spans="1:12" x14ac:dyDescent="0.35">
      <c r="A2609" s="15" t="s">
        <v>161</v>
      </c>
      <c r="B2609" s="13" t="s">
        <v>13</v>
      </c>
      <c r="C2609" s="13" t="s">
        <v>13</v>
      </c>
      <c r="D2609">
        <f>VLOOKUP(укпф1[[#This Row],[Номенклатура]],[1]!Таблица213[[product_name]:[упаковка]],7,FALSE)</f>
        <v>3</v>
      </c>
      <c r="E2609" t="s">
        <v>124</v>
      </c>
      <c r="F2609" t="str">
        <f>VLOOKUP(укпф1[[#This Row],[Номенклатура]],[1]!Таблица213[[product_name]:[упаковка]],3,FALSE)</f>
        <v>ЗАМ</v>
      </c>
      <c r="G2609" s="15"/>
      <c r="H2609" t="str">
        <f>VLOOKUP(укпф1[[#This Row],[Номенклатура]],[1]!Таблица213[[product_name]:[упаковка]],4,FALSE)</f>
        <v>тушка</v>
      </c>
      <c r="I2609">
        <v>0</v>
      </c>
      <c r="J2609" s="15">
        <v>707.14285714285711</v>
      </c>
      <c r="K2609" s="15">
        <f>укпф1[[#This Row],[цена]]*укпф1[[#This Row],[объем]]</f>
        <v>0</v>
      </c>
      <c r="L2609" s="16">
        <f>IFERROR(укпф1[[#This Row],[объем]]*VLOOKUP(укпф1[[#This Row],[артикул]],[1]маринад!$A$2:$D$39,3,FALSE),укпф1[[#This Row],[объем]])</f>
        <v>0</v>
      </c>
    </row>
    <row r="2610" spans="1:12" x14ac:dyDescent="0.35">
      <c r="A2610" s="15" t="s">
        <v>161</v>
      </c>
      <c r="B2610" s="13" t="s">
        <v>13</v>
      </c>
      <c r="C2610" s="13" t="s">
        <v>13</v>
      </c>
      <c r="D2610">
        <f>VLOOKUP(укпф1[[#This Row],[Номенклатура]],[1]!Таблица213[[product_name]:[упаковка]],7,FALSE)</f>
        <v>4</v>
      </c>
      <c r="E2610" t="s">
        <v>146</v>
      </c>
      <c r="F2610" t="str">
        <f>VLOOKUP(укпф1[[#This Row],[Номенклатура]],[1]!Таблица213[[product_name]:[упаковка]],3,FALSE)</f>
        <v>ЗАМ</v>
      </c>
      <c r="G2610" s="15"/>
      <c r="H2610" t="str">
        <f>VLOOKUP(укпф1[[#This Row],[Номенклатура]],[1]!Таблица213[[product_name]:[упаковка]],4,FALSE)</f>
        <v>тушка</v>
      </c>
      <c r="I2610">
        <v>0</v>
      </c>
      <c r="J2610" s="15">
        <v>707.14285714285711</v>
      </c>
      <c r="K2610" s="15">
        <f>укпф1[[#This Row],[цена]]*укпф1[[#This Row],[объем]]</f>
        <v>0</v>
      </c>
      <c r="L2610" s="16">
        <f>IFERROR(укпф1[[#This Row],[объем]]*VLOOKUP(укпф1[[#This Row],[артикул]],[1]маринад!$A$2:$D$39,3,FALSE),укпф1[[#This Row],[объем]])</f>
        <v>0</v>
      </c>
    </row>
    <row r="2611" spans="1:12" x14ac:dyDescent="0.35">
      <c r="A2611" s="15" t="s">
        <v>161</v>
      </c>
      <c r="B2611" s="13" t="s">
        <v>13</v>
      </c>
      <c r="C2611" s="13" t="s">
        <v>13</v>
      </c>
      <c r="D2611">
        <f>VLOOKUP(укпф1[[#This Row],[Номенклатура]],[1]!Таблица213[[product_name]:[упаковка]],7,FALSE)</f>
        <v>9</v>
      </c>
      <c r="E2611" t="s">
        <v>107</v>
      </c>
      <c r="F2611" t="str">
        <f>VLOOKUP(укпф1[[#This Row],[Номенклатура]],[1]!Таблица213[[product_name]:[упаковка]],3,FALSE)</f>
        <v>ЗАМ</v>
      </c>
      <c r="G2611" s="15"/>
      <c r="H2611" t="str">
        <f>VLOOKUP(укпф1[[#This Row],[Номенклатура]],[1]!Таблица213[[product_name]:[упаковка]],4,FALSE)</f>
        <v>тушка</v>
      </c>
      <c r="I2611">
        <v>2600</v>
      </c>
      <c r="J2611" s="15">
        <v>707.14285714285711</v>
      </c>
      <c r="K2611" s="15">
        <f>укпф1[[#This Row],[цена]]*укпф1[[#This Row],[объем]]</f>
        <v>1838571.4285714284</v>
      </c>
      <c r="L2611" s="16">
        <f>IFERROR(укпф1[[#This Row],[объем]]*VLOOKUP(укпф1[[#This Row],[артикул]],[1]маринад!$A$2:$D$39,3,FALSE),укпф1[[#This Row],[объем]])</f>
        <v>2600</v>
      </c>
    </row>
    <row r="2612" spans="1:12" x14ac:dyDescent="0.35">
      <c r="A2612" s="15" t="s">
        <v>161</v>
      </c>
      <c r="B2612" s="13" t="s">
        <v>13</v>
      </c>
      <c r="C2612" s="13" t="s">
        <v>13</v>
      </c>
      <c r="D2612">
        <f>VLOOKUP(укпф1[[#This Row],[Номенклатура]],[1]!Таблица213[[product_name]:[упаковка]],7,FALSE)</f>
        <v>1055</v>
      </c>
      <c r="E2612" t="s">
        <v>125</v>
      </c>
      <c r="F2612" t="str">
        <f>VLOOKUP(укпф1[[#This Row],[Номенклатура]],[1]!Таблица213[[product_name]:[упаковка]],3,FALSE)</f>
        <v>ЗАМ</v>
      </c>
      <c r="G2612" s="15"/>
      <c r="H2612" t="str">
        <f>VLOOKUP(укпф1[[#This Row],[Номенклатура]],[1]!Таблица213[[product_name]:[упаковка]],4,FALSE)</f>
        <v>табак</v>
      </c>
      <c r="I2612">
        <v>0</v>
      </c>
      <c r="J2612" s="15">
        <v>654.10714285714278</v>
      </c>
      <c r="K2612" s="15">
        <f>укпф1[[#This Row],[цена]]*укпф1[[#This Row],[объем]]</f>
        <v>0</v>
      </c>
      <c r="L2612" s="16">
        <f>IFERROR(укпф1[[#This Row],[объем]]*VLOOKUP(укпф1[[#This Row],[артикул]],[1]маринад!$A$2:$D$39,3,FALSE),укпф1[[#This Row],[объем]])</f>
        <v>0</v>
      </c>
    </row>
    <row r="2613" spans="1:12" x14ac:dyDescent="0.35">
      <c r="A2613" s="15" t="s">
        <v>161</v>
      </c>
      <c r="B2613" s="13" t="s">
        <v>13</v>
      </c>
      <c r="C2613" s="13" t="s">
        <v>13</v>
      </c>
      <c r="D2613">
        <f>VLOOKUP(укпф1[[#This Row],[Номенклатура]],[1]!Таблица213[[product_name]:[упаковка]],7,FALSE)</f>
        <v>1056</v>
      </c>
      <c r="E2613" t="s">
        <v>126</v>
      </c>
      <c r="F2613" t="str">
        <f>VLOOKUP(укпф1[[#This Row],[Номенклатура]],[1]!Таблица213[[product_name]:[упаковка]],3,FALSE)</f>
        <v>ЗАМ</v>
      </c>
      <c r="G2613" s="15"/>
      <c r="H2613" t="str">
        <f>VLOOKUP(укпф1[[#This Row],[Номенклатура]],[1]!Таблица213[[product_name]:[упаковка]],4,FALSE)</f>
        <v>табак</v>
      </c>
      <c r="I2613">
        <v>0</v>
      </c>
      <c r="J2613" s="15">
        <v>654.10714285714278</v>
      </c>
      <c r="K2613" s="15">
        <f>укпф1[[#This Row],[цена]]*укпф1[[#This Row],[объем]]</f>
        <v>0</v>
      </c>
      <c r="L2613" s="16">
        <f>IFERROR(укпф1[[#This Row],[объем]]*VLOOKUP(укпф1[[#This Row],[артикул]],[1]маринад!$A$2:$D$39,3,FALSE),укпф1[[#This Row],[объем]])</f>
        <v>0</v>
      </c>
    </row>
    <row r="2614" spans="1:12" x14ac:dyDescent="0.35">
      <c r="A2614" s="15" t="s">
        <v>161</v>
      </c>
      <c r="B2614" s="13" t="s">
        <v>13</v>
      </c>
      <c r="C2614" s="13" t="s">
        <v>13</v>
      </c>
      <c r="D2614">
        <f>VLOOKUP(укпф1[[#This Row],[Номенклатура]],[1]!Таблица213[[product_name]:[упаковка]],7,FALSE)</f>
        <v>1057</v>
      </c>
      <c r="E2614" t="s">
        <v>127</v>
      </c>
      <c r="F2614" t="str">
        <f>VLOOKUP(укпф1[[#This Row],[Номенклатура]],[1]!Таблица213[[product_name]:[упаковка]],3,FALSE)</f>
        <v>ЗАМ</v>
      </c>
      <c r="G2614" s="15"/>
      <c r="H2614" t="str">
        <f>VLOOKUP(укпф1[[#This Row],[Номенклатура]],[1]!Таблица213[[product_name]:[упаковка]],4,FALSE)</f>
        <v>табак</v>
      </c>
      <c r="I2614">
        <v>0</v>
      </c>
      <c r="J2614" s="15">
        <v>654.10714285714278</v>
      </c>
      <c r="K2614" s="15">
        <f>укпф1[[#This Row],[цена]]*укпф1[[#This Row],[объем]]</f>
        <v>0</v>
      </c>
      <c r="L2614" s="16">
        <f>IFERROR(укпф1[[#This Row],[объем]]*VLOOKUP(укпф1[[#This Row],[артикул]],[1]маринад!$A$2:$D$39,3,FALSE),укпф1[[#This Row],[объем]])</f>
        <v>0</v>
      </c>
    </row>
    <row r="2615" spans="1:12" x14ac:dyDescent="0.35">
      <c r="A2615" s="15" t="s">
        <v>161</v>
      </c>
      <c r="B2615" s="13" t="s">
        <v>13</v>
      </c>
      <c r="C2615" s="13" t="s">
        <v>13</v>
      </c>
      <c r="D2615">
        <f>VLOOKUP(укпф1[[#This Row],[Номенклатура]],[1]!Таблица213[[product_name]:[упаковка]],7,FALSE)</f>
        <v>1060</v>
      </c>
      <c r="E2615" t="s">
        <v>173</v>
      </c>
      <c r="F2615" t="str">
        <f>VLOOKUP(укпф1[[#This Row],[Номенклатура]],[1]!Таблица213[[product_name]:[упаковка]],3,FALSE)</f>
        <v>ЗАМ</v>
      </c>
      <c r="G2615" s="15"/>
      <c r="H2615" t="str">
        <f>VLOOKUP(укпф1[[#This Row],[Номенклатура]],[1]!Таблица213[[product_name]:[упаковка]],4,FALSE)</f>
        <v>тушка</v>
      </c>
      <c r="I2615">
        <v>0</v>
      </c>
      <c r="J2615" s="15">
        <v>654.10714285714278</v>
      </c>
      <c r="K2615" s="15">
        <f>укпф1[[#This Row],[цена]]*укпф1[[#This Row],[объем]]</f>
        <v>0</v>
      </c>
      <c r="L2615" s="16">
        <f>IFERROR(укпф1[[#This Row],[объем]]*VLOOKUP(укпф1[[#This Row],[артикул]],[1]маринад!$A$2:$D$39,3,FALSE),укпф1[[#This Row],[объем]])</f>
        <v>0</v>
      </c>
    </row>
    <row r="2616" spans="1:12" x14ac:dyDescent="0.35">
      <c r="A2616" s="15" t="s">
        <v>161</v>
      </c>
      <c r="B2616" s="13" t="s">
        <v>13</v>
      </c>
      <c r="C2616" s="13" t="s">
        <v>13</v>
      </c>
      <c r="D2616">
        <f>VLOOKUP(укпф1[[#This Row],[Номенклатура]],[1]!Таблица213[[product_name]:[упаковка]],7,FALSE)</f>
        <v>1061</v>
      </c>
      <c r="E2616" t="s">
        <v>174</v>
      </c>
      <c r="F2616" t="str">
        <f>VLOOKUP(укпф1[[#This Row],[Номенклатура]],[1]!Таблица213[[product_name]:[упаковка]],3,FALSE)</f>
        <v>ЗАМ</v>
      </c>
      <c r="G2616" s="15"/>
      <c r="H2616" t="str">
        <f>VLOOKUP(укпф1[[#This Row],[Номенклатура]],[1]!Таблица213[[product_name]:[упаковка]],4,FALSE)</f>
        <v>тушка</v>
      </c>
      <c r="I2616">
        <v>0</v>
      </c>
      <c r="J2616" s="15">
        <v>654.10714285714278</v>
      </c>
      <c r="K2616" s="15">
        <f>укпф1[[#This Row],[цена]]*укпф1[[#This Row],[объем]]</f>
        <v>0</v>
      </c>
      <c r="L2616" s="16">
        <f>IFERROR(укпф1[[#This Row],[объем]]*VLOOKUP(укпф1[[#This Row],[артикул]],[1]маринад!$A$2:$D$39,3,FALSE),укпф1[[#This Row],[объем]])</f>
        <v>0</v>
      </c>
    </row>
    <row r="2617" spans="1:12" x14ac:dyDescent="0.35">
      <c r="A2617" s="15" t="s">
        <v>161</v>
      </c>
      <c r="B2617" s="13" t="s">
        <v>13</v>
      </c>
      <c r="C2617" s="13" t="s">
        <v>13</v>
      </c>
      <c r="D2617">
        <f>VLOOKUP(укпф1[[#This Row],[Номенклатура]],[1]!Таблица213[[product_name]:[упаковка]],7,FALSE)</f>
        <v>1062</v>
      </c>
      <c r="E2617" t="s">
        <v>175</v>
      </c>
      <c r="F2617" t="str">
        <f>VLOOKUP(укпф1[[#This Row],[Номенклатура]],[1]!Таблица213[[product_name]:[упаковка]],3,FALSE)</f>
        <v>ЗАМ</v>
      </c>
      <c r="G2617" s="15"/>
      <c r="H2617" t="str">
        <f>VLOOKUP(укпф1[[#This Row],[Номенклатура]],[1]!Таблица213[[product_name]:[упаковка]],4,FALSE)</f>
        <v>тушка</v>
      </c>
      <c r="I2617">
        <v>0</v>
      </c>
      <c r="J2617" s="15">
        <v>680.62499999999989</v>
      </c>
      <c r="K2617" s="15">
        <f>укпф1[[#This Row],[цена]]*укпф1[[#This Row],[объем]]</f>
        <v>0</v>
      </c>
      <c r="L2617" s="16">
        <f>IFERROR(укпф1[[#This Row],[объем]]*VLOOKUP(укпф1[[#This Row],[артикул]],[1]маринад!$A$2:$D$39,3,FALSE),укпф1[[#This Row],[объем]])</f>
        <v>0</v>
      </c>
    </row>
    <row r="2618" spans="1:12" x14ac:dyDescent="0.35">
      <c r="A2618" s="15" t="s">
        <v>161</v>
      </c>
      <c r="B2618" s="13" t="s">
        <v>13</v>
      </c>
      <c r="C2618" s="13" t="s">
        <v>13</v>
      </c>
      <c r="D2618">
        <f>VLOOKUP(укпф1[[#This Row],[Номенклатура]],[1]!Таблица213[[product_name]:[упаковка]],7,FALSE)</f>
        <v>1063</v>
      </c>
      <c r="E2618" t="s">
        <v>176</v>
      </c>
      <c r="F2618" t="str">
        <f>VLOOKUP(укпф1[[#This Row],[Номенклатура]],[1]!Таблица213[[product_name]:[упаковка]],3,FALSE)</f>
        <v>ЗАМ</v>
      </c>
      <c r="G2618" s="15"/>
      <c r="H2618" t="str">
        <f>VLOOKUP(укпф1[[#This Row],[Номенклатура]],[1]!Таблица213[[product_name]:[упаковка]],4,FALSE)</f>
        <v>тушка</v>
      </c>
      <c r="I2618">
        <v>0</v>
      </c>
      <c r="J2618" s="15">
        <v>680.62499999999989</v>
      </c>
      <c r="K2618" s="15">
        <f>укпф1[[#This Row],[цена]]*укпф1[[#This Row],[объем]]</f>
        <v>0</v>
      </c>
      <c r="L2618" s="16">
        <f>IFERROR(укпф1[[#This Row],[объем]]*VLOOKUP(укпф1[[#This Row],[артикул]],[1]маринад!$A$2:$D$39,3,FALSE),укпф1[[#This Row],[объем]])</f>
        <v>0</v>
      </c>
    </row>
    <row r="2619" spans="1:12" x14ac:dyDescent="0.35">
      <c r="A2619" s="15" t="s">
        <v>161</v>
      </c>
      <c r="B2619" s="13" t="s">
        <v>13</v>
      </c>
      <c r="C2619" s="13" t="s">
        <v>13</v>
      </c>
      <c r="D2619">
        <f>VLOOKUP(укпф1[[#This Row],[Номенклатура]],[1]!Таблица213[[product_name]:[упаковка]],7,FALSE)</f>
        <v>1051</v>
      </c>
      <c r="E2619" t="s">
        <v>128</v>
      </c>
      <c r="F2619" t="str">
        <f>VLOOKUP(укпф1[[#This Row],[Номенклатура]],[1]!Таблица213[[product_name]:[упаковка]],3,FALSE)</f>
        <v>ЗАМ</v>
      </c>
      <c r="G2619" s="15"/>
      <c r="H2619" t="str">
        <f>VLOOKUP(укпф1[[#This Row],[Номенклатура]],[1]!Таблица213[[product_name]:[упаковка]],4,FALSE)</f>
        <v>тушка</v>
      </c>
      <c r="I2619">
        <v>0</v>
      </c>
      <c r="J2619" s="15">
        <v>680.62499999999989</v>
      </c>
      <c r="K2619" s="15">
        <f>укпф1[[#This Row],[цена]]*укпф1[[#This Row],[объем]]</f>
        <v>0</v>
      </c>
      <c r="L2619" s="16">
        <f>IFERROR(укпф1[[#This Row],[объем]]*VLOOKUP(укпф1[[#This Row],[артикул]],[1]маринад!$A$2:$D$39,3,FALSE),укпф1[[#This Row],[объем]])</f>
        <v>0</v>
      </c>
    </row>
    <row r="2620" spans="1:12" x14ac:dyDescent="0.35">
      <c r="A2620" s="15" t="s">
        <v>161</v>
      </c>
      <c r="B2620" s="13" t="s">
        <v>13</v>
      </c>
      <c r="C2620" s="13" t="s">
        <v>13</v>
      </c>
      <c r="D2620">
        <f>VLOOKUP(укпф1[[#This Row],[Номенклатура]],[1]!Таблица213[[product_name]:[упаковка]],7,FALSE)</f>
        <v>114</v>
      </c>
      <c r="E2620" t="s">
        <v>129</v>
      </c>
      <c r="F2620" t="str">
        <f>VLOOKUP(укпф1[[#This Row],[Номенклатура]],[1]!Таблица213[[product_name]:[упаковка]],3,FALSE)</f>
        <v>ЗАМ</v>
      </c>
      <c r="G2620" s="15"/>
      <c r="H2620" t="str">
        <f>VLOOKUP(укпф1[[#This Row],[Номенклатура]],[1]!Таблица213[[product_name]:[упаковка]],4,FALSE)</f>
        <v>табак</v>
      </c>
      <c r="I2620">
        <v>0</v>
      </c>
      <c r="J2620" s="15">
        <v>662.94642857142856</v>
      </c>
      <c r="K2620" s="15">
        <f>укпф1[[#This Row],[цена]]*укпф1[[#This Row],[объем]]</f>
        <v>0</v>
      </c>
      <c r="L2620" s="16">
        <f>IFERROR(укпф1[[#This Row],[объем]]*VLOOKUP(укпф1[[#This Row],[артикул]],[1]маринад!$A$2:$D$39,3,FALSE),укпф1[[#This Row],[объем]])</f>
        <v>0</v>
      </c>
    </row>
    <row r="2621" spans="1:12" x14ac:dyDescent="0.35">
      <c r="A2621" s="15" t="s">
        <v>161</v>
      </c>
      <c r="B2621" s="13" t="s">
        <v>13</v>
      </c>
      <c r="C2621" s="13" t="s">
        <v>13</v>
      </c>
      <c r="D2621">
        <f>VLOOKUP(укпф1[[#This Row],[Номенклатура]],[1]!Таблица213[[product_name]:[упаковка]],7,FALSE)</f>
        <v>19</v>
      </c>
      <c r="E2621" t="s">
        <v>110</v>
      </c>
      <c r="F2621" t="str">
        <f>VLOOKUP(укпф1[[#This Row],[Номенклатура]],[1]!Таблица213[[product_name]:[упаковка]],3,FALSE)</f>
        <v>ЗАМ</v>
      </c>
      <c r="G2621" s="15"/>
      <c r="H2621" t="str">
        <f>VLOOKUP(укпф1[[#This Row],[Номенклатура]],[1]!Таблица213[[product_name]:[упаковка]],4,FALSE)</f>
        <v>четвертина</v>
      </c>
      <c r="I2621">
        <v>0</v>
      </c>
      <c r="J2621" s="15">
        <v>645.26785714285711</v>
      </c>
      <c r="K2621" s="15">
        <f>укпф1[[#This Row],[цена]]*укпф1[[#This Row],[объем]]</f>
        <v>0</v>
      </c>
      <c r="L2621" s="16">
        <f>IFERROR(укпф1[[#This Row],[объем]]*VLOOKUP(укпф1[[#This Row],[артикул]],[1]маринад!$A$2:$D$39,3,FALSE),укпф1[[#This Row],[объем]])</f>
        <v>0</v>
      </c>
    </row>
    <row r="2622" spans="1:12" x14ac:dyDescent="0.35">
      <c r="A2622" s="15" t="s">
        <v>161</v>
      </c>
      <c r="B2622" s="13" t="s">
        <v>13</v>
      </c>
      <c r="C2622" s="13" t="s">
        <v>13</v>
      </c>
      <c r="D2622">
        <f>VLOOKUP(укпф1[[#This Row],[Номенклатура]],[1]!Таблица213[[product_name]:[упаковка]],7,FALSE)</f>
        <v>220</v>
      </c>
      <c r="E2622" t="s">
        <v>130</v>
      </c>
      <c r="F2622" t="str">
        <f>VLOOKUP(укпф1[[#This Row],[Номенклатура]],[1]!Таблица213[[product_name]:[упаковка]],3,FALSE)</f>
        <v>ЗАМ</v>
      </c>
      <c r="G2622" s="15"/>
      <c r="H2622" t="str">
        <f>VLOOKUP(укпф1[[#This Row],[Номенклатура]],[1]!Таблица213[[product_name]:[упаковка]],4,FALSE)</f>
        <v>четвертина</v>
      </c>
      <c r="I2622">
        <v>0</v>
      </c>
      <c r="J2622" s="15">
        <v>724.82142857142856</v>
      </c>
      <c r="K2622" s="15">
        <f>укпф1[[#This Row],[цена]]*укпф1[[#This Row],[объем]]</f>
        <v>0</v>
      </c>
      <c r="L2622" s="16">
        <f>IFERROR(укпф1[[#This Row],[объем]]*VLOOKUP(укпф1[[#This Row],[артикул]],[1]маринад!$A$2:$D$39,3,FALSE),укпф1[[#This Row],[объем]])</f>
        <v>0</v>
      </c>
    </row>
    <row r="2623" spans="1:12" x14ac:dyDescent="0.35">
      <c r="A2623" s="15" t="s">
        <v>161</v>
      </c>
      <c r="B2623" s="13" t="s">
        <v>13</v>
      </c>
      <c r="C2623" s="13" t="s">
        <v>13</v>
      </c>
      <c r="D2623">
        <f>VLOOKUP(укпф1[[#This Row],[Номенклатура]],[1]!Таблица213[[product_name]:[упаковка]],7,FALSE)</f>
        <v>126</v>
      </c>
      <c r="E2623" t="s">
        <v>131</v>
      </c>
      <c r="F2623" t="str">
        <f>VLOOKUP(укпф1[[#This Row],[Номенклатура]],[1]!Таблица213[[product_name]:[упаковка]],3,FALSE)</f>
        <v>ЗАМ</v>
      </c>
      <c r="G2623" s="15"/>
      <c r="H2623" t="str">
        <f>VLOOKUP(укпф1[[#This Row],[Номенклатура]],[1]!Таблица213[[product_name]:[упаковка]],4,FALSE)</f>
        <v>шкура</v>
      </c>
      <c r="I2623">
        <v>0</v>
      </c>
      <c r="J2623" s="15">
        <v>397.76785714285705</v>
      </c>
      <c r="K2623" s="15">
        <f>укпф1[[#This Row],[цена]]*укпф1[[#This Row],[объем]]</f>
        <v>0</v>
      </c>
      <c r="L2623" s="16">
        <f>IFERROR(укпф1[[#This Row],[объем]]*VLOOKUP(укпф1[[#This Row],[артикул]],[1]маринад!$A$2:$D$39,3,FALSE),укпф1[[#This Row],[объем]])</f>
        <v>0</v>
      </c>
    </row>
    <row r="2624" spans="1:12" x14ac:dyDescent="0.35">
      <c r="A2624" s="15" t="s">
        <v>161</v>
      </c>
      <c r="B2624" s="13" t="s">
        <v>13</v>
      </c>
      <c r="C2624" s="13" t="s">
        <v>13</v>
      </c>
      <c r="D2624">
        <f>VLOOKUP(укпф1[[#This Row],[Номенклатура]],[1]!Таблица213[[product_name]:[упаковка]],7,FALSE)</f>
        <v>1644</v>
      </c>
      <c r="E2624" t="s">
        <v>177</v>
      </c>
      <c r="F2624" t="str">
        <f>VLOOKUP(укпф1[[#This Row],[Номенклатура]],[1]!Таблица213[[product_name]:[упаковка]],3,FALSE)</f>
        <v>зам</v>
      </c>
      <c r="G2624" s="15"/>
      <c r="H2624" t="str">
        <f>VLOOKUP(укпф1[[#This Row],[Номенклатура]],[1]!Таблица213[[product_name]:[упаковка]],4,FALSE)</f>
        <v>печень</v>
      </c>
      <c r="I2624">
        <v>708</v>
      </c>
      <c r="J2624" s="15">
        <v>322.63392857142856</v>
      </c>
      <c r="K2624" s="15">
        <f>укпф1[[#This Row],[цена]]*укпф1[[#This Row],[объем]]</f>
        <v>228424.82142857142</v>
      </c>
      <c r="L2624" s="16">
        <f>IFERROR(укпф1[[#This Row],[объем]]*VLOOKUP(укпф1[[#This Row],[артикул]],[1]маринад!$A$2:$D$39,3,FALSE),укпф1[[#This Row],[объем]])</f>
        <v>708</v>
      </c>
    </row>
    <row r="2625" spans="1:12" x14ac:dyDescent="0.35">
      <c r="A2625" s="15" t="s">
        <v>161</v>
      </c>
      <c r="B2625" s="13" t="s">
        <v>13</v>
      </c>
      <c r="C2625" s="13" t="s">
        <v>13</v>
      </c>
      <c r="D2625">
        <f>VLOOKUP(укпф1[[#This Row],[Номенклатура]],[1]!Таблица213[[product_name]:[упаковка]],7,FALSE)</f>
        <v>410</v>
      </c>
      <c r="E2625" t="s">
        <v>158</v>
      </c>
      <c r="F2625" t="str">
        <f>VLOOKUP(укпф1[[#This Row],[Номенклатура]],[1]!Таблица213[[product_name]:[упаковка]],3,FALSE)</f>
        <v>ЗАМ</v>
      </c>
      <c r="G2625" s="15"/>
      <c r="H2625" t="str">
        <f>VLOOKUP(укпф1[[#This Row],[Номенклатура]],[1]!Таблица213[[product_name]:[упаковка]],4,FALSE)</f>
        <v>желудки</v>
      </c>
      <c r="I2625">
        <v>216</v>
      </c>
      <c r="J2625" s="15">
        <v>494.99999999999994</v>
      </c>
      <c r="K2625" s="15">
        <f>укпф1[[#This Row],[цена]]*укпф1[[#This Row],[объем]]</f>
        <v>106919.99999999999</v>
      </c>
      <c r="L2625" s="16">
        <f>IFERROR(укпф1[[#This Row],[объем]]*VLOOKUP(укпф1[[#This Row],[артикул]],[1]маринад!$A$2:$D$39,3,FALSE),укпф1[[#This Row],[объем]])</f>
        <v>216</v>
      </c>
    </row>
    <row r="2626" spans="1:12" x14ac:dyDescent="0.35">
      <c r="A2626" s="15" t="s">
        <v>161</v>
      </c>
      <c r="B2626" s="13" t="s">
        <v>13</v>
      </c>
      <c r="C2626" s="13" t="s">
        <v>13</v>
      </c>
      <c r="D2626">
        <f>VLOOKUP(укпф1[[#This Row],[Номенклатура]],[1]!Таблица213[[product_name]:[упаковка]],7,FALSE)</f>
        <v>412</v>
      </c>
      <c r="E2626" t="s">
        <v>160</v>
      </c>
      <c r="F2626" t="str">
        <f>VLOOKUP(укпф1[[#This Row],[Номенклатура]],[1]!Таблица213[[product_name]:[упаковка]],3,FALSE)</f>
        <v>ЗАМ</v>
      </c>
      <c r="G2626" s="15"/>
      <c r="H2626" t="str">
        <f>VLOOKUP(укпф1[[#This Row],[Номенклатура]],[1]!Таблица213[[product_name]:[упаковка]],4,FALSE)</f>
        <v>сердце</v>
      </c>
      <c r="I2626">
        <v>84</v>
      </c>
      <c r="J2626" s="15">
        <v>777.85714285714278</v>
      </c>
      <c r="K2626" s="15">
        <f>укпф1[[#This Row],[цена]]*укпф1[[#This Row],[объем]]</f>
        <v>65339.999999999993</v>
      </c>
      <c r="L2626" s="16">
        <f>IFERROR(укпф1[[#This Row],[объем]]*VLOOKUP(укпф1[[#This Row],[артикул]],[1]маринад!$A$2:$D$39,3,FALSE),укпф1[[#This Row],[объем]])</f>
        <v>84</v>
      </c>
    </row>
    <row r="2627" spans="1:12" x14ac:dyDescent="0.35">
      <c r="A2627" s="15" t="s">
        <v>161</v>
      </c>
      <c r="B2627" s="13" t="s">
        <v>165</v>
      </c>
      <c r="C2627" s="13" t="s">
        <v>16</v>
      </c>
      <c r="D2627">
        <f>VLOOKUP(укпф1[[#This Row],[Номенклатура]],[1]!Таблица213[[product_name]:[упаковка]],7,FALSE)</f>
        <v>744</v>
      </c>
      <c r="E2627" t="s">
        <v>92</v>
      </c>
      <c r="F2627" t="str">
        <f>VLOOKUP(укпф1[[#This Row],[Номенклатура]],[1]!Таблица213[[product_name]:[упаковка]],3,FALSE)</f>
        <v>ОХЛ</v>
      </c>
      <c r="G2627" s="15"/>
      <c r="H2627" t="str">
        <f>VLOOKUP(укпф1[[#This Row],[Номенклатура]],[1]!Таблица213[[product_name]:[упаковка]],4,FALSE)</f>
        <v>шея</v>
      </c>
      <c r="I2627">
        <v>617.4</v>
      </c>
      <c r="J2627" s="15">
        <v>297.71598214285711</v>
      </c>
      <c r="K2627" s="15">
        <f>укпф1[[#This Row],[цена]]*укпф1[[#This Row],[объем]]</f>
        <v>183809.84737499998</v>
      </c>
      <c r="L2627" s="16">
        <f>IFERROR(укпф1[[#This Row],[объем]]*VLOOKUP(укпф1[[#This Row],[артикул]],[1]маринад!$A$2:$D$39,3,FALSE),укпф1[[#This Row],[объем]])</f>
        <v>617.4</v>
      </c>
    </row>
    <row r="2628" spans="1:12" x14ac:dyDescent="0.35">
      <c r="A2628" s="15" t="s">
        <v>140</v>
      </c>
      <c r="B2628" s="13" t="s">
        <v>106</v>
      </c>
      <c r="C2628" s="13" t="s">
        <v>102</v>
      </c>
      <c r="D2628">
        <v>1088</v>
      </c>
      <c r="E2628" t="s">
        <v>103</v>
      </c>
      <c r="F2628" t="str">
        <f>VLOOKUP(укпф1[[#This Row],[Номенклатура]],[1]!Таблица213[[product_name]:[упаковка]],3,FALSE)</f>
        <v>ОХЛ</v>
      </c>
      <c r="G2628" s="15"/>
      <c r="H2628" t="str">
        <f>VLOOKUP(укпф1[[#This Row],[Номенклатура]],[1]!Таблица213[[product_name]:[упаковка]],4,FALSE)</f>
        <v>тушка</v>
      </c>
      <c r="I2628" s="15">
        <v>63722.233482575859</v>
      </c>
      <c r="J2628" s="15">
        <v>631.62</v>
      </c>
      <c r="K2628" s="15">
        <f>укпф1[[#This Row],[цена]]*укпф1[[#This Row],[объем]]</f>
        <v>40248237.112264566</v>
      </c>
      <c r="L2628" s="16">
        <f>IFERROR(укпф1[[#This Row],[объем]]*VLOOKUP(укпф1[[#This Row],[артикул]],[1]маринад!$A$2:$D$39,3,FALSE),укпф1[[#This Row],[объем]])</f>
        <v>63722.233482575859</v>
      </c>
    </row>
    <row r="2629" spans="1:12" x14ac:dyDescent="0.35">
      <c r="A2629" s="15" t="s">
        <v>144</v>
      </c>
      <c r="B2629" s="13" t="s">
        <v>106</v>
      </c>
      <c r="C2629" s="13" t="s">
        <v>102</v>
      </c>
      <c r="D2629">
        <v>1088</v>
      </c>
      <c r="E2629" t="s">
        <v>103</v>
      </c>
      <c r="F2629" t="str">
        <f>VLOOKUP(укпф1[[#This Row],[Номенклатура]],[1]!Таблица213[[product_name]:[упаковка]],3,FALSE)</f>
        <v>ОХЛ</v>
      </c>
      <c r="G2629" s="15"/>
      <c r="H2629" t="str">
        <f>VLOOKUP(укпф1[[#This Row],[Номенклатура]],[1]!Таблица213[[product_name]:[упаковка]],4,FALSE)</f>
        <v>тушка</v>
      </c>
      <c r="I2629" s="15">
        <v>77911.237912314828</v>
      </c>
      <c r="J2629" s="15">
        <v>631.62</v>
      </c>
      <c r="K2629" s="15">
        <f>укпф1[[#This Row],[цена]]*укпф1[[#This Row],[объем]]</f>
        <v>49210296.090176292</v>
      </c>
      <c r="L2629" s="16">
        <f>IFERROR(укпф1[[#This Row],[объем]]*VLOOKUP(укпф1[[#This Row],[артикул]],[1]маринад!$A$2:$D$39,3,FALSE),укпф1[[#This Row],[объем]])</f>
        <v>77911.237912314828</v>
      </c>
    </row>
    <row r="2630" spans="1:12" x14ac:dyDescent="0.35">
      <c r="A2630" s="15" t="s">
        <v>147</v>
      </c>
      <c r="B2630" s="13" t="s">
        <v>106</v>
      </c>
      <c r="C2630" s="13" t="s">
        <v>102</v>
      </c>
      <c r="D2630">
        <v>1088</v>
      </c>
      <c r="E2630" t="s">
        <v>103</v>
      </c>
      <c r="F2630" t="str">
        <f>VLOOKUP(укпф1[[#This Row],[Номенклатура]],[1]!Таблица213[[product_name]:[упаковка]],3,FALSE)</f>
        <v>ОХЛ</v>
      </c>
      <c r="G2630" s="15"/>
      <c r="H2630" t="str">
        <f>VLOOKUP(укпф1[[#This Row],[Номенклатура]],[1]!Таблица213[[product_name]:[упаковка]],4,FALSE)</f>
        <v>тушка</v>
      </c>
      <c r="I2630" s="15">
        <v>59397.654216034221</v>
      </c>
      <c r="J2630" s="15">
        <v>631.62</v>
      </c>
      <c r="K2630" s="15">
        <f>укпф1[[#This Row],[цена]]*укпф1[[#This Row],[объем]]</f>
        <v>37516746.355931535</v>
      </c>
      <c r="L2630" s="16">
        <f>IFERROR(укпф1[[#This Row],[объем]]*VLOOKUP(укпф1[[#This Row],[артикул]],[1]маринад!$A$2:$D$39,3,FALSE),укпф1[[#This Row],[объем]])</f>
        <v>59397.654216034221</v>
      </c>
    </row>
    <row r="2631" spans="1:12" x14ac:dyDescent="0.35">
      <c r="A2631" s="15" t="s">
        <v>149</v>
      </c>
      <c r="B2631" s="13" t="s">
        <v>106</v>
      </c>
      <c r="C2631" s="13" t="s">
        <v>102</v>
      </c>
      <c r="D2631">
        <v>1088</v>
      </c>
      <c r="E2631" t="s">
        <v>103</v>
      </c>
      <c r="F2631" t="str">
        <f>VLOOKUP(укпф1[[#This Row],[Номенклатура]],[1]!Таблица213[[product_name]:[упаковка]],3,FALSE)</f>
        <v>ОХЛ</v>
      </c>
      <c r="G2631" s="15"/>
      <c r="H2631" t="str">
        <f>VLOOKUP(укпф1[[#This Row],[Номенклатура]],[1]!Таблица213[[product_name]:[упаковка]],4,FALSE)</f>
        <v>тушка</v>
      </c>
      <c r="I2631" s="15">
        <v>61794.608671338079</v>
      </c>
      <c r="J2631" s="15">
        <v>631.62</v>
      </c>
      <c r="K2631" s="15">
        <f>укпф1[[#This Row],[цена]]*укпф1[[#This Row],[объем]]</f>
        <v>39030710.728990555</v>
      </c>
      <c r="L2631" s="16">
        <f>IFERROR(укпф1[[#This Row],[объем]]*VLOOKUP(укпф1[[#This Row],[артикул]],[1]маринад!$A$2:$D$39,3,FALSE),укпф1[[#This Row],[объем]])</f>
        <v>61794.608671338079</v>
      </c>
    </row>
    <row r="2632" spans="1:12" x14ac:dyDescent="0.35">
      <c r="A2632" s="15" t="s">
        <v>151</v>
      </c>
      <c r="B2632" s="13" t="s">
        <v>106</v>
      </c>
      <c r="C2632" s="13" t="s">
        <v>102</v>
      </c>
      <c r="D2632">
        <v>1088</v>
      </c>
      <c r="E2632" t="s">
        <v>103</v>
      </c>
      <c r="F2632" t="str">
        <f>VLOOKUP(укпф1[[#This Row],[Номенклатура]],[1]!Таблица213[[product_name]:[упаковка]],3,FALSE)</f>
        <v>ОХЛ</v>
      </c>
      <c r="G2632" s="15"/>
      <c r="H2632" t="str">
        <f>VLOOKUP(укпф1[[#This Row],[Номенклатура]],[1]!Таблица213[[product_name]:[упаковка]],4,FALSE)</f>
        <v>тушка</v>
      </c>
      <c r="I2632" s="15">
        <v>61043.773027163246</v>
      </c>
      <c r="J2632" s="15">
        <v>631.62</v>
      </c>
      <c r="K2632" s="15">
        <f>укпф1[[#This Row],[цена]]*укпф1[[#This Row],[объем]]</f>
        <v>38556467.919416852</v>
      </c>
      <c r="L2632" s="16">
        <f>IFERROR(укпф1[[#This Row],[объем]]*VLOOKUP(укпф1[[#This Row],[артикул]],[1]маринад!$A$2:$D$39,3,FALSE),укпф1[[#This Row],[объем]])</f>
        <v>61043.773027163246</v>
      </c>
    </row>
    <row r="2633" spans="1:12" x14ac:dyDescent="0.35">
      <c r="A2633" s="15" t="s">
        <v>153</v>
      </c>
      <c r="B2633" s="13" t="s">
        <v>106</v>
      </c>
      <c r="C2633" s="13" t="s">
        <v>102</v>
      </c>
      <c r="D2633">
        <v>1088</v>
      </c>
      <c r="E2633" t="s">
        <v>103</v>
      </c>
      <c r="F2633" t="str">
        <f>VLOOKUP(укпф1[[#This Row],[Номенклатура]],[1]!Таблица213[[product_name]:[упаковка]],3,FALSE)</f>
        <v>ОХЛ</v>
      </c>
      <c r="G2633" s="15"/>
      <c r="H2633" t="str">
        <f>VLOOKUP(укпф1[[#This Row],[Номенклатура]],[1]!Таблица213[[product_name]:[упаковка]],4,FALSE)</f>
        <v>тушка</v>
      </c>
      <c r="I2633" s="15">
        <v>55834.223966281745</v>
      </c>
      <c r="J2633" s="15">
        <v>631.62</v>
      </c>
      <c r="K2633" s="15">
        <f>укпф1[[#This Row],[цена]]*укпф1[[#This Row],[объем]]</f>
        <v>35266012.541582875</v>
      </c>
      <c r="L2633" s="16">
        <f>IFERROR(укпф1[[#This Row],[объем]]*VLOOKUP(укпф1[[#This Row],[артикул]],[1]маринад!$A$2:$D$39,3,FALSE),укпф1[[#This Row],[объем]])</f>
        <v>55834.223966281745</v>
      </c>
    </row>
    <row r="2634" spans="1:12" x14ac:dyDescent="0.35">
      <c r="A2634" s="15" t="s">
        <v>155</v>
      </c>
      <c r="B2634" s="13" t="s">
        <v>106</v>
      </c>
      <c r="C2634" s="13" t="s">
        <v>102</v>
      </c>
      <c r="D2634">
        <v>1088</v>
      </c>
      <c r="E2634" t="s">
        <v>103</v>
      </c>
      <c r="F2634" t="str">
        <f>VLOOKUP(укпф1[[#This Row],[Номенклатура]],[1]!Таблица213[[product_name]:[упаковка]],3,FALSE)</f>
        <v>ОХЛ</v>
      </c>
      <c r="G2634" s="15"/>
      <c r="H2634" t="str">
        <f>VLOOKUP(укпф1[[#This Row],[Номенклатура]],[1]!Таблица213[[product_name]:[упаковка]],4,FALSE)</f>
        <v>тушка</v>
      </c>
      <c r="I2634" s="15">
        <v>46178.078333763668</v>
      </c>
      <c r="J2634" s="15">
        <v>631.62</v>
      </c>
      <c r="K2634" s="15">
        <f>укпф1[[#This Row],[цена]]*укпф1[[#This Row],[объем]]</f>
        <v>29166997.837171808</v>
      </c>
      <c r="L2634" s="16">
        <f>IFERROR(укпф1[[#This Row],[объем]]*VLOOKUP(укпф1[[#This Row],[артикул]],[1]маринад!$A$2:$D$39,3,FALSE),укпф1[[#This Row],[объем]])</f>
        <v>46178.078333763668</v>
      </c>
    </row>
    <row r="2635" spans="1:12" x14ac:dyDescent="0.35">
      <c r="B2635" s="17"/>
      <c r="C2635" s="17"/>
      <c r="D2635" s="18"/>
      <c r="E2635" s="19"/>
      <c r="F2635" s="18"/>
      <c r="G2635" s="19"/>
      <c r="L2635" s="9"/>
    </row>
    <row r="2636" spans="1:12" x14ac:dyDescent="0.35">
      <c r="L2636" s="9"/>
    </row>
    <row r="2637" spans="1:12" x14ac:dyDescent="0.35">
      <c r="L2637" s="9"/>
    </row>
    <row r="2638" spans="1:12" x14ac:dyDescent="0.35">
      <c r="L2638" s="9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D073F-C142-4A59-9E43-CA0DD3BBF029}">
  <sheetPr>
    <tabColor rgb="FF00B0F0"/>
  </sheetPr>
  <dimension ref="A1:L5746"/>
  <sheetViews>
    <sheetView tabSelected="1" topLeftCell="A5734" workbookViewId="0">
      <selection activeCell="I2" sqref="I2:I5746"/>
    </sheetView>
  </sheetViews>
  <sheetFormatPr defaultRowHeight="14.5" x14ac:dyDescent="0.35"/>
  <cols>
    <col min="1" max="1" width="15.81640625" customWidth="1"/>
    <col min="2" max="2" width="18" customWidth="1"/>
    <col min="3" max="3" width="7.81640625" customWidth="1"/>
    <col min="4" max="4" width="6.36328125" customWidth="1"/>
    <col min="5" max="5" width="39.08984375" bestFit="1" customWidth="1"/>
    <col min="6" max="6" width="14.6328125" customWidth="1"/>
    <col min="7" max="7" width="11.90625" customWidth="1"/>
    <col min="8" max="8" width="10.54296875" customWidth="1"/>
    <col min="9" max="9" width="13.90625" customWidth="1"/>
    <col min="10" max="10" width="12.6328125" bestFit="1" customWidth="1"/>
    <col min="11" max="11" width="11.7265625" customWidth="1"/>
    <col min="12" max="12" width="12" customWidth="1"/>
  </cols>
  <sheetData>
    <row r="1" spans="1:12" s="21" customFormat="1" x14ac:dyDescent="0.35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8</v>
      </c>
      <c r="G1" s="20" t="s">
        <v>5</v>
      </c>
      <c r="H1" s="20" t="s">
        <v>7</v>
      </c>
      <c r="I1" s="20" t="s">
        <v>9</v>
      </c>
      <c r="J1" s="20" t="s">
        <v>10</v>
      </c>
      <c r="K1" s="20" t="s">
        <v>11</v>
      </c>
      <c r="L1" s="20" t="s">
        <v>6</v>
      </c>
    </row>
    <row r="2" spans="1:12" x14ac:dyDescent="0.35">
      <c r="A2" t="s">
        <v>140</v>
      </c>
      <c r="B2" t="s">
        <v>162</v>
      </c>
      <c r="C2" t="s">
        <v>25</v>
      </c>
      <c r="D2">
        <f>VLOOKUP(мпф1[[#This Row],[Номенклатура]],[1]!Таблица213[[product_name]:[упаковка]],7,FALSE)</f>
        <v>701</v>
      </c>
      <c r="E2" t="s">
        <v>26</v>
      </c>
      <c r="F2" s="7">
        <v>6035.721549681366</v>
      </c>
      <c r="G2" t="str">
        <f>VLOOKUP(мпф1[[#This Row],[артикул]],[1]!Таблица213[[code]:[упаковка]],4,FALSE)</f>
        <v>ОХЛ</v>
      </c>
      <c r="H2" t="str">
        <f>VLOOKUP(мпф1[[#This Row],[артикул]],[1]!Таблица213[[code]:[упаковка]],5,FALSE)</f>
        <v>тушка</v>
      </c>
      <c r="I2" s="7" cm="1">
        <f t="array" ref="I2">INDEX('[1]прайс ЗПП'!$A$1:$D$1080,MATCH(1,(мпф1[[#This Row],[артикул]]='[1]прайс ЗПП'!$B$1:$B$1080)*(мпф1[[#This Row],[Source.Name.1]]='[1]прайс ЗПП'!$A$1:$A$1080),0),4)</f>
        <v>830.21241257414999</v>
      </c>
      <c r="J2" s="7">
        <f>мпф1[[#This Row],[цена]]*мпф1[[#This Row],[объем]]</f>
        <v>5010930.9493867541</v>
      </c>
      <c r="K2" s="7">
        <v>10962</v>
      </c>
      <c r="L2" t="s">
        <v>187</v>
      </c>
    </row>
    <row r="3" spans="1:12" x14ac:dyDescent="0.35">
      <c r="A3" t="s">
        <v>140</v>
      </c>
      <c r="B3" t="s">
        <v>162</v>
      </c>
      <c r="C3" t="s">
        <v>25</v>
      </c>
      <c r="D3">
        <f>VLOOKUP(мпф1[[#This Row],[Номенклатура]],[1]!Таблица213[[product_name]:[упаковка]],7,FALSE)</f>
        <v>702</v>
      </c>
      <c r="E3" t="s">
        <v>72</v>
      </c>
      <c r="F3" s="7">
        <v>6893.5503029867214</v>
      </c>
      <c r="G3" t="str">
        <f>VLOOKUP(мпф1[[#This Row],[артикул]],[1]!Таблица213[[code]:[упаковка]],4,FALSE)</f>
        <v>ОХЛ</v>
      </c>
      <c r="H3" t="str">
        <f>VLOOKUP(мпф1[[#This Row],[артикул]],[1]!Таблица213[[code]:[упаковка]],5,FALSE)</f>
        <v>тушка</v>
      </c>
      <c r="I3" s="7" cm="1">
        <f t="array" ref="I3">INDEX('[1]прайс ЗПП'!$A$1:$D$1080,MATCH(1,(мпф1[[#This Row],[артикул]]='[1]прайс ЗПП'!$B$1:$B$1080)*(мпф1[[#This Row],[Source.Name.1]]='[1]прайс ЗПП'!$A$1:$A$1080),0),4)</f>
        <v>797.12515819052089</v>
      </c>
      <c r="J3" s="7">
        <f>мпф1[[#This Row],[цена]]*мпф1[[#This Row],[объем]]</f>
        <v>5495022.3757626032</v>
      </c>
      <c r="K3" s="7">
        <v>106.2</v>
      </c>
      <c r="L3" t="s">
        <v>187</v>
      </c>
    </row>
    <row r="4" spans="1:12" x14ac:dyDescent="0.35">
      <c r="A4" t="s">
        <v>140</v>
      </c>
      <c r="B4" t="s">
        <v>162</v>
      </c>
      <c r="C4" t="s">
        <v>25</v>
      </c>
      <c r="D4">
        <f>VLOOKUP(мпф1[[#This Row],[Номенклатура]],[1]!Таблица213[[product_name]:[упаковка]],7,FALSE)</f>
        <v>710</v>
      </c>
      <c r="E4" t="s">
        <v>28</v>
      </c>
      <c r="F4" s="7">
        <v>17236.920777944015</v>
      </c>
      <c r="G4" t="str">
        <f>VLOOKUP(мпф1[[#This Row],[артикул]],[1]!Таблица213[[code]:[упаковка]],4,FALSE)</f>
        <v>ОХЛ</v>
      </c>
      <c r="H4" t="str">
        <f>VLOOKUP(мпф1[[#This Row],[артикул]],[1]!Таблица213[[code]:[упаковка]],5,FALSE)</f>
        <v>бедро</v>
      </c>
      <c r="I4" s="7" cm="1">
        <f t="array" ref="I4">INDEX('[1]прайс ЗПП'!$A$1:$D$1080,MATCH(1,(мпф1[[#This Row],[артикул]]='[1]прайс ЗПП'!$B$1:$B$1080)*(мпф1[[#This Row],[Source.Name.1]]='[1]прайс ЗПП'!$A$1:$A$1080),0),4)</f>
        <v>846.05336318363982</v>
      </c>
      <c r="J4" s="7">
        <f>мпф1[[#This Row],[цена]]*мпф1[[#This Row],[объем]]</f>
        <v>14583354.795109496</v>
      </c>
      <c r="K4" s="7">
        <v>7121.3</v>
      </c>
      <c r="L4" t="s">
        <v>187</v>
      </c>
    </row>
    <row r="5" spans="1:12" x14ac:dyDescent="0.35">
      <c r="A5" t="s">
        <v>140</v>
      </c>
      <c r="B5" t="s">
        <v>162</v>
      </c>
      <c r="C5" t="s">
        <v>25</v>
      </c>
      <c r="D5">
        <f>VLOOKUP(мпф1[[#This Row],[Номенклатура]],[1]!Таблица213[[product_name]:[упаковка]],7,FALSE)</f>
        <v>711</v>
      </c>
      <c r="E5" s="22" t="s">
        <v>73</v>
      </c>
      <c r="F5" s="7">
        <v>57468.342416149972</v>
      </c>
      <c r="G5" t="str">
        <f>VLOOKUP(мпф1[[#This Row],[артикул]],[1]!Таблица213[[code]:[упаковка]],4,FALSE)</f>
        <v>ОХЛ</v>
      </c>
      <c r="H5" t="str">
        <f>VLOOKUP(мпф1[[#This Row],[артикул]],[1]!Таблица213[[code]:[упаковка]],5,FALSE)</f>
        <v>бедро</v>
      </c>
      <c r="I5" s="7" cm="1">
        <f t="array" ref="I5">INDEX('[1]прайс ЗПП'!$A$1:$D$1080,MATCH(1,(мпф1[[#This Row],[артикул]]='[1]прайс ЗПП'!$B$1:$B$1080)*(мпф1[[#This Row],[Source.Name.1]]='[1]прайс ЗПП'!$A$1:$A$1080),0),4)</f>
        <v>812.69837388570988</v>
      </c>
      <c r="J5" s="7">
        <f>мпф1[[#This Row],[цена]]*мпф1[[#This Row],[объем]]</f>
        <v>46704428.431512251</v>
      </c>
      <c r="K5" s="7">
        <v>4389</v>
      </c>
      <c r="L5" t="s">
        <v>187</v>
      </c>
    </row>
    <row r="6" spans="1:12" x14ac:dyDescent="0.35">
      <c r="A6" t="s">
        <v>140</v>
      </c>
      <c r="B6" t="s">
        <v>162</v>
      </c>
      <c r="C6" t="s">
        <v>25</v>
      </c>
      <c r="D6">
        <f>VLOOKUP(мпф1[[#This Row],[Номенклатура]],[1]!Таблица213[[product_name]:[упаковка]],7,FALSE)</f>
        <v>712</v>
      </c>
      <c r="E6" t="s">
        <v>30</v>
      </c>
      <c r="F6" s="7">
        <v>16086.894366695007</v>
      </c>
      <c r="G6" t="str">
        <f>VLOOKUP(мпф1[[#This Row],[артикул]],[1]!Таблица213[[code]:[упаковка]],4,FALSE)</f>
        <v>ОХЛ</v>
      </c>
      <c r="H6" t="str">
        <f>VLOOKUP(мпф1[[#This Row],[артикул]],[1]!Таблица213[[code]:[упаковка]],5,FALSE)</f>
        <v>голень</v>
      </c>
      <c r="I6" s="7" cm="1">
        <f t="array" ref="I6">INDEX('[1]прайс ЗПП'!$A$1:$D$1080,MATCH(1,(мпф1[[#This Row],[артикул]]='[1]прайс ЗПП'!$B$1:$B$1080)*(мпф1[[#This Row],[Source.Name.1]]='[1]прайс ЗПП'!$A$1:$A$1080),0),4)</f>
        <v>879.7342418138594</v>
      </c>
      <c r="J6" s="7">
        <f>мпф1[[#This Row],[цена]]*мпф1[[#This Row],[объем]]</f>
        <v>14152191.818824079</v>
      </c>
      <c r="K6" s="7">
        <v>107.9</v>
      </c>
      <c r="L6" t="s">
        <v>187</v>
      </c>
    </row>
    <row r="7" spans="1:12" x14ac:dyDescent="0.35">
      <c r="A7" t="s">
        <v>140</v>
      </c>
      <c r="B7" t="s">
        <v>162</v>
      </c>
      <c r="C7" t="s">
        <v>25</v>
      </c>
      <c r="D7">
        <f>VLOOKUP(мпф1[[#This Row],[Номенклатура]],[1]!Таблица213[[product_name]:[упаковка]],7,FALSE)</f>
        <v>713</v>
      </c>
      <c r="E7" t="s">
        <v>74</v>
      </c>
      <c r="F7" s="7">
        <v>17246.995982919208</v>
      </c>
      <c r="G7" t="str">
        <f>VLOOKUP(мпф1[[#This Row],[артикул]],[1]!Таблица213[[code]:[упаковка]],4,FALSE)</f>
        <v>ОХЛ</v>
      </c>
      <c r="H7" t="str">
        <f>VLOOKUP(мпф1[[#This Row],[артикул]],[1]!Таблица213[[code]:[упаковка]],5,FALSE)</f>
        <v>голень</v>
      </c>
      <c r="I7" s="7" cm="1">
        <f t="array" ref="I7">INDEX('[1]прайс ЗПП'!$A$1:$D$1080,MATCH(1,(мпф1[[#This Row],[артикул]]='[1]прайс ЗПП'!$B$1:$B$1080)*(мпф1[[#This Row],[Source.Name.1]]='[1]прайс ЗПП'!$A$1:$A$1080),0),4)</f>
        <v>842.8187786313498</v>
      </c>
      <c r="J7" s="7">
        <f>мпф1[[#This Row],[цена]]*мпф1[[#This Row],[объем]]</f>
        <v>14536092.089383764</v>
      </c>
      <c r="K7" s="7">
        <v>4599.65133578121</v>
      </c>
      <c r="L7" t="s">
        <v>187</v>
      </c>
    </row>
    <row r="8" spans="1:12" x14ac:dyDescent="0.35">
      <c r="A8" t="s">
        <v>140</v>
      </c>
      <c r="B8" t="s">
        <v>162</v>
      </c>
      <c r="C8" t="s">
        <v>25</v>
      </c>
      <c r="D8">
        <f>VLOOKUP(мпф1[[#This Row],[Номенклатура]],[1]!Таблица213[[product_name]:[упаковка]],7,FALSE)</f>
        <v>714</v>
      </c>
      <c r="E8" t="s">
        <v>32</v>
      </c>
      <c r="F8" s="7">
        <v>8048.1604363125707</v>
      </c>
      <c r="G8" t="str">
        <f>VLOOKUP(мпф1[[#This Row],[артикул]],[1]!Таблица213[[code]:[упаковка]],4,FALSE)</f>
        <v>ОХЛ</v>
      </c>
      <c r="H8" t="str">
        <f>VLOOKUP(мпф1[[#This Row],[артикул]],[1]!Таблица213[[code]:[упаковка]],5,FALSE)</f>
        <v>крыло</v>
      </c>
      <c r="I8" s="7" cm="1">
        <f t="array" ref="I8">INDEX('[1]прайс ЗПП'!$A$1:$D$1080,MATCH(1,(мпф1[[#This Row],[артикул]]='[1]прайс ЗПП'!$B$1:$B$1080)*(мпф1[[#This Row],[Source.Name.1]]='[1]прайс ЗПП'!$A$1:$A$1080),0),4)</f>
        <v>862.22411815250325</v>
      </c>
      <c r="J8" s="7">
        <f>мпф1[[#This Row],[цена]]*мпф1[[#This Row],[объем]]</f>
        <v>6939318.0349494722</v>
      </c>
      <c r="K8" s="7">
        <v>109.2</v>
      </c>
      <c r="L8" t="s">
        <v>187</v>
      </c>
    </row>
    <row r="9" spans="1:12" x14ac:dyDescent="0.35">
      <c r="A9" t="s">
        <v>140</v>
      </c>
      <c r="B9" t="s">
        <v>162</v>
      </c>
      <c r="C9" t="s">
        <v>25</v>
      </c>
      <c r="D9">
        <f>VLOOKUP(мпф1[[#This Row],[Номенклатура]],[1]!Таблица213[[product_name]:[упаковка]],7,FALSE)</f>
        <v>715</v>
      </c>
      <c r="E9" t="s">
        <v>75</v>
      </c>
      <c r="F9" s="7">
        <v>21225.453646416172</v>
      </c>
      <c r="G9" t="str">
        <f>VLOOKUP(мпф1[[#This Row],[артикул]],[1]!Таблица213[[code]:[упаковка]],4,FALSE)</f>
        <v>ОХЛ</v>
      </c>
      <c r="H9" t="str">
        <f>VLOOKUP(мпф1[[#This Row],[артикул]],[1]!Таблица213[[code]:[упаковка]],5,FALSE)</f>
        <v>крыло</v>
      </c>
      <c r="I9" s="7" cm="1">
        <f t="array" ref="I9">INDEX('[1]прайс ЗПП'!$A$1:$D$1080,MATCH(1,(мпф1[[#This Row],[артикул]]='[1]прайс ЗПП'!$B$1:$B$1080)*(мпф1[[#This Row],[Source.Name.1]]='[1]прайс ЗПП'!$A$1:$A$1080),0),4)</f>
        <v>828.59682092923515</v>
      </c>
      <c r="J9" s="7">
        <f>мпф1[[#This Row],[цена]]*мпф1[[#This Row],[объем]]</f>
        <v>17587343.414201282</v>
      </c>
      <c r="K9" s="7">
        <v>8215.1999999999989</v>
      </c>
      <c r="L9" t="s">
        <v>187</v>
      </c>
    </row>
    <row r="10" spans="1:12" x14ac:dyDescent="0.35">
      <c r="A10" t="s">
        <v>140</v>
      </c>
      <c r="B10" t="s">
        <v>162</v>
      </c>
      <c r="C10" t="s">
        <v>25</v>
      </c>
      <c r="D10">
        <f>VLOOKUP(мпф1[[#This Row],[Номенклатура]],[1]!Таблица213[[product_name]:[упаковка]],7,FALSE)</f>
        <v>716</v>
      </c>
      <c r="E10" t="s">
        <v>34</v>
      </c>
      <c r="F10" s="7">
        <v>2072.0763700152229</v>
      </c>
      <c r="G10" t="str">
        <f>VLOOKUP(мпф1[[#This Row],[артикул]],[1]!Таблица213[[code]:[упаковка]],4,FALSE)</f>
        <v>ОХЛ</v>
      </c>
      <c r="H10" t="str">
        <f>VLOOKUP(мпф1[[#This Row],[артикул]],[1]!Таблица213[[code]:[упаковка]],5,FALSE)</f>
        <v>четвертина</v>
      </c>
      <c r="I10" s="7" cm="1">
        <f t="array" ref="I10">INDEX('[1]прайс ЗПП'!$A$1:$D$1080,MATCH(1,(мпф1[[#This Row],[артикул]]='[1]прайс ЗПП'!$B$1:$B$1080)*(мпф1[[#This Row],[Source.Name.1]]='[1]прайс ЗПП'!$A$1:$A$1080),0),4)</f>
        <v>824.16320307212766</v>
      </c>
      <c r="J10" s="7">
        <f>мпф1[[#This Row],[цена]]*мпф1[[#This Row],[объем]]</f>
        <v>1707729.0981218133</v>
      </c>
      <c r="K10" s="7">
        <v>74.340536573820373</v>
      </c>
      <c r="L10" t="s">
        <v>187</v>
      </c>
    </row>
    <row r="11" spans="1:12" x14ac:dyDescent="0.35">
      <c r="A11" t="s">
        <v>140</v>
      </c>
      <c r="B11" t="s">
        <v>162</v>
      </c>
      <c r="C11" t="s">
        <v>25</v>
      </c>
      <c r="D11">
        <f>VLOOKUP(мпф1[[#This Row],[Номенклатура]],[1]!Таблица213[[product_name]:[упаковка]],7,FALSE)</f>
        <v>717</v>
      </c>
      <c r="E11" t="s">
        <v>76</v>
      </c>
      <c r="F11" s="7">
        <v>12648.691235111075</v>
      </c>
      <c r="G11" t="str">
        <f>VLOOKUP(мпф1[[#This Row],[артикул]],[1]!Таблица213[[code]:[упаковка]],4,FALSE)</f>
        <v>ОХЛ</v>
      </c>
      <c r="H11" t="str">
        <f>VLOOKUP(мпф1[[#This Row],[артикул]],[1]!Таблица213[[code]:[упаковка]],5,FALSE)</f>
        <v>четвертина</v>
      </c>
      <c r="I11" s="7" cm="1">
        <f t="array" ref="I11">INDEX('[1]прайс ЗПП'!$A$1:$D$1080,MATCH(1,(мпф1[[#This Row],[артикул]]='[1]прайс ЗПП'!$B$1:$B$1080)*(мпф1[[#This Row],[Source.Name.1]]='[1]прайс ЗПП'!$A$1:$A$1080),0),4)</f>
        <v>797.02339769292848</v>
      </c>
      <c r="J11" s="7">
        <f>мпф1[[#This Row],[цена]]*мпф1[[#This Row],[объем]]</f>
        <v>10081302.864576994</v>
      </c>
      <c r="K11" s="7">
        <v>1693.5159876701703</v>
      </c>
      <c r="L11" t="s">
        <v>187</v>
      </c>
    </row>
    <row r="12" spans="1:12" x14ac:dyDescent="0.35">
      <c r="A12" t="s">
        <v>140</v>
      </c>
      <c r="B12" t="s">
        <v>162</v>
      </c>
      <c r="C12" t="s">
        <v>25</v>
      </c>
      <c r="D12">
        <f>VLOOKUP(мпф1[[#This Row],[Номенклатура]],[1]!Таблица213[[product_name]:[упаковка]],7,FALSE)</f>
        <v>718</v>
      </c>
      <c r="E12" t="s">
        <v>36</v>
      </c>
      <c r="F12" s="7">
        <v>25283.948863588557</v>
      </c>
      <c r="G12" t="str">
        <f>VLOOKUP(мпф1[[#This Row],[артикул]],[1]!Таблица213[[code]:[упаковка]],4,FALSE)</f>
        <v>ОХЛ</v>
      </c>
      <c r="H12" t="str">
        <f>VLOOKUP(мпф1[[#This Row],[артикул]],[1]!Таблица213[[code]:[упаковка]],5,FALSE)</f>
        <v>филе</v>
      </c>
      <c r="I12" s="7" cm="1">
        <f t="array" ref="I12">INDEX('[1]прайс ЗПП'!$A$1:$D$1080,MATCH(1,(мпф1[[#This Row],[артикул]]='[1]прайс ЗПП'!$B$1:$B$1080)*(мпф1[[#This Row],[Source.Name.1]]='[1]прайс ЗПП'!$A$1:$A$1080),0),4)</f>
        <v>1115.962625860752</v>
      </c>
      <c r="J12" s="7">
        <f>мпф1[[#This Row],[цена]]*мпф1[[#This Row],[объем]]</f>
        <v>28215941.965939265</v>
      </c>
      <c r="K12" s="7">
        <v>290.9880557274962</v>
      </c>
      <c r="L12" t="s">
        <v>187</v>
      </c>
    </row>
    <row r="13" spans="1:12" x14ac:dyDescent="0.35">
      <c r="A13" t="s">
        <v>140</v>
      </c>
      <c r="B13" t="s">
        <v>162</v>
      </c>
      <c r="C13" t="s">
        <v>25</v>
      </c>
      <c r="D13">
        <f>VLOOKUP(мпф1[[#This Row],[Номенклатура]],[1]!Таблица213[[product_name]:[упаковка]],7,FALSE)</f>
        <v>719</v>
      </c>
      <c r="E13" t="s">
        <v>77</v>
      </c>
      <c r="F13" s="7">
        <v>40233.442946824624</v>
      </c>
      <c r="G13" t="str">
        <f>VLOOKUP(мпф1[[#This Row],[артикул]],[1]!Таблица213[[code]:[упаковка]],4,FALSE)</f>
        <v>ОХЛ</v>
      </c>
      <c r="H13" t="str">
        <f>VLOOKUP(мпф1[[#This Row],[артикул]],[1]!Таблица213[[code]:[упаковка]],5,FALSE)</f>
        <v>филе</v>
      </c>
      <c r="I13" s="7" cm="1">
        <f t="array" ref="I13">INDEX('[1]прайс ЗПП'!$A$1:$D$1080,MATCH(1,(мпф1[[#This Row],[артикул]]='[1]прайс ЗПП'!$B$1:$B$1080)*(мпф1[[#This Row],[Source.Name.1]]='[1]прайс ЗПП'!$A$1:$A$1080),0),4)</f>
        <v>1078.6306531006571</v>
      </c>
      <c r="J13" s="7">
        <f>мпф1[[#This Row],[цена]]*мпф1[[#This Row],[объем]]</f>
        <v>43397024.842221469</v>
      </c>
      <c r="K13" s="7">
        <v>998.12931452594739</v>
      </c>
      <c r="L13" t="s">
        <v>187</v>
      </c>
    </row>
    <row r="14" spans="1:12" x14ac:dyDescent="0.35">
      <c r="A14" t="s">
        <v>140</v>
      </c>
      <c r="B14" t="s">
        <v>162</v>
      </c>
      <c r="C14" t="s">
        <v>25</v>
      </c>
      <c r="D14">
        <f>VLOOKUP(мпф1[[#This Row],[Номенклатура]],[1]!Таблица213[[product_name]:[упаковка]],7,FALSE)</f>
        <v>727</v>
      </c>
      <c r="E14" t="s">
        <v>38</v>
      </c>
      <c r="F14" s="7">
        <v>1720.6319105600999</v>
      </c>
      <c r="G14" t="str">
        <f>VLOOKUP(мпф1[[#This Row],[артикул]],[1]!Таблица213[[code]:[упаковка]],4,FALSE)</f>
        <v>ОХЛ</v>
      </c>
      <c r="H14" t="str">
        <f>VLOOKUP(мпф1[[#This Row],[артикул]],[1]!Таблица213[[code]:[упаковка]],5,FALSE)</f>
        <v>грудка</v>
      </c>
      <c r="I14" s="7" cm="1">
        <f t="array" ref="I14">INDEX('[1]прайс ЗПП'!$A$1:$D$1080,MATCH(1,(мпф1[[#This Row],[артикул]]='[1]прайс ЗПП'!$B$1:$B$1080)*(мпф1[[#This Row],[Source.Name.1]]='[1]прайс ЗПП'!$A$1:$A$1080),0),4)</f>
        <v>891.11645442388374</v>
      </c>
      <c r="J14" s="7">
        <f>мпф1[[#This Row],[цена]]*мпф1[[#This Row],[объем]]</f>
        <v>1533283.4075069092</v>
      </c>
      <c r="K14" s="7">
        <v>7119</v>
      </c>
      <c r="L14" t="s">
        <v>187</v>
      </c>
    </row>
    <row r="15" spans="1:12" x14ac:dyDescent="0.35">
      <c r="A15" t="s">
        <v>140</v>
      </c>
      <c r="B15" t="s">
        <v>162</v>
      </c>
      <c r="C15" t="s">
        <v>25</v>
      </c>
      <c r="D15">
        <f>VLOOKUP(мпф1[[#This Row],[Номенклатура]],[1]!Таблица213[[product_name]:[упаковка]],7,FALSE)</f>
        <v>725</v>
      </c>
      <c r="E15" t="s">
        <v>78</v>
      </c>
      <c r="F15" s="7">
        <v>4599.835092576267</v>
      </c>
      <c r="G15" t="str">
        <f>VLOOKUP(мпф1[[#This Row],[артикул]],[1]!Таблица213[[code]:[упаковка]],4,FALSE)</f>
        <v>ОХЛ</v>
      </c>
      <c r="H15" t="str">
        <f>VLOOKUP(мпф1[[#This Row],[артикул]],[1]!Таблица213[[code]:[упаковка]],5,FALSE)</f>
        <v>грудка</v>
      </c>
      <c r="I15" s="7" cm="1">
        <f t="array" ref="I15">INDEX('[1]прайс ЗПП'!$A$1:$D$1080,MATCH(1,(мпф1[[#This Row],[артикул]]='[1]прайс ЗПП'!$B$1:$B$1080)*(мпф1[[#This Row],[Source.Name.1]]='[1]прайс ЗПП'!$A$1:$A$1080),0),4)</f>
        <v>861.04525599310011</v>
      </c>
      <c r="J15" s="7">
        <f>мпф1[[#This Row],[цена]]*мпф1[[#This Row],[объем]]</f>
        <v>3960666.184813377</v>
      </c>
      <c r="K15" s="7">
        <v>1663.8000000000002</v>
      </c>
      <c r="L15" t="s">
        <v>187</v>
      </c>
    </row>
    <row r="16" spans="1:12" x14ac:dyDescent="0.35">
      <c r="A16" t="s">
        <v>140</v>
      </c>
      <c r="B16" t="s">
        <v>162</v>
      </c>
      <c r="C16" t="s">
        <v>25</v>
      </c>
      <c r="D16">
        <f>VLOOKUP(мпф1[[#This Row],[Номенклатура]],[1]!Таблица213[[product_name]:[упаковка]],7,FALSE)</f>
        <v>720</v>
      </c>
      <c r="E16" t="s">
        <v>40</v>
      </c>
      <c r="F16" s="7">
        <v>1724.8500212588908</v>
      </c>
      <c r="G16" t="str">
        <f>VLOOKUP(мпф1[[#This Row],[артикул]],[1]!Таблица213[[code]:[упаковка]],4,FALSE)</f>
        <v>ОХЛ</v>
      </c>
      <c r="H16" t="str">
        <f>VLOOKUP(мпф1[[#This Row],[артикул]],[1]!Таблица213[[code]:[упаковка]],5,FALSE)</f>
        <v>половинка</v>
      </c>
      <c r="I16" s="7" cm="1">
        <f t="array" ref="I16">INDEX('[1]прайс ЗПП'!$A$1:$D$1080,MATCH(1,(мпф1[[#This Row],[артикул]]='[1]прайс ЗПП'!$B$1:$B$1080)*(мпф1[[#This Row],[Source.Name.1]]='[1]прайс ЗПП'!$A$1:$A$1080),0),4)</f>
        <v>839.46647870902757</v>
      </c>
      <c r="J16" s="7">
        <f>мпф1[[#This Row],[цена]]*мпф1[[#This Row],[объем]]</f>
        <v>1447953.7736473924</v>
      </c>
      <c r="K16" s="7">
        <v>2082.7000000000003</v>
      </c>
      <c r="L16" t="s">
        <v>187</v>
      </c>
    </row>
    <row r="17" spans="1:12" x14ac:dyDescent="0.35">
      <c r="A17" t="s">
        <v>140</v>
      </c>
      <c r="B17" t="s">
        <v>162</v>
      </c>
      <c r="C17" t="s">
        <v>25</v>
      </c>
      <c r="D17">
        <f>VLOOKUP(мпф1[[#This Row],[Номенклатура]],[1]!Таблица213[[product_name]:[упаковка]],7,FALSE)</f>
        <v>721</v>
      </c>
      <c r="E17" s="22" t="s">
        <v>183</v>
      </c>
      <c r="F17" s="7">
        <v>1719.0002392100478</v>
      </c>
      <c r="G17" t="str">
        <f>VLOOKUP(мпф1[[#This Row],[артикул]],[1]!Таблица213[[code]:[упаковка]],4,FALSE)</f>
        <v>ОХЛ</v>
      </c>
      <c r="H17" t="str">
        <f>VLOOKUP(мпф1[[#This Row],[артикул]],[1]!Таблица213[[code]:[упаковка]],5,FALSE)</f>
        <v>половинка</v>
      </c>
      <c r="I17" s="7" cm="1">
        <f t="array" ref="I17">INDEX('[1]прайс ЗПП'!$A$1:$D$1080,MATCH(1,(мпф1[[#This Row],[артикул]]='[1]прайс ЗПП'!$B$1:$B$1080)*(мпф1[[#This Row],[Source.Name.1]]='[1]прайс ЗПП'!$A$1:$A$1080),0),4)</f>
        <v>823.38006276320823</v>
      </c>
      <c r="J17" s="7">
        <f>мпф1[[#This Row],[цена]]*мпф1[[#This Row],[объем]]</f>
        <v>1415390.5248507392</v>
      </c>
      <c r="K17" s="7">
        <v>2420.6</v>
      </c>
      <c r="L17" t="s">
        <v>187</v>
      </c>
    </row>
    <row r="18" spans="1:12" x14ac:dyDescent="0.35">
      <c r="A18" t="s">
        <v>140</v>
      </c>
      <c r="B18" t="s">
        <v>162</v>
      </c>
      <c r="C18" t="s">
        <v>25</v>
      </c>
      <c r="D18">
        <f>VLOOKUP(мпф1[[#This Row],[Номенклатура]],[1]!Таблица213[[product_name]:[упаковка]],7,FALSE)</f>
        <v>29</v>
      </c>
      <c r="E18" t="s">
        <v>79</v>
      </c>
      <c r="F18" s="7">
        <v>1614.7487662681649</v>
      </c>
      <c r="G18" t="str">
        <f>VLOOKUP(мпф1[[#This Row],[артикул]],[1]!Таблица213[[code]:[упаковка]],4,FALSE)</f>
        <v>ОХЛ</v>
      </c>
      <c r="H18" t="str">
        <f>VLOOKUP(мпф1[[#This Row],[артикул]],[1]!Таблица213[[code]:[упаковка]],5,FALSE)</f>
        <v>табак</v>
      </c>
      <c r="I18" s="7" cm="1">
        <f t="array" ref="I18">INDEX('[1]прайс ЗПП'!$A$1:$D$1080,MATCH(1,(мпф1[[#This Row],[артикул]]='[1]прайс ЗПП'!$B$1:$B$1080)*(мпф1[[#This Row],[Source.Name.1]]='[1]прайс ЗПП'!$A$1:$A$1080),0),4)</f>
        <v>755.88238310325448</v>
      </c>
      <c r="J18" s="7">
        <f>мпф1[[#This Row],[цена]]*мпф1[[#This Row],[объем]]</f>
        <v>1220560.1455598206</v>
      </c>
      <c r="K18" s="7">
        <v>605.90000000000009</v>
      </c>
      <c r="L18" t="s">
        <v>187</v>
      </c>
    </row>
    <row r="19" spans="1:12" x14ac:dyDescent="0.35">
      <c r="A19" t="s">
        <v>140</v>
      </c>
      <c r="B19" t="s">
        <v>162</v>
      </c>
      <c r="C19" t="s">
        <v>25</v>
      </c>
      <c r="D19">
        <f>VLOOKUP(мпф1[[#This Row],[Номенклатура]],[1]!Таблица213[[product_name]:[упаковка]],7,FALSE)</f>
        <v>30</v>
      </c>
      <c r="E19" t="s">
        <v>80</v>
      </c>
      <c r="F19" s="7">
        <v>14939.507669595539</v>
      </c>
      <c r="G19" t="str">
        <f>VLOOKUP(мпф1[[#This Row],[артикул]],[1]!Таблица213[[code]:[упаковка]],4,FALSE)</f>
        <v>ОХЛ</v>
      </c>
      <c r="H19" t="str">
        <f>VLOOKUP(мпф1[[#This Row],[артикул]],[1]!Таблица213[[code]:[упаковка]],5,FALSE)</f>
        <v>рагу</v>
      </c>
      <c r="I19" s="7" cm="1">
        <f t="array" ref="I19">INDEX('[1]прайс ЗПП'!$A$1:$D$1080,MATCH(1,(мпф1[[#This Row],[артикул]]='[1]прайс ЗПП'!$B$1:$B$1080)*(мпф1[[#This Row],[Source.Name.1]]='[1]прайс ЗПП'!$A$1:$A$1080),0),4)</f>
        <v>707.82359486111943</v>
      </c>
      <c r="J19" s="7">
        <f>мпф1[[#This Row],[цена]]*мпф1[[#This Row],[объем]]</f>
        <v>10574536.02414838</v>
      </c>
      <c r="K19" s="7">
        <v>2796.5880121549758</v>
      </c>
      <c r="L19" t="s">
        <v>187</v>
      </c>
    </row>
    <row r="20" spans="1:12" x14ac:dyDescent="0.35">
      <c r="A20" t="s">
        <v>140</v>
      </c>
      <c r="B20" t="s">
        <v>162</v>
      </c>
      <c r="C20" t="s">
        <v>25</v>
      </c>
      <c r="D20">
        <f>VLOOKUP(мпф1[[#This Row],[Номенклатура]],[1]!Таблица213[[product_name]:[упаковка]],7,FALSE)</f>
        <v>781</v>
      </c>
      <c r="E20" t="s">
        <v>188</v>
      </c>
      <c r="F20" s="7">
        <v>2292.3833403904046</v>
      </c>
      <c r="G20" t="str">
        <f>VLOOKUP(мпф1[[#This Row],[артикул]],[1]!Таблица213[[code]:[упаковка]],4,FALSE)</f>
        <v>ОХЛ</v>
      </c>
      <c r="H20" t="str">
        <f>VLOOKUP(мпф1[[#This Row],[артикул]],[1]!Таблица213[[code]:[упаковка]],5,FALSE)</f>
        <v>спинка</v>
      </c>
      <c r="I20" s="7" cm="1">
        <f t="array" ref="I20">INDEX('[1]прайс ЗПП'!$A$1:$D$1080,MATCH(1,(мпф1[[#This Row],[артикул]]='[1]прайс ЗПП'!$B$1:$B$1080)*(мпф1[[#This Row],[Source.Name.1]]='[1]прайс ЗПП'!$A$1:$A$1080),0),4)</f>
        <v>363.54469080180706</v>
      </c>
      <c r="J20" s="7">
        <f>мпф1[[#This Row],[цена]]*мпф1[[#This Row],[объем]]</f>
        <v>833383.79268144327</v>
      </c>
      <c r="K20" s="7">
        <v>678.6</v>
      </c>
      <c r="L20" t="s">
        <v>187</v>
      </c>
    </row>
    <row r="21" spans="1:12" x14ac:dyDescent="0.35">
      <c r="A21" t="s">
        <v>140</v>
      </c>
      <c r="B21" t="s">
        <v>162</v>
      </c>
      <c r="C21" t="s">
        <v>25</v>
      </c>
      <c r="D21">
        <f>VLOOKUP(мпф1[[#This Row],[Номенклатура]],[1]!Таблица213[[product_name]:[упаковка]],7,FALSE)</f>
        <v>730</v>
      </c>
      <c r="E21" t="s">
        <v>45</v>
      </c>
      <c r="F21" s="7">
        <v>1153.1382863782037</v>
      </c>
      <c r="G21" t="str">
        <f>VLOOKUP(мпф1[[#This Row],[артикул]],[1]!Таблица213[[code]:[упаковка]],4,FALSE)</f>
        <v>ОХЛ</v>
      </c>
      <c r="H21" t="str">
        <f>VLOOKUP(мпф1[[#This Row],[артикул]],[1]!Таблица213[[code]:[упаковка]],5,FALSE)</f>
        <v>желудки</v>
      </c>
      <c r="I21" s="7" cm="1">
        <f t="array" ref="I21">INDEX('[1]прайс ЗПП'!$A$1:$D$1080,MATCH(1,(мпф1[[#This Row],[артикул]]='[1]прайс ЗПП'!$B$1:$B$1080)*(мпф1[[#This Row],[Source.Name.1]]='[1]прайс ЗПП'!$A$1:$A$1080),0),4)</f>
        <v>560.62410142067495</v>
      </c>
      <c r="J21" s="7">
        <f>мпф1[[#This Row],[цена]]*мпф1[[#This Row],[объем]]</f>
        <v>646477.11561455741</v>
      </c>
      <c r="K21" s="7">
        <v>3175.2</v>
      </c>
      <c r="L21" t="s">
        <v>187</v>
      </c>
    </row>
    <row r="22" spans="1:12" x14ac:dyDescent="0.35">
      <c r="A22" t="s">
        <v>140</v>
      </c>
      <c r="B22" t="s">
        <v>162</v>
      </c>
      <c r="C22" t="s">
        <v>25</v>
      </c>
      <c r="D22">
        <f>VLOOKUP(мпф1[[#This Row],[Номенклатура]],[1]!Таблица213[[product_name]:[упаковка]],7,FALSE)</f>
        <v>731</v>
      </c>
      <c r="E22" t="s">
        <v>81</v>
      </c>
      <c r="F22" s="7">
        <v>3677.2842347153387</v>
      </c>
      <c r="G22" t="str">
        <f>VLOOKUP(мпф1[[#This Row],[артикул]],[1]!Таблица213[[code]:[упаковка]],4,FALSE)</f>
        <v>ОХЛ</v>
      </c>
      <c r="H22" t="str">
        <f>VLOOKUP(мпф1[[#This Row],[артикул]],[1]!Таблица213[[code]:[упаковка]],5,FALSE)</f>
        <v>желудки</v>
      </c>
      <c r="I22" s="7" cm="1">
        <f t="array" ref="I22">INDEX('[1]прайс ЗПП'!$A$1:$D$1080,MATCH(1,(мпф1[[#This Row],[артикул]]='[1]прайс ЗПП'!$B$1:$B$1080)*(мпф1[[#This Row],[Source.Name.1]]='[1]прайс ЗПП'!$A$1:$A$1080),0),4)</f>
        <v>539.39183601523564</v>
      </c>
      <c r="J22" s="7">
        <f>мпф1[[#This Row],[цена]]*мпф1[[#This Row],[объем]]</f>
        <v>1983497.0949129872</v>
      </c>
      <c r="K22" s="7">
        <v>320.23615754876471</v>
      </c>
      <c r="L22" t="s">
        <v>187</v>
      </c>
    </row>
    <row r="23" spans="1:12" x14ac:dyDescent="0.35">
      <c r="A23" t="s">
        <v>140</v>
      </c>
      <c r="B23" t="s">
        <v>162</v>
      </c>
      <c r="C23" t="s">
        <v>25</v>
      </c>
      <c r="D23">
        <f>VLOOKUP(мпф1[[#This Row],[Номенклатура]],[1]!Таблица213[[product_name]:[упаковка]],7,FALSE)</f>
        <v>732</v>
      </c>
      <c r="E23" t="s">
        <v>47</v>
      </c>
      <c r="F23" s="7">
        <v>1376.996910140183</v>
      </c>
      <c r="G23" t="str">
        <f>VLOOKUP(мпф1[[#This Row],[артикул]],[1]!Таблица213[[code]:[упаковка]],4,FALSE)</f>
        <v>ОХЛ</v>
      </c>
      <c r="H23" t="str">
        <f>VLOOKUP(мпф1[[#This Row],[артикул]],[1]!Таблица213[[code]:[упаковка]],5,FALSE)</f>
        <v>печень</v>
      </c>
      <c r="I23" s="7" cm="1">
        <f t="array" ref="I23">INDEX('[1]прайс ЗПП'!$A$1:$D$1080,MATCH(1,(мпф1[[#This Row],[артикул]]='[1]прайс ЗПП'!$B$1:$B$1080)*(мпф1[[#This Row],[Source.Name.1]]='[1]прайс ЗПП'!$A$1:$A$1080),0),4)</f>
        <v>536.19005944928676</v>
      </c>
      <c r="J23" s="7">
        <f>мпф1[[#This Row],[цена]]*мпф1[[#This Row],[объем]]</f>
        <v>738332.05510954885</v>
      </c>
      <c r="K23" s="7">
        <v>1597.4918852765013</v>
      </c>
      <c r="L23" t="s">
        <v>187</v>
      </c>
    </row>
    <row r="24" spans="1:12" x14ac:dyDescent="0.35">
      <c r="A24" t="s">
        <v>140</v>
      </c>
      <c r="B24" t="s">
        <v>162</v>
      </c>
      <c r="C24" t="s">
        <v>25</v>
      </c>
      <c r="D24">
        <f>VLOOKUP(мпф1[[#This Row],[Номенклатура]],[1]!Таблица213[[product_name]:[упаковка]],7,FALSE)</f>
        <v>733</v>
      </c>
      <c r="E24" t="s">
        <v>82</v>
      </c>
      <c r="F24" s="7">
        <v>3106.2342679357062</v>
      </c>
      <c r="G24" t="str">
        <f>VLOOKUP(мпф1[[#This Row],[артикул]],[1]!Таблица213[[code]:[упаковка]],4,FALSE)</f>
        <v>ОХЛ</v>
      </c>
      <c r="H24" t="str">
        <f>VLOOKUP(мпф1[[#This Row],[артикул]],[1]!Таблица213[[code]:[упаковка]],5,FALSE)</f>
        <v>печень</v>
      </c>
      <c r="I24" s="7" cm="1">
        <f t="array" ref="I24">INDEX('[1]прайс ЗПП'!$A$1:$D$1080,MATCH(1,(мпф1[[#This Row],[артикул]]='[1]прайс ЗПП'!$B$1:$B$1080)*(мпф1[[#This Row],[Source.Name.1]]='[1]прайс ЗПП'!$A$1:$A$1080),0),4)</f>
        <v>512.90071095047028</v>
      </c>
      <c r="J24" s="7">
        <f>мпф1[[#This Row],[цена]]*мпф1[[#This Row],[объем]]</f>
        <v>1593189.7644029374</v>
      </c>
      <c r="K24" s="7">
        <v>1000.9989117025867</v>
      </c>
      <c r="L24" t="s">
        <v>187</v>
      </c>
    </row>
    <row r="25" spans="1:12" x14ac:dyDescent="0.35">
      <c r="A25" t="s">
        <v>140</v>
      </c>
      <c r="B25" t="s">
        <v>162</v>
      </c>
      <c r="C25" t="s">
        <v>25</v>
      </c>
      <c r="D25">
        <f>VLOOKUP(мпф1[[#This Row],[Номенклатура]],[1]!Таблица213[[product_name]:[упаковка]],7,FALSE)</f>
        <v>734</v>
      </c>
      <c r="E25" t="s">
        <v>49</v>
      </c>
      <c r="F25" s="7">
        <v>1705.9131888065085</v>
      </c>
      <c r="G25" t="str">
        <f>VLOOKUP(мпф1[[#This Row],[артикул]],[1]!Таблица213[[code]:[упаковка]],4,FALSE)</f>
        <v>ОХЛ</v>
      </c>
      <c r="H25" t="str">
        <f>VLOOKUP(мпф1[[#This Row],[артикул]],[1]!Таблица213[[code]:[упаковка]],5,FALSE)</f>
        <v>сердце</v>
      </c>
      <c r="I25" s="7" cm="1">
        <f t="array" ref="I25">INDEX('[1]прайс ЗПП'!$A$1:$D$1080,MATCH(1,(мпф1[[#This Row],[артикул]]='[1]прайс ЗПП'!$B$1:$B$1080)*(мпф1[[#This Row],[Source.Name.1]]='[1]прайс ЗПП'!$A$1:$A$1080),0),4)</f>
        <v>895.95773301873669</v>
      </c>
      <c r="J25" s="7">
        <f>мпф1[[#This Row],[цена]]*мпф1[[#This Row],[объем]]</f>
        <v>1528426.1133698435</v>
      </c>
      <c r="K25" s="7">
        <v>897.81481055349025</v>
      </c>
      <c r="L25" t="s">
        <v>187</v>
      </c>
    </row>
    <row r="26" spans="1:12" x14ac:dyDescent="0.35">
      <c r="A26" t="s">
        <v>140</v>
      </c>
      <c r="B26" t="s">
        <v>162</v>
      </c>
      <c r="C26" t="s">
        <v>25</v>
      </c>
      <c r="D26">
        <f>VLOOKUP(мпф1[[#This Row],[Номенклатура]],[1]!Таблица213[[product_name]:[упаковка]],7,FALSE)</f>
        <v>735</v>
      </c>
      <c r="E26" t="s">
        <v>83</v>
      </c>
      <c r="F26" s="9">
        <v>841.30863147239393</v>
      </c>
      <c r="G26" t="str">
        <f>VLOOKUP(мпф1[[#This Row],[артикул]],[1]!Таблица213[[code]:[упаковка]],4,FALSE)</f>
        <v>ОХЛ</v>
      </c>
      <c r="H26" t="str">
        <f>VLOOKUP(мпф1[[#This Row],[артикул]],[1]!Таблица213[[code]:[упаковка]],5,FALSE)</f>
        <v>сердце</v>
      </c>
      <c r="I26" s="7" cm="1">
        <f t="array" ref="I26">INDEX('[1]прайс ЗПП'!$A$1:$D$1080,MATCH(1,(мпф1[[#This Row],[артикул]]='[1]прайс ЗПП'!$B$1:$B$1080)*(мпф1[[#This Row],[Source.Name.1]]='[1]прайс ЗПП'!$A$1:$A$1080),0),4)</f>
        <v>869.3208406140119</v>
      </c>
      <c r="J26" s="7">
        <f>мпф1[[#This Row],[цена]]*мпф1[[#This Row],[объем]]</f>
        <v>731367.12672740547</v>
      </c>
      <c r="K26" s="7">
        <v>7572.5999999999995</v>
      </c>
      <c r="L26" t="s">
        <v>187</v>
      </c>
    </row>
    <row r="27" spans="1:12" x14ac:dyDescent="0.35">
      <c r="A27" t="s">
        <v>140</v>
      </c>
      <c r="B27" t="s">
        <v>162</v>
      </c>
      <c r="C27" t="s">
        <v>25</v>
      </c>
      <c r="D27">
        <f>VLOOKUP(мпф1[[#This Row],[Номенклатура]],[1]!Таблица213[[product_name]:[упаковка]],7,FALSE)</f>
        <v>941</v>
      </c>
      <c r="E27" t="s">
        <v>51</v>
      </c>
      <c r="F27" s="7">
        <v>1038.4098571987313</v>
      </c>
      <c r="G27" t="str">
        <f>VLOOKUP(мпф1[[#This Row],[артикул]],[1]!Таблица213[[code]:[упаковка]],4,FALSE)</f>
        <v>ОХЛ</v>
      </c>
      <c r="H27" t="str">
        <f>VLOOKUP(мпф1[[#This Row],[артикул]],[1]!Таблица213[[code]:[упаковка]],5,FALSE)</f>
        <v>бедро</v>
      </c>
      <c r="I27" s="7" cm="1">
        <f t="array" ref="I27">INDEX('[1]прайс ЗПП'!$A$1:$D$1080,MATCH(1,(мпф1[[#This Row],[артикул]]='[1]прайс ЗПП'!$B$1:$B$1080)*(мпф1[[#This Row],[Source.Name.1]]='[1]прайс ЗПП'!$A$1:$A$1080),0),4)</f>
        <v>920.92315104582042</v>
      </c>
      <c r="J27" s="7">
        <f>мпф1[[#This Row],[цена]]*мпф1[[#This Row],[объем]]</f>
        <v>956295.67776849598</v>
      </c>
      <c r="K27" s="7">
        <v>401.20000000000005</v>
      </c>
      <c r="L27" t="s">
        <v>187</v>
      </c>
    </row>
    <row r="28" spans="1:12" x14ac:dyDescent="0.35">
      <c r="A28" t="s">
        <v>140</v>
      </c>
      <c r="B28" t="s">
        <v>162</v>
      </c>
      <c r="C28" t="s">
        <v>25</v>
      </c>
      <c r="D28">
        <f>VLOOKUP(мпф1[[#This Row],[Номенклатура]],[1]!Таблица213[[product_name]:[упаковка]],7,FALSE)</f>
        <v>942</v>
      </c>
      <c r="E28" t="s">
        <v>52</v>
      </c>
      <c r="F28" s="7">
        <v>1032.3956361155554</v>
      </c>
      <c r="G28" t="str">
        <f>VLOOKUP(мпф1[[#This Row],[артикул]],[1]!Таблица213[[code]:[упаковка]],4,FALSE)</f>
        <v>ОХЛ</v>
      </c>
      <c r="H28" t="str">
        <f>VLOOKUP(мпф1[[#This Row],[артикул]],[1]!Таблица213[[code]:[упаковка]],5,FALSE)</f>
        <v>крыло</v>
      </c>
      <c r="I28" s="7" cm="1">
        <f t="array" ref="I28">INDEX('[1]прайс ЗПП'!$A$1:$D$1080,MATCH(1,(мпф1[[#This Row],[артикул]]='[1]прайс ЗПП'!$B$1:$B$1080)*(мпф1[[#This Row],[Source.Name.1]]='[1]прайс ЗПП'!$A$1:$A$1080),0),4)</f>
        <v>903.45238041205005</v>
      </c>
      <c r="J28" s="7">
        <f>мпф1[[#This Row],[цена]]*мпф1[[#This Row],[объем]]</f>
        <v>932720.29497561115</v>
      </c>
      <c r="K28" s="7">
        <v>11935.7</v>
      </c>
      <c r="L28" t="s">
        <v>187</v>
      </c>
    </row>
    <row r="29" spans="1:12" x14ac:dyDescent="0.35">
      <c r="A29" t="s">
        <v>140</v>
      </c>
      <c r="B29" t="s">
        <v>162</v>
      </c>
      <c r="C29" t="s">
        <v>25</v>
      </c>
      <c r="D29">
        <f>VLOOKUP(мпф1[[#This Row],[Номенклатура]],[1]!Таблица213[[product_name]:[упаковка]],7,FALSE)</f>
        <v>204</v>
      </c>
      <c r="E29" s="22" t="s">
        <v>84</v>
      </c>
      <c r="F29" s="7">
        <v>4602.3311541098883</v>
      </c>
      <c r="G29" t="str">
        <f>VLOOKUP(мпф1[[#This Row],[артикул]],[1]!Таблица213[[code]:[упаковка]],4,FALSE)</f>
        <v>ОХЛ</v>
      </c>
      <c r="H29" t="str">
        <f>VLOOKUP(мпф1[[#This Row],[артикул]],[1]!Таблица213[[code]:[упаковка]],5,FALSE)</f>
        <v>крыло</v>
      </c>
      <c r="I29" s="7" cm="1">
        <f t="array" ref="I29">INDEX('[1]прайс ЗПП'!$A$1:$D$1080,MATCH(1,(мпф1[[#This Row],[артикул]]='[1]прайс ЗПП'!$B$1:$B$1080)*(мпф1[[#This Row],[Source.Name.1]]='[1]прайс ЗПП'!$A$1:$A$1080),0),4)</f>
        <v>839.50974965132173</v>
      </c>
      <c r="J29" s="7">
        <f>мпф1[[#This Row],[цена]]*мпф1[[#This Row],[объем]]</f>
        <v>3863701.8749992708</v>
      </c>
      <c r="K29" s="7">
        <v>2034.9</v>
      </c>
      <c r="L29" t="s">
        <v>187</v>
      </c>
    </row>
    <row r="30" spans="1:12" x14ac:dyDescent="0.35">
      <c r="A30" t="s">
        <v>140</v>
      </c>
      <c r="B30" t="s">
        <v>162</v>
      </c>
      <c r="C30" t="s">
        <v>25</v>
      </c>
      <c r="D30">
        <f>VLOOKUP(мпф1[[#This Row],[Номенклатура]],[1]!Таблица213[[product_name]:[упаковка]],7,FALSE)</f>
        <v>959</v>
      </c>
      <c r="E30" t="s">
        <v>85</v>
      </c>
      <c r="F30" s="7">
        <v>1035.9189677651204</v>
      </c>
      <c r="G30" t="str">
        <f>VLOOKUP(мпф1[[#This Row],[артикул]],[1]!Таблица213[[code]:[упаковка]],4,FALSE)</f>
        <v>ОХЛ</v>
      </c>
      <c r="H30" t="str">
        <f>VLOOKUP(мпф1[[#This Row],[артикул]],[1]!Таблица213[[code]:[упаковка]],5,FALSE)</f>
        <v>табак</v>
      </c>
      <c r="I30" s="7" cm="1">
        <f t="array" ref="I30">INDEX('[1]прайс ЗПП'!$A$1:$D$1080,MATCH(1,(мпф1[[#This Row],[артикул]]='[1]прайс ЗПП'!$B$1:$B$1080)*(мпф1[[#This Row],[Source.Name.1]]='[1]прайс ЗПП'!$A$1:$A$1080),0),4)</f>
        <v>678.09999548652547</v>
      </c>
      <c r="J30" s="7">
        <f>мпф1[[#This Row],[цена]]*мпф1[[#This Row],[объем]]</f>
        <v>702456.64736593433</v>
      </c>
      <c r="K30" s="7">
        <v>149.4</v>
      </c>
      <c r="L30" t="s">
        <v>187</v>
      </c>
    </row>
    <row r="31" spans="1:12" x14ac:dyDescent="0.35">
      <c r="A31" t="s">
        <v>140</v>
      </c>
      <c r="B31" t="s">
        <v>162</v>
      </c>
      <c r="C31" t="s">
        <v>25</v>
      </c>
      <c r="D31">
        <f>VLOOKUP(мпф1[[#This Row],[Номенклатура]],[1]!Таблица213[[product_name]:[упаковка]],7,FALSE)</f>
        <v>952</v>
      </c>
      <c r="E31" t="s">
        <v>86</v>
      </c>
      <c r="F31" s="7">
        <v>5868.5870472139986</v>
      </c>
      <c r="G31" t="str">
        <f>VLOOKUP(мпф1[[#This Row],[артикул]],[1]!Таблица213[[code]:[упаковка]],4,FALSE)</f>
        <v>ОХЛ</v>
      </c>
      <c r="H31" t="str">
        <f>VLOOKUP(мпф1[[#This Row],[артикул]],[1]!Таблица213[[code]:[упаковка]],5,FALSE)</f>
        <v>голень</v>
      </c>
      <c r="I31" s="7" cm="1">
        <f t="array" ref="I31">INDEX('[1]прайс ЗПП'!$A$1:$D$1080,MATCH(1,(мпф1[[#This Row],[артикул]]='[1]прайс ЗПП'!$B$1:$B$1080)*(мпф1[[#This Row],[Source.Name.1]]='[1]прайс ЗПП'!$A$1:$A$1080),0),4)</f>
        <v>883.98018990491494</v>
      </c>
      <c r="J31" s="7">
        <f>мпф1[[#This Row],[цена]]*мпф1[[#This Row],[объем]]</f>
        <v>5187714.6924697543</v>
      </c>
      <c r="K31" s="7">
        <v>2637.1334325145608</v>
      </c>
      <c r="L31" t="s">
        <v>187</v>
      </c>
    </row>
    <row r="32" spans="1:12" x14ac:dyDescent="0.35">
      <c r="A32" t="s">
        <v>140</v>
      </c>
      <c r="B32" t="s">
        <v>162</v>
      </c>
      <c r="C32" t="s">
        <v>25</v>
      </c>
      <c r="D32">
        <f>VLOOKUP(мпф1[[#This Row],[Номенклатура]],[1]!Таблица213[[product_name]:[упаковка]],7,FALSE)</f>
        <v>953</v>
      </c>
      <c r="E32" t="s">
        <v>87</v>
      </c>
      <c r="F32" s="7">
        <v>5869.3040771134665</v>
      </c>
      <c r="G32" t="str">
        <f>VLOOKUP(мпф1[[#This Row],[артикул]],[1]!Таблица213[[code]:[упаковка]],4,FALSE)</f>
        <v>ОХЛ</v>
      </c>
      <c r="H32" t="str">
        <f>VLOOKUP(мпф1[[#This Row],[артикул]],[1]!Таблица213[[code]:[упаковка]],5,FALSE)</f>
        <v>бедро</v>
      </c>
      <c r="I32" s="7" cm="1">
        <f t="array" ref="I32">INDEX('[1]прайс ЗПП'!$A$1:$D$1080,MATCH(1,(мпф1[[#This Row],[артикул]]='[1]прайс ЗПП'!$B$1:$B$1080)*(мпф1[[#This Row],[Source.Name.1]]='[1]прайс ЗПП'!$A$1:$A$1080),0),4)</f>
        <v>897.77151956630337</v>
      </c>
      <c r="J32" s="7">
        <f>мпф1[[#This Row],[цена]]*мпф1[[#This Row],[объем]]</f>
        <v>5269294.0401068563</v>
      </c>
      <c r="K32" s="7">
        <v>405.59999999999997</v>
      </c>
      <c r="L32" t="s">
        <v>187</v>
      </c>
    </row>
    <row r="33" spans="1:12" x14ac:dyDescent="0.35">
      <c r="A33" t="s">
        <v>140</v>
      </c>
      <c r="B33" t="s">
        <v>162</v>
      </c>
      <c r="C33" t="s">
        <v>25</v>
      </c>
      <c r="D33">
        <f>VLOOKUP(мпф1[[#This Row],[Номенклатура]],[1]!Таблица213[[product_name]:[упаковка]],7,FALSE)</f>
        <v>958</v>
      </c>
      <c r="E33" t="s">
        <v>58</v>
      </c>
      <c r="F33" s="7">
        <v>3450.0681869871519</v>
      </c>
      <c r="G33" t="str">
        <f>VLOOKUP(мпф1[[#This Row],[артикул]],[1]!Таблица213[[code]:[упаковка]],4,FALSE)</f>
        <v>ОХЛ</v>
      </c>
      <c r="H33" t="str">
        <f>VLOOKUP(мпф1[[#This Row],[артикул]],[1]!Таблица213[[code]:[упаковка]],5,FALSE)</f>
        <v>табак</v>
      </c>
      <c r="I33" s="7" cm="1">
        <f t="array" ref="I33">INDEX('[1]прайс ЗПП'!$A$1:$D$1080,MATCH(1,(мпф1[[#This Row],[артикул]]='[1]прайс ЗПП'!$B$1:$B$1080)*(мпф1[[#This Row],[Source.Name.1]]='[1]прайс ЗПП'!$A$1:$A$1080),0),4)</f>
        <v>780.33876549499303</v>
      </c>
      <c r="J33" s="7">
        <f>мпф1[[#This Row],[цена]]*мпф1[[#This Row],[объем]]</f>
        <v>2692221.9499071031</v>
      </c>
      <c r="K33" s="7">
        <v>6904.8</v>
      </c>
      <c r="L33" t="s">
        <v>187</v>
      </c>
    </row>
    <row r="34" spans="1:12" x14ac:dyDescent="0.35">
      <c r="A34" t="s">
        <v>140</v>
      </c>
      <c r="B34" t="s">
        <v>162</v>
      </c>
      <c r="C34" t="s">
        <v>25</v>
      </c>
      <c r="D34">
        <f>VLOOKUP(мпф1[[#This Row],[Номенклатура]],[1]!Таблица213[[product_name]:[упаковка]],7,FALSE)</f>
        <v>205</v>
      </c>
      <c r="E34" t="s">
        <v>88</v>
      </c>
      <c r="F34" s="7">
        <v>1030.4092747549291</v>
      </c>
      <c r="G34" t="str">
        <f>VLOOKUP(мпф1[[#This Row],[артикул]],[1]!Таблица213[[code]:[упаковка]],4,FALSE)</f>
        <v>ОХЛ</v>
      </c>
      <c r="H34" t="str">
        <f>VLOOKUP(мпф1[[#This Row],[артикул]],[1]!Таблица213[[code]:[упаковка]],5,FALSE)</f>
        <v>рагу</v>
      </c>
      <c r="I34" s="7" cm="1">
        <f t="array" ref="I34">INDEX('[1]прайс ЗПП'!$A$1:$D$1080,MATCH(1,(мпф1[[#This Row],[артикул]]='[1]прайс ЗПП'!$B$1:$B$1080)*(мпф1[[#This Row],[Source.Name.1]]='[1]прайс ЗПП'!$A$1:$A$1080),0),4)</f>
        <v>596.61424520861249</v>
      </c>
      <c r="J34" s="7">
        <f>мпф1[[#This Row],[цена]]*мпф1[[#This Row],[объем]]</f>
        <v>614756.85171386588</v>
      </c>
      <c r="K34" s="7">
        <v>142.96257033426997</v>
      </c>
      <c r="L34" t="s">
        <v>187</v>
      </c>
    </row>
    <row r="35" spans="1:12" x14ac:dyDescent="0.35">
      <c r="A35" t="s">
        <v>140</v>
      </c>
      <c r="B35" t="s">
        <v>162</v>
      </c>
      <c r="C35" t="s">
        <v>25</v>
      </c>
      <c r="D35">
        <f>VLOOKUP(мпф1[[#This Row],[Номенклатура]],[1]!Таблица213[[product_name]:[упаковка]],7,FALSE)</f>
        <v>961</v>
      </c>
      <c r="E35" t="s">
        <v>89</v>
      </c>
      <c r="F35" s="7">
        <v>2873.8282264913214</v>
      </c>
      <c r="G35" t="str">
        <f>VLOOKUP(мпф1[[#This Row],[артикул]],[1]!Таблица213[[code]:[упаковка]],4,FALSE)</f>
        <v>ОХЛ</v>
      </c>
      <c r="H35" t="str">
        <f>VLOOKUP(мпф1[[#This Row],[артикул]],[1]!Таблица213[[code]:[упаковка]],5,FALSE)</f>
        <v>табак</v>
      </c>
      <c r="I35" s="7" cm="1">
        <f t="array" ref="I35">INDEX('[1]прайс ЗПП'!$A$1:$D$1080,MATCH(1,(мпф1[[#This Row],[артикул]]='[1]прайс ЗПП'!$B$1:$B$1080)*(мпф1[[#This Row],[Source.Name.1]]='[1]прайс ЗПП'!$A$1:$A$1080),0),4)</f>
        <v>770.47771719575428</v>
      </c>
      <c r="J35" s="7">
        <f>мпф1[[#This Row],[цена]]*мпф1[[#This Row],[объем]]</f>
        <v>2214220.6115597566</v>
      </c>
      <c r="K35" s="7">
        <v>855.48745768905519</v>
      </c>
      <c r="L35" t="s">
        <v>187</v>
      </c>
    </row>
    <row r="36" spans="1:12" x14ac:dyDescent="0.35">
      <c r="A36" t="s">
        <v>140</v>
      </c>
      <c r="B36" t="s">
        <v>162</v>
      </c>
      <c r="C36" t="s">
        <v>25</v>
      </c>
      <c r="D36">
        <f>VLOOKUP(мпф1[[#This Row],[Номенклатура]],[1]!Таблица213[[product_name]:[упаковка]],7,FALSE)</f>
        <v>960</v>
      </c>
      <c r="E36" t="s">
        <v>189</v>
      </c>
      <c r="F36" s="7">
        <v>3441.5310971980016</v>
      </c>
      <c r="G36" t="str">
        <f>VLOOKUP(мпф1[[#This Row],[артикул]],[1]!Таблица213[[code]:[упаковка]],4,FALSE)</f>
        <v>ОХЛ</v>
      </c>
      <c r="H36" t="str">
        <f>VLOOKUP(мпф1[[#This Row],[артикул]],[1]!Таблица213[[code]:[упаковка]],5,FALSE)</f>
        <v>крыло</v>
      </c>
      <c r="I36" s="7" cm="1">
        <f t="array" ref="I36">INDEX('[1]прайс ЗПП'!$A$1:$D$1080,MATCH(1,(мпф1[[#This Row],[артикул]]='[1]прайс ЗПП'!$B$1:$B$1080)*(мпф1[[#This Row],[Source.Name.1]]='[1]прайс ЗПП'!$A$1:$A$1080),0),4)</f>
        <v>851.12156915564435</v>
      </c>
      <c r="J36" s="7">
        <f>мпф1[[#This Row],[цена]]*мпф1[[#This Row],[объем]]</f>
        <v>2929161.3477451093</v>
      </c>
      <c r="K36" s="7">
        <v>93.116177832798769</v>
      </c>
      <c r="L36" t="s">
        <v>187</v>
      </c>
    </row>
    <row r="37" spans="1:12" x14ac:dyDescent="0.35">
      <c r="A37" t="s">
        <v>140</v>
      </c>
      <c r="B37" t="s">
        <v>162</v>
      </c>
      <c r="C37" t="s">
        <v>25</v>
      </c>
      <c r="D37">
        <f>VLOOKUP(мпф1[[#This Row],[Номенклатура]],[1]!Таблица213[[product_name]:[упаковка]],7,FALSE)</f>
        <v>1064</v>
      </c>
      <c r="E37" t="s">
        <v>62</v>
      </c>
      <c r="F37" s="7">
        <v>1032.4006284382151</v>
      </c>
      <c r="G37" t="str">
        <f>VLOOKUP(мпф1[[#This Row],[артикул]],[1]!Таблица213[[code]:[упаковка]],4,FALSE)</f>
        <v>ОХЛ</v>
      </c>
      <c r="H37" t="str">
        <f>VLOOKUP(мпф1[[#This Row],[артикул]],[1]!Таблица213[[code]:[упаковка]],5,FALSE)</f>
        <v>бедро</v>
      </c>
      <c r="I37" s="7" cm="1">
        <f t="array" ref="I37">INDEX('[1]прайс ЗПП'!$A$1:$D$1080,MATCH(1,(мпф1[[#This Row],[артикул]]='[1]прайс ЗПП'!$B$1:$B$1080)*(мпф1[[#This Row],[Source.Name.1]]='[1]прайс ЗПП'!$A$1:$A$1080),0),4)</f>
        <v>871.92826101068147</v>
      </c>
      <c r="J37" s="7">
        <f>мпф1[[#This Row],[цена]]*мпф1[[#This Row],[объем]]</f>
        <v>900179.28462046757</v>
      </c>
      <c r="K37" s="7">
        <v>1319.1357272378095</v>
      </c>
      <c r="L37" t="s">
        <v>187</v>
      </c>
    </row>
    <row r="38" spans="1:12" x14ac:dyDescent="0.35">
      <c r="A38" t="s">
        <v>140</v>
      </c>
      <c r="B38" t="s">
        <v>162</v>
      </c>
      <c r="C38" t="s">
        <v>25</v>
      </c>
      <c r="D38">
        <f>VLOOKUP(мпф1[[#This Row],[Номенклатура]],[1]!Таблица213[[product_name]:[упаковка]],7,FALSE)</f>
        <v>1066</v>
      </c>
      <c r="E38" t="s">
        <v>63</v>
      </c>
      <c r="F38" s="7">
        <v>1028.4826544009222</v>
      </c>
      <c r="G38" t="str">
        <f>VLOOKUP(мпф1[[#This Row],[артикул]],[1]!Таблица213[[code]:[упаковка]],4,FALSE)</f>
        <v>ОХЛ</v>
      </c>
      <c r="H38" t="str">
        <f>VLOOKUP(мпф1[[#This Row],[артикул]],[1]!Таблица213[[code]:[упаковка]],5,FALSE)</f>
        <v>бедро</v>
      </c>
      <c r="I38" s="7" cm="1">
        <f t="array" ref="I38">INDEX('[1]прайс ЗПП'!$A$1:$D$1080,MATCH(1,(мпф1[[#This Row],[артикул]]='[1]прайс ЗПП'!$B$1:$B$1080)*(мпф1[[#This Row],[Source.Name.1]]='[1]прайс ЗПП'!$A$1:$A$1080),0),4)</f>
        <v>877.03140760408451</v>
      </c>
      <c r="J38" s="7">
        <f>мпф1[[#This Row],[цена]]*мпф1[[#This Row],[объем]]</f>
        <v>902011.590085626</v>
      </c>
      <c r="K38" s="7">
        <v>4069.7999999999997</v>
      </c>
      <c r="L38" t="s">
        <v>187</v>
      </c>
    </row>
    <row r="39" spans="1:12" x14ac:dyDescent="0.35">
      <c r="A39" t="s">
        <v>140</v>
      </c>
      <c r="B39" t="s">
        <v>162</v>
      </c>
      <c r="C39" t="s">
        <v>25</v>
      </c>
      <c r="D39">
        <f>VLOOKUP(мпф1[[#This Row],[Номенклатура]],[1]!Таблица213[[product_name]:[упаковка]],7,FALSE)</f>
        <v>1065</v>
      </c>
      <c r="E39" t="s">
        <v>64</v>
      </c>
      <c r="F39" s="7">
        <v>1042.5232468864433</v>
      </c>
      <c r="G39" t="str">
        <f>VLOOKUP(мпф1[[#This Row],[артикул]],[1]!Таблица213[[code]:[упаковка]],4,FALSE)</f>
        <v>ОХЛ</v>
      </c>
      <c r="H39" t="str">
        <f>VLOOKUP(мпф1[[#This Row],[артикул]],[1]!Таблица213[[code]:[упаковка]],5,FALSE)</f>
        <v>филе</v>
      </c>
      <c r="I39" s="7" cm="1">
        <f t="array" ref="I39">INDEX('[1]прайс ЗПП'!$A$1:$D$1080,MATCH(1,(мпф1[[#This Row],[артикул]]='[1]прайс ЗПП'!$B$1:$B$1080)*(мпф1[[#This Row],[Source.Name.1]]='[1]прайс ЗПП'!$A$1:$A$1080),0),4)</f>
        <v>1028.5372950449898</v>
      </c>
      <c r="J39" s="7">
        <f>мпф1[[#This Row],[цена]]*мпф1[[#This Row],[объем]]</f>
        <v>1072274.0403741025</v>
      </c>
      <c r="K39" s="7">
        <v>507.40000000000003</v>
      </c>
      <c r="L39" t="s">
        <v>187</v>
      </c>
    </row>
    <row r="40" spans="1:12" x14ac:dyDescent="0.35">
      <c r="A40" t="s">
        <v>140</v>
      </c>
      <c r="B40" t="s">
        <v>162</v>
      </c>
      <c r="C40" t="s">
        <v>25</v>
      </c>
      <c r="D40">
        <f>VLOOKUP(мпф1[[#This Row],[Номенклатура]],[1]!Таблица213[[product_name]:[упаковка]],7,FALSE)</f>
        <v>744</v>
      </c>
      <c r="E40" t="s">
        <v>92</v>
      </c>
      <c r="F40" s="7">
        <v>6896.8930355860593</v>
      </c>
      <c r="G40" t="str">
        <f>VLOOKUP(мпф1[[#This Row],[артикул]],[1]!Таблица213[[code]:[упаковка]],4,FALSE)</f>
        <v>ОХЛ</v>
      </c>
      <c r="H40" t="str">
        <f>VLOOKUP(мпф1[[#This Row],[артикул]],[1]!Таблица213[[code]:[упаковка]],5,FALSE)</f>
        <v>шея</v>
      </c>
      <c r="I40" s="7" cm="1">
        <f t="array" ref="I40">INDEX('[1]прайс ЗПП'!$A$1:$D$1080,MATCH(1,(мпф1[[#This Row],[артикул]]='[1]прайс ЗПП'!$B$1:$B$1080)*(мпф1[[#This Row],[Source.Name.1]]='[1]прайс ЗПП'!$A$1:$A$1080),0),4)</f>
        <v>338.42509667252955</v>
      </c>
      <c r="J40" s="7">
        <f>мпф1[[#This Row],[цена]]*мпф1[[#This Row],[объем]]</f>
        <v>2334081.6923083081</v>
      </c>
      <c r="K40" s="7">
        <v>1014.8000000000001</v>
      </c>
      <c r="L40" t="s">
        <v>187</v>
      </c>
    </row>
    <row r="41" spans="1:12" x14ac:dyDescent="0.35">
      <c r="A41" t="s">
        <v>140</v>
      </c>
      <c r="B41" t="s">
        <v>190</v>
      </c>
      <c r="C41" t="s">
        <v>25</v>
      </c>
      <c r="D41">
        <f>VLOOKUP(мпф1[[#This Row],[Номенклатура]],[1]!Таблица213[[product_name]:[упаковка]],7,FALSE)</f>
        <v>701</v>
      </c>
      <c r="E41" s="22" t="s">
        <v>26</v>
      </c>
      <c r="F41" s="7">
        <v>2303.3516817319855</v>
      </c>
      <c r="G41" t="str">
        <f>VLOOKUP(мпф1[[#This Row],[артикул]],[1]!Таблица213[[code]:[упаковка]],4,FALSE)</f>
        <v>ОХЛ</v>
      </c>
      <c r="H41" t="str">
        <f>VLOOKUP(мпф1[[#This Row],[артикул]],[1]!Таблица213[[code]:[упаковка]],5,FALSE)</f>
        <v>тушка</v>
      </c>
      <c r="I41" s="7" cm="1">
        <f t="array" ref="I41">INDEX('[1]прайс ЗПП'!$A$1:$D$1080,MATCH(1,(мпф1[[#This Row],[артикул]]='[1]прайс ЗПП'!$B$1:$B$1080)*(мпф1[[#This Row],[Source.Name.1]]='[1]прайс ЗПП'!$A$1:$A$1080),0),4)</f>
        <v>830.21241257414999</v>
      </c>
      <c r="J41" s="7">
        <f>мпф1[[#This Row],[цена]]*мпф1[[#This Row],[объем]]</f>
        <v>1912271.1566974374</v>
      </c>
      <c r="K41" s="7">
        <v>1529.5</v>
      </c>
      <c r="L41" t="s">
        <v>187</v>
      </c>
    </row>
    <row r="42" spans="1:12" x14ac:dyDescent="0.35">
      <c r="A42" t="s">
        <v>140</v>
      </c>
      <c r="B42" t="s">
        <v>190</v>
      </c>
      <c r="C42" t="s">
        <v>25</v>
      </c>
      <c r="D42">
        <f>VLOOKUP(мпф1[[#This Row],[Номенклатура]],[1]!Таблица213[[product_name]:[упаковка]],7,FALSE)</f>
        <v>702</v>
      </c>
      <c r="E42" t="s">
        <v>72</v>
      </c>
      <c r="F42" s="7">
        <v>2868.3779514139951</v>
      </c>
      <c r="G42" t="str">
        <f>VLOOKUP(мпф1[[#This Row],[артикул]],[1]!Таблица213[[code]:[упаковка]],4,FALSE)</f>
        <v>ОХЛ</v>
      </c>
      <c r="H42" t="str">
        <f>VLOOKUP(мпф1[[#This Row],[артикул]],[1]!Таблица213[[code]:[упаковка]],5,FALSE)</f>
        <v>тушка</v>
      </c>
      <c r="I42" s="7" cm="1">
        <f t="array" ref="I42">INDEX('[1]прайс ЗПП'!$A$1:$D$1080,MATCH(1,(мпф1[[#This Row],[артикул]]='[1]прайс ЗПП'!$B$1:$B$1080)*(мпф1[[#This Row],[Source.Name.1]]='[1]прайс ЗПП'!$A$1:$A$1080),0),4)</f>
        <v>797.12515819052089</v>
      </c>
      <c r="J42" s="7">
        <f>мпф1[[#This Row],[цена]]*мпф1[[#This Row],[объем]]</f>
        <v>2286456.228271083</v>
      </c>
      <c r="K42" s="7">
        <v>809.53863509749306</v>
      </c>
      <c r="L42" t="s">
        <v>187</v>
      </c>
    </row>
    <row r="43" spans="1:12" x14ac:dyDescent="0.35">
      <c r="A43" t="s">
        <v>140</v>
      </c>
      <c r="B43" t="s">
        <v>190</v>
      </c>
      <c r="C43" t="s">
        <v>25</v>
      </c>
      <c r="D43">
        <f>VLOOKUP(мпф1[[#This Row],[Номенклатура]],[1]!Таблица213[[product_name]:[упаковка]],7,FALSE)</f>
        <v>710</v>
      </c>
      <c r="E43" t="s">
        <v>28</v>
      </c>
      <c r="F43" s="7">
        <v>4363.488228743945</v>
      </c>
      <c r="G43" t="str">
        <f>VLOOKUP(мпф1[[#This Row],[артикул]],[1]!Таблица213[[code]:[упаковка]],4,FALSE)</f>
        <v>ОХЛ</v>
      </c>
      <c r="H43" t="str">
        <f>VLOOKUP(мпф1[[#This Row],[артикул]],[1]!Таблица213[[code]:[упаковка]],5,FALSE)</f>
        <v>бедро</v>
      </c>
      <c r="I43" s="7" cm="1">
        <f t="array" ref="I43">INDEX('[1]прайс ЗПП'!$A$1:$D$1080,MATCH(1,(мпф1[[#This Row],[артикул]]='[1]прайс ЗПП'!$B$1:$B$1080)*(мпф1[[#This Row],[Source.Name.1]]='[1]прайс ЗПП'!$A$1:$A$1080),0),4)</f>
        <v>846.05336318363982</v>
      </c>
      <c r="J43" s="7">
        <f>мпф1[[#This Row],[цена]]*мпф1[[#This Row],[объем]]</f>
        <v>3691743.8911410379</v>
      </c>
      <c r="K43" s="7">
        <v>1020.6</v>
      </c>
      <c r="L43" t="s">
        <v>187</v>
      </c>
    </row>
    <row r="44" spans="1:12" x14ac:dyDescent="0.35">
      <c r="A44" t="s">
        <v>140</v>
      </c>
      <c r="B44" t="s">
        <v>190</v>
      </c>
      <c r="C44" t="s">
        <v>25</v>
      </c>
      <c r="D44">
        <f>VLOOKUP(мпф1[[#This Row],[Номенклатура]],[1]!Таблица213[[product_name]:[упаковка]],7,FALSE)</f>
        <v>711</v>
      </c>
      <c r="E44" t="s">
        <v>73</v>
      </c>
      <c r="F44" s="7">
        <v>20112.553503702507</v>
      </c>
      <c r="G44" t="str">
        <f>VLOOKUP(мпф1[[#This Row],[артикул]],[1]!Таблица213[[code]:[упаковка]],4,FALSE)</f>
        <v>ОХЛ</v>
      </c>
      <c r="H44" t="str">
        <f>VLOOKUP(мпф1[[#This Row],[артикул]],[1]!Таблица213[[code]:[упаковка]],5,FALSE)</f>
        <v>бедро</v>
      </c>
      <c r="I44" s="7" cm="1">
        <f t="array" ref="I44">INDEX('[1]прайс ЗПП'!$A$1:$D$1080,MATCH(1,(мпф1[[#This Row],[артикул]]='[1]прайс ЗПП'!$B$1:$B$1080)*(мпф1[[#This Row],[Source.Name.1]]='[1]прайс ЗПП'!$A$1:$A$1080),0),4)</f>
        <v>812.69837388570988</v>
      </c>
      <c r="J44" s="7">
        <f>мпф1[[#This Row],[цена]]*мпф1[[#This Row],[объем]]</f>
        <v>16345439.527148364</v>
      </c>
      <c r="K44" s="7">
        <v>497.57943967628717</v>
      </c>
      <c r="L44" t="s">
        <v>187</v>
      </c>
    </row>
    <row r="45" spans="1:12" x14ac:dyDescent="0.35">
      <c r="A45" t="s">
        <v>140</v>
      </c>
      <c r="B45" t="s">
        <v>190</v>
      </c>
      <c r="C45" t="s">
        <v>25</v>
      </c>
      <c r="D45">
        <f>VLOOKUP(мпф1[[#This Row],[Номенклатура]],[1]!Таблица213[[product_name]:[упаковка]],7,FALSE)</f>
        <v>712</v>
      </c>
      <c r="E45" t="s">
        <v>30</v>
      </c>
      <c r="F45" s="7">
        <v>3451.6743439592665</v>
      </c>
      <c r="G45" t="str">
        <f>VLOOKUP(мпф1[[#This Row],[артикул]],[1]!Таблица213[[code]:[упаковка]],4,FALSE)</f>
        <v>ОХЛ</v>
      </c>
      <c r="H45" t="str">
        <f>VLOOKUP(мпф1[[#This Row],[артикул]],[1]!Таблица213[[code]:[упаковка]],5,FALSE)</f>
        <v>голень</v>
      </c>
      <c r="I45" s="7" cm="1">
        <f t="array" ref="I45">INDEX('[1]прайс ЗПП'!$A$1:$D$1080,MATCH(1,(мпф1[[#This Row],[артикул]]='[1]прайс ЗПП'!$B$1:$B$1080)*(мпф1[[#This Row],[Source.Name.1]]='[1]прайс ЗПП'!$A$1:$A$1080),0),4)</f>
        <v>879.7342418138594</v>
      </c>
      <c r="J45" s="7">
        <f>мпф1[[#This Row],[цена]]*мпф1[[#This Row],[объем]]</f>
        <v>3036556.111971356</v>
      </c>
      <c r="K45" s="7">
        <v>535.41802253859294</v>
      </c>
      <c r="L45" t="s">
        <v>187</v>
      </c>
    </row>
    <row r="46" spans="1:12" x14ac:dyDescent="0.35">
      <c r="A46" t="s">
        <v>140</v>
      </c>
      <c r="B46" t="s">
        <v>190</v>
      </c>
      <c r="C46" t="s">
        <v>25</v>
      </c>
      <c r="D46">
        <f>VLOOKUP(мпф1[[#This Row],[Номенклатура]],[1]!Таблица213[[product_name]:[упаковка]],7,FALSE)</f>
        <v>713</v>
      </c>
      <c r="E46" t="s">
        <v>74</v>
      </c>
      <c r="F46" s="7">
        <v>6901.510184988897</v>
      </c>
      <c r="G46" t="str">
        <f>VLOOKUP(мпф1[[#This Row],[артикул]],[1]!Таблица213[[code]:[упаковка]],4,FALSE)</f>
        <v>ОХЛ</v>
      </c>
      <c r="H46" t="str">
        <f>VLOOKUP(мпф1[[#This Row],[артикул]],[1]!Таблица213[[code]:[упаковка]],5,FALSE)</f>
        <v>голень</v>
      </c>
      <c r="I46" s="7" cm="1">
        <f t="array" ref="I46">INDEX('[1]прайс ЗПП'!$A$1:$D$1080,MATCH(1,(мпф1[[#This Row],[артикул]]='[1]прайс ЗПП'!$B$1:$B$1080)*(мпф1[[#This Row],[Source.Name.1]]='[1]прайс ЗПП'!$A$1:$A$1080),0),4)</f>
        <v>842.8187786313498</v>
      </c>
      <c r="J46" s="7">
        <f>мпф1[[#This Row],[цена]]*мпф1[[#This Row],[объем]]</f>
        <v>5816722.3848241633</v>
      </c>
      <c r="K46" s="7">
        <v>566.77694744438202</v>
      </c>
      <c r="L46" t="s">
        <v>187</v>
      </c>
    </row>
    <row r="47" spans="1:12" x14ac:dyDescent="0.35">
      <c r="A47" t="s">
        <v>140</v>
      </c>
      <c r="B47" t="s">
        <v>190</v>
      </c>
      <c r="C47" t="s">
        <v>25</v>
      </c>
      <c r="D47">
        <f>VLOOKUP(мпф1[[#This Row],[Номенклатура]],[1]!Таблица213[[product_name]:[упаковка]],7,FALSE)</f>
        <v>714</v>
      </c>
      <c r="E47" t="s">
        <v>32</v>
      </c>
      <c r="F47" s="7">
        <v>3718.6573520645302</v>
      </c>
      <c r="G47" t="str">
        <f>VLOOKUP(мпф1[[#This Row],[артикул]],[1]!Таблица213[[code]:[упаковка]],4,FALSE)</f>
        <v>ОХЛ</v>
      </c>
      <c r="H47" t="str">
        <f>VLOOKUP(мпф1[[#This Row],[артикул]],[1]!Таблица213[[code]:[упаковка]],5,FALSE)</f>
        <v>крыло</v>
      </c>
      <c r="I47" s="7" cm="1">
        <f t="array" ref="I47">INDEX('[1]прайс ЗПП'!$A$1:$D$1080,MATCH(1,(мпф1[[#This Row],[артикул]]='[1]прайс ЗПП'!$B$1:$B$1080)*(мпф1[[#This Row],[Source.Name.1]]='[1]прайс ЗПП'!$A$1:$A$1080),0),4)</f>
        <v>862.22411815250325</v>
      </c>
      <c r="J47" s="7">
        <f>мпф1[[#This Row],[цена]]*мпф1[[#This Row],[объем]]</f>
        <v>3206316.0560951624</v>
      </c>
      <c r="K47" s="7">
        <v>3049.2</v>
      </c>
      <c r="L47" t="s">
        <v>187</v>
      </c>
    </row>
    <row r="48" spans="1:12" x14ac:dyDescent="0.35">
      <c r="A48" t="s">
        <v>140</v>
      </c>
      <c r="B48" t="s">
        <v>190</v>
      </c>
      <c r="C48" t="s">
        <v>25</v>
      </c>
      <c r="D48">
        <f>VLOOKUP(мпф1[[#This Row],[Номенклатура]],[1]!Таблица213[[product_name]:[упаковка]],7,FALSE)</f>
        <v>715</v>
      </c>
      <c r="E48" t="s">
        <v>75</v>
      </c>
      <c r="F48" s="7">
        <v>8147.7017901011977</v>
      </c>
      <c r="G48" t="str">
        <f>VLOOKUP(мпф1[[#This Row],[артикул]],[1]!Таблица213[[code]:[упаковка]],4,FALSE)</f>
        <v>ОХЛ</v>
      </c>
      <c r="H48" t="str">
        <f>VLOOKUP(мпф1[[#This Row],[артикул]],[1]!Таблица213[[code]:[упаковка]],5,FALSE)</f>
        <v>крыло</v>
      </c>
      <c r="I48" s="7" cm="1">
        <f t="array" ref="I48">INDEX('[1]прайс ЗПП'!$A$1:$D$1080,MATCH(1,(мпф1[[#This Row],[артикул]]='[1]прайс ЗПП'!$B$1:$B$1080)*(мпф1[[#This Row],[Source.Name.1]]='[1]прайс ЗПП'!$A$1:$A$1080),0),4)</f>
        <v>828.59682092923515</v>
      </c>
      <c r="J48" s="7">
        <f>мпф1[[#This Row],[цена]]*мпф1[[#This Row],[объем]]</f>
        <v>6751159.801157291</v>
      </c>
      <c r="K48" s="7">
        <v>507.40000000000003</v>
      </c>
      <c r="L48" t="s">
        <v>187</v>
      </c>
    </row>
    <row r="49" spans="1:12" x14ac:dyDescent="0.35">
      <c r="A49" t="s">
        <v>140</v>
      </c>
      <c r="B49" t="s">
        <v>190</v>
      </c>
      <c r="C49" t="s">
        <v>25</v>
      </c>
      <c r="D49">
        <f>VLOOKUP(мпф1[[#This Row],[Номенклатура]],[1]!Таблица213[[product_name]:[упаковка]],7,FALSE)</f>
        <v>716</v>
      </c>
      <c r="E49" t="s">
        <v>34</v>
      </c>
      <c r="F49" s="7">
        <v>345.34606166920378</v>
      </c>
      <c r="G49" t="str">
        <f>VLOOKUP(мпф1[[#This Row],[артикул]],[1]!Таблица213[[code]:[упаковка]],4,FALSE)</f>
        <v>ОХЛ</v>
      </c>
      <c r="H49" t="str">
        <f>VLOOKUP(мпф1[[#This Row],[артикул]],[1]!Таблица213[[code]:[упаковка]],5,FALSE)</f>
        <v>четвертина</v>
      </c>
      <c r="I49" s="7" cm="1">
        <f t="array" ref="I49">INDEX('[1]прайс ЗПП'!$A$1:$D$1080,MATCH(1,(мпф1[[#This Row],[артикул]]='[1]прайс ЗПП'!$B$1:$B$1080)*(мпф1[[#This Row],[Source.Name.1]]='[1]прайс ЗПП'!$A$1:$A$1080),0),4)</f>
        <v>824.16320307212766</v>
      </c>
      <c r="J49" s="7">
        <f>мпф1[[#This Row],[цена]]*мпф1[[#This Row],[объем]]</f>
        <v>284621.51635363552</v>
      </c>
      <c r="K49" s="7">
        <v>1014.8000000000001</v>
      </c>
      <c r="L49" t="s">
        <v>187</v>
      </c>
    </row>
    <row r="50" spans="1:12" x14ac:dyDescent="0.35">
      <c r="A50" t="s">
        <v>140</v>
      </c>
      <c r="B50" t="s">
        <v>190</v>
      </c>
      <c r="C50" t="s">
        <v>25</v>
      </c>
      <c r="D50">
        <f>VLOOKUP(мпф1[[#This Row],[Номенклатура]],[1]!Таблица213[[product_name]:[упаковка]],7,FALSE)</f>
        <v>717</v>
      </c>
      <c r="E50" s="22" t="s">
        <v>76</v>
      </c>
      <c r="F50" s="7">
        <v>5751.7981995250157</v>
      </c>
      <c r="G50" t="str">
        <f>VLOOKUP(мпф1[[#This Row],[артикул]],[1]!Таблица213[[code]:[упаковка]],4,FALSE)</f>
        <v>ОХЛ</v>
      </c>
      <c r="H50" t="str">
        <f>VLOOKUP(мпф1[[#This Row],[артикул]],[1]!Таблица213[[code]:[упаковка]],5,FALSE)</f>
        <v>четвертина</v>
      </c>
      <c r="I50" s="7" cm="1">
        <f t="array" ref="I50">INDEX('[1]прайс ЗПП'!$A$1:$D$1080,MATCH(1,(мпф1[[#This Row],[артикул]]='[1]прайс ЗПП'!$B$1:$B$1080)*(мпф1[[#This Row],[Source.Name.1]]='[1]прайс ЗПП'!$A$1:$A$1080),0),4)</f>
        <v>797.02339769292848</v>
      </c>
      <c r="J50" s="7">
        <f>мпф1[[#This Row],[цена]]*мпф1[[#This Row],[объем]]</f>
        <v>4584317.7438294962</v>
      </c>
      <c r="K50" s="7">
        <v>1529.5</v>
      </c>
      <c r="L50" t="s">
        <v>187</v>
      </c>
    </row>
    <row r="51" spans="1:12" x14ac:dyDescent="0.35">
      <c r="A51" t="s">
        <v>140</v>
      </c>
      <c r="B51" t="s">
        <v>190</v>
      </c>
      <c r="C51" t="s">
        <v>25</v>
      </c>
      <c r="D51">
        <f>VLOOKUP(мпф1[[#This Row],[Номенклатура]],[1]!Таблица213[[product_name]:[упаковка]],7,FALSE)</f>
        <v>718</v>
      </c>
      <c r="E51" t="s">
        <v>36</v>
      </c>
      <c r="F51" s="7">
        <v>4023.730798139261</v>
      </c>
      <c r="G51" t="str">
        <f>VLOOKUP(мпф1[[#This Row],[артикул]],[1]!Таблица213[[code]:[упаковка]],4,FALSE)</f>
        <v>ОХЛ</v>
      </c>
      <c r="H51" t="str">
        <f>VLOOKUP(мпф1[[#This Row],[артикул]],[1]!Таблица213[[code]:[упаковка]],5,FALSE)</f>
        <v>филе</v>
      </c>
      <c r="I51" s="7" cm="1">
        <f t="array" ref="I51">INDEX('[1]прайс ЗПП'!$A$1:$D$1080,MATCH(1,(мпф1[[#This Row],[артикул]]='[1]прайс ЗПП'!$B$1:$B$1080)*(мпф1[[#This Row],[Source.Name.1]]='[1]прайс ЗПП'!$A$1:$A$1080),0),4)</f>
        <v>1115.962625860752</v>
      </c>
      <c r="J51" s="7">
        <f>мпф1[[#This Row],[цена]]*мпф1[[#This Row],[объем]]</f>
        <v>4490333.1872482691</v>
      </c>
      <c r="K51" s="7">
        <v>809.53863509749306</v>
      </c>
      <c r="L51" t="s">
        <v>187</v>
      </c>
    </row>
    <row r="52" spans="1:12" x14ac:dyDescent="0.35">
      <c r="A52" t="s">
        <v>140</v>
      </c>
      <c r="B52" t="s">
        <v>190</v>
      </c>
      <c r="C52" t="s">
        <v>25</v>
      </c>
      <c r="D52">
        <f>VLOOKUP(мпф1[[#This Row],[Номенклатура]],[1]!Таблица213[[product_name]:[упаковка]],7,FALSE)</f>
        <v>719</v>
      </c>
      <c r="E52" t="s">
        <v>77</v>
      </c>
      <c r="F52" s="7">
        <v>17246.933306682971</v>
      </c>
      <c r="G52" t="str">
        <f>VLOOKUP(мпф1[[#This Row],[артикул]],[1]!Таблица213[[code]:[упаковка]],4,FALSE)</f>
        <v>ОХЛ</v>
      </c>
      <c r="H52" t="str">
        <f>VLOOKUP(мпф1[[#This Row],[артикул]],[1]!Таблица213[[code]:[упаковка]],5,FALSE)</f>
        <v>филе</v>
      </c>
      <c r="I52" s="7" cm="1">
        <f t="array" ref="I52">INDEX('[1]прайс ЗПП'!$A$1:$D$1080,MATCH(1,(мпф1[[#This Row],[артикул]]='[1]прайс ЗПП'!$B$1:$B$1080)*(мпф1[[#This Row],[Source.Name.1]]='[1]прайс ЗПП'!$A$1:$A$1080),0),4)</f>
        <v>1078.6306531006571</v>
      </c>
      <c r="J52" s="7">
        <f>мпф1[[#This Row],[цена]]*мпф1[[#This Row],[объем]]</f>
        <v>18603070.936570931</v>
      </c>
      <c r="K52" s="7">
        <v>1020.6</v>
      </c>
      <c r="L52" t="s">
        <v>187</v>
      </c>
    </row>
    <row r="53" spans="1:12" x14ac:dyDescent="0.35">
      <c r="A53" t="s">
        <v>140</v>
      </c>
      <c r="B53" t="s">
        <v>190</v>
      </c>
      <c r="C53" t="s">
        <v>25</v>
      </c>
      <c r="D53">
        <f>VLOOKUP(мпф1[[#This Row],[Номенклатура]],[1]!Таблица213[[product_name]:[упаковка]],7,FALSE)</f>
        <v>727</v>
      </c>
      <c r="E53" t="s">
        <v>38</v>
      </c>
      <c r="F53" s="7">
        <v>2070.5909432163917</v>
      </c>
      <c r="G53" t="str">
        <f>VLOOKUP(мпф1[[#This Row],[артикул]],[1]!Таблица213[[code]:[упаковка]],4,FALSE)</f>
        <v>ОХЛ</v>
      </c>
      <c r="H53" t="str">
        <f>VLOOKUP(мпф1[[#This Row],[артикул]],[1]!Таблица213[[code]:[упаковка]],5,FALSE)</f>
        <v>грудка</v>
      </c>
      <c r="I53" s="7" cm="1">
        <f t="array" ref="I53">INDEX('[1]прайс ЗПП'!$A$1:$D$1080,MATCH(1,(мпф1[[#This Row],[артикул]]='[1]прайс ЗПП'!$B$1:$B$1080)*(мпф1[[#This Row],[Source.Name.1]]='[1]прайс ЗПП'!$A$1:$A$1080),0),4)</f>
        <v>891.11645442388374</v>
      </c>
      <c r="J53" s="7">
        <f>мпф1[[#This Row],[цена]]*мпф1[[#This Row],[объем]]</f>
        <v>1845137.6598811962</v>
      </c>
      <c r="K53" s="7">
        <v>497.57943967628717</v>
      </c>
      <c r="L53" t="s">
        <v>187</v>
      </c>
    </row>
    <row r="54" spans="1:12" x14ac:dyDescent="0.35">
      <c r="A54" t="s">
        <v>140</v>
      </c>
      <c r="B54" t="s">
        <v>190</v>
      </c>
      <c r="C54" t="s">
        <v>25</v>
      </c>
      <c r="D54">
        <f>VLOOKUP(мпф1[[#This Row],[Номенклатура]],[1]!Таблица213[[product_name]:[упаковка]],7,FALSE)</f>
        <v>725</v>
      </c>
      <c r="E54" t="s">
        <v>78</v>
      </c>
      <c r="F54" s="7">
        <v>6085.9356609470606</v>
      </c>
      <c r="G54" t="str">
        <f>VLOOKUP(мпф1[[#This Row],[артикул]],[1]!Таблица213[[code]:[упаковка]],4,FALSE)</f>
        <v>ОХЛ</v>
      </c>
      <c r="H54" t="str">
        <f>VLOOKUP(мпф1[[#This Row],[артикул]],[1]!Таблица213[[code]:[упаковка]],5,FALSE)</f>
        <v>грудка</v>
      </c>
      <c r="I54" s="7" cm="1">
        <f t="array" ref="I54">INDEX('[1]прайс ЗПП'!$A$1:$D$1080,MATCH(1,(мпф1[[#This Row],[артикул]]='[1]прайс ЗПП'!$B$1:$B$1080)*(мпф1[[#This Row],[Source.Name.1]]='[1]прайс ЗПП'!$A$1:$A$1080),0),4)</f>
        <v>861.04525599310011</v>
      </c>
      <c r="J54" s="7">
        <f>мпф1[[#This Row],[цена]]*мпф1[[#This Row],[объем]]</f>
        <v>5240266.0291376989</v>
      </c>
      <c r="K54" s="7">
        <v>535.41802253859294</v>
      </c>
      <c r="L54" t="s">
        <v>187</v>
      </c>
    </row>
    <row r="55" spans="1:12" x14ac:dyDescent="0.35">
      <c r="A55" t="s">
        <v>140</v>
      </c>
      <c r="B55" t="s">
        <v>190</v>
      </c>
      <c r="C55" t="s">
        <v>25</v>
      </c>
      <c r="D55">
        <f>VLOOKUP(мпф1[[#This Row],[Номенклатура]],[1]!Таблица213[[product_name]:[упаковка]],7,FALSE)</f>
        <v>721</v>
      </c>
      <c r="E55" t="s">
        <v>183</v>
      </c>
      <c r="F55" s="7">
        <v>113.75736877125316</v>
      </c>
      <c r="G55" t="str">
        <f>VLOOKUP(мпф1[[#This Row],[артикул]],[1]!Таблица213[[code]:[упаковка]],4,FALSE)</f>
        <v>ОХЛ</v>
      </c>
      <c r="H55" t="str">
        <f>VLOOKUP(мпф1[[#This Row],[артикул]],[1]!Таблица213[[code]:[упаковка]],5,FALSE)</f>
        <v>половинка</v>
      </c>
      <c r="I55" s="7" cm="1">
        <f t="array" ref="I55">INDEX('[1]прайс ЗПП'!$A$1:$D$1080,MATCH(1,(мпф1[[#This Row],[артикул]]='[1]прайс ЗПП'!$B$1:$B$1080)*(мпф1[[#This Row],[Source.Name.1]]='[1]прайс ЗПП'!$A$1:$A$1080),0),4)</f>
        <v>823.38006276320823</v>
      </c>
      <c r="J55" s="7">
        <f>мпф1[[#This Row],[цена]]*мпф1[[#This Row],[объем]]</f>
        <v>93665.54943865184</v>
      </c>
      <c r="K55" s="7">
        <v>566.77694744438202</v>
      </c>
      <c r="L55" t="s">
        <v>187</v>
      </c>
    </row>
    <row r="56" spans="1:12" x14ac:dyDescent="0.35">
      <c r="A56" t="s">
        <v>140</v>
      </c>
      <c r="B56" t="s">
        <v>190</v>
      </c>
      <c r="C56" t="s">
        <v>25</v>
      </c>
      <c r="D56">
        <f>VLOOKUP(мпф1[[#This Row],[Номенклатура]],[1]!Таблица213[[product_name]:[упаковка]],7,FALSE)</f>
        <v>29</v>
      </c>
      <c r="E56" t="s">
        <v>79</v>
      </c>
      <c r="F56" s="7">
        <v>2526.8969243127767</v>
      </c>
      <c r="G56" t="str">
        <f>VLOOKUP(мпф1[[#This Row],[артикул]],[1]!Таблица213[[code]:[упаковка]],4,FALSE)</f>
        <v>ОХЛ</v>
      </c>
      <c r="H56" t="str">
        <f>VLOOKUP(мпф1[[#This Row],[артикул]],[1]!Таблица213[[code]:[упаковка]],5,FALSE)</f>
        <v>табак</v>
      </c>
      <c r="I56" s="7" cm="1">
        <f t="array" ref="I56">INDEX('[1]прайс ЗПП'!$A$1:$D$1080,MATCH(1,(мпф1[[#This Row],[артикул]]='[1]прайс ЗПП'!$B$1:$B$1080)*(мпф1[[#This Row],[Source.Name.1]]='[1]прайс ЗПП'!$A$1:$A$1080),0),4)</f>
        <v>755.88238310325448</v>
      </c>
      <c r="J56" s="7">
        <f>мпф1[[#This Row],[цена]]*мпф1[[#This Row],[объем]]</f>
        <v>1910036.8690058258</v>
      </c>
      <c r="K56" s="7">
        <v>3049.2</v>
      </c>
      <c r="L56" t="s">
        <v>187</v>
      </c>
    </row>
    <row r="57" spans="1:12" x14ac:dyDescent="0.35">
      <c r="A57" t="s">
        <v>140</v>
      </c>
      <c r="B57" t="s">
        <v>190</v>
      </c>
      <c r="C57" t="s">
        <v>25</v>
      </c>
      <c r="D57">
        <f>VLOOKUP(мпф1[[#This Row],[Номенклатура]],[1]!Таблица213[[product_name]:[упаковка]],7,FALSE)</f>
        <v>30</v>
      </c>
      <c r="E57" t="s">
        <v>80</v>
      </c>
      <c r="F57" s="7">
        <v>5744.0681303890442</v>
      </c>
      <c r="G57" t="str">
        <f>VLOOKUP(мпф1[[#This Row],[артикул]],[1]!Таблица213[[code]:[упаковка]],4,FALSE)</f>
        <v>ОХЛ</v>
      </c>
      <c r="H57" t="str">
        <f>VLOOKUP(мпф1[[#This Row],[артикул]],[1]!Таблица213[[code]:[упаковка]],5,FALSE)</f>
        <v>рагу</v>
      </c>
      <c r="I57" s="7" cm="1">
        <f t="array" ref="I57">INDEX('[1]прайс ЗПП'!$A$1:$D$1080,MATCH(1,(мпф1[[#This Row],[артикул]]='[1]прайс ЗПП'!$B$1:$B$1080)*(мпф1[[#This Row],[Source.Name.1]]='[1]прайс ЗПП'!$A$1:$A$1080),0),4)</f>
        <v>707.82359486111943</v>
      </c>
      <c r="J57" s="7">
        <f>мпф1[[#This Row],[цена]]*мпф1[[#This Row],[объем]]</f>
        <v>4065786.9531791625</v>
      </c>
      <c r="K57" s="7">
        <v>507.40000000000003</v>
      </c>
      <c r="L57" t="s">
        <v>187</v>
      </c>
    </row>
    <row r="58" spans="1:12" x14ac:dyDescent="0.35">
      <c r="A58" t="s">
        <v>140</v>
      </c>
      <c r="B58" t="s">
        <v>190</v>
      </c>
      <c r="C58" t="s">
        <v>25</v>
      </c>
      <c r="D58">
        <f>VLOOKUP(мпф1[[#This Row],[Номенклатура]],[1]!Таблица213[[product_name]:[упаковка]],7,FALSE)</f>
        <v>781</v>
      </c>
      <c r="E58" t="s">
        <v>188</v>
      </c>
      <c r="F58" s="7">
        <v>3098.190817618547</v>
      </c>
      <c r="G58" t="str">
        <f>VLOOKUP(мпф1[[#This Row],[артикул]],[1]!Таблица213[[code]:[упаковка]],4,FALSE)</f>
        <v>ОХЛ</v>
      </c>
      <c r="H58" t="str">
        <f>VLOOKUP(мпф1[[#This Row],[артикул]],[1]!Таблица213[[code]:[упаковка]],5,FALSE)</f>
        <v>спинка</v>
      </c>
      <c r="I58" s="7" cm="1">
        <f t="array" ref="I58">INDEX('[1]прайс ЗПП'!$A$1:$D$1080,MATCH(1,(мпф1[[#This Row],[артикул]]='[1]прайс ЗПП'!$B$1:$B$1080)*(мпф1[[#This Row],[Source.Name.1]]='[1]прайс ЗПП'!$A$1:$A$1080),0),4)</f>
        <v>363.54469080180706</v>
      </c>
      <c r="J58" s="7">
        <f>мпф1[[#This Row],[цена]]*мпф1[[#This Row],[объем]]</f>
        <v>1126330.8228361325</v>
      </c>
      <c r="K58" s="7">
        <v>713.90000000000009</v>
      </c>
      <c r="L58" t="s">
        <v>187</v>
      </c>
    </row>
    <row r="59" spans="1:12" x14ac:dyDescent="0.35">
      <c r="A59" t="s">
        <v>140</v>
      </c>
      <c r="B59" t="s">
        <v>190</v>
      </c>
      <c r="C59" t="s">
        <v>25</v>
      </c>
      <c r="D59">
        <f>VLOOKUP(мпф1[[#This Row],[Номенклатура]],[1]!Таблица213[[product_name]:[упаковка]],7,FALSE)</f>
        <v>730</v>
      </c>
      <c r="E59" s="22" t="s">
        <v>45</v>
      </c>
      <c r="F59" s="7">
        <v>919.04254403074879</v>
      </c>
      <c r="G59" t="str">
        <f>VLOOKUP(мпф1[[#This Row],[артикул]],[1]!Таблица213[[code]:[упаковка]],4,FALSE)</f>
        <v>ОХЛ</v>
      </c>
      <c r="H59" t="str">
        <f>VLOOKUP(мпф1[[#This Row],[артикул]],[1]!Таблица213[[code]:[упаковка]],5,FALSE)</f>
        <v>желудки</v>
      </c>
      <c r="I59" s="7" cm="1">
        <f t="array" ref="I59">INDEX('[1]прайс ЗПП'!$A$1:$D$1080,MATCH(1,(мпф1[[#This Row],[артикул]]='[1]прайс ЗПП'!$B$1:$B$1080)*(мпф1[[#This Row],[Source.Name.1]]='[1]прайс ЗПП'!$A$1:$A$1080),0),4)</f>
        <v>560.62410142067495</v>
      </c>
      <c r="J59" s="7">
        <f>мпф1[[#This Row],[цена]]*мпф1[[#This Row],[объем]]</f>
        <v>515237.40041460964</v>
      </c>
      <c r="K59" s="7">
        <v>1010.8000000000001</v>
      </c>
      <c r="L59" t="s">
        <v>187</v>
      </c>
    </row>
    <row r="60" spans="1:12" x14ac:dyDescent="0.35">
      <c r="A60" t="s">
        <v>140</v>
      </c>
      <c r="B60" t="s">
        <v>190</v>
      </c>
      <c r="C60" t="s">
        <v>25</v>
      </c>
      <c r="D60">
        <f>VLOOKUP(мпф1[[#This Row],[Номенклатура]],[1]!Таблица213[[product_name]:[упаковка]],7,FALSE)</f>
        <v>731</v>
      </c>
      <c r="E60" t="s">
        <v>81</v>
      </c>
      <c r="F60" s="7">
        <v>4023.2308351937854</v>
      </c>
      <c r="G60" t="str">
        <f>VLOOKUP(мпф1[[#This Row],[артикул]],[1]!Таблица213[[code]:[упаковка]],4,FALSE)</f>
        <v>ОХЛ</v>
      </c>
      <c r="H60" t="str">
        <f>VLOOKUP(мпф1[[#This Row],[артикул]],[1]!Таблица213[[code]:[упаковка]],5,FALSE)</f>
        <v>желудки</v>
      </c>
      <c r="I60" s="7" cm="1">
        <f t="array" ref="I60">INDEX('[1]прайс ЗПП'!$A$1:$D$1080,MATCH(1,(мпф1[[#This Row],[артикул]]='[1]прайс ЗПП'!$B$1:$B$1080)*(мпф1[[#This Row],[Source.Name.1]]='[1]прайс ЗПП'!$A$1:$A$1080),0),4)</f>
        <v>539.39183601523564</v>
      </c>
      <c r="J60" s="7">
        <f>мпф1[[#This Row],[цена]]*мпф1[[#This Row],[объем]]</f>
        <v>2170097.8669082858</v>
      </c>
      <c r="K60" s="7">
        <v>453.83226513041274</v>
      </c>
      <c r="L60" t="s">
        <v>187</v>
      </c>
    </row>
    <row r="61" spans="1:12" x14ac:dyDescent="0.35">
      <c r="A61" t="s">
        <v>140</v>
      </c>
      <c r="B61" t="s">
        <v>190</v>
      </c>
      <c r="C61" t="s">
        <v>25</v>
      </c>
      <c r="D61">
        <f>VLOOKUP(мпф1[[#This Row],[Номенклатура]],[1]!Таблица213[[product_name]:[упаковка]],7,FALSE)</f>
        <v>732</v>
      </c>
      <c r="E61" t="s">
        <v>47</v>
      </c>
      <c r="F61" s="7">
        <v>1034.7846602828595</v>
      </c>
      <c r="G61" t="str">
        <f>VLOOKUP(мпф1[[#This Row],[артикул]],[1]!Таблица213[[code]:[упаковка]],4,FALSE)</f>
        <v>ОХЛ</v>
      </c>
      <c r="H61" t="str">
        <f>VLOOKUP(мпф1[[#This Row],[артикул]],[1]!Таблица213[[code]:[упаковка]],5,FALSE)</f>
        <v>печень</v>
      </c>
      <c r="I61" s="7" cm="1">
        <f t="array" ref="I61">INDEX('[1]прайс ЗПП'!$A$1:$D$1080,MATCH(1,(мпф1[[#This Row],[артикул]]='[1]прайс ЗПП'!$B$1:$B$1080)*(мпф1[[#This Row],[Source.Name.1]]='[1]прайс ЗПП'!$A$1:$A$1080),0),4)</f>
        <v>536.19005944928676</v>
      </c>
      <c r="J61" s="7">
        <f>мпф1[[#This Row],[цена]]*мпф1[[#This Row],[объем]]</f>
        <v>554841.24851427646</v>
      </c>
      <c r="K61" s="7">
        <v>504</v>
      </c>
      <c r="L61" t="s">
        <v>187</v>
      </c>
    </row>
    <row r="62" spans="1:12" x14ac:dyDescent="0.35">
      <c r="A62" t="s">
        <v>140</v>
      </c>
      <c r="B62" t="s">
        <v>190</v>
      </c>
      <c r="C62" t="s">
        <v>25</v>
      </c>
      <c r="D62">
        <f>VLOOKUP(мпф1[[#This Row],[Номенклатура]],[1]!Таблица213[[product_name]:[упаковка]],7,FALSE)</f>
        <v>733</v>
      </c>
      <c r="E62" t="s">
        <v>82</v>
      </c>
      <c r="F62" s="7">
        <v>4027.5749406285004</v>
      </c>
      <c r="G62" t="str">
        <f>VLOOKUP(мпф1[[#This Row],[артикул]],[1]!Таблица213[[code]:[упаковка]],4,FALSE)</f>
        <v>ОХЛ</v>
      </c>
      <c r="H62" t="str">
        <f>VLOOKUP(мпф1[[#This Row],[артикул]],[1]!Таблица213[[code]:[упаковка]],5,FALSE)</f>
        <v>печень</v>
      </c>
      <c r="I62" s="7" cm="1">
        <f t="array" ref="I62">INDEX('[1]прайс ЗПП'!$A$1:$D$1080,MATCH(1,(мпф1[[#This Row],[артикул]]='[1]прайс ЗПП'!$B$1:$B$1080)*(мпф1[[#This Row],[Source.Name.1]]='[1]прайс ЗПП'!$A$1:$A$1080),0),4)</f>
        <v>512.90071095047028</v>
      </c>
      <c r="J62" s="7">
        <f>мпф1[[#This Row],[цена]]*мпф1[[#This Row],[объем]]</f>
        <v>2065746.0504546559</v>
      </c>
      <c r="K62" s="7">
        <v>253.15445176512858</v>
      </c>
      <c r="L62" t="s">
        <v>187</v>
      </c>
    </row>
    <row r="63" spans="1:12" x14ac:dyDescent="0.35">
      <c r="A63" t="s">
        <v>140</v>
      </c>
      <c r="B63" t="s">
        <v>190</v>
      </c>
      <c r="C63" t="s">
        <v>25</v>
      </c>
      <c r="D63">
        <f>VLOOKUP(мпф1[[#This Row],[Номенклатура]],[1]!Таблица213[[product_name]:[упаковка]],7,FALSE)</f>
        <v>734</v>
      </c>
      <c r="E63" t="s">
        <v>49</v>
      </c>
      <c r="F63" s="7">
        <v>680.68457287353306</v>
      </c>
      <c r="G63" t="str">
        <f>VLOOKUP(мпф1[[#This Row],[артикул]],[1]!Таблица213[[code]:[упаковка]],4,FALSE)</f>
        <v>ОХЛ</v>
      </c>
      <c r="H63" t="str">
        <f>VLOOKUP(мпф1[[#This Row],[артикул]],[1]!Таблица213[[code]:[упаковка]],5,FALSE)</f>
        <v>сердце</v>
      </c>
      <c r="I63" s="7" cm="1">
        <f t="array" ref="I63">INDEX('[1]прайс ЗПП'!$A$1:$D$1080,MATCH(1,(мпф1[[#This Row],[артикул]]='[1]прайс ЗПП'!$B$1:$B$1080)*(мпф1[[#This Row],[Source.Name.1]]='[1]прайс ЗПП'!$A$1:$A$1080),0),4)</f>
        <v>895.95773301873669</v>
      </c>
      <c r="J63" s="7">
        <f>мпф1[[#This Row],[цена]]*мпф1[[#This Row],[объем]]</f>
        <v>609864.60681259772</v>
      </c>
      <c r="K63" s="7">
        <v>174.59283343649767</v>
      </c>
      <c r="L63" t="s">
        <v>187</v>
      </c>
    </row>
    <row r="64" spans="1:12" x14ac:dyDescent="0.35">
      <c r="A64" t="s">
        <v>140</v>
      </c>
      <c r="B64" t="s">
        <v>190</v>
      </c>
      <c r="C64" t="s">
        <v>25</v>
      </c>
      <c r="D64">
        <f>VLOOKUP(мпф1[[#This Row],[Номенклатура]],[1]!Таблица213[[product_name]:[упаковка]],7,FALSE)</f>
        <v>735</v>
      </c>
      <c r="E64" t="s">
        <v>83</v>
      </c>
      <c r="F64" s="7">
        <v>1301.1597746849279</v>
      </c>
      <c r="G64" t="str">
        <f>VLOOKUP(мпф1[[#This Row],[артикул]],[1]!Таблица213[[code]:[упаковка]],4,FALSE)</f>
        <v>ОХЛ</v>
      </c>
      <c r="H64" t="str">
        <f>VLOOKUP(мпф1[[#This Row],[артикул]],[1]!Таблица213[[code]:[упаковка]],5,FALSE)</f>
        <v>сердце</v>
      </c>
      <c r="I64" s="7" cm="1">
        <f t="array" ref="I64">INDEX('[1]прайс ЗПП'!$A$1:$D$1080,MATCH(1,(мпф1[[#This Row],[артикул]]='[1]прайс ЗПП'!$B$1:$B$1080)*(мпф1[[#This Row],[Source.Name.1]]='[1]прайс ЗПП'!$A$1:$A$1080),0),4)</f>
        <v>869.3208406140119</v>
      </c>
      <c r="J64" s="7">
        <f>мпф1[[#This Row],[цена]]*мпф1[[#This Row],[объем]]</f>
        <v>1131125.3091022398</v>
      </c>
      <c r="K64" s="7">
        <v>190.59755754766832</v>
      </c>
      <c r="L64" t="s">
        <v>187</v>
      </c>
    </row>
    <row r="65" spans="1:12" x14ac:dyDescent="0.35">
      <c r="A65" t="s">
        <v>140</v>
      </c>
      <c r="B65" t="s">
        <v>190</v>
      </c>
      <c r="C65" t="s">
        <v>25</v>
      </c>
      <c r="D65">
        <f>VLOOKUP(мпф1[[#This Row],[Номенклатура]],[1]!Таблица213[[product_name]:[упаковка]],7,FALSE)</f>
        <v>204</v>
      </c>
      <c r="E65" t="s">
        <v>84</v>
      </c>
      <c r="F65" s="7">
        <v>5172.2792846498123</v>
      </c>
      <c r="G65" t="str">
        <f>VLOOKUP(мпф1[[#This Row],[артикул]],[1]!Таблица213[[code]:[упаковка]],4,FALSE)</f>
        <v>ОХЛ</v>
      </c>
      <c r="H65" t="str">
        <f>VLOOKUP(мпф1[[#This Row],[артикул]],[1]!Таблица213[[code]:[упаковка]],5,FALSE)</f>
        <v>крыло</v>
      </c>
      <c r="I65" s="7" cm="1">
        <f t="array" ref="I65">INDEX('[1]прайс ЗПП'!$A$1:$D$1080,MATCH(1,(мпф1[[#This Row],[артикул]]='[1]прайс ЗПП'!$B$1:$B$1080)*(мпф1[[#This Row],[Source.Name.1]]='[1]прайс ЗПП'!$A$1:$A$1080),0),4)</f>
        <v>839.50974965132173</v>
      </c>
      <c r="J65" s="7">
        <f>мпф1[[#This Row],[цена]]*мпф1[[#This Row],[объем]]</f>
        <v>4342178.887383081</v>
      </c>
      <c r="K65" s="7">
        <v>5077.8</v>
      </c>
      <c r="L65" t="s">
        <v>187</v>
      </c>
    </row>
    <row r="66" spans="1:12" x14ac:dyDescent="0.35">
      <c r="A66" t="s">
        <v>140</v>
      </c>
      <c r="B66" t="s">
        <v>190</v>
      </c>
      <c r="C66" t="s">
        <v>25</v>
      </c>
      <c r="D66">
        <f>VLOOKUP(мпф1[[#This Row],[Номенклатура]],[1]!Таблица213[[product_name]:[упаковка]],7,FALSE)</f>
        <v>959</v>
      </c>
      <c r="E66" t="s">
        <v>85</v>
      </c>
      <c r="F66" s="7">
        <v>1726.5316129418673</v>
      </c>
      <c r="G66" t="str">
        <f>VLOOKUP(мпф1[[#This Row],[артикул]],[1]!Таблица213[[code]:[упаковка]],4,FALSE)</f>
        <v>ОХЛ</v>
      </c>
      <c r="H66" t="str">
        <f>VLOOKUP(мпф1[[#This Row],[артикул]],[1]!Таблица213[[code]:[упаковка]],5,FALSE)</f>
        <v>табак</v>
      </c>
      <c r="I66" s="7" cm="1">
        <f t="array" ref="I66">INDEX('[1]прайс ЗПП'!$A$1:$D$1080,MATCH(1,(мпф1[[#This Row],[артикул]]='[1]прайс ЗПП'!$B$1:$B$1080)*(мпф1[[#This Row],[Source.Name.1]]='[1]прайс ЗПП'!$A$1:$A$1080),0),4)</f>
        <v>678.09999548652547</v>
      </c>
      <c r="J66" s="7">
        <f>мпф1[[#This Row],[цена]]*мпф1[[#This Row],[объем]]</f>
        <v>1170761.0789432237</v>
      </c>
      <c r="K66" s="7">
        <v>82.600000000000009</v>
      </c>
      <c r="L66" t="s">
        <v>187</v>
      </c>
    </row>
    <row r="67" spans="1:12" x14ac:dyDescent="0.35">
      <c r="A67" t="s">
        <v>140</v>
      </c>
      <c r="B67" t="s">
        <v>190</v>
      </c>
      <c r="C67" t="s">
        <v>25</v>
      </c>
      <c r="D67">
        <f>VLOOKUP(мпф1[[#This Row],[Номенклатура]],[1]!Таблица213[[product_name]:[упаковка]],7,FALSE)</f>
        <v>952</v>
      </c>
      <c r="E67" t="s">
        <v>86</v>
      </c>
      <c r="F67" s="7">
        <v>4020.1113913734653</v>
      </c>
      <c r="G67" t="str">
        <f>VLOOKUP(мпф1[[#This Row],[артикул]],[1]!Таблица213[[code]:[упаковка]],4,FALSE)</f>
        <v>ОХЛ</v>
      </c>
      <c r="H67" t="str">
        <f>VLOOKUP(мпф1[[#This Row],[артикул]],[1]!Таблица213[[code]:[упаковка]],5,FALSE)</f>
        <v>голень</v>
      </c>
      <c r="I67" s="7" cm="1">
        <f t="array" ref="I67">INDEX('[1]прайс ЗПП'!$A$1:$D$1080,MATCH(1,(мпф1[[#This Row],[артикул]]='[1]прайс ЗПП'!$B$1:$B$1080)*(мпф1[[#This Row],[Source.Name.1]]='[1]прайс ЗПП'!$A$1:$A$1080),0),4)</f>
        <v>883.98018990491494</v>
      </c>
      <c r="J67" s="7">
        <f>мпф1[[#This Row],[цена]]*мпф1[[#This Row],[объем]]</f>
        <v>3553698.8311852277</v>
      </c>
      <c r="K67" s="7">
        <v>507.40000000000003</v>
      </c>
      <c r="L67" t="s">
        <v>187</v>
      </c>
    </row>
    <row r="68" spans="1:12" x14ac:dyDescent="0.35">
      <c r="A68" t="s">
        <v>140</v>
      </c>
      <c r="B68" t="s">
        <v>190</v>
      </c>
      <c r="C68" t="s">
        <v>25</v>
      </c>
      <c r="D68">
        <f>VLOOKUP(мпф1[[#This Row],[Номенклатура]],[1]!Таблица213[[product_name]:[упаковка]],7,FALSE)</f>
        <v>953</v>
      </c>
      <c r="E68" s="22" t="s">
        <v>87</v>
      </c>
      <c r="F68" s="7">
        <v>3444.0904119981224</v>
      </c>
      <c r="G68" t="str">
        <f>VLOOKUP(мпф1[[#This Row],[артикул]],[1]!Таблица213[[code]:[упаковка]],4,FALSE)</f>
        <v>ОХЛ</v>
      </c>
      <c r="H68" t="str">
        <f>VLOOKUP(мпф1[[#This Row],[артикул]],[1]!Таблица213[[code]:[упаковка]],5,FALSE)</f>
        <v>бедро</v>
      </c>
      <c r="I68" s="7" cm="1">
        <f t="array" ref="I68">INDEX('[1]прайс ЗПП'!$A$1:$D$1080,MATCH(1,(мпф1[[#This Row],[артикул]]='[1]прайс ЗПП'!$B$1:$B$1080)*(мпф1[[#This Row],[Source.Name.1]]='[1]прайс ЗПП'!$A$1:$A$1080),0),4)</f>
        <v>897.77151956630337</v>
      </c>
      <c r="J68" s="7">
        <f>мпф1[[#This Row],[цена]]*мпф1[[#This Row],[объем]]</f>
        <v>3092006.2827032902</v>
      </c>
      <c r="K68" s="7">
        <v>611.80000000000007</v>
      </c>
      <c r="L68" t="s">
        <v>187</v>
      </c>
    </row>
    <row r="69" spans="1:12" x14ac:dyDescent="0.35">
      <c r="A69" t="s">
        <v>140</v>
      </c>
      <c r="B69" t="s">
        <v>190</v>
      </c>
      <c r="C69" t="s">
        <v>25</v>
      </c>
      <c r="D69">
        <f>VLOOKUP(мпф1[[#This Row],[Номенклатура]],[1]!Таблица213[[product_name]:[упаковка]],7,FALSE)</f>
        <v>954</v>
      </c>
      <c r="E69" t="s">
        <v>191</v>
      </c>
      <c r="F69" s="7">
        <v>2526.1321620502558</v>
      </c>
      <c r="G69" t="str">
        <f>VLOOKUP(мпф1[[#This Row],[артикул]],[1]!Таблица213[[code]:[упаковка]],4,FALSE)</f>
        <v>ОХЛ</v>
      </c>
      <c r="H69" t="str">
        <f>VLOOKUP(мпф1[[#This Row],[артикул]],[1]!Таблица213[[code]:[упаковка]],5,FALSE)</f>
        <v>филе</v>
      </c>
      <c r="I69" s="7" cm="1">
        <f t="array" ref="I69">INDEX('[1]прайс ЗПП'!$A$1:$D$1080,MATCH(1,(мпф1[[#This Row],[артикул]]='[1]прайс ЗПП'!$B$1:$B$1080)*(мпф1[[#This Row],[Source.Name.1]]='[1]прайс ЗПП'!$A$1:$A$1080),0),4)</f>
        <v>1091.0320999528858</v>
      </c>
      <c r="J69" s="7">
        <f>мпф1[[#This Row],[цена]]*мпф1[[#This Row],[объем]]</f>
        <v>2756091.2775202142</v>
      </c>
      <c r="K69" s="7">
        <v>502.895212712079</v>
      </c>
      <c r="L69" t="s">
        <v>187</v>
      </c>
    </row>
    <row r="70" spans="1:12" x14ac:dyDescent="0.35">
      <c r="A70" t="s">
        <v>140</v>
      </c>
      <c r="B70" t="s">
        <v>190</v>
      </c>
      <c r="C70" t="s">
        <v>25</v>
      </c>
      <c r="D70">
        <f>VLOOKUP(мпф1[[#This Row],[Номенклатура]],[1]!Таблица213[[product_name]:[упаковка]],7,FALSE)</f>
        <v>958</v>
      </c>
      <c r="E70" t="s">
        <v>58</v>
      </c>
      <c r="F70" s="7">
        <v>2300.0454579914344</v>
      </c>
      <c r="G70" t="str">
        <f>VLOOKUP(мпф1[[#This Row],[артикул]],[1]!Таблица213[[code]:[упаковка]],4,FALSE)</f>
        <v>ОХЛ</v>
      </c>
      <c r="H70" t="str">
        <f>VLOOKUP(мпф1[[#This Row],[артикул]],[1]!Таблица213[[code]:[упаковка]],5,FALSE)</f>
        <v>табак</v>
      </c>
      <c r="I70" s="7" cm="1">
        <f t="array" ref="I70">INDEX('[1]прайс ЗПП'!$A$1:$D$1080,MATCH(1,(мпф1[[#This Row],[артикул]]='[1]прайс ЗПП'!$B$1:$B$1080)*(мпф1[[#This Row],[Source.Name.1]]='[1]прайс ЗПП'!$A$1:$A$1080),0),4)</f>
        <v>780.33876549499303</v>
      </c>
      <c r="J70" s="7">
        <f>мпф1[[#This Row],[цена]]*мпф1[[#This Row],[объем]]</f>
        <v>1794814.6332714017</v>
      </c>
      <c r="K70" s="7">
        <v>504</v>
      </c>
      <c r="L70" t="s">
        <v>187</v>
      </c>
    </row>
    <row r="71" spans="1:12" x14ac:dyDescent="0.35">
      <c r="A71" t="s">
        <v>140</v>
      </c>
      <c r="B71" t="s">
        <v>190</v>
      </c>
      <c r="C71" t="s">
        <v>25</v>
      </c>
      <c r="D71">
        <f>VLOOKUP(мпф1[[#This Row],[Номенклатура]],[1]!Таблица213[[product_name]:[упаковка]],7,FALSE)</f>
        <v>205</v>
      </c>
      <c r="E71" t="s">
        <v>88</v>
      </c>
      <c r="F71" s="7">
        <v>4022.8307302075996</v>
      </c>
      <c r="G71" t="str">
        <f>VLOOKUP(мпф1[[#This Row],[артикул]],[1]!Таблица213[[code]:[упаковка]],4,FALSE)</f>
        <v>ОХЛ</v>
      </c>
      <c r="H71" t="str">
        <f>VLOOKUP(мпф1[[#This Row],[артикул]],[1]!Таблица213[[code]:[упаковка]],5,FALSE)</f>
        <v>рагу</v>
      </c>
      <c r="I71" s="7" cm="1">
        <f t="array" ref="I71">INDEX('[1]прайс ЗПП'!$A$1:$D$1080,MATCH(1,(мпф1[[#This Row],[артикул]]='[1]прайс ЗПП'!$B$1:$B$1080)*(мпф1[[#This Row],[Source.Name.1]]='[1]прайс ЗПП'!$A$1:$A$1080),0),4)</f>
        <v>596.61424520861249</v>
      </c>
      <c r="J71" s="7">
        <f>мпф1[[#This Row],[цена]]*мпф1[[#This Row],[объем]]</f>
        <v>2400078.1197048184</v>
      </c>
      <c r="K71" s="7">
        <v>305.53123488894823</v>
      </c>
      <c r="L71" t="s">
        <v>187</v>
      </c>
    </row>
    <row r="72" spans="1:12" x14ac:dyDescent="0.35">
      <c r="A72" t="s">
        <v>140</v>
      </c>
      <c r="B72" t="s">
        <v>190</v>
      </c>
      <c r="C72" t="s">
        <v>25</v>
      </c>
      <c r="D72">
        <f>VLOOKUP(мпф1[[#This Row],[Номенклатура]],[1]!Таблица213[[product_name]:[упаковка]],7,FALSE)</f>
        <v>961</v>
      </c>
      <c r="E72" t="s">
        <v>89</v>
      </c>
      <c r="F72" s="7">
        <v>2296.4966631336897</v>
      </c>
      <c r="G72" t="str">
        <f>VLOOKUP(мпф1[[#This Row],[артикул]],[1]!Таблица213[[code]:[упаковка]],4,FALSE)</f>
        <v>ОХЛ</v>
      </c>
      <c r="H72" t="str">
        <f>VLOOKUP(мпф1[[#This Row],[артикул]],[1]!Таблица213[[code]:[упаковка]],5,FALSE)</f>
        <v>табак</v>
      </c>
      <c r="I72" s="7" cm="1">
        <f t="array" ref="I72">INDEX('[1]прайс ЗПП'!$A$1:$D$1080,MATCH(1,(мпф1[[#This Row],[артикул]]='[1]прайс ЗПП'!$B$1:$B$1080)*(мпф1[[#This Row],[Source.Name.1]]='[1]прайс ЗПП'!$A$1:$A$1080),0),4)</f>
        <v>770.47771719575428</v>
      </c>
      <c r="J72" s="7">
        <f>мпф1[[#This Row],[цена]]*мпф1[[#This Row],[объем]]</f>
        <v>1769399.5065589123</v>
      </c>
      <c r="K72" s="7">
        <v>300.94351191737098</v>
      </c>
      <c r="L72" t="s">
        <v>187</v>
      </c>
    </row>
    <row r="73" spans="1:12" x14ac:dyDescent="0.35">
      <c r="A73" t="s">
        <v>140</v>
      </c>
      <c r="B73" t="s">
        <v>190</v>
      </c>
      <c r="C73" t="s">
        <v>25</v>
      </c>
      <c r="D73">
        <f>VLOOKUP(мпф1[[#This Row],[Номенклатура]],[1]!Таблица213[[product_name]:[упаковка]],7,FALSE)</f>
        <v>960</v>
      </c>
      <c r="E73" t="s">
        <v>189</v>
      </c>
      <c r="F73" s="7">
        <v>2303.3869548175603</v>
      </c>
      <c r="G73" t="str">
        <f>VLOOKUP(мпф1[[#This Row],[артикул]],[1]!Таблица213[[code]:[упаковка]],4,FALSE)</f>
        <v>ОХЛ</v>
      </c>
      <c r="H73" t="str">
        <f>VLOOKUP(мпф1[[#This Row],[артикул]],[1]!Таблица213[[code]:[упаковка]],5,FALSE)</f>
        <v>крыло</v>
      </c>
      <c r="I73" s="7" cm="1">
        <f t="array" ref="I73">INDEX('[1]прайс ЗПП'!$A$1:$D$1080,MATCH(1,(мпф1[[#This Row],[артикул]]='[1]прайс ЗПП'!$B$1:$B$1080)*(мпф1[[#This Row],[Source.Name.1]]='[1]прайс ЗПП'!$A$1:$A$1080),0),4)</f>
        <v>851.12156915564435</v>
      </c>
      <c r="J73" s="7">
        <f>мпф1[[#This Row],[цена]]*мпф1[[#This Row],[объем]]</f>
        <v>1960462.3193569633</v>
      </c>
      <c r="K73" s="7">
        <v>2028.6</v>
      </c>
      <c r="L73" t="s">
        <v>187</v>
      </c>
    </row>
    <row r="74" spans="1:12" x14ac:dyDescent="0.35">
      <c r="A74" t="s">
        <v>140</v>
      </c>
      <c r="B74" t="s">
        <v>190</v>
      </c>
      <c r="C74" t="s">
        <v>25</v>
      </c>
      <c r="D74">
        <f>VLOOKUP(мпф1[[#This Row],[Номенклатура]],[1]!Таблица213[[product_name]:[упаковка]],7,FALSE)</f>
        <v>1066</v>
      </c>
      <c r="E74" t="s">
        <v>63</v>
      </c>
      <c r="F74" s="7">
        <v>568.69040890403926</v>
      </c>
      <c r="G74" t="str">
        <f>VLOOKUP(мпф1[[#This Row],[артикул]],[1]!Таблица213[[code]:[упаковка]],4,FALSE)</f>
        <v>ОХЛ</v>
      </c>
      <c r="H74" t="str">
        <f>VLOOKUP(мпф1[[#This Row],[артикул]],[1]!Таблица213[[code]:[упаковка]],5,FALSE)</f>
        <v>бедро</v>
      </c>
      <c r="I74" s="7" cm="1">
        <f t="array" ref="I74">INDEX('[1]прайс ЗПП'!$A$1:$D$1080,MATCH(1,(мпф1[[#This Row],[артикул]]='[1]прайс ЗПП'!$B$1:$B$1080)*(мпф1[[#This Row],[Source.Name.1]]='[1]прайс ЗПП'!$A$1:$A$1080),0),4)</f>
        <v>877.03140760408451</v>
      </c>
      <c r="J74" s="7">
        <f>мпф1[[#This Row],[цена]]*мпф1[[#This Row],[объем]]</f>
        <v>498759.34981205192</v>
      </c>
      <c r="K74" s="7">
        <v>401.20000000000005</v>
      </c>
      <c r="L74" t="s">
        <v>187</v>
      </c>
    </row>
    <row r="75" spans="1:12" x14ac:dyDescent="0.35">
      <c r="A75" t="s">
        <v>140</v>
      </c>
      <c r="B75" t="s">
        <v>190</v>
      </c>
      <c r="C75" t="s">
        <v>25</v>
      </c>
      <c r="D75">
        <f>VLOOKUP(мпф1[[#This Row],[Номенклатура]],[1]!Таблица213[[product_name]:[упаковка]],7,FALSE)</f>
        <v>1065</v>
      </c>
      <c r="E75" t="s">
        <v>64</v>
      </c>
      <c r="F75" s="7">
        <v>580.64585902536078</v>
      </c>
      <c r="G75" t="str">
        <f>VLOOKUP(мпф1[[#This Row],[артикул]],[1]!Таблица213[[code]:[упаковка]],4,FALSE)</f>
        <v>ОХЛ</v>
      </c>
      <c r="H75" t="str">
        <f>VLOOKUP(мпф1[[#This Row],[артикул]],[1]!Таблица213[[code]:[упаковка]],5,FALSE)</f>
        <v>филе</v>
      </c>
      <c r="I75" s="7" cm="1">
        <f t="array" ref="I75">INDEX('[1]прайс ЗПП'!$A$1:$D$1080,MATCH(1,(мпф1[[#This Row],[артикул]]='[1]прайс ЗПП'!$B$1:$B$1080)*(мпф1[[#This Row],[Source.Name.1]]='[1]прайс ЗПП'!$A$1:$A$1080),0),4)</f>
        <v>1028.5372950449898</v>
      </c>
      <c r="J75" s="7">
        <f>мпф1[[#This Row],[цена]]*мпф1[[#This Row],[объем]]</f>
        <v>597215.92122101912</v>
      </c>
      <c r="K75" s="7">
        <v>1268.5</v>
      </c>
      <c r="L75" t="s">
        <v>187</v>
      </c>
    </row>
    <row r="76" spans="1:12" x14ac:dyDescent="0.35">
      <c r="A76" t="s">
        <v>140</v>
      </c>
      <c r="B76" t="s">
        <v>190</v>
      </c>
      <c r="C76" t="s">
        <v>25</v>
      </c>
      <c r="D76">
        <f>VLOOKUP(мпф1[[#This Row],[Номенклатура]],[1]!Таблица213[[product_name]:[упаковка]],7,FALSE)</f>
        <v>744</v>
      </c>
      <c r="E76" s="22" t="s">
        <v>92</v>
      </c>
      <c r="F76" s="7">
        <v>11490.434389440134</v>
      </c>
      <c r="G76" t="str">
        <f>VLOOKUP(мпф1[[#This Row],[артикул]],[1]!Таблица213[[code]:[упаковка]],4,FALSE)</f>
        <v>ОХЛ</v>
      </c>
      <c r="H76" t="str">
        <f>VLOOKUP(мпф1[[#This Row],[артикул]],[1]!Таблица213[[code]:[упаковка]],5,FALSE)</f>
        <v>шея</v>
      </c>
      <c r="I76" s="7" cm="1">
        <f t="array" ref="I76">INDEX('[1]прайс ЗПП'!$A$1:$D$1080,MATCH(1,(мпф1[[#This Row],[артикул]]='[1]прайс ЗПП'!$B$1:$B$1080)*(мпф1[[#This Row],[Source.Name.1]]='[1]прайс ЗПП'!$A$1:$A$1080),0),4)</f>
        <v>338.42509667252955</v>
      </c>
      <c r="J76" s="7">
        <f>мпф1[[#This Row],[цена]]*мпф1[[#This Row],[объем]]</f>
        <v>3888651.3690556353</v>
      </c>
      <c r="K76" s="7">
        <v>2034.9</v>
      </c>
      <c r="L76" t="s">
        <v>187</v>
      </c>
    </row>
    <row r="77" spans="1:12" x14ac:dyDescent="0.35">
      <c r="A77" t="s">
        <v>140</v>
      </c>
      <c r="B77" t="s">
        <v>179</v>
      </c>
      <c r="C77" t="s">
        <v>25</v>
      </c>
      <c r="D77">
        <f>VLOOKUP(мпф1[[#This Row],[Номенклатура]],[1]!Таблица213[[product_name]:[упаковка]],7,FALSE)</f>
        <v>701</v>
      </c>
      <c r="E77" t="s">
        <v>26</v>
      </c>
      <c r="F77" s="7">
        <v>404.26172373255258</v>
      </c>
      <c r="G77" t="str">
        <f>VLOOKUP(мпф1[[#This Row],[артикул]],[1]!Таблица213[[code]:[упаковка]],4,FALSE)</f>
        <v>ОХЛ</v>
      </c>
      <c r="H77" t="str">
        <f>VLOOKUP(мпф1[[#This Row],[артикул]],[1]!Таблица213[[code]:[упаковка]],5,FALSE)</f>
        <v>тушка</v>
      </c>
      <c r="I77" s="7" cm="1">
        <f t="array" ref="I77">INDEX('[1]прайс ЗПП'!$A$1:$D$1080,MATCH(1,(мпф1[[#This Row],[артикул]]='[1]прайс ЗПП'!$B$1:$B$1080)*(мпф1[[#This Row],[Source.Name.1]]='[1]прайс ЗПП'!$A$1:$A$1080),0),4)</f>
        <v>830.21241257414999</v>
      </c>
      <c r="J77" s="7">
        <f>мпф1[[#This Row],[цена]]*мпф1[[#This Row],[объем]]</f>
        <v>335623.100971387</v>
      </c>
      <c r="K77" s="7">
        <v>713.80000000000007</v>
      </c>
      <c r="L77" t="s">
        <v>187</v>
      </c>
    </row>
    <row r="78" spans="1:12" x14ac:dyDescent="0.35">
      <c r="A78" t="s">
        <v>140</v>
      </c>
      <c r="B78" t="s">
        <v>179</v>
      </c>
      <c r="C78" t="s">
        <v>25</v>
      </c>
      <c r="D78">
        <f>VLOOKUP(мпф1[[#This Row],[Номенклатура]],[1]!Таблица213[[product_name]:[упаковка]],7,FALSE)</f>
        <v>702</v>
      </c>
      <c r="E78" t="s">
        <v>72</v>
      </c>
      <c r="F78" s="7">
        <v>1959.4680655749928</v>
      </c>
      <c r="G78" t="str">
        <f>VLOOKUP(мпф1[[#This Row],[артикул]],[1]!Таблица213[[code]:[упаковка]],4,FALSE)</f>
        <v>ОХЛ</v>
      </c>
      <c r="H78" t="str">
        <f>VLOOKUP(мпф1[[#This Row],[артикул]],[1]!Таблица213[[code]:[упаковка]],5,FALSE)</f>
        <v>тушка</v>
      </c>
      <c r="I78" s="7" cm="1">
        <f t="array" ref="I78">INDEX('[1]прайс ЗПП'!$A$1:$D$1080,MATCH(1,(мпф1[[#This Row],[артикул]]='[1]прайс ЗПП'!$B$1:$B$1080)*(мпф1[[#This Row],[Source.Name.1]]='[1]прайс ЗПП'!$A$1:$A$1080),0),4)</f>
        <v>797.12515819052089</v>
      </c>
      <c r="J78" s="7">
        <f>мпф1[[#This Row],[цена]]*мпф1[[#This Row],[объем]]</f>
        <v>1561941.2917407402</v>
      </c>
      <c r="K78" s="7">
        <v>1631.3430070904026</v>
      </c>
      <c r="L78" t="s">
        <v>187</v>
      </c>
    </row>
    <row r="79" spans="1:12" x14ac:dyDescent="0.35">
      <c r="A79" t="s">
        <v>140</v>
      </c>
      <c r="B79" t="s">
        <v>179</v>
      </c>
      <c r="C79" t="s">
        <v>25</v>
      </c>
      <c r="D79">
        <f>VLOOKUP(мпф1[[#This Row],[Номенклатура]],[1]!Таблица213[[product_name]:[упаковка]],7,FALSE)</f>
        <v>710</v>
      </c>
      <c r="E79" t="s">
        <v>28</v>
      </c>
      <c r="F79" s="7">
        <v>571.13720271517604</v>
      </c>
      <c r="G79" t="str">
        <f>VLOOKUP(мпф1[[#This Row],[артикул]],[1]!Таблица213[[code]:[упаковка]],4,FALSE)</f>
        <v>ОХЛ</v>
      </c>
      <c r="H79" t="str">
        <f>VLOOKUP(мпф1[[#This Row],[артикул]],[1]!Таблица213[[code]:[упаковка]],5,FALSE)</f>
        <v>бедро</v>
      </c>
      <c r="I79" s="7" cm="1">
        <f t="array" ref="I79">INDEX('[1]прайс ЗПП'!$A$1:$D$1080,MATCH(1,(мпф1[[#This Row],[артикул]]='[1]прайс ЗПП'!$B$1:$B$1080)*(мпф1[[#This Row],[Source.Name.1]]='[1]прайс ЗПП'!$A$1:$A$1080),0),4)</f>
        <v>846.05336318363982</v>
      </c>
      <c r="J79" s="7">
        <f>мпф1[[#This Row],[цена]]*мпф1[[#This Row],[объем]]</f>
        <v>483212.55119647097</v>
      </c>
      <c r="K79" s="7">
        <v>1521</v>
      </c>
      <c r="L79" t="s">
        <v>187</v>
      </c>
    </row>
    <row r="80" spans="1:12" x14ac:dyDescent="0.35">
      <c r="A80" t="s">
        <v>140</v>
      </c>
      <c r="B80" t="s">
        <v>179</v>
      </c>
      <c r="C80" t="s">
        <v>25</v>
      </c>
      <c r="D80">
        <f>VLOOKUP(мпф1[[#This Row],[Номенклатура]],[1]!Таблица213[[product_name]:[упаковка]],7,FALSE)</f>
        <v>711</v>
      </c>
      <c r="E80" t="s">
        <v>73</v>
      </c>
      <c r="F80" s="7">
        <v>25004.057684630159</v>
      </c>
      <c r="G80" t="str">
        <f>VLOOKUP(мпф1[[#This Row],[артикул]],[1]!Таблица213[[code]:[упаковка]],4,FALSE)</f>
        <v>ОХЛ</v>
      </c>
      <c r="H80" t="str">
        <f>VLOOKUP(мпф1[[#This Row],[артикул]],[1]!Таблица213[[code]:[упаковка]],5,FALSE)</f>
        <v>бедро</v>
      </c>
      <c r="I80" s="7" cm="1">
        <f t="array" ref="I80">INDEX('[1]прайс ЗПП'!$A$1:$D$1080,MATCH(1,(мпф1[[#This Row],[артикул]]='[1]прайс ЗПП'!$B$1:$B$1080)*(мпф1[[#This Row],[Source.Name.1]]='[1]прайс ЗПП'!$A$1:$A$1080),0),4)</f>
        <v>812.69837388570988</v>
      </c>
      <c r="J80" s="7">
        <f>мпф1[[#This Row],[цена]]*мпф1[[#This Row],[объем]]</f>
        <v>20320757.02084342</v>
      </c>
      <c r="K80" s="7">
        <v>1524.6</v>
      </c>
      <c r="L80" t="s">
        <v>187</v>
      </c>
    </row>
    <row r="81" spans="1:12" x14ac:dyDescent="0.35">
      <c r="A81" t="s">
        <v>140</v>
      </c>
      <c r="B81" t="s">
        <v>179</v>
      </c>
      <c r="C81" t="s">
        <v>25</v>
      </c>
      <c r="D81">
        <f>VLOOKUP(мпф1[[#This Row],[Номенклатура]],[1]!Таблица213[[product_name]:[упаковка]],7,FALSE)</f>
        <v>712</v>
      </c>
      <c r="E81" t="s">
        <v>30</v>
      </c>
      <c r="F81" s="7">
        <v>397.46553051652154</v>
      </c>
      <c r="G81" t="str">
        <f>VLOOKUP(мпф1[[#This Row],[артикул]],[1]!Таблица213[[code]:[упаковка]],4,FALSE)</f>
        <v>ОХЛ</v>
      </c>
      <c r="H81" t="str">
        <f>VLOOKUP(мпф1[[#This Row],[артикул]],[1]!Таблица213[[code]:[упаковка]],5,FALSE)</f>
        <v>голень</v>
      </c>
      <c r="I81" s="7" cm="1">
        <f t="array" ref="I81">INDEX('[1]прайс ЗПП'!$A$1:$D$1080,MATCH(1,(мпф1[[#This Row],[артикул]]='[1]прайс ЗПП'!$B$1:$B$1080)*(мпф1[[#This Row],[Source.Name.1]]='[1]прайс ЗПП'!$A$1:$A$1080),0),4)</f>
        <v>879.7342418138594</v>
      </c>
      <c r="J81" s="7">
        <f>мпф1[[#This Row],[цена]]*мпф1[[#This Row],[объем]]</f>
        <v>349664.03713609546</v>
      </c>
      <c r="K81" s="7">
        <v>571.85028133707988</v>
      </c>
      <c r="L81" t="s">
        <v>187</v>
      </c>
    </row>
    <row r="82" spans="1:12" x14ac:dyDescent="0.35">
      <c r="A82" t="s">
        <v>140</v>
      </c>
      <c r="B82" t="s">
        <v>179</v>
      </c>
      <c r="C82" t="s">
        <v>25</v>
      </c>
      <c r="D82">
        <f>VLOOKUP(мпф1[[#This Row],[Номенклатура]],[1]!Таблица213[[product_name]:[упаковка]],7,FALSE)</f>
        <v>713</v>
      </c>
      <c r="E82" t="s">
        <v>74</v>
      </c>
      <c r="F82" s="7">
        <v>9192.974273914484</v>
      </c>
      <c r="G82" t="str">
        <f>VLOOKUP(мпф1[[#This Row],[артикул]],[1]!Таблица213[[code]:[упаковка]],4,FALSE)</f>
        <v>ОХЛ</v>
      </c>
      <c r="H82" t="str">
        <f>VLOOKUP(мпф1[[#This Row],[артикул]],[1]!Таблица213[[code]:[упаковка]],5,FALSE)</f>
        <v>голень</v>
      </c>
      <c r="I82" s="7" cm="1">
        <f t="array" ref="I82">INDEX('[1]прайс ЗПП'!$A$1:$D$1080,MATCH(1,(мпф1[[#This Row],[артикул]]='[1]прайс ЗПП'!$B$1:$B$1080)*(мпф1[[#This Row],[Source.Name.1]]='[1]прайс ЗПП'!$A$1:$A$1080),0),4)</f>
        <v>842.8187786313498</v>
      </c>
      <c r="J82" s="7">
        <f>мпф1[[#This Row],[цена]]*мпф1[[#This Row],[объем]]</f>
        <v>7748011.3495300254</v>
      </c>
      <c r="K82" s="7">
        <v>576.1446143620168</v>
      </c>
      <c r="L82" t="s">
        <v>187</v>
      </c>
    </row>
    <row r="83" spans="1:12" x14ac:dyDescent="0.35">
      <c r="A83" t="s">
        <v>140</v>
      </c>
      <c r="B83" t="s">
        <v>179</v>
      </c>
      <c r="C83" t="s">
        <v>25</v>
      </c>
      <c r="D83">
        <f>VLOOKUP(мпф1[[#This Row],[Номенклатура]],[1]!Таблица213[[product_name]:[упаковка]],7,FALSE)</f>
        <v>714</v>
      </c>
      <c r="E83" t="s">
        <v>32</v>
      </c>
      <c r="F83" s="7">
        <v>203.61524406117022</v>
      </c>
      <c r="G83" t="str">
        <f>VLOOKUP(мпф1[[#This Row],[артикул]],[1]!Таблица213[[code]:[упаковка]],4,FALSE)</f>
        <v>ОХЛ</v>
      </c>
      <c r="H83" t="str">
        <f>VLOOKUP(мпф1[[#This Row],[артикул]],[1]!Таблица213[[code]:[упаковка]],5,FALSE)</f>
        <v>крыло</v>
      </c>
      <c r="I83" s="7" cm="1">
        <f t="array" ref="I83">INDEX('[1]прайс ЗПП'!$A$1:$D$1080,MATCH(1,(мпф1[[#This Row],[артикул]]='[1]прайс ЗПП'!$B$1:$B$1080)*(мпф1[[#This Row],[Source.Name.1]]='[1]прайс ЗПП'!$A$1:$A$1080),0),4)</f>
        <v>862.22411815250325</v>
      </c>
      <c r="J83" s="7">
        <f>мпф1[[#This Row],[цена]]*мпф1[[#This Row],[объем]]</f>
        <v>175561.97425304921</v>
      </c>
      <c r="K83" s="7">
        <v>677.1229018140848</v>
      </c>
      <c r="L83" t="s">
        <v>187</v>
      </c>
    </row>
    <row r="84" spans="1:12" x14ac:dyDescent="0.35">
      <c r="A84" t="s">
        <v>140</v>
      </c>
      <c r="B84" t="s">
        <v>179</v>
      </c>
      <c r="C84" t="s">
        <v>25</v>
      </c>
      <c r="D84">
        <f>VLOOKUP(мпф1[[#This Row],[Номенклатура]],[1]!Таблица213[[product_name]:[упаковка]],7,FALSE)</f>
        <v>715</v>
      </c>
      <c r="E84" t="s">
        <v>75</v>
      </c>
      <c r="F84" s="7">
        <v>7540.0765718563634</v>
      </c>
      <c r="G84" t="str">
        <f>VLOOKUP(мпф1[[#This Row],[артикул]],[1]!Таблица213[[code]:[упаковка]],4,FALSE)</f>
        <v>ОХЛ</v>
      </c>
      <c r="H84" t="str">
        <f>VLOOKUP(мпф1[[#This Row],[артикул]],[1]!Таблица213[[code]:[упаковка]],5,FALSE)</f>
        <v>крыло</v>
      </c>
      <c r="I84" s="7" cm="1">
        <f t="array" ref="I84">INDEX('[1]прайс ЗПП'!$A$1:$D$1080,MATCH(1,(мпф1[[#This Row],[артикул]]='[1]прайс ЗПП'!$B$1:$B$1080)*(мпф1[[#This Row],[Source.Name.1]]='[1]прайс ЗПП'!$A$1:$A$1080),0),4)</f>
        <v>828.59682092923515</v>
      </c>
      <c r="J84" s="7">
        <f>мпф1[[#This Row],[цена]]*мпф1[[#This Row],[объем]]</f>
        <v>6247683.4770031888</v>
      </c>
      <c r="K84" s="7">
        <v>5077.8</v>
      </c>
      <c r="L84" t="s">
        <v>187</v>
      </c>
    </row>
    <row r="85" spans="1:12" x14ac:dyDescent="0.35">
      <c r="A85" t="s">
        <v>140</v>
      </c>
      <c r="B85" t="s">
        <v>179</v>
      </c>
      <c r="C85" t="s">
        <v>25</v>
      </c>
      <c r="D85">
        <f>VLOOKUP(мпф1[[#This Row],[Номенклатура]],[1]!Таблица213[[product_name]:[упаковка]],7,FALSE)</f>
        <v>716</v>
      </c>
      <c r="E85" t="s">
        <v>34</v>
      </c>
      <c r="F85" s="7">
        <v>54.528325526716387</v>
      </c>
      <c r="G85" t="str">
        <f>VLOOKUP(мпф1[[#This Row],[артикул]],[1]!Таблица213[[code]:[упаковка]],4,FALSE)</f>
        <v>ОХЛ</v>
      </c>
      <c r="H85" t="str">
        <f>VLOOKUP(мпф1[[#This Row],[артикул]],[1]!Таблица213[[code]:[упаковка]],5,FALSE)</f>
        <v>четвертина</v>
      </c>
      <c r="I85" s="7" cm="1">
        <f t="array" ref="I85">INDEX('[1]прайс ЗПП'!$A$1:$D$1080,MATCH(1,(мпф1[[#This Row],[артикул]]='[1]прайс ЗПП'!$B$1:$B$1080)*(мпф1[[#This Row],[Source.Name.1]]='[1]прайс ЗПП'!$A$1:$A$1080),0),4)</f>
        <v>824.16320307212766</v>
      </c>
      <c r="J85" s="7">
        <f>мпф1[[#This Row],[цена]]*мпф1[[#This Row],[объем]]</f>
        <v>44940.239424258238</v>
      </c>
      <c r="K85" s="7">
        <v>1195.167087994497</v>
      </c>
      <c r="L85" t="s">
        <v>187</v>
      </c>
    </row>
    <row r="86" spans="1:12" x14ac:dyDescent="0.35">
      <c r="A86" t="s">
        <v>140</v>
      </c>
      <c r="B86" t="s">
        <v>179</v>
      </c>
      <c r="C86" t="s">
        <v>25</v>
      </c>
      <c r="D86">
        <f>VLOOKUP(мпф1[[#This Row],[Номенклатура]],[1]!Таблица213[[product_name]:[упаковка]],7,FALSE)</f>
        <v>717</v>
      </c>
      <c r="E86" t="s">
        <v>76</v>
      </c>
      <c r="F86" s="7">
        <v>5751.7981995250157</v>
      </c>
      <c r="G86" t="str">
        <f>VLOOKUP(мпф1[[#This Row],[артикул]],[1]!Таблица213[[code]:[упаковка]],4,FALSE)</f>
        <v>ОХЛ</v>
      </c>
      <c r="H86" t="str">
        <f>VLOOKUP(мпф1[[#This Row],[артикул]],[1]!Таблица213[[code]:[упаковка]],5,FALSE)</f>
        <v>четвертина</v>
      </c>
      <c r="I86" s="7" cm="1">
        <f t="array" ref="I86">INDEX('[1]прайс ЗПП'!$A$1:$D$1080,MATCH(1,(мпф1[[#This Row],[артикул]]='[1]прайс ЗПП'!$B$1:$B$1080)*(мпф1[[#This Row],[Source.Name.1]]='[1]прайс ЗПП'!$A$1:$A$1080),0),4)</f>
        <v>797.02339769292848</v>
      </c>
      <c r="J86" s="7">
        <f>мпф1[[#This Row],[цена]]*мпф1[[#This Row],[объем]]</f>
        <v>4584317.7438294962</v>
      </c>
      <c r="K86" s="7">
        <v>3393</v>
      </c>
      <c r="L86" t="s">
        <v>187</v>
      </c>
    </row>
    <row r="87" spans="1:12" x14ac:dyDescent="0.35">
      <c r="A87" t="s">
        <v>140</v>
      </c>
      <c r="B87" t="s">
        <v>179</v>
      </c>
      <c r="C87" t="s">
        <v>25</v>
      </c>
      <c r="D87">
        <f>VLOOKUP(мпф1[[#This Row],[Номенклатура]],[1]!Таблица213[[product_name]:[упаковка]],7,FALSE)</f>
        <v>718</v>
      </c>
      <c r="E87" t="s">
        <v>36</v>
      </c>
      <c r="F87" s="7">
        <v>576.43334467725367</v>
      </c>
      <c r="G87" t="str">
        <f>VLOOKUP(мпф1[[#This Row],[артикул]],[1]!Таблица213[[code]:[упаковка]],4,FALSE)</f>
        <v>ОХЛ</v>
      </c>
      <c r="H87" t="str">
        <f>VLOOKUP(мпф1[[#This Row],[артикул]],[1]!Таблица213[[code]:[упаковка]],5,FALSE)</f>
        <v>филе</v>
      </c>
      <c r="I87" s="7" cm="1">
        <f t="array" ref="I87">INDEX('[1]прайс ЗПП'!$A$1:$D$1080,MATCH(1,(мпф1[[#This Row],[артикул]]='[1]прайс ЗПП'!$B$1:$B$1080)*(мпф1[[#This Row],[Source.Name.1]]='[1]прайс ЗПП'!$A$1:$A$1080),0),4)</f>
        <v>1115.962625860752</v>
      </c>
      <c r="J87" s="7">
        <f>мпф1[[#This Row],[цена]]*мпф1[[#This Row],[объем]]</f>
        <v>643278.06895972393</v>
      </c>
      <c r="K87" s="7">
        <v>340.3</v>
      </c>
      <c r="L87" t="s">
        <v>187</v>
      </c>
    </row>
    <row r="88" spans="1:12" x14ac:dyDescent="0.35">
      <c r="A88" t="s">
        <v>140</v>
      </c>
      <c r="B88" t="s">
        <v>179</v>
      </c>
      <c r="C88" t="s">
        <v>25</v>
      </c>
      <c r="D88">
        <f>VLOOKUP(мпф1[[#This Row],[Номенклатура]],[1]!Таблица213[[product_name]:[упаковка]],7,FALSE)</f>
        <v>719</v>
      </c>
      <c r="E88" t="s">
        <v>77</v>
      </c>
      <c r="F88" s="7">
        <v>20687.858676127486</v>
      </c>
      <c r="G88" t="str">
        <f>VLOOKUP(мпф1[[#This Row],[артикул]],[1]!Таблица213[[code]:[упаковка]],4,FALSE)</f>
        <v>ОХЛ</v>
      </c>
      <c r="H88" t="str">
        <f>VLOOKUP(мпф1[[#This Row],[артикул]],[1]!Таблица213[[code]:[упаковка]],5,FALSE)</f>
        <v>филе</v>
      </c>
      <c r="I88" s="7" cm="1">
        <f t="array" ref="I88">INDEX('[1]прайс ЗПП'!$A$1:$D$1080,MATCH(1,(мпф1[[#This Row],[артикул]]='[1]прайс ЗПП'!$B$1:$B$1080)*(мпф1[[#This Row],[Source.Name.1]]='[1]прайс ЗПП'!$A$1:$A$1080),0),4)</f>
        <v>1078.6306531006571</v>
      </c>
      <c r="J88" s="7">
        <f>мпф1[[#This Row],[цена]]*мпф1[[#This Row],[объем]]</f>
        <v>22314558.515085485</v>
      </c>
      <c r="K88" s="7">
        <v>1693.2</v>
      </c>
      <c r="L88" t="s">
        <v>187</v>
      </c>
    </row>
    <row r="89" spans="1:12" x14ac:dyDescent="0.35">
      <c r="A89" t="s">
        <v>140</v>
      </c>
      <c r="B89" t="s">
        <v>179</v>
      </c>
      <c r="C89" t="s">
        <v>25</v>
      </c>
      <c r="D89">
        <f>VLOOKUP(мпф1[[#This Row],[Номенклатура]],[1]!Таблица213[[product_name]:[упаковка]],7,FALSE)</f>
        <v>727</v>
      </c>
      <c r="E89" t="s">
        <v>38</v>
      </c>
      <c r="F89" s="7">
        <v>116.65301088543052</v>
      </c>
      <c r="G89" t="str">
        <f>VLOOKUP(мпф1[[#This Row],[артикул]],[1]!Таблица213[[code]:[упаковка]],4,FALSE)</f>
        <v>ОХЛ</v>
      </c>
      <c r="H89" t="str">
        <f>VLOOKUP(мпф1[[#This Row],[артикул]],[1]!Таблица213[[code]:[упаковка]],5,FALSE)</f>
        <v>грудка</v>
      </c>
      <c r="I89" s="7" cm="1">
        <f t="array" ref="I89">INDEX('[1]прайс ЗПП'!$A$1:$D$1080,MATCH(1,(мпф1[[#This Row],[артикул]]='[1]прайс ЗПП'!$B$1:$B$1080)*(мпф1[[#This Row],[Source.Name.1]]='[1]прайс ЗПП'!$A$1:$A$1080),0),4)</f>
        <v>891.11645442388374</v>
      </c>
      <c r="J89" s="7">
        <f>мпф1[[#This Row],[цена]]*мпф1[[#This Row],[объем]]</f>
        <v>103951.41745809556</v>
      </c>
      <c r="K89" s="7">
        <v>1700.3999999999999</v>
      </c>
      <c r="L89" t="s">
        <v>187</v>
      </c>
    </row>
    <row r="90" spans="1:12" x14ac:dyDescent="0.35">
      <c r="A90" t="s">
        <v>140</v>
      </c>
      <c r="B90" t="s">
        <v>179</v>
      </c>
      <c r="C90" t="s">
        <v>25</v>
      </c>
      <c r="D90">
        <f>VLOOKUP(мпф1[[#This Row],[Номенклатура]],[1]!Таблица213[[product_name]:[упаковка]],7,FALSE)</f>
        <v>725</v>
      </c>
      <c r="E90" t="s">
        <v>78</v>
      </c>
      <c r="F90" s="7">
        <v>5746.2555310337366</v>
      </c>
      <c r="G90" t="str">
        <f>VLOOKUP(мпф1[[#This Row],[артикул]],[1]!Таблица213[[code]:[упаковка]],4,FALSE)</f>
        <v>ОХЛ</v>
      </c>
      <c r="H90" t="str">
        <f>VLOOKUP(мпф1[[#This Row],[артикул]],[1]!Таблица213[[code]:[упаковка]],5,FALSE)</f>
        <v>грудка</v>
      </c>
      <c r="I90" s="7" cm="1">
        <f t="array" ref="I90">INDEX('[1]прайс ЗПП'!$A$1:$D$1080,MATCH(1,(мпф1[[#This Row],[артикул]]='[1]прайс ЗПП'!$B$1:$B$1080)*(мпф1[[#This Row],[Source.Name.1]]='[1]прайс ЗПП'!$A$1:$A$1080),0),4)</f>
        <v>861.04525599310011</v>
      </c>
      <c r="J90" s="7">
        <f>мпф1[[#This Row],[цена]]*мпф1[[#This Row],[объем]]</f>
        <v>4947786.0647207107</v>
      </c>
      <c r="K90" s="7">
        <v>1195.167087994497</v>
      </c>
      <c r="L90" t="s">
        <v>187</v>
      </c>
    </row>
    <row r="91" spans="1:12" x14ac:dyDescent="0.35">
      <c r="A91" t="s">
        <v>140</v>
      </c>
      <c r="B91" t="s">
        <v>179</v>
      </c>
      <c r="C91" t="s">
        <v>25</v>
      </c>
      <c r="D91">
        <f>VLOOKUP(мпф1[[#This Row],[Номенклатура]],[1]!Таблица213[[product_name]:[упаковка]],7,FALSE)</f>
        <v>721</v>
      </c>
      <c r="E91" t="s">
        <v>183</v>
      </c>
      <c r="F91" s="7">
        <v>695.18392026876938</v>
      </c>
      <c r="G91" t="str">
        <f>VLOOKUP(мпф1[[#This Row],[артикул]],[1]!Таблица213[[code]:[упаковка]],4,FALSE)</f>
        <v>ОХЛ</v>
      </c>
      <c r="H91" t="str">
        <f>VLOOKUP(мпф1[[#This Row],[артикул]],[1]!Таблица213[[code]:[упаковка]],5,FALSE)</f>
        <v>половинка</v>
      </c>
      <c r="I91" s="7" cm="1">
        <f t="array" ref="I91">INDEX('[1]прайс ЗПП'!$A$1:$D$1080,MATCH(1,(мпф1[[#This Row],[артикул]]='[1]прайс ЗПП'!$B$1:$B$1080)*(мпф1[[#This Row],[Source.Name.1]]='[1]прайс ЗПП'!$A$1:$A$1080),0),4)</f>
        <v>823.38006276320823</v>
      </c>
      <c r="J91" s="7">
        <f>мпф1[[#This Row],[цена]]*мпф1[[#This Row],[объем]]</f>
        <v>572400.57990287244</v>
      </c>
      <c r="K91" s="7">
        <v>43787.5</v>
      </c>
      <c r="L91" t="s">
        <v>187</v>
      </c>
    </row>
    <row r="92" spans="1:12" x14ac:dyDescent="0.35">
      <c r="A92" t="s">
        <v>140</v>
      </c>
      <c r="B92" t="s">
        <v>179</v>
      </c>
      <c r="C92" t="s">
        <v>25</v>
      </c>
      <c r="D92">
        <f>VLOOKUP(мпф1[[#This Row],[Номенклатура]],[1]!Таблица213[[product_name]:[упаковка]],7,FALSE)</f>
        <v>29</v>
      </c>
      <c r="E92" t="s">
        <v>79</v>
      </c>
      <c r="F92" s="7">
        <v>49.305305840249311</v>
      </c>
      <c r="G92" t="str">
        <f>VLOOKUP(мпф1[[#This Row],[артикул]],[1]!Таблица213[[code]:[упаковка]],4,FALSE)</f>
        <v>ОХЛ</v>
      </c>
      <c r="H92" t="str">
        <f>VLOOKUP(мпф1[[#This Row],[артикул]],[1]!Таблица213[[code]:[упаковка]],5,FALSE)</f>
        <v>табак</v>
      </c>
      <c r="I92" s="7" cm="1">
        <f t="array" ref="I92">INDEX('[1]прайс ЗПП'!$A$1:$D$1080,MATCH(1,(мпф1[[#This Row],[артикул]]='[1]прайс ЗПП'!$B$1:$B$1080)*(мпф1[[#This Row],[Source.Name.1]]='[1]прайс ЗПП'!$A$1:$A$1080),0),4)</f>
        <v>755.88238310325448</v>
      </c>
      <c r="J92" s="7">
        <f>мпф1[[#This Row],[цена]]*мпф1[[#This Row],[объем]]</f>
        <v>37269.012078162457</v>
      </c>
      <c r="K92" s="7">
        <v>10000</v>
      </c>
      <c r="L92" t="s">
        <v>187</v>
      </c>
    </row>
    <row r="93" spans="1:12" x14ac:dyDescent="0.35">
      <c r="A93" t="s">
        <v>140</v>
      </c>
      <c r="B93" t="s">
        <v>179</v>
      </c>
      <c r="C93" t="s">
        <v>25</v>
      </c>
      <c r="D93">
        <f>VLOOKUP(мпф1[[#This Row],[Номенклатура]],[1]!Таблица213[[product_name]:[упаковка]],7,FALSE)</f>
        <v>30</v>
      </c>
      <c r="E93" t="s">
        <v>80</v>
      </c>
      <c r="F93" s="7">
        <v>13793.159308809743</v>
      </c>
      <c r="G93" t="str">
        <f>VLOOKUP(мпф1[[#This Row],[артикул]],[1]!Таблица213[[code]:[упаковка]],4,FALSE)</f>
        <v>ОХЛ</v>
      </c>
      <c r="H93" t="str">
        <f>VLOOKUP(мпф1[[#This Row],[артикул]],[1]!Таблица213[[code]:[упаковка]],5,FALSE)</f>
        <v>рагу</v>
      </c>
      <c r="I93" s="7" cm="1">
        <f t="array" ref="I93">INDEX('[1]прайс ЗПП'!$A$1:$D$1080,MATCH(1,(мпф1[[#This Row],[артикул]]='[1]прайс ЗПП'!$B$1:$B$1080)*(мпф1[[#This Row],[Source.Name.1]]='[1]прайс ЗПП'!$A$1:$A$1080),0),4)</f>
        <v>707.82359486111943</v>
      </c>
      <c r="J93" s="7">
        <f>мпф1[[#This Row],[цена]]*мпф1[[#This Row],[объем]]</f>
        <v>9763123.6064538267</v>
      </c>
      <c r="K93" s="7">
        <v>39300</v>
      </c>
      <c r="L93" t="s">
        <v>187</v>
      </c>
    </row>
    <row r="94" spans="1:12" x14ac:dyDescent="0.35">
      <c r="A94" t="s">
        <v>140</v>
      </c>
      <c r="B94" t="s">
        <v>179</v>
      </c>
      <c r="C94" t="s">
        <v>25</v>
      </c>
      <c r="D94">
        <f>VLOOKUP(мпф1[[#This Row],[Номенклатура]],[1]!Таблица213[[product_name]:[упаковка]],7,FALSE)</f>
        <v>781</v>
      </c>
      <c r="E94" t="s">
        <v>188</v>
      </c>
      <c r="F94" s="7">
        <v>4362.4749629247699</v>
      </c>
      <c r="G94" t="str">
        <f>VLOOKUP(мпф1[[#This Row],[артикул]],[1]!Таблица213[[code]:[упаковка]],4,FALSE)</f>
        <v>ОХЛ</v>
      </c>
      <c r="H94" t="str">
        <f>VLOOKUP(мпф1[[#This Row],[артикул]],[1]!Таблица213[[code]:[упаковка]],5,FALSE)</f>
        <v>спинка</v>
      </c>
      <c r="I94" s="7" cm="1">
        <f t="array" ref="I94">INDEX('[1]прайс ЗПП'!$A$1:$D$1080,MATCH(1,(мпф1[[#This Row],[артикул]]='[1]прайс ЗПП'!$B$1:$B$1080)*(мпф1[[#This Row],[Source.Name.1]]='[1]прайс ЗПП'!$A$1:$A$1080),0),4)</f>
        <v>363.54469080180706</v>
      </c>
      <c r="J94" s="7">
        <f>мпф1[[#This Row],[цена]]*мпф1[[#This Row],[объем]]</f>
        <v>1585954.6115271102</v>
      </c>
      <c r="K94" s="7">
        <v>1406.7516920892165</v>
      </c>
      <c r="L94" t="s">
        <v>187</v>
      </c>
    </row>
    <row r="95" spans="1:12" x14ac:dyDescent="0.35">
      <c r="A95" t="s">
        <v>140</v>
      </c>
      <c r="B95" t="s">
        <v>179</v>
      </c>
      <c r="C95" t="s">
        <v>25</v>
      </c>
      <c r="D95">
        <f>VLOOKUP(мпф1[[#This Row],[Номенклатура]],[1]!Таблица213[[product_name]:[упаковка]],7,FALSE)</f>
        <v>730</v>
      </c>
      <c r="E95" t="s">
        <v>45</v>
      </c>
      <c r="F95" s="7">
        <v>112.71276483395975</v>
      </c>
      <c r="G95" t="str">
        <f>VLOOKUP(мпф1[[#This Row],[артикул]],[1]!Таблица213[[code]:[упаковка]],4,FALSE)</f>
        <v>ОХЛ</v>
      </c>
      <c r="H95" t="str">
        <f>VLOOKUP(мпф1[[#This Row],[артикул]],[1]!Таблица213[[code]:[упаковка]],5,FALSE)</f>
        <v>желудки</v>
      </c>
      <c r="I95" s="7" cm="1">
        <f t="array" ref="I95">INDEX('[1]прайс ЗПП'!$A$1:$D$1080,MATCH(1,(мпф1[[#This Row],[артикул]]='[1]прайс ЗПП'!$B$1:$B$1080)*(мпф1[[#This Row],[Source.Name.1]]='[1]прайс ЗПП'!$A$1:$A$1080),0),4)</f>
        <v>560.62410142067495</v>
      </c>
      <c r="J95" s="7">
        <f>мпф1[[#This Row],[цена]]*мпф1[[#This Row],[объем]]</f>
        <v>63189.492503678535</v>
      </c>
      <c r="K95" s="7">
        <v>1500</v>
      </c>
      <c r="L95" t="s">
        <v>187</v>
      </c>
    </row>
    <row r="96" spans="1:12" x14ac:dyDescent="0.35">
      <c r="A96" t="s">
        <v>140</v>
      </c>
      <c r="B96" t="s">
        <v>179</v>
      </c>
      <c r="C96" t="s">
        <v>25</v>
      </c>
      <c r="D96">
        <f>VLOOKUP(мпф1[[#This Row],[Номенклатура]],[1]!Таблица213[[product_name]:[упаковка]],7,FALSE)</f>
        <v>731</v>
      </c>
      <c r="E96" t="s">
        <v>81</v>
      </c>
      <c r="F96" s="7">
        <v>1383.7864019137862</v>
      </c>
      <c r="G96" t="str">
        <f>VLOOKUP(мпф1[[#This Row],[артикул]],[1]!Таблица213[[code]:[упаковка]],4,FALSE)</f>
        <v>ОХЛ</v>
      </c>
      <c r="H96" t="str">
        <f>VLOOKUP(мпф1[[#This Row],[артикул]],[1]!Таблица213[[code]:[упаковка]],5,FALSE)</f>
        <v>желудки</v>
      </c>
      <c r="I96" s="7" cm="1">
        <f t="array" ref="I96">INDEX('[1]прайс ЗПП'!$A$1:$D$1080,MATCH(1,(мпф1[[#This Row],[артикул]]='[1]прайс ЗПП'!$B$1:$B$1080)*(мпф1[[#This Row],[Source.Name.1]]='[1]прайс ЗПП'!$A$1:$A$1080),0),4)</f>
        <v>539.39183601523564</v>
      </c>
      <c r="J96" s="7">
        <f>мпф1[[#This Row],[цена]]*мпф1[[#This Row],[объем]]</f>
        <v>746403.08798119391</v>
      </c>
      <c r="K96" s="7">
        <v>3975.8902048144801</v>
      </c>
      <c r="L96" t="s">
        <v>187</v>
      </c>
    </row>
    <row r="97" spans="1:12" x14ac:dyDescent="0.35">
      <c r="A97" t="s">
        <v>140</v>
      </c>
      <c r="B97" t="s">
        <v>179</v>
      </c>
      <c r="C97" t="s">
        <v>25</v>
      </c>
      <c r="D97">
        <f>VLOOKUP(мпф1[[#This Row],[Номенклатура]],[1]!Таблица213[[product_name]:[упаковка]],7,FALSE)</f>
        <v>732</v>
      </c>
      <c r="E97" t="s">
        <v>47</v>
      </c>
      <c r="F97" s="7">
        <v>114.07074995244119</v>
      </c>
      <c r="G97" t="str">
        <f>VLOOKUP(мпф1[[#This Row],[артикул]],[1]!Таблица213[[code]:[упаковка]],4,FALSE)</f>
        <v>ОХЛ</v>
      </c>
      <c r="H97" t="str">
        <f>VLOOKUP(мпф1[[#This Row],[артикул]],[1]!Таблица213[[code]:[упаковка]],5,FALSE)</f>
        <v>печень</v>
      </c>
      <c r="I97" s="7" cm="1">
        <f t="array" ref="I97">INDEX('[1]прайс ЗПП'!$A$1:$D$1080,MATCH(1,(мпф1[[#This Row],[артикул]]='[1]прайс ЗПП'!$B$1:$B$1080)*(мпф1[[#This Row],[Source.Name.1]]='[1]прайс ЗПП'!$A$1:$A$1080),0),4)</f>
        <v>536.19005944928676</v>
      </c>
      <c r="J97" s="7">
        <f>мпф1[[#This Row],[цена]]*мпф1[[#This Row],[объем]]</f>
        <v>61163.602198424167</v>
      </c>
      <c r="K97" s="7">
        <v>157733.33333333299</v>
      </c>
      <c r="L97" t="s">
        <v>187</v>
      </c>
    </row>
    <row r="98" spans="1:12" x14ac:dyDescent="0.35">
      <c r="A98" t="s">
        <v>140</v>
      </c>
      <c r="B98" t="s">
        <v>179</v>
      </c>
      <c r="C98" t="s">
        <v>25</v>
      </c>
      <c r="D98">
        <f>VLOOKUP(мпф1[[#This Row],[Номенклатура]],[1]!Таблица213[[product_name]:[упаковка]],7,FALSE)</f>
        <v>733</v>
      </c>
      <c r="E98" t="s">
        <v>82</v>
      </c>
      <c r="F98" s="7">
        <v>8041.987871647103</v>
      </c>
      <c r="G98" t="str">
        <f>VLOOKUP(мпф1[[#This Row],[артикул]],[1]!Таблица213[[code]:[упаковка]],4,FALSE)</f>
        <v>ОХЛ</v>
      </c>
      <c r="H98" t="str">
        <f>VLOOKUP(мпф1[[#This Row],[артикул]],[1]!Таблица213[[code]:[упаковка]],5,FALSE)</f>
        <v>печень</v>
      </c>
      <c r="I98" s="7" cm="1">
        <f t="array" ref="I98">INDEX('[1]прайс ЗПП'!$A$1:$D$1080,MATCH(1,(мпф1[[#This Row],[артикул]]='[1]прайс ЗПП'!$B$1:$B$1080)*(мпф1[[#This Row],[Source.Name.1]]='[1]прайс ЗПП'!$A$1:$A$1080),0),4)</f>
        <v>512.90071095047028</v>
      </c>
      <c r="J98" s="7">
        <f>мпф1[[#This Row],[цена]]*мпф1[[#This Row],[объем]]</f>
        <v>4124741.2968228585</v>
      </c>
      <c r="K98" s="7">
        <v>141233.33333333299</v>
      </c>
      <c r="L98" t="s">
        <v>187</v>
      </c>
    </row>
    <row r="99" spans="1:12" x14ac:dyDescent="0.35">
      <c r="A99" t="s">
        <v>140</v>
      </c>
      <c r="B99" t="s">
        <v>179</v>
      </c>
      <c r="C99" t="s">
        <v>25</v>
      </c>
      <c r="D99">
        <f>VLOOKUP(мпф1[[#This Row],[Номенклатура]],[1]!Таблица213[[product_name]:[упаковка]],7,FALSE)</f>
        <v>734</v>
      </c>
      <c r="E99" t="s">
        <v>49</v>
      </c>
      <c r="F99" s="7">
        <v>117.64918543493165</v>
      </c>
      <c r="G99" t="str">
        <f>VLOOKUP(мпф1[[#This Row],[артикул]],[1]!Таблица213[[code]:[упаковка]],4,FALSE)</f>
        <v>ОХЛ</v>
      </c>
      <c r="H99" t="str">
        <f>VLOOKUP(мпф1[[#This Row],[артикул]],[1]!Таблица213[[code]:[упаковка]],5,FALSE)</f>
        <v>сердце</v>
      </c>
      <c r="I99" s="7" cm="1">
        <f t="array" ref="I99">INDEX('[1]прайс ЗПП'!$A$1:$D$1080,MATCH(1,(мпф1[[#This Row],[артикул]]='[1]прайс ЗПП'!$B$1:$B$1080)*(мпф1[[#This Row],[Source.Name.1]]='[1]прайс ЗПП'!$A$1:$A$1080),0),4)</f>
        <v>895.95773301873669</v>
      </c>
      <c r="J99" s="7">
        <f>мпф1[[#This Row],[цена]]*мпф1[[#This Row],[объем]]</f>
        <v>105408.69747378233</v>
      </c>
      <c r="K99" s="7">
        <v>131794.33333333299</v>
      </c>
      <c r="L99" t="s">
        <v>187</v>
      </c>
    </row>
    <row r="100" spans="1:12" x14ac:dyDescent="0.35">
      <c r="A100" t="s">
        <v>140</v>
      </c>
      <c r="B100" t="s">
        <v>179</v>
      </c>
      <c r="C100" t="s">
        <v>25</v>
      </c>
      <c r="D100">
        <f>VLOOKUP(мпф1[[#This Row],[Номенклатура]],[1]!Таблица213[[product_name]:[упаковка]],7,FALSE)</f>
        <v>735</v>
      </c>
      <c r="E100" t="s">
        <v>83</v>
      </c>
      <c r="F100" s="7">
        <v>2270.5934840451978</v>
      </c>
      <c r="G100" t="str">
        <f>VLOOKUP(мпф1[[#This Row],[артикул]],[1]!Таблица213[[code]:[упаковка]],4,FALSE)</f>
        <v>ОХЛ</v>
      </c>
      <c r="H100" t="str">
        <f>VLOOKUP(мпф1[[#This Row],[артикул]],[1]!Таблица213[[code]:[упаковка]],5,FALSE)</f>
        <v>сердце</v>
      </c>
      <c r="I100" s="7" cm="1">
        <f t="array" ref="I100">INDEX('[1]прайс ЗПП'!$A$1:$D$1080,MATCH(1,(мпф1[[#This Row],[артикул]]='[1]прайс ЗПП'!$B$1:$B$1080)*(мпф1[[#This Row],[Source.Name.1]]='[1]прайс ЗПП'!$A$1:$A$1080),0),4)</f>
        <v>869.3208406140119</v>
      </c>
      <c r="J100" s="7">
        <f>мпф1[[#This Row],[цена]]*мпф1[[#This Row],[объем]]</f>
        <v>1973874.2362428694</v>
      </c>
      <c r="K100" s="7">
        <v>35794.122977184488</v>
      </c>
      <c r="L100" t="s">
        <v>187</v>
      </c>
    </row>
    <row r="101" spans="1:12" x14ac:dyDescent="0.35">
      <c r="A101" t="s">
        <v>140</v>
      </c>
      <c r="B101" t="s">
        <v>179</v>
      </c>
      <c r="C101" t="s">
        <v>25</v>
      </c>
      <c r="D101">
        <f>VLOOKUP(мпф1[[#This Row],[Номенклатура]],[1]!Таблица213[[product_name]:[упаковка]],7,FALSE)</f>
        <v>941</v>
      </c>
      <c r="E101" s="22" t="s">
        <v>51</v>
      </c>
      <c r="F101" s="7">
        <v>1151.0085164130514</v>
      </c>
      <c r="G101" t="str">
        <f>VLOOKUP(мпф1[[#This Row],[артикул]],[1]!Таблица213[[code]:[упаковка]],4,FALSE)</f>
        <v>ОХЛ</v>
      </c>
      <c r="H101" t="str">
        <f>VLOOKUP(мпф1[[#This Row],[артикул]],[1]!Таблица213[[code]:[упаковка]],5,FALSE)</f>
        <v>бедро</v>
      </c>
      <c r="I101" s="7" cm="1">
        <f t="array" ref="I101">INDEX('[1]прайс ЗПП'!$A$1:$D$1080,MATCH(1,(мпф1[[#This Row],[артикул]]='[1]прайс ЗПП'!$B$1:$B$1080)*(мпф1[[#This Row],[Source.Name.1]]='[1]прайс ЗПП'!$A$1:$A$1080),0),4)</f>
        <v>920.92315104582042</v>
      </c>
      <c r="J101" s="7">
        <f>мпф1[[#This Row],[цена]]*мпф1[[#This Row],[объем]]</f>
        <v>1059990.3898156823</v>
      </c>
      <c r="K101" s="7">
        <v>16600</v>
      </c>
      <c r="L101" t="s">
        <v>187</v>
      </c>
    </row>
    <row r="102" spans="1:12" x14ac:dyDescent="0.35">
      <c r="A102" t="s">
        <v>140</v>
      </c>
      <c r="B102" t="s">
        <v>179</v>
      </c>
      <c r="C102" t="s">
        <v>25</v>
      </c>
      <c r="D102">
        <f>VLOOKUP(мпф1[[#This Row],[Номенклатура]],[1]!Таблица213[[product_name]:[упаковка]],7,FALSE)</f>
        <v>942</v>
      </c>
      <c r="E102" t="s">
        <v>52</v>
      </c>
      <c r="F102" s="7">
        <v>228.08740797901808</v>
      </c>
      <c r="G102" t="str">
        <f>VLOOKUP(мпф1[[#This Row],[артикул]],[1]!Таблица213[[code]:[упаковка]],4,FALSE)</f>
        <v>ОХЛ</v>
      </c>
      <c r="H102" t="str">
        <f>VLOOKUP(мпф1[[#This Row],[артикул]],[1]!Таблица213[[code]:[упаковка]],5,FALSE)</f>
        <v>крыло</v>
      </c>
      <c r="I102" s="7" cm="1">
        <f t="array" ref="I102">INDEX('[1]прайс ЗПП'!$A$1:$D$1080,MATCH(1,(мпф1[[#This Row],[артикул]]='[1]прайс ЗПП'!$B$1:$B$1080)*(мпф1[[#This Row],[Source.Name.1]]='[1]прайс ЗПП'!$A$1:$A$1080),0),4)</f>
        <v>903.45238041205005</v>
      </c>
      <c r="J102" s="7">
        <f>мпф1[[#This Row],[цена]]*мпф1[[#This Row],[объем]]</f>
        <v>206066.1116806583</v>
      </c>
      <c r="K102" s="7">
        <v>12654</v>
      </c>
      <c r="L102" t="s">
        <v>187</v>
      </c>
    </row>
    <row r="103" spans="1:12" x14ac:dyDescent="0.35">
      <c r="A103" t="s">
        <v>140</v>
      </c>
      <c r="B103" t="s">
        <v>179</v>
      </c>
      <c r="C103" t="s">
        <v>25</v>
      </c>
      <c r="D103">
        <f>VLOOKUP(мпф1[[#This Row],[Номенклатура]],[1]!Таблица213[[product_name]:[упаковка]],7,FALSE)</f>
        <v>204</v>
      </c>
      <c r="E103" t="s">
        <v>84</v>
      </c>
      <c r="F103" s="7">
        <v>6312.1755457296613</v>
      </c>
      <c r="G103" t="str">
        <f>VLOOKUP(мпф1[[#This Row],[артикул]],[1]!Таблица213[[code]:[упаковка]],4,FALSE)</f>
        <v>ОХЛ</v>
      </c>
      <c r="H103" t="str">
        <f>VLOOKUP(мпф1[[#This Row],[артикул]],[1]!Таблица213[[code]:[упаковка]],5,FALSE)</f>
        <v>крыло</v>
      </c>
      <c r="I103" s="7" cm="1">
        <f t="array" ref="I103">INDEX('[1]прайс ЗПП'!$A$1:$D$1080,MATCH(1,(мпф1[[#This Row],[артикул]]='[1]прайс ЗПП'!$B$1:$B$1080)*(мпф1[[#This Row],[Source.Name.1]]='[1]прайс ЗПП'!$A$1:$A$1080),0),4)</f>
        <v>839.50974965132173</v>
      </c>
      <c r="J103" s="7">
        <f>мпф1[[#This Row],[цена]]*мпф1[[#This Row],[объем]]</f>
        <v>5299132.9121507034</v>
      </c>
      <c r="K103" s="7">
        <v>15401.900000000001</v>
      </c>
      <c r="L103" t="s">
        <v>187</v>
      </c>
    </row>
    <row r="104" spans="1:12" x14ac:dyDescent="0.35">
      <c r="A104" t="s">
        <v>140</v>
      </c>
      <c r="B104" t="s">
        <v>179</v>
      </c>
      <c r="C104" t="s">
        <v>25</v>
      </c>
      <c r="D104">
        <f>VLOOKUP(мпф1[[#This Row],[Номенклатура]],[1]!Таблица213[[product_name]:[упаковка]],7,FALSE)</f>
        <v>959</v>
      </c>
      <c r="E104" t="s">
        <v>85</v>
      </c>
      <c r="F104" s="7">
        <v>690.61264517674692</v>
      </c>
      <c r="G104" t="str">
        <f>VLOOKUP(мпф1[[#This Row],[артикул]],[1]!Таблица213[[code]:[упаковка]],4,FALSE)</f>
        <v>ОХЛ</v>
      </c>
      <c r="H104" t="str">
        <f>VLOOKUP(мпф1[[#This Row],[артикул]],[1]!Таблица213[[code]:[упаковка]],5,FALSE)</f>
        <v>табак</v>
      </c>
      <c r="I104" s="7" cm="1">
        <f t="array" ref="I104">INDEX('[1]прайс ЗПП'!$A$1:$D$1080,MATCH(1,(мпф1[[#This Row],[артикул]]='[1]прайс ЗПП'!$B$1:$B$1080)*(мпф1[[#This Row],[Source.Name.1]]='[1]прайс ЗПП'!$A$1:$A$1080),0),4)</f>
        <v>678.09999548652547</v>
      </c>
      <c r="J104" s="7">
        <f>мпф1[[#This Row],[цена]]*мпф1[[#This Row],[объем]]</f>
        <v>468304.43157728954</v>
      </c>
      <c r="K104" s="7">
        <v>16500.915000000001</v>
      </c>
      <c r="L104" t="s">
        <v>187</v>
      </c>
    </row>
    <row r="105" spans="1:12" x14ac:dyDescent="0.35">
      <c r="A105" t="s">
        <v>140</v>
      </c>
      <c r="B105" t="s">
        <v>179</v>
      </c>
      <c r="C105" t="s">
        <v>25</v>
      </c>
      <c r="D105">
        <f>VLOOKUP(мпф1[[#This Row],[Номенклатура]],[1]!Таблица213[[product_name]:[упаковка]],7,FALSE)</f>
        <v>952</v>
      </c>
      <c r="E105" t="s">
        <v>86</v>
      </c>
      <c r="F105" s="7">
        <v>4601.7995348197865</v>
      </c>
      <c r="G105" t="str">
        <f>VLOOKUP(мпф1[[#This Row],[артикул]],[1]!Таблица213[[code]:[упаковка]],4,FALSE)</f>
        <v>ОХЛ</v>
      </c>
      <c r="H105" t="str">
        <f>VLOOKUP(мпф1[[#This Row],[артикул]],[1]!Таблица213[[code]:[упаковка]],5,FALSE)</f>
        <v>голень</v>
      </c>
      <c r="I105" s="7" cm="1">
        <f t="array" ref="I105">INDEX('[1]прайс ЗПП'!$A$1:$D$1080,MATCH(1,(мпф1[[#This Row],[артикул]]='[1]прайс ЗПП'!$B$1:$B$1080)*(мпф1[[#This Row],[Source.Name.1]]='[1]прайс ЗПП'!$A$1:$A$1080),0),4)</f>
        <v>883.98018990491494</v>
      </c>
      <c r="J105" s="7">
        <f>мпф1[[#This Row],[цена]]*мпф1[[#This Row],[объем]]</f>
        <v>4067899.626694344</v>
      </c>
      <c r="K105" s="7">
        <v>44014.2</v>
      </c>
      <c r="L105" t="s">
        <v>187</v>
      </c>
    </row>
    <row r="106" spans="1:12" x14ac:dyDescent="0.35">
      <c r="A106" t="s">
        <v>140</v>
      </c>
      <c r="B106" t="s">
        <v>179</v>
      </c>
      <c r="C106" t="s">
        <v>25</v>
      </c>
      <c r="D106">
        <f>VLOOKUP(мпф1[[#This Row],[Номенклатура]],[1]!Таблица213[[product_name]:[упаковка]],7,FALSE)</f>
        <v>953</v>
      </c>
      <c r="E106" t="s">
        <v>87</v>
      </c>
      <c r="F106" s="7">
        <v>4592.1205493308289</v>
      </c>
      <c r="G106" t="str">
        <f>VLOOKUP(мпф1[[#This Row],[артикул]],[1]!Таблица213[[code]:[упаковка]],4,FALSE)</f>
        <v>ОХЛ</v>
      </c>
      <c r="H106" t="str">
        <f>VLOOKUP(мпф1[[#This Row],[артикул]],[1]!Таблица213[[code]:[упаковка]],5,FALSE)</f>
        <v>бедро</v>
      </c>
      <c r="I106" s="7" cm="1">
        <f t="array" ref="I106">INDEX('[1]прайс ЗПП'!$A$1:$D$1080,MATCH(1,(мпф1[[#This Row],[артикул]]='[1]прайс ЗПП'!$B$1:$B$1080)*(мпф1[[#This Row],[Source.Name.1]]='[1]прайс ЗПП'!$A$1:$A$1080),0),4)</f>
        <v>897.77151956630337</v>
      </c>
      <c r="J106" s="7">
        <f>мпф1[[#This Row],[цена]]*мпф1[[#This Row],[объем]]</f>
        <v>4122675.043604386</v>
      </c>
      <c r="K106" s="7">
        <v>15399.994000000001</v>
      </c>
      <c r="L106" t="s">
        <v>187</v>
      </c>
    </row>
    <row r="107" spans="1:12" x14ac:dyDescent="0.35">
      <c r="A107" t="s">
        <v>140</v>
      </c>
      <c r="B107" t="s">
        <v>179</v>
      </c>
      <c r="C107" t="s">
        <v>25</v>
      </c>
      <c r="D107">
        <f>VLOOKUP(мпф1[[#This Row],[Номенклатура]],[1]!Таблица213[[product_name]:[упаковка]],7,FALSE)</f>
        <v>954</v>
      </c>
      <c r="E107" t="s">
        <v>191</v>
      </c>
      <c r="F107" s="7">
        <v>573.15603676770525</v>
      </c>
      <c r="G107" t="str">
        <f>VLOOKUP(мпф1[[#This Row],[артикул]],[1]!Таблица213[[code]:[упаковка]],4,FALSE)</f>
        <v>ОХЛ</v>
      </c>
      <c r="H107" t="str">
        <f>VLOOKUP(мпф1[[#This Row],[артикул]],[1]!Таблица213[[code]:[упаковка]],5,FALSE)</f>
        <v>филе</v>
      </c>
      <c r="I107" s="7" cm="1">
        <f t="array" ref="I107">INDEX('[1]прайс ЗПП'!$A$1:$D$1080,MATCH(1,(мпф1[[#This Row],[артикул]]='[1]прайс ЗПП'!$B$1:$B$1080)*(мпф1[[#This Row],[Source.Name.1]]='[1]прайс ЗПП'!$A$1:$A$1080),0),4)</f>
        <v>1091.0320999528858</v>
      </c>
      <c r="J107" s="7">
        <f>мпф1[[#This Row],[цена]]*мпф1[[#This Row],[объем]]</f>
        <v>625331.6343953429</v>
      </c>
      <c r="K107" s="7">
        <v>16510.560000000001</v>
      </c>
      <c r="L107" t="s">
        <v>187</v>
      </c>
    </row>
    <row r="108" spans="1:12" x14ac:dyDescent="0.35">
      <c r="A108" t="s">
        <v>140</v>
      </c>
      <c r="B108" t="s">
        <v>179</v>
      </c>
      <c r="C108" t="s">
        <v>25</v>
      </c>
      <c r="D108">
        <f>VLOOKUP(мпф1[[#This Row],[Номенклатура]],[1]!Таблица213[[product_name]:[упаковка]],7,FALSE)</f>
        <v>958</v>
      </c>
      <c r="E108" t="s">
        <v>58</v>
      </c>
      <c r="F108" s="7">
        <v>1725.0340934935759</v>
      </c>
      <c r="G108" t="str">
        <f>VLOOKUP(мпф1[[#This Row],[артикул]],[1]!Таблица213[[code]:[упаковка]],4,FALSE)</f>
        <v>ОХЛ</v>
      </c>
      <c r="H108" t="str">
        <f>VLOOKUP(мпф1[[#This Row],[артикул]],[1]!Таблица213[[code]:[упаковка]],5,FALSE)</f>
        <v>табак</v>
      </c>
      <c r="I108" s="7" cm="1">
        <f t="array" ref="I108">INDEX('[1]прайс ЗПП'!$A$1:$D$1080,MATCH(1,(мпф1[[#This Row],[артикул]]='[1]прайс ЗПП'!$B$1:$B$1080)*(мпф1[[#This Row],[Source.Name.1]]='[1]прайс ЗПП'!$A$1:$A$1080),0),4)</f>
        <v>780.33876549499303</v>
      </c>
      <c r="J108" s="7">
        <f>мпф1[[#This Row],[цена]]*мпф1[[#This Row],[объем]]</f>
        <v>1346110.9749535515</v>
      </c>
      <c r="K108" s="7">
        <v>8802.2219999999998</v>
      </c>
      <c r="L108" t="s">
        <v>187</v>
      </c>
    </row>
    <row r="109" spans="1:12" x14ac:dyDescent="0.35">
      <c r="A109" t="s">
        <v>140</v>
      </c>
      <c r="B109" t="s">
        <v>179</v>
      </c>
      <c r="C109" t="s">
        <v>25</v>
      </c>
      <c r="D109">
        <f>VLOOKUP(мпф1[[#This Row],[Номенклатура]],[1]!Таблица213[[product_name]:[упаковка]],7,FALSE)</f>
        <v>205</v>
      </c>
      <c r="E109" t="s">
        <v>88</v>
      </c>
      <c r="F109" s="7">
        <v>2653.6567623825572</v>
      </c>
      <c r="G109" t="str">
        <f>VLOOKUP(мпф1[[#This Row],[артикул]],[1]!Таблица213[[code]:[упаковка]],4,FALSE)</f>
        <v>ОХЛ</v>
      </c>
      <c r="H109" t="str">
        <f>VLOOKUP(мпф1[[#This Row],[артикул]],[1]!Таблица213[[code]:[упаковка]],5,FALSE)</f>
        <v>рагу</v>
      </c>
      <c r="I109" s="7" cm="1">
        <f t="array" ref="I109">INDEX('[1]прайс ЗПП'!$A$1:$D$1080,MATCH(1,(мпф1[[#This Row],[артикул]]='[1]прайс ЗПП'!$B$1:$B$1080)*(мпф1[[#This Row],[Source.Name.1]]='[1]прайс ЗПП'!$A$1:$A$1080),0),4)</f>
        <v>596.61424520861249</v>
      </c>
      <c r="J109" s="7">
        <f>мпф1[[#This Row],[цена]]*мпф1[[#This Row],[объем]]</f>
        <v>1583209.4263315997</v>
      </c>
      <c r="K109" s="7">
        <v>25303.08</v>
      </c>
      <c r="L109" t="s">
        <v>187</v>
      </c>
    </row>
    <row r="110" spans="1:12" x14ac:dyDescent="0.35">
      <c r="A110" t="s">
        <v>140</v>
      </c>
      <c r="B110" t="s">
        <v>179</v>
      </c>
      <c r="C110" t="s">
        <v>25</v>
      </c>
      <c r="D110">
        <f>VLOOKUP(мпф1[[#This Row],[Номенклатура]],[1]!Таблица213[[product_name]:[упаковка]],7,FALSE)</f>
        <v>961</v>
      </c>
      <c r="E110" t="s">
        <v>89</v>
      </c>
      <c r="F110" s="7">
        <v>577.33156335763147</v>
      </c>
      <c r="G110" t="str">
        <f>VLOOKUP(мпф1[[#This Row],[артикул]],[1]!Таблица213[[code]:[упаковка]],4,FALSE)</f>
        <v>ОХЛ</v>
      </c>
      <c r="H110" t="str">
        <f>VLOOKUP(мпф1[[#This Row],[артикул]],[1]!Таблица213[[code]:[упаковка]],5,FALSE)</f>
        <v>табак</v>
      </c>
      <c r="I110" s="7" cm="1">
        <f t="array" ref="I110">INDEX('[1]прайс ЗПП'!$A$1:$D$1080,MATCH(1,(мпф1[[#This Row],[артикул]]='[1]прайс ЗПП'!$B$1:$B$1080)*(мпф1[[#This Row],[Source.Name.1]]='[1]прайс ЗПП'!$A$1:$A$1080),0),4)</f>
        <v>770.47771719575428</v>
      </c>
      <c r="J110" s="7">
        <f>мпф1[[#This Row],[цена]]*мпф1[[#This Row],[объем]]</f>
        <v>444821.10500084388</v>
      </c>
      <c r="K110" s="7">
        <v>1983.6</v>
      </c>
      <c r="L110" t="s">
        <v>187</v>
      </c>
    </row>
    <row r="111" spans="1:12" x14ac:dyDescent="0.35">
      <c r="A111" t="s">
        <v>140</v>
      </c>
      <c r="B111" t="s">
        <v>179</v>
      </c>
      <c r="C111" t="s">
        <v>25</v>
      </c>
      <c r="D111">
        <f>VLOOKUP(мпф1[[#This Row],[Номенклатура]],[1]!Таблица213[[product_name]:[упаковка]],7,FALSE)</f>
        <v>960</v>
      </c>
      <c r="E111" t="s">
        <v>189</v>
      </c>
      <c r="F111" s="7">
        <v>569.07207119022087</v>
      </c>
      <c r="G111" t="str">
        <f>VLOOKUP(мпф1[[#This Row],[артикул]],[1]!Таблица213[[code]:[упаковка]],4,FALSE)</f>
        <v>ОХЛ</v>
      </c>
      <c r="H111" t="str">
        <f>VLOOKUP(мпф1[[#This Row],[артикул]],[1]!Таблица213[[code]:[упаковка]],5,FALSE)</f>
        <v>крыло</v>
      </c>
      <c r="I111" s="7" cm="1">
        <f t="array" ref="I111">INDEX('[1]прайс ЗПП'!$A$1:$D$1080,MATCH(1,(мпф1[[#This Row],[артикул]]='[1]прайс ЗПП'!$B$1:$B$1080)*(мпф1[[#This Row],[Source.Name.1]]='[1]прайс ЗПП'!$A$1:$A$1080),0),4)</f>
        <v>851.12156915564435</v>
      </c>
      <c r="J111" s="7">
        <f>мпф1[[#This Row],[цена]]*мпф1[[#This Row],[объем]]</f>
        <v>484349.51419407333</v>
      </c>
      <c r="K111" s="7">
        <v>12108.6</v>
      </c>
      <c r="L111" t="s">
        <v>187</v>
      </c>
    </row>
    <row r="112" spans="1:12" x14ac:dyDescent="0.35">
      <c r="A112" t="s">
        <v>140</v>
      </c>
      <c r="B112" t="s">
        <v>179</v>
      </c>
      <c r="C112" t="s">
        <v>25</v>
      </c>
      <c r="D112">
        <f>VLOOKUP(мпф1[[#This Row],[Номенклатура]],[1]!Таблица213[[product_name]:[упаковка]],7,FALSE)</f>
        <v>1064</v>
      </c>
      <c r="E112" t="s">
        <v>62</v>
      </c>
      <c r="F112" s="7">
        <v>2641.024863446597</v>
      </c>
      <c r="G112" t="str">
        <f>VLOOKUP(мпф1[[#This Row],[артикул]],[1]!Таблица213[[code]:[упаковка]],4,FALSE)</f>
        <v>ОХЛ</v>
      </c>
      <c r="H112" t="str">
        <f>VLOOKUP(мпф1[[#This Row],[артикул]],[1]!Таблица213[[code]:[упаковка]],5,FALSE)</f>
        <v>бедро</v>
      </c>
      <c r="I112" s="7" cm="1">
        <f t="array" ref="I112">INDEX('[1]прайс ЗПП'!$A$1:$D$1080,MATCH(1,(мпф1[[#This Row],[артикул]]='[1]прайс ЗПП'!$B$1:$B$1080)*(мпф1[[#This Row],[Source.Name.1]]='[1]прайс ЗПП'!$A$1:$A$1080),0),4)</f>
        <v>871.92826101068147</v>
      </c>
      <c r="J112" s="7">
        <f>мпф1[[#This Row],[цена]]*мпф1[[#This Row],[объем]]</f>
        <v>2302784.2164709638</v>
      </c>
      <c r="K112" s="7">
        <v>25307.98</v>
      </c>
      <c r="L112" t="s">
        <v>187</v>
      </c>
    </row>
    <row r="113" spans="1:12" x14ac:dyDescent="0.35">
      <c r="A113" t="s">
        <v>140</v>
      </c>
      <c r="B113" t="s">
        <v>179</v>
      </c>
      <c r="C113" t="s">
        <v>25</v>
      </c>
      <c r="D113">
        <f>VLOOKUP(мпф1[[#This Row],[Номенклатура]],[1]!Таблица213[[product_name]:[упаковка]],7,FALSE)</f>
        <v>1066</v>
      </c>
      <c r="E113" t="s">
        <v>63</v>
      </c>
      <c r="F113" s="7">
        <v>3097.5477591368954</v>
      </c>
      <c r="G113" t="str">
        <f>VLOOKUP(мпф1[[#This Row],[артикул]],[1]!Таблица213[[code]:[упаковка]],4,FALSE)</f>
        <v>ОХЛ</v>
      </c>
      <c r="H113" t="str">
        <f>VLOOKUP(мпф1[[#This Row],[артикул]],[1]!Таблица213[[code]:[упаковка]],5,FALSE)</f>
        <v>бедро</v>
      </c>
      <c r="I113" s="7" cm="1">
        <f t="array" ref="I113">INDEX('[1]прайс ЗПП'!$A$1:$D$1080,MATCH(1,(мпф1[[#This Row],[артикул]]='[1]прайс ЗПП'!$B$1:$B$1080)*(мпф1[[#This Row],[Source.Name.1]]='[1]прайс ЗПП'!$A$1:$A$1080),0),4)</f>
        <v>877.03140760408451</v>
      </c>
      <c r="J113" s="7">
        <f>мпф1[[#This Row],[цена]]*мпф1[[#This Row],[объем]]</f>
        <v>2716646.6713167089</v>
      </c>
      <c r="K113" s="7">
        <v>53703</v>
      </c>
      <c r="L113" t="s">
        <v>187</v>
      </c>
    </row>
    <row r="114" spans="1:12" x14ac:dyDescent="0.35">
      <c r="A114" t="s">
        <v>140</v>
      </c>
      <c r="B114" t="s">
        <v>179</v>
      </c>
      <c r="C114" t="s">
        <v>25</v>
      </c>
      <c r="D114">
        <f>VLOOKUP(мпф1[[#This Row],[Номенклатура]],[1]!Таблица213[[product_name]:[упаковка]],7,FALSE)</f>
        <v>1065</v>
      </c>
      <c r="E114" t="s">
        <v>64</v>
      </c>
      <c r="F114" s="7">
        <v>224.34044553252573</v>
      </c>
      <c r="G114" t="str">
        <f>VLOOKUP(мпф1[[#This Row],[артикул]],[1]!Таблица213[[code]:[упаковка]],4,FALSE)</f>
        <v>ОХЛ</v>
      </c>
      <c r="H114" t="str">
        <f>VLOOKUP(мпф1[[#This Row],[артикул]],[1]!Таблица213[[code]:[упаковка]],5,FALSE)</f>
        <v>филе</v>
      </c>
      <c r="I114" s="7" cm="1">
        <f t="array" ref="I114">INDEX('[1]прайс ЗПП'!$A$1:$D$1080,MATCH(1,(мпф1[[#This Row],[артикул]]='[1]прайс ЗПП'!$B$1:$B$1080)*(мпф1[[#This Row],[Source.Name.1]]='[1]прайс ЗПП'!$A$1:$A$1080),0),4)</f>
        <v>1028.5372950449898</v>
      </c>
      <c r="J114" s="7">
        <f>мпф1[[#This Row],[цена]]*мпф1[[#This Row],[объем]]</f>
        <v>230742.5150172119</v>
      </c>
      <c r="K114" s="7">
        <v>1647.1619999999998</v>
      </c>
      <c r="L114" t="s">
        <v>187</v>
      </c>
    </row>
    <row r="115" spans="1:12" x14ac:dyDescent="0.35">
      <c r="A115" t="s">
        <v>140</v>
      </c>
      <c r="B115" t="s">
        <v>179</v>
      </c>
      <c r="C115" t="s">
        <v>25</v>
      </c>
      <c r="D115">
        <f>VLOOKUP(мпф1[[#This Row],[Номенклатура]],[1]!Таблица213[[product_name]:[упаковка]],7,FALSE)</f>
        <v>744</v>
      </c>
      <c r="E115" t="s">
        <v>92</v>
      </c>
      <c r="F115" s="7">
        <v>7476.021458421531</v>
      </c>
      <c r="G115" t="str">
        <f>VLOOKUP(мпф1[[#This Row],[артикул]],[1]!Таблица213[[code]:[упаковка]],4,FALSE)</f>
        <v>ОХЛ</v>
      </c>
      <c r="H115" t="str">
        <f>VLOOKUP(мпф1[[#This Row],[артикул]],[1]!Таблица213[[code]:[упаковка]],5,FALSE)</f>
        <v>шея</v>
      </c>
      <c r="I115" s="7" cm="1">
        <f t="array" ref="I115">INDEX('[1]прайс ЗПП'!$A$1:$D$1080,MATCH(1,(мпф1[[#This Row],[артикул]]='[1]прайс ЗПП'!$B$1:$B$1080)*(мпф1[[#This Row],[Source.Name.1]]='[1]прайс ЗПП'!$A$1:$A$1080),0),4)</f>
        <v>338.42509667252955</v>
      </c>
      <c r="J115" s="7">
        <f>мпф1[[#This Row],[цена]]*мпф1[[#This Row],[объем]]</f>
        <v>2530073.2847922118</v>
      </c>
      <c r="K115" s="7">
        <v>4403.4250000000002</v>
      </c>
      <c r="L115" t="s">
        <v>187</v>
      </c>
    </row>
    <row r="116" spans="1:12" x14ac:dyDescent="0.35">
      <c r="A116" t="s">
        <v>140</v>
      </c>
      <c r="B116" t="s">
        <v>192</v>
      </c>
      <c r="C116" t="s">
        <v>25</v>
      </c>
      <c r="D116">
        <f>VLOOKUP(мпф1[[#This Row],[Номенклатура]],[1]!Таблица213[[product_name]:[упаковка]],7,FALSE)</f>
        <v>701</v>
      </c>
      <c r="E116" t="s">
        <v>26</v>
      </c>
      <c r="F116" s="7">
        <v>1588.8425886232881</v>
      </c>
      <c r="G116" t="str">
        <f>VLOOKUP(мпф1[[#This Row],[артикул]],[1]!Таблица213[[code]:[упаковка]],4,FALSE)</f>
        <v>ОХЛ</v>
      </c>
      <c r="H116" t="str">
        <f>VLOOKUP(мпф1[[#This Row],[артикул]],[1]!Таблица213[[code]:[упаковка]],5,FALSE)</f>
        <v>тушка</v>
      </c>
      <c r="I116" s="7" cm="1">
        <f t="array" ref="I116">INDEX('[1]прайс ЗПП'!$A$1:$D$1080,MATCH(1,(мпф1[[#This Row],[артикул]]='[1]прайс ЗПП'!$B$1:$B$1080)*(мпф1[[#This Row],[Source.Name.1]]='[1]прайс ЗПП'!$A$1:$A$1080),0),4)</f>
        <v>830.21241257414999</v>
      </c>
      <c r="J116" s="7">
        <f>мпф1[[#This Row],[цена]]*мпф1[[#This Row],[объем]]</f>
        <v>1319076.8387014978</v>
      </c>
      <c r="K116" s="7">
        <v>1651.1999999999998</v>
      </c>
      <c r="L116" t="s">
        <v>187</v>
      </c>
    </row>
    <row r="117" spans="1:12" x14ac:dyDescent="0.35">
      <c r="A117" t="s">
        <v>140</v>
      </c>
      <c r="B117" t="s">
        <v>192</v>
      </c>
      <c r="C117" t="s">
        <v>25</v>
      </c>
      <c r="D117">
        <f>VLOOKUP(мпф1[[#This Row],[Номенклатура]],[1]!Таблица213[[product_name]:[упаковка]],7,FALSE)</f>
        <v>702</v>
      </c>
      <c r="E117" t="s">
        <v>72</v>
      </c>
      <c r="F117" s="7">
        <v>1983.0761145578238</v>
      </c>
      <c r="G117" t="str">
        <f>VLOOKUP(мпф1[[#This Row],[артикул]],[1]!Таблица213[[code]:[упаковка]],4,FALSE)</f>
        <v>ОХЛ</v>
      </c>
      <c r="H117" t="str">
        <f>VLOOKUP(мпф1[[#This Row],[артикул]],[1]!Таблица213[[code]:[упаковка]],5,FALSE)</f>
        <v>тушка</v>
      </c>
      <c r="I117" s="7" cm="1">
        <f t="array" ref="I117">INDEX('[1]прайс ЗПП'!$A$1:$D$1080,MATCH(1,(мпф1[[#This Row],[артикул]]='[1]прайс ЗПП'!$B$1:$B$1080)*(мпф1[[#This Row],[Source.Name.1]]='[1]прайс ЗПП'!$A$1:$A$1080),0),4)</f>
        <v>797.12515819052089</v>
      </c>
      <c r="J117" s="7">
        <f>мпф1[[#This Row],[цена]]*мпф1[[#This Row],[объем]]</f>
        <v>1580759.8615207488</v>
      </c>
      <c r="K117" s="7">
        <v>1645.6</v>
      </c>
      <c r="L117" t="s">
        <v>187</v>
      </c>
    </row>
    <row r="118" spans="1:12" x14ac:dyDescent="0.35">
      <c r="A118" t="s">
        <v>140</v>
      </c>
      <c r="B118" t="s">
        <v>192</v>
      </c>
      <c r="C118" t="s">
        <v>25</v>
      </c>
      <c r="D118">
        <f>VLOOKUP(мпф1[[#This Row],[Номенклатура]],[1]!Таблица213[[product_name]:[упаковка]],7,FALSE)</f>
        <v>710</v>
      </c>
      <c r="E118" t="s">
        <v>28</v>
      </c>
      <c r="F118" s="7">
        <v>3015.6044303361296</v>
      </c>
      <c r="G118" t="str">
        <f>VLOOKUP(мпф1[[#This Row],[артикул]],[1]!Таблица213[[code]:[упаковка]],4,FALSE)</f>
        <v>ОХЛ</v>
      </c>
      <c r="H118" t="str">
        <f>VLOOKUP(мпф1[[#This Row],[артикул]],[1]!Таблица213[[code]:[упаковка]],5,FALSE)</f>
        <v>бедро</v>
      </c>
      <c r="I118" s="7" cm="1">
        <f t="array" ref="I118">INDEX('[1]прайс ЗПП'!$A$1:$D$1080,MATCH(1,(мпф1[[#This Row],[артикул]]='[1]прайс ЗПП'!$B$1:$B$1080)*(мпф1[[#This Row],[Source.Name.1]]='[1]прайс ЗПП'!$A$1:$A$1080),0),4)</f>
        <v>846.05336318363982</v>
      </c>
      <c r="J118" s="7">
        <f>мпф1[[#This Row],[цена]]*мпф1[[#This Row],[объем]]</f>
        <v>2551362.2703173668</v>
      </c>
      <c r="K118" s="7">
        <v>1545.8000000000002</v>
      </c>
      <c r="L118" t="s">
        <v>187</v>
      </c>
    </row>
    <row r="119" spans="1:12" x14ac:dyDescent="0.35">
      <c r="A119" t="s">
        <v>140</v>
      </c>
      <c r="B119" t="s">
        <v>192</v>
      </c>
      <c r="C119" t="s">
        <v>25</v>
      </c>
      <c r="D119">
        <f>VLOOKUP(мпф1[[#This Row],[Номенклатура]],[1]!Таблица213[[product_name]:[упаковка]],7,FALSE)</f>
        <v>711</v>
      </c>
      <c r="E119" t="s">
        <v>73</v>
      </c>
      <c r="F119" s="7">
        <v>13895.697631294466</v>
      </c>
      <c r="G119" t="str">
        <f>VLOOKUP(мпф1[[#This Row],[артикул]],[1]!Таблица213[[code]:[упаковка]],4,FALSE)</f>
        <v>ОХЛ</v>
      </c>
      <c r="H119" t="str">
        <f>VLOOKUP(мпф1[[#This Row],[артикул]],[1]!Таблица213[[code]:[упаковка]],5,FALSE)</f>
        <v>бедро</v>
      </c>
      <c r="I119" s="7" cm="1">
        <f t="array" ref="I119">INDEX('[1]прайс ЗПП'!$A$1:$D$1080,MATCH(1,(мпф1[[#This Row],[артикул]]='[1]прайс ЗПП'!$B$1:$B$1080)*(мпф1[[#This Row],[Source.Name.1]]='[1]прайс ЗПП'!$A$1:$A$1080),0),4)</f>
        <v>812.69837388570988</v>
      </c>
      <c r="J119" s="7">
        <f>мпф1[[#This Row],[цена]]*мпф1[[#This Row],[объем]]</f>
        <v>11293010.868960524</v>
      </c>
      <c r="K119" s="7">
        <v>14301.6</v>
      </c>
      <c r="L119" t="s">
        <v>187</v>
      </c>
    </row>
    <row r="120" spans="1:12" x14ac:dyDescent="0.35">
      <c r="A120" t="s">
        <v>140</v>
      </c>
      <c r="B120" t="s">
        <v>192</v>
      </c>
      <c r="C120" t="s">
        <v>25</v>
      </c>
      <c r="D120">
        <f>VLOOKUP(мпф1[[#This Row],[Номенклатура]],[1]!Таблица213[[product_name]:[упаковка]],7,FALSE)</f>
        <v>712</v>
      </c>
      <c r="E120" s="22" t="s">
        <v>30</v>
      </c>
      <c r="F120" s="7">
        <v>2384.7931830991297</v>
      </c>
      <c r="G120" t="str">
        <f>VLOOKUP(мпф1[[#This Row],[артикул]],[1]!Таблица213[[code]:[упаковка]],4,FALSE)</f>
        <v>ОХЛ</v>
      </c>
      <c r="H120" t="str">
        <f>VLOOKUP(мпф1[[#This Row],[артикул]],[1]!Таблица213[[code]:[упаковка]],5,FALSE)</f>
        <v>голень</v>
      </c>
      <c r="I120" s="7" cm="1">
        <f t="array" ref="I120">INDEX('[1]прайс ЗПП'!$A$1:$D$1080,MATCH(1,(мпф1[[#This Row],[артикул]]='[1]прайс ЗПП'!$B$1:$B$1080)*(мпф1[[#This Row],[Source.Name.1]]='[1]прайс ЗПП'!$A$1:$A$1080),0),4)</f>
        <v>879.7342418138594</v>
      </c>
      <c r="J120" s="7">
        <f>мпф1[[#This Row],[цена]]*мпф1[[#This Row],[объем]]</f>
        <v>2097984.2228165735</v>
      </c>
      <c r="K120" s="7">
        <v>2194.5</v>
      </c>
      <c r="L120" t="s">
        <v>187</v>
      </c>
    </row>
    <row r="121" spans="1:12" x14ac:dyDescent="0.35">
      <c r="A121" t="s">
        <v>140</v>
      </c>
      <c r="B121" t="s">
        <v>192</v>
      </c>
      <c r="C121" t="s">
        <v>25</v>
      </c>
      <c r="D121">
        <f>VLOOKUP(мпф1[[#This Row],[Номенклатура]],[1]!Таблица213[[product_name]:[упаковка]],7,FALSE)</f>
        <v>713</v>
      </c>
      <c r="E121" t="s">
        <v>74</v>
      </c>
      <c r="F121" s="7">
        <v>4772.7536053361328</v>
      </c>
      <c r="G121" t="str">
        <f>VLOOKUP(мпф1[[#This Row],[артикул]],[1]!Таблица213[[code]:[упаковка]],4,FALSE)</f>
        <v>ОХЛ</v>
      </c>
      <c r="H121" t="str">
        <f>VLOOKUP(мпф1[[#This Row],[артикул]],[1]!Таблица213[[code]:[упаковка]],5,FALSE)</f>
        <v>голень</v>
      </c>
      <c r="I121" s="7" cm="1">
        <f t="array" ref="I121">INDEX('[1]прайс ЗПП'!$A$1:$D$1080,MATCH(1,(мпф1[[#This Row],[артикул]]='[1]прайс ЗПП'!$B$1:$B$1080)*(мпф1[[#This Row],[Source.Name.1]]='[1]прайс ЗПП'!$A$1:$A$1080),0),4)</f>
        <v>842.8187786313498</v>
      </c>
      <c r="J121" s="7">
        <f>мпф1[[#This Row],[цена]]*мпф1[[#This Row],[объем]]</f>
        <v>4022566.3643577709</v>
      </c>
      <c r="K121" s="7">
        <v>1103.9000000000001</v>
      </c>
      <c r="L121" t="s">
        <v>187</v>
      </c>
    </row>
    <row r="122" spans="1:12" x14ac:dyDescent="0.35">
      <c r="A122" t="s">
        <v>140</v>
      </c>
      <c r="B122" t="s">
        <v>192</v>
      </c>
      <c r="C122" t="s">
        <v>25</v>
      </c>
      <c r="D122">
        <f>VLOOKUP(мпф1[[#This Row],[Номенклатура]],[1]!Таблица213[[product_name]:[упаковка]],7,FALSE)</f>
        <v>714</v>
      </c>
      <c r="E122" t="s">
        <v>32</v>
      </c>
      <c r="F122" s="7">
        <v>2571.9820302463609</v>
      </c>
      <c r="G122" t="str">
        <f>VLOOKUP(мпф1[[#This Row],[артикул]],[1]!Таблица213[[code]:[упаковка]],4,FALSE)</f>
        <v>ОХЛ</v>
      </c>
      <c r="H122" t="str">
        <f>VLOOKUP(мпф1[[#This Row],[артикул]],[1]!Таблица213[[code]:[упаковка]],5,FALSE)</f>
        <v>крыло</v>
      </c>
      <c r="I122" s="7" cm="1">
        <f t="array" ref="I122">INDEX('[1]прайс ЗПП'!$A$1:$D$1080,MATCH(1,(мпф1[[#This Row],[артикул]]='[1]прайс ЗПП'!$B$1:$B$1080)*(мпф1[[#This Row],[Source.Name.1]]='[1]прайс ЗПП'!$A$1:$A$1080),0),4)</f>
        <v>862.22411815250325</v>
      </c>
      <c r="J122" s="7">
        <f>мпф1[[#This Row],[цена]]*мпф1[[#This Row],[объем]]</f>
        <v>2217624.9379332536</v>
      </c>
      <c r="K122" s="7">
        <v>3299.483224867055</v>
      </c>
      <c r="L122" t="s">
        <v>187</v>
      </c>
    </row>
    <row r="123" spans="1:12" x14ac:dyDescent="0.35">
      <c r="A123" t="s">
        <v>140</v>
      </c>
      <c r="B123" t="s">
        <v>192</v>
      </c>
      <c r="C123" t="s">
        <v>25</v>
      </c>
      <c r="D123">
        <f>VLOOKUP(мпф1[[#This Row],[Номенклатура]],[1]!Таблица213[[product_name]:[упаковка]],7,FALSE)</f>
        <v>715</v>
      </c>
      <c r="E123" t="s">
        <v>75</v>
      </c>
      <c r="F123" s="7">
        <v>5634.3429328157436</v>
      </c>
      <c r="G123" t="str">
        <f>VLOOKUP(мпф1[[#This Row],[артикул]],[1]!Таблица213[[code]:[упаковка]],4,FALSE)</f>
        <v>ОХЛ</v>
      </c>
      <c r="H123" t="str">
        <f>VLOOKUP(мпф1[[#This Row],[артикул]],[1]!Таблица213[[code]:[упаковка]],5,FALSE)</f>
        <v>крыло</v>
      </c>
      <c r="I123" s="7" cm="1">
        <f t="array" ref="I123">INDEX('[1]прайс ЗПП'!$A$1:$D$1080,MATCH(1,(мпф1[[#This Row],[артикул]]='[1]прайс ЗПП'!$B$1:$B$1080)*(мпф1[[#This Row],[Source.Name.1]]='[1]прайс ЗПП'!$A$1:$A$1080),0),4)</f>
        <v>828.59682092923515</v>
      </c>
      <c r="J123" s="7">
        <f>мпф1[[#This Row],[цена]]*мпф1[[#This Row],[объем]]</f>
        <v>4668598.6421562284</v>
      </c>
      <c r="K123" s="7">
        <v>1653.6</v>
      </c>
      <c r="L123" t="s">
        <v>187</v>
      </c>
    </row>
    <row r="124" spans="1:12" x14ac:dyDescent="0.35">
      <c r="A124" t="s">
        <v>140</v>
      </c>
      <c r="B124" t="s">
        <v>192</v>
      </c>
      <c r="C124" t="s">
        <v>25</v>
      </c>
      <c r="D124">
        <f>VLOOKUP(мпф1[[#This Row],[Номенклатура]],[1]!Таблица213[[product_name]:[упаковка]],7,FALSE)</f>
        <v>716</v>
      </c>
      <c r="E124" t="s">
        <v>34</v>
      </c>
      <c r="F124" s="7">
        <v>236.28941061577103</v>
      </c>
      <c r="G124" t="str">
        <f>VLOOKUP(мпф1[[#This Row],[артикул]],[1]!Таблица213[[code]:[упаковка]],4,FALSE)</f>
        <v>ОХЛ</v>
      </c>
      <c r="H124" t="str">
        <f>VLOOKUP(мпф1[[#This Row],[артикул]],[1]!Таблица213[[code]:[упаковка]],5,FALSE)</f>
        <v>четвертина</v>
      </c>
      <c r="I124" s="7" cm="1">
        <f t="array" ref="I124">INDEX('[1]прайс ЗПП'!$A$1:$D$1080,MATCH(1,(мпф1[[#This Row],[артикул]]='[1]прайс ЗПП'!$B$1:$B$1080)*(мпф1[[#This Row],[Source.Name.1]]='[1]прайс ЗПП'!$A$1:$A$1080),0),4)</f>
        <v>824.16320307212766</v>
      </c>
      <c r="J124" s="7">
        <f>мпф1[[#This Row],[цена]]*мпф1[[#This Row],[объем]]</f>
        <v>194741.03750511905</v>
      </c>
      <c r="K124" s="7">
        <v>2746.7999999999997</v>
      </c>
      <c r="L124" t="s">
        <v>187</v>
      </c>
    </row>
    <row r="125" spans="1:12" x14ac:dyDescent="0.35">
      <c r="A125" t="s">
        <v>140</v>
      </c>
      <c r="B125" t="s">
        <v>192</v>
      </c>
      <c r="C125" t="s">
        <v>25</v>
      </c>
      <c r="D125">
        <f>VLOOKUP(мпф1[[#This Row],[Номенклатура]],[1]!Таблица213[[product_name]:[упаковка]],7,FALSE)</f>
        <v>717</v>
      </c>
      <c r="E125" t="s">
        <v>76</v>
      </c>
      <c r="F125" s="7">
        <v>3974.9269021889122</v>
      </c>
      <c r="G125" t="str">
        <f>VLOOKUP(мпф1[[#This Row],[артикул]],[1]!Таблица213[[code]:[упаковка]],4,FALSE)</f>
        <v>ОХЛ</v>
      </c>
      <c r="H125" t="str">
        <f>VLOOKUP(мпф1[[#This Row],[артикул]],[1]!Таблица213[[code]:[упаковка]],5,FALSE)</f>
        <v>четвертина</v>
      </c>
      <c r="I125" s="7" cm="1">
        <f t="array" ref="I125">INDEX('[1]прайс ЗПП'!$A$1:$D$1080,MATCH(1,(мпф1[[#This Row],[артикул]]='[1]прайс ЗПП'!$B$1:$B$1080)*(мпф1[[#This Row],[Source.Name.1]]='[1]прайс ЗПП'!$A$1:$A$1080),0),4)</f>
        <v>797.02339769292848</v>
      </c>
      <c r="J125" s="7">
        <f>мпф1[[#This Row],[цена]]*мпф1[[#This Row],[объем]]</f>
        <v>3168109.7451636335</v>
      </c>
      <c r="K125" s="7">
        <v>1703.1184697863073</v>
      </c>
      <c r="L125" t="s">
        <v>187</v>
      </c>
    </row>
    <row r="126" spans="1:12" x14ac:dyDescent="0.35">
      <c r="A126" t="s">
        <v>140</v>
      </c>
      <c r="B126" t="s">
        <v>192</v>
      </c>
      <c r="C126" t="s">
        <v>25</v>
      </c>
      <c r="D126">
        <f>VLOOKUP(мпф1[[#This Row],[Номенклатура]],[1]!Таблица213[[product_name]:[упаковка]],7,FALSE)</f>
        <v>718</v>
      </c>
      <c r="E126" t="s">
        <v>36</v>
      </c>
      <c r="F126" s="7">
        <v>2780.4431919726353</v>
      </c>
      <c r="G126" t="str">
        <f>VLOOKUP(мпф1[[#This Row],[артикул]],[1]!Таблица213[[code]:[упаковка]],4,FALSE)</f>
        <v>ОХЛ</v>
      </c>
      <c r="H126" t="str">
        <f>VLOOKUP(мпф1[[#This Row],[артикул]],[1]!Таблица213[[code]:[упаковка]],5,FALSE)</f>
        <v>филе</v>
      </c>
      <c r="I126" s="7" cm="1">
        <f t="array" ref="I126">INDEX('[1]прайс ЗПП'!$A$1:$D$1080,MATCH(1,(мпф1[[#This Row],[артикул]]='[1]прайс ЗПП'!$B$1:$B$1080)*(мпф1[[#This Row],[Source.Name.1]]='[1]прайс ЗПП'!$A$1:$A$1080),0),4)</f>
        <v>1115.962625860752</v>
      </c>
      <c r="J126" s="7">
        <f>мпф1[[#This Row],[цена]]*мпф1[[#This Row],[объем]]</f>
        <v>3102870.6855704333</v>
      </c>
      <c r="K126" s="7">
        <v>1916.9480323301329</v>
      </c>
      <c r="L126" t="s">
        <v>187</v>
      </c>
    </row>
    <row r="127" spans="1:12" x14ac:dyDescent="0.35">
      <c r="A127" t="s">
        <v>140</v>
      </c>
      <c r="B127" t="s">
        <v>192</v>
      </c>
      <c r="C127" t="s">
        <v>25</v>
      </c>
      <c r="D127">
        <f>VLOOKUP(мпф1[[#This Row],[Номенклатура]],[1]!Таблица213[[product_name]:[упаковка]],7,FALSE)</f>
        <v>719</v>
      </c>
      <c r="E127" t="s">
        <v>77</v>
      </c>
      <c r="F127" s="7">
        <v>11916.319414674661</v>
      </c>
      <c r="G127" t="str">
        <f>VLOOKUP(мпф1[[#This Row],[артикул]],[1]!Таблица213[[code]:[упаковка]],4,FALSE)</f>
        <v>ОХЛ</v>
      </c>
      <c r="H127" t="str">
        <f>VLOOKUP(мпф1[[#This Row],[артикул]],[1]!Таблица213[[code]:[упаковка]],5,FALSE)</f>
        <v>филе</v>
      </c>
      <c r="I127" s="7" cm="1">
        <f t="array" ref="I127">INDEX('[1]прайс ЗПП'!$A$1:$D$1080,MATCH(1,(мпф1[[#This Row],[артикул]]='[1]прайс ЗПП'!$B$1:$B$1080)*(мпф1[[#This Row],[Source.Name.1]]='[1]прайс ЗПП'!$A$1:$A$1080),0),4)</f>
        <v>1078.6306531006571</v>
      </c>
      <c r="J127" s="7">
        <f>мпф1[[#This Row],[цена]]*мпф1[[#This Row],[объем]]</f>
        <v>12853307.392806569</v>
      </c>
      <c r="K127" s="7">
        <v>185.71124362126312</v>
      </c>
      <c r="L127" t="s">
        <v>187</v>
      </c>
    </row>
    <row r="128" spans="1:12" x14ac:dyDescent="0.35">
      <c r="A128" t="s">
        <v>140</v>
      </c>
      <c r="B128" t="s">
        <v>192</v>
      </c>
      <c r="C128" t="s">
        <v>25</v>
      </c>
      <c r="D128">
        <f>VLOOKUP(мпф1[[#This Row],[Номенклатура]],[1]!Таблица213[[product_name]:[упаковка]],7,FALSE)</f>
        <v>727</v>
      </c>
      <c r="E128" t="s">
        <v>38</v>
      </c>
      <c r="F128" s="7">
        <v>1428.9993833465239</v>
      </c>
      <c r="G128" t="str">
        <f>VLOOKUP(мпф1[[#This Row],[артикул]],[1]!Таблица213[[code]:[упаковка]],4,FALSE)</f>
        <v>ОХЛ</v>
      </c>
      <c r="H128" t="str">
        <f>VLOOKUP(мпф1[[#This Row],[артикул]],[1]!Таблица213[[code]:[упаковка]],5,FALSE)</f>
        <v>грудка</v>
      </c>
      <c r="I128" s="7" cm="1">
        <f t="array" ref="I128">INDEX('[1]прайс ЗПП'!$A$1:$D$1080,MATCH(1,(мпф1[[#This Row],[артикул]]='[1]прайс ЗПП'!$B$1:$B$1080)*(мпф1[[#This Row],[Source.Name.1]]='[1]прайс ЗПП'!$A$1:$A$1080),0),4)</f>
        <v>891.11645442388374</v>
      </c>
      <c r="J128" s="7">
        <f>мпф1[[#This Row],[цена]]*мпф1[[#This Row],[объем]]</f>
        <v>1273404.8638616707</v>
      </c>
      <c r="K128" s="7">
        <v>185.6799052406318</v>
      </c>
      <c r="L128" t="s">
        <v>187</v>
      </c>
    </row>
    <row r="129" spans="1:12" x14ac:dyDescent="0.35">
      <c r="A129" t="s">
        <v>140</v>
      </c>
      <c r="B129" t="s">
        <v>192</v>
      </c>
      <c r="C129" t="s">
        <v>25</v>
      </c>
      <c r="D129">
        <f>VLOOKUP(мпф1[[#This Row],[Номенклатура]],[1]!Таблица213[[product_name]:[упаковка]],7,FALSE)</f>
        <v>725</v>
      </c>
      <c r="E129" t="s">
        <v>78</v>
      </c>
      <c r="F129" s="7">
        <v>4203.5416076773881</v>
      </c>
      <c r="G129" t="str">
        <f>VLOOKUP(мпф1[[#This Row],[артикул]],[1]!Таблица213[[code]:[упаковка]],4,FALSE)</f>
        <v>ОХЛ</v>
      </c>
      <c r="H129" t="str">
        <f>VLOOKUP(мпф1[[#This Row],[артикул]],[1]!Таблица213[[code]:[упаковка]],5,FALSE)</f>
        <v>грудка</v>
      </c>
      <c r="I129" s="7" cm="1">
        <f t="array" ref="I129">INDEX('[1]прайс ЗПП'!$A$1:$D$1080,MATCH(1,(мпф1[[#This Row],[артикул]]='[1]прайс ЗПП'!$B$1:$B$1080)*(мпф1[[#This Row],[Source.Name.1]]='[1]прайс ЗПП'!$A$1:$A$1080),0),4)</f>
        <v>861.04525599310011</v>
      </c>
      <c r="J129" s="7">
        <f>мпф1[[#This Row],[цена]]*мпф1[[#This Row],[объем]]</f>
        <v>3619439.5596602242</v>
      </c>
      <c r="K129" s="7">
        <v>4723.2092648919079</v>
      </c>
      <c r="L129" t="s">
        <v>187</v>
      </c>
    </row>
    <row r="130" spans="1:12" x14ac:dyDescent="0.35">
      <c r="A130" t="s">
        <v>140</v>
      </c>
      <c r="B130" t="s">
        <v>192</v>
      </c>
      <c r="C130" t="s">
        <v>25</v>
      </c>
      <c r="D130">
        <f>VLOOKUP(мпф1[[#This Row],[Номенклатура]],[1]!Таблица213[[product_name]:[упаковка]],7,FALSE)</f>
        <v>721</v>
      </c>
      <c r="E130" t="s">
        <v>183</v>
      </c>
      <c r="F130" s="7">
        <v>75.838245847502108</v>
      </c>
      <c r="G130" t="str">
        <f>VLOOKUP(мпф1[[#This Row],[артикул]],[1]!Таблица213[[code]:[упаковка]],4,FALSE)</f>
        <v>ОХЛ</v>
      </c>
      <c r="H130" t="str">
        <f>VLOOKUP(мпф1[[#This Row],[артикул]],[1]!Таблица213[[code]:[упаковка]],5,FALSE)</f>
        <v>половинка</v>
      </c>
      <c r="I130" s="7" cm="1">
        <f t="array" ref="I130">INDEX('[1]прайс ЗПП'!$A$1:$D$1080,MATCH(1,(мпф1[[#This Row],[артикул]]='[1]прайс ЗПП'!$B$1:$B$1080)*(мпф1[[#This Row],[Source.Name.1]]='[1]прайс ЗПП'!$A$1:$A$1080),0),4)</f>
        <v>823.38006276320823</v>
      </c>
      <c r="J130" s="7">
        <f>мпф1[[#This Row],[цена]]*мпф1[[#This Row],[объем]]</f>
        <v>62443.699625767898</v>
      </c>
      <c r="K130" s="7">
        <v>780.77455758608323</v>
      </c>
      <c r="L130" t="s">
        <v>187</v>
      </c>
    </row>
    <row r="131" spans="1:12" x14ac:dyDescent="0.35">
      <c r="A131" t="s">
        <v>140</v>
      </c>
      <c r="B131" t="s">
        <v>192</v>
      </c>
      <c r="C131" t="s">
        <v>25</v>
      </c>
      <c r="D131">
        <f>VLOOKUP(мпф1[[#This Row],[Номенклатура]],[1]!Таблица213[[product_name]:[упаковка]],7,FALSE)</f>
        <v>29</v>
      </c>
      <c r="E131" t="s">
        <v>79</v>
      </c>
      <c r="F131" s="7">
        <v>1750.3383573288504</v>
      </c>
      <c r="G131" t="str">
        <f>VLOOKUP(мпф1[[#This Row],[артикул]],[1]!Таблица213[[code]:[упаковка]],4,FALSE)</f>
        <v>ОХЛ</v>
      </c>
      <c r="H131" t="str">
        <f>VLOOKUP(мпф1[[#This Row],[артикул]],[1]!Таблица213[[code]:[упаковка]],5,FALSE)</f>
        <v>табак</v>
      </c>
      <c r="I131" s="7" cm="1">
        <f t="array" ref="I131">INDEX('[1]прайс ЗПП'!$A$1:$D$1080,MATCH(1,(мпф1[[#This Row],[артикул]]='[1]прайс ЗПП'!$B$1:$B$1080)*(мпф1[[#This Row],[Source.Name.1]]='[1]прайс ЗПП'!$A$1:$A$1080),0),4)</f>
        <v>755.88238310325448</v>
      </c>
      <c r="J131" s="7">
        <f>мпф1[[#This Row],[цена]]*мпф1[[#This Row],[объем]]</f>
        <v>1323049.9287747673</v>
      </c>
      <c r="K131" s="7">
        <v>1692.4268076862857</v>
      </c>
      <c r="L131" t="s">
        <v>187</v>
      </c>
    </row>
    <row r="132" spans="1:12" x14ac:dyDescent="0.35">
      <c r="A132" t="s">
        <v>140</v>
      </c>
      <c r="B132" t="s">
        <v>192</v>
      </c>
      <c r="C132" t="s">
        <v>25</v>
      </c>
      <c r="D132">
        <f>VLOOKUP(мпф1[[#This Row],[Номенклатура]],[1]!Таблица213[[product_name]:[упаковка]],7,FALSE)</f>
        <v>30</v>
      </c>
      <c r="E132" t="s">
        <v>80</v>
      </c>
      <c r="F132" s="7">
        <v>3969.0771201400694</v>
      </c>
      <c r="G132" t="str">
        <f>VLOOKUP(мпф1[[#This Row],[артикул]],[1]!Таблица213[[code]:[упаковка]],4,FALSE)</f>
        <v>ОХЛ</v>
      </c>
      <c r="H132" t="str">
        <f>VLOOKUP(мпф1[[#This Row],[артикул]],[1]!Таблица213[[code]:[упаковка]],5,FALSE)</f>
        <v>рагу</v>
      </c>
      <c r="I132" s="7" cm="1">
        <f t="array" ref="I132">INDEX('[1]прайс ЗПП'!$A$1:$D$1080,MATCH(1,(мпф1[[#This Row],[артикул]]='[1]прайс ЗПП'!$B$1:$B$1080)*(мпф1[[#This Row],[Source.Name.1]]='[1]прайс ЗПП'!$A$1:$A$1080),0),4)</f>
        <v>707.82359486111943</v>
      </c>
      <c r="J132" s="7">
        <f>мпф1[[#This Row],[цена]]*мпф1[[#This Row],[объем]]</f>
        <v>2809406.4354585633</v>
      </c>
      <c r="K132" s="7">
        <v>1706.8594674677859</v>
      </c>
      <c r="L132" t="s">
        <v>187</v>
      </c>
    </row>
    <row r="133" spans="1:12" x14ac:dyDescent="0.35">
      <c r="A133" t="s">
        <v>140</v>
      </c>
      <c r="B133" t="s">
        <v>192</v>
      </c>
      <c r="C133" t="s">
        <v>25</v>
      </c>
      <c r="D133">
        <f>VLOOKUP(мпф1[[#This Row],[Номенклатура]],[1]!Таблица213[[product_name]:[упаковка]],7,FALSE)</f>
        <v>781</v>
      </c>
      <c r="E133" t="s">
        <v>188</v>
      </c>
      <c r="F133" s="7">
        <v>2139.5577843643782</v>
      </c>
      <c r="G133" t="str">
        <f>VLOOKUP(мпф1[[#This Row],[артикул]],[1]!Таблица213[[code]:[упаковка]],4,FALSE)</f>
        <v>ОХЛ</v>
      </c>
      <c r="H133" t="str">
        <f>VLOOKUP(мпф1[[#This Row],[артикул]],[1]!Таблица213[[code]:[упаковка]],5,FALSE)</f>
        <v>спинка</v>
      </c>
      <c r="I133" s="7" cm="1">
        <f t="array" ref="I133">INDEX('[1]прайс ЗПП'!$A$1:$D$1080,MATCH(1,(мпф1[[#This Row],[артикул]]='[1]прайс ЗПП'!$B$1:$B$1080)*(мпф1[[#This Row],[Source.Name.1]]='[1]прайс ЗПП'!$A$1:$A$1080),0),4)</f>
        <v>363.54469080180706</v>
      </c>
      <c r="J133" s="7">
        <f>мпф1[[#This Row],[цена]]*мпф1[[#This Row],[объем]]</f>
        <v>777824.87316934729</v>
      </c>
      <c r="K133" s="7">
        <v>1071.7031546755338</v>
      </c>
      <c r="L133" t="s">
        <v>187</v>
      </c>
    </row>
    <row r="134" spans="1:12" x14ac:dyDescent="0.35">
      <c r="A134" t="s">
        <v>140</v>
      </c>
      <c r="B134" t="s">
        <v>192</v>
      </c>
      <c r="C134" t="s">
        <v>25</v>
      </c>
      <c r="D134">
        <f>VLOOKUP(мпф1[[#This Row],[Номенклатура]],[1]!Таблица213[[product_name]:[упаковка]],7,FALSE)</f>
        <v>730</v>
      </c>
      <c r="E134" t="s">
        <v>45</v>
      </c>
      <c r="F134" s="7">
        <v>632.92552560608181</v>
      </c>
      <c r="G134" t="str">
        <f>VLOOKUP(мпф1[[#This Row],[артикул]],[1]!Таблица213[[code]:[упаковка]],4,FALSE)</f>
        <v>ОХЛ</v>
      </c>
      <c r="H134" t="str">
        <f>VLOOKUP(мпф1[[#This Row],[артикул]],[1]!Таблица213[[code]:[упаковка]],5,FALSE)</f>
        <v>желудки</v>
      </c>
      <c r="I134" s="7" cm="1">
        <f t="array" ref="I134">INDEX('[1]прайс ЗПП'!$A$1:$D$1080,MATCH(1,(мпф1[[#This Row],[артикул]]='[1]прайс ЗПП'!$B$1:$B$1080)*(мпф1[[#This Row],[Source.Name.1]]='[1]прайс ЗПП'!$A$1:$A$1080),0),4)</f>
        <v>560.62410142067495</v>
      </c>
      <c r="J134" s="7">
        <f>мпф1[[#This Row],[цена]]*мпф1[[#This Row],[объем]]</f>
        <v>354833.30405911803</v>
      </c>
      <c r="K134" s="7">
        <v>160.46994584655425</v>
      </c>
      <c r="L134" t="s">
        <v>187</v>
      </c>
    </row>
    <row r="135" spans="1:12" x14ac:dyDescent="0.35">
      <c r="A135" t="s">
        <v>140</v>
      </c>
      <c r="B135" t="s">
        <v>192</v>
      </c>
      <c r="C135" t="s">
        <v>25</v>
      </c>
      <c r="D135">
        <f>VLOOKUP(мпф1[[#This Row],[Номенклатура]],[1]!Таблица213[[product_name]:[упаковка]],7,FALSE)</f>
        <v>731</v>
      </c>
      <c r="E135" t="s">
        <v>81</v>
      </c>
      <c r="F135" s="7">
        <v>2780.3856408823294</v>
      </c>
      <c r="G135" t="str">
        <f>VLOOKUP(мпф1[[#This Row],[артикул]],[1]!Таблица213[[code]:[упаковка]],4,FALSE)</f>
        <v>ОХЛ</v>
      </c>
      <c r="H135" t="str">
        <f>VLOOKUP(мпф1[[#This Row],[артикул]],[1]!Таблица213[[code]:[упаковка]],5,FALSE)</f>
        <v>желудки</v>
      </c>
      <c r="I135" s="7" cm="1">
        <f t="array" ref="I135">INDEX('[1]прайс ЗПП'!$A$1:$D$1080,MATCH(1,(мпф1[[#This Row],[артикул]]='[1]прайс ЗПП'!$B$1:$B$1080)*(мпф1[[#This Row],[Source.Name.1]]='[1]прайс ЗПП'!$A$1:$A$1080),0),4)</f>
        <v>539.39183601523564</v>
      </c>
      <c r="J135" s="7">
        <f>мпф1[[#This Row],[цена]]*мпф1[[#This Row],[объем]]</f>
        <v>1499717.3156659172</v>
      </c>
      <c r="K135" s="7">
        <v>1082.8704258932662</v>
      </c>
      <c r="L135" t="s">
        <v>187</v>
      </c>
    </row>
    <row r="136" spans="1:12" x14ac:dyDescent="0.35">
      <c r="A136" t="s">
        <v>140</v>
      </c>
      <c r="B136" t="s">
        <v>192</v>
      </c>
      <c r="C136" t="s">
        <v>25</v>
      </c>
      <c r="D136">
        <f>VLOOKUP(мпф1[[#This Row],[Номенклатура]],[1]!Таблица213[[product_name]:[упаковка]],7,FALSE)</f>
        <v>732</v>
      </c>
      <c r="E136" t="s">
        <v>47</v>
      </c>
      <c r="F136" s="7">
        <v>717.01614255820175</v>
      </c>
      <c r="G136" t="str">
        <f>VLOOKUP(мпф1[[#This Row],[артикул]],[1]!Таблица213[[code]:[упаковка]],4,FALSE)</f>
        <v>ОХЛ</v>
      </c>
      <c r="H136" t="str">
        <f>VLOOKUP(мпф1[[#This Row],[артикул]],[1]!Таблица213[[code]:[упаковка]],5,FALSE)</f>
        <v>печень</v>
      </c>
      <c r="I136" s="7" cm="1">
        <f t="array" ref="I136">INDEX('[1]прайс ЗПП'!$A$1:$D$1080,MATCH(1,(мпф1[[#This Row],[артикул]]='[1]прайс ЗПП'!$B$1:$B$1080)*(мпф1[[#This Row],[Source.Name.1]]='[1]прайс ЗПП'!$A$1:$A$1080),0),4)</f>
        <v>536.19005944928676</v>
      </c>
      <c r="J136" s="7">
        <f>мпф1[[#This Row],[цена]]*мпф1[[#This Row],[объем]]</f>
        <v>384456.92810438049</v>
      </c>
      <c r="K136" s="7">
        <v>961.46892973220349</v>
      </c>
      <c r="L136" t="s">
        <v>187</v>
      </c>
    </row>
    <row r="137" spans="1:12" x14ac:dyDescent="0.35">
      <c r="A137" t="s">
        <v>140</v>
      </c>
      <c r="B137" t="s">
        <v>192</v>
      </c>
      <c r="C137" t="s">
        <v>25</v>
      </c>
      <c r="D137">
        <f>VLOOKUP(мпф1[[#This Row],[Номенклатура]],[1]!Таблица213[[product_name]:[упаковка]],7,FALSE)</f>
        <v>733</v>
      </c>
      <c r="E137" t="s">
        <v>82</v>
      </c>
      <c r="F137" s="7">
        <v>2777.1840276882795</v>
      </c>
      <c r="G137" t="str">
        <f>VLOOKUP(мпф1[[#This Row],[артикул]],[1]!Таблица213[[code]:[упаковка]],4,FALSE)</f>
        <v>ОХЛ</v>
      </c>
      <c r="H137" t="str">
        <f>VLOOKUP(мпф1[[#This Row],[артикул]],[1]!Таблица213[[code]:[упаковка]],5,FALSE)</f>
        <v>печень</v>
      </c>
      <c r="I137" s="7" cm="1">
        <f t="array" ref="I137">INDEX('[1]прайс ЗПП'!$A$1:$D$1080,MATCH(1,(мпф1[[#This Row],[артикул]]='[1]прайс ЗПП'!$B$1:$B$1080)*(мпф1[[#This Row],[Source.Name.1]]='[1]прайс ЗПП'!$A$1:$A$1080),0),4)</f>
        <v>512.90071095047028</v>
      </c>
      <c r="J137" s="7">
        <f>мпф1[[#This Row],[цена]]*мпф1[[#This Row],[объем]]</f>
        <v>1424419.6622416091</v>
      </c>
      <c r="K137" s="7">
        <v>184.98550404825193</v>
      </c>
      <c r="L137" t="s">
        <v>187</v>
      </c>
    </row>
    <row r="138" spans="1:12" x14ac:dyDescent="0.35">
      <c r="A138" t="s">
        <v>140</v>
      </c>
      <c r="B138" t="s">
        <v>192</v>
      </c>
      <c r="C138" t="s">
        <v>25</v>
      </c>
      <c r="D138">
        <f>VLOOKUP(мпф1[[#This Row],[Номенклатура]],[1]!Таблица213[[product_name]:[упаковка]],7,FALSE)</f>
        <v>734</v>
      </c>
      <c r="E138" t="s">
        <v>49</v>
      </c>
      <c r="F138" s="7">
        <v>470.59674173972661</v>
      </c>
      <c r="G138" t="str">
        <f>VLOOKUP(мпф1[[#This Row],[артикул]],[1]!Таблица213[[code]:[упаковка]],4,FALSE)</f>
        <v>ОХЛ</v>
      </c>
      <c r="H138" t="str">
        <f>VLOOKUP(мпф1[[#This Row],[артикул]],[1]!Таблица213[[code]:[упаковка]],5,FALSE)</f>
        <v>сердце</v>
      </c>
      <c r="I138" s="7" cm="1">
        <f t="array" ref="I138">INDEX('[1]прайс ЗПП'!$A$1:$D$1080,MATCH(1,(мпф1[[#This Row],[артикул]]='[1]прайс ЗПП'!$B$1:$B$1080)*(мпф1[[#This Row],[Source.Name.1]]='[1]прайс ЗПП'!$A$1:$A$1080),0),4)</f>
        <v>895.95773301873669</v>
      </c>
      <c r="J138" s="7">
        <f>мпф1[[#This Row],[цена]]*мпф1[[#This Row],[объем]]</f>
        <v>421634.78989512933</v>
      </c>
      <c r="K138" s="7">
        <v>186.81479090933513</v>
      </c>
      <c r="L138" t="s">
        <v>187</v>
      </c>
    </row>
    <row r="139" spans="1:12" x14ac:dyDescent="0.35">
      <c r="A139" t="s">
        <v>140</v>
      </c>
      <c r="B139" t="s">
        <v>192</v>
      </c>
      <c r="C139" t="s">
        <v>25</v>
      </c>
      <c r="D139">
        <f>VLOOKUP(мпф1[[#This Row],[Номенклатура]],[1]!Таблица213[[product_name]:[упаковка]],7,FALSE)</f>
        <v>735</v>
      </c>
      <c r="E139" t="s">
        <v>83</v>
      </c>
      <c r="F139" s="7">
        <v>2360.3909664650641</v>
      </c>
      <c r="G139" t="str">
        <f>VLOOKUP(мпф1[[#This Row],[артикул]],[1]!Таблица213[[code]:[упаковка]],4,FALSE)</f>
        <v>ОХЛ</v>
      </c>
      <c r="H139" t="str">
        <f>VLOOKUP(мпф1[[#This Row],[артикул]],[1]!Таблица213[[code]:[упаковка]],5,FALSE)</f>
        <v>сердце</v>
      </c>
      <c r="I139" s="7" cm="1">
        <f t="array" ref="I139">INDEX('[1]прайс ЗПП'!$A$1:$D$1080,MATCH(1,(мпф1[[#This Row],[артикул]]='[1]прайс ЗПП'!$B$1:$B$1080)*(мпф1[[#This Row],[Source.Name.1]]='[1]прайс ЗПП'!$A$1:$A$1080),0),4)</f>
        <v>869.3208406140119</v>
      </c>
      <c r="J139" s="7">
        <f>мпф1[[#This Row],[цена]]*мпф1[[#This Row],[объем]]</f>
        <v>2051937.0591451295</v>
      </c>
      <c r="K139" s="7">
        <v>183.25016450607581</v>
      </c>
      <c r="L139" t="s">
        <v>187</v>
      </c>
    </row>
    <row r="140" spans="1:12" x14ac:dyDescent="0.35">
      <c r="A140" t="s">
        <v>140</v>
      </c>
      <c r="B140" t="s">
        <v>192</v>
      </c>
      <c r="C140" t="s">
        <v>25</v>
      </c>
      <c r="D140">
        <f>VLOOKUP(мпф1[[#This Row],[Номенклатура]],[1]!Таблица213[[product_name]:[упаковка]],7,FALSE)</f>
        <v>204</v>
      </c>
      <c r="E140" t="s">
        <v>84</v>
      </c>
      <c r="F140" s="7">
        <v>3576.4245191380237</v>
      </c>
      <c r="G140" t="str">
        <f>VLOOKUP(мпф1[[#This Row],[артикул]],[1]!Таблица213[[code]:[упаковка]],4,FALSE)</f>
        <v>ОХЛ</v>
      </c>
      <c r="H140" t="str">
        <f>VLOOKUP(мпф1[[#This Row],[артикул]],[1]!Таблица213[[code]:[упаковка]],5,FALSE)</f>
        <v>крыло</v>
      </c>
      <c r="I140" s="7" cm="1">
        <f t="array" ref="I140">INDEX('[1]прайс ЗПП'!$A$1:$D$1080,MATCH(1,(мпф1[[#This Row],[артикул]]='[1]прайс ЗПП'!$B$1:$B$1080)*(мпф1[[#This Row],[Source.Name.1]]='[1]прайс ЗПП'!$A$1:$A$1080),0),4)</f>
        <v>839.50974965132173</v>
      </c>
      <c r="J140" s="7">
        <f>мпф1[[#This Row],[цена]]*мпф1[[#This Row],[объем]]</f>
        <v>3002443.2527084108</v>
      </c>
      <c r="K140" s="7">
        <v>6602.4</v>
      </c>
      <c r="L140" t="s">
        <v>187</v>
      </c>
    </row>
    <row r="141" spans="1:12" x14ac:dyDescent="0.35">
      <c r="A141" t="s">
        <v>140</v>
      </c>
      <c r="B141" t="s">
        <v>192</v>
      </c>
      <c r="C141" t="s">
        <v>25</v>
      </c>
      <c r="D141">
        <f>VLOOKUP(мпф1[[#This Row],[Номенклатура]],[1]!Таблица213[[product_name]:[упаковка]],7,FALSE)</f>
        <v>959</v>
      </c>
      <c r="E141" t="s">
        <v>85</v>
      </c>
      <c r="F141" s="7">
        <v>1187.8537497040047</v>
      </c>
      <c r="G141" t="str">
        <f>VLOOKUP(мпф1[[#This Row],[артикул]],[1]!Таблица213[[code]:[упаковка]],4,FALSE)</f>
        <v>ОХЛ</v>
      </c>
      <c r="H141" t="str">
        <f>VLOOKUP(мпф1[[#This Row],[артикул]],[1]!Таблица213[[code]:[упаковка]],5,FALSE)</f>
        <v>табак</v>
      </c>
      <c r="I141" s="7" cm="1">
        <f t="array" ref="I141">INDEX('[1]прайс ЗПП'!$A$1:$D$1080,MATCH(1,(мпф1[[#This Row],[артикул]]='[1]прайс ЗПП'!$B$1:$B$1080)*(мпф1[[#This Row],[Source.Name.1]]='[1]прайс ЗПП'!$A$1:$A$1080),0),4)</f>
        <v>678.09999548652547</v>
      </c>
      <c r="J141" s="7">
        <f>мпф1[[#This Row],[цена]]*мпф1[[#This Row],[объем]]</f>
        <v>805483.62231293798</v>
      </c>
      <c r="K141" s="7">
        <v>3519</v>
      </c>
      <c r="L141" t="s">
        <v>187</v>
      </c>
    </row>
    <row r="142" spans="1:12" x14ac:dyDescent="0.35">
      <c r="A142" t="s">
        <v>140</v>
      </c>
      <c r="B142" t="s">
        <v>192</v>
      </c>
      <c r="C142" t="s">
        <v>25</v>
      </c>
      <c r="D142">
        <f>VLOOKUP(мпф1[[#This Row],[Номенклатура]],[1]!Таблица213[[product_name]:[упаковка]],7,FALSE)</f>
        <v>952</v>
      </c>
      <c r="E142" t="s">
        <v>86</v>
      </c>
      <c r="F142" s="7">
        <v>2779.1766853546469</v>
      </c>
      <c r="G142" t="str">
        <f>VLOOKUP(мпф1[[#This Row],[артикул]],[1]!Таблица213[[code]:[упаковка]],4,FALSE)</f>
        <v>ОХЛ</v>
      </c>
      <c r="H142" t="str">
        <f>VLOOKUP(мпф1[[#This Row],[артикул]],[1]!Таблица213[[code]:[упаковка]],5,FALSE)</f>
        <v>голень</v>
      </c>
      <c r="I142" s="7" cm="1">
        <f t="array" ref="I142">INDEX('[1]прайс ЗПП'!$A$1:$D$1080,MATCH(1,(мпф1[[#This Row],[артикул]]='[1]прайс ЗПП'!$B$1:$B$1080)*(мпф1[[#This Row],[Source.Name.1]]='[1]прайс ЗПП'!$A$1:$A$1080),0),4)</f>
        <v>883.98018990491494</v>
      </c>
      <c r="J142" s="7">
        <f>мпф1[[#This Row],[цена]]*мпф1[[#This Row],[объем]]</f>
        <v>2456737.1340991128</v>
      </c>
      <c r="K142" s="7">
        <v>4407</v>
      </c>
      <c r="L142" t="s">
        <v>187</v>
      </c>
    </row>
    <row r="143" spans="1:12" x14ac:dyDescent="0.35">
      <c r="A143" t="s">
        <v>140</v>
      </c>
      <c r="B143" t="s">
        <v>192</v>
      </c>
      <c r="C143" t="s">
        <v>25</v>
      </c>
      <c r="D143">
        <f>VLOOKUP(мпф1[[#This Row],[Номенклатура]],[1]!Таблица213[[product_name]:[упаковка]],7,FALSE)</f>
        <v>953</v>
      </c>
      <c r="E143" t="s">
        <v>87</v>
      </c>
      <c r="F143" s="7">
        <v>2382.1625349653673</v>
      </c>
      <c r="G143" t="str">
        <f>VLOOKUP(мпф1[[#This Row],[артикул]],[1]!Таблица213[[code]:[упаковка]],4,FALSE)</f>
        <v>ОХЛ</v>
      </c>
      <c r="H143" t="str">
        <f>VLOOKUP(мпф1[[#This Row],[артикул]],[1]!Таблица213[[code]:[упаковка]],5,FALSE)</f>
        <v>бедро</v>
      </c>
      <c r="I143" s="7" cm="1">
        <f t="array" ref="I143">INDEX('[1]прайс ЗПП'!$A$1:$D$1080,MATCH(1,(мпф1[[#This Row],[артикул]]='[1]прайс ЗПП'!$B$1:$B$1080)*(мпф1[[#This Row],[Source.Name.1]]='[1]прайс ЗПП'!$A$1:$A$1080),0),4)</f>
        <v>897.77151956630337</v>
      </c>
      <c r="J143" s="7">
        <f>мпф1[[#This Row],[цена]]*мпф1[[#This Row],[объем]]</f>
        <v>2138637.678869775</v>
      </c>
      <c r="K143" s="7">
        <v>4953.5550000000003</v>
      </c>
      <c r="L143" t="s">
        <v>187</v>
      </c>
    </row>
    <row r="144" spans="1:12" x14ac:dyDescent="0.35">
      <c r="A144" t="s">
        <v>140</v>
      </c>
      <c r="B144" t="s">
        <v>192</v>
      </c>
      <c r="C144" t="s">
        <v>25</v>
      </c>
      <c r="D144">
        <f>VLOOKUP(мпф1[[#This Row],[Номенклатура]],[1]!Таблица213[[product_name]:[упаковка]],7,FALSE)</f>
        <v>954</v>
      </c>
      <c r="E144" t="s">
        <v>191</v>
      </c>
      <c r="F144" s="7">
        <v>1751.3101123457657</v>
      </c>
      <c r="G144" t="str">
        <f>VLOOKUP(мпф1[[#This Row],[артикул]],[1]!Таблица213[[code]:[упаковка]],4,FALSE)</f>
        <v>ОХЛ</v>
      </c>
      <c r="H144" t="str">
        <f>VLOOKUP(мпф1[[#This Row],[артикул]],[1]!Таблица213[[code]:[упаковка]],5,FALSE)</f>
        <v>филе</v>
      </c>
      <c r="I144" s="7" cm="1">
        <f t="array" ref="I144">INDEX('[1]прайс ЗПП'!$A$1:$D$1080,MATCH(1,(мпф1[[#This Row],[артикул]]='[1]прайс ЗПП'!$B$1:$B$1080)*(мпф1[[#This Row],[Source.Name.1]]='[1]прайс ЗПП'!$A$1:$A$1080),0),4)</f>
        <v>1091.0320999528858</v>
      </c>
      <c r="J144" s="7">
        <f>мпф1[[#This Row],[цена]]*мпф1[[#This Row],[объем]]</f>
        <v>1910735.5495413251</v>
      </c>
      <c r="K144" s="7">
        <v>19803.12</v>
      </c>
      <c r="L144" t="s">
        <v>187</v>
      </c>
    </row>
    <row r="145" spans="1:12" x14ac:dyDescent="0.35">
      <c r="A145" t="s">
        <v>140</v>
      </c>
      <c r="B145" t="s">
        <v>192</v>
      </c>
      <c r="C145" t="s">
        <v>25</v>
      </c>
      <c r="D145">
        <f>VLOOKUP(мпф1[[#This Row],[Номенклатура]],[1]!Таблица213[[product_name]:[упаковка]],7,FALSE)</f>
        <v>958</v>
      </c>
      <c r="E145" t="s">
        <v>58</v>
      </c>
      <c r="F145" s="7">
        <v>1586.6054316700177</v>
      </c>
      <c r="G145" t="str">
        <f>VLOOKUP(мпф1[[#This Row],[артикул]],[1]!Таблица213[[code]:[упаковка]],4,FALSE)</f>
        <v>ОХЛ</v>
      </c>
      <c r="H145" t="str">
        <f>VLOOKUP(мпф1[[#This Row],[артикул]],[1]!Таблица213[[code]:[упаковка]],5,FALSE)</f>
        <v>табак</v>
      </c>
      <c r="I145" s="7" cm="1">
        <f t="array" ref="I145">INDEX('[1]прайс ЗПП'!$A$1:$D$1080,MATCH(1,(мпф1[[#This Row],[артикул]]='[1]прайс ЗПП'!$B$1:$B$1080)*(мпф1[[#This Row],[Source.Name.1]]='[1]прайс ЗПП'!$A$1:$A$1080),0),4)</f>
        <v>780.33876549499303</v>
      </c>
      <c r="J145" s="7">
        <f>мпф1[[#This Row],[цена]]*мпф1[[#This Row],[объем]]</f>
        <v>1238089.7238770321</v>
      </c>
      <c r="K145" s="7">
        <v>3855.0050000000001</v>
      </c>
      <c r="L145" t="s">
        <v>187</v>
      </c>
    </row>
    <row r="146" spans="1:12" x14ac:dyDescent="0.35">
      <c r="A146" t="s">
        <v>140</v>
      </c>
      <c r="B146" t="s">
        <v>192</v>
      </c>
      <c r="C146" t="s">
        <v>25</v>
      </c>
      <c r="D146">
        <f>VLOOKUP(мпф1[[#This Row],[Номенклатура]],[1]!Таблица213[[product_name]:[упаковка]],7,FALSE)</f>
        <v>205</v>
      </c>
      <c r="E146" t="s">
        <v>88</v>
      </c>
      <c r="F146" s="7">
        <v>2780.6935222838497</v>
      </c>
      <c r="G146" t="str">
        <f>VLOOKUP(мпф1[[#This Row],[артикул]],[1]!Таблица213[[code]:[упаковка]],4,FALSE)</f>
        <v>ОХЛ</v>
      </c>
      <c r="H146" t="str">
        <f>VLOOKUP(мпф1[[#This Row],[артикул]],[1]!Таблица213[[code]:[упаковка]],5,FALSE)</f>
        <v>рагу</v>
      </c>
      <c r="I146" s="7" cm="1">
        <f t="array" ref="I146">INDEX('[1]прайс ЗПП'!$A$1:$D$1080,MATCH(1,(мпф1[[#This Row],[артикул]]='[1]прайс ЗПП'!$B$1:$B$1080)*(мпф1[[#This Row],[Source.Name.1]]='[1]прайс ЗПП'!$A$1:$A$1080),0),4)</f>
        <v>596.61424520861249</v>
      </c>
      <c r="J146" s="7">
        <f>мпф1[[#This Row],[цена]]*мпф1[[#This Row],[объем]]</f>
        <v>1659001.366953857</v>
      </c>
      <c r="K146" s="7">
        <v>6931.3200000000006</v>
      </c>
      <c r="L146" t="s">
        <v>187</v>
      </c>
    </row>
    <row r="147" spans="1:12" x14ac:dyDescent="0.35">
      <c r="A147" t="s">
        <v>140</v>
      </c>
      <c r="B147" t="s">
        <v>192</v>
      </c>
      <c r="C147" t="s">
        <v>25</v>
      </c>
      <c r="D147">
        <f>VLOOKUP(мпф1[[#This Row],[Номенклатура]],[1]!Таблица213[[product_name]:[упаковка]],7,FALSE)</f>
        <v>961</v>
      </c>
      <c r="E147" t="s">
        <v>89</v>
      </c>
      <c r="F147" s="7">
        <v>1590.8691968076955</v>
      </c>
      <c r="G147" t="str">
        <f>VLOOKUP(мпф1[[#This Row],[артикул]],[1]!Таблица213[[code]:[упаковка]],4,FALSE)</f>
        <v>ОХЛ</v>
      </c>
      <c r="H147" t="str">
        <f>VLOOKUP(мпф1[[#This Row],[артикул]],[1]!Таблица213[[code]:[упаковка]],5,FALSE)</f>
        <v>табак</v>
      </c>
      <c r="I147" s="7" cm="1">
        <f t="array" ref="I147">INDEX('[1]прайс ЗПП'!$A$1:$D$1080,MATCH(1,(мпф1[[#This Row],[артикул]]='[1]прайс ЗПП'!$B$1:$B$1080)*(мпф1[[#This Row],[Source.Name.1]]='[1]прайс ЗПП'!$A$1:$A$1080),0),4)</f>
        <v>770.47771719575428</v>
      </c>
      <c r="J147" s="7">
        <f>мпф1[[#This Row],[цена]]*мпф1[[#This Row],[объем]]</f>
        <v>1225729.2671134365</v>
      </c>
      <c r="K147" s="7">
        <v>3847.125</v>
      </c>
      <c r="L147" t="s">
        <v>187</v>
      </c>
    </row>
    <row r="148" spans="1:12" x14ac:dyDescent="0.35">
      <c r="A148" t="s">
        <v>140</v>
      </c>
      <c r="B148" t="s">
        <v>192</v>
      </c>
      <c r="C148" t="s">
        <v>25</v>
      </c>
      <c r="D148">
        <f>VLOOKUP(мпф1[[#This Row],[Номенклатура]],[1]!Таблица213[[product_name]:[упаковка]],7,FALSE)</f>
        <v>960</v>
      </c>
      <c r="E148" t="s">
        <v>189</v>
      </c>
      <c r="F148" s="7">
        <v>1585.272198315615</v>
      </c>
      <c r="G148" t="str">
        <f>VLOOKUP(мпф1[[#This Row],[артикул]],[1]!Таблица213[[code]:[упаковка]],4,FALSE)</f>
        <v>ОХЛ</v>
      </c>
      <c r="H148" t="str">
        <f>VLOOKUP(мпф1[[#This Row],[артикул]],[1]!Таблица213[[code]:[упаковка]],5,FALSE)</f>
        <v>крыло</v>
      </c>
      <c r="I148" s="7" cm="1">
        <f t="array" ref="I148">INDEX('[1]прайс ЗПП'!$A$1:$D$1080,MATCH(1,(мпф1[[#This Row],[артикул]]='[1]прайс ЗПП'!$B$1:$B$1080)*(мпф1[[#This Row],[Source.Name.1]]='[1]прайс ЗПП'!$A$1:$A$1080),0),4)</f>
        <v>851.12156915564435</v>
      </c>
      <c r="J148" s="7">
        <f>мпф1[[#This Row],[цена]]*мпф1[[#This Row],[объем]]</f>
        <v>1349259.360969204</v>
      </c>
      <c r="K148" s="7">
        <v>8249.2800000000007</v>
      </c>
      <c r="L148" t="s">
        <v>187</v>
      </c>
    </row>
    <row r="149" spans="1:12" x14ac:dyDescent="0.35">
      <c r="A149" t="s">
        <v>140</v>
      </c>
      <c r="B149" t="s">
        <v>192</v>
      </c>
      <c r="C149" t="s">
        <v>25</v>
      </c>
      <c r="D149">
        <f>VLOOKUP(мпф1[[#This Row],[Номенклатура]],[1]!Таблица213[[product_name]:[упаковка]],7,FALSE)</f>
        <v>1066</v>
      </c>
      <c r="E149" t="s">
        <v>63</v>
      </c>
      <c r="F149" s="7">
        <v>399.29326582624043</v>
      </c>
      <c r="G149" t="str">
        <f>VLOOKUP(мпф1[[#This Row],[артикул]],[1]!Таблица213[[code]:[упаковка]],4,FALSE)</f>
        <v>ОХЛ</v>
      </c>
      <c r="H149" t="str">
        <f>VLOOKUP(мпф1[[#This Row],[артикул]],[1]!Таблица213[[code]:[упаковка]],5,FALSE)</f>
        <v>бедро</v>
      </c>
      <c r="I149" s="7" cm="1">
        <f t="array" ref="I149">INDEX('[1]прайс ЗПП'!$A$1:$D$1080,MATCH(1,(мпф1[[#This Row],[артикул]]='[1]прайс ЗПП'!$B$1:$B$1080)*(мпф1[[#This Row],[Source.Name.1]]='[1]прайс ЗПП'!$A$1:$A$1080),0),4)</f>
        <v>877.03140760408451</v>
      </c>
      <c r="J149" s="7">
        <f>мпф1[[#This Row],[цена]]*мпф1[[#This Row],[объем]]</f>
        <v>350192.73497441952</v>
      </c>
      <c r="K149" s="7">
        <v>548.09999999999991</v>
      </c>
      <c r="L149" t="s">
        <v>187</v>
      </c>
    </row>
    <row r="150" spans="1:12" x14ac:dyDescent="0.35">
      <c r="A150" t="s">
        <v>140</v>
      </c>
      <c r="B150" t="s">
        <v>192</v>
      </c>
      <c r="C150" t="s">
        <v>25</v>
      </c>
      <c r="D150">
        <f>VLOOKUP(мпф1[[#This Row],[Номенклатура]],[1]!Таблица213[[product_name]:[упаковка]],7,FALSE)</f>
        <v>1065</v>
      </c>
      <c r="E150" t="s">
        <v>64</v>
      </c>
      <c r="F150" s="7">
        <v>395.89490388092776</v>
      </c>
      <c r="G150" t="str">
        <f>VLOOKUP(мпф1[[#This Row],[артикул]],[1]!Таблица213[[code]:[упаковка]],4,FALSE)</f>
        <v>ОХЛ</v>
      </c>
      <c r="H150" t="str">
        <f>VLOOKUP(мпф1[[#This Row],[артикул]],[1]!Таблица213[[code]:[упаковка]],5,FALSE)</f>
        <v>филе</v>
      </c>
      <c r="I150" s="7" cm="1">
        <f t="array" ref="I150">INDEX('[1]прайс ЗПП'!$A$1:$D$1080,MATCH(1,(мпф1[[#This Row],[артикул]]='[1]прайс ЗПП'!$B$1:$B$1080)*(мпф1[[#This Row],[Source.Name.1]]='[1]прайс ЗПП'!$A$1:$A$1080),0),4)</f>
        <v>1028.5372950449898</v>
      </c>
      <c r="J150" s="7">
        <f>мпф1[[#This Row],[цена]]*мпф1[[#This Row],[объем]]</f>
        <v>407192.6735597857</v>
      </c>
      <c r="K150" s="7">
        <v>7156.8</v>
      </c>
      <c r="L150" t="s">
        <v>187</v>
      </c>
    </row>
    <row r="151" spans="1:12" x14ac:dyDescent="0.35">
      <c r="A151" t="s">
        <v>140</v>
      </c>
      <c r="B151" t="s">
        <v>192</v>
      </c>
      <c r="C151" t="s">
        <v>25</v>
      </c>
      <c r="D151">
        <f>VLOOKUP(мпф1[[#This Row],[Номенклатура]],[1]!Таблица213[[product_name]:[упаковка]],7,FALSE)</f>
        <v>744</v>
      </c>
      <c r="E151" t="s">
        <v>92</v>
      </c>
      <c r="F151" s="7">
        <v>7949.8538043778244</v>
      </c>
      <c r="G151" t="str">
        <f>VLOOKUP(мпф1[[#This Row],[артикул]],[1]!Таблица213[[code]:[упаковка]],4,FALSE)</f>
        <v>ОХЛ</v>
      </c>
      <c r="H151" t="str">
        <f>VLOOKUP(мпф1[[#This Row],[артикул]],[1]!Таблица213[[code]:[упаковка]],5,FALSE)</f>
        <v>шея</v>
      </c>
      <c r="I151" s="7" cm="1">
        <f t="array" ref="I151">INDEX('[1]прайс ЗПП'!$A$1:$D$1080,MATCH(1,(мпф1[[#This Row],[артикул]]='[1]прайс ЗПП'!$B$1:$B$1080)*(мпф1[[#This Row],[Source.Name.1]]='[1]прайс ЗПП'!$A$1:$A$1080),0),4)</f>
        <v>338.42509667252955</v>
      </c>
      <c r="J151" s="7">
        <f>мпф1[[#This Row],[цена]]*мпф1[[#This Row],[объем]]</f>
        <v>2690430.0422790418</v>
      </c>
      <c r="K151" s="7">
        <v>5496.56</v>
      </c>
      <c r="L151" t="s">
        <v>187</v>
      </c>
    </row>
    <row r="152" spans="1:12" x14ac:dyDescent="0.35">
      <c r="A152" t="s">
        <v>140</v>
      </c>
      <c r="B152" t="s">
        <v>193</v>
      </c>
      <c r="C152" t="s">
        <v>194</v>
      </c>
      <c r="D152">
        <f>VLOOKUP(мпф1[[#This Row],[Номенклатура]],[1]!Таблица213[[product_name]:[упаковка]],7,FALSE)</f>
        <v>701</v>
      </c>
      <c r="E152" t="s">
        <v>26</v>
      </c>
      <c r="F152" s="7">
        <v>216.23301501973742</v>
      </c>
      <c r="G152" t="str">
        <f>VLOOKUP(мпф1[[#This Row],[артикул]],[1]!Таблица213[[code]:[упаковка]],4,FALSE)</f>
        <v>ОХЛ</v>
      </c>
      <c r="H152" t="str">
        <f>VLOOKUP(мпф1[[#This Row],[артикул]],[1]!Таблица213[[code]:[упаковка]],5,FALSE)</f>
        <v>тушка</v>
      </c>
      <c r="I152" s="7" cm="1">
        <f t="array" ref="I152">INDEX('[1]прайс ЗПП'!$A$1:$D$1080,MATCH(1,(мпф1[[#This Row],[артикул]]='[1]прайс ЗПП'!$B$1:$B$1080)*(мпф1[[#This Row],[Source.Name.1]]='[1]прайс ЗПП'!$A$1:$A$1080),0),4)</f>
        <v>830.21241257414999</v>
      </c>
      <c r="J152" s="7">
        <f>мпф1[[#This Row],[цена]]*мпф1[[#This Row],[объем]]</f>
        <v>179519.33307771862</v>
      </c>
      <c r="K152" s="7">
        <v>19804.5</v>
      </c>
      <c r="L152" t="s">
        <v>187</v>
      </c>
    </row>
    <row r="153" spans="1:12" x14ac:dyDescent="0.35">
      <c r="A153" t="s">
        <v>140</v>
      </c>
      <c r="B153" t="s">
        <v>193</v>
      </c>
      <c r="C153" t="s">
        <v>194</v>
      </c>
      <c r="D153">
        <f>VLOOKUP(мпф1[[#This Row],[Номенклатура]],[1]!Таблица213[[product_name]:[упаковка]],7,FALSE)</f>
        <v>702</v>
      </c>
      <c r="E153" t="s">
        <v>72</v>
      </c>
      <c r="F153" s="7">
        <v>3187.0866126822166</v>
      </c>
      <c r="G153" t="str">
        <f>VLOOKUP(мпф1[[#This Row],[артикул]],[1]!Таблица213[[code]:[упаковка]],4,FALSE)</f>
        <v>ОХЛ</v>
      </c>
      <c r="H153" t="str">
        <f>VLOOKUP(мпф1[[#This Row],[артикул]],[1]!Таблица213[[code]:[упаковка]],5,FALSE)</f>
        <v>тушка</v>
      </c>
      <c r="I153" s="7" cm="1">
        <f t="array" ref="I153">INDEX('[1]прайс ЗПП'!$A$1:$D$1080,MATCH(1,(мпф1[[#This Row],[артикул]]='[1]прайс ЗПП'!$B$1:$B$1080)*(мпф1[[#This Row],[Source.Name.1]]='[1]прайс ЗПП'!$A$1:$A$1080),0),4)</f>
        <v>797.12515819052089</v>
      </c>
      <c r="J153" s="7">
        <f>мпф1[[#This Row],[цена]]*мпф1[[#This Row],[объем]]</f>
        <v>2540506.9203012032</v>
      </c>
      <c r="K153" s="7">
        <v>3080.2859999999996</v>
      </c>
      <c r="L153" t="s">
        <v>187</v>
      </c>
    </row>
    <row r="154" spans="1:12" x14ac:dyDescent="0.35">
      <c r="A154" t="s">
        <v>140</v>
      </c>
      <c r="B154" t="s">
        <v>193</v>
      </c>
      <c r="C154" t="s">
        <v>194</v>
      </c>
      <c r="D154">
        <f>VLOOKUP(мпф1[[#This Row],[Номенклатура]],[1]!Таблица213[[product_name]:[упаковка]],7,FALSE)</f>
        <v>710</v>
      </c>
      <c r="E154" t="s">
        <v>28</v>
      </c>
      <c r="F154" s="7">
        <v>319.8368335204986</v>
      </c>
      <c r="G154" t="str">
        <f>VLOOKUP(мпф1[[#This Row],[артикул]],[1]!Таблица213[[code]:[упаковка]],4,FALSE)</f>
        <v>ОХЛ</v>
      </c>
      <c r="H154" t="str">
        <f>VLOOKUP(мпф1[[#This Row],[артикул]],[1]!Таблица213[[code]:[упаковка]],5,FALSE)</f>
        <v>бедро</v>
      </c>
      <c r="I154" s="7" cm="1">
        <f t="array" ref="I154">INDEX('[1]прайс ЗПП'!$A$1:$D$1080,MATCH(1,(мпф1[[#This Row],[артикул]]='[1]прайс ЗПП'!$B$1:$B$1080)*(мпф1[[#This Row],[Source.Name.1]]='[1]прайс ЗПП'!$A$1:$A$1080),0),4)</f>
        <v>846.05336318363982</v>
      </c>
      <c r="J154" s="7">
        <f>мпф1[[#This Row],[цена]]*мпф1[[#This Row],[объем]]</f>
        <v>270599.02867002378</v>
      </c>
      <c r="K154" s="7">
        <v>6828.6959999999999</v>
      </c>
      <c r="L154" t="s">
        <v>187</v>
      </c>
    </row>
    <row r="155" spans="1:12" x14ac:dyDescent="0.35">
      <c r="A155" t="s">
        <v>140</v>
      </c>
      <c r="B155" t="s">
        <v>193</v>
      </c>
      <c r="C155" t="s">
        <v>194</v>
      </c>
      <c r="D155">
        <f>VLOOKUP(мпф1[[#This Row],[Номенклатура]],[1]!Таблица213[[product_name]:[упаковка]],7,FALSE)</f>
        <v>711</v>
      </c>
      <c r="E155" t="s">
        <v>73</v>
      </c>
      <c r="F155" s="7">
        <v>22285.037204170374</v>
      </c>
      <c r="G155" t="str">
        <f>VLOOKUP(мпф1[[#This Row],[артикул]],[1]!Таблица213[[code]:[упаковка]],4,FALSE)</f>
        <v>ОХЛ</v>
      </c>
      <c r="H155" t="str">
        <f>VLOOKUP(мпф1[[#This Row],[артикул]],[1]!Таблица213[[code]:[упаковка]],5,FALSE)</f>
        <v>бедро</v>
      </c>
      <c r="I155" s="7" cm="1">
        <f t="array" ref="I155">INDEX('[1]прайс ЗПП'!$A$1:$D$1080,MATCH(1,(мпф1[[#This Row],[артикул]]='[1]прайс ЗПП'!$B$1:$B$1080)*(мпф1[[#This Row],[Source.Name.1]]='[1]прайс ЗПП'!$A$1:$A$1080),0),4)</f>
        <v>812.69837388570988</v>
      </c>
      <c r="J155" s="7">
        <f>мпф1[[#This Row],[цена]]*мпф1[[#This Row],[объем]]</f>
        <v>18111013.497811809</v>
      </c>
      <c r="K155" s="7">
        <v>108.89999999999999</v>
      </c>
      <c r="L155" t="s">
        <v>187</v>
      </c>
    </row>
    <row r="156" spans="1:12" x14ac:dyDescent="0.35">
      <c r="A156" t="s">
        <v>140</v>
      </c>
      <c r="B156" t="s">
        <v>193</v>
      </c>
      <c r="C156" t="s">
        <v>194</v>
      </c>
      <c r="D156">
        <f>VLOOKUP(мпф1[[#This Row],[Номенклатура]],[1]!Таблица213[[product_name]:[упаковка]],7,FALSE)</f>
        <v>712</v>
      </c>
      <c r="E156" t="s">
        <v>30</v>
      </c>
      <c r="F156" s="7">
        <v>313.78857672356969</v>
      </c>
      <c r="G156" t="str">
        <f>VLOOKUP(мпф1[[#This Row],[артикул]],[1]!Таблица213[[code]:[упаковка]],4,FALSE)</f>
        <v>ОХЛ</v>
      </c>
      <c r="H156" t="str">
        <f>VLOOKUP(мпф1[[#This Row],[артикул]],[1]!Таблица213[[code]:[упаковка]],5,FALSE)</f>
        <v>голень</v>
      </c>
      <c r="I156" s="7" cm="1">
        <f t="array" ref="I156">INDEX('[1]прайс ЗПП'!$A$1:$D$1080,MATCH(1,(мпф1[[#This Row],[артикул]]='[1]прайс ЗПП'!$B$1:$B$1080)*(мпф1[[#This Row],[Source.Name.1]]='[1]прайс ЗПП'!$A$1:$A$1080),0),4)</f>
        <v>879.7342418138594</v>
      </c>
      <c r="J156" s="7">
        <f>мпф1[[#This Row],[цена]]*мпф1[[#This Row],[объем]]</f>
        <v>276050.55563375965</v>
      </c>
      <c r="K156" s="7">
        <v>3079.8</v>
      </c>
      <c r="L156" t="s">
        <v>187</v>
      </c>
    </row>
    <row r="157" spans="1:12" x14ac:dyDescent="0.35">
      <c r="A157" t="s">
        <v>140</v>
      </c>
      <c r="B157" t="s">
        <v>193</v>
      </c>
      <c r="C157" t="s">
        <v>194</v>
      </c>
      <c r="D157">
        <f>VLOOKUP(мпф1[[#This Row],[Номенклатура]],[1]!Таблица213[[product_name]:[упаковка]],7,FALSE)</f>
        <v>713</v>
      </c>
      <c r="E157" t="s">
        <v>74</v>
      </c>
      <c r="F157" s="7">
        <v>6901.510184988897</v>
      </c>
      <c r="G157" t="str">
        <f>VLOOKUP(мпф1[[#This Row],[артикул]],[1]!Таблица213[[code]:[упаковка]],4,FALSE)</f>
        <v>ОХЛ</v>
      </c>
      <c r="H157" t="str">
        <f>VLOOKUP(мпф1[[#This Row],[артикул]],[1]!Таблица213[[code]:[упаковка]],5,FALSE)</f>
        <v>голень</v>
      </c>
      <c r="I157" s="7" cm="1">
        <f t="array" ref="I157">INDEX('[1]прайс ЗПП'!$A$1:$D$1080,MATCH(1,(мпф1[[#This Row],[артикул]]='[1]прайс ЗПП'!$B$1:$B$1080)*(мпф1[[#This Row],[Source.Name.1]]='[1]прайс ЗПП'!$A$1:$A$1080),0),4)</f>
        <v>842.8187786313498</v>
      </c>
      <c r="J157" s="7">
        <f>мпф1[[#This Row],[цена]]*мпф1[[#This Row],[объем]]</f>
        <v>5816722.3848241633</v>
      </c>
      <c r="K157" s="7">
        <v>6596.2000000000007</v>
      </c>
      <c r="L157" t="s">
        <v>187</v>
      </c>
    </row>
    <row r="158" spans="1:12" x14ac:dyDescent="0.35">
      <c r="A158" t="s">
        <v>140</v>
      </c>
      <c r="B158" t="s">
        <v>193</v>
      </c>
      <c r="C158" t="s">
        <v>194</v>
      </c>
      <c r="D158">
        <f>VLOOKUP(мпф1[[#This Row],[Номенклатура]],[1]!Таблица213[[product_name]:[упаковка]],7,FALSE)</f>
        <v>714</v>
      </c>
      <c r="E158" s="22" t="s">
        <v>32</v>
      </c>
      <c r="F158" s="7">
        <v>182.18206047578391</v>
      </c>
      <c r="G158" t="str">
        <f>VLOOKUP(мпф1[[#This Row],[артикул]],[1]!Таблица213[[code]:[упаковка]],4,FALSE)</f>
        <v>ОХЛ</v>
      </c>
      <c r="H158" t="str">
        <f>VLOOKUP(мпф1[[#This Row],[артикул]],[1]!Таблица213[[code]:[упаковка]],5,FALSE)</f>
        <v>крыло</v>
      </c>
      <c r="I158" s="7" cm="1">
        <f t="array" ref="I158">INDEX('[1]прайс ЗПП'!$A$1:$D$1080,MATCH(1,(мпф1[[#This Row],[артикул]]='[1]прайс ЗПП'!$B$1:$B$1080)*(мпф1[[#This Row],[Source.Name.1]]='[1]прайс ЗПП'!$A$1:$A$1080),0),4)</f>
        <v>862.22411815250325</v>
      </c>
      <c r="J158" s="7">
        <f>мпф1[[#This Row],[цена]]*мпф1[[#This Row],[объем]]</f>
        <v>157081.76643693881</v>
      </c>
      <c r="K158" s="7">
        <v>3524.5</v>
      </c>
      <c r="L158" t="s">
        <v>187</v>
      </c>
    </row>
    <row r="159" spans="1:12" x14ac:dyDescent="0.35">
      <c r="A159" t="s">
        <v>140</v>
      </c>
      <c r="B159" t="s">
        <v>193</v>
      </c>
      <c r="C159" t="s">
        <v>194</v>
      </c>
      <c r="D159">
        <f>VLOOKUP(мпф1[[#This Row],[Номенклатура]],[1]!Таблица213[[product_name]:[упаковка]],7,FALSE)</f>
        <v>715</v>
      </c>
      <c r="E159" t="s">
        <v>75</v>
      </c>
      <c r="F159" s="7">
        <v>6973.8803457645845</v>
      </c>
      <c r="G159" t="str">
        <f>VLOOKUP(мпф1[[#This Row],[артикул]],[1]!Таблица213[[code]:[упаковка]],4,FALSE)</f>
        <v>ОХЛ</v>
      </c>
      <c r="H159" t="str">
        <f>VLOOKUP(мпф1[[#This Row],[артикул]],[1]!Таблица213[[code]:[упаковка]],5,FALSE)</f>
        <v>крыло</v>
      </c>
      <c r="I159" s="7" cm="1">
        <f t="array" ref="I159">INDEX('[1]прайс ЗПП'!$A$1:$D$1080,MATCH(1,(мпф1[[#This Row],[артикул]]='[1]прайс ЗПП'!$B$1:$B$1080)*(мпф1[[#This Row],[Source.Name.1]]='[1]прайс ЗПП'!$A$1:$A$1080),0),4)</f>
        <v>828.59682092923515</v>
      </c>
      <c r="J159" s="7">
        <f>мпф1[[#This Row],[цена]]*мпф1[[#This Row],[объем]]</f>
        <v>5778535.0840414101</v>
      </c>
      <c r="K159" s="7">
        <v>879.80000000000007</v>
      </c>
      <c r="L159" t="s">
        <v>187</v>
      </c>
    </row>
    <row r="160" spans="1:12" x14ac:dyDescent="0.35">
      <c r="A160" t="s">
        <v>140</v>
      </c>
      <c r="B160" t="s">
        <v>193</v>
      </c>
      <c r="C160" t="s">
        <v>194</v>
      </c>
      <c r="D160">
        <f>VLOOKUP(мпф1[[#This Row],[Номенклатура]],[1]!Таблица213[[product_name]:[упаковка]],7,FALSE)</f>
        <v>717</v>
      </c>
      <c r="E160" t="s">
        <v>76</v>
      </c>
      <c r="F160" s="7">
        <v>4251.3291039967498</v>
      </c>
      <c r="G160" t="str">
        <f>VLOOKUP(мпф1[[#This Row],[артикул]],[1]!Таблица213[[code]:[упаковка]],4,FALSE)</f>
        <v>ОХЛ</v>
      </c>
      <c r="H160" t="str">
        <f>VLOOKUP(мпф1[[#This Row],[артикул]],[1]!Таблица213[[code]:[упаковка]],5,FALSE)</f>
        <v>четвертина</v>
      </c>
      <c r="I160" s="7" cm="1">
        <f t="array" ref="I160">INDEX('[1]прайс ЗПП'!$A$1:$D$1080,MATCH(1,(мпф1[[#This Row],[артикул]]='[1]прайс ЗПП'!$B$1:$B$1080)*(мпф1[[#This Row],[Source.Name.1]]='[1]прайс ЗПП'!$A$1:$A$1080),0),4)</f>
        <v>797.02339769292848</v>
      </c>
      <c r="J160" s="7">
        <f>мпф1[[#This Row],[цена]]*мпф1[[#This Row],[объем]]</f>
        <v>3388408.7671783227</v>
      </c>
      <c r="K160" s="7">
        <v>4403.3995454545457</v>
      </c>
      <c r="L160" t="s">
        <v>187</v>
      </c>
    </row>
    <row r="161" spans="1:12" x14ac:dyDescent="0.35">
      <c r="A161" t="s">
        <v>140</v>
      </c>
      <c r="B161" t="s">
        <v>193</v>
      </c>
      <c r="C161" t="s">
        <v>194</v>
      </c>
      <c r="D161">
        <f>VLOOKUP(мпф1[[#This Row],[Номенклатура]],[1]!Таблица213[[product_name]:[упаковка]],7,FALSE)</f>
        <v>718</v>
      </c>
      <c r="E161" t="s">
        <v>36</v>
      </c>
      <c r="F161" s="7">
        <v>531.22288627119451</v>
      </c>
      <c r="G161" t="str">
        <f>VLOOKUP(мпф1[[#This Row],[артикул]],[1]!Таблица213[[code]:[упаковка]],4,FALSE)</f>
        <v>ОХЛ</v>
      </c>
      <c r="H161" t="str">
        <f>VLOOKUP(мпф1[[#This Row],[артикул]],[1]!Таблица213[[code]:[упаковка]],5,FALSE)</f>
        <v>филе</v>
      </c>
      <c r="I161" s="7" cm="1">
        <f t="array" ref="I161">INDEX('[1]прайс ЗПП'!$A$1:$D$1080,MATCH(1,(мпф1[[#This Row],[артикул]]='[1]прайс ЗПП'!$B$1:$B$1080)*(мпф1[[#This Row],[Source.Name.1]]='[1]прайс ЗПП'!$A$1:$A$1080),0),4)</f>
        <v>1115.962625860752</v>
      </c>
      <c r="J161" s="7">
        <f>мпф1[[#This Row],[цена]]*мпф1[[#This Row],[объем]]</f>
        <v>592824.88708052982</v>
      </c>
      <c r="K161" s="7">
        <v>990.6</v>
      </c>
      <c r="L161" t="s">
        <v>187</v>
      </c>
    </row>
    <row r="162" spans="1:12" x14ac:dyDescent="0.35">
      <c r="A162" t="s">
        <v>140</v>
      </c>
      <c r="B162" t="s">
        <v>193</v>
      </c>
      <c r="C162" t="s">
        <v>194</v>
      </c>
      <c r="D162">
        <f>VLOOKUP(мпф1[[#This Row],[Номенклатура]],[1]!Таблица213[[product_name]:[упаковка]],7,FALSE)</f>
        <v>719</v>
      </c>
      <c r="E162" t="s">
        <v>77</v>
      </c>
      <c r="F162" s="7">
        <v>14863.669423748037</v>
      </c>
      <c r="G162" t="str">
        <f>VLOOKUP(мпф1[[#This Row],[артикул]],[1]!Таблица213[[code]:[упаковка]],4,FALSE)</f>
        <v>ОХЛ</v>
      </c>
      <c r="H162" t="str">
        <f>VLOOKUP(мпф1[[#This Row],[артикул]],[1]!Таблица213[[code]:[упаковка]],5,FALSE)</f>
        <v>филе</v>
      </c>
      <c r="I162" s="7" cm="1">
        <f t="array" ref="I162">INDEX('[1]прайс ЗПП'!$A$1:$D$1080,MATCH(1,(мпф1[[#This Row],[артикул]]='[1]прайс ЗПП'!$B$1:$B$1080)*(мпф1[[#This Row],[Source.Name.1]]='[1]прайс ЗПП'!$A$1:$A$1080),0),4)</f>
        <v>1078.6306531006571</v>
      </c>
      <c r="J162" s="7">
        <f>мпф1[[#This Row],[цена]]*мпф1[[#This Row],[объем]]</f>
        <v>16032409.458009614</v>
      </c>
      <c r="K162" s="7">
        <v>4397.3999999999996</v>
      </c>
      <c r="L162" t="s">
        <v>187</v>
      </c>
    </row>
    <row r="163" spans="1:12" x14ac:dyDescent="0.35">
      <c r="A163" t="s">
        <v>140</v>
      </c>
      <c r="B163" t="s">
        <v>193</v>
      </c>
      <c r="C163" t="s">
        <v>194</v>
      </c>
      <c r="D163">
        <f>VLOOKUP(мпф1[[#This Row],[Номенклатура]],[1]!Таблица213[[product_name]:[упаковка]],7,FALSE)</f>
        <v>725</v>
      </c>
      <c r="E163" t="s">
        <v>78</v>
      </c>
      <c r="F163" s="7">
        <v>4246.0016239165543</v>
      </c>
      <c r="G163" t="str">
        <f>VLOOKUP(мпф1[[#This Row],[артикул]],[1]!Таблица213[[code]:[упаковка]],4,FALSE)</f>
        <v>ОХЛ</v>
      </c>
      <c r="H163" t="str">
        <f>VLOOKUP(мпф1[[#This Row],[артикул]],[1]!Таблица213[[code]:[упаковка]],5,FALSE)</f>
        <v>грудка</v>
      </c>
      <c r="I163" s="7" cm="1">
        <f t="array" ref="I163">INDEX('[1]прайс ЗПП'!$A$1:$D$1080,MATCH(1,(мпф1[[#This Row],[артикул]]='[1]прайс ЗПП'!$B$1:$B$1080)*(мпф1[[#This Row],[Source.Name.1]]='[1]прайс ЗПП'!$A$1:$A$1080),0),4)</f>
        <v>861.04525599310011</v>
      </c>
      <c r="J163" s="7">
        <f>мпф1[[#This Row],[цена]]*мпф1[[#This Row],[объем]]</f>
        <v>3655999.5552123482</v>
      </c>
      <c r="K163" s="7">
        <v>847.63499878765526</v>
      </c>
      <c r="L163" t="s">
        <v>187</v>
      </c>
    </row>
    <row r="164" spans="1:12" x14ac:dyDescent="0.35">
      <c r="A164" t="s">
        <v>140</v>
      </c>
      <c r="B164" t="s">
        <v>193</v>
      </c>
      <c r="C164" t="s">
        <v>194</v>
      </c>
      <c r="D164">
        <f>VLOOKUP(мпф1[[#This Row],[Номенклатура]],[1]!Таблица213[[product_name]:[упаковка]],7,FALSE)</f>
        <v>29</v>
      </c>
      <c r="E164" t="s">
        <v>79</v>
      </c>
      <c r="F164" s="7">
        <v>209.54754982105956</v>
      </c>
      <c r="G164" t="str">
        <f>VLOOKUP(мпф1[[#This Row],[артикул]],[1]!Таблица213[[code]:[упаковка]],4,FALSE)</f>
        <v>ОХЛ</v>
      </c>
      <c r="H164" t="str">
        <f>VLOOKUP(мпф1[[#This Row],[артикул]],[1]!Таблица213[[code]:[упаковка]],5,FALSE)</f>
        <v>табак</v>
      </c>
      <c r="I164" s="7" cm="1">
        <f t="array" ref="I164">INDEX('[1]прайс ЗПП'!$A$1:$D$1080,MATCH(1,(мпф1[[#This Row],[артикул]]='[1]прайс ЗПП'!$B$1:$B$1080)*(мпф1[[#This Row],[Source.Name.1]]='[1]прайс ЗПП'!$A$1:$A$1080),0),4)</f>
        <v>755.88238310325448</v>
      </c>
      <c r="J164" s="7">
        <f>мпф1[[#This Row],[цена]]*мпф1[[#This Row],[объем]]</f>
        <v>158393.30133219046</v>
      </c>
      <c r="K164" s="7">
        <v>1821.9151394582</v>
      </c>
      <c r="L164" t="s">
        <v>187</v>
      </c>
    </row>
    <row r="165" spans="1:12" x14ac:dyDescent="0.35">
      <c r="A165" t="s">
        <v>140</v>
      </c>
      <c r="B165" t="s">
        <v>193</v>
      </c>
      <c r="C165" t="s">
        <v>194</v>
      </c>
      <c r="D165">
        <f>VLOOKUP(мпф1[[#This Row],[Номенклатура]],[1]!Таблица213[[product_name]:[упаковка]],7,FALSE)</f>
        <v>30</v>
      </c>
      <c r="E165" t="s">
        <v>80</v>
      </c>
      <c r="F165" s="7">
        <v>24406.126390923408</v>
      </c>
      <c r="G165" t="str">
        <f>VLOOKUP(мпф1[[#This Row],[артикул]],[1]!Таблица213[[code]:[упаковка]],4,FALSE)</f>
        <v>ОХЛ</v>
      </c>
      <c r="H165" t="str">
        <f>VLOOKUP(мпф1[[#This Row],[артикул]],[1]!Таблица213[[code]:[упаковка]],5,FALSE)</f>
        <v>рагу</v>
      </c>
      <c r="I165" s="7" cm="1">
        <f t="array" ref="I165">INDEX('[1]прайс ЗПП'!$A$1:$D$1080,MATCH(1,(мпф1[[#This Row],[артикул]]='[1]прайс ЗПП'!$B$1:$B$1080)*(мпф1[[#This Row],[Source.Name.1]]='[1]прайс ЗПП'!$A$1:$A$1080),0),4)</f>
        <v>707.82359486111943</v>
      </c>
      <c r="J165" s="7">
        <f>мпф1[[#This Row],[цена]]*мпф1[[#This Row],[объем]]</f>
        <v>17275232.118658245</v>
      </c>
      <c r="K165" s="7">
        <v>1886.9396815076852</v>
      </c>
      <c r="L165" t="s">
        <v>187</v>
      </c>
    </row>
    <row r="166" spans="1:12" x14ac:dyDescent="0.35">
      <c r="A166" t="s">
        <v>140</v>
      </c>
      <c r="B166" t="s">
        <v>193</v>
      </c>
      <c r="C166" t="s">
        <v>194</v>
      </c>
      <c r="D166">
        <f>VLOOKUP(мпф1[[#This Row],[Номенклатура]],[1]!Таблица213[[product_name]:[упаковка]],7,FALSE)</f>
        <v>781</v>
      </c>
      <c r="E166" t="s">
        <v>188</v>
      </c>
      <c r="F166" s="7">
        <v>1597.7217220902821</v>
      </c>
      <c r="G166" t="str">
        <f>VLOOKUP(мпф1[[#This Row],[артикул]],[1]!Таблица213[[code]:[упаковка]],4,FALSE)</f>
        <v>ОХЛ</v>
      </c>
      <c r="H166" t="str">
        <f>VLOOKUP(мпф1[[#This Row],[артикул]],[1]!Таблица213[[code]:[упаковка]],5,FALSE)</f>
        <v>спинка</v>
      </c>
      <c r="I166" s="7" cm="1">
        <f t="array" ref="I166">INDEX('[1]прайс ЗПП'!$A$1:$D$1080,MATCH(1,(мпф1[[#This Row],[артикул]]='[1]прайс ЗПП'!$B$1:$B$1080)*(мпф1[[#This Row],[Source.Name.1]]='[1]прайс ЗПП'!$A$1:$A$1080),0),4)</f>
        <v>363.54469080180706</v>
      </c>
      <c r="J166" s="7">
        <f>мпф1[[#This Row],[цена]]*мпф1[[#This Row],[объем]]</f>
        <v>580843.24944464234</v>
      </c>
      <c r="K166" s="7">
        <v>967.22818327828224</v>
      </c>
      <c r="L166" t="s">
        <v>187</v>
      </c>
    </row>
    <row r="167" spans="1:12" x14ac:dyDescent="0.35">
      <c r="A167" t="s">
        <v>140</v>
      </c>
      <c r="B167" t="s">
        <v>193</v>
      </c>
      <c r="C167" t="s">
        <v>194</v>
      </c>
      <c r="D167">
        <f>VLOOKUP(мпф1[[#This Row],[Номенклатура]],[1]!Таблица213[[product_name]:[упаковка]],7,FALSE)</f>
        <v>730</v>
      </c>
      <c r="E167" t="s">
        <v>45</v>
      </c>
      <c r="F167" s="7">
        <v>104.04255215442438</v>
      </c>
      <c r="G167" t="str">
        <f>VLOOKUP(мпф1[[#This Row],[артикул]],[1]!Таблица213[[code]:[упаковка]],4,FALSE)</f>
        <v>ОХЛ</v>
      </c>
      <c r="H167" t="str">
        <f>VLOOKUP(мпф1[[#This Row],[артикул]],[1]!Таблица213[[code]:[упаковка]],5,FALSE)</f>
        <v>желудки</v>
      </c>
      <c r="I167" s="7" cm="1">
        <f t="array" ref="I167">INDEX('[1]прайс ЗПП'!$A$1:$D$1080,MATCH(1,(мпф1[[#This Row],[артикул]]='[1]прайс ЗПП'!$B$1:$B$1080)*(мпф1[[#This Row],[Source.Name.1]]='[1]прайс ЗПП'!$A$1:$A$1080),0),4)</f>
        <v>560.62410142067495</v>
      </c>
      <c r="J167" s="7">
        <f>мпф1[[#This Row],[цена]]*мпф1[[#This Row],[объем]]</f>
        <v>58328.762311087878</v>
      </c>
      <c r="K167" s="7">
        <v>1692.4268076862857</v>
      </c>
      <c r="L167" t="s">
        <v>187</v>
      </c>
    </row>
    <row r="168" spans="1:12" x14ac:dyDescent="0.35">
      <c r="A168" t="s">
        <v>140</v>
      </c>
      <c r="B168" t="s">
        <v>193</v>
      </c>
      <c r="C168" t="s">
        <v>194</v>
      </c>
      <c r="D168">
        <f>VLOOKUP(мпф1[[#This Row],[Номенклатура]],[1]!Таблица213[[product_name]:[упаковка]],7,FALSE)</f>
        <v>731</v>
      </c>
      <c r="E168" t="s">
        <v>81</v>
      </c>
      <c r="F168" s="7">
        <v>1588.7917947899025</v>
      </c>
      <c r="G168" t="str">
        <f>VLOOKUP(мпф1[[#This Row],[артикул]],[1]!Таблица213[[code]:[упаковка]],4,FALSE)</f>
        <v>ОХЛ</v>
      </c>
      <c r="H168" t="str">
        <f>VLOOKUP(мпф1[[#This Row],[артикул]],[1]!Таблица213[[code]:[упаковка]],5,FALSE)</f>
        <v>желудки</v>
      </c>
      <c r="I168" s="7" cm="1">
        <f t="array" ref="I168">INDEX('[1]прайс ЗПП'!$A$1:$D$1080,MATCH(1,(мпф1[[#This Row],[артикул]]='[1]прайс ЗПП'!$B$1:$B$1080)*(мпф1[[#This Row],[Source.Name.1]]='[1]прайс ЗПП'!$A$1:$A$1080),0),4)</f>
        <v>539.39183601523564</v>
      </c>
      <c r="J168" s="7">
        <f>мпф1[[#This Row],[цена]]*мпф1[[#This Row],[объем]]</f>
        <v>856981.32323766698</v>
      </c>
      <c r="K168" s="7">
        <v>1706.8594674677859</v>
      </c>
      <c r="L168" t="s">
        <v>187</v>
      </c>
    </row>
    <row r="169" spans="1:12" x14ac:dyDescent="0.35">
      <c r="A169" t="s">
        <v>140</v>
      </c>
      <c r="B169" t="s">
        <v>193</v>
      </c>
      <c r="C169" t="s">
        <v>194</v>
      </c>
      <c r="D169">
        <f>VLOOKUP(мпф1[[#This Row],[Номенклатура]],[1]!Таблица213[[product_name]:[упаковка]],7,FALSE)</f>
        <v>732</v>
      </c>
      <c r="E169" t="s">
        <v>47</v>
      </c>
      <c r="F169" s="7">
        <v>317.76851772465761</v>
      </c>
      <c r="G169" t="str">
        <f>VLOOKUP(мпф1[[#This Row],[артикул]],[1]!Таблица213[[code]:[упаковка]],4,FALSE)</f>
        <v>ОХЛ</v>
      </c>
      <c r="H169" t="str">
        <f>VLOOKUP(мпф1[[#This Row],[артикул]],[1]!Таблица213[[code]:[упаковка]],5,FALSE)</f>
        <v>печень</v>
      </c>
      <c r="I169" s="7" cm="1">
        <f t="array" ref="I169">INDEX('[1]прайс ЗПП'!$A$1:$D$1080,MATCH(1,(мпф1[[#This Row],[артикул]]='[1]прайс ЗПП'!$B$1:$B$1080)*(мпф1[[#This Row],[Source.Name.1]]='[1]прайс ЗПП'!$A$1:$A$1080),0),4)</f>
        <v>536.19005944928676</v>
      </c>
      <c r="J169" s="7">
        <f>мпф1[[#This Row],[цена]]*мпф1[[#This Row],[объем]]</f>
        <v>170384.32040989591</v>
      </c>
      <c r="K169" s="7">
        <v>953.70412329068529</v>
      </c>
      <c r="L169" t="s">
        <v>187</v>
      </c>
    </row>
    <row r="170" spans="1:12" x14ac:dyDescent="0.35">
      <c r="A170" t="s">
        <v>140</v>
      </c>
      <c r="B170" t="s">
        <v>193</v>
      </c>
      <c r="C170" t="s">
        <v>194</v>
      </c>
      <c r="D170">
        <f>VLOOKUP(мпф1[[#This Row],[Номенклатура]],[1]!Таблица213[[product_name]:[упаковка]],7,FALSE)</f>
        <v>733</v>
      </c>
      <c r="E170" t="s">
        <v>82</v>
      </c>
      <c r="F170" s="7">
        <v>6370.4126511901768</v>
      </c>
      <c r="G170" t="str">
        <f>VLOOKUP(мпф1[[#This Row],[артикул]],[1]!Таблица213[[code]:[упаковка]],4,FALSE)</f>
        <v>ОХЛ</v>
      </c>
      <c r="H170" t="str">
        <f>VLOOKUP(мпф1[[#This Row],[артикул]],[1]!Таблица213[[code]:[упаковка]],5,FALSE)</f>
        <v>печень</v>
      </c>
      <c r="I170" s="7" cm="1">
        <f t="array" ref="I170">INDEX('[1]прайс ЗПП'!$A$1:$D$1080,MATCH(1,(мпф1[[#This Row],[артикул]]='[1]прайс ЗПП'!$B$1:$B$1080)*(мпф1[[#This Row],[Source.Name.1]]='[1]прайс ЗПП'!$A$1:$A$1080),0),4)</f>
        <v>512.90071095047028</v>
      </c>
      <c r="J170" s="7">
        <f>мпф1[[#This Row],[цена]]*мпф1[[#This Row],[объем]]</f>
        <v>3267389.1778433118</v>
      </c>
      <c r="K170" s="7">
        <v>754.1614792161165</v>
      </c>
      <c r="L170" t="s">
        <v>187</v>
      </c>
    </row>
    <row r="171" spans="1:12" x14ac:dyDescent="0.35">
      <c r="A171" t="s">
        <v>140</v>
      </c>
      <c r="B171" t="s">
        <v>193</v>
      </c>
      <c r="C171" t="s">
        <v>194</v>
      </c>
      <c r="D171">
        <f>VLOOKUP(мпф1[[#This Row],[Номенклатура]],[1]!Таблица213[[product_name]:[упаковка]],7,FALSE)</f>
        <v>734</v>
      </c>
      <c r="E171" t="s">
        <v>49</v>
      </c>
      <c r="F171" s="7">
        <v>319.33350332338586</v>
      </c>
      <c r="G171" t="str">
        <f>VLOOKUP(мпф1[[#This Row],[артикул]],[1]!Таблица213[[code]:[упаковка]],4,FALSE)</f>
        <v>ОХЛ</v>
      </c>
      <c r="H171" t="str">
        <f>VLOOKUP(мпф1[[#This Row],[артикул]],[1]!Таблица213[[code]:[упаковка]],5,FALSE)</f>
        <v>сердце</v>
      </c>
      <c r="I171" s="7" cm="1">
        <f t="array" ref="I171">INDEX('[1]прайс ЗПП'!$A$1:$D$1080,MATCH(1,(мпф1[[#This Row],[артикул]]='[1]прайс ЗПП'!$B$1:$B$1080)*(мпф1[[#This Row],[Source.Name.1]]='[1]прайс ЗПП'!$A$1:$A$1080),0),4)</f>
        <v>895.95773301873669</v>
      </c>
      <c r="J171" s="7">
        <f>мпф1[[#This Row],[цена]]*мпф1[[#This Row],[объем]]</f>
        <v>286109.321714552</v>
      </c>
      <c r="K171" s="7">
        <v>2858.3709103917472</v>
      </c>
      <c r="L171" t="s">
        <v>187</v>
      </c>
    </row>
    <row r="172" spans="1:12" x14ac:dyDescent="0.35">
      <c r="A172" t="s">
        <v>140</v>
      </c>
      <c r="B172" t="s">
        <v>193</v>
      </c>
      <c r="C172" t="s">
        <v>194</v>
      </c>
      <c r="D172">
        <f>VLOOKUP(мпф1[[#This Row],[Номенклатура]],[1]!Таблица213[[product_name]:[упаковка]],7,FALSE)</f>
        <v>735</v>
      </c>
      <c r="E172" t="s">
        <v>83</v>
      </c>
      <c r="F172" s="7">
        <v>1051.9133654898658</v>
      </c>
      <c r="G172" t="str">
        <f>VLOOKUP(мпф1[[#This Row],[артикул]],[1]!Таблица213[[code]:[упаковка]],4,FALSE)</f>
        <v>ОХЛ</v>
      </c>
      <c r="H172" t="str">
        <f>VLOOKUP(мпф1[[#This Row],[артикул]],[1]!Таблица213[[code]:[упаковка]],5,FALSE)</f>
        <v>сердце</v>
      </c>
      <c r="I172" s="7" cm="1">
        <f t="array" ref="I172">INDEX('[1]прайс ЗПП'!$A$1:$D$1080,MATCH(1,(мпф1[[#This Row],[артикул]]='[1]прайс ЗПП'!$B$1:$B$1080)*(мпф1[[#This Row],[Source.Name.1]]='[1]прайс ЗПП'!$A$1:$A$1080),0),4)</f>
        <v>869.3208406140119</v>
      </c>
      <c r="J172" s="7">
        <f>мпф1[[#This Row],[цена]]*мпф1[[#This Row],[объем]]</f>
        <v>914450.21114076441</v>
      </c>
      <c r="K172" s="7">
        <v>2177.9079352235358</v>
      </c>
      <c r="L172" t="s">
        <v>187</v>
      </c>
    </row>
    <row r="173" spans="1:12" x14ac:dyDescent="0.35">
      <c r="A173" t="s">
        <v>140</v>
      </c>
      <c r="B173" t="s">
        <v>193</v>
      </c>
      <c r="C173" t="s">
        <v>194</v>
      </c>
      <c r="D173">
        <f>VLOOKUP(мпф1[[#This Row],[Номенклатура]],[1]!Таблица213[[product_name]:[упаковка]],7,FALSE)</f>
        <v>941</v>
      </c>
      <c r="E173" t="s">
        <v>51</v>
      </c>
      <c r="F173" s="7">
        <v>312.77405337311183</v>
      </c>
      <c r="G173" t="str">
        <f>VLOOKUP(мпф1[[#This Row],[артикул]],[1]!Таблица213[[code]:[упаковка]],4,FALSE)</f>
        <v>ОХЛ</v>
      </c>
      <c r="H173" t="str">
        <f>VLOOKUP(мпф1[[#This Row],[артикул]],[1]!Таблица213[[code]:[упаковка]],5,FALSE)</f>
        <v>бедро</v>
      </c>
      <c r="I173" s="7" cm="1">
        <f t="array" ref="I173">INDEX('[1]прайс ЗПП'!$A$1:$D$1080,MATCH(1,(мпф1[[#This Row],[артикул]]='[1]прайс ЗПП'!$B$1:$B$1080)*(мпф1[[#This Row],[Source.Name.1]]='[1]прайс ЗПП'!$A$1:$A$1080),0),4)</f>
        <v>920.92315104582042</v>
      </c>
      <c r="J173" s="7">
        <f>мпф1[[#This Row],[цена]]*мпф1[[#This Row],[объем]]</f>
        <v>288040.86679773976</v>
      </c>
      <c r="K173" s="7">
        <v>475.07876527944177</v>
      </c>
      <c r="L173" t="s">
        <v>187</v>
      </c>
    </row>
    <row r="174" spans="1:12" x14ac:dyDescent="0.35">
      <c r="A174" t="s">
        <v>140</v>
      </c>
      <c r="B174" t="s">
        <v>193</v>
      </c>
      <c r="C174" t="s">
        <v>194</v>
      </c>
      <c r="D174">
        <f>VLOOKUP(мпф1[[#This Row],[Номенклатура]],[1]!Таблица213[[product_name]:[упаковка]],7,FALSE)</f>
        <v>942</v>
      </c>
      <c r="E174" t="s">
        <v>52</v>
      </c>
      <c r="F174" s="7">
        <v>216.08280755906975</v>
      </c>
      <c r="G174" t="str">
        <f>VLOOKUP(мпф1[[#This Row],[артикул]],[1]!Таблица213[[code]:[упаковка]],4,FALSE)</f>
        <v>ОХЛ</v>
      </c>
      <c r="H174" t="str">
        <f>VLOOKUP(мпф1[[#This Row],[артикул]],[1]!Таблица213[[code]:[упаковка]],5,FALSE)</f>
        <v>крыло</v>
      </c>
      <c r="I174" s="7" cm="1">
        <f t="array" ref="I174">INDEX('[1]прайс ЗПП'!$A$1:$D$1080,MATCH(1,(мпф1[[#This Row],[артикул]]='[1]прайс ЗПП'!$B$1:$B$1080)*(мпф1[[#This Row],[Source.Name.1]]='[1]прайс ЗПП'!$A$1:$A$1080),0),4)</f>
        <v>903.45238041205005</v>
      </c>
      <c r="J174" s="7">
        <f>мпф1[[#This Row],[цена]]*мпф1[[#This Row],[объем]]</f>
        <v>195220.52685536048</v>
      </c>
      <c r="K174" s="7">
        <v>10999.8</v>
      </c>
      <c r="L174" t="s">
        <v>187</v>
      </c>
    </row>
    <row r="175" spans="1:12" x14ac:dyDescent="0.35">
      <c r="A175" t="s">
        <v>140</v>
      </c>
      <c r="B175" t="s">
        <v>193</v>
      </c>
      <c r="C175" t="s">
        <v>194</v>
      </c>
      <c r="D175">
        <f>VLOOKUP(мпф1[[#This Row],[Номенклатура]],[1]!Таблица213[[product_name]:[упаковка]],7,FALSE)</f>
        <v>204</v>
      </c>
      <c r="E175" t="s">
        <v>84</v>
      </c>
      <c r="F175" s="7">
        <v>8164.5069699844134</v>
      </c>
      <c r="G175" t="str">
        <f>VLOOKUP(мпф1[[#This Row],[артикул]],[1]!Таблица213[[code]:[упаковка]],4,FALSE)</f>
        <v>ОХЛ</v>
      </c>
      <c r="H175" t="str">
        <f>VLOOKUP(мпф1[[#This Row],[артикул]],[1]!Таблица213[[code]:[упаковка]],5,FALSE)</f>
        <v>крыло</v>
      </c>
      <c r="I175" s="7" cm="1">
        <f t="array" ref="I175">INDEX('[1]прайс ЗПП'!$A$1:$D$1080,MATCH(1,(мпф1[[#This Row],[артикул]]='[1]прайс ЗПП'!$B$1:$B$1080)*(мпф1[[#This Row],[Source.Name.1]]='[1]прайс ЗПП'!$A$1:$A$1080),0),4)</f>
        <v>839.50974965132173</v>
      </c>
      <c r="J175" s="7">
        <f>мпф1[[#This Row],[цена]]*мпф1[[#This Row],[объем]]</f>
        <v>6854183.202398086</v>
      </c>
      <c r="K175" s="7">
        <v>1098</v>
      </c>
      <c r="L175" t="s">
        <v>187</v>
      </c>
    </row>
    <row r="176" spans="1:12" x14ac:dyDescent="0.35">
      <c r="A176" t="s">
        <v>140</v>
      </c>
      <c r="B176" t="s">
        <v>193</v>
      </c>
      <c r="C176" t="s">
        <v>194</v>
      </c>
      <c r="D176">
        <f>VLOOKUP(мпф1[[#This Row],[Номенклатура]],[1]!Таблица213[[product_name]:[упаковка]],7,FALSE)</f>
        <v>959</v>
      </c>
      <c r="E176" t="s">
        <v>85</v>
      </c>
      <c r="F176" s="7">
        <v>856.35968001916615</v>
      </c>
      <c r="G176" t="str">
        <f>VLOOKUP(мпф1[[#This Row],[артикул]],[1]!Таблица213[[code]:[упаковка]],4,FALSE)</f>
        <v>ОХЛ</v>
      </c>
      <c r="H176" t="str">
        <f>VLOOKUP(мпф1[[#This Row],[артикул]],[1]!Таблица213[[code]:[упаковка]],5,FALSE)</f>
        <v>табак</v>
      </c>
      <c r="I176" s="7" cm="1">
        <f t="array" ref="I176">INDEX('[1]прайс ЗПП'!$A$1:$D$1080,MATCH(1,(мпф1[[#This Row],[артикул]]='[1]прайс ЗПП'!$B$1:$B$1080)*(мпф1[[#This Row],[Source.Name.1]]='[1]прайс ЗПП'!$A$1:$A$1080),0),4)</f>
        <v>678.09999548652547</v>
      </c>
      <c r="J176" s="7">
        <f>мпф1[[#This Row],[цена]]*мпф1[[#This Row],[объем]]</f>
        <v>580697.49515583902</v>
      </c>
      <c r="K176" s="7">
        <v>4407</v>
      </c>
      <c r="L176" t="s">
        <v>187</v>
      </c>
    </row>
    <row r="177" spans="1:12" x14ac:dyDescent="0.35">
      <c r="A177" t="s">
        <v>140</v>
      </c>
      <c r="B177" t="s">
        <v>193</v>
      </c>
      <c r="C177" t="s">
        <v>194</v>
      </c>
      <c r="D177">
        <f>VLOOKUP(мпф1[[#This Row],[Номенклатура]],[1]!Таблица213[[product_name]:[упаковка]],7,FALSE)</f>
        <v>952</v>
      </c>
      <c r="E177" t="s">
        <v>86</v>
      </c>
      <c r="F177" s="7">
        <v>3296.2328128624872</v>
      </c>
      <c r="G177" t="str">
        <f>VLOOKUP(мпф1[[#This Row],[артикул]],[1]!Таблица213[[code]:[упаковка]],4,FALSE)</f>
        <v>ОХЛ</v>
      </c>
      <c r="H177" t="str">
        <f>VLOOKUP(мпф1[[#This Row],[артикул]],[1]!Таблица213[[code]:[упаковка]],5,FALSE)</f>
        <v>голень</v>
      </c>
      <c r="I177" s="7" cm="1">
        <f t="array" ref="I177">INDEX('[1]прайс ЗПП'!$A$1:$D$1080,MATCH(1,(мпф1[[#This Row],[артикул]]='[1]прайс ЗПП'!$B$1:$B$1080)*(мпф1[[#This Row],[Source.Name.1]]='[1]прайс ЗПП'!$A$1:$A$1080),0),4)</f>
        <v>883.98018990491494</v>
      </c>
      <c r="J177" s="7">
        <f>мпф1[[#This Row],[цена]]*мпф1[[#This Row],[объем]]</f>
        <v>2913804.5078849932</v>
      </c>
      <c r="K177" s="7">
        <v>546.75</v>
      </c>
      <c r="L177" t="s">
        <v>187</v>
      </c>
    </row>
    <row r="178" spans="1:12" x14ac:dyDescent="0.35">
      <c r="A178" t="s">
        <v>140</v>
      </c>
      <c r="B178" t="s">
        <v>193</v>
      </c>
      <c r="C178" t="s">
        <v>194</v>
      </c>
      <c r="D178">
        <f>VLOOKUP(мпф1[[#This Row],[Номенклатура]],[1]!Таблица213[[product_name]:[упаковка]],7,FALSE)</f>
        <v>953</v>
      </c>
      <c r="E178" t="s">
        <v>87</v>
      </c>
      <c r="F178" s="7">
        <v>3286.2362681148752</v>
      </c>
      <c r="G178" t="str">
        <f>VLOOKUP(мпф1[[#This Row],[артикул]],[1]!Таблица213[[code]:[упаковка]],4,FALSE)</f>
        <v>ОХЛ</v>
      </c>
      <c r="H178" t="str">
        <f>VLOOKUP(мпф1[[#This Row],[артикул]],[1]!Таблица213[[code]:[упаковка]],5,FALSE)</f>
        <v>бедро</v>
      </c>
      <c r="I178" s="7" cm="1">
        <f t="array" ref="I178">INDEX('[1]прайс ЗПП'!$A$1:$D$1080,MATCH(1,(мпф1[[#This Row],[артикул]]='[1]прайс ЗПП'!$B$1:$B$1080)*(мпф1[[#This Row],[Source.Name.1]]='[1]прайс ЗПП'!$A$1:$A$1080),0),4)</f>
        <v>897.77151956630337</v>
      </c>
      <c r="J178" s="7">
        <f>мпф1[[#This Row],[цена]]*мпф1[[#This Row],[объем]]</f>
        <v>2950289.3280793894</v>
      </c>
      <c r="K178" s="7">
        <v>28331.279999999999</v>
      </c>
      <c r="L178" t="s">
        <v>187</v>
      </c>
    </row>
    <row r="179" spans="1:12" x14ac:dyDescent="0.35">
      <c r="A179" t="s">
        <v>140</v>
      </c>
      <c r="B179" t="s">
        <v>193</v>
      </c>
      <c r="C179" t="s">
        <v>194</v>
      </c>
      <c r="D179">
        <f>VLOOKUP(мпф1[[#This Row],[Номенклатура]],[1]!Таблица213[[product_name]:[упаковка]],7,FALSE)</f>
        <v>958</v>
      </c>
      <c r="E179" t="s">
        <v>58</v>
      </c>
      <c r="F179" s="7">
        <v>745.38510212685401</v>
      </c>
      <c r="G179" t="str">
        <f>VLOOKUP(мпф1[[#This Row],[артикул]],[1]!Таблица213[[code]:[упаковка]],4,FALSE)</f>
        <v>ОХЛ</v>
      </c>
      <c r="H179" t="str">
        <f>VLOOKUP(мпф1[[#This Row],[артикул]],[1]!Таблица213[[code]:[упаковка]],5,FALSE)</f>
        <v>табак</v>
      </c>
      <c r="I179" s="7" cm="1">
        <f t="array" ref="I179">INDEX('[1]прайс ЗПП'!$A$1:$D$1080,MATCH(1,(мпф1[[#This Row],[артикул]]='[1]прайс ЗПП'!$B$1:$B$1080)*(мпф1[[#This Row],[Source.Name.1]]='[1]прайс ЗПП'!$A$1:$A$1080),0),4)</f>
        <v>780.33876549499303</v>
      </c>
      <c r="J179" s="7">
        <f>мпф1[[#This Row],[цена]]*мпф1[[#This Row],[объем]]</f>
        <v>581652.89041202853</v>
      </c>
      <c r="K179" s="7">
        <v>380.49399999999997</v>
      </c>
      <c r="L179" t="s">
        <v>187</v>
      </c>
    </row>
    <row r="180" spans="1:12" x14ac:dyDescent="0.35">
      <c r="A180" t="s">
        <v>140</v>
      </c>
      <c r="B180" t="s">
        <v>193</v>
      </c>
      <c r="C180" t="s">
        <v>194</v>
      </c>
      <c r="D180">
        <f>VLOOKUP(мпф1[[#This Row],[Номенклатура]],[1]!Таблица213[[product_name]:[упаковка]],7,FALSE)</f>
        <v>205</v>
      </c>
      <c r="E180" t="s">
        <v>88</v>
      </c>
      <c r="F180" s="7">
        <v>4036.945925752188</v>
      </c>
      <c r="G180" t="str">
        <f>VLOOKUP(мпф1[[#This Row],[артикул]],[1]!Таблица213[[code]:[упаковка]],4,FALSE)</f>
        <v>ОХЛ</v>
      </c>
      <c r="H180" t="str">
        <f>VLOOKUP(мпф1[[#This Row],[артикул]],[1]!Таблица213[[code]:[упаковка]],5,FALSE)</f>
        <v>рагу</v>
      </c>
      <c r="I180" s="7" cm="1">
        <f t="array" ref="I180">INDEX('[1]прайс ЗПП'!$A$1:$D$1080,MATCH(1,(мпф1[[#This Row],[артикул]]='[1]прайс ЗПП'!$B$1:$B$1080)*(мпф1[[#This Row],[Source.Name.1]]='[1]прайс ЗПП'!$A$1:$A$1080),0),4)</f>
        <v>596.61424520861249</v>
      </c>
      <c r="J180" s="7">
        <f>мпф1[[#This Row],[цена]]*мпф1[[#This Row],[объем]]</f>
        <v>2408499.446440625</v>
      </c>
      <c r="K180" s="7">
        <v>9903.74</v>
      </c>
      <c r="L180" t="s">
        <v>187</v>
      </c>
    </row>
    <row r="181" spans="1:12" x14ac:dyDescent="0.35">
      <c r="A181" t="s">
        <v>140</v>
      </c>
      <c r="B181" t="s">
        <v>193</v>
      </c>
      <c r="C181" t="s">
        <v>194</v>
      </c>
      <c r="D181">
        <f>VLOOKUP(мпф1[[#This Row],[Номенклатура]],[1]!Таблица213[[product_name]:[упаковка]],7,FALSE)</f>
        <v>961</v>
      </c>
      <c r="E181" t="s">
        <v>89</v>
      </c>
      <c r="F181" s="7">
        <v>218.10303504621638</v>
      </c>
      <c r="G181" t="str">
        <f>VLOOKUP(мпф1[[#This Row],[артикул]],[1]!Таблица213[[code]:[упаковка]],4,FALSE)</f>
        <v>ОХЛ</v>
      </c>
      <c r="H181" t="str">
        <f>VLOOKUP(мпф1[[#This Row],[артикул]],[1]!Таблица213[[code]:[упаковка]],5,FALSE)</f>
        <v>табак</v>
      </c>
      <c r="I181" s="7" cm="1">
        <f t="array" ref="I181">INDEX('[1]прайс ЗПП'!$A$1:$D$1080,MATCH(1,(мпф1[[#This Row],[артикул]]='[1]прайс ЗПП'!$B$1:$B$1080)*(мпф1[[#This Row],[Source.Name.1]]='[1]прайс ЗПП'!$A$1:$A$1080),0),4)</f>
        <v>770.47771719575428</v>
      </c>
      <c r="J181" s="7">
        <f>мпф1[[#This Row],[цена]]*мпф1[[#This Row],[объем]]</f>
        <v>168043.52855587439</v>
      </c>
      <c r="K181" s="7">
        <v>215.43900000000002</v>
      </c>
      <c r="L181" t="s">
        <v>187</v>
      </c>
    </row>
    <row r="182" spans="1:12" x14ac:dyDescent="0.35">
      <c r="A182" t="s">
        <v>140</v>
      </c>
      <c r="B182" t="s">
        <v>193</v>
      </c>
      <c r="C182" t="s">
        <v>194</v>
      </c>
      <c r="D182">
        <f>VLOOKUP(мпф1[[#This Row],[Номенклатура]],[1]!Таблица213[[product_name]:[упаковка]],7,FALSE)</f>
        <v>960</v>
      </c>
      <c r="E182" t="s">
        <v>189</v>
      </c>
      <c r="F182" s="7">
        <v>216.78936045341746</v>
      </c>
      <c r="G182" t="str">
        <f>VLOOKUP(мпф1[[#This Row],[артикул]],[1]!Таблица213[[code]:[упаковка]],4,FALSE)</f>
        <v>ОХЛ</v>
      </c>
      <c r="H182" t="str">
        <f>VLOOKUP(мпф1[[#This Row],[артикул]],[1]!Таблица213[[code]:[упаковка]],5,FALSE)</f>
        <v>крыло</v>
      </c>
      <c r="I182" s="7" cm="1">
        <f t="array" ref="I182">INDEX('[1]прайс ЗПП'!$A$1:$D$1080,MATCH(1,(мпф1[[#This Row],[артикул]]='[1]прайс ЗПП'!$B$1:$B$1080)*(мпф1[[#This Row],[Source.Name.1]]='[1]прайс ЗПП'!$A$1:$A$1080),0),4)</f>
        <v>851.12156915564435</v>
      </c>
      <c r="J182" s="7">
        <f>мпф1[[#This Row],[цена]]*мпф1[[#This Row],[объем]]</f>
        <v>184514.10064536126</v>
      </c>
      <c r="K182" s="7">
        <v>9346.5400000000009</v>
      </c>
      <c r="L182" t="s">
        <v>187</v>
      </c>
    </row>
    <row r="183" spans="1:12" x14ac:dyDescent="0.35">
      <c r="A183" t="s">
        <v>140</v>
      </c>
      <c r="B183" t="s">
        <v>193</v>
      </c>
      <c r="C183" t="s">
        <v>194</v>
      </c>
      <c r="D183">
        <f>VLOOKUP(мпф1[[#This Row],[Номенклатура]],[1]!Таблица213[[product_name]:[упаковка]],7,FALSE)</f>
        <v>1064</v>
      </c>
      <c r="E183" t="s">
        <v>62</v>
      </c>
      <c r="F183" s="7">
        <v>4249.6490984549782</v>
      </c>
      <c r="G183" t="str">
        <f>VLOOKUP(мпф1[[#This Row],[артикул]],[1]!Таблица213[[code]:[упаковка]],4,FALSE)</f>
        <v>ОХЛ</v>
      </c>
      <c r="H183" t="str">
        <f>VLOOKUP(мпф1[[#This Row],[артикул]],[1]!Таблица213[[code]:[упаковка]],5,FALSE)</f>
        <v>бедро</v>
      </c>
      <c r="I183" s="7" cm="1">
        <f t="array" ref="I183">INDEX('[1]прайс ЗПП'!$A$1:$D$1080,MATCH(1,(мпф1[[#This Row],[артикул]]='[1]прайс ЗПП'!$B$1:$B$1080)*(мпф1[[#This Row],[Source.Name.1]]='[1]прайс ЗПП'!$A$1:$A$1080),0),4)</f>
        <v>871.92826101068147</v>
      </c>
      <c r="J183" s="7">
        <f>мпф1[[#This Row],[цена]]*мпф1[[#This Row],[объем]]</f>
        <v>3705389.1483214595</v>
      </c>
      <c r="K183" s="7">
        <v>52.199999999999996</v>
      </c>
      <c r="L183" t="s">
        <v>187</v>
      </c>
    </row>
    <row r="184" spans="1:12" x14ac:dyDescent="0.35">
      <c r="A184" t="s">
        <v>140</v>
      </c>
      <c r="B184" t="s">
        <v>193</v>
      </c>
      <c r="C184" t="s">
        <v>194</v>
      </c>
      <c r="D184">
        <f>VLOOKUP(мпф1[[#This Row],[Номенклатура]],[1]!Таблица213[[product_name]:[упаковка]],7,FALSE)</f>
        <v>1066</v>
      </c>
      <c r="E184" t="s">
        <v>63</v>
      </c>
      <c r="F184" s="7">
        <v>108.89816340715647</v>
      </c>
      <c r="G184" t="str">
        <f>VLOOKUP(мпф1[[#This Row],[артикул]],[1]!Таблица213[[code]:[упаковка]],4,FALSE)</f>
        <v>ОХЛ</v>
      </c>
      <c r="H184" t="str">
        <f>VLOOKUP(мпф1[[#This Row],[артикул]],[1]!Таблица213[[code]:[упаковка]],5,FALSE)</f>
        <v>бедро</v>
      </c>
      <c r="I184" s="7" cm="1">
        <f t="array" ref="I184">INDEX('[1]прайс ЗПП'!$A$1:$D$1080,MATCH(1,(мпф1[[#This Row],[артикул]]='[1]прайс ЗПП'!$B$1:$B$1080)*(мпф1[[#This Row],[Source.Name.1]]='[1]прайс ЗПП'!$A$1:$A$1080),0),4)</f>
        <v>877.03140760408451</v>
      </c>
      <c r="J184" s="7">
        <f>мпф1[[#This Row],[цена]]*мпф1[[#This Row],[объем]]</f>
        <v>95507.109538478049</v>
      </c>
      <c r="K184" s="7">
        <v>7698.5999999999995</v>
      </c>
      <c r="L184" t="s">
        <v>187</v>
      </c>
    </row>
    <row r="185" spans="1:12" x14ac:dyDescent="0.35">
      <c r="A185" t="s">
        <v>140</v>
      </c>
      <c r="B185" t="s">
        <v>193</v>
      </c>
      <c r="C185" t="s">
        <v>194</v>
      </c>
      <c r="D185">
        <f>VLOOKUP(мпф1[[#This Row],[Номенклатура]],[1]!Таблица213[[product_name]:[упаковка]],7,FALSE)</f>
        <v>1065</v>
      </c>
      <c r="E185" t="s">
        <v>64</v>
      </c>
      <c r="F185" s="7">
        <v>422.28789747298964</v>
      </c>
      <c r="G185" t="str">
        <f>VLOOKUP(мпф1[[#This Row],[артикул]],[1]!Таблица213[[code]:[упаковка]],4,FALSE)</f>
        <v>ОХЛ</v>
      </c>
      <c r="H185" t="str">
        <f>VLOOKUP(мпф1[[#This Row],[артикул]],[1]!Таблица213[[code]:[упаковка]],5,FALSE)</f>
        <v>филе</v>
      </c>
      <c r="I185" s="7" cm="1">
        <f t="array" ref="I185">INDEX('[1]прайс ЗПП'!$A$1:$D$1080,MATCH(1,(мпф1[[#This Row],[артикул]]='[1]прайс ЗПП'!$B$1:$B$1080)*(мпф1[[#This Row],[Source.Name.1]]='[1]прайс ЗПП'!$A$1:$A$1080),0),4)</f>
        <v>1028.5372950449898</v>
      </c>
      <c r="J185" s="7">
        <f>мпф1[[#This Row],[цена]]*мпф1[[#This Row],[объем]]</f>
        <v>434338.85179710475</v>
      </c>
      <c r="K185" s="7">
        <v>551.82000000000005</v>
      </c>
      <c r="L185" t="s">
        <v>187</v>
      </c>
    </row>
    <row r="186" spans="1:12" x14ac:dyDescent="0.35">
      <c r="A186" t="s">
        <v>140</v>
      </c>
      <c r="B186" t="s">
        <v>193</v>
      </c>
      <c r="C186" t="s">
        <v>194</v>
      </c>
      <c r="D186">
        <f>VLOOKUP(мпф1[[#This Row],[Номенклатура]],[1]!Таблица213[[product_name]:[упаковка]],7,FALSE)</f>
        <v>744</v>
      </c>
      <c r="E186" t="s">
        <v>92</v>
      </c>
      <c r="F186" s="7">
        <v>4251.3291039967498</v>
      </c>
      <c r="G186" t="str">
        <f>VLOOKUP(мпф1[[#This Row],[артикул]],[1]!Таблица213[[code]:[упаковка]],4,FALSE)</f>
        <v>ОХЛ</v>
      </c>
      <c r="H186" t="str">
        <f>VLOOKUP(мпф1[[#This Row],[артикул]],[1]!Таблица213[[code]:[упаковка]],5,FALSE)</f>
        <v>шея</v>
      </c>
      <c r="I186" s="7" cm="1">
        <f t="array" ref="I186">INDEX('[1]прайс ЗПП'!$A$1:$D$1080,MATCH(1,(мпф1[[#This Row],[артикул]]='[1]прайс ЗПП'!$B$1:$B$1080)*(мпф1[[#This Row],[Source.Name.1]]='[1]прайс ЗПП'!$A$1:$A$1080),0),4)</f>
        <v>338.42509667252955</v>
      </c>
      <c r="J186" s="7">
        <f>мпф1[[#This Row],[цена]]*мпф1[[#This Row],[объем]]</f>
        <v>1438756.4630068385</v>
      </c>
      <c r="K186" s="7">
        <v>24205.5</v>
      </c>
      <c r="L186" t="s">
        <v>187</v>
      </c>
    </row>
    <row r="187" spans="1:12" x14ac:dyDescent="0.35">
      <c r="A187" t="s">
        <v>140</v>
      </c>
      <c r="B187" t="s">
        <v>195</v>
      </c>
      <c r="C187" t="s">
        <v>194</v>
      </c>
      <c r="D187">
        <f>VLOOKUP(мпф1[[#This Row],[Номенклатура]],[1]!Таблица213[[product_name]:[упаковка]],7,FALSE)</f>
        <v>701</v>
      </c>
      <c r="E187" t="s">
        <v>26</v>
      </c>
      <c r="F187" s="7">
        <v>56.408612613844547</v>
      </c>
      <c r="G187" t="str">
        <f>VLOOKUP(мпф1[[#This Row],[артикул]],[1]!Таблица213[[code]:[упаковка]],4,FALSE)</f>
        <v>ОХЛ</v>
      </c>
      <c r="H187" t="str">
        <f>VLOOKUP(мпф1[[#This Row],[артикул]],[1]!Таблица213[[code]:[упаковка]],5,FALSE)</f>
        <v>тушка</v>
      </c>
      <c r="I187" s="7" cm="1">
        <f t="array" ref="I187">INDEX('[1]прайс ЗПП'!$A$1:$D$1080,MATCH(1,(мпф1[[#This Row],[артикул]]='[1]прайс ЗПП'!$B$1:$B$1080)*(мпф1[[#This Row],[Source.Name.1]]='[1]прайс ЗПП'!$A$1:$A$1080),0),4)</f>
        <v>830.21241257414999</v>
      </c>
      <c r="J187" s="7">
        <f>мпф1[[#This Row],[цена]]*мпф1[[#This Row],[объем]]</f>
        <v>46831.130368100508</v>
      </c>
      <c r="K187" s="7">
        <v>111.672</v>
      </c>
      <c r="L187" t="s">
        <v>187</v>
      </c>
    </row>
    <row r="188" spans="1:12" x14ac:dyDescent="0.35">
      <c r="A188" t="s">
        <v>140</v>
      </c>
      <c r="B188" t="s">
        <v>195</v>
      </c>
      <c r="C188" t="s">
        <v>194</v>
      </c>
      <c r="D188">
        <f>VLOOKUP(мпф1[[#This Row],[Номенклатура]],[1]!Таблица213[[product_name]:[упаковка]],7,FALSE)</f>
        <v>702</v>
      </c>
      <c r="E188" t="s">
        <v>72</v>
      </c>
      <c r="F188" s="7">
        <v>424.94488169096223</v>
      </c>
      <c r="G188" t="str">
        <f>VLOOKUP(мпф1[[#This Row],[артикул]],[1]!Таблица213[[code]:[упаковка]],4,FALSE)</f>
        <v>ОХЛ</v>
      </c>
      <c r="H188" t="str">
        <f>VLOOKUP(мпф1[[#This Row],[артикул]],[1]!Таблица213[[code]:[упаковка]],5,FALSE)</f>
        <v>тушка</v>
      </c>
      <c r="I188" s="7" cm="1">
        <f t="array" ref="I188">INDEX('[1]прайс ЗПП'!$A$1:$D$1080,MATCH(1,(мпф1[[#This Row],[артикул]]='[1]прайс ЗПП'!$B$1:$B$1080)*(мпф1[[#This Row],[Source.Name.1]]='[1]прайс ЗПП'!$A$1:$A$1080),0),4)</f>
        <v>797.12515819052089</v>
      </c>
      <c r="J188" s="7">
        <f>мпф1[[#This Row],[цена]]*мпф1[[#This Row],[объем]]</f>
        <v>338734.25604016043</v>
      </c>
      <c r="K188" s="7">
        <v>7153.8719999999994</v>
      </c>
      <c r="L188" t="s">
        <v>187</v>
      </c>
    </row>
    <row r="189" spans="1:12" x14ac:dyDescent="0.35">
      <c r="A189" t="s">
        <v>140</v>
      </c>
      <c r="B189" t="s">
        <v>195</v>
      </c>
      <c r="C189" t="s">
        <v>194</v>
      </c>
      <c r="D189">
        <f>VLOOKUP(мпф1[[#This Row],[Номенклатура]],[1]!Таблица213[[product_name]:[упаковка]],7,FALSE)</f>
        <v>710</v>
      </c>
      <c r="E189" t="s">
        <v>28</v>
      </c>
      <c r="F189" s="7">
        <v>102.80469648873169</v>
      </c>
      <c r="G189" t="str">
        <f>VLOOKUP(мпф1[[#This Row],[артикул]],[1]!Таблица213[[code]:[упаковка]],4,FALSE)</f>
        <v>ОХЛ</v>
      </c>
      <c r="H189" t="str">
        <f>VLOOKUP(мпф1[[#This Row],[артикул]],[1]!Таблица213[[code]:[упаковка]],5,FALSE)</f>
        <v>бедро</v>
      </c>
      <c r="I189" s="7" cm="1">
        <f t="array" ref="I189">INDEX('[1]прайс ЗПП'!$A$1:$D$1080,MATCH(1,(мпф1[[#This Row],[артикул]]='[1]прайс ЗПП'!$B$1:$B$1080)*(мпф1[[#This Row],[Source.Name.1]]='[1]прайс ЗПП'!$A$1:$A$1080),0),4)</f>
        <v>846.05336318363982</v>
      </c>
      <c r="J189" s="7">
        <f>мпф1[[#This Row],[цена]]*мпф1[[#This Row],[объем]]</f>
        <v>86978.259215364771</v>
      </c>
      <c r="K189" s="7">
        <v>544.5</v>
      </c>
      <c r="L189" t="s">
        <v>187</v>
      </c>
    </row>
    <row r="190" spans="1:12" x14ac:dyDescent="0.35">
      <c r="A190" t="s">
        <v>140</v>
      </c>
      <c r="B190" t="s">
        <v>195</v>
      </c>
      <c r="C190" t="s">
        <v>194</v>
      </c>
      <c r="D190">
        <f>VLOOKUP(мпф1[[#This Row],[Номенклатура]],[1]!Таблица213[[product_name]:[упаковка]],7,FALSE)</f>
        <v>711</v>
      </c>
      <c r="E190" t="s">
        <v>73</v>
      </c>
      <c r="F190" s="7">
        <v>4782.1968249292649</v>
      </c>
      <c r="G190" t="str">
        <f>VLOOKUP(мпф1[[#This Row],[артикул]],[1]!Таблица213[[code]:[упаковка]],4,FALSE)</f>
        <v>ОХЛ</v>
      </c>
      <c r="H190" t="str">
        <f>VLOOKUP(мпф1[[#This Row],[артикул]],[1]!Таблица213[[code]:[упаковка]],5,FALSE)</f>
        <v>бедро</v>
      </c>
      <c r="I190" s="7" cm="1">
        <f t="array" ref="I190">INDEX('[1]прайс ЗПП'!$A$1:$D$1080,MATCH(1,(мпф1[[#This Row],[артикул]]='[1]прайс ЗПП'!$B$1:$B$1080)*(мпф1[[#This Row],[Source.Name.1]]='[1]прайс ЗПП'!$A$1:$A$1080),0),4)</f>
        <v>812.69837388570988</v>
      </c>
      <c r="J190" s="7">
        <f>мпф1[[#This Row],[цена]]*мпф1[[#This Row],[объем]]</f>
        <v>3886483.5832214183</v>
      </c>
      <c r="K190" s="7">
        <v>47.2</v>
      </c>
      <c r="L190" t="s">
        <v>187</v>
      </c>
    </row>
    <row r="191" spans="1:12" x14ac:dyDescent="0.35">
      <c r="A191" t="s">
        <v>140</v>
      </c>
      <c r="B191" t="s">
        <v>195</v>
      </c>
      <c r="C191" t="s">
        <v>194</v>
      </c>
      <c r="D191">
        <f>VLOOKUP(мпф1[[#This Row],[Номенклатура]],[1]!Таблица213[[product_name]:[упаковка]],7,FALSE)</f>
        <v>712</v>
      </c>
      <c r="E191" t="s">
        <v>30</v>
      </c>
      <c r="F191" s="7">
        <v>52.298096120594941</v>
      </c>
      <c r="G191" t="str">
        <f>VLOOKUP(мпф1[[#This Row],[артикул]],[1]!Таблица213[[code]:[упаковка]],4,FALSE)</f>
        <v>ОХЛ</v>
      </c>
      <c r="H191" t="str">
        <f>VLOOKUP(мпф1[[#This Row],[артикул]],[1]!Таблица213[[code]:[упаковка]],5,FALSE)</f>
        <v>голень</v>
      </c>
      <c r="I191" s="7" cm="1">
        <f t="array" ref="I191">INDEX('[1]прайс ЗПП'!$A$1:$D$1080,MATCH(1,(мпф1[[#This Row],[артикул]]='[1]прайс ЗПП'!$B$1:$B$1080)*(мпф1[[#This Row],[Source.Name.1]]='[1]прайс ЗПП'!$A$1:$A$1080),0),4)</f>
        <v>879.7342418138594</v>
      </c>
      <c r="J191" s="7">
        <f>мпф1[[#This Row],[цена]]*мпф1[[#This Row],[объем]]</f>
        <v>46008.425938959932</v>
      </c>
      <c r="K191" s="7">
        <v>11552.2</v>
      </c>
      <c r="L191" t="s">
        <v>187</v>
      </c>
    </row>
    <row r="192" spans="1:12" x14ac:dyDescent="0.35">
      <c r="A192" t="s">
        <v>140</v>
      </c>
      <c r="B192" t="s">
        <v>195</v>
      </c>
      <c r="C192" t="s">
        <v>194</v>
      </c>
      <c r="D192">
        <f>VLOOKUP(мпф1[[#This Row],[Номенклатура]],[1]!Таблица213[[product_name]:[упаковка]],7,FALSE)</f>
        <v>713</v>
      </c>
      <c r="E192" s="22" t="s">
        <v>74</v>
      </c>
      <c r="F192" s="7">
        <v>2969.4120442290141</v>
      </c>
      <c r="G192" t="str">
        <f>VLOOKUP(мпф1[[#This Row],[артикул]],[1]!Таблица213[[code]:[упаковка]],4,FALSE)</f>
        <v>ОХЛ</v>
      </c>
      <c r="H192" t="str">
        <f>VLOOKUP(мпф1[[#This Row],[артикул]],[1]!Таблица213[[code]:[упаковка]],5,FALSE)</f>
        <v>голень</v>
      </c>
      <c r="I192" s="7" cm="1">
        <f t="array" ref="I192">INDEX('[1]прайс ЗПП'!$A$1:$D$1080,MATCH(1,(мпф1[[#This Row],[артикул]]='[1]прайс ЗПП'!$B$1:$B$1080)*(мпф1[[#This Row],[Source.Name.1]]='[1]прайс ЗПП'!$A$1:$A$1080),0),4)</f>
        <v>842.8187786313498</v>
      </c>
      <c r="J192" s="7">
        <f>мпф1[[#This Row],[цена]]*мпф1[[#This Row],[объем]]</f>
        <v>2502676.2323703174</v>
      </c>
      <c r="K192" s="7">
        <v>3857</v>
      </c>
      <c r="L192" t="s">
        <v>187</v>
      </c>
    </row>
    <row r="193" spans="1:12" x14ac:dyDescent="0.35">
      <c r="A193" t="s">
        <v>140</v>
      </c>
      <c r="B193" t="s">
        <v>195</v>
      </c>
      <c r="C193" t="s">
        <v>194</v>
      </c>
      <c r="D193">
        <f>VLOOKUP(мпф1[[#This Row],[Номенклатура]],[1]!Таблица213[[product_name]:[упаковка]],7,FALSE)</f>
        <v>714</v>
      </c>
      <c r="E193" t="s">
        <v>32</v>
      </c>
      <c r="F193" s="7">
        <v>42.866367170772683</v>
      </c>
      <c r="G193" t="str">
        <f>VLOOKUP(мпф1[[#This Row],[артикул]],[1]!Таблица213[[code]:[упаковка]],4,FALSE)</f>
        <v>ОХЛ</v>
      </c>
      <c r="H193" t="str">
        <f>VLOOKUP(мпф1[[#This Row],[артикул]],[1]!Таблица213[[code]:[упаковка]],5,FALSE)</f>
        <v>крыло</v>
      </c>
      <c r="I193" s="7" cm="1">
        <f t="array" ref="I193">INDEX('[1]прайс ЗПП'!$A$1:$D$1080,MATCH(1,(мпф1[[#This Row],[артикул]]='[1]прайс ЗПП'!$B$1:$B$1080)*(мпф1[[#This Row],[Source.Name.1]]='[1]прайс ЗПП'!$A$1:$A$1080),0),4)</f>
        <v>862.22411815250325</v>
      </c>
      <c r="J193" s="7">
        <f>мпф1[[#This Row],[цена]]*мпф1[[#This Row],[объем]]</f>
        <v>36960.415632220895</v>
      </c>
      <c r="K193" s="7">
        <v>107.9</v>
      </c>
      <c r="L193" t="s">
        <v>187</v>
      </c>
    </row>
    <row r="194" spans="1:12" x14ac:dyDescent="0.35">
      <c r="A194" t="s">
        <v>140</v>
      </c>
      <c r="B194" t="s">
        <v>195</v>
      </c>
      <c r="C194" t="s">
        <v>194</v>
      </c>
      <c r="D194">
        <f>VLOOKUP(мпф1[[#This Row],[Номенклатура]],[1]!Таблица213[[product_name]:[упаковка]],7,FALSE)</f>
        <v>715</v>
      </c>
      <c r="E194" t="s">
        <v>75</v>
      </c>
      <c r="F194" s="7">
        <v>2596.216841591568</v>
      </c>
      <c r="G194" t="str">
        <f>VLOOKUP(мпф1[[#This Row],[артикул]],[1]!Таблица213[[code]:[упаковка]],4,FALSE)</f>
        <v>ОХЛ</v>
      </c>
      <c r="H194" t="str">
        <f>VLOOKUP(мпф1[[#This Row],[артикул]],[1]!Таблица213[[code]:[упаковка]],5,FALSE)</f>
        <v>крыло</v>
      </c>
      <c r="I194" s="7" cm="1">
        <f t="array" ref="I194">INDEX('[1]прайс ЗПП'!$A$1:$D$1080,MATCH(1,(мпф1[[#This Row],[артикул]]='[1]прайс ЗПП'!$B$1:$B$1080)*(мпф1[[#This Row],[Source.Name.1]]='[1]прайс ЗПП'!$A$1:$A$1080),0),4)</f>
        <v>828.59682092923515</v>
      </c>
      <c r="J194" s="7">
        <f>мпф1[[#This Row],[цена]]*мпф1[[#This Row],[объем]]</f>
        <v>2151217.021385713</v>
      </c>
      <c r="K194" s="7">
        <v>1324.6995847049886</v>
      </c>
      <c r="L194" t="s">
        <v>187</v>
      </c>
    </row>
    <row r="195" spans="1:12" x14ac:dyDescent="0.35">
      <c r="A195" t="s">
        <v>140</v>
      </c>
      <c r="B195" t="s">
        <v>195</v>
      </c>
      <c r="C195" t="s">
        <v>194</v>
      </c>
      <c r="D195">
        <f>VLOOKUP(мпф1[[#This Row],[Номенклатура]],[1]!Таблица213[[product_name]:[упаковка]],7,FALSE)</f>
        <v>717</v>
      </c>
      <c r="E195" t="s">
        <v>76</v>
      </c>
      <c r="F195" s="7">
        <v>421.18430751670593</v>
      </c>
      <c r="G195" t="str">
        <f>VLOOKUP(мпф1[[#This Row],[артикул]],[1]!Таблица213[[code]:[упаковка]],4,FALSE)</f>
        <v>ОХЛ</v>
      </c>
      <c r="H195" t="str">
        <f>VLOOKUP(мпф1[[#This Row],[артикул]],[1]!Таблица213[[code]:[упаковка]],5,FALSE)</f>
        <v>четвертина</v>
      </c>
      <c r="I195" s="7" cm="1">
        <f t="array" ref="I195">INDEX('[1]прайс ЗПП'!$A$1:$D$1080,MATCH(1,(мпф1[[#This Row],[артикул]]='[1]прайс ЗПП'!$B$1:$B$1080)*(мпф1[[#This Row],[Source.Name.1]]='[1]прайс ЗПП'!$A$1:$A$1080),0),4)</f>
        <v>797.02339769292848</v>
      </c>
      <c r="J195" s="7">
        <f>мпф1[[#This Row],[цена]]*мпф1[[#This Row],[объем]]</f>
        <v>335693.74783190817</v>
      </c>
      <c r="K195" s="7">
        <v>179.4</v>
      </c>
      <c r="L195" t="s">
        <v>187</v>
      </c>
    </row>
    <row r="196" spans="1:12" x14ac:dyDescent="0.35">
      <c r="A196" t="s">
        <v>140</v>
      </c>
      <c r="B196" t="s">
        <v>195</v>
      </c>
      <c r="C196" t="s">
        <v>194</v>
      </c>
      <c r="D196">
        <f>VLOOKUP(мпф1[[#This Row],[Номенклатура]],[1]!Таблица213[[product_name]:[упаковка]],7,FALSE)</f>
        <v>718</v>
      </c>
      <c r="E196" t="s">
        <v>36</v>
      </c>
      <c r="F196" s="7">
        <v>101.723531413633</v>
      </c>
      <c r="G196" t="str">
        <f>VLOOKUP(мпф1[[#This Row],[артикул]],[1]!Таблица213[[code]:[упаковка]],4,FALSE)</f>
        <v>ОХЛ</v>
      </c>
      <c r="H196" t="str">
        <f>VLOOKUP(мпф1[[#This Row],[артикул]],[1]!Таблица213[[code]:[упаковка]],5,FALSE)</f>
        <v>филе</v>
      </c>
      <c r="I196" s="7" cm="1">
        <f t="array" ref="I196">INDEX('[1]прайс ЗПП'!$A$1:$D$1080,MATCH(1,(мпф1[[#This Row],[артикул]]='[1]прайс ЗПП'!$B$1:$B$1080)*(мпф1[[#This Row],[Source.Name.1]]='[1]прайс ЗПП'!$A$1:$A$1080),0),4)</f>
        <v>1115.962625860752</v>
      </c>
      <c r="J196" s="7">
        <f>мпф1[[#This Row],[цена]]*мпф1[[#This Row],[объем]]</f>
        <v>113519.65922818657</v>
      </c>
      <c r="K196" s="7">
        <v>8807.4</v>
      </c>
      <c r="L196" t="s">
        <v>187</v>
      </c>
    </row>
    <row r="197" spans="1:12" x14ac:dyDescent="0.35">
      <c r="A197" t="s">
        <v>140</v>
      </c>
      <c r="B197" t="s">
        <v>195</v>
      </c>
      <c r="C197" t="s">
        <v>194</v>
      </c>
      <c r="D197">
        <f>VLOOKUP(мпф1[[#This Row],[Номенклатура]],[1]!Таблица213[[product_name]:[упаковка]],7,FALSE)</f>
        <v>719</v>
      </c>
      <c r="E197" t="s">
        <v>77</v>
      </c>
      <c r="F197" s="7">
        <v>2975.5543153802996</v>
      </c>
      <c r="G197" t="str">
        <f>VLOOKUP(мпф1[[#This Row],[артикул]],[1]!Таблица213[[code]:[упаковка]],4,FALSE)</f>
        <v>ОХЛ</v>
      </c>
      <c r="H197" t="str">
        <f>VLOOKUP(мпф1[[#This Row],[артикул]],[1]!Таблица213[[code]:[упаковка]],5,FALSE)</f>
        <v>филе</v>
      </c>
      <c r="I197" s="7" cm="1">
        <f t="array" ref="I197">INDEX('[1]прайс ЗПП'!$A$1:$D$1080,MATCH(1,(мпф1[[#This Row],[артикул]]='[1]прайс ЗПП'!$B$1:$B$1080)*(мпф1[[#This Row],[Source.Name.1]]='[1]прайс ЗПП'!$A$1:$A$1080),0),4)</f>
        <v>1078.6306531006571</v>
      </c>
      <c r="J197" s="7">
        <f>мпф1[[#This Row],[цена]]*мпф1[[#This Row],[объем]]</f>
        <v>3209524.0945351315</v>
      </c>
      <c r="K197" s="7">
        <v>109.87861095395532</v>
      </c>
      <c r="L197" t="s">
        <v>187</v>
      </c>
    </row>
    <row r="198" spans="1:12" x14ac:dyDescent="0.35">
      <c r="A198" t="s">
        <v>140</v>
      </c>
      <c r="B198" t="s">
        <v>195</v>
      </c>
      <c r="C198" t="s">
        <v>194</v>
      </c>
      <c r="D198">
        <f>VLOOKUP(мпф1[[#This Row],[Номенклатура]],[1]!Таблица213[[product_name]:[упаковка]],7,FALSE)</f>
        <v>725</v>
      </c>
      <c r="E198" t="s">
        <v>78</v>
      </c>
      <c r="F198" s="7">
        <v>523.67353361637504</v>
      </c>
      <c r="G198" t="str">
        <f>VLOOKUP(мпф1[[#This Row],[артикул]],[1]!Таблица213[[code]:[упаковка]],4,FALSE)</f>
        <v>ОХЛ</v>
      </c>
      <c r="H198" t="str">
        <f>VLOOKUP(мпф1[[#This Row],[артикул]],[1]!Таблица213[[code]:[упаковка]],5,FALSE)</f>
        <v>грудка</v>
      </c>
      <c r="I198" s="7" cm="1">
        <f t="array" ref="I198">INDEX('[1]прайс ЗПП'!$A$1:$D$1080,MATCH(1,(мпф1[[#This Row],[артикул]]='[1]прайс ЗПП'!$B$1:$B$1080)*(мпф1[[#This Row],[Source.Name.1]]='[1]прайс ЗПП'!$A$1:$A$1080),0),4)</f>
        <v>861.04525599310011</v>
      </c>
      <c r="J198" s="7">
        <f>мпф1[[#This Row],[цена]]*мпф1[[#This Row],[объем]]</f>
        <v>450906.61180952296</v>
      </c>
      <c r="K198" s="7">
        <v>1916.9480323301329</v>
      </c>
      <c r="L198" t="s">
        <v>187</v>
      </c>
    </row>
    <row r="199" spans="1:12" x14ac:dyDescent="0.35">
      <c r="A199" t="s">
        <v>140</v>
      </c>
      <c r="B199" t="s">
        <v>195</v>
      </c>
      <c r="C199" t="s">
        <v>194</v>
      </c>
      <c r="D199">
        <f>VLOOKUP(мпф1[[#This Row],[Номенклатура]],[1]!Таблица213[[product_name]:[упаковка]],7,FALSE)</f>
        <v>29</v>
      </c>
      <c r="E199" t="s">
        <v>79</v>
      </c>
      <c r="F199" s="7">
        <v>209.54754982105956</v>
      </c>
      <c r="G199" t="str">
        <f>VLOOKUP(мпф1[[#This Row],[артикул]],[1]!Таблица213[[code]:[упаковка]],4,FALSE)</f>
        <v>ОХЛ</v>
      </c>
      <c r="H199" t="str">
        <f>VLOOKUP(мпф1[[#This Row],[артикул]],[1]!Таблица213[[code]:[упаковка]],5,FALSE)</f>
        <v>табак</v>
      </c>
      <c r="I199" s="7" cm="1">
        <f t="array" ref="I199">INDEX('[1]прайс ЗПП'!$A$1:$D$1080,MATCH(1,(мпф1[[#This Row],[артикул]]='[1]прайс ЗПП'!$B$1:$B$1080)*(мпф1[[#This Row],[Source.Name.1]]='[1]прайс ЗПП'!$A$1:$A$1080),0),4)</f>
        <v>755.88238310325448</v>
      </c>
      <c r="J199" s="7">
        <f>мпф1[[#This Row],[цена]]*мпф1[[#This Row],[объем]]</f>
        <v>158393.30133219046</v>
      </c>
      <c r="K199" s="7">
        <v>1886.9396815076852</v>
      </c>
      <c r="L199" t="s">
        <v>187</v>
      </c>
    </row>
    <row r="200" spans="1:12" x14ac:dyDescent="0.35">
      <c r="A200" t="s">
        <v>140</v>
      </c>
      <c r="B200" t="s">
        <v>195</v>
      </c>
      <c r="C200" t="s">
        <v>194</v>
      </c>
      <c r="D200">
        <f>VLOOKUP(мпф1[[#This Row],[Номенклатура]],[1]!Таблица213[[product_name]:[упаковка]],7,FALSE)</f>
        <v>30</v>
      </c>
      <c r="E200" t="s">
        <v>80</v>
      </c>
      <c r="F200" s="7">
        <v>1269.6116253864197</v>
      </c>
      <c r="G200" t="str">
        <f>VLOOKUP(мпф1[[#This Row],[артикул]],[1]!Таблица213[[code]:[упаковка]],4,FALSE)</f>
        <v>ОХЛ</v>
      </c>
      <c r="H200" t="str">
        <f>VLOOKUP(мпф1[[#This Row],[артикул]],[1]!Таблица213[[code]:[упаковка]],5,FALSE)</f>
        <v>рагу</v>
      </c>
      <c r="I200" s="7" cm="1">
        <f t="array" ref="I200">INDEX('[1]прайс ЗПП'!$A$1:$D$1080,MATCH(1,(мпф1[[#This Row],[артикул]]='[1]прайс ЗПП'!$B$1:$B$1080)*(мпф1[[#This Row],[Source.Name.1]]='[1]прайс ЗПП'!$A$1:$A$1080),0),4)</f>
        <v>707.82359486111943</v>
      </c>
      <c r="J200" s="7">
        <f>мпф1[[#This Row],[цена]]*мпф1[[#This Row],[объем]]</f>
        <v>898661.06475848448</v>
      </c>
      <c r="K200" s="7">
        <v>967.22818327828224</v>
      </c>
      <c r="L200" t="s">
        <v>187</v>
      </c>
    </row>
    <row r="201" spans="1:12" x14ac:dyDescent="0.35">
      <c r="A201" t="s">
        <v>140</v>
      </c>
      <c r="B201" t="s">
        <v>195</v>
      </c>
      <c r="C201" t="s">
        <v>194</v>
      </c>
      <c r="D201">
        <f>VLOOKUP(мпф1[[#This Row],[Номенклатура]],[1]!Таблица213[[product_name]:[упаковка]],7,FALSE)</f>
        <v>781</v>
      </c>
      <c r="E201" t="s">
        <v>188</v>
      </c>
      <c r="F201" s="7">
        <v>736.34131539813006</v>
      </c>
      <c r="G201" t="str">
        <f>VLOOKUP(мпф1[[#This Row],[артикул]],[1]!Таблица213[[code]:[упаковка]],4,FALSE)</f>
        <v>ОХЛ</v>
      </c>
      <c r="H201" t="str">
        <f>VLOOKUP(мпф1[[#This Row],[артикул]],[1]!Таблица213[[code]:[упаковка]],5,FALSE)</f>
        <v>спинка</v>
      </c>
      <c r="I201" s="7" cm="1">
        <f t="array" ref="I201">INDEX('[1]прайс ЗПП'!$A$1:$D$1080,MATCH(1,(мпф1[[#This Row],[артикул]]='[1]прайс ЗПП'!$B$1:$B$1080)*(мпф1[[#This Row],[Source.Name.1]]='[1]прайс ЗПП'!$A$1:$A$1080),0),4)</f>
        <v>363.54469080180706</v>
      </c>
      <c r="J201" s="7">
        <f>мпф1[[#This Row],[цена]]*мпф1[[#This Row],[объем]]</f>
        <v>267692.9758310091</v>
      </c>
      <c r="K201" s="7">
        <v>1882.824823550993</v>
      </c>
      <c r="L201" t="s">
        <v>187</v>
      </c>
    </row>
    <row r="202" spans="1:12" x14ac:dyDescent="0.35">
      <c r="A202" t="s">
        <v>140</v>
      </c>
      <c r="B202" t="s">
        <v>195</v>
      </c>
      <c r="C202" t="s">
        <v>194</v>
      </c>
      <c r="D202">
        <f>VLOOKUP(мпф1[[#This Row],[Номенклатура]],[1]!Таблица213[[product_name]:[упаковка]],7,FALSE)</f>
        <v>731</v>
      </c>
      <c r="E202" t="s">
        <v>81</v>
      </c>
      <c r="F202" s="7">
        <v>525.32631924504847</v>
      </c>
      <c r="G202" t="str">
        <f>VLOOKUP(мпф1[[#This Row],[артикул]],[1]!Таблица213[[code]:[упаковка]],4,FALSE)</f>
        <v>ОХЛ</v>
      </c>
      <c r="H202" t="str">
        <f>VLOOKUP(мпф1[[#This Row],[артикул]],[1]!Таблица213[[code]:[упаковка]],5,FALSE)</f>
        <v>желудки</v>
      </c>
      <c r="I202" s="7" cm="1">
        <f t="array" ref="I202">INDEX('[1]прайс ЗПП'!$A$1:$D$1080,MATCH(1,(мпф1[[#This Row],[артикул]]='[1]прайс ЗПП'!$B$1:$B$1080)*(мпф1[[#This Row],[Source.Name.1]]='[1]прайс ЗПП'!$A$1:$A$1080),0),4)</f>
        <v>539.39183601523564</v>
      </c>
      <c r="J202" s="7">
        <f>мпф1[[#This Row],[цена]]*мпф1[[#This Row],[объем]]</f>
        <v>283356.7278447125</v>
      </c>
      <c r="K202" s="7">
        <v>1896.5105194086509</v>
      </c>
      <c r="L202" t="s">
        <v>187</v>
      </c>
    </row>
    <row r="203" spans="1:12" x14ac:dyDescent="0.35">
      <c r="A203" t="s">
        <v>140</v>
      </c>
      <c r="B203" t="s">
        <v>195</v>
      </c>
      <c r="C203" t="s">
        <v>194</v>
      </c>
      <c r="D203">
        <f>VLOOKUP(мпф1[[#This Row],[Номенклатура]],[1]!Таблица213[[product_name]:[упаковка]],7,FALSE)</f>
        <v>733</v>
      </c>
      <c r="E203" t="s">
        <v>82</v>
      </c>
      <c r="F203" s="7">
        <v>737.07253815423542</v>
      </c>
      <c r="G203" t="str">
        <f>VLOOKUP(мпф1[[#This Row],[артикул]],[1]!Таблица213[[code]:[упаковка]],4,FALSE)</f>
        <v>ОХЛ</v>
      </c>
      <c r="H203" t="str">
        <f>VLOOKUP(мпф1[[#This Row],[артикул]],[1]!Таблица213[[code]:[упаковка]],5,FALSE)</f>
        <v>печень</v>
      </c>
      <c r="I203" s="7" cm="1">
        <f t="array" ref="I203">INDEX('[1]прайс ЗПП'!$A$1:$D$1080,MATCH(1,(мпф1[[#This Row],[артикул]]='[1]прайс ЗПП'!$B$1:$B$1080)*(мпф1[[#This Row],[Source.Name.1]]='[1]прайс ЗПП'!$A$1:$A$1080),0),4)</f>
        <v>512.90071095047028</v>
      </c>
      <c r="J203" s="7">
        <f>мпф1[[#This Row],[цена]]*мпф1[[#This Row],[объем]]</f>
        <v>378045.02884137497</v>
      </c>
      <c r="K203" s="7">
        <v>194.27306215180622</v>
      </c>
      <c r="L203" t="s">
        <v>187</v>
      </c>
    </row>
    <row r="204" spans="1:12" x14ac:dyDescent="0.35">
      <c r="A204" t="s">
        <v>140</v>
      </c>
      <c r="B204" t="s">
        <v>195</v>
      </c>
      <c r="C204" t="s">
        <v>194</v>
      </c>
      <c r="D204">
        <f>VLOOKUP(мпф1[[#This Row],[Номенклатура]],[1]!Таблица213[[product_name]:[упаковка]],7,FALSE)</f>
        <v>735</v>
      </c>
      <c r="E204" t="s">
        <v>83</v>
      </c>
      <c r="F204" s="7">
        <v>525.95668274493289</v>
      </c>
      <c r="G204" t="str">
        <f>VLOOKUP(мпф1[[#This Row],[артикул]],[1]!Таблица213[[code]:[упаковка]],4,FALSE)</f>
        <v>ОХЛ</v>
      </c>
      <c r="H204" t="str">
        <f>VLOOKUP(мпф1[[#This Row],[артикул]],[1]!Таблица213[[code]:[упаковка]],5,FALSE)</f>
        <v>сердце</v>
      </c>
      <c r="I204" s="7" cm="1">
        <f t="array" ref="I204">INDEX('[1]прайс ЗПП'!$A$1:$D$1080,MATCH(1,(мпф1[[#This Row],[артикул]]='[1]прайс ЗПП'!$B$1:$B$1080)*(мпф1[[#This Row],[Source.Name.1]]='[1]прайс ЗПП'!$A$1:$A$1080),0),4)</f>
        <v>869.3208406140119</v>
      </c>
      <c r="J204" s="7">
        <f>мпф1[[#This Row],[цена]]*мпф1[[#This Row],[объем]]</f>
        <v>457225.10557038221</v>
      </c>
      <c r="K204" s="7">
        <v>3215.1094640266024</v>
      </c>
      <c r="L204" t="s">
        <v>187</v>
      </c>
    </row>
    <row r="205" spans="1:12" x14ac:dyDescent="0.35">
      <c r="A205" t="s">
        <v>140</v>
      </c>
      <c r="B205" t="s">
        <v>195</v>
      </c>
      <c r="C205" t="s">
        <v>194</v>
      </c>
      <c r="D205">
        <f>VLOOKUP(мпф1[[#This Row],[Номенклатура]],[1]!Таблица213[[product_name]:[упаковка]],7,FALSE)</f>
        <v>204</v>
      </c>
      <c r="E205" t="s">
        <v>84</v>
      </c>
      <c r="F205" s="7">
        <v>3718.9115517730047</v>
      </c>
      <c r="G205" t="str">
        <f>VLOOKUP(мпф1[[#This Row],[артикул]],[1]!Таблица213[[code]:[упаковка]],4,FALSE)</f>
        <v>ОХЛ</v>
      </c>
      <c r="H205" t="str">
        <f>VLOOKUP(мпф1[[#This Row],[артикул]],[1]!Таблица213[[code]:[упаковка]],5,FALSE)</f>
        <v>крыло</v>
      </c>
      <c r="I205" s="7" cm="1">
        <f t="array" ref="I205">INDEX('[1]прайс ЗПП'!$A$1:$D$1080,MATCH(1,(мпф1[[#This Row],[артикул]]='[1]прайс ЗПП'!$B$1:$B$1080)*(мпф1[[#This Row],[Source.Name.1]]='[1]прайс ЗПП'!$A$1:$A$1080),0),4)</f>
        <v>839.50974965132173</v>
      </c>
      <c r="J205" s="7">
        <f>мпф1[[#This Row],[цена]]*мпф1[[#This Row],[объем]]</f>
        <v>3122062.5058043636</v>
      </c>
      <c r="K205" s="7">
        <v>1634.7875733117714</v>
      </c>
      <c r="L205" t="s">
        <v>187</v>
      </c>
    </row>
    <row r="206" spans="1:12" x14ac:dyDescent="0.35">
      <c r="A206" t="s">
        <v>140</v>
      </c>
      <c r="B206" t="s">
        <v>195</v>
      </c>
      <c r="C206" t="s">
        <v>194</v>
      </c>
      <c r="D206">
        <f>VLOOKUP(мпф1[[#This Row],[Номенклатура]],[1]!Таблица213[[product_name]:[упаковка]],7,FALSE)</f>
        <v>959</v>
      </c>
      <c r="E206" t="s">
        <v>85</v>
      </c>
      <c r="F206" s="7">
        <v>635.36363356260711</v>
      </c>
      <c r="G206" t="str">
        <f>VLOOKUP(мпф1[[#This Row],[артикул]],[1]!Таблица213[[code]:[упаковка]],4,FALSE)</f>
        <v>ОХЛ</v>
      </c>
      <c r="H206" t="str">
        <f>VLOOKUP(мпф1[[#This Row],[артикул]],[1]!Таблица213[[code]:[упаковка]],5,FALSE)</f>
        <v>табак</v>
      </c>
      <c r="I206" s="7" cm="1">
        <f t="array" ref="I206">INDEX('[1]прайс ЗПП'!$A$1:$D$1080,MATCH(1,(мпф1[[#This Row],[артикул]]='[1]прайс ЗПП'!$B$1:$B$1080)*(мпф1[[#This Row],[Source.Name.1]]='[1]прайс ЗПП'!$A$1:$A$1080),0),4)</f>
        <v>678.09999548652547</v>
      </c>
      <c r="J206" s="7">
        <f>мпф1[[#This Row],[цена]]*мпф1[[#This Row],[объем]]</f>
        <v>430840.07705110632</v>
      </c>
      <c r="K206" s="7">
        <v>876.03000746421537</v>
      </c>
      <c r="L206" t="s">
        <v>187</v>
      </c>
    </row>
    <row r="207" spans="1:12" x14ac:dyDescent="0.35">
      <c r="A207" t="s">
        <v>140</v>
      </c>
      <c r="B207" t="s">
        <v>195</v>
      </c>
      <c r="C207" t="s">
        <v>194</v>
      </c>
      <c r="D207">
        <f>VLOOKUP(мпф1[[#This Row],[Номенклатура]],[1]!Таблица213[[product_name]:[упаковка]],7,FALSE)</f>
        <v>952</v>
      </c>
      <c r="E207" t="s">
        <v>86</v>
      </c>
      <c r="F207" s="7">
        <v>2119.9301227821493</v>
      </c>
      <c r="G207" t="str">
        <f>VLOOKUP(мпф1[[#This Row],[артикул]],[1]!Таблица213[[code]:[упаковка]],4,FALSE)</f>
        <v>ОХЛ</v>
      </c>
      <c r="H207" t="str">
        <f>VLOOKUP(мпф1[[#This Row],[артикул]],[1]!Таблица213[[code]:[упаковка]],5,FALSE)</f>
        <v>голень</v>
      </c>
      <c r="I207" s="7" cm="1">
        <f t="array" ref="I207">INDEX('[1]прайс ЗПП'!$A$1:$D$1080,MATCH(1,(мпф1[[#This Row],[артикул]]='[1]прайс ЗПП'!$B$1:$B$1080)*(мпф1[[#This Row],[Source.Name.1]]='[1]прайс ЗПП'!$A$1:$A$1080),0),4)</f>
        <v>883.98018990491494</v>
      </c>
      <c r="J207" s="7">
        <f>мпф1[[#This Row],[цена]]*мпф1[[#This Row],[объем]]</f>
        <v>1873976.2325221139</v>
      </c>
      <c r="K207" s="7">
        <v>90.491193386560326</v>
      </c>
      <c r="L207" t="s">
        <v>187</v>
      </c>
    </row>
    <row r="208" spans="1:12" x14ac:dyDescent="0.35">
      <c r="A208" t="s">
        <v>140</v>
      </c>
      <c r="B208" t="s">
        <v>195</v>
      </c>
      <c r="C208" t="s">
        <v>194</v>
      </c>
      <c r="D208">
        <f>VLOOKUP(мпф1[[#This Row],[Номенклатура]],[1]!Таблица213[[product_name]:[упаковка]],7,FALSE)</f>
        <v>953</v>
      </c>
      <c r="E208" t="s">
        <v>87</v>
      </c>
      <c r="F208" s="7">
        <v>2123.8557540655083</v>
      </c>
      <c r="G208" t="str">
        <f>VLOOKUP(мпф1[[#This Row],[артикул]],[1]!Таблица213[[code]:[упаковка]],4,FALSE)</f>
        <v>ОХЛ</v>
      </c>
      <c r="H208" t="str">
        <f>VLOOKUP(мпф1[[#This Row],[артикул]],[1]!Таблица213[[code]:[упаковка]],5,FALSE)</f>
        <v>бедро</v>
      </c>
      <c r="I208" s="7" cm="1">
        <f t="array" ref="I208">INDEX('[1]прайс ЗПП'!$A$1:$D$1080,MATCH(1,(мпф1[[#This Row],[артикул]]='[1]прайс ЗПП'!$B$1:$B$1080)*(мпф1[[#This Row],[Source.Name.1]]='[1]прайс ЗПП'!$A$1:$A$1080),0),4)</f>
        <v>897.77151956630337</v>
      </c>
      <c r="J208" s="7">
        <f>мпф1[[#This Row],[цена]]*мпф1[[#This Row],[объем]]</f>
        <v>1906737.2076670285</v>
      </c>
      <c r="K208" s="7">
        <v>934.66359940169389</v>
      </c>
      <c r="L208" t="s">
        <v>187</v>
      </c>
    </row>
    <row r="209" spans="1:12" x14ac:dyDescent="0.35">
      <c r="A209" t="s">
        <v>140</v>
      </c>
      <c r="B209" t="s">
        <v>195</v>
      </c>
      <c r="C209" t="s">
        <v>194</v>
      </c>
      <c r="D209">
        <f>VLOOKUP(мпф1[[#This Row],[Номенклатура]],[1]!Таблица213[[product_name]:[упаковка]],7,FALSE)</f>
        <v>954</v>
      </c>
      <c r="E209" t="s">
        <v>191</v>
      </c>
      <c r="F209" s="7">
        <v>849.1200544706744</v>
      </c>
      <c r="G209" t="str">
        <f>VLOOKUP(мпф1[[#This Row],[артикул]],[1]!Таблица213[[code]:[упаковка]],4,FALSE)</f>
        <v>ОХЛ</v>
      </c>
      <c r="H209" t="str">
        <f>VLOOKUP(мпф1[[#This Row],[артикул]],[1]!Таблица213[[code]:[упаковка]],5,FALSE)</f>
        <v>филе</v>
      </c>
      <c r="I209" s="7" cm="1">
        <f t="array" ref="I209">INDEX('[1]прайс ЗПП'!$A$1:$D$1080,MATCH(1,(мпф1[[#This Row],[артикул]]='[1]прайс ЗПП'!$B$1:$B$1080)*(мпф1[[#This Row],[Source.Name.1]]='[1]прайс ЗПП'!$A$1:$A$1080),0),4)</f>
        <v>1091.0320999528858</v>
      </c>
      <c r="J209" s="7">
        <f>мпф1[[#This Row],[цена]]*мпф1[[#This Row],[объем]]</f>
        <v>926417.23614124872</v>
      </c>
      <c r="K209" s="7">
        <v>1120.8887454560106</v>
      </c>
      <c r="L209" t="s">
        <v>187</v>
      </c>
    </row>
    <row r="210" spans="1:12" x14ac:dyDescent="0.35">
      <c r="A210" t="s">
        <v>140</v>
      </c>
      <c r="B210" t="s">
        <v>195</v>
      </c>
      <c r="C210" t="s">
        <v>194</v>
      </c>
      <c r="D210">
        <f>VLOOKUP(мпф1[[#This Row],[Номенклатура]],[1]!Таблица213[[product_name]:[упаковка]],7,FALSE)</f>
        <v>205</v>
      </c>
      <c r="E210" t="s">
        <v>88</v>
      </c>
      <c r="F210" s="7">
        <v>1863.2058118856253</v>
      </c>
      <c r="G210" t="str">
        <f>VLOOKUP(мпф1[[#This Row],[артикул]],[1]!Таблица213[[code]:[упаковка]],4,FALSE)</f>
        <v>ОХЛ</v>
      </c>
      <c r="H210" t="str">
        <f>VLOOKUP(мпф1[[#This Row],[артикул]],[1]!Таблица213[[code]:[упаковка]],5,FALSE)</f>
        <v>рагу</v>
      </c>
      <c r="I210" s="7" cm="1">
        <f t="array" ref="I210">INDEX('[1]прайс ЗПП'!$A$1:$D$1080,MATCH(1,(мпф1[[#This Row],[артикул]]='[1]прайс ЗПП'!$B$1:$B$1080)*(мпф1[[#This Row],[Source.Name.1]]='[1]прайс ЗПП'!$A$1:$A$1080),0),4)</f>
        <v>596.61424520861249</v>
      </c>
      <c r="J210" s="7">
        <f>мпф1[[#This Row],[цена]]*мпф1[[#This Row],[объем]]</f>
        <v>1111615.1291264424</v>
      </c>
      <c r="K210" s="7">
        <v>97.014792973804845</v>
      </c>
      <c r="L210" t="s">
        <v>187</v>
      </c>
    </row>
    <row r="211" spans="1:12" x14ac:dyDescent="0.35">
      <c r="A211" t="s">
        <v>140</v>
      </c>
      <c r="B211" t="s">
        <v>195</v>
      </c>
      <c r="C211" t="s">
        <v>194</v>
      </c>
      <c r="D211">
        <f>VLOOKUP(мпф1[[#This Row],[Номенклатура]],[1]!Таблица213[[product_name]:[упаковка]],7,FALSE)</f>
        <v>960</v>
      </c>
      <c r="E211" t="s">
        <v>189</v>
      </c>
      <c r="F211" s="7">
        <v>636.81874633191376</v>
      </c>
      <c r="G211" t="str">
        <f>VLOOKUP(мпф1[[#This Row],[артикул]],[1]!Таблица213[[code]:[упаковка]],4,FALSE)</f>
        <v>ОХЛ</v>
      </c>
      <c r="H211" t="str">
        <f>VLOOKUP(мпф1[[#This Row],[артикул]],[1]!Таблица213[[code]:[упаковка]],5,FALSE)</f>
        <v>крыло</v>
      </c>
      <c r="I211" s="7" cm="1">
        <f t="array" ref="I211">INDEX('[1]прайс ЗПП'!$A$1:$D$1080,MATCH(1,(мпф1[[#This Row],[артикул]]='[1]прайс ЗПП'!$B$1:$B$1080)*(мпф1[[#This Row],[Source.Name.1]]='[1]прайс ЗПП'!$A$1:$A$1080),0),4)</f>
        <v>851.12156915564435</v>
      </c>
      <c r="J211" s="7">
        <f>мпф1[[#This Row],[цена]]*мпф1[[#This Row],[объем]]</f>
        <v>542010.17064574873</v>
      </c>
      <c r="K211" s="7">
        <v>7156.8</v>
      </c>
      <c r="L211" t="s">
        <v>187</v>
      </c>
    </row>
    <row r="212" spans="1:12" x14ac:dyDescent="0.35">
      <c r="A212" t="s">
        <v>140</v>
      </c>
      <c r="B212" t="s">
        <v>195</v>
      </c>
      <c r="C212" t="s">
        <v>194</v>
      </c>
      <c r="D212">
        <f>VLOOKUP(мпф1[[#This Row],[Номенклатура]],[1]!Таблица213[[product_name]:[упаковка]],7,FALSE)</f>
        <v>1066</v>
      </c>
      <c r="E212" t="s">
        <v>63</v>
      </c>
      <c r="F212" s="7">
        <v>217.79632681431295</v>
      </c>
      <c r="G212" t="str">
        <f>VLOOKUP(мпф1[[#This Row],[артикул]],[1]!Таблица213[[code]:[упаковка]],4,FALSE)</f>
        <v>ОХЛ</v>
      </c>
      <c r="H212" t="str">
        <f>VLOOKUP(мпф1[[#This Row],[артикул]],[1]!Таблица213[[code]:[упаковка]],5,FALSE)</f>
        <v>бедро</v>
      </c>
      <c r="I212" s="7" cm="1">
        <f t="array" ref="I212">INDEX('[1]прайс ЗПП'!$A$1:$D$1080,MATCH(1,(мпф1[[#This Row],[артикул]]='[1]прайс ЗПП'!$B$1:$B$1080)*(мпф1[[#This Row],[Source.Name.1]]='[1]прайс ЗПП'!$A$1:$A$1080),0),4)</f>
        <v>877.03140760408451</v>
      </c>
      <c r="J212" s="7">
        <f>мпф1[[#This Row],[цена]]*мпф1[[#This Row],[объем]]</f>
        <v>191014.2190769561</v>
      </c>
      <c r="K212" s="7">
        <v>2430</v>
      </c>
      <c r="L212" t="s">
        <v>187</v>
      </c>
    </row>
    <row r="213" spans="1:12" x14ac:dyDescent="0.35">
      <c r="A213" t="s">
        <v>140</v>
      </c>
      <c r="B213" t="s">
        <v>195</v>
      </c>
      <c r="C213" t="s">
        <v>194</v>
      </c>
      <c r="D213">
        <f>VLOOKUP(мпф1[[#This Row],[Номенклатура]],[1]!Таблица213[[product_name]:[упаковка]],7,FALSE)</f>
        <v>1065</v>
      </c>
      <c r="E213" t="s">
        <v>64</v>
      </c>
      <c r="F213" s="7">
        <v>211.14394873649482</v>
      </c>
      <c r="G213" t="str">
        <f>VLOOKUP(мпф1[[#This Row],[артикул]],[1]!Таблица213[[code]:[упаковка]],4,FALSE)</f>
        <v>ОХЛ</v>
      </c>
      <c r="H213" t="str">
        <f>VLOOKUP(мпф1[[#This Row],[артикул]],[1]!Таблица213[[code]:[упаковка]],5,FALSE)</f>
        <v>филе</v>
      </c>
      <c r="I213" s="7" cm="1">
        <f t="array" ref="I213">INDEX('[1]прайс ЗПП'!$A$1:$D$1080,MATCH(1,(мпф1[[#This Row],[артикул]]='[1]прайс ЗПП'!$B$1:$B$1080)*(мпф1[[#This Row],[Source.Name.1]]='[1]прайс ЗПП'!$A$1:$A$1080),0),4)</f>
        <v>1028.5372950449898</v>
      </c>
      <c r="J213" s="7">
        <f>мпф1[[#This Row],[цена]]*мпф1[[#This Row],[объем]]</f>
        <v>217169.42589855238</v>
      </c>
      <c r="K213" s="7">
        <v>3039.7000000000003</v>
      </c>
      <c r="L213" t="s">
        <v>187</v>
      </c>
    </row>
    <row r="214" spans="1:12" x14ac:dyDescent="0.35">
      <c r="A214" t="s">
        <v>140</v>
      </c>
      <c r="B214" t="s">
        <v>195</v>
      </c>
      <c r="C214" t="s">
        <v>194</v>
      </c>
      <c r="D214">
        <f>VLOOKUP(мпф1[[#This Row],[Номенклатура]],[1]!Таблица213[[product_name]:[упаковка]],7,FALSE)</f>
        <v>744</v>
      </c>
      <c r="E214" t="s">
        <v>92</v>
      </c>
      <c r="F214" s="7">
        <v>3185.2063255950884</v>
      </c>
      <c r="G214" t="str">
        <f>VLOOKUP(мпф1[[#This Row],[артикул]],[1]!Таблица213[[code]:[упаковка]],4,FALSE)</f>
        <v>ОХЛ</v>
      </c>
      <c r="H214" t="str">
        <f>VLOOKUP(мпф1[[#This Row],[артикул]],[1]!Таблица213[[code]:[упаковка]],5,FALSE)</f>
        <v>шея</v>
      </c>
      <c r="I214" s="7" cm="1">
        <f t="array" ref="I214">INDEX('[1]прайс ЗПП'!$A$1:$D$1080,MATCH(1,(мпф1[[#This Row],[артикул]]='[1]прайс ЗПП'!$B$1:$B$1080)*(мпф1[[#This Row],[Source.Name.1]]='[1]прайс ЗПП'!$A$1:$A$1080),0),4)</f>
        <v>338.42509667252955</v>
      </c>
      <c r="J214" s="7">
        <f>мпф1[[#This Row],[цена]]*мпф1[[#This Row],[объем]]</f>
        <v>1077953.7586614704</v>
      </c>
      <c r="K214" s="7">
        <v>3422.6550000000002</v>
      </c>
      <c r="L214" t="s">
        <v>187</v>
      </c>
    </row>
    <row r="215" spans="1:12" x14ac:dyDescent="0.35">
      <c r="A215" t="s">
        <v>140</v>
      </c>
      <c r="B215" t="s">
        <v>196</v>
      </c>
      <c r="C215" t="s">
        <v>194</v>
      </c>
      <c r="D215">
        <f>VLOOKUP(мпф1[[#This Row],[Номенклатура]],[1]!Таблица213[[product_name]:[упаковка]],7,FALSE)</f>
        <v>701</v>
      </c>
      <c r="E215" t="s">
        <v>26</v>
      </c>
      <c r="F215" s="7">
        <v>56.408612613844547</v>
      </c>
      <c r="G215" t="str">
        <f>VLOOKUP(мпф1[[#This Row],[артикул]],[1]!Таблица213[[code]:[упаковка]],4,FALSE)</f>
        <v>ОХЛ</v>
      </c>
      <c r="H215" t="str">
        <f>VLOOKUP(мпф1[[#This Row],[артикул]],[1]!Таблица213[[code]:[упаковка]],5,FALSE)</f>
        <v>тушка</v>
      </c>
      <c r="I215" s="7" cm="1">
        <f t="array" ref="I215">INDEX('[1]прайс ЗПП'!$A$1:$D$1080,MATCH(1,(мпф1[[#This Row],[артикул]]='[1]прайс ЗПП'!$B$1:$B$1080)*(мпф1[[#This Row],[Source.Name.1]]='[1]прайс ЗПП'!$A$1:$A$1080),0),4)</f>
        <v>830.21241257414999</v>
      </c>
      <c r="J215" s="7">
        <f>мпф1[[#This Row],[цена]]*мпф1[[#This Row],[объем]]</f>
        <v>46831.130368100508</v>
      </c>
      <c r="K215" s="7">
        <v>13694.76</v>
      </c>
      <c r="L215" t="s">
        <v>187</v>
      </c>
    </row>
    <row r="216" spans="1:12" x14ac:dyDescent="0.35">
      <c r="A216" t="s">
        <v>140</v>
      </c>
      <c r="B216" t="s">
        <v>196</v>
      </c>
      <c r="C216" t="s">
        <v>194</v>
      </c>
      <c r="D216">
        <f>VLOOKUP(мпф1[[#This Row],[Номенклатура]],[1]!Таблица213[[product_name]:[упаковка]],7,FALSE)</f>
        <v>702</v>
      </c>
      <c r="E216" t="s">
        <v>72</v>
      </c>
      <c r="F216" s="7">
        <v>424.94488169096223</v>
      </c>
      <c r="G216" t="str">
        <f>VLOOKUP(мпф1[[#This Row],[артикул]],[1]!Таблица213[[code]:[упаковка]],4,FALSE)</f>
        <v>ОХЛ</v>
      </c>
      <c r="H216" t="str">
        <f>VLOOKUP(мпф1[[#This Row],[артикул]],[1]!Таблица213[[code]:[упаковка]],5,FALSE)</f>
        <v>тушка</v>
      </c>
      <c r="I216" s="7" cm="1">
        <f t="array" ref="I216">INDEX('[1]прайс ЗПП'!$A$1:$D$1080,MATCH(1,(мпф1[[#This Row],[артикул]]='[1]прайс ЗПП'!$B$1:$B$1080)*(мпф1[[#This Row],[Source.Name.1]]='[1]прайс ЗПП'!$A$1:$A$1080),0),4)</f>
        <v>797.12515819052089</v>
      </c>
      <c r="J216" s="7">
        <f>мпф1[[#This Row],[цена]]*мпф1[[#This Row],[объем]]</f>
        <v>338734.25604016043</v>
      </c>
      <c r="K216" s="7">
        <v>2663.4580000000001</v>
      </c>
      <c r="L216" t="s">
        <v>187</v>
      </c>
    </row>
    <row r="217" spans="1:12" x14ac:dyDescent="0.35">
      <c r="A217" t="s">
        <v>140</v>
      </c>
      <c r="B217" t="s">
        <v>196</v>
      </c>
      <c r="C217" t="s">
        <v>194</v>
      </c>
      <c r="D217">
        <f>VLOOKUP(мпф1[[#This Row],[Номенклатура]],[1]!Таблица213[[product_name]:[упаковка]],7,FALSE)</f>
        <v>710</v>
      </c>
      <c r="E217" t="s">
        <v>28</v>
      </c>
      <c r="F217" s="7">
        <v>102.80469648873169</v>
      </c>
      <c r="G217" t="str">
        <f>VLOOKUP(мпф1[[#This Row],[артикул]],[1]!Таблица213[[code]:[упаковка]],4,FALSE)</f>
        <v>ОХЛ</v>
      </c>
      <c r="H217" t="str">
        <f>VLOOKUP(мпф1[[#This Row],[артикул]],[1]!Таблица213[[code]:[упаковка]],5,FALSE)</f>
        <v>бедро</v>
      </c>
      <c r="I217" s="7" cm="1">
        <f t="array" ref="I217">INDEX('[1]прайс ЗПП'!$A$1:$D$1080,MATCH(1,(мпф1[[#This Row],[артикул]]='[1]прайс ЗПП'!$B$1:$B$1080)*(мпф1[[#This Row],[Source.Name.1]]='[1]прайс ЗПП'!$A$1:$A$1080),0),4)</f>
        <v>846.05336318363982</v>
      </c>
      <c r="J217" s="7">
        <f>мпф1[[#This Row],[цена]]*мпф1[[#This Row],[объем]]</f>
        <v>86978.259215364771</v>
      </c>
      <c r="K217" s="7">
        <v>4789.62</v>
      </c>
      <c r="L217" t="s">
        <v>187</v>
      </c>
    </row>
    <row r="218" spans="1:12" x14ac:dyDescent="0.35">
      <c r="A218" t="s">
        <v>140</v>
      </c>
      <c r="B218" t="s">
        <v>196</v>
      </c>
      <c r="C218" t="s">
        <v>194</v>
      </c>
      <c r="D218">
        <f>VLOOKUP(мпф1[[#This Row],[Номенклатура]],[1]!Таблица213[[product_name]:[упаковка]],7,FALSE)</f>
        <v>711</v>
      </c>
      <c r="E218" t="s">
        <v>73</v>
      </c>
      <c r="F218" s="7">
        <v>4782.1968249292649</v>
      </c>
      <c r="G218" t="str">
        <f>VLOOKUP(мпф1[[#This Row],[артикул]],[1]!Таблица213[[code]:[упаковка]],4,FALSE)</f>
        <v>ОХЛ</v>
      </c>
      <c r="H218" t="str">
        <f>VLOOKUP(мпф1[[#This Row],[артикул]],[1]!Таблица213[[code]:[упаковка]],5,FALSE)</f>
        <v>бедро</v>
      </c>
      <c r="I218" s="7" cm="1">
        <f t="array" ref="I218">INDEX('[1]прайс ЗПП'!$A$1:$D$1080,MATCH(1,(мпф1[[#This Row],[артикул]]='[1]прайс ЗПП'!$B$1:$B$1080)*(мпф1[[#This Row],[Source.Name.1]]='[1]прайс ЗПП'!$A$1:$A$1080),0),4)</f>
        <v>812.69837388570988</v>
      </c>
      <c r="J218" s="7">
        <f>мпф1[[#This Row],[цена]]*мпф1[[#This Row],[объем]]</f>
        <v>3886483.5832214183</v>
      </c>
      <c r="K218" s="7">
        <v>2657.0810000000001</v>
      </c>
      <c r="L218" t="s">
        <v>187</v>
      </c>
    </row>
    <row r="219" spans="1:12" x14ac:dyDescent="0.35">
      <c r="A219" t="s">
        <v>140</v>
      </c>
      <c r="B219" t="s">
        <v>196</v>
      </c>
      <c r="C219" t="s">
        <v>194</v>
      </c>
      <c r="D219">
        <f>VLOOKUP(мпф1[[#This Row],[Номенклатура]],[1]!Таблица213[[product_name]:[упаковка]],7,FALSE)</f>
        <v>712</v>
      </c>
      <c r="E219" t="s">
        <v>30</v>
      </c>
      <c r="F219" s="7">
        <v>52.298096120594941</v>
      </c>
      <c r="G219" t="str">
        <f>VLOOKUP(мпф1[[#This Row],[артикул]],[1]!Таблица213[[code]:[упаковка]],4,FALSE)</f>
        <v>ОХЛ</v>
      </c>
      <c r="H219" t="str">
        <f>VLOOKUP(мпф1[[#This Row],[артикул]],[1]!Таблица213[[code]:[упаковка]],5,FALSE)</f>
        <v>голень</v>
      </c>
      <c r="I219" s="7" cm="1">
        <f t="array" ref="I219">INDEX('[1]прайс ЗПП'!$A$1:$D$1080,MATCH(1,(мпф1[[#This Row],[артикул]]='[1]прайс ЗПП'!$B$1:$B$1080)*(мпф1[[#This Row],[Source.Name.1]]='[1]прайс ЗПП'!$A$1:$A$1080),0),4)</f>
        <v>879.7342418138594</v>
      </c>
      <c r="J219" s="7">
        <f>мпф1[[#This Row],[цена]]*мпф1[[#This Row],[объем]]</f>
        <v>46008.425938959932</v>
      </c>
      <c r="K219" s="7">
        <v>5697.8200000000006</v>
      </c>
      <c r="L219" t="s">
        <v>187</v>
      </c>
    </row>
    <row r="220" spans="1:12" x14ac:dyDescent="0.35">
      <c r="A220" t="s">
        <v>140</v>
      </c>
      <c r="B220" t="s">
        <v>196</v>
      </c>
      <c r="C220" t="s">
        <v>194</v>
      </c>
      <c r="D220">
        <f>VLOOKUP(мпф1[[#This Row],[Номенклатура]],[1]!Таблица213[[product_name]:[упаковка]],7,FALSE)</f>
        <v>713</v>
      </c>
      <c r="E220" t="s">
        <v>74</v>
      </c>
      <c r="F220" s="7">
        <v>2969.4120442290141</v>
      </c>
      <c r="G220" t="str">
        <f>VLOOKUP(мпф1[[#This Row],[артикул]],[1]!Таблица213[[code]:[упаковка]],4,FALSE)</f>
        <v>ОХЛ</v>
      </c>
      <c r="H220" t="str">
        <f>VLOOKUP(мпф1[[#This Row],[артикул]],[1]!Таблица213[[code]:[упаковка]],5,FALSE)</f>
        <v>голень</v>
      </c>
      <c r="I220" s="7" cm="1">
        <f t="array" ref="I220">INDEX('[1]прайс ЗПП'!$A$1:$D$1080,MATCH(1,(мпф1[[#This Row],[артикул]]='[1]прайс ЗПП'!$B$1:$B$1080)*(мпф1[[#This Row],[Source.Name.1]]='[1]прайс ЗПП'!$A$1:$A$1080),0),4)</f>
        <v>842.8187786313498</v>
      </c>
      <c r="J220" s="7">
        <f>мпф1[[#This Row],[цена]]*мпф1[[#This Row],[объем]]</f>
        <v>2502676.2323703174</v>
      </c>
      <c r="K220" s="7">
        <v>382.79999999999995</v>
      </c>
      <c r="L220" t="s">
        <v>187</v>
      </c>
    </row>
    <row r="221" spans="1:12" x14ac:dyDescent="0.35">
      <c r="A221" t="s">
        <v>140</v>
      </c>
      <c r="B221" t="s">
        <v>196</v>
      </c>
      <c r="C221" t="s">
        <v>194</v>
      </c>
      <c r="D221">
        <f>VLOOKUP(мпф1[[#This Row],[Номенклатура]],[1]!Таблица213[[product_name]:[упаковка]],7,FALSE)</f>
        <v>714</v>
      </c>
      <c r="E221" t="s">
        <v>32</v>
      </c>
      <c r="F221" s="7">
        <v>42.866367170772683</v>
      </c>
      <c r="G221" t="str">
        <f>VLOOKUP(мпф1[[#This Row],[артикул]],[1]!Таблица213[[code]:[упаковка]],4,FALSE)</f>
        <v>ОХЛ</v>
      </c>
      <c r="H221" t="str">
        <f>VLOOKUP(мпф1[[#This Row],[артикул]],[1]!Таблица213[[code]:[упаковка]],5,FALSE)</f>
        <v>крыло</v>
      </c>
      <c r="I221" s="7" cm="1">
        <f t="array" ref="I221">INDEX('[1]прайс ЗПП'!$A$1:$D$1080,MATCH(1,(мпф1[[#This Row],[артикул]]='[1]прайс ЗПП'!$B$1:$B$1080)*(мпф1[[#This Row],[Source.Name.1]]='[1]прайс ЗПП'!$A$1:$A$1080),0),4)</f>
        <v>862.22411815250325</v>
      </c>
      <c r="J221" s="7">
        <f>мпф1[[#This Row],[цена]]*мпф1[[#This Row],[объем]]</f>
        <v>36960.415632220895</v>
      </c>
      <c r="K221" s="7">
        <v>4939.2</v>
      </c>
      <c r="L221" t="s">
        <v>187</v>
      </c>
    </row>
    <row r="222" spans="1:12" x14ac:dyDescent="0.35">
      <c r="A222" t="s">
        <v>140</v>
      </c>
      <c r="B222" t="s">
        <v>196</v>
      </c>
      <c r="C222" t="s">
        <v>194</v>
      </c>
      <c r="D222">
        <f>VLOOKUP(мпф1[[#This Row],[Номенклатура]],[1]!Таблица213[[product_name]:[упаковка]],7,FALSE)</f>
        <v>715</v>
      </c>
      <c r="E222" t="s">
        <v>75</v>
      </c>
      <c r="F222" s="7">
        <v>2596.216841591568</v>
      </c>
      <c r="G222" t="str">
        <f>VLOOKUP(мпф1[[#This Row],[артикул]],[1]!Таблица213[[code]:[упаковка]],4,FALSE)</f>
        <v>ОХЛ</v>
      </c>
      <c r="H222" t="str">
        <f>VLOOKUP(мпф1[[#This Row],[артикул]],[1]!Таблица213[[code]:[упаковка]],5,FALSE)</f>
        <v>крыло</v>
      </c>
      <c r="I222" s="7" cm="1">
        <f t="array" ref="I222">INDEX('[1]прайс ЗПП'!$A$1:$D$1080,MATCH(1,(мпф1[[#This Row],[артикул]]='[1]прайс ЗПП'!$B$1:$B$1080)*(мпф1[[#This Row],[Source.Name.1]]='[1]прайс ЗПП'!$A$1:$A$1080),0),4)</f>
        <v>828.59682092923515</v>
      </c>
      <c r="J222" s="7">
        <f>мпф1[[#This Row],[цена]]*мпф1[[#This Row],[объем]]</f>
        <v>2151217.021385713</v>
      </c>
      <c r="K222" s="7">
        <v>3797.82</v>
      </c>
      <c r="L222" t="s">
        <v>187</v>
      </c>
    </row>
    <row r="223" spans="1:12" x14ac:dyDescent="0.35">
      <c r="A223" t="s">
        <v>140</v>
      </c>
      <c r="B223" t="s">
        <v>196</v>
      </c>
      <c r="C223" t="s">
        <v>194</v>
      </c>
      <c r="D223">
        <f>VLOOKUP(мпф1[[#This Row],[Номенклатура]],[1]!Таблица213[[product_name]:[упаковка]],7,FALSE)</f>
        <v>717</v>
      </c>
      <c r="E223" t="s">
        <v>76</v>
      </c>
      <c r="F223" s="7">
        <v>421.18430751670593</v>
      </c>
      <c r="G223" t="str">
        <f>VLOOKUP(мпф1[[#This Row],[артикул]],[1]!Таблица213[[code]:[упаковка]],4,FALSE)</f>
        <v>ОХЛ</v>
      </c>
      <c r="H223" t="str">
        <f>VLOOKUP(мпф1[[#This Row],[артикул]],[1]!Таблица213[[code]:[упаковка]],5,FALSE)</f>
        <v>четвертина</v>
      </c>
      <c r="I223" s="7" cm="1">
        <f t="array" ref="I223">INDEX('[1]прайс ЗПП'!$A$1:$D$1080,MATCH(1,(мпф1[[#This Row],[артикул]]='[1]прайс ЗПП'!$B$1:$B$1080)*(мпф1[[#This Row],[Source.Name.1]]='[1]прайс ЗПП'!$A$1:$A$1080),0),4)</f>
        <v>797.02339769292848</v>
      </c>
      <c r="J223" s="7">
        <f>мпф1[[#This Row],[цена]]*мпф1[[#This Row],[объем]]</f>
        <v>335693.74783190817</v>
      </c>
      <c r="K223" s="7">
        <v>13689</v>
      </c>
      <c r="L223" t="s">
        <v>187</v>
      </c>
    </row>
    <row r="224" spans="1:12" x14ac:dyDescent="0.35">
      <c r="A224" t="s">
        <v>140</v>
      </c>
      <c r="B224" t="s">
        <v>196</v>
      </c>
      <c r="C224" t="s">
        <v>194</v>
      </c>
      <c r="D224">
        <f>VLOOKUP(мпф1[[#This Row],[Номенклатура]],[1]!Таблица213[[product_name]:[упаковка]],7,FALSE)</f>
        <v>718</v>
      </c>
      <c r="E224" t="s">
        <v>36</v>
      </c>
      <c r="F224" s="7">
        <v>101.723531413633</v>
      </c>
      <c r="G224" t="str">
        <f>VLOOKUP(мпф1[[#This Row],[артикул]],[1]!Таблица213[[code]:[упаковка]],4,FALSE)</f>
        <v>ОХЛ</v>
      </c>
      <c r="H224" t="str">
        <f>VLOOKUP(мпф1[[#This Row],[артикул]],[1]!Таблица213[[code]:[упаковка]],5,FALSE)</f>
        <v>филе</v>
      </c>
      <c r="I224" s="7" cm="1">
        <f t="array" ref="I224">INDEX('[1]прайс ЗПП'!$A$1:$D$1080,MATCH(1,(мпф1[[#This Row],[артикул]]='[1]прайс ЗПП'!$B$1:$B$1080)*(мпф1[[#This Row],[Source.Name.1]]='[1]прайс ЗПП'!$A$1:$A$1080),0),4)</f>
        <v>1115.962625860752</v>
      </c>
      <c r="J224" s="7">
        <f>мпф1[[#This Row],[цена]]*мпф1[[#This Row],[объем]]</f>
        <v>113519.65922818657</v>
      </c>
      <c r="K224" s="7">
        <v>2131.0739999999996</v>
      </c>
      <c r="L224" t="s">
        <v>187</v>
      </c>
    </row>
    <row r="225" spans="1:12" x14ac:dyDescent="0.35">
      <c r="A225" t="s">
        <v>140</v>
      </c>
      <c r="B225" t="s">
        <v>196</v>
      </c>
      <c r="C225" t="s">
        <v>194</v>
      </c>
      <c r="D225">
        <f>VLOOKUP(мпф1[[#This Row],[Номенклатура]],[1]!Таблица213[[product_name]:[упаковка]],7,FALSE)</f>
        <v>719</v>
      </c>
      <c r="E225" t="s">
        <v>77</v>
      </c>
      <c r="F225" s="7">
        <v>2975.5543153802996</v>
      </c>
      <c r="G225" t="str">
        <f>VLOOKUP(мпф1[[#This Row],[артикул]],[1]!Таблица213[[code]:[упаковка]],4,FALSE)</f>
        <v>ОХЛ</v>
      </c>
      <c r="H225" t="str">
        <f>VLOOKUP(мпф1[[#This Row],[артикул]],[1]!Таблица213[[code]:[упаковка]],5,FALSE)</f>
        <v>филе</v>
      </c>
      <c r="I225" s="7" cm="1">
        <f t="array" ref="I225">INDEX('[1]прайс ЗПП'!$A$1:$D$1080,MATCH(1,(мпф1[[#This Row],[артикул]]='[1]прайс ЗПП'!$B$1:$B$1080)*(мпф1[[#This Row],[Source.Name.1]]='[1]прайс ЗПП'!$A$1:$A$1080),0),4)</f>
        <v>1078.6306531006571</v>
      </c>
      <c r="J225" s="7">
        <f>мпф1[[#This Row],[цена]]*мпф1[[#This Row],[объем]]</f>
        <v>3209524.0945351315</v>
      </c>
      <c r="K225" s="7">
        <v>4715.0519999999997</v>
      </c>
      <c r="L225" t="s">
        <v>187</v>
      </c>
    </row>
    <row r="226" spans="1:12" x14ac:dyDescent="0.35">
      <c r="A226" t="s">
        <v>140</v>
      </c>
      <c r="B226" t="s">
        <v>196</v>
      </c>
      <c r="C226" t="s">
        <v>194</v>
      </c>
      <c r="D226">
        <f>VLOOKUP(мпф1[[#This Row],[Номенклатура]],[1]!Таблица213[[product_name]:[упаковка]],7,FALSE)</f>
        <v>725</v>
      </c>
      <c r="E226" t="s">
        <v>78</v>
      </c>
      <c r="F226" s="7">
        <v>523.67353361637504</v>
      </c>
      <c r="G226" t="str">
        <f>VLOOKUP(мпф1[[#This Row],[артикул]],[1]!Таблица213[[code]:[упаковка]],4,FALSE)</f>
        <v>ОХЛ</v>
      </c>
      <c r="H226" t="str">
        <f>VLOOKUP(мпф1[[#This Row],[артикул]],[1]!Таблица213[[code]:[упаковка]],5,FALSE)</f>
        <v>грудка</v>
      </c>
      <c r="I226" s="7" cm="1">
        <f t="array" ref="I226">INDEX('[1]прайс ЗПП'!$A$1:$D$1080,MATCH(1,(мпф1[[#This Row],[артикул]]='[1]прайс ЗПП'!$B$1:$B$1080)*(мпф1[[#This Row],[Source.Name.1]]='[1]прайс ЗПП'!$A$1:$A$1080),0),4)</f>
        <v>861.04525599310011</v>
      </c>
      <c r="J226" s="7">
        <f>мпф1[[#This Row],[цена]]*мпф1[[#This Row],[объем]]</f>
        <v>450906.61180952296</v>
      </c>
      <c r="K226" s="7">
        <v>72.599999999999994</v>
      </c>
      <c r="L226" t="s">
        <v>187</v>
      </c>
    </row>
    <row r="227" spans="1:12" x14ac:dyDescent="0.35">
      <c r="A227" t="s">
        <v>140</v>
      </c>
      <c r="B227" t="s">
        <v>196</v>
      </c>
      <c r="C227" t="s">
        <v>194</v>
      </c>
      <c r="D227">
        <f>VLOOKUP(мпф1[[#This Row],[Номенклатура]],[1]!Таблица213[[product_name]:[упаковка]],7,FALSE)</f>
        <v>29</v>
      </c>
      <c r="E227" t="s">
        <v>79</v>
      </c>
      <c r="F227" s="7">
        <v>209.54754982105956</v>
      </c>
      <c r="G227" t="str">
        <f>VLOOKUP(мпф1[[#This Row],[артикул]],[1]!Таблица213[[code]:[упаковка]],4,FALSE)</f>
        <v>ОХЛ</v>
      </c>
      <c r="H227" t="str">
        <f>VLOOKUP(мпф1[[#This Row],[артикул]],[1]!Таблица213[[code]:[упаковка]],5,FALSE)</f>
        <v>табак</v>
      </c>
      <c r="I227" s="7" cm="1">
        <f t="array" ref="I227">INDEX('[1]прайс ЗПП'!$A$1:$D$1080,MATCH(1,(мпф1[[#This Row],[артикул]]='[1]прайс ЗПП'!$B$1:$B$1080)*(мпф1[[#This Row],[Source.Name.1]]='[1]прайс ЗПП'!$A$1:$A$1080),0),4)</f>
        <v>755.88238310325448</v>
      </c>
      <c r="J227" s="7">
        <f>мпф1[[#This Row],[цена]]*мпф1[[#This Row],[объем]]</f>
        <v>158393.30133219046</v>
      </c>
      <c r="K227" s="7">
        <v>2124</v>
      </c>
      <c r="L227" t="s">
        <v>187</v>
      </c>
    </row>
    <row r="228" spans="1:12" x14ac:dyDescent="0.35">
      <c r="A228" t="s">
        <v>140</v>
      </c>
      <c r="B228" t="s">
        <v>196</v>
      </c>
      <c r="C228" t="s">
        <v>194</v>
      </c>
      <c r="D228">
        <f>VLOOKUP(мпф1[[#This Row],[Номенклатура]],[1]!Таблица213[[product_name]:[упаковка]],7,FALSE)</f>
        <v>30</v>
      </c>
      <c r="E228" t="s">
        <v>80</v>
      </c>
      <c r="F228" s="7">
        <v>1269.6116253864197</v>
      </c>
      <c r="G228" t="str">
        <f>VLOOKUP(мпф1[[#This Row],[артикул]],[1]!Таблица213[[code]:[упаковка]],4,FALSE)</f>
        <v>ОХЛ</v>
      </c>
      <c r="H228" t="str">
        <f>VLOOKUP(мпф1[[#This Row],[артикул]],[1]!Таблица213[[code]:[упаковка]],5,FALSE)</f>
        <v>рагу</v>
      </c>
      <c r="I228" s="7" cm="1">
        <f t="array" ref="I228">INDEX('[1]прайс ЗПП'!$A$1:$D$1080,MATCH(1,(мпф1[[#This Row],[артикул]]='[1]прайс ЗПП'!$B$1:$B$1080)*(мпф1[[#This Row],[Source.Name.1]]='[1]прайс ЗПП'!$A$1:$A$1080),0),4)</f>
        <v>707.82359486111943</v>
      </c>
      <c r="J228" s="7">
        <f>мпф1[[#This Row],[цена]]*мпф1[[#This Row],[объем]]</f>
        <v>898661.06475848448</v>
      </c>
      <c r="K228" s="7">
        <v>4566.6000000000004</v>
      </c>
      <c r="L228" t="s">
        <v>187</v>
      </c>
    </row>
    <row r="229" spans="1:12" x14ac:dyDescent="0.35">
      <c r="A229" t="s">
        <v>140</v>
      </c>
      <c r="B229" t="s">
        <v>196</v>
      </c>
      <c r="C229" t="s">
        <v>194</v>
      </c>
      <c r="D229">
        <f>VLOOKUP(мпф1[[#This Row],[Номенклатура]],[1]!Таблица213[[product_name]:[упаковка]],7,FALSE)</f>
        <v>781</v>
      </c>
      <c r="E229" s="22" t="s">
        <v>188</v>
      </c>
      <c r="F229" s="7">
        <v>736.34131539813006</v>
      </c>
      <c r="G229" t="str">
        <f>VLOOKUP(мпф1[[#This Row],[артикул]],[1]!Таблица213[[code]:[упаковка]],4,FALSE)</f>
        <v>ОХЛ</v>
      </c>
      <c r="H229" t="str">
        <f>VLOOKUP(мпф1[[#This Row],[артикул]],[1]!Таблица213[[code]:[упаковка]],5,FALSE)</f>
        <v>спинка</v>
      </c>
      <c r="I229" s="7" cm="1">
        <f t="array" ref="I229">INDEX('[1]прайс ЗПП'!$A$1:$D$1080,MATCH(1,(мпф1[[#This Row],[артикул]]='[1]прайс ЗПП'!$B$1:$B$1080)*(мпф1[[#This Row],[Source.Name.1]]='[1]прайс ЗПП'!$A$1:$A$1080),0),4)</f>
        <v>363.54469080180706</v>
      </c>
      <c r="J229" s="7">
        <f>мпф1[[#This Row],[цена]]*мпф1[[#This Row],[объем]]</f>
        <v>267692.9758310091</v>
      </c>
      <c r="K229" s="7">
        <v>2433.9</v>
      </c>
      <c r="L229" t="s">
        <v>187</v>
      </c>
    </row>
    <row r="230" spans="1:12" x14ac:dyDescent="0.35">
      <c r="A230" t="s">
        <v>140</v>
      </c>
      <c r="B230" t="s">
        <v>196</v>
      </c>
      <c r="C230" t="s">
        <v>194</v>
      </c>
      <c r="D230">
        <f>VLOOKUP(мпф1[[#This Row],[Номенклатура]],[1]!Таблица213[[product_name]:[упаковка]],7,FALSE)</f>
        <v>731</v>
      </c>
      <c r="E230" t="s">
        <v>81</v>
      </c>
      <c r="F230" s="7">
        <v>525.32631924504847</v>
      </c>
      <c r="G230" t="str">
        <f>VLOOKUP(мпф1[[#This Row],[артикул]],[1]!Таблица213[[code]:[упаковка]],4,FALSE)</f>
        <v>ОХЛ</v>
      </c>
      <c r="H230" t="str">
        <f>VLOOKUP(мпф1[[#This Row],[артикул]],[1]!Таблица213[[code]:[упаковка]],5,FALSE)</f>
        <v>желудки</v>
      </c>
      <c r="I230" s="7" cm="1">
        <f t="array" ref="I230">INDEX('[1]прайс ЗПП'!$A$1:$D$1080,MATCH(1,(мпф1[[#This Row],[артикул]]='[1]прайс ЗПП'!$B$1:$B$1080)*(мпф1[[#This Row],[Source.Name.1]]='[1]прайс ЗПП'!$A$1:$A$1080),0),4)</f>
        <v>539.39183601523564</v>
      </c>
      <c r="J230" s="7">
        <f>мпф1[[#This Row],[цена]]*мпф1[[#This Row],[объем]]</f>
        <v>283356.7278447125</v>
      </c>
      <c r="K230" s="7">
        <v>605.90000000000009</v>
      </c>
      <c r="L230" t="s">
        <v>187</v>
      </c>
    </row>
    <row r="231" spans="1:12" x14ac:dyDescent="0.35">
      <c r="A231" t="s">
        <v>140</v>
      </c>
      <c r="B231" t="s">
        <v>196</v>
      </c>
      <c r="C231" t="s">
        <v>194</v>
      </c>
      <c r="D231">
        <f>VLOOKUP(мпф1[[#This Row],[Номенклатура]],[1]!Таблица213[[product_name]:[упаковка]],7,FALSE)</f>
        <v>733</v>
      </c>
      <c r="E231" t="s">
        <v>82</v>
      </c>
      <c r="F231" s="7">
        <v>737.07253815423542</v>
      </c>
      <c r="G231" t="str">
        <f>VLOOKUP(мпф1[[#This Row],[артикул]],[1]!Таблица213[[code]:[упаковка]],4,FALSE)</f>
        <v>ОХЛ</v>
      </c>
      <c r="H231" t="str">
        <f>VLOOKUP(мпф1[[#This Row],[артикул]],[1]!Таблица213[[code]:[упаковка]],5,FALSE)</f>
        <v>печень</v>
      </c>
      <c r="I231" s="7" cm="1">
        <f t="array" ref="I231">INDEX('[1]прайс ЗПП'!$A$1:$D$1080,MATCH(1,(мпф1[[#This Row],[артикул]]='[1]прайс ЗПП'!$B$1:$B$1080)*(мпф1[[#This Row],[Source.Name.1]]='[1]прайс ЗПП'!$A$1:$A$1080),0),4)</f>
        <v>512.90071095047028</v>
      </c>
      <c r="J231" s="7">
        <f>мпф1[[#This Row],[цена]]*мпф1[[#This Row],[объем]]</f>
        <v>378045.02884137497</v>
      </c>
      <c r="K231" s="7">
        <v>3041.9027500633069</v>
      </c>
      <c r="L231" t="s">
        <v>187</v>
      </c>
    </row>
    <row r="232" spans="1:12" x14ac:dyDescent="0.35">
      <c r="A232" t="s">
        <v>140</v>
      </c>
      <c r="B232" t="s">
        <v>196</v>
      </c>
      <c r="C232" t="s">
        <v>194</v>
      </c>
      <c r="D232">
        <f>VLOOKUP(мпф1[[#This Row],[Номенклатура]],[1]!Таблица213[[product_name]:[упаковка]],7,FALSE)</f>
        <v>735</v>
      </c>
      <c r="E232" t="s">
        <v>83</v>
      </c>
      <c r="F232" s="7">
        <v>525.95668274493289</v>
      </c>
      <c r="G232" t="str">
        <f>VLOOKUP(мпф1[[#This Row],[артикул]],[1]!Таблица213[[code]:[упаковка]],4,FALSE)</f>
        <v>ОХЛ</v>
      </c>
      <c r="H232" t="str">
        <f>VLOOKUP(мпф1[[#This Row],[артикул]],[1]!Таблица213[[code]:[упаковка]],5,FALSE)</f>
        <v>сердце</v>
      </c>
      <c r="I232" s="7" cm="1">
        <f t="array" ref="I232">INDEX('[1]прайс ЗПП'!$A$1:$D$1080,MATCH(1,(мпф1[[#This Row],[артикул]]='[1]прайс ЗПП'!$B$1:$B$1080)*(мпф1[[#This Row],[Source.Name.1]]='[1]прайс ЗПП'!$A$1:$A$1080),0),4)</f>
        <v>869.3208406140119</v>
      </c>
      <c r="J232" s="7">
        <f>мпф1[[#This Row],[цена]]*мпф1[[#This Row],[объем]]</f>
        <v>457225.10557038221</v>
      </c>
      <c r="K232" s="7">
        <v>686.4</v>
      </c>
      <c r="L232" t="s">
        <v>187</v>
      </c>
    </row>
    <row r="233" spans="1:12" x14ac:dyDescent="0.35">
      <c r="A233" t="s">
        <v>140</v>
      </c>
      <c r="B233" t="s">
        <v>196</v>
      </c>
      <c r="C233" t="s">
        <v>194</v>
      </c>
      <c r="D233">
        <f>VLOOKUP(мпф1[[#This Row],[Номенклатура]],[1]!Таблица213[[product_name]:[упаковка]],7,FALSE)</f>
        <v>204</v>
      </c>
      <c r="E233" t="s">
        <v>84</v>
      </c>
      <c r="F233" s="7">
        <v>3718.9115517730047</v>
      </c>
      <c r="G233" t="str">
        <f>VLOOKUP(мпф1[[#This Row],[артикул]],[1]!Таблица213[[code]:[упаковка]],4,FALSE)</f>
        <v>ОХЛ</v>
      </c>
      <c r="H233" t="str">
        <f>VLOOKUP(мпф1[[#This Row],[артикул]],[1]!Таблица213[[code]:[упаковка]],5,FALSE)</f>
        <v>крыло</v>
      </c>
      <c r="I233" s="7" cm="1">
        <f t="array" ref="I233">INDEX('[1]прайс ЗПП'!$A$1:$D$1080,MATCH(1,(мпф1[[#This Row],[артикул]]='[1]прайс ЗПП'!$B$1:$B$1080)*(мпф1[[#This Row],[Source.Name.1]]='[1]прайс ЗПП'!$A$1:$A$1080),0),4)</f>
        <v>839.50974965132173</v>
      </c>
      <c r="J233" s="7">
        <f>мпф1[[#This Row],[цена]]*мпф1[[#This Row],[объем]]</f>
        <v>3122062.5058043636</v>
      </c>
      <c r="K233" s="7">
        <v>3036.6</v>
      </c>
      <c r="L233" t="s">
        <v>187</v>
      </c>
    </row>
    <row r="234" spans="1:12" x14ac:dyDescent="0.35">
      <c r="A234" t="s">
        <v>140</v>
      </c>
      <c r="B234" t="s">
        <v>196</v>
      </c>
      <c r="C234" t="s">
        <v>194</v>
      </c>
      <c r="D234">
        <f>VLOOKUP(мпф1[[#This Row],[Номенклатура]],[1]!Таблица213[[product_name]:[упаковка]],7,FALSE)</f>
        <v>959</v>
      </c>
      <c r="E234" t="s">
        <v>85</v>
      </c>
      <c r="F234" s="7">
        <v>635.36363356260711</v>
      </c>
      <c r="G234" t="str">
        <f>VLOOKUP(мпф1[[#This Row],[артикул]],[1]!Таблица213[[code]:[упаковка]],4,FALSE)</f>
        <v>ОХЛ</v>
      </c>
      <c r="H234" t="str">
        <f>VLOOKUP(мпф1[[#This Row],[артикул]],[1]!Таблица213[[code]:[упаковка]],5,FALSE)</f>
        <v>табак</v>
      </c>
      <c r="I234" s="7" cm="1">
        <f t="array" ref="I234">INDEX('[1]прайс ЗПП'!$A$1:$D$1080,MATCH(1,(мпф1[[#This Row],[артикул]]='[1]прайс ЗПП'!$B$1:$B$1080)*(мпф1[[#This Row],[Source.Name.1]]='[1]прайс ЗПП'!$A$1:$A$1080),0),4)</f>
        <v>678.09999548652547</v>
      </c>
      <c r="J234" s="7">
        <f>мпф1[[#This Row],[цена]]*мпф1[[#This Row],[объем]]</f>
        <v>430840.07705110632</v>
      </c>
      <c r="K234" s="7">
        <v>588.63541582476057</v>
      </c>
      <c r="L234" t="s">
        <v>187</v>
      </c>
    </row>
    <row r="235" spans="1:12" x14ac:dyDescent="0.35">
      <c r="A235" t="s">
        <v>140</v>
      </c>
      <c r="B235" t="s">
        <v>196</v>
      </c>
      <c r="C235" t="s">
        <v>194</v>
      </c>
      <c r="D235">
        <f>VLOOKUP(мпф1[[#This Row],[Номенклатура]],[1]!Таблица213[[product_name]:[упаковка]],7,FALSE)</f>
        <v>952</v>
      </c>
      <c r="E235" t="s">
        <v>86</v>
      </c>
      <c r="F235" s="7">
        <v>2119.9301227821493</v>
      </c>
      <c r="G235" t="str">
        <f>VLOOKUP(мпф1[[#This Row],[артикул]],[1]!Таблица213[[code]:[упаковка]],4,FALSE)</f>
        <v>ОХЛ</v>
      </c>
      <c r="H235" t="str">
        <f>VLOOKUP(мпф1[[#This Row],[артикул]],[1]!Таблица213[[code]:[упаковка]],5,FALSE)</f>
        <v>голень</v>
      </c>
      <c r="I235" s="7" cm="1">
        <f t="array" ref="I235">INDEX('[1]прайс ЗПП'!$A$1:$D$1080,MATCH(1,(мпф1[[#This Row],[артикул]]='[1]прайс ЗПП'!$B$1:$B$1080)*(мпф1[[#This Row],[Source.Name.1]]='[1]прайс ЗПП'!$A$1:$A$1080),0),4)</f>
        <v>883.98018990491494</v>
      </c>
      <c r="J235" s="7">
        <f>мпф1[[#This Row],[цена]]*мпф1[[#This Row],[объем]]</f>
        <v>1873976.2325221139</v>
      </c>
      <c r="K235" s="7">
        <v>417.78446965600006</v>
      </c>
      <c r="L235" t="s">
        <v>187</v>
      </c>
    </row>
    <row r="236" spans="1:12" x14ac:dyDescent="0.35">
      <c r="A236" t="s">
        <v>140</v>
      </c>
      <c r="B236" t="s">
        <v>196</v>
      </c>
      <c r="C236" t="s">
        <v>194</v>
      </c>
      <c r="D236">
        <f>VLOOKUP(мпф1[[#This Row],[Номенклатура]],[1]!Таблица213[[product_name]:[упаковка]],7,FALSE)</f>
        <v>953</v>
      </c>
      <c r="E236" t="s">
        <v>87</v>
      </c>
      <c r="F236" s="7">
        <v>2123.8557540655083</v>
      </c>
      <c r="G236" t="str">
        <f>VLOOKUP(мпф1[[#This Row],[артикул]],[1]!Таблица213[[code]:[упаковка]],4,FALSE)</f>
        <v>ОХЛ</v>
      </c>
      <c r="H236" t="str">
        <f>VLOOKUP(мпф1[[#This Row],[артикул]],[1]!Таблица213[[code]:[упаковка]],5,FALSE)</f>
        <v>бедро</v>
      </c>
      <c r="I236" s="7" cm="1">
        <f t="array" ref="I236">INDEX('[1]прайс ЗПП'!$A$1:$D$1080,MATCH(1,(мпф1[[#This Row],[артикул]]='[1]прайс ЗПП'!$B$1:$B$1080)*(мпф1[[#This Row],[Source.Name.1]]='[1]прайс ЗПП'!$A$1:$A$1080),0),4)</f>
        <v>897.77151956630337</v>
      </c>
      <c r="J236" s="7">
        <f>мпф1[[#This Row],[цена]]*мпф1[[#This Row],[объем]]</f>
        <v>1906737.2076670285</v>
      </c>
      <c r="K236" s="7">
        <v>1300.9335692382176</v>
      </c>
      <c r="L236" t="s">
        <v>187</v>
      </c>
    </row>
    <row r="237" spans="1:12" x14ac:dyDescent="0.35">
      <c r="A237" t="s">
        <v>140</v>
      </c>
      <c r="B237" t="s">
        <v>196</v>
      </c>
      <c r="C237" t="s">
        <v>194</v>
      </c>
      <c r="D237">
        <f>VLOOKUP(мпф1[[#This Row],[Номенклатура]],[1]!Таблица213[[product_name]:[упаковка]],7,FALSE)</f>
        <v>954</v>
      </c>
      <c r="E237" t="s">
        <v>191</v>
      </c>
      <c r="F237" s="7">
        <v>849.1200544706744</v>
      </c>
      <c r="G237" t="str">
        <f>VLOOKUP(мпф1[[#This Row],[артикул]],[1]!Таблица213[[code]:[упаковка]],4,FALSE)</f>
        <v>ОХЛ</v>
      </c>
      <c r="H237" t="str">
        <f>VLOOKUP(мпф1[[#This Row],[артикул]],[1]!Таблица213[[code]:[упаковка]],5,FALSE)</f>
        <v>филе</v>
      </c>
      <c r="I237" s="7" cm="1">
        <f t="array" ref="I237">INDEX('[1]прайс ЗПП'!$A$1:$D$1080,MATCH(1,(мпф1[[#This Row],[артикул]]='[1]прайс ЗПП'!$B$1:$B$1080)*(мпф1[[#This Row],[Source.Name.1]]='[1]прайс ЗПП'!$A$1:$A$1080),0),4)</f>
        <v>1091.0320999528858</v>
      </c>
      <c r="J237" s="7">
        <f>мпф1[[#This Row],[цена]]*мпф1[[#This Row],[объем]]</f>
        <v>926417.23614124872</v>
      </c>
      <c r="K237" s="7">
        <v>675.89439313422133</v>
      </c>
      <c r="L237" t="s">
        <v>187</v>
      </c>
    </row>
    <row r="238" spans="1:12" x14ac:dyDescent="0.35">
      <c r="A238" t="s">
        <v>140</v>
      </c>
      <c r="B238" t="s">
        <v>196</v>
      </c>
      <c r="C238" t="s">
        <v>194</v>
      </c>
      <c r="D238">
        <f>VLOOKUP(мпф1[[#This Row],[Номенклатура]],[1]!Таблица213[[product_name]:[упаковка]],7,FALSE)</f>
        <v>205</v>
      </c>
      <c r="E238" t="s">
        <v>88</v>
      </c>
      <c r="F238" s="7">
        <v>1863.2058118856253</v>
      </c>
      <c r="G238" t="str">
        <f>VLOOKUP(мпф1[[#This Row],[артикул]],[1]!Таблица213[[code]:[упаковка]],4,FALSE)</f>
        <v>ОХЛ</v>
      </c>
      <c r="H238" t="str">
        <f>VLOOKUP(мпф1[[#This Row],[артикул]],[1]!Таблица213[[code]:[упаковка]],5,FALSE)</f>
        <v>рагу</v>
      </c>
      <c r="I238" s="7" cm="1">
        <f t="array" ref="I238">INDEX('[1]прайс ЗПП'!$A$1:$D$1080,MATCH(1,(мпф1[[#This Row],[артикул]]='[1]прайс ЗПП'!$B$1:$B$1080)*(мпф1[[#This Row],[Source.Name.1]]='[1]прайс ЗПП'!$A$1:$A$1080),0),4)</f>
        <v>596.61424520861249</v>
      </c>
      <c r="J238" s="7">
        <f>мпф1[[#This Row],[цена]]*мпф1[[#This Row],[объем]]</f>
        <v>1111615.1291264424</v>
      </c>
      <c r="K238" s="7">
        <v>1174.1210978323609</v>
      </c>
      <c r="L238" t="s">
        <v>187</v>
      </c>
    </row>
    <row r="239" spans="1:12" x14ac:dyDescent="0.35">
      <c r="A239" t="s">
        <v>140</v>
      </c>
      <c r="B239" t="s">
        <v>196</v>
      </c>
      <c r="C239" t="s">
        <v>194</v>
      </c>
      <c r="D239">
        <f>VLOOKUP(мпф1[[#This Row],[Номенклатура]],[1]!Таблица213[[product_name]:[упаковка]],7,FALSE)</f>
        <v>960</v>
      </c>
      <c r="E239" t="s">
        <v>189</v>
      </c>
      <c r="F239" s="7">
        <v>636.81874633191376</v>
      </c>
      <c r="G239" t="str">
        <f>VLOOKUP(мпф1[[#This Row],[артикул]],[1]!Таблица213[[code]:[упаковка]],4,FALSE)</f>
        <v>ОХЛ</v>
      </c>
      <c r="H239" t="str">
        <f>VLOOKUP(мпф1[[#This Row],[артикул]],[1]!Таблица213[[code]:[упаковка]],5,FALSE)</f>
        <v>крыло</v>
      </c>
      <c r="I239" s="7" cm="1">
        <f t="array" ref="I239">INDEX('[1]прайс ЗПП'!$A$1:$D$1080,MATCH(1,(мпф1[[#This Row],[артикул]]='[1]прайс ЗПП'!$B$1:$B$1080)*(мпф1[[#This Row],[Source.Name.1]]='[1]прайс ЗПП'!$A$1:$A$1080),0),4)</f>
        <v>851.12156915564435</v>
      </c>
      <c r="J239" s="7">
        <f>мпф1[[#This Row],[цена]]*мпф1[[#This Row],[объем]]</f>
        <v>542010.17064574873</v>
      </c>
      <c r="K239" s="7">
        <v>1185.3190746304069</v>
      </c>
      <c r="L239" t="s">
        <v>187</v>
      </c>
    </row>
    <row r="240" spans="1:12" x14ac:dyDescent="0.35">
      <c r="A240" t="s">
        <v>140</v>
      </c>
      <c r="B240" t="s">
        <v>196</v>
      </c>
      <c r="C240" t="s">
        <v>194</v>
      </c>
      <c r="D240">
        <f>VLOOKUP(мпф1[[#This Row],[Номенклатура]],[1]!Таблица213[[product_name]:[упаковка]],7,FALSE)</f>
        <v>1066</v>
      </c>
      <c r="E240" t="s">
        <v>63</v>
      </c>
      <c r="F240" s="7">
        <v>217.79632681431295</v>
      </c>
      <c r="G240" t="str">
        <f>VLOOKUP(мпф1[[#This Row],[артикул]],[1]!Таблица213[[code]:[упаковка]],4,FALSE)</f>
        <v>ОХЛ</v>
      </c>
      <c r="H240" t="str">
        <f>VLOOKUP(мпф1[[#This Row],[артикул]],[1]!Таблица213[[code]:[упаковка]],5,FALSE)</f>
        <v>бедро</v>
      </c>
      <c r="I240" s="7" cm="1">
        <f t="array" ref="I240">INDEX('[1]прайс ЗПП'!$A$1:$D$1080,MATCH(1,(мпф1[[#This Row],[артикул]]='[1]прайс ЗПП'!$B$1:$B$1080)*(мпф1[[#This Row],[Source.Name.1]]='[1]прайс ЗПП'!$A$1:$A$1080),0),4)</f>
        <v>877.03140760408451</v>
      </c>
      <c r="J240" s="7">
        <f>мпф1[[#This Row],[цена]]*мпф1[[#This Row],[объем]]</f>
        <v>191014.2190769561</v>
      </c>
      <c r="K240" s="7">
        <v>662.29453006297581</v>
      </c>
      <c r="L240" t="s">
        <v>187</v>
      </c>
    </row>
    <row r="241" spans="1:12" x14ac:dyDescent="0.35">
      <c r="A241" t="s">
        <v>140</v>
      </c>
      <c r="B241" t="s">
        <v>196</v>
      </c>
      <c r="C241" t="s">
        <v>194</v>
      </c>
      <c r="D241">
        <f>VLOOKUP(мпф1[[#This Row],[Номенклатура]],[1]!Таблица213[[product_name]:[упаковка]],7,FALSE)</f>
        <v>1065</v>
      </c>
      <c r="E241" t="s">
        <v>64</v>
      </c>
      <c r="F241" s="7">
        <v>211.14394873649482</v>
      </c>
      <c r="G241" t="str">
        <f>VLOOKUP(мпф1[[#This Row],[артикул]],[1]!Таблица213[[code]:[упаковка]],4,FALSE)</f>
        <v>ОХЛ</v>
      </c>
      <c r="H241" t="str">
        <f>VLOOKUP(мпф1[[#This Row],[артикул]],[1]!Таблица213[[code]:[упаковка]],5,FALSE)</f>
        <v>филе</v>
      </c>
      <c r="I241" s="7" cm="1">
        <f t="array" ref="I241">INDEX('[1]прайс ЗПП'!$A$1:$D$1080,MATCH(1,(мпф1[[#This Row],[артикул]]='[1]прайс ЗПП'!$B$1:$B$1080)*(мпф1[[#This Row],[Source.Name.1]]='[1]прайс ЗПП'!$A$1:$A$1080),0),4)</f>
        <v>1028.5372950449898</v>
      </c>
      <c r="J241" s="7">
        <f>мпф1[[#This Row],[цена]]*мпф1[[#This Row],[объем]]</f>
        <v>217169.42589855238</v>
      </c>
      <c r="K241" s="7">
        <v>516.00522262155334</v>
      </c>
      <c r="L241" t="s">
        <v>187</v>
      </c>
    </row>
    <row r="242" spans="1:12" x14ac:dyDescent="0.35">
      <c r="A242" t="s">
        <v>140</v>
      </c>
      <c r="B242" t="s">
        <v>196</v>
      </c>
      <c r="C242" t="s">
        <v>194</v>
      </c>
      <c r="D242">
        <f>VLOOKUP(мпф1[[#This Row],[Номенклатура]],[1]!Таблица213[[product_name]:[упаковка]],7,FALSE)</f>
        <v>744</v>
      </c>
      <c r="E242" t="s">
        <v>92</v>
      </c>
      <c r="F242" s="7">
        <v>3185.2063255950884</v>
      </c>
      <c r="G242" t="str">
        <f>VLOOKUP(мпф1[[#This Row],[артикул]],[1]!Таблица213[[code]:[упаковка]],4,FALSE)</f>
        <v>ОХЛ</v>
      </c>
      <c r="H242" t="str">
        <f>VLOOKUP(мпф1[[#This Row],[артикул]],[1]!Таблица213[[code]:[упаковка]],5,FALSE)</f>
        <v>шея</v>
      </c>
      <c r="I242" s="7" cm="1">
        <f t="array" ref="I242">INDEX('[1]прайс ЗПП'!$A$1:$D$1080,MATCH(1,(мпф1[[#This Row],[артикул]]='[1]прайс ЗПП'!$B$1:$B$1080)*(мпф1[[#This Row],[Source.Name.1]]='[1]прайс ЗПП'!$A$1:$A$1080),0),4)</f>
        <v>338.42509667252955</v>
      </c>
      <c r="J242" s="7">
        <f>мпф1[[#This Row],[цена]]*мпф1[[#This Row],[объем]]</f>
        <v>1077953.7586614704</v>
      </c>
      <c r="K242" s="7">
        <v>1975.7862082356992</v>
      </c>
      <c r="L242" t="s">
        <v>187</v>
      </c>
    </row>
    <row r="243" spans="1:12" x14ac:dyDescent="0.35">
      <c r="A243" t="s">
        <v>140</v>
      </c>
      <c r="B243" t="s">
        <v>197</v>
      </c>
      <c r="C243" t="s">
        <v>194</v>
      </c>
      <c r="D243">
        <f>VLOOKUP(мпф1[[#This Row],[Номенклатура]],[1]!Таблица213[[product_name]:[упаковка]],7,FALSE)</f>
        <v>702</v>
      </c>
      <c r="E243" t="s">
        <v>72</v>
      </c>
      <c r="F243" s="7">
        <v>1062.3622042274058</v>
      </c>
      <c r="G243" t="str">
        <f>VLOOKUP(мпф1[[#This Row],[артикул]],[1]!Таблица213[[code]:[упаковка]],4,FALSE)</f>
        <v>ОХЛ</v>
      </c>
      <c r="H243" t="str">
        <f>VLOOKUP(мпф1[[#This Row],[артикул]],[1]!Таблица213[[code]:[упаковка]],5,FALSE)</f>
        <v>тушка</v>
      </c>
      <c r="I243" s="7" cm="1">
        <f t="array" ref="I243">INDEX('[1]прайс ЗПП'!$A$1:$D$1080,MATCH(1,(мпф1[[#This Row],[артикул]]='[1]прайс ЗПП'!$B$1:$B$1080)*(мпф1[[#This Row],[Source.Name.1]]='[1]прайс ЗПП'!$A$1:$A$1080),0),4)</f>
        <v>797.12515819052089</v>
      </c>
      <c r="J243" s="7">
        <f>мпф1[[#This Row],[цена]]*мпф1[[#This Row],[объем]]</f>
        <v>846835.64010040124</v>
      </c>
      <c r="K243" s="7">
        <v>1508.7183461883708</v>
      </c>
      <c r="L243" t="s">
        <v>187</v>
      </c>
    </row>
    <row r="244" spans="1:12" x14ac:dyDescent="0.35">
      <c r="A244" t="s">
        <v>140</v>
      </c>
      <c r="B244" t="s">
        <v>197</v>
      </c>
      <c r="C244" t="s">
        <v>194</v>
      </c>
      <c r="D244">
        <f>VLOOKUP(мпф1[[#This Row],[Номенклатура]],[1]!Таблица213[[product_name]:[упаковка]],7,FALSE)</f>
        <v>711</v>
      </c>
      <c r="E244" t="s">
        <v>73</v>
      </c>
      <c r="F244" s="7">
        <v>7214.2854958932912</v>
      </c>
      <c r="G244" t="str">
        <f>VLOOKUP(мпф1[[#This Row],[артикул]],[1]!Таблица213[[code]:[упаковка]],4,FALSE)</f>
        <v>ОХЛ</v>
      </c>
      <c r="H244" t="str">
        <f>VLOOKUP(мпф1[[#This Row],[артикул]],[1]!Таблица213[[code]:[упаковка]],5,FALSE)</f>
        <v>бедро</v>
      </c>
      <c r="I244" s="7" cm="1">
        <f t="array" ref="I244">INDEX('[1]прайс ЗПП'!$A$1:$D$1080,MATCH(1,(мпф1[[#This Row],[артикул]]='[1]прайс ЗПП'!$B$1:$B$1080)*(мпф1[[#This Row],[Source.Name.1]]='[1]прайс ЗПП'!$A$1:$A$1080),0),4)</f>
        <v>812.69837388570988</v>
      </c>
      <c r="J244" s="7">
        <f>мпф1[[#This Row],[цена]]*мпф1[[#This Row],[объем]]</f>
        <v>5863038.0912597403</v>
      </c>
      <c r="K244" s="7">
        <v>328.03057602628121</v>
      </c>
      <c r="L244" t="s">
        <v>187</v>
      </c>
    </row>
    <row r="245" spans="1:12" x14ac:dyDescent="0.35">
      <c r="A245" t="s">
        <v>140</v>
      </c>
      <c r="B245" t="s">
        <v>197</v>
      </c>
      <c r="C245" t="s">
        <v>194</v>
      </c>
      <c r="D245">
        <f>VLOOKUP(мпф1[[#This Row],[Номенклатура]],[1]!Таблица213[[product_name]:[упаковка]],7,FALSE)</f>
        <v>713</v>
      </c>
      <c r="E245" t="s">
        <v>74</v>
      </c>
      <c r="F245" s="7">
        <v>3186.3553899261115</v>
      </c>
      <c r="G245" t="str">
        <f>VLOOKUP(мпф1[[#This Row],[артикул]],[1]!Таблица213[[code]:[упаковка]],4,FALSE)</f>
        <v>ОХЛ</v>
      </c>
      <c r="H245" t="str">
        <f>VLOOKUP(мпф1[[#This Row],[артикул]],[1]!Таблица213[[code]:[упаковка]],5,FALSE)</f>
        <v>голень</v>
      </c>
      <c r="I245" s="7" cm="1">
        <f t="array" ref="I245">INDEX('[1]прайс ЗПП'!$A$1:$D$1080,MATCH(1,(мпф1[[#This Row],[артикул]]='[1]прайс ЗПП'!$B$1:$B$1080)*(мпф1[[#This Row],[Source.Name.1]]='[1]прайс ЗПП'!$A$1:$A$1080),0),4)</f>
        <v>842.8187786313498</v>
      </c>
      <c r="J245" s="7">
        <f>мпф1[[#This Row],[цена]]*мпф1[[#This Row],[объем]]</f>
        <v>2685520.1580229434</v>
      </c>
      <c r="K245" s="7">
        <v>7610.4</v>
      </c>
      <c r="L245" t="s">
        <v>187</v>
      </c>
    </row>
    <row r="246" spans="1:12" x14ac:dyDescent="0.35">
      <c r="A246" t="s">
        <v>140</v>
      </c>
      <c r="B246" t="s">
        <v>197</v>
      </c>
      <c r="C246" t="s">
        <v>194</v>
      </c>
      <c r="D246">
        <f>VLOOKUP(мпф1[[#This Row],[Номенклатура]],[1]!Таблица213[[product_name]:[упаковка]],7,FALSE)</f>
        <v>715</v>
      </c>
      <c r="E246" t="s">
        <v>75</v>
      </c>
      <c r="F246" s="7">
        <v>2320.0235605711887</v>
      </c>
      <c r="G246" t="str">
        <f>VLOOKUP(мпф1[[#This Row],[артикул]],[1]!Таблица213[[code]:[упаковка]],4,FALSE)</f>
        <v>ОХЛ</v>
      </c>
      <c r="H246" t="str">
        <f>VLOOKUP(мпф1[[#This Row],[артикул]],[1]!Таблица213[[code]:[упаковка]],5,FALSE)</f>
        <v>крыло</v>
      </c>
      <c r="I246" s="7" cm="1">
        <f t="array" ref="I246">INDEX('[1]прайс ЗПП'!$A$1:$D$1080,MATCH(1,(мпф1[[#This Row],[артикул]]='[1]прайс ЗПП'!$B$1:$B$1080)*(мпф1[[#This Row],[Source.Name.1]]='[1]прайс ЗПП'!$A$1:$A$1080),0),4)</f>
        <v>828.59682092923515</v>
      </c>
      <c r="J246" s="7">
        <f>мпф1[[#This Row],[цена]]*мпф1[[#This Row],[объем]]</f>
        <v>1922364.1467702119</v>
      </c>
      <c r="K246" s="7">
        <v>1017</v>
      </c>
      <c r="L246" t="s">
        <v>187</v>
      </c>
    </row>
    <row r="247" spans="1:12" x14ac:dyDescent="0.35">
      <c r="A247" t="s">
        <v>140</v>
      </c>
      <c r="B247" t="s">
        <v>197</v>
      </c>
      <c r="C247" t="s">
        <v>194</v>
      </c>
      <c r="D247">
        <f>VLOOKUP(мпф1[[#This Row],[Номенклатура]],[1]!Таблица213[[product_name]:[упаковка]],7,FALSE)</f>
        <v>717</v>
      </c>
      <c r="E247" t="s">
        <v>76</v>
      </c>
      <c r="F247" s="7">
        <v>855.5306246433089</v>
      </c>
      <c r="G247" t="str">
        <f>VLOOKUP(мпф1[[#This Row],[артикул]],[1]!Таблица213[[code]:[упаковка]],4,FALSE)</f>
        <v>ОХЛ</v>
      </c>
      <c r="H247" t="str">
        <f>VLOOKUP(мпф1[[#This Row],[артикул]],[1]!Таблица213[[code]:[упаковка]],5,FALSE)</f>
        <v>четвертина</v>
      </c>
      <c r="I247" s="7" cm="1">
        <f t="array" ref="I247">INDEX('[1]прайс ЗПП'!$A$1:$D$1080,MATCH(1,(мпф1[[#This Row],[артикул]]='[1]прайс ЗПП'!$B$1:$B$1080)*(мпф1[[#This Row],[Source.Name.1]]='[1]прайс ЗПП'!$A$1:$A$1080),0),4)</f>
        <v>797.02339769292848</v>
      </c>
      <c r="J247" s="7">
        <f>мпф1[[#This Row],[цена]]*мпф1[[#This Row],[объем]]</f>
        <v>681877.92528356356</v>
      </c>
      <c r="K247" s="7">
        <v>5582.2000000000007</v>
      </c>
      <c r="L247" t="s">
        <v>187</v>
      </c>
    </row>
    <row r="248" spans="1:12" x14ac:dyDescent="0.35">
      <c r="A248" t="s">
        <v>140</v>
      </c>
      <c r="B248" t="s">
        <v>197</v>
      </c>
      <c r="C248" t="s">
        <v>194</v>
      </c>
      <c r="D248">
        <f>VLOOKUP(мпф1[[#This Row],[Номенклатура]],[1]!Таблица213[[product_name]:[упаковка]],7,FALSE)</f>
        <v>719</v>
      </c>
      <c r="E248" t="s">
        <v>77</v>
      </c>
      <c r="F248" s="7">
        <v>4244.7480991918019</v>
      </c>
      <c r="G248" t="str">
        <f>VLOOKUP(мпф1[[#This Row],[артикул]],[1]!Таблица213[[code]:[упаковка]],4,FALSE)</f>
        <v>ОХЛ</v>
      </c>
      <c r="H248" t="str">
        <f>VLOOKUP(мпф1[[#This Row],[артикул]],[1]!Таблица213[[code]:[упаковка]],5,FALSE)</f>
        <v>филе</v>
      </c>
      <c r="I248" s="7" cm="1">
        <f t="array" ref="I248">INDEX('[1]прайс ЗПП'!$A$1:$D$1080,MATCH(1,(мпф1[[#This Row],[артикул]]='[1]прайс ЗПП'!$B$1:$B$1080)*(мпф1[[#This Row],[Source.Name.1]]='[1]прайс ЗПП'!$A$1:$A$1080),0),4)</f>
        <v>1078.6306531006571</v>
      </c>
      <c r="J248" s="7">
        <f>мпф1[[#This Row],[цена]]*мпф1[[#This Row],[объем]]</f>
        <v>4578515.4144790266</v>
      </c>
      <c r="K248" s="7">
        <v>306.18</v>
      </c>
      <c r="L248" t="s">
        <v>187</v>
      </c>
    </row>
    <row r="249" spans="1:12" x14ac:dyDescent="0.35">
      <c r="A249" t="s">
        <v>140</v>
      </c>
      <c r="B249" t="s">
        <v>197</v>
      </c>
      <c r="C249" t="s">
        <v>194</v>
      </c>
      <c r="D249">
        <f>VLOOKUP(мпф1[[#This Row],[Номенклатура]],[1]!Таблица213[[product_name]:[упаковка]],7,FALSE)</f>
        <v>725</v>
      </c>
      <c r="E249" t="s">
        <v>78</v>
      </c>
      <c r="F249" s="7">
        <v>1372.8738583996858</v>
      </c>
      <c r="G249" t="str">
        <f>VLOOKUP(мпф1[[#This Row],[артикул]],[1]!Таблица213[[code]:[упаковка]],4,FALSE)</f>
        <v>ОХЛ</v>
      </c>
      <c r="H249" t="str">
        <f>VLOOKUP(мпф1[[#This Row],[артикул]],[1]!Таблица213[[code]:[упаковка]],5,FALSE)</f>
        <v>грудка</v>
      </c>
      <c r="I249" s="7" cm="1">
        <f t="array" ref="I249">INDEX('[1]прайс ЗПП'!$A$1:$D$1080,MATCH(1,(мпф1[[#This Row],[артикул]]='[1]прайс ЗПП'!$B$1:$B$1080)*(мпф1[[#This Row],[Source.Name.1]]='[1]прайс ЗПП'!$A$1:$A$1080),0),4)</f>
        <v>861.04525599310011</v>
      </c>
      <c r="J249" s="7">
        <f>мпф1[[#This Row],[цена]]*мпф1[[#This Row],[объем]]</f>
        <v>1182106.5228519926</v>
      </c>
      <c r="K249" s="7">
        <v>21333.48</v>
      </c>
      <c r="L249" t="s">
        <v>187</v>
      </c>
    </row>
    <row r="250" spans="1:12" x14ac:dyDescent="0.35">
      <c r="A250" t="s">
        <v>140</v>
      </c>
      <c r="B250" t="s">
        <v>197</v>
      </c>
      <c r="C250" t="s">
        <v>194</v>
      </c>
      <c r="D250">
        <f>VLOOKUP(мпф1[[#This Row],[Номенклатура]],[1]!Таблица213[[product_name]:[упаковка]],7,FALSE)</f>
        <v>29</v>
      </c>
      <c r="E250" t="s">
        <v>79</v>
      </c>
      <c r="F250" s="7">
        <v>530.03203778268005</v>
      </c>
      <c r="G250" t="str">
        <f>VLOOKUP(мпф1[[#This Row],[артикул]],[1]!Таблица213[[code]:[упаковка]],4,FALSE)</f>
        <v>ОХЛ</v>
      </c>
      <c r="H250" t="str">
        <f>VLOOKUP(мпф1[[#This Row],[артикул]],[1]!Таблица213[[code]:[упаковка]],5,FALSE)</f>
        <v>табак</v>
      </c>
      <c r="I250" s="7" cm="1">
        <f t="array" ref="I250">INDEX('[1]прайс ЗПП'!$A$1:$D$1080,MATCH(1,(мпф1[[#This Row],[артикул]]='[1]прайс ЗПП'!$B$1:$B$1080)*(мпф1[[#This Row],[Source.Name.1]]='[1]прайс ЗПП'!$A$1:$A$1080),0),4)</f>
        <v>755.88238310325448</v>
      </c>
      <c r="J250" s="7">
        <f>мпф1[[#This Row],[цена]]*мпф1[[#This Row],[объем]]</f>
        <v>400641.8798402464</v>
      </c>
      <c r="K250" s="7">
        <v>300.39</v>
      </c>
      <c r="L250" t="s">
        <v>187</v>
      </c>
    </row>
    <row r="251" spans="1:12" x14ac:dyDescent="0.35">
      <c r="A251" t="s">
        <v>140</v>
      </c>
      <c r="B251" t="s">
        <v>197</v>
      </c>
      <c r="C251" t="s">
        <v>194</v>
      </c>
      <c r="D251">
        <f>VLOOKUP(мпф1[[#This Row],[Номенклатура]],[1]!Таблица213[[product_name]:[упаковка]],7,FALSE)</f>
        <v>30</v>
      </c>
      <c r="E251" t="s">
        <v>80</v>
      </c>
      <c r="F251" s="7">
        <v>1491.4855016675417</v>
      </c>
      <c r="G251" t="str">
        <f>VLOOKUP(мпф1[[#This Row],[артикул]],[1]!Таблица213[[code]:[упаковка]],4,FALSE)</f>
        <v>ОХЛ</v>
      </c>
      <c r="H251" t="str">
        <f>VLOOKUP(мпф1[[#This Row],[артикул]],[1]!Таблица213[[code]:[упаковка]],5,FALSE)</f>
        <v>рагу</v>
      </c>
      <c r="I251" s="7" cm="1">
        <f t="array" ref="I251">INDEX('[1]прайс ЗПП'!$A$1:$D$1080,MATCH(1,(мпф1[[#This Row],[артикул]]='[1]прайс ЗПП'!$B$1:$B$1080)*(мпф1[[#This Row],[Source.Name.1]]='[1]прайс ЗПП'!$A$1:$A$1080),0),4)</f>
        <v>707.82359486111943</v>
      </c>
      <c r="J251" s="7">
        <f>мпф1[[#This Row],[цена]]*мпф1[[#This Row],[объем]]</f>
        <v>1055708.6294735596</v>
      </c>
      <c r="K251" s="7">
        <v>7619.26</v>
      </c>
      <c r="L251" t="s">
        <v>187</v>
      </c>
    </row>
    <row r="252" spans="1:12" x14ac:dyDescent="0.35">
      <c r="A252" t="s">
        <v>140</v>
      </c>
      <c r="B252" t="s">
        <v>197</v>
      </c>
      <c r="C252" t="s">
        <v>194</v>
      </c>
      <c r="D252">
        <f>VLOOKUP(мпф1[[#This Row],[Номенклатура]],[1]!Таблица213[[product_name]:[упаковка]],7,FALSE)</f>
        <v>781</v>
      </c>
      <c r="E252" t="s">
        <v>188</v>
      </c>
      <c r="F252" s="7">
        <v>1055.8856598161865</v>
      </c>
      <c r="G252" t="str">
        <f>VLOOKUP(мпф1[[#This Row],[артикул]],[1]!Таблица213[[code]:[упаковка]],4,FALSE)</f>
        <v>ОХЛ</v>
      </c>
      <c r="H252" t="str">
        <f>VLOOKUP(мпф1[[#This Row],[артикул]],[1]!Таблица213[[code]:[упаковка]],5,FALSE)</f>
        <v>спинка</v>
      </c>
      <c r="I252" s="7" cm="1">
        <f t="array" ref="I252">INDEX('[1]прайс ЗПП'!$A$1:$D$1080,MATCH(1,(мпф1[[#This Row],[артикул]]='[1]прайс ЗПП'!$B$1:$B$1080)*(мпф1[[#This Row],[Source.Name.1]]='[1]прайс ЗПП'!$A$1:$A$1080),0),4)</f>
        <v>363.54469080180706</v>
      </c>
      <c r="J252" s="7">
        <f>мпф1[[#This Row],[цена]]*мпф1[[#This Row],[объем]]</f>
        <v>383861.62571993755</v>
      </c>
      <c r="K252" s="7">
        <v>205.18</v>
      </c>
      <c r="L252" t="s">
        <v>187</v>
      </c>
    </row>
    <row r="253" spans="1:12" x14ac:dyDescent="0.35">
      <c r="A253" t="s">
        <v>140</v>
      </c>
      <c r="B253" t="s">
        <v>197</v>
      </c>
      <c r="C253" t="s">
        <v>194</v>
      </c>
      <c r="D253">
        <f>VLOOKUP(мпф1[[#This Row],[Номенклатура]],[1]!Таблица213[[product_name]:[упаковка]],7,FALSE)</f>
        <v>731</v>
      </c>
      <c r="E253" t="s">
        <v>81</v>
      </c>
      <c r="F253" s="7">
        <v>474.07497102601928</v>
      </c>
      <c r="G253" t="str">
        <f>VLOOKUP(мпф1[[#This Row],[артикул]],[1]!Таблица213[[code]:[упаковка]],4,FALSE)</f>
        <v>ОХЛ</v>
      </c>
      <c r="H253" t="str">
        <f>VLOOKUP(мпф1[[#This Row],[артикул]],[1]!Таблица213[[code]:[упаковка]],5,FALSE)</f>
        <v>желудки</v>
      </c>
      <c r="I253" s="7" cm="1">
        <f t="array" ref="I253">INDEX('[1]прайс ЗПП'!$A$1:$D$1080,MATCH(1,(мпф1[[#This Row],[артикул]]='[1]прайс ЗПП'!$B$1:$B$1080)*(мпф1[[#This Row],[Source.Name.1]]='[1]прайс ЗПП'!$A$1:$A$1080),0),4)</f>
        <v>539.39183601523564</v>
      </c>
      <c r="J253" s="7">
        <f>мпф1[[#This Row],[цена]]*мпф1[[#This Row],[объем]]</f>
        <v>255712.16903059417</v>
      </c>
      <c r="K253" s="7">
        <v>8130.3</v>
      </c>
      <c r="L253" t="s">
        <v>187</v>
      </c>
    </row>
    <row r="254" spans="1:12" x14ac:dyDescent="0.35">
      <c r="A254" t="s">
        <v>140</v>
      </c>
      <c r="B254" t="s">
        <v>197</v>
      </c>
      <c r="C254" t="s">
        <v>194</v>
      </c>
      <c r="D254">
        <f>VLOOKUP(мпф1[[#This Row],[Номенклатура]],[1]!Таблица213[[product_name]:[упаковка]],7,FALSE)</f>
        <v>733</v>
      </c>
      <c r="E254" t="s">
        <v>82</v>
      </c>
      <c r="F254" s="7">
        <v>526.48038439588242</v>
      </c>
      <c r="G254" t="str">
        <f>VLOOKUP(мпф1[[#This Row],[артикул]],[1]!Таблица213[[code]:[упаковка]],4,FALSE)</f>
        <v>ОХЛ</v>
      </c>
      <c r="H254" t="str">
        <f>VLOOKUP(мпф1[[#This Row],[артикул]],[1]!Таблица213[[code]:[упаковка]],5,FALSE)</f>
        <v>печень</v>
      </c>
      <c r="I254" s="7" cm="1">
        <f t="array" ref="I254">INDEX('[1]прайс ЗПП'!$A$1:$D$1080,MATCH(1,(мпф1[[#This Row],[артикул]]='[1]прайс ЗПП'!$B$1:$B$1080)*(мпф1[[#This Row],[Source.Name.1]]='[1]прайс ЗПП'!$A$1:$A$1080),0),4)</f>
        <v>512.90071095047028</v>
      </c>
      <c r="J254" s="7">
        <f>мпф1[[#This Row],[цена]]*мпф1[[#This Row],[объем]]</f>
        <v>270032.16345812497</v>
      </c>
      <c r="K254" s="7">
        <v>6098.4</v>
      </c>
      <c r="L254" t="s">
        <v>187</v>
      </c>
    </row>
    <row r="255" spans="1:12" x14ac:dyDescent="0.35">
      <c r="A255" t="s">
        <v>140</v>
      </c>
      <c r="B255" t="s">
        <v>197</v>
      </c>
      <c r="C255" t="s">
        <v>194</v>
      </c>
      <c r="D255">
        <f>VLOOKUP(мпф1[[#This Row],[Номенклатура]],[1]!Таблица213[[product_name]:[упаковка]],7,FALSE)</f>
        <v>735</v>
      </c>
      <c r="E255" t="s">
        <v>83</v>
      </c>
      <c r="F255" s="7">
        <v>372.01814145373299</v>
      </c>
      <c r="G255" t="str">
        <f>VLOOKUP(мпф1[[#This Row],[артикул]],[1]!Таблица213[[code]:[упаковка]],4,FALSE)</f>
        <v>ОХЛ</v>
      </c>
      <c r="H255" t="str">
        <f>VLOOKUP(мпф1[[#This Row],[артикул]],[1]!Таблица213[[code]:[упаковка]],5,FALSE)</f>
        <v>сердце</v>
      </c>
      <c r="I255" s="7" cm="1">
        <f t="array" ref="I255">INDEX('[1]прайс ЗПП'!$A$1:$D$1080,MATCH(1,(мпф1[[#This Row],[артикул]]='[1]прайс ЗПП'!$B$1:$B$1080)*(мпф1[[#This Row],[Source.Name.1]]='[1]прайс ЗПП'!$A$1:$A$1080),0),4)</f>
        <v>869.3208406140119</v>
      </c>
      <c r="J255" s="7">
        <f>мпф1[[#This Row],[цена]]*мпф1[[#This Row],[объем]]</f>
        <v>323403.12345222157</v>
      </c>
      <c r="K255" s="7">
        <v>508.54</v>
      </c>
      <c r="L255" t="s">
        <v>187</v>
      </c>
    </row>
    <row r="256" spans="1:12" x14ac:dyDescent="0.35">
      <c r="A256" t="s">
        <v>140</v>
      </c>
      <c r="B256" t="s">
        <v>197</v>
      </c>
      <c r="C256" t="s">
        <v>194</v>
      </c>
      <c r="D256">
        <f>VLOOKUP(мпф1[[#This Row],[Номенклатура]],[1]!Таблица213[[product_name]:[упаковка]],7,FALSE)</f>
        <v>204</v>
      </c>
      <c r="E256" t="s">
        <v>84</v>
      </c>
      <c r="F256" s="7">
        <v>3718.9115517730047</v>
      </c>
      <c r="G256" t="str">
        <f>VLOOKUP(мпф1[[#This Row],[артикул]],[1]!Таблица213[[code]:[упаковка]],4,FALSE)</f>
        <v>ОХЛ</v>
      </c>
      <c r="H256" t="str">
        <f>VLOOKUP(мпф1[[#This Row],[артикул]],[1]!Таблица213[[code]:[упаковка]],5,FALSE)</f>
        <v>крыло</v>
      </c>
      <c r="I256" s="7" cm="1">
        <f t="array" ref="I256">INDEX('[1]прайс ЗПП'!$A$1:$D$1080,MATCH(1,(мпф1[[#This Row],[артикул]]='[1]прайс ЗПП'!$B$1:$B$1080)*(мпф1[[#This Row],[Source.Name.1]]='[1]прайс ЗПП'!$A$1:$A$1080),0),4)</f>
        <v>839.50974965132173</v>
      </c>
      <c r="J256" s="7">
        <f>мпф1[[#This Row],[цена]]*мпф1[[#This Row],[объем]]</f>
        <v>3122062.5058043636</v>
      </c>
      <c r="K256" s="7">
        <v>14728.5</v>
      </c>
      <c r="L256" t="s">
        <v>187</v>
      </c>
    </row>
    <row r="257" spans="1:12" x14ac:dyDescent="0.35">
      <c r="A257" t="s">
        <v>140</v>
      </c>
      <c r="B257" t="s">
        <v>197</v>
      </c>
      <c r="C257" t="s">
        <v>194</v>
      </c>
      <c r="D257">
        <f>VLOOKUP(мпф1[[#This Row],[Номенклатура]],[1]!Таблица213[[product_name]:[упаковка]],7,FALSE)</f>
        <v>959</v>
      </c>
      <c r="E257" t="s">
        <v>85</v>
      </c>
      <c r="F257" s="7">
        <v>524.86561033432758</v>
      </c>
      <c r="G257" t="str">
        <f>VLOOKUP(мпф1[[#This Row],[артикул]],[1]!Таблица213[[code]:[упаковка]],4,FALSE)</f>
        <v>ОХЛ</v>
      </c>
      <c r="H257" t="str">
        <f>VLOOKUP(мпф1[[#This Row],[артикул]],[1]!Таблица213[[code]:[упаковка]],5,FALSE)</f>
        <v>табак</v>
      </c>
      <c r="I257" s="7" cm="1">
        <f t="array" ref="I257">INDEX('[1]прайс ЗПП'!$A$1:$D$1080,MATCH(1,(мпф1[[#This Row],[артикул]]='[1]прайс ЗПП'!$B$1:$B$1080)*(мпф1[[#This Row],[Source.Name.1]]='[1]прайс ЗПП'!$A$1:$A$1080),0),4)</f>
        <v>678.09999548652547</v>
      </c>
      <c r="J257" s="7">
        <f>мпф1[[#This Row],[цена]]*мпф1[[#This Row],[объем]]</f>
        <v>355911.36799874</v>
      </c>
      <c r="K257" s="7">
        <v>5080.875</v>
      </c>
      <c r="L257" t="s">
        <v>187</v>
      </c>
    </row>
    <row r="258" spans="1:12" x14ac:dyDescent="0.35">
      <c r="A258" t="s">
        <v>140</v>
      </c>
      <c r="B258" t="s">
        <v>197</v>
      </c>
      <c r="C258" t="s">
        <v>194</v>
      </c>
      <c r="D258">
        <f>VLOOKUP(мпф1[[#This Row],[Номенклатура]],[1]!Таблица213[[product_name]:[упаковка]],7,FALSE)</f>
        <v>952</v>
      </c>
      <c r="E258" t="s">
        <v>86</v>
      </c>
      <c r="F258" s="7">
        <v>2443.0902024745501</v>
      </c>
      <c r="G258" t="str">
        <f>VLOOKUP(мпф1[[#This Row],[артикул]],[1]!Таблица213[[code]:[упаковка]],4,FALSE)</f>
        <v>ОХЛ</v>
      </c>
      <c r="H258" t="str">
        <f>VLOOKUP(мпф1[[#This Row],[артикул]],[1]!Таблица213[[code]:[упаковка]],5,FALSE)</f>
        <v>голень</v>
      </c>
      <c r="I258" s="7" cm="1">
        <f t="array" ref="I258">INDEX('[1]прайс ЗПП'!$A$1:$D$1080,MATCH(1,(мпф1[[#This Row],[артикул]]='[1]прайс ЗПП'!$B$1:$B$1080)*(мпф1[[#This Row],[Source.Name.1]]='[1]прайс ЗПП'!$A$1:$A$1080),0),4)</f>
        <v>883.98018990491494</v>
      </c>
      <c r="J258" s="7">
        <f>мпф1[[#This Row],[цена]]*мпф1[[#This Row],[объем]]</f>
        <v>2159643.3411382898</v>
      </c>
      <c r="K258" s="7">
        <v>200.60000000000002</v>
      </c>
      <c r="L258" t="s">
        <v>187</v>
      </c>
    </row>
    <row r="259" spans="1:12" x14ac:dyDescent="0.35">
      <c r="A259" t="s">
        <v>140</v>
      </c>
      <c r="B259" t="s">
        <v>197</v>
      </c>
      <c r="C259" t="s">
        <v>194</v>
      </c>
      <c r="D259">
        <f>VLOOKUP(мпф1[[#This Row],[Номенклатура]],[1]!Таблица213[[product_name]:[упаковка]],7,FALSE)</f>
        <v>953</v>
      </c>
      <c r="E259" t="s">
        <v>87</v>
      </c>
      <c r="F259" s="7">
        <v>2439.5640418320027</v>
      </c>
      <c r="G259" t="str">
        <f>VLOOKUP(мпф1[[#This Row],[артикул]],[1]!Таблица213[[code]:[упаковка]],4,FALSE)</f>
        <v>ОХЛ</v>
      </c>
      <c r="H259" t="str">
        <f>VLOOKUP(мпф1[[#This Row],[артикул]],[1]!Таблица213[[code]:[упаковка]],5,FALSE)</f>
        <v>бедро</v>
      </c>
      <c r="I259" s="7" cm="1">
        <f t="array" ref="I259">INDEX('[1]прайс ЗПП'!$A$1:$D$1080,MATCH(1,(мпф1[[#This Row],[артикул]]='[1]прайс ЗПП'!$B$1:$B$1080)*(мпф1[[#This Row],[Source.Name.1]]='[1]прайс ЗПП'!$A$1:$A$1080),0),4)</f>
        <v>897.77151956630337</v>
      </c>
      <c r="J259" s="7">
        <f>мпф1[[#This Row],[цена]]*мпф1[[#This Row],[объем]]</f>
        <v>2190171.1169148297</v>
      </c>
      <c r="K259" s="7">
        <v>26420.2</v>
      </c>
      <c r="L259" t="s">
        <v>187</v>
      </c>
    </row>
    <row r="260" spans="1:12" x14ac:dyDescent="0.35">
      <c r="A260" t="s">
        <v>140</v>
      </c>
      <c r="B260" t="s">
        <v>197</v>
      </c>
      <c r="C260" t="s">
        <v>194</v>
      </c>
      <c r="D260">
        <f>VLOOKUP(мпф1[[#This Row],[Номенклатура]],[1]!Таблица213[[product_name]:[упаковка]],7,FALSE)</f>
        <v>954</v>
      </c>
      <c r="E260" s="22" t="s">
        <v>191</v>
      </c>
      <c r="F260" s="7">
        <v>530.7000340441715</v>
      </c>
      <c r="G260" t="str">
        <f>VLOOKUP(мпф1[[#This Row],[артикул]],[1]!Таблица213[[code]:[упаковка]],4,FALSE)</f>
        <v>ОХЛ</v>
      </c>
      <c r="H260" t="str">
        <f>VLOOKUP(мпф1[[#This Row],[артикул]],[1]!Таблица213[[code]:[упаковка]],5,FALSE)</f>
        <v>филе</v>
      </c>
      <c r="I260" s="7" cm="1">
        <f t="array" ref="I260">INDEX('[1]прайс ЗПП'!$A$1:$D$1080,MATCH(1,(мпф1[[#This Row],[артикул]]='[1]прайс ЗПП'!$B$1:$B$1080)*(мпф1[[#This Row],[Source.Name.1]]='[1]прайс ЗПП'!$A$1:$A$1080),0),4)</f>
        <v>1091.0320999528858</v>
      </c>
      <c r="J260" s="7">
        <f>мпф1[[#This Row],[цена]]*мпф1[[#This Row],[объем]]</f>
        <v>579010.77258828038</v>
      </c>
      <c r="K260" s="7">
        <v>2034.9</v>
      </c>
      <c r="L260" t="s">
        <v>187</v>
      </c>
    </row>
    <row r="261" spans="1:12" x14ac:dyDescent="0.35">
      <c r="A261" t="s">
        <v>140</v>
      </c>
      <c r="B261" t="s">
        <v>197</v>
      </c>
      <c r="C261" t="s">
        <v>194</v>
      </c>
      <c r="D261">
        <f>VLOOKUP(мпф1[[#This Row],[Номенклатура]],[1]!Таблица213[[product_name]:[упаковка]],7,FALSE)</f>
        <v>205</v>
      </c>
      <c r="E261" t="s">
        <v>88</v>
      </c>
      <c r="F261" s="7">
        <v>1270.3675990129261</v>
      </c>
      <c r="G261" t="str">
        <f>VLOOKUP(мпф1[[#This Row],[артикул]],[1]!Таблица213[[code]:[упаковка]],4,FALSE)</f>
        <v>ОХЛ</v>
      </c>
      <c r="H261" t="str">
        <f>VLOOKUP(мпф1[[#This Row],[артикул]],[1]!Таблица213[[code]:[упаковка]],5,FALSE)</f>
        <v>рагу</v>
      </c>
      <c r="I261" s="7" cm="1">
        <f t="array" ref="I261">INDEX('[1]прайс ЗПП'!$A$1:$D$1080,MATCH(1,(мпф1[[#This Row],[артикул]]='[1]прайс ЗПП'!$B$1:$B$1080)*(мпф1[[#This Row],[Source.Name.1]]='[1]прайс ЗПП'!$A$1:$A$1080),0),4)</f>
        <v>596.61424520861249</v>
      </c>
      <c r="J261" s="7">
        <f>мпф1[[#This Row],[цена]]*мпф1[[#This Row],[объем]]</f>
        <v>757919.40622257418</v>
      </c>
      <c r="K261" s="7">
        <v>99.600000000000009</v>
      </c>
      <c r="L261" t="s">
        <v>187</v>
      </c>
    </row>
    <row r="262" spans="1:12" x14ac:dyDescent="0.35">
      <c r="A262" t="s">
        <v>140</v>
      </c>
      <c r="B262" t="s">
        <v>197</v>
      </c>
      <c r="C262" t="s">
        <v>194</v>
      </c>
      <c r="D262">
        <f>VLOOKUP(мпф1[[#This Row],[Номенклатура]],[1]!Таблица213[[product_name]:[упаковка]],7,FALSE)</f>
        <v>960</v>
      </c>
      <c r="E262" t="s">
        <v>189</v>
      </c>
      <c r="F262" s="7">
        <v>528.42406610520504</v>
      </c>
      <c r="G262" t="str">
        <f>VLOOKUP(мпф1[[#This Row],[артикул]],[1]!Таблица213[[code]:[упаковка]],4,FALSE)</f>
        <v>ОХЛ</v>
      </c>
      <c r="H262" t="str">
        <f>VLOOKUP(мпф1[[#This Row],[артикул]],[1]!Таблица213[[code]:[упаковка]],5,FALSE)</f>
        <v>крыло</v>
      </c>
      <c r="I262" s="7" cm="1">
        <f t="array" ref="I262">INDEX('[1]прайс ЗПП'!$A$1:$D$1080,MATCH(1,(мпф1[[#This Row],[артикул]]='[1]прайс ЗПП'!$B$1:$B$1080)*(мпф1[[#This Row],[Source.Name.1]]='[1]прайс ЗПП'!$A$1:$A$1080),0),4)</f>
        <v>851.12156915564435</v>
      </c>
      <c r="J262" s="7">
        <f>мпф1[[#This Row],[цена]]*мпф1[[#This Row],[объем]]</f>
        <v>449753.12032306805</v>
      </c>
      <c r="K262" s="7">
        <v>1520.9513750316535</v>
      </c>
      <c r="L262" t="s">
        <v>187</v>
      </c>
    </row>
    <row r="263" spans="1:12" x14ac:dyDescent="0.35">
      <c r="A263" t="s">
        <v>140</v>
      </c>
      <c r="B263" t="s">
        <v>197</v>
      </c>
      <c r="C263" t="s">
        <v>194</v>
      </c>
      <c r="D263">
        <f>VLOOKUP(мпф1[[#This Row],[Номенклатура]],[1]!Таблица213[[product_name]:[упаковка]],7,FALSE)</f>
        <v>1066</v>
      </c>
      <c r="E263" t="s">
        <v>63</v>
      </c>
      <c r="F263" s="7">
        <v>314.59469428734087</v>
      </c>
      <c r="G263" t="str">
        <f>VLOOKUP(мпф1[[#This Row],[артикул]],[1]!Таблица213[[code]:[упаковка]],4,FALSE)</f>
        <v>ОХЛ</v>
      </c>
      <c r="H263" t="str">
        <f>VLOOKUP(мпф1[[#This Row],[артикул]],[1]!Таблица213[[code]:[упаковка]],5,FALSE)</f>
        <v>бедро</v>
      </c>
      <c r="I263" s="7" cm="1">
        <f t="array" ref="I263">INDEX('[1]прайс ЗПП'!$A$1:$D$1080,MATCH(1,(мпф1[[#This Row],[артикул]]='[1]прайс ЗПП'!$B$1:$B$1080)*(мпф1[[#This Row],[Source.Name.1]]='[1]прайс ЗПП'!$A$1:$A$1080),0),4)</f>
        <v>877.03140760408451</v>
      </c>
      <c r="J263" s="7">
        <f>мпф1[[#This Row],[цена]]*мпф1[[#This Row],[объем]]</f>
        <v>275909.42755560321</v>
      </c>
      <c r="K263" s="7">
        <v>304.2</v>
      </c>
      <c r="L263" t="s">
        <v>187</v>
      </c>
    </row>
    <row r="264" spans="1:12" x14ac:dyDescent="0.35">
      <c r="A264" t="s">
        <v>140</v>
      </c>
      <c r="B264" t="s">
        <v>197</v>
      </c>
      <c r="C264" t="s">
        <v>194</v>
      </c>
      <c r="D264">
        <f>VLOOKUP(мпф1[[#This Row],[Номенклатура]],[1]!Таблица213[[product_name]:[упаковка]],7,FALSE)</f>
        <v>1065</v>
      </c>
      <c r="E264" t="s">
        <v>64</v>
      </c>
      <c r="F264" s="7">
        <v>316.71592310474227</v>
      </c>
      <c r="G264" t="str">
        <f>VLOOKUP(мпф1[[#This Row],[артикул]],[1]!Таблица213[[code]:[упаковка]],4,FALSE)</f>
        <v>ОХЛ</v>
      </c>
      <c r="H264" t="str">
        <f>VLOOKUP(мпф1[[#This Row],[артикул]],[1]!Таблица213[[code]:[упаковка]],5,FALSE)</f>
        <v>филе</v>
      </c>
      <c r="I264" s="7" cm="1">
        <f t="array" ref="I264">INDEX('[1]прайс ЗПП'!$A$1:$D$1080,MATCH(1,(мпф1[[#This Row],[артикул]]='[1]прайс ЗПП'!$B$1:$B$1080)*(мпф1[[#This Row],[Source.Name.1]]='[1]прайс ЗПП'!$A$1:$A$1080),0),4)</f>
        <v>1028.5372950449898</v>
      </c>
      <c r="J264" s="7">
        <f>мпф1[[#This Row],[цена]]*мпф1[[#This Row],[объем]]</f>
        <v>325754.13884782861</v>
      </c>
      <c r="K264" s="7">
        <v>7623</v>
      </c>
      <c r="L264" t="s">
        <v>187</v>
      </c>
    </row>
    <row r="265" spans="1:12" x14ac:dyDescent="0.35">
      <c r="A265" t="s">
        <v>140</v>
      </c>
      <c r="B265" t="s">
        <v>197</v>
      </c>
      <c r="C265" t="s">
        <v>194</v>
      </c>
      <c r="D265">
        <f>VLOOKUP(мпф1[[#This Row],[Номенклатура]],[1]!Таблица213[[product_name]:[упаковка]],7,FALSE)</f>
        <v>744</v>
      </c>
      <c r="E265" t="s">
        <v>92</v>
      </c>
      <c r="F265" s="7">
        <v>5304.2898727885158</v>
      </c>
      <c r="G265" t="str">
        <f>VLOOKUP(мпф1[[#This Row],[артикул]],[1]!Таблица213[[code]:[упаковка]],4,FALSE)</f>
        <v>ОХЛ</v>
      </c>
      <c r="H265" t="str">
        <f>VLOOKUP(мпф1[[#This Row],[артикул]],[1]!Таблица213[[code]:[упаковка]],5,FALSE)</f>
        <v>шея</v>
      </c>
      <c r="I265" s="7" cm="1">
        <f t="array" ref="I265">INDEX('[1]прайс ЗПП'!$A$1:$D$1080,MATCH(1,(мпф1[[#This Row],[артикул]]='[1]прайс ЗПП'!$B$1:$B$1080)*(мпф1[[#This Row],[Source.Name.1]]='[1]прайс ЗПП'!$A$1:$A$1080),0),4)</f>
        <v>338.42509667252955</v>
      </c>
      <c r="J265" s="7">
        <f>мпф1[[#This Row],[цена]]*мпф1[[#This Row],[объем]]</f>
        <v>1795104.8129775729</v>
      </c>
      <c r="K265" s="7">
        <v>298.24194401787872</v>
      </c>
      <c r="L265" t="s">
        <v>187</v>
      </c>
    </row>
    <row r="266" spans="1:12" x14ac:dyDescent="0.35">
      <c r="A266" t="s">
        <v>140</v>
      </c>
      <c r="B266" t="s">
        <v>198</v>
      </c>
      <c r="C266" t="s">
        <v>194</v>
      </c>
      <c r="D266">
        <f>VLOOKUP(мпф1[[#This Row],[Номенклатура]],[1]!Таблица213[[product_name]:[упаковка]],7,FALSE)</f>
        <v>702</v>
      </c>
      <c r="E266" t="s">
        <v>72</v>
      </c>
      <c r="F266" s="7">
        <v>531.18110211370288</v>
      </c>
      <c r="G266" t="str">
        <f>VLOOKUP(мпф1[[#This Row],[артикул]],[1]!Таблица213[[code]:[упаковка]],4,FALSE)</f>
        <v>ОХЛ</v>
      </c>
      <c r="H266" t="str">
        <f>VLOOKUP(мпф1[[#This Row],[артикул]],[1]!Таблица213[[code]:[упаковка]],5,FALSE)</f>
        <v>тушка</v>
      </c>
      <c r="I266" s="7" cm="1">
        <f t="array" ref="I266">INDEX('[1]прайс ЗПП'!$A$1:$D$1080,MATCH(1,(мпф1[[#This Row],[артикул]]='[1]прайс ЗПП'!$B$1:$B$1080)*(мпф1[[#This Row],[Source.Name.1]]='[1]прайс ЗПП'!$A$1:$A$1080),0),4)</f>
        <v>797.12515819052089</v>
      </c>
      <c r="J266" s="7">
        <f>мпф1[[#This Row],[цена]]*мпф1[[#This Row],[объем]]</f>
        <v>423417.82005020062</v>
      </c>
      <c r="K266" s="7">
        <v>1174.1306698022063</v>
      </c>
      <c r="L266" t="s">
        <v>187</v>
      </c>
    </row>
    <row r="267" spans="1:12" x14ac:dyDescent="0.35">
      <c r="A267" t="s">
        <v>140</v>
      </c>
      <c r="B267" t="s">
        <v>198</v>
      </c>
      <c r="C267" t="s">
        <v>194</v>
      </c>
      <c r="D267">
        <f>VLOOKUP(мпф1[[#This Row],[Номенклатура]],[1]!Таблица213[[product_name]:[упаковка]],7,FALSE)</f>
        <v>711</v>
      </c>
      <c r="E267" t="s">
        <v>73</v>
      </c>
      <c r="F267" s="7">
        <v>3402.1914554496775</v>
      </c>
      <c r="G267" t="str">
        <f>VLOOKUP(мпф1[[#This Row],[артикул]],[1]!Таблица213[[code]:[упаковка]],4,FALSE)</f>
        <v>ОХЛ</v>
      </c>
      <c r="H267" t="str">
        <f>VLOOKUP(мпф1[[#This Row],[артикул]],[1]!Таблица213[[code]:[упаковка]],5,FALSE)</f>
        <v>бедро</v>
      </c>
      <c r="I267" s="7" cm="1">
        <f t="array" ref="I267">INDEX('[1]прайс ЗПП'!$A$1:$D$1080,MATCH(1,(мпф1[[#This Row],[артикул]]='[1]прайс ЗПП'!$B$1:$B$1080)*(мпф1[[#This Row],[Source.Name.1]]='[1]прайс ЗПП'!$A$1:$A$1080),0),4)</f>
        <v>812.69837388570988</v>
      </c>
      <c r="J267" s="7">
        <f>мпф1[[#This Row],[цена]]*мпф1[[#This Row],[объем]]</f>
        <v>2764955.4634918096</v>
      </c>
      <c r="K267" s="7">
        <v>2437.7854270409848</v>
      </c>
      <c r="L267" t="s">
        <v>187</v>
      </c>
    </row>
    <row r="268" spans="1:12" x14ac:dyDescent="0.35">
      <c r="A268" t="s">
        <v>140</v>
      </c>
      <c r="B268" t="s">
        <v>198</v>
      </c>
      <c r="C268" t="s">
        <v>194</v>
      </c>
      <c r="D268">
        <f>VLOOKUP(мпф1[[#This Row],[Номенклатура]],[1]!Таблица213[[product_name]:[упаковка]],7,FALSE)</f>
        <v>713</v>
      </c>
      <c r="E268" t="s">
        <v>74</v>
      </c>
      <c r="F268" s="7">
        <v>2332.1409662437923</v>
      </c>
      <c r="G268" t="str">
        <f>VLOOKUP(мпф1[[#This Row],[артикул]],[1]!Таблица213[[code]:[упаковка]],4,FALSE)</f>
        <v>ОХЛ</v>
      </c>
      <c r="H268" t="str">
        <f>VLOOKUP(мпф1[[#This Row],[артикул]],[1]!Таблица213[[code]:[упаковка]],5,FALSE)</f>
        <v>голень</v>
      </c>
      <c r="I268" s="7" cm="1">
        <f t="array" ref="I268">INDEX('[1]прайс ЗПП'!$A$1:$D$1080,MATCH(1,(мпф1[[#This Row],[артикул]]='[1]прайс ЗПП'!$B$1:$B$1080)*(мпф1[[#This Row],[Source.Name.1]]='[1]прайс ЗПП'!$A$1:$A$1080),0),4)</f>
        <v>842.8187786313498</v>
      </c>
      <c r="J268" s="7">
        <f>мпф1[[#This Row],[цена]]*мпф1[[#This Row],[объем]]</f>
        <v>1965572.200765729</v>
      </c>
      <c r="K268" s="7">
        <v>1794.6161472874153</v>
      </c>
      <c r="L268" t="s">
        <v>187</v>
      </c>
    </row>
    <row r="269" spans="1:12" x14ac:dyDescent="0.35">
      <c r="A269" t="s">
        <v>140</v>
      </c>
      <c r="B269" t="s">
        <v>198</v>
      </c>
      <c r="C269" t="s">
        <v>194</v>
      </c>
      <c r="D269">
        <f>VLOOKUP(мпф1[[#This Row],[Номенклатура]],[1]!Таблица213[[product_name]:[упаковка]],7,FALSE)</f>
        <v>715</v>
      </c>
      <c r="E269" t="s">
        <v>75</v>
      </c>
      <c r="F269" s="7">
        <v>1118.5827881325374</v>
      </c>
      <c r="G269" t="str">
        <f>VLOOKUP(мпф1[[#This Row],[артикул]],[1]!Таблица213[[code]:[упаковка]],4,FALSE)</f>
        <v>ОХЛ</v>
      </c>
      <c r="H269" t="str">
        <f>VLOOKUP(мпф1[[#This Row],[артикул]],[1]!Таблица213[[code]:[упаковка]],5,FALSE)</f>
        <v>крыло</v>
      </c>
      <c r="I269" s="7" cm="1">
        <f t="array" ref="I269">INDEX('[1]прайс ЗПП'!$A$1:$D$1080,MATCH(1,(мпф1[[#This Row],[артикул]]='[1]прайс ЗПП'!$B$1:$B$1080)*(мпф1[[#This Row],[Source.Name.1]]='[1]прайс ЗПП'!$A$1:$A$1080),0),4)</f>
        <v>828.59682092923515</v>
      </c>
      <c r="J269" s="7">
        <f>мпф1[[#This Row],[цена]]*мпф1[[#This Row],[объем]]</f>
        <v>926854.14219278074</v>
      </c>
      <c r="K269" s="7">
        <v>1047.1890872558893</v>
      </c>
      <c r="L269" t="s">
        <v>187</v>
      </c>
    </row>
    <row r="270" spans="1:12" x14ac:dyDescent="0.35">
      <c r="A270" t="s">
        <v>140</v>
      </c>
      <c r="B270" t="s">
        <v>198</v>
      </c>
      <c r="C270" t="s">
        <v>194</v>
      </c>
      <c r="D270">
        <f>VLOOKUP(мпф1[[#This Row],[Номенклатура]],[1]!Таблица213[[product_name]:[упаковка]],7,FALSE)</f>
        <v>717</v>
      </c>
      <c r="E270" t="s">
        <v>76</v>
      </c>
      <c r="F270" s="7">
        <v>210.59215375835296</v>
      </c>
      <c r="G270" t="str">
        <f>VLOOKUP(мпф1[[#This Row],[артикул]],[1]!Таблица213[[code]:[упаковка]],4,FALSE)</f>
        <v>ОХЛ</v>
      </c>
      <c r="H270" t="str">
        <f>VLOOKUP(мпф1[[#This Row],[артикул]],[1]!Таблица213[[code]:[упаковка]],5,FALSE)</f>
        <v>четвертина</v>
      </c>
      <c r="I270" s="7" cm="1">
        <f t="array" ref="I270">INDEX('[1]прайс ЗПП'!$A$1:$D$1080,MATCH(1,(мпф1[[#This Row],[артикул]]='[1]прайс ЗПП'!$B$1:$B$1080)*(мпф1[[#This Row],[Source.Name.1]]='[1]прайс ЗПП'!$A$1:$A$1080),0),4)</f>
        <v>797.02339769292848</v>
      </c>
      <c r="J270" s="7">
        <f>мпф1[[#This Row],[цена]]*мпф1[[#This Row],[объем]]</f>
        <v>167846.87391595409</v>
      </c>
      <c r="K270" s="7">
        <v>877.13611522650115</v>
      </c>
      <c r="L270" t="s">
        <v>187</v>
      </c>
    </row>
    <row r="271" spans="1:12" x14ac:dyDescent="0.35">
      <c r="A271" t="s">
        <v>140</v>
      </c>
      <c r="B271" t="s">
        <v>198</v>
      </c>
      <c r="C271" t="s">
        <v>194</v>
      </c>
      <c r="D271">
        <f>VLOOKUP(мпф1[[#This Row],[Номенклатура]],[1]!Таблица213[[product_name]:[упаковка]],7,FALSE)</f>
        <v>719</v>
      </c>
      <c r="E271" t="s">
        <v>77</v>
      </c>
      <c r="F271" s="7">
        <v>1903.7906757172534</v>
      </c>
      <c r="G271" t="str">
        <f>VLOOKUP(мпф1[[#This Row],[артикул]],[1]!Таблица213[[code]:[упаковка]],4,FALSE)</f>
        <v>ОХЛ</v>
      </c>
      <c r="H271" t="str">
        <f>VLOOKUP(мпф1[[#This Row],[артикул]],[1]!Таблица213[[code]:[упаковка]],5,FALSE)</f>
        <v>филе</v>
      </c>
      <c r="I271" s="7" cm="1">
        <f t="array" ref="I271">INDEX('[1]прайс ЗПП'!$A$1:$D$1080,MATCH(1,(мпф1[[#This Row],[артикул]]='[1]прайс ЗПП'!$B$1:$B$1080)*(мпф1[[#This Row],[Source.Name.1]]='[1]прайс ЗПП'!$A$1:$A$1080),0),4)</f>
        <v>1078.6306531006571</v>
      </c>
      <c r="J271" s="7">
        <f>мпф1[[#This Row],[цена]]*мпф1[[#This Row],[объем]]</f>
        <v>2053486.9799158424</v>
      </c>
      <c r="K271" s="7">
        <v>2470.871162168592</v>
      </c>
      <c r="L271" t="s">
        <v>187</v>
      </c>
    </row>
    <row r="272" spans="1:12" x14ac:dyDescent="0.35">
      <c r="A272" t="s">
        <v>140</v>
      </c>
      <c r="B272" t="s">
        <v>198</v>
      </c>
      <c r="C272" t="s">
        <v>194</v>
      </c>
      <c r="D272">
        <f>VLOOKUP(мпф1[[#This Row],[Номенклатура]],[1]!Таблица213[[product_name]:[упаковка]],7,FALSE)</f>
        <v>725</v>
      </c>
      <c r="E272" t="s">
        <v>78</v>
      </c>
      <c r="F272" s="7">
        <v>311.37345242054727</v>
      </c>
      <c r="G272" t="str">
        <f>VLOOKUP(мпф1[[#This Row],[артикул]],[1]!Таблица213[[code]:[упаковка]],4,FALSE)</f>
        <v>ОХЛ</v>
      </c>
      <c r="H272" t="str">
        <f>VLOOKUP(мпф1[[#This Row],[артикул]],[1]!Таблица213[[code]:[упаковка]],5,FALSE)</f>
        <v>грудка</v>
      </c>
      <c r="I272" s="7" cm="1">
        <f t="array" ref="I272">INDEX('[1]прайс ЗПП'!$A$1:$D$1080,MATCH(1,(мпф1[[#This Row],[артикул]]='[1]прайс ЗПП'!$B$1:$B$1080)*(мпф1[[#This Row],[Source.Name.1]]='[1]прайс ЗПП'!$A$1:$A$1080),0),4)</f>
        <v>861.04525599310011</v>
      </c>
      <c r="J272" s="7">
        <f>мпф1[[#This Row],[цена]]*мпф1[[#This Row],[объем]]</f>
        <v>268106.63404890551</v>
      </c>
      <c r="K272" s="7">
        <v>2717.9597077760122</v>
      </c>
      <c r="L272" t="s">
        <v>187</v>
      </c>
    </row>
    <row r="273" spans="1:12" x14ac:dyDescent="0.35">
      <c r="A273" t="s">
        <v>140</v>
      </c>
      <c r="B273" t="s">
        <v>198</v>
      </c>
      <c r="C273" t="s">
        <v>194</v>
      </c>
      <c r="D273">
        <f>VLOOKUP(мпф1[[#This Row],[Номенклатура]],[1]!Таблица213[[product_name]:[упаковка]],7,FALSE)</f>
        <v>29</v>
      </c>
      <c r="E273" t="s">
        <v>79</v>
      </c>
      <c r="F273" s="7">
        <v>49.305305840249311</v>
      </c>
      <c r="G273" t="str">
        <f>VLOOKUP(мпф1[[#This Row],[артикул]],[1]!Таблица213[[code]:[упаковка]],4,FALSE)</f>
        <v>ОХЛ</v>
      </c>
      <c r="H273" t="str">
        <f>VLOOKUP(мпф1[[#This Row],[артикул]],[1]!Таблица213[[code]:[упаковка]],5,FALSE)</f>
        <v>табак</v>
      </c>
      <c r="I273" s="7" cm="1">
        <f t="array" ref="I273">INDEX('[1]прайс ЗПП'!$A$1:$D$1080,MATCH(1,(мпф1[[#This Row],[артикул]]='[1]прайс ЗПП'!$B$1:$B$1080)*(мпф1[[#This Row],[Source.Name.1]]='[1]прайс ЗПП'!$A$1:$A$1080),0),4)</f>
        <v>755.88238310325448</v>
      </c>
      <c r="J273" s="7">
        <f>мпф1[[#This Row],[цена]]*мпф1[[#This Row],[объем]]</f>
        <v>37269.012078162457</v>
      </c>
      <c r="K273" s="7">
        <v>1009.8679252712484</v>
      </c>
      <c r="L273" t="s">
        <v>187</v>
      </c>
    </row>
    <row r="274" spans="1:12" x14ac:dyDescent="0.35">
      <c r="A274" t="s">
        <v>140</v>
      </c>
      <c r="B274" t="s">
        <v>198</v>
      </c>
      <c r="C274" t="s">
        <v>194</v>
      </c>
      <c r="D274">
        <f>VLOOKUP(мпф1[[#This Row],[Номенклатура]],[1]!Таблица213[[product_name]:[упаковка]],7,FALSE)</f>
        <v>30</v>
      </c>
      <c r="E274" t="s">
        <v>80</v>
      </c>
      <c r="F274" s="7">
        <v>850.51652574430057</v>
      </c>
      <c r="G274" t="str">
        <f>VLOOKUP(мпф1[[#This Row],[артикул]],[1]!Таблица213[[code]:[упаковка]],4,FALSE)</f>
        <v>ОХЛ</v>
      </c>
      <c r="H274" t="str">
        <f>VLOOKUP(мпф1[[#This Row],[артикул]],[1]!Таблица213[[code]:[упаковка]],5,FALSE)</f>
        <v>рагу</v>
      </c>
      <c r="I274" s="7" cm="1">
        <f t="array" ref="I274">INDEX('[1]прайс ЗПП'!$A$1:$D$1080,MATCH(1,(мпф1[[#This Row],[артикул]]='[1]прайс ЗПП'!$B$1:$B$1080)*(мпф1[[#This Row],[Source.Name.1]]='[1]прайс ЗПП'!$A$1:$A$1080),0),4)</f>
        <v>707.82359486111943</v>
      </c>
      <c r="J274" s="7">
        <f>мпф1[[#This Row],[цена]]*мпф1[[#This Row],[объем]]</f>
        <v>602015.66474112065</v>
      </c>
      <c r="K274" s="7">
        <v>1294.8985283377635</v>
      </c>
      <c r="L274" t="s">
        <v>187</v>
      </c>
    </row>
    <row r="275" spans="1:12" x14ac:dyDescent="0.35">
      <c r="A275" t="s">
        <v>140</v>
      </c>
      <c r="B275" t="s">
        <v>198</v>
      </c>
      <c r="C275" t="s">
        <v>194</v>
      </c>
      <c r="D275">
        <f>VLOOKUP(мпф1[[#This Row],[Номенклатура]],[1]!Таблица213[[product_name]:[упаковка]],7,FALSE)</f>
        <v>781</v>
      </c>
      <c r="E275" t="s">
        <v>188</v>
      </c>
      <c r="F275" s="7">
        <v>639.08868883611285</v>
      </c>
      <c r="G275" t="str">
        <f>VLOOKUP(мпф1[[#This Row],[артикул]],[1]!Таблица213[[code]:[упаковка]],4,FALSE)</f>
        <v>ОХЛ</v>
      </c>
      <c r="H275" t="str">
        <f>VLOOKUP(мпф1[[#This Row],[артикул]],[1]!Таблица213[[code]:[упаковка]],5,FALSE)</f>
        <v>спинка</v>
      </c>
      <c r="I275" s="7" cm="1">
        <f t="array" ref="I275">INDEX('[1]прайс ЗПП'!$A$1:$D$1080,MATCH(1,(мпф1[[#This Row],[артикул]]='[1]прайс ЗПП'!$B$1:$B$1080)*(мпф1[[#This Row],[Source.Name.1]]='[1]прайс ЗПП'!$A$1:$A$1080),0),4)</f>
        <v>363.54469080180706</v>
      </c>
      <c r="J275" s="7">
        <f>мпф1[[#This Row],[цена]]*мпф1[[#This Row],[объем]]</f>
        <v>232337.29977785694</v>
      </c>
      <c r="K275" s="7">
        <v>431.1768576613548</v>
      </c>
      <c r="L275" t="s">
        <v>187</v>
      </c>
    </row>
    <row r="276" spans="1:12" x14ac:dyDescent="0.35">
      <c r="A276" t="s">
        <v>140</v>
      </c>
      <c r="B276" t="s">
        <v>198</v>
      </c>
      <c r="C276" t="s">
        <v>194</v>
      </c>
      <c r="D276">
        <f>VLOOKUP(мпф1[[#This Row],[Номенклатура]],[1]!Таблица213[[product_name]:[упаковка]],7,FALSE)</f>
        <v>731</v>
      </c>
      <c r="E276" t="s">
        <v>81</v>
      </c>
      <c r="F276" s="7">
        <v>422.82362280699022</v>
      </c>
      <c r="G276" t="str">
        <f>VLOOKUP(мпф1[[#This Row],[артикул]],[1]!Таблица213[[code]:[упаковка]],4,FALSE)</f>
        <v>ОХЛ</v>
      </c>
      <c r="H276" t="str">
        <f>VLOOKUP(мпф1[[#This Row],[артикул]],[1]!Таблица213[[code]:[упаковка]],5,FALSE)</f>
        <v>желудки</v>
      </c>
      <c r="I276" s="7" cm="1">
        <f t="array" ref="I276">INDEX('[1]прайс ЗПП'!$A$1:$D$1080,MATCH(1,(мпф1[[#This Row],[артикул]]='[1]прайс ЗПП'!$B$1:$B$1080)*(мпф1[[#This Row],[Source.Name.1]]='[1]прайс ЗПП'!$A$1:$A$1080),0),4)</f>
        <v>539.39183601523564</v>
      </c>
      <c r="J276" s="7">
        <f>мпф1[[#This Row],[цена]]*мпф1[[#This Row],[объем]]</f>
        <v>228067.61021647591</v>
      </c>
      <c r="K276" s="7">
        <v>4069.7999999999997</v>
      </c>
      <c r="L276" t="s">
        <v>187</v>
      </c>
    </row>
    <row r="277" spans="1:12" x14ac:dyDescent="0.35">
      <c r="A277" t="s">
        <v>140</v>
      </c>
      <c r="B277" t="s">
        <v>198</v>
      </c>
      <c r="C277" t="s">
        <v>194</v>
      </c>
      <c r="D277">
        <f>VLOOKUP(мпф1[[#This Row],[Номенклатура]],[1]!Таблица213[[product_name]:[упаковка]],7,FALSE)</f>
        <v>733</v>
      </c>
      <c r="E277" t="s">
        <v>82</v>
      </c>
      <c r="F277" s="7">
        <v>526.48038439588242</v>
      </c>
      <c r="G277" t="str">
        <f>VLOOKUP(мпф1[[#This Row],[артикул]],[1]!Таблица213[[code]:[упаковка]],4,FALSE)</f>
        <v>ОХЛ</v>
      </c>
      <c r="H277" t="str">
        <f>VLOOKUP(мпф1[[#This Row],[артикул]],[1]!Таблица213[[code]:[упаковка]],5,FALSE)</f>
        <v>печень</v>
      </c>
      <c r="I277" s="7" cm="1">
        <f t="array" ref="I277">INDEX('[1]прайс ЗПП'!$A$1:$D$1080,MATCH(1,(мпф1[[#This Row],[артикул]]='[1]прайс ЗПП'!$B$1:$B$1080)*(мпф1[[#This Row],[Source.Name.1]]='[1]прайс ЗПП'!$A$1:$A$1080),0),4)</f>
        <v>512.90071095047028</v>
      </c>
      <c r="J277" s="7">
        <f>мпф1[[#This Row],[цена]]*мпф1[[#This Row],[объем]]</f>
        <v>270032.16345812497</v>
      </c>
      <c r="K277" s="7">
        <v>54</v>
      </c>
      <c r="L277" t="s">
        <v>187</v>
      </c>
    </row>
    <row r="278" spans="1:12" x14ac:dyDescent="0.35">
      <c r="A278" t="s">
        <v>140</v>
      </c>
      <c r="B278" t="s">
        <v>198</v>
      </c>
      <c r="C278" t="s">
        <v>194</v>
      </c>
      <c r="D278">
        <f>VLOOKUP(мпф1[[#This Row],[Номенклатура]],[1]!Таблица213[[product_name]:[упаковка]],7,FALSE)</f>
        <v>735</v>
      </c>
      <c r="E278" t="s">
        <v>83</v>
      </c>
      <c r="F278" s="7">
        <v>423.33098855079953</v>
      </c>
      <c r="G278" t="str">
        <f>VLOOKUP(мпф1[[#This Row],[артикул]],[1]!Таблица213[[code]:[упаковка]],4,FALSE)</f>
        <v>ОХЛ</v>
      </c>
      <c r="H278" t="str">
        <f>VLOOKUP(мпф1[[#This Row],[артикул]],[1]!Таблица213[[code]:[упаковка]],5,FALSE)</f>
        <v>сердце</v>
      </c>
      <c r="I278" s="7" cm="1">
        <f t="array" ref="I278">INDEX('[1]прайс ЗПП'!$A$1:$D$1080,MATCH(1,(мпф1[[#This Row],[артикул]]='[1]прайс ЗПП'!$B$1:$B$1080)*(мпф1[[#This Row],[Source.Name.1]]='[1]прайс ЗПП'!$A$1:$A$1080),0),4)</f>
        <v>869.3208406140119</v>
      </c>
      <c r="J278" s="7">
        <f>мпф1[[#This Row],[цена]]*мпф1[[#This Row],[объем]]</f>
        <v>368010.45082494168</v>
      </c>
      <c r="K278" s="7">
        <v>2542.5</v>
      </c>
      <c r="L278" t="s">
        <v>187</v>
      </c>
    </row>
    <row r="279" spans="1:12" x14ac:dyDescent="0.35">
      <c r="A279" t="s">
        <v>140</v>
      </c>
      <c r="B279" t="s">
        <v>198</v>
      </c>
      <c r="C279" t="s">
        <v>194</v>
      </c>
      <c r="D279">
        <f>VLOOKUP(мпф1[[#This Row],[Номенклатура]],[1]!Таблица213[[product_name]:[упаковка]],7,FALSE)</f>
        <v>204</v>
      </c>
      <c r="E279" t="s">
        <v>84</v>
      </c>
      <c r="F279" s="7">
        <v>1481.8651394038029</v>
      </c>
      <c r="G279" t="str">
        <f>VLOOKUP(мпф1[[#This Row],[артикул]],[1]!Таблица213[[code]:[упаковка]],4,FALSE)</f>
        <v>ОХЛ</v>
      </c>
      <c r="H279" t="str">
        <f>VLOOKUP(мпф1[[#This Row],[артикул]],[1]!Таблица213[[code]:[упаковка]],5,FALSE)</f>
        <v>крыло</v>
      </c>
      <c r="I279" s="7" cm="1">
        <f t="array" ref="I279">INDEX('[1]прайс ЗПП'!$A$1:$D$1080,MATCH(1,(мпф1[[#This Row],[артикул]]='[1]прайс ЗПП'!$B$1:$B$1080)*(мпф1[[#This Row],[Source.Name.1]]='[1]прайс ЗПП'!$A$1:$A$1080),0),4)</f>
        <v>839.50974965132173</v>
      </c>
      <c r="J279" s="7">
        <f>мпф1[[#This Row],[цена]]*мпф1[[#This Row],[объем]]</f>
        <v>1244040.2321979075</v>
      </c>
      <c r="K279" s="7">
        <v>98.415000000000006</v>
      </c>
      <c r="L279" t="s">
        <v>187</v>
      </c>
    </row>
    <row r="280" spans="1:12" x14ac:dyDescent="0.35">
      <c r="A280" t="s">
        <v>140</v>
      </c>
      <c r="B280" t="s">
        <v>198</v>
      </c>
      <c r="C280" t="s">
        <v>194</v>
      </c>
      <c r="D280">
        <f>VLOOKUP(мпф1[[#This Row],[Номенклатура]],[1]!Таблица213[[product_name]:[упаковка]],7,FALSE)</f>
        <v>952</v>
      </c>
      <c r="E280" t="s">
        <v>86</v>
      </c>
      <c r="F280" s="7">
        <v>1163.3762868926428</v>
      </c>
      <c r="G280" t="str">
        <f>VLOOKUP(мпф1[[#This Row],[артикул]],[1]!Таблица213[[code]:[упаковка]],4,FALSE)</f>
        <v>ОХЛ</v>
      </c>
      <c r="H280" t="str">
        <f>VLOOKUP(мпф1[[#This Row],[артикул]],[1]!Таблица213[[code]:[упаковка]],5,FALSE)</f>
        <v>голень</v>
      </c>
      <c r="I280" s="7" cm="1">
        <f t="array" ref="I280">INDEX('[1]прайс ЗПП'!$A$1:$D$1080,MATCH(1,(мпф1[[#This Row],[артикул]]='[1]прайс ЗПП'!$B$1:$B$1080)*(мпф1[[#This Row],[Source.Name.1]]='[1]прайс ЗПП'!$A$1:$A$1080),0),4)</f>
        <v>883.98018990491494</v>
      </c>
      <c r="J280" s="7">
        <f>мпф1[[#This Row],[цена]]*мпф1[[#This Row],[объем]]</f>
        <v>1028401.5910182332</v>
      </c>
      <c r="K280" s="7">
        <v>5075.04</v>
      </c>
      <c r="L280" t="s">
        <v>187</v>
      </c>
    </row>
    <row r="281" spans="1:12" x14ac:dyDescent="0.35">
      <c r="A281" t="s">
        <v>140</v>
      </c>
      <c r="B281" t="s">
        <v>198</v>
      </c>
      <c r="C281" t="s">
        <v>194</v>
      </c>
      <c r="D281">
        <f>VLOOKUP(мпф1[[#This Row],[Номенклатура]],[1]!Таблица213[[product_name]:[упаковка]],7,FALSE)</f>
        <v>953</v>
      </c>
      <c r="E281" t="s">
        <v>87</v>
      </c>
      <c r="F281" s="7">
        <v>1119.3293838993895</v>
      </c>
      <c r="G281" t="str">
        <f>VLOOKUP(мпф1[[#This Row],[артикул]],[1]!Таблица213[[code]:[упаковка]],4,FALSE)</f>
        <v>ОХЛ</v>
      </c>
      <c r="H281" t="str">
        <f>VLOOKUP(мпф1[[#This Row],[артикул]],[1]!Таблица213[[code]:[упаковка]],5,FALSE)</f>
        <v>бедро</v>
      </c>
      <c r="I281" s="7" cm="1">
        <f t="array" ref="I281">INDEX('[1]прайс ЗПП'!$A$1:$D$1080,MATCH(1,(мпф1[[#This Row],[артикул]]='[1]прайс ЗПП'!$B$1:$B$1080)*(мпф1[[#This Row],[Source.Name.1]]='[1]прайс ЗПП'!$A$1:$A$1080),0),4)</f>
        <v>897.77151956630337</v>
      </c>
      <c r="J281" s="7">
        <f>мпф1[[#This Row],[цена]]*мпф1[[#This Row],[объем]]</f>
        <v>1004902.0418785691</v>
      </c>
      <c r="K281" s="7">
        <v>50.064999999999998</v>
      </c>
      <c r="L281" t="s">
        <v>187</v>
      </c>
    </row>
    <row r="282" spans="1:12" x14ac:dyDescent="0.35">
      <c r="A282" t="s">
        <v>140</v>
      </c>
      <c r="B282" t="s">
        <v>198</v>
      </c>
      <c r="C282" t="s">
        <v>194</v>
      </c>
      <c r="D282">
        <f>VLOOKUP(мпф1[[#This Row],[Номенклатура]],[1]!Таблица213[[product_name]:[упаковка]],7,FALSE)</f>
        <v>205</v>
      </c>
      <c r="E282" t="s">
        <v>88</v>
      </c>
      <c r="F282" s="7">
        <v>1058.6396658441054</v>
      </c>
      <c r="G282" t="str">
        <f>VLOOKUP(мпф1[[#This Row],[артикул]],[1]!Таблица213[[code]:[упаковка]],4,FALSE)</f>
        <v>ОХЛ</v>
      </c>
      <c r="H282" t="str">
        <f>VLOOKUP(мпф1[[#This Row],[артикул]],[1]!Таблица213[[code]:[упаковка]],5,FALSE)</f>
        <v>рагу</v>
      </c>
      <c r="I282" s="7" cm="1">
        <f t="array" ref="I282">INDEX('[1]прайс ЗПП'!$A$1:$D$1080,MATCH(1,(мпф1[[#This Row],[артикул]]='[1]прайс ЗПП'!$B$1:$B$1080)*(мпф1[[#This Row],[Source.Name.1]]='[1]прайс ЗПП'!$A$1:$A$1080),0),4)</f>
        <v>596.61424520861249</v>
      </c>
      <c r="J282" s="7">
        <f>мпф1[[#This Row],[цена]]*мпф1[[#This Row],[объем]]</f>
        <v>631599.50518547872</v>
      </c>
      <c r="K282" s="7">
        <v>3556.52</v>
      </c>
      <c r="L282" t="s">
        <v>187</v>
      </c>
    </row>
    <row r="283" spans="1:12" x14ac:dyDescent="0.35">
      <c r="A283" t="s">
        <v>140</v>
      </c>
      <c r="B283" t="s">
        <v>198</v>
      </c>
      <c r="C283" t="s">
        <v>194</v>
      </c>
      <c r="D283">
        <f>VLOOKUP(мпф1[[#This Row],[Номенклатура]],[1]!Таблица213[[product_name]:[упаковка]],7,FALSE)</f>
        <v>960</v>
      </c>
      <c r="E283" t="s">
        <v>189</v>
      </c>
      <c r="F283" s="7">
        <v>325.18404068012615</v>
      </c>
      <c r="G283" t="str">
        <f>VLOOKUP(мпф1[[#This Row],[артикул]],[1]!Таблица213[[code]:[упаковка]],4,FALSE)</f>
        <v>ОХЛ</v>
      </c>
      <c r="H283" t="str">
        <f>VLOOKUP(мпф1[[#This Row],[артикул]],[1]!Таблица213[[code]:[упаковка]],5,FALSE)</f>
        <v>крыло</v>
      </c>
      <c r="I283" s="7" cm="1">
        <f t="array" ref="I283">INDEX('[1]прайс ЗПП'!$A$1:$D$1080,MATCH(1,(мпф1[[#This Row],[артикул]]='[1]прайс ЗПП'!$B$1:$B$1080)*(мпф1[[#This Row],[Source.Name.1]]='[1]прайс ЗПП'!$A$1:$A$1080),0),4)</f>
        <v>851.12156915564435</v>
      </c>
      <c r="J283" s="7">
        <f>мпф1[[#This Row],[цена]]*мпф1[[#This Row],[объем]]</f>
        <v>276771.15096804185</v>
      </c>
      <c r="K283" s="7">
        <v>51.295000000000002</v>
      </c>
      <c r="L283" t="s">
        <v>187</v>
      </c>
    </row>
    <row r="284" spans="1:12" x14ac:dyDescent="0.35">
      <c r="A284" t="s">
        <v>140</v>
      </c>
      <c r="B284" t="s">
        <v>198</v>
      </c>
      <c r="C284" t="s">
        <v>194</v>
      </c>
      <c r="D284">
        <f>VLOOKUP(мпф1[[#This Row],[Номенклатура]],[1]!Таблица213[[product_name]:[упаковка]],7,FALSE)</f>
        <v>744</v>
      </c>
      <c r="E284" t="s">
        <v>92</v>
      </c>
      <c r="F284" s="7">
        <v>2119.0835471934265</v>
      </c>
      <c r="G284" t="str">
        <f>VLOOKUP(мпф1[[#This Row],[артикул]],[1]!Таблица213[[code]:[упаковка]],4,FALSE)</f>
        <v>ОХЛ</v>
      </c>
      <c r="H284" t="str">
        <f>VLOOKUP(мпф1[[#This Row],[артикул]],[1]!Таблица213[[code]:[упаковка]],5,FALSE)</f>
        <v>шея</v>
      </c>
      <c r="I284" s="7" cm="1">
        <f t="array" ref="I284">INDEX('[1]прайс ЗПП'!$A$1:$D$1080,MATCH(1,(мпф1[[#This Row],[артикул]]='[1]прайс ЗПП'!$B$1:$B$1080)*(мпф1[[#This Row],[Source.Name.1]]='[1]прайс ЗПП'!$A$1:$A$1080),0),4)</f>
        <v>338.42509667252955</v>
      </c>
      <c r="J284" s="7">
        <f>мпф1[[#This Row],[цена]]*мпф1[[#This Row],[объем]]</f>
        <v>717151.05431610218</v>
      </c>
      <c r="K284" s="7">
        <v>2538.2400000000002</v>
      </c>
      <c r="L284" t="s">
        <v>187</v>
      </c>
    </row>
    <row r="285" spans="1:12" x14ac:dyDescent="0.35">
      <c r="A285" t="s">
        <v>140</v>
      </c>
      <c r="B285" t="s">
        <v>199</v>
      </c>
      <c r="C285" t="s">
        <v>194</v>
      </c>
      <c r="D285">
        <f>VLOOKUP(мпф1[[#This Row],[Номенклатура]],[1]!Таблица213[[product_name]:[упаковка]],7,FALSE)</f>
        <v>701</v>
      </c>
      <c r="E285" t="s">
        <v>26</v>
      </c>
      <c r="F285" s="7">
        <v>2124.7244084548111</v>
      </c>
      <c r="G285" t="str">
        <f>VLOOKUP(мпф1[[#This Row],[артикул]],[1]!Таблица213[[code]:[упаковка]],4,FALSE)</f>
        <v>ОХЛ</v>
      </c>
      <c r="H285" t="str">
        <f>VLOOKUP(мпф1[[#This Row],[артикул]],[1]!Таблица213[[code]:[упаковка]],5,FALSE)</f>
        <v>тушка</v>
      </c>
      <c r="I285" s="7" cm="1">
        <f t="array" ref="I285">INDEX('[1]прайс ЗПП'!$A$1:$D$1080,MATCH(1,(мпф1[[#This Row],[артикул]]='[1]прайс ЗПП'!$B$1:$B$1080)*(мпф1[[#This Row],[Source.Name.1]]='[1]прайс ЗПП'!$A$1:$A$1080),0),4)</f>
        <v>830.21241257414999</v>
      </c>
      <c r="J285" s="7">
        <f>мпф1[[#This Row],[цена]]*мпф1[[#This Row],[объем]]</f>
        <v>1763972.5771984523</v>
      </c>
      <c r="K285" s="7">
        <v>919.8</v>
      </c>
      <c r="L285" t="s">
        <v>187</v>
      </c>
    </row>
    <row r="286" spans="1:12" x14ac:dyDescent="0.35">
      <c r="A286" t="s">
        <v>140</v>
      </c>
      <c r="B286" t="s">
        <v>199</v>
      </c>
      <c r="C286" t="s">
        <v>194</v>
      </c>
      <c r="D286">
        <f>VLOOKUP(мпф1[[#This Row],[Номенклатура]],[1]!Таблица213[[product_name]:[упаковка]],7,FALSE)</f>
        <v>702</v>
      </c>
      <c r="E286" t="s">
        <v>72</v>
      </c>
      <c r="F286" s="7">
        <v>153.45231838840303</v>
      </c>
      <c r="G286" t="str">
        <f>VLOOKUP(мпф1[[#This Row],[артикул]],[1]!Таблица213[[code]:[упаковка]],4,FALSE)</f>
        <v>ОХЛ</v>
      </c>
      <c r="H286" t="str">
        <f>VLOOKUP(мпф1[[#This Row],[артикул]],[1]!Таблица213[[code]:[упаковка]],5,FALSE)</f>
        <v>тушка</v>
      </c>
      <c r="I286" s="7" cm="1">
        <f t="array" ref="I286">INDEX('[1]прайс ЗПП'!$A$1:$D$1080,MATCH(1,(мпф1[[#This Row],[артикул]]='[1]прайс ЗПП'!$B$1:$B$1080)*(мпф1[[#This Row],[Source.Name.1]]='[1]прайс ЗПП'!$A$1:$A$1080),0),4)</f>
        <v>797.12515819052089</v>
      </c>
      <c r="J286" s="7">
        <f>мпф1[[#This Row],[цена]]*мпф1[[#This Row],[объем]]</f>
        <v>122320.70357005794</v>
      </c>
      <c r="K286" s="7">
        <v>97.38</v>
      </c>
      <c r="L286" t="s">
        <v>187</v>
      </c>
    </row>
    <row r="287" spans="1:12" x14ac:dyDescent="0.35">
      <c r="A287" t="s">
        <v>140</v>
      </c>
      <c r="B287" t="s">
        <v>199</v>
      </c>
      <c r="C287" t="s">
        <v>194</v>
      </c>
      <c r="D287">
        <f>VLOOKUP(мпф1[[#This Row],[Номенклатура]],[1]!Таблица213[[product_name]:[упаковка]],7,FALSE)</f>
        <v>710</v>
      </c>
      <c r="E287" t="s">
        <v>28</v>
      </c>
      <c r="F287" s="7">
        <v>3815.1965141373757</v>
      </c>
      <c r="G287" t="str">
        <f>VLOOKUP(мпф1[[#This Row],[артикул]],[1]!Таблица213[[code]:[упаковка]],4,FALSE)</f>
        <v>ОХЛ</v>
      </c>
      <c r="H287" t="str">
        <f>VLOOKUP(мпф1[[#This Row],[артикул]],[1]!Таблица213[[code]:[упаковка]],5,FALSE)</f>
        <v>бедро</v>
      </c>
      <c r="I287" s="7" cm="1">
        <f t="array" ref="I287">INDEX('[1]прайс ЗПП'!$A$1:$D$1080,MATCH(1,(мпф1[[#This Row],[артикул]]='[1]прайс ЗПП'!$B$1:$B$1080)*(мпф1[[#This Row],[Source.Name.1]]='[1]прайс ЗПП'!$A$1:$A$1080),0),4)</f>
        <v>846.05336318363982</v>
      </c>
      <c r="J287" s="7">
        <f>мпф1[[#This Row],[цена]]*мпф1[[#This Row],[объем]]</f>
        <v>3227859.8419924257</v>
      </c>
      <c r="K287" s="7">
        <v>5238</v>
      </c>
      <c r="L287" t="s">
        <v>187</v>
      </c>
    </row>
    <row r="288" spans="1:12" x14ac:dyDescent="0.35">
      <c r="A288" t="s">
        <v>140</v>
      </c>
      <c r="B288" t="s">
        <v>199</v>
      </c>
      <c r="C288" t="s">
        <v>194</v>
      </c>
      <c r="D288">
        <f>VLOOKUP(мпф1[[#This Row],[Номенклатура]],[1]!Таблица213[[product_name]:[упаковка]],7,FALSE)</f>
        <v>711</v>
      </c>
      <c r="E288" t="s">
        <v>73</v>
      </c>
      <c r="F288" s="7">
        <v>5520.0214779183516</v>
      </c>
      <c r="G288" t="str">
        <f>VLOOKUP(мпф1[[#This Row],[артикул]],[1]!Таблица213[[code]:[упаковка]],4,FALSE)</f>
        <v>ОХЛ</v>
      </c>
      <c r="H288" t="str">
        <f>VLOOKUP(мпф1[[#This Row],[артикул]],[1]!Таблица213[[code]:[упаковка]],5,FALSE)</f>
        <v>бедро</v>
      </c>
      <c r="I288" s="7" cm="1">
        <f t="array" ref="I288">INDEX('[1]прайс ЗПП'!$A$1:$D$1080,MATCH(1,(мпф1[[#This Row],[артикул]]='[1]прайс ЗПП'!$B$1:$B$1080)*(мпф1[[#This Row],[Source.Name.1]]='[1]прайс ЗПП'!$A$1:$A$1080),0),4)</f>
        <v>812.69837388570988</v>
      </c>
      <c r="J288" s="7">
        <f>мпф1[[#This Row],[цена]]*мпф1[[#This Row],[объем]]</f>
        <v>4486112.4789184369</v>
      </c>
      <c r="K288" s="7">
        <v>1517.4879999999998</v>
      </c>
      <c r="L288" t="s">
        <v>187</v>
      </c>
    </row>
    <row r="289" spans="1:12" x14ac:dyDescent="0.35">
      <c r="A289" t="s">
        <v>140</v>
      </c>
      <c r="B289" t="s">
        <v>199</v>
      </c>
      <c r="C289" t="s">
        <v>194</v>
      </c>
      <c r="D289">
        <f>VLOOKUP(мпф1[[#This Row],[Номенклатура]],[1]!Таблица213[[product_name]:[упаковка]],7,FALSE)</f>
        <v>712</v>
      </c>
      <c r="E289" t="s">
        <v>30</v>
      </c>
      <c r="F289" s="7">
        <v>3713.1648245622409</v>
      </c>
      <c r="G289" t="str">
        <f>VLOOKUP(мпф1[[#This Row],[артикул]],[1]!Таблица213[[code]:[упаковка]],4,FALSE)</f>
        <v>ОХЛ</v>
      </c>
      <c r="H289" t="str">
        <f>VLOOKUP(мпф1[[#This Row],[артикул]],[1]!Таблица213[[code]:[упаковка]],5,FALSE)</f>
        <v>голень</v>
      </c>
      <c r="I289" s="7" cm="1">
        <f t="array" ref="I289">INDEX('[1]прайс ЗПП'!$A$1:$D$1080,MATCH(1,(мпф1[[#This Row],[артикул]]='[1]прайс ЗПП'!$B$1:$B$1080)*(мпф1[[#This Row],[Source.Name.1]]='[1]прайс ЗПП'!$A$1:$A$1080),0),4)</f>
        <v>879.7342418138594</v>
      </c>
      <c r="J289" s="7">
        <f>мпф1[[#This Row],[цена]]*мпф1[[#This Row],[объем]]</f>
        <v>3266598.2416661554</v>
      </c>
      <c r="K289" s="7">
        <v>814.2</v>
      </c>
      <c r="L289" t="s">
        <v>187</v>
      </c>
    </row>
    <row r="290" spans="1:12" x14ac:dyDescent="0.35">
      <c r="A290" t="s">
        <v>140</v>
      </c>
      <c r="B290" t="s">
        <v>199</v>
      </c>
      <c r="C290" t="s">
        <v>194</v>
      </c>
      <c r="D290">
        <f>VLOOKUP(мпф1[[#This Row],[Номенклатура]],[1]!Таблица213[[product_name]:[упаковка]],7,FALSE)</f>
        <v>713</v>
      </c>
      <c r="E290" t="s">
        <v>74</v>
      </c>
      <c r="F290" s="7">
        <v>4460.897545896556</v>
      </c>
      <c r="G290" t="str">
        <f>VLOOKUP(мпф1[[#This Row],[артикул]],[1]!Таблица213[[code]:[упаковка]],4,FALSE)</f>
        <v>ОХЛ</v>
      </c>
      <c r="H290" t="str">
        <f>VLOOKUP(мпф1[[#This Row],[артикул]],[1]!Таблица213[[code]:[упаковка]],5,FALSE)</f>
        <v>голень</v>
      </c>
      <c r="I290" s="7" cm="1">
        <f t="array" ref="I290">INDEX('[1]прайс ЗПП'!$A$1:$D$1080,MATCH(1,(мпф1[[#This Row],[артикул]]='[1]прайс ЗПП'!$B$1:$B$1080)*(мпф1[[#This Row],[Source.Name.1]]='[1]прайс ЗПП'!$A$1:$A$1080),0),4)</f>
        <v>842.8187786313498</v>
      </c>
      <c r="J290" s="7">
        <f>мпф1[[#This Row],[цена]]*мпф1[[#This Row],[объем]]</f>
        <v>3759728.2212321209</v>
      </c>
      <c r="K290" s="7">
        <v>2537</v>
      </c>
      <c r="L290" t="s">
        <v>187</v>
      </c>
    </row>
    <row r="291" spans="1:12" x14ac:dyDescent="0.35">
      <c r="A291" t="s">
        <v>140</v>
      </c>
      <c r="B291" t="s">
        <v>199</v>
      </c>
      <c r="C291" t="s">
        <v>194</v>
      </c>
      <c r="D291">
        <f>VLOOKUP(мпф1[[#This Row],[Номенклатура]],[1]!Таблица213[[product_name]:[упаковка]],7,FALSE)</f>
        <v>714</v>
      </c>
      <c r="E291" s="22" t="s">
        <v>32</v>
      </c>
      <c r="F291" s="7">
        <v>2604.1318056244404</v>
      </c>
      <c r="G291" t="str">
        <f>VLOOKUP(мпф1[[#This Row],[артикул]],[1]!Таблица213[[code]:[упаковка]],4,FALSE)</f>
        <v>ОХЛ</v>
      </c>
      <c r="H291" t="str">
        <f>VLOOKUP(мпф1[[#This Row],[артикул]],[1]!Таблица213[[code]:[упаковка]],5,FALSE)</f>
        <v>крыло</v>
      </c>
      <c r="I291" s="7" cm="1">
        <f t="array" ref="I291">INDEX('[1]прайс ЗПП'!$A$1:$D$1080,MATCH(1,(мпф1[[#This Row],[артикул]]='[1]прайс ЗПП'!$B$1:$B$1080)*(мпф1[[#This Row],[Source.Name.1]]='[1]прайс ЗПП'!$A$1:$A$1080),0),4)</f>
        <v>862.22411815250325</v>
      </c>
      <c r="J291" s="7">
        <f>мпф1[[#This Row],[цена]]*мпф1[[#This Row],[объем]]</f>
        <v>2245345.249657419</v>
      </c>
      <c r="K291" s="7">
        <v>2034.9</v>
      </c>
      <c r="L291" t="s">
        <v>187</v>
      </c>
    </row>
    <row r="292" spans="1:12" x14ac:dyDescent="0.35">
      <c r="A292" t="s">
        <v>140</v>
      </c>
      <c r="B292" t="s">
        <v>199</v>
      </c>
      <c r="C292" t="s">
        <v>194</v>
      </c>
      <c r="D292">
        <f>VLOOKUP(мпф1[[#This Row],[Номенклатура]],[1]!Таблица213[[product_name]:[упаковка]],7,FALSE)</f>
        <v>715</v>
      </c>
      <c r="E292" t="s">
        <v>75</v>
      </c>
      <c r="F292" s="7">
        <v>3245.2710519894604</v>
      </c>
      <c r="G292" t="str">
        <f>VLOOKUP(мпф1[[#This Row],[артикул]],[1]!Таблица213[[code]:[упаковка]],4,FALSE)</f>
        <v>ОХЛ</v>
      </c>
      <c r="H292" t="str">
        <f>VLOOKUP(мпф1[[#This Row],[артикул]],[1]!Таблица213[[code]:[упаковка]],5,FALSE)</f>
        <v>крыло</v>
      </c>
      <c r="I292" s="7" cm="1">
        <f t="array" ref="I292">INDEX('[1]прайс ЗПП'!$A$1:$D$1080,MATCH(1,(мпф1[[#This Row],[артикул]]='[1]прайс ЗПП'!$B$1:$B$1080)*(мпф1[[#This Row],[Source.Name.1]]='[1]прайс ЗПП'!$A$1:$A$1080),0),4)</f>
        <v>828.59682092923515</v>
      </c>
      <c r="J292" s="7">
        <f>мпф1[[#This Row],[цена]]*мпф1[[#This Row],[объем]]</f>
        <v>2689021.2767321416</v>
      </c>
      <c r="K292" s="7">
        <v>1018.0561623195746</v>
      </c>
      <c r="L292" t="s">
        <v>187</v>
      </c>
    </row>
    <row r="293" spans="1:12" x14ac:dyDescent="0.35">
      <c r="A293" t="s">
        <v>140</v>
      </c>
      <c r="B293" t="s">
        <v>199</v>
      </c>
      <c r="C293" t="s">
        <v>194</v>
      </c>
      <c r="D293">
        <f>VLOOKUP(мпф1[[#This Row],[Номенклатура]],[1]!Таблица213[[product_name]:[упаковка]],7,FALSE)</f>
        <v>716</v>
      </c>
      <c r="E293" t="s">
        <v>34</v>
      </c>
      <c r="F293" s="7">
        <v>427.13854995927841</v>
      </c>
      <c r="G293" t="str">
        <f>VLOOKUP(мпф1[[#This Row],[артикул]],[1]!Таблица213[[code]:[упаковка]],4,FALSE)</f>
        <v>ОХЛ</v>
      </c>
      <c r="H293" t="str">
        <f>VLOOKUP(мпф1[[#This Row],[артикул]],[1]!Таблица213[[code]:[упаковка]],5,FALSE)</f>
        <v>четвертина</v>
      </c>
      <c r="I293" s="7" cm="1">
        <f t="array" ref="I293">INDEX('[1]прайс ЗПП'!$A$1:$D$1080,MATCH(1,(мпф1[[#This Row],[артикул]]='[1]прайс ЗПП'!$B$1:$B$1080)*(мпф1[[#This Row],[Source.Name.1]]='[1]прайс ЗПП'!$A$1:$A$1080),0),4)</f>
        <v>824.16320307212766</v>
      </c>
      <c r="J293" s="7">
        <f>мпф1[[#This Row],[цена]]*мпф1[[#This Row],[объем]]</f>
        <v>352031.87549002294</v>
      </c>
      <c r="K293" s="7">
        <v>1020.6</v>
      </c>
      <c r="L293" t="s">
        <v>187</v>
      </c>
    </row>
    <row r="294" spans="1:12" x14ac:dyDescent="0.35">
      <c r="A294" t="s">
        <v>140</v>
      </c>
      <c r="B294" t="s">
        <v>199</v>
      </c>
      <c r="C294" t="s">
        <v>194</v>
      </c>
      <c r="D294">
        <f>VLOOKUP(мпф1[[#This Row],[Номенклатура]],[1]!Таблица213[[product_name]:[упаковка]],7,FALSE)</f>
        <v>717</v>
      </c>
      <c r="E294" t="s">
        <v>76</v>
      </c>
      <c r="F294" s="7">
        <v>1382.0110090391913</v>
      </c>
      <c r="G294" t="str">
        <f>VLOOKUP(мпф1[[#This Row],[артикул]],[1]!Таблица213[[code]:[упаковка]],4,FALSE)</f>
        <v>ОХЛ</v>
      </c>
      <c r="H294" t="str">
        <f>VLOOKUP(мпф1[[#This Row],[артикул]],[1]!Таблица213[[code]:[упаковка]],5,FALSE)</f>
        <v>четвертина</v>
      </c>
      <c r="I294" s="7" cm="1">
        <f t="array" ref="I294">INDEX('[1]прайс ЗПП'!$A$1:$D$1080,MATCH(1,(мпф1[[#This Row],[артикул]]='[1]прайс ЗПП'!$B$1:$B$1080)*(мпф1[[#This Row],[Source.Name.1]]='[1]прайс ЗПП'!$A$1:$A$1080),0),4)</f>
        <v>797.02339769292848</v>
      </c>
      <c r="J294" s="7">
        <f>мпф1[[#This Row],[цена]]*мпф1[[#This Row],[объем]]</f>
        <v>1101495.1100734489</v>
      </c>
      <c r="K294" s="7">
        <v>982.43586656919319</v>
      </c>
      <c r="L294" t="s">
        <v>187</v>
      </c>
    </row>
    <row r="295" spans="1:12" x14ac:dyDescent="0.35">
      <c r="A295" t="s">
        <v>140</v>
      </c>
      <c r="B295" t="s">
        <v>199</v>
      </c>
      <c r="C295" t="s">
        <v>194</v>
      </c>
      <c r="D295">
        <f>VLOOKUP(мпф1[[#This Row],[Номенклатура]],[1]!Таблица213[[product_name]:[упаковка]],7,FALSE)</f>
        <v>718</v>
      </c>
      <c r="E295" t="s">
        <v>36</v>
      </c>
      <c r="F295" s="7">
        <v>5300.9262481104306</v>
      </c>
      <c r="G295" t="str">
        <f>VLOOKUP(мпф1[[#This Row],[артикул]],[1]!Таблица213[[code]:[упаковка]],4,FALSE)</f>
        <v>ОХЛ</v>
      </c>
      <c r="H295" t="str">
        <f>VLOOKUP(мпф1[[#This Row],[артикул]],[1]!Таблица213[[code]:[упаковка]],5,FALSE)</f>
        <v>филе</v>
      </c>
      <c r="I295" s="7" cm="1">
        <f t="array" ref="I295">INDEX('[1]прайс ЗПП'!$A$1:$D$1080,MATCH(1,(мпф1[[#This Row],[артикул]]='[1]прайс ЗПП'!$B$1:$B$1080)*(мпф1[[#This Row],[Source.Name.1]]='[1]прайс ЗПП'!$A$1:$A$1080),0),4)</f>
        <v>1115.962625860752</v>
      </c>
      <c r="J295" s="7">
        <f>мпф1[[#This Row],[цена]]*мпф1[[#This Row],[объем]]</f>
        <v>5915635.5753355008</v>
      </c>
      <c r="K295" s="7">
        <v>867.28904615881186</v>
      </c>
      <c r="L295" t="s">
        <v>187</v>
      </c>
    </row>
    <row r="296" spans="1:12" x14ac:dyDescent="0.35">
      <c r="A296" t="s">
        <v>140</v>
      </c>
      <c r="B296" t="s">
        <v>199</v>
      </c>
      <c r="C296" t="s">
        <v>194</v>
      </c>
      <c r="D296">
        <f>VLOOKUP(мпф1[[#This Row],[Номенклатура]],[1]!Таблица213[[product_name]:[упаковка]],7,FALSE)</f>
        <v>719</v>
      </c>
      <c r="E296" t="s">
        <v>77</v>
      </c>
      <c r="F296" s="7">
        <v>5415.2268109290762</v>
      </c>
      <c r="G296" t="str">
        <f>VLOOKUP(мпф1[[#This Row],[артикул]],[1]!Таблица213[[code]:[упаковка]],4,FALSE)</f>
        <v>ОХЛ</v>
      </c>
      <c r="H296" t="str">
        <f>VLOOKUP(мпф1[[#This Row],[артикул]],[1]!Таблица213[[code]:[упаковка]],5,FALSE)</f>
        <v>филе</v>
      </c>
      <c r="I296" s="7" cm="1">
        <f t="array" ref="I296">INDEX('[1]прайс ЗПП'!$A$1:$D$1080,MATCH(1,(мпф1[[#This Row],[артикул]]='[1]прайс ЗПП'!$B$1:$B$1080)*(мпф1[[#This Row],[Source.Name.1]]='[1]прайс ЗПП'!$A$1:$A$1080),0),4)</f>
        <v>1078.6306531006571</v>
      </c>
      <c r="J296" s="7">
        <f>мпф1[[#This Row],[цена]]*мпф1[[#This Row],[объем]]</f>
        <v>5841029.6317606186</v>
      </c>
      <c r="K296" s="7">
        <v>536.05417386507202</v>
      </c>
      <c r="L296" t="s">
        <v>187</v>
      </c>
    </row>
    <row r="297" spans="1:12" x14ac:dyDescent="0.35">
      <c r="A297" t="s">
        <v>140</v>
      </c>
      <c r="B297" t="s">
        <v>199</v>
      </c>
      <c r="C297" t="s">
        <v>194</v>
      </c>
      <c r="D297">
        <f>VLOOKUP(мпф1[[#This Row],[Номенклатура]],[1]!Таблица213[[product_name]:[упаковка]],7,FALSE)</f>
        <v>727</v>
      </c>
      <c r="E297" t="s">
        <v>38</v>
      </c>
      <c r="F297" s="7">
        <v>1594.257815434217</v>
      </c>
      <c r="G297" t="str">
        <f>VLOOKUP(мпф1[[#This Row],[артикул]],[1]!Таблица213[[code]:[упаковка]],4,FALSE)</f>
        <v>ОХЛ</v>
      </c>
      <c r="H297" t="str">
        <f>VLOOKUP(мпф1[[#This Row],[артикул]],[1]!Таблица213[[code]:[упаковка]],5,FALSE)</f>
        <v>грудка</v>
      </c>
      <c r="I297" s="7" cm="1">
        <f t="array" ref="I297">INDEX('[1]прайс ЗПП'!$A$1:$D$1080,MATCH(1,(мпф1[[#This Row],[артикул]]='[1]прайс ЗПП'!$B$1:$B$1080)*(мпф1[[#This Row],[Source.Name.1]]='[1]прайс ЗПП'!$A$1:$A$1080),0),4)</f>
        <v>891.11645442388374</v>
      </c>
      <c r="J297" s="7">
        <f>мпф1[[#This Row],[цена]]*мпф1[[#This Row],[объем]]</f>
        <v>1420669.3719273058</v>
      </c>
      <c r="K297" s="7">
        <v>518.30570985392512</v>
      </c>
      <c r="L297" t="s">
        <v>187</v>
      </c>
    </row>
    <row r="298" spans="1:12" x14ac:dyDescent="0.35">
      <c r="A298" t="s">
        <v>140</v>
      </c>
      <c r="B298" t="s">
        <v>199</v>
      </c>
      <c r="C298" t="s">
        <v>194</v>
      </c>
      <c r="D298">
        <f>VLOOKUP(мпф1[[#This Row],[Номенклатура]],[1]!Таблица213[[product_name]:[упаковка]],7,FALSE)</f>
        <v>725</v>
      </c>
      <c r="E298" t="s">
        <v>78</v>
      </c>
      <c r="F298" s="7">
        <v>2009.7741019871687</v>
      </c>
      <c r="G298" t="str">
        <f>VLOOKUP(мпф1[[#This Row],[артикул]],[1]!Таблица213[[code]:[упаковка]],4,FALSE)</f>
        <v>ОХЛ</v>
      </c>
      <c r="H298" t="str">
        <f>VLOOKUP(мпф1[[#This Row],[артикул]],[1]!Таблица213[[code]:[упаковка]],5,FALSE)</f>
        <v>грудка</v>
      </c>
      <c r="I298" s="7" cm="1">
        <f t="array" ref="I298">INDEX('[1]прайс ЗПП'!$A$1:$D$1080,MATCH(1,(мпф1[[#This Row],[артикул]]='[1]прайс ЗПП'!$B$1:$B$1080)*(мпф1[[#This Row],[Source.Name.1]]='[1]прайс ЗПП'!$A$1:$A$1080),0),4)</f>
        <v>861.04525599310011</v>
      </c>
      <c r="J298" s="7">
        <f>мпф1[[#This Row],[цена]]*мпф1[[#This Row],[объем]]</f>
        <v>1730506.4561338446</v>
      </c>
      <c r="K298" s="7">
        <v>521.54039283737904</v>
      </c>
      <c r="L298" t="s">
        <v>187</v>
      </c>
    </row>
    <row r="299" spans="1:12" x14ac:dyDescent="0.35">
      <c r="A299" t="s">
        <v>140</v>
      </c>
      <c r="B299" t="s">
        <v>199</v>
      </c>
      <c r="C299" t="s">
        <v>194</v>
      </c>
      <c r="D299">
        <f>VLOOKUP(мпф1[[#This Row],[Номенклатура]],[1]!Таблица213[[product_name]:[упаковка]],7,FALSE)</f>
        <v>29</v>
      </c>
      <c r="E299" t="s">
        <v>79</v>
      </c>
      <c r="F299" s="7">
        <v>419.09509964211912</v>
      </c>
      <c r="G299" t="str">
        <f>VLOOKUP(мпф1[[#This Row],[артикул]],[1]!Таблица213[[code]:[упаковка]],4,FALSE)</f>
        <v>ОХЛ</v>
      </c>
      <c r="H299" t="str">
        <f>VLOOKUP(мпф1[[#This Row],[артикул]],[1]!Таблица213[[code]:[упаковка]],5,FALSE)</f>
        <v>табак</v>
      </c>
      <c r="I299" s="7" cm="1">
        <f t="array" ref="I299">INDEX('[1]прайс ЗПП'!$A$1:$D$1080,MATCH(1,(мпф1[[#This Row],[артикул]]='[1]прайс ЗПП'!$B$1:$B$1080)*(мпф1[[#This Row],[Source.Name.1]]='[1]прайс ЗПП'!$A$1:$A$1080),0),4)</f>
        <v>755.88238310325448</v>
      </c>
      <c r="J299" s="7">
        <f>мпф1[[#This Row],[цена]]*мпф1[[#This Row],[объем]]</f>
        <v>316786.60266438092</v>
      </c>
      <c r="K299" s="7">
        <v>353.22374936692052</v>
      </c>
      <c r="L299" t="s">
        <v>187</v>
      </c>
    </row>
    <row r="300" spans="1:12" x14ac:dyDescent="0.35">
      <c r="A300" t="s">
        <v>140</v>
      </c>
      <c r="B300" t="s">
        <v>199</v>
      </c>
      <c r="C300" t="s">
        <v>194</v>
      </c>
      <c r="D300">
        <f>VLOOKUP(мпф1[[#This Row],[Номенклатура]],[1]!Таблица213[[product_name]:[упаковка]],7,FALSE)</f>
        <v>30</v>
      </c>
      <c r="E300" t="s">
        <v>80</v>
      </c>
      <c r="F300" s="7">
        <v>2329.6757009517801</v>
      </c>
      <c r="G300" t="str">
        <f>VLOOKUP(мпф1[[#This Row],[артикул]],[1]!Таблица213[[code]:[упаковка]],4,FALSE)</f>
        <v>ОХЛ</v>
      </c>
      <c r="H300" t="str">
        <f>VLOOKUP(мпф1[[#This Row],[артикул]],[1]!Таблица213[[code]:[упаковка]],5,FALSE)</f>
        <v>рагу</v>
      </c>
      <c r="I300" s="7" cm="1">
        <f t="array" ref="I300">INDEX('[1]прайс ЗПП'!$A$1:$D$1080,MATCH(1,(мпф1[[#This Row],[артикул]]='[1]прайс ЗПП'!$B$1:$B$1080)*(мпф1[[#This Row],[Source.Name.1]]='[1]прайс ЗПП'!$A$1:$A$1080),0),4)</f>
        <v>707.82359486111943</v>
      </c>
      <c r="J300" s="7">
        <f>мпф1[[#This Row],[цена]]*мпф1[[#This Row],[объем]]</f>
        <v>1648999.4295082872</v>
      </c>
      <c r="K300" s="7">
        <v>1504.4057423114461</v>
      </c>
      <c r="L300" t="s">
        <v>187</v>
      </c>
    </row>
    <row r="301" spans="1:12" x14ac:dyDescent="0.35">
      <c r="A301" t="s">
        <v>140</v>
      </c>
      <c r="B301" t="s">
        <v>199</v>
      </c>
      <c r="C301" t="s">
        <v>194</v>
      </c>
      <c r="D301">
        <f>VLOOKUP(мпф1[[#This Row],[Номенклатура]],[1]!Таблица213[[product_name]:[упаковка]],7,FALSE)</f>
        <v>781</v>
      </c>
      <c r="E301" t="s">
        <v>188</v>
      </c>
      <c r="F301" s="7">
        <v>1903.3728341423362</v>
      </c>
      <c r="G301" t="str">
        <f>VLOOKUP(мпф1[[#This Row],[артикул]],[1]!Таблица213[[code]:[упаковка]],4,FALSE)</f>
        <v>ОХЛ</v>
      </c>
      <c r="H301" t="str">
        <f>VLOOKUP(мпф1[[#This Row],[артикул]],[1]!Таблица213[[code]:[упаковка]],5,FALSE)</f>
        <v>спинка</v>
      </c>
      <c r="I301" s="7" cm="1">
        <f t="array" ref="I301">INDEX('[1]прайс ЗПП'!$A$1:$D$1080,MATCH(1,(мпф1[[#This Row],[артикул]]='[1]прайс ЗПП'!$B$1:$B$1080)*(мпф1[[#This Row],[Source.Name.1]]='[1]прайс ЗПП'!$A$1:$A$1080),0),4)</f>
        <v>363.54469080180706</v>
      </c>
      <c r="J301" s="7">
        <f>мпф1[[#This Row],[цена]]*мпф1[[#This Row],[объем]]</f>
        <v>691961.08846883476</v>
      </c>
      <c r="K301" s="7">
        <v>90.491193386560326</v>
      </c>
      <c r="L301" t="s">
        <v>187</v>
      </c>
    </row>
    <row r="302" spans="1:12" x14ac:dyDescent="0.35">
      <c r="A302" t="s">
        <v>140</v>
      </c>
      <c r="B302" t="s">
        <v>199</v>
      </c>
      <c r="C302" t="s">
        <v>194</v>
      </c>
      <c r="D302">
        <f>VLOOKUP(мпф1[[#This Row],[Номенклатура]],[1]!Таблица213[[product_name]:[упаковка]],7,FALSE)</f>
        <v>730</v>
      </c>
      <c r="E302" t="s">
        <v>45</v>
      </c>
      <c r="F302" s="7">
        <v>745.63829044004149</v>
      </c>
      <c r="G302" t="str">
        <f>VLOOKUP(мпф1[[#This Row],[артикул]],[1]!Таблица213[[code]:[упаковка]],4,FALSE)</f>
        <v>ОХЛ</v>
      </c>
      <c r="H302" t="str">
        <f>VLOOKUP(мпф1[[#This Row],[артикул]],[1]!Таблица213[[code]:[упаковка]],5,FALSE)</f>
        <v>желудки</v>
      </c>
      <c r="I302" s="7" cm="1">
        <f t="array" ref="I302">INDEX('[1]прайс ЗПП'!$A$1:$D$1080,MATCH(1,(мпф1[[#This Row],[артикул]]='[1]прайс ЗПП'!$B$1:$B$1080)*(мпф1[[#This Row],[Source.Name.1]]='[1]прайс ЗПП'!$A$1:$A$1080),0),4)</f>
        <v>560.62410142067495</v>
      </c>
      <c r="J302" s="7">
        <f>мпф1[[#This Row],[цена]]*мпф1[[#This Row],[объем]]</f>
        <v>418022.79656279652</v>
      </c>
      <c r="K302" s="7">
        <v>3049.2</v>
      </c>
      <c r="L302" t="s">
        <v>187</v>
      </c>
    </row>
    <row r="303" spans="1:12" x14ac:dyDescent="0.35">
      <c r="A303" t="s">
        <v>140</v>
      </c>
      <c r="B303" t="s">
        <v>199</v>
      </c>
      <c r="C303" t="s">
        <v>194</v>
      </c>
      <c r="D303">
        <f>VLOOKUP(мпф1[[#This Row],[Номенклатура]],[1]!Таблица213[[product_name]:[упаковка]],7,FALSE)</f>
        <v>731</v>
      </c>
      <c r="E303" t="s">
        <v>81</v>
      </c>
      <c r="F303" s="7">
        <v>1486.2890983518444</v>
      </c>
      <c r="G303" t="str">
        <f>VLOOKUP(мпф1[[#This Row],[артикул]],[1]!Таблица213[[code]:[упаковка]],4,FALSE)</f>
        <v>ОХЛ</v>
      </c>
      <c r="H303" t="str">
        <f>VLOOKUP(мпф1[[#This Row],[артикул]],[1]!Таблица213[[code]:[упаковка]],5,FALSE)</f>
        <v>желудки</v>
      </c>
      <c r="I303" s="7" cm="1">
        <f t="array" ref="I303">INDEX('[1]прайс ЗПП'!$A$1:$D$1080,MATCH(1,(мпф1[[#This Row],[артикул]]='[1]прайс ЗПП'!$B$1:$B$1080)*(мпф1[[#This Row],[Source.Name.1]]='[1]прайс ЗПП'!$A$1:$A$1080),0),4)</f>
        <v>539.39183601523564</v>
      </c>
      <c r="J303" s="7">
        <f>мпф1[[#This Row],[цена]]*мпф1[[#This Row],[объем]]</f>
        <v>801692.20560943044</v>
      </c>
      <c r="K303" s="7">
        <v>54</v>
      </c>
      <c r="L303" t="s">
        <v>187</v>
      </c>
    </row>
    <row r="304" spans="1:12" x14ac:dyDescent="0.35">
      <c r="A304" t="s">
        <v>140</v>
      </c>
      <c r="B304" t="s">
        <v>199</v>
      </c>
      <c r="C304" t="s">
        <v>194</v>
      </c>
      <c r="D304">
        <f>VLOOKUP(мпф1[[#This Row],[Номенклатура]],[1]!Таблица213[[product_name]:[упаковка]],7,FALSE)</f>
        <v>732</v>
      </c>
      <c r="E304" t="s">
        <v>47</v>
      </c>
      <c r="F304" s="7">
        <v>1588.8425886232881</v>
      </c>
      <c r="G304" t="str">
        <f>VLOOKUP(мпф1[[#This Row],[артикул]],[1]!Таблица213[[code]:[упаковка]],4,FALSE)</f>
        <v>ОХЛ</v>
      </c>
      <c r="H304" t="str">
        <f>VLOOKUP(мпф1[[#This Row],[артикул]],[1]!Таблица213[[code]:[упаковка]],5,FALSE)</f>
        <v>печень</v>
      </c>
      <c r="I304" s="7" cm="1">
        <f t="array" ref="I304">INDEX('[1]прайс ЗПП'!$A$1:$D$1080,MATCH(1,(мпф1[[#This Row],[артикул]]='[1]прайс ЗПП'!$B$1:$B$1080)*(мпф1[[#This Row],[Source.Name.1]]='[1]прайс ЗПП'!$A$1:$A$1080),0),4)</f>
        <v>536.19005944928676</v>
      </c>
      <c r="J304" s="7">
        <f>мпф1[[#This Row],[цена]]*мпф1[[#This Row],[объем]]</f>
        <v>851921.60204947949</v>
      </c>
      <c r="K304" s="7">
        <v>2542.5</v>
      </c>
      <c r="L304" t="s">
        <v>187</v>
      </c>
    </row>
    <row r="305" spans="1:12" x14ac:dyDescent="0.35">
      <c r="A305" t="s">
        <v>140</v>
      </c>
      <c r="B305" t="s">
        <v>199</v>
      </c>
      <c r="C305" t="s">
        <v>194</v>
      </c>
      <c r="D305">
        <f>VLOOKUP(мпф1[[#This Row],[Номенклатура]],[1]!Таблица213[[product_name]:[упаковка]],7,FALSE)</f>
        <v>733</v>
      </c>
      <c r="E305" t="s">
        <v>82</v>
      </c>
      <c r="F305" s="7">
        <v>1487.3070859183679</v>
      </c>
      <c r="G305" t="str">
        <f>VLOOKUP(мпф1[[#This Row],[артикул]],[1]!Таблица213[[code]:[упаковка]],4,FALSE)</f>
        <v>ОХЛ</v>
      </c>
      <c r="H305" t="str">
        <f>VLOOKUP(мпф1[[#This Row],[артикул]],[1]!Таблица213[[code]:[упаковка]],5,FALSE)</f>
        <v>печень</v>
      </c>
      <c r="I305" s="7" cm="1">
        <f t="array" ref="I305">INDEX('[1]прайс ЗПП'!$A$1:$D$1080,MATCH(1,(мпф1[[#This Row],[артикул]]='[1]прайс ЗПП'!$B$1:$B$1080)*(мпф1[[#This Row],[Source.Name.1]]='[1]прайс ЗПП'!$A$1:$A$1080),0),4)</f>
        <v>512.90071095047028</v>
      </c>
      <c r="J305" s="7">
        <f>мпф1[[#This Row],[цена]]*мпф1[[#This Row],[объем]]</f>
        <v>762840.8617692031</v>
      </c>
      <c r="K305" s="7">
        <v>98.415000000000006</v>
      </c>
      <c r="L305" t="s">
        <v>187</v>
      </c>
    </row>
    <row r="306" spans="1:12" x14ac:dyDescent="0.35">
      <c r="A306" t="s">
        <v>140</v>
      </c>
      <c r="B306" t="s">
        <v>199</v>
      </c>
      <c r="C306" t="s">
        <v>194</v>
      </c>
      <c r="D306">
        <f>VLOOKUP(мпф1[[#This Row],[Номенклатура]],[1]!Таблица213[[product_name]:[упаковка]],7,FALSE)</f>
        <v>734</v>
      </c>
      <c r="E306" t="s">
        <v>49</v>
      </c>
      <c r="F306" s="7">
        <v>840.3513245352259</v>
      </c>
      <c r="G306" t="str">
        <f>VLOOKUP(мпф1[[#This Row],[артикул]],[1]!Таблица213[[code]:[упаковка]],4,FALSE)</f>
        <v>ОХЛ</v>
      </c>
      <c r="H306" t="str">
        <f>VLOOKUP(мпф1[[#This Row],[артикул]],[1]!Таблица213[[code]:[упаковка]],5,FALSE)</f>
        <v>сердце</v>
      </c>
      <c r="I306" s="7" cm="1">
        <f t="array" ref="I306">INDEX('[1]прайс ЗПП'!$A$1:$D$1080,MATCH(1,(мпф1[[#This Row],[артикул]]='[1]прайс ЗПП'!$B$1:$B$1080)*(мпф1[[#This Row],[Source.Name.1]]='[1]прайс ЗПП'!$A$1:$A$1080),0),4)</f>
        <v>895.95773301873669</v>
      </c>
      <c r="J306" s="7">
        <f>мпф1[[#This Row],[цена]]*мпф1[[#This Row],[объем]]</f>
        <v>752919.26766987366</v>
      </c>
      <c r="K306" s="7">
        <v>5075.04</v>
      </c>
      <c r="L306" t="s">
        <v>187</v>
      </c>
    </row>
    <row r="307" spans="1:12" x14ac:dyDescent="0.35">
      <c r="A307" t="s">
        <v>140</v>
      </c>
      <c r="B307" t="s">
        <v>199</v>
      </c>
      <c r="C307" t="s">
        <v>194</v>
      </c>
      <c r="D307">
        <f>VLOOKUP(мпф1[[#This Row],[Номенклатура]],[1]!Таблица213[[product_name]:[упаковка]],7,FALSE)</f>
        <v>735</v>
      </c>
      <c r="E307" t="s">
        <v>83</v>
      </c>
      <c r="F307" s="7">
        <v>846.66197710159906</v>
      </c>
      <c r="G307" t="str">
        <f>VLOOKUP(мпф1[[#This Row],[артикул]],[1]!Таблица213[[code]:[упаковка]],4,FALSE)</f>
        <v>ОХЛ</v>
      </c>
      <c r="H307" t="str">
        <f>VLOOKUP(мпф1[[#This Row],[артикул]],[1]!Таблица213[[code]:[упаковка]],5,FALSE)</f>
        <v>сердце</v>
      </c>
      <c r="I307" s="7" cm="1">
        <f t="array" ref="I307">INDEX('[1]прайс ЗПП'!$A$1:$D$1080,MATCH(1,(мпф1[[#This Row],[артикул]]='[1]прайс ЗПП'!$B$1:$B$1080)*(мпф1[[#This Row],[Source.Name.1]]='[1]прайс ЗПП'!$A$1:$A$1080),0),4)</f>
        <v>869.3208406140119</v>
      </c>
      <c r="J307" s="7">
        <f>мпф1[[#This Row],[цена]]*мпф1[[#This Row],[объем]]</f>
        <v>736020.90164988337</v>
      </c>
      <c r="K307" s="7">
        <v>50.064999999999998</v>
      </c>
      <c r="L307" t="s">
        <v>187</v>
      </c>
    </row>
    <row r="308" spans="1:12" x14ac:dyDescent="0.35">
      <c r="A308" t="s">
        <v>140</v>
      </c>
      <c r="B308" t="s">
        <v>199</v>
      </c>
      <c r="C308" t="s">
        <v>194</v>
      </c>
      <c r="D308">
        <f>VLOOKUP(мпф1[[#This Row],[Номенклатура]],[1]!Таблица213[[product_name]:[упаковка]],7,FALSE)</f>
        <v>204</v>
      </c>
      <c r="E308" t="s">
        <v>84</v>
      </c>
      <c r="F308" s="7">
        <v>2123.0567862612174</v>
      </c>
      <c r="G308" t="str">
        <f>VLOOKUP(мпф1[[#This Row],[артикул]],[1]!Таблица213[[code]:[упаковка]],4,FALSE)</f>
        <v>ОХЛ</v>
      </c>
      <c r="H308" t="str">
        <f>VLOOKUP(мпф1[[#This Row],[артикул]],[1]!Таблица213[[code]:[упаковка]],5,FALSE)</f>
        <v>крыло</v>
      </c>
      <c r="I308" s="7" cm="1">
        <f t="array" ref="I308">INDEX('[1]прайс ЗПП'!$A$1:$D$1080,MATCH(1,(мпф1[[#This Row],[артикул]]='[1]прайс ЗПП'!$B$1:$B$1080)*(мпф1[[#This Row],[Source.Name.1]]='[1]прайс ЗПП'!$A$1:$A$1080),0),4)</f>
        <v>839.50974965132173</v>
      </c>
      <c r="J308" s="7">
        <f>мпф1[[#This Row],[цена]]*мпф1[[#This Row],[объем]]</f>
        <v>1782326.8711296944</v>
      </c>
      <c r="K308" s="7">
        <v>3556.52</v>
      </c>
      <c r="L308" t="s">
        <v>187</v>
      </c>
    </row>
    <row r="309" spans="1:12" x14ac:dyDescent="0.35">
      <c r="A309" t="s">
        <v>140</v>
      </c>
      <c r="B309" t="s">
        <v>199</v>
      </c>
      <c r="C309" t="s">
        <v>194</v>
      </c>
      <c r="D309">
        <f>VLOOKUP(мпф1[[#This Row],[Номенклатура]],[1]!Таблица213[[product_name]:[упаковка]],7,FALSE)</f>
        <v>952</v>
      </c>
      <c r="E309" t="s">
        <v>86</v>
      </c>
      <c r="F309" s="7">
        <v>1589.9475920866118</v>
      </c>
      <c r="G309" t="str">
        <f>VLOOKUP(мпф1[[#This Row],[артикул]],[1]!Таблица213[[code]:[упаковка]],4,FALSE)</f>
        <v>ОХЛ</v>
      </c>
      <c r="H309" t="str">
        <f>VLOOKUP(мпф1[[#This Row],[артикул]],[1]!Таблица213[[code]:[упаковка]],5,FALSE)</f>
        <v>голень</v>
      </c>
      <c r="I309" s="7" cm="1">
        <f t="array" ref="I309">INDEX('[1]прайс ЗПП'!$A$1:$D$1080,MATCH(1,(мпф1[[#This Row],[артикул]]='[1]прайс ЗПП'!$B$1:$B$1080)*(мпф1[[#This Row],[Source.Name.1]]='[1]прайс ЗПП'!$A$1:$A$1080),0),4)</f>
        <v>883.98018990491494</v>
      </c>
      <c r="J309" s="7">
        <f>мпф1[[#This Row],[цена]]*мпф1[[#This Row],[объем]]</f>
        <v>1405482.1743915854</v>
      </c>
      <c r="K309" s="7">
        <v>51.295000000000002</v>
      </c>
      <c r="L309" t="s">
        <v>187</v>
      </c>
    </row>
    <row r="310" spans="1:12" x14ac:dyDescent="0.35">
      <c r="A310" t="s">
        <v>140</v>
      </c>
      <c r="B310" t="s">
        <v>199</v>
      </c>
      <c r="C310" t="s">
        <v>194</v>
      </c>
      <c r="D310">
        <f>VLOOKUP(мпф1[[#This Row],[Номенклатура]],[1]!Таблица213[[product_name]:[упаковка]],7,FALSE)</f>
        <v>953</v>
      </c>
      <c r="E310" t="s">
        <v>87</v>
      </c>
      <c r="F310" s="7">
        <v>1592.8918155491315</v>
      </c>
      <c r="G310" t="str">
        <f>VLOOKUP(мпф1[[#This Row],[артикул]],[1]!Таблица213[[code]:[упаковка]],4,FALSE)</f>
        <v>ОХЛ</v>
      </c>
      <c r="H310" t="str">
        <f>VLOOKUP(мпф1[[#This Row],[артикул]],[1]!Таблица213[[code]:[упаковка]],5,FALSE)</f>
        <v>бедро</v>
      </c>
      <c r="I310" s="7" cm="1">
        <f t="array" ref="I310">INDEX('[1]прайс ЗПП'!$A$1:$D$1080,MATCH(1,(мпф1[[#This Row],[артикул]]='[1]прайс ЗПП'!$B$1:$B$1080)*(мпф1[[#This Row],[Source.Name.1]]='[1]прайс ЗПП'!$A$1:$A$1080),0),4)</f>
        <v>897.77151956630337</v>
      </c>
      <c r="J310" s="7">
        <f>мпф1[[#This Row],[цена]]*мпф1[[#This Row],[объем]]</f>
        <v>1430052.9057502716</v>
      </c>
      <c r="K310" s="7">
        <v>2538.2400000000002</v>
      </c>
      <c r="L310" t="s">
        <v>187</v>
      </c>
    </row>
    <row r="311" spans="1:12" x14ac:dyDescent="0.35">
      <c r="A311" t="s">
        <v>140</v>
      </c>
      <c r="B311" t="s">
        <v>199</v>
      </c>
      <c r="C311" t="s">
        <v>194</v>
      </c>
      <c r="D311">
        <f>VLOOKUP(мпф1[[#This Row],[Номенклатура]],[1]!Таблица213[[product_name]:[упаковка]],7,FALSE)</f>
        <v>954</v>
      </c>
      <c r="E311" t="s">
        <v>191</v>
      </c>
      <c r="F311" s="7">
        <v>636.84004085300569</v>
      </c>
      <c r="G311" t="str">
        <f>VLOOKUP(мпф1[[#This Row],[артикул]],[1]!Таблица213[[code]:[упаковка]],4,FALSE)</f>
        <v>ОХЛ</v>
      </c>
      <c r="H311" t="str">
        <f>VLOOKUP(мпф1[[#This Row],[артикул]],[1]!Таблица213[[code]:[упаковка]],5,FALSE)</f>
        <v>филе</v>
      </c>
      <c r="I311" s="7" cm="1">
        <f t="array" ref="I311">INDEX('[1]прайс ЗПП'!$A$1:$D$1080,MATCH(1,(мпф1[[#This Row],[артикул]]='[1]прайс ЗПП'!$B$1:$B$1080)*(мпф1[[#This Row],[Source.Name.1]]='[1]прайс ЗПП'!$A$1:$A$1080),0),4)</f>
        <v>1091.0320999528858</v>
      </c>
      <c r="J311" s="7">
        <f>мпф1[[#This Row],[цена]]*мпф1[[#This Row],[объем]]</f>
        <v>694812.92710593634</v>
      </c>
      <c r="K311" s="7">
        <v>919.8</v>
      </c>
      <c r="L311" t="s">
        <v>187</v>
      </c>
    </row>
    <row r="312" spans="1:12" x14ac:dyDescent="0.35">
      <c r="A312" t="s">
        <v>140</v>
      </c>
      <c r="B312" t="s">
        <v>199</v>
      </c>
      <c r="C312" t="s">
        <v>194</v>
      </c>
      <c r="D312">
        <f>VLOOKUP(мпф1[[#This Row],[Номенклатура]],[1]!Таблица213[[product_name]:[упаковка]],7,FALSE)</f>
        <v>958</v>
      </c>
      <c r="E312" t="s">
        <v>58</v>
      </c>
      <c r="F312" s="7">
        <v>905.11048115403673</v>
      </c>
      <c r="G312" t="str">
        <f>VLOOKUP(мпф1[[#This Row],[артикул]],[1]!Таблица213[[code]:[упаковка]],4,FALSE)</f>
        <v>ОХЛ</v>
      </c>
      <c r="H312" t="str">
        <f>VLOOKUP(мпф1[[#This Row],[артикул]],[1]!Таблица213[[code]:[упаковка]],5,FALSE)</f>
        <v>табак</v>
      </c>
      <c r="I312" s="7" cm="1">
        <f t="array" ref="I312">INDEX('[1]прайс ЗПП'!$A$1:$D$1080,MATCH(1,(мпф1[[#This Row],[артикул]]='[1]прайс ЗПП'!$B$1:$B$1080)*(мпф1[[#This Row],[Source.Name.1]]='[1]прайс ЗПП'!$A$1:$A$1080),0),4)</f>
        <v>780.33876549499303</v>
      </c>
      <c r="J312" s="7">
        <f>мпф1[[#This Row],[цена]]*мпф1[[#This Row],[объем]]</f>
        <v>706292.79550032015</v>
      </c>
      <c r="K312" s="7">
        <v>97.38</v>
      </c>
      <c r="L312" t="s">
        <v>187</v>
      </c>
    </row>
    <row r="313" spans="1:12" x14ac:dyDescent="0.35">
      <c r="A313" t="s">
        <v>140</v>
      </c>
      <c r="B313" t="s">
        <v>199</v>
      </c>
      <c r="C313" t="s">
        <v>194</v>
      </c>
      <c r="D313">
        <f>VLOOKUP(мпф1[[#This Row],[Номенклатура]],[1]!Таблица213[[product_name]:[упаковка]],7,FALSE)</f>
        <v>205</v>
      </c>
      <c r="E313" t="s">
        <v>88</v>
      </c>
      <c r="F313" s="7">
        <v>2117.2793316882107</v>
      </c>
      <c r="G313" t="str">
        <f>VLOOKUP(мпф1[[#This Row],[артикул]],[1]!Таблица213[[code]:[упаковка]],4,FALSE)</f>
        <v>ОХЛ</v>
      </c>
      <c r="H313" t="str">
        <f>VLOOKUP(мпф1[[#This Row],[артикул]],[1]!Таблица213[[code]:[упаковка]],5,FALSE)</f>
        <v>рагу</v>
      </c>
      <c r="I313" s="7" cm="1">
        <f t="array" ref="I313">INDEX('[1]прайс ЗПП'!$A$1:$D$1080,MATCH(1,(мпф1[[#This Row],[артикул]]='[1]прайс ЗПП'!$B$1:$B$1080)*(мпф1[[#This Row],[Source.Name.1]]='[1]прайс ЗПП'!$A$1:$A$1080),0),4)</f>
        <v>596.61424520861249</v>
      </c>
      <c r="J313" s="7">
        <f>мпф1[[#This Row],[цена]]*мпф1[[#This Row],[объем]]</f>
        <v>1263199.0103709574</v>
      </c>
      <c r="K313" s="7">
        <v>5238</v>
      </c>
      <c r="L313" t="s">
        <v>187</v>
      </c>
    </row>
    <row r="314" spans="1:12" x14ac:dyDescent="0.35">
      <c r="A314" t="s">
        <v>140</v>
      </c>
      <c r="B314" t="s">
        <v>199</v>
      </c>
      <c r="C314" t="s">
        <v>194</v>
      </c>
      <c r="D314">
        <f>VLOOKUP(мпф1[[#This Row],[Номенклатура]],[1]!Таблица213[[product_name]:[упаковка]],7,FALSE)</f>
        <v>1066</v>
      </c>
      <c r="E314" t="s">
        <v>63</v>
      </c>
      <c r="F314" s="7">
        <v>217.79632681431295</v>
      </c>
      <c r="G314" t="str">
        <f>VLOOKUP(мпф1[[#This Row],[артикул]],[1]!Таблица213[[code]:[упаковка]],4,FALSE)</f>
        <v>ОХЛ</v>
      </c>
      <c r="H314" t="str">
        <f>VLOOKUP(мпф1[[#This Row],[артикул]],[1]!Таблица213[[code]:[упаковка]],5,FALSE)</f>
        <v>бедро</v>
      </c>
      <c r="I314" s="7" cm="1">
        <f t="array" ref="I314">INDEX('[1]прайс ЗПП'!$A$1:$D$1080,MATCH(1,(мпф1[[#This Row],[артикул]]='[1]прайс ЗПП'!$B$1:$B$1080)*(мпф1[[#This Row],[Source.Name.1]]='[1]прайс ЗПП'!$A$1:$A$1080),0),4)</f>
        <v>877.03140760408451</v>
      </c>
      <c r="J314" s="7">
        <f>мпф1[[#This Row],[цена]]*мпф1[[#This Row],[объем]]</f>
        <v>191014.2190769561</v>
      </c>
      <c r="K314" s="7">
        <v>1517.4879999999998</v>
      </c>
      <c r="L314" t="s">
        <v>187</v>
      </c>
    </row>
    <row r="315" spans="1:12" x14ac:dyDescent="0.35">
      <c r="A315" t="s">
        <v>140</v>
      </c>
      <c r="B315" t="s">
        <v>199</v>
      </c>
      <c r="C315" t="s">
        <v>194</v>
      </c>
      <c r="D315">
        <f>VLOOKUP(мпф1[[#This Row],[Номенклатура]],[1]!Таблица213[[product_name]:[упаковка]],7,FALSE)</f>
        <v>1065</v>
      </c>
      <c r="E315" t="s">
        <v>64</v>
      </c>
      <c r="F315" s="7">
        <v>211.14394873649482</v>
      </c>
      <c r="G315" t="str">
        <f>VLOOKUP(мпф1[[#This Row],[артикул]],[1]!Таблица213[[code]:[упаковка]],4,FALSE)</f>
        <v>ОХЛ</v>
      </c>
      <c r="H315" t="str">
        <f>VLOOKUP(мпф1[[#This Row],[артикул]],[1]!Таблица213[[code]:[упаковка]],5,FALSE)</f>
        <v>филе</v>
      </c>
      <c r="I315" s="7" cm="1">
        <f t="array" ref="I315">INDEX('[1]прайс ЗПП'!$A$1:$D$1080,MATCH(1,(мпф1[[#This Row],[артикул]]='[1]прайс ЗПП'!$B$1:$B$1080)*(мпф1[[#This Row],[Source.Name.1]]='[1]прайс ЗПП'!$A$1:$A$1080),0),4)</f>
        <v>1028.5372950449898</v>
      </c>
      <c r="J315" s="7">
        <f>мпф1[[#This Row],[цена]]*мпф1[[#This Row],[объем]]</f>
        <v>217169.42589855238</v>
      </c>
      <c r="K315" s="7">
        <v>814.2</v>
      </c>
      <c r="L315" t="s">
        <v>187</v>
      </c>
    </row>
    <row r="316" spans="1:12" x14ac:dyDescent="0.35">
      <c r="A316" t="s">
        <v>140</v>
      </c>
      <c r="B316" t="s">
        <v>199</v>
      </c>
      <c r="C316" t="s">
        <v>194</v>
      </c>
      <c r="D316">
        <f>VLOOKUP(мпф1[[#This Row],[Номенклатура]],[1]!Таблица213[[product_name]:[упаковка]],7,FALSE)</f>
        <v>744</v>
      </c>
      <c r="E316" t="s">
        <v>92</v>
      </c>
      <c r="F316" s="7">
        <v>5304.2898727885158</v>
      </c>
      <c r="G316" t="str">
        <f>VLOOKUP(мпф1[[#This Row],[артикул]],[1]!Таблица213[[code]:[упаковка]],4,FALSE)</f>
        <v>ОХЛ</v>
      </c>
      <c r="H316" t="str">
        <f>VLOOKUP(мпф1[[#This Row],[артикул]],[1]!Таблица213[[code]:[упаковка]],5,FALSE)</f>
        <v>шея</v>
      </c>
      <c r="I316" s="7" cm="1">
        <f t="array" ref="I316">INDEX('[1]прайс ЗПП'!$A$1:$D$1080,MATCH(1,(мпф1[[#This Row],[артикул]]='[1]прайс ЗПП'!$B$1:$B$1080)*(мпф1[[#This Row],[Source.Name.1]]='[1]прайс ЗПП'!$A$1:$A$1080),0),4)</f>
        <v>338.42509667252955</v>
      </c>
      <c r="J316" s="7">
        <f>мпф1[[#This Row],[цена]]*мпф1[[#This Row],[объем]]</f>
        <v>1795104.8129775729</v>
      </c>
      <c r="K316" s="7">
        <v>2537</v>
      </c>
      <c r="L316" t="s">
        <v>187</v>
      </c>
    </row>
    <row r="317" spans="1:12" x14ac:dyDescent="0.35">
      <c r="A317" t="s">
        <v>140</v>
      </c>
      <c r="B317" t="s">
        <v>200</v>
      </c>
      <c r="C317" t="s">
        <v>95</v>
      </c>
      <c r="D317">
        <f>VLOOKUP(мпф1[[#This Row],[Номенклатура]],[1]!Таблица213[[product_name]:[упаковка]],7,FALSE)</f>
        <v>716</v>
      </c>
      <c r="E317" s="22" t="s">
        <v>34</v>
      </c>
      <c r="F317" s="7">
        <v>3426.1964539286796</v>
      </c>
      <c r="G317" t="str">
        <f>VLOOKUP(мпф1[[#This Row],[артикул]],[1]!Таблица213[[code]:[упаковка]],4,FALSE)</f>
        <v>ОХЛ</v>
      </c>
      <c r="H317" t="str">
        <f>VLOOKUP(мпф1[[#This Row],[артикул]],[1]!Таблица213[[code]:[упаковка]],5,FALSE)</f>
        <v>четвертина</v>
      </c>
      <c r="I317" s="7" cm="1">
        <f t="array" ref="I317">INDEX('[1]прайс ЗПП'!$A$1:$D$1080,MATCH(1,(мпф1[[#This Row],[артикул]]='[1]прайс ЗПП'!$B$1:$B$1080)*(мпф1[[#This Row],[Source.Name.1]]='[1]прайс ЗПП'!$A$1:$A$1080),0),4)</f>
        <v>824.16320307212766</v>
      </c>
      <c r="J317" s="7">
        <f>мпф1[[#This Row],[цена]]*мпф1[[#This Row],[объем]]</f>
        <v>2823745.0438242261</v>
      </c>
      <c r="K317" s="7">
        <v>2034.9</v>
      </c>
      <c r="L317" t="s">
        <v>187</v>
      </c>
    </row>
    <row r="318" spans="1:12" x14ac:dyDescent="0.35">
      <c r="A318" t="s">
        <v>140</v>
      </c>
      <c r="B318" t="s">
        <v>200</v>
      </c>
      <c r="C318" t="s">
        <v>95</v>
      </c>
      <c r="D318">
        <f>VLOOKUP(мпф1[[#This Row],[Номенклатура]],[1]!Таблица213[[product_name]:[упаковка]],7,FALSE)</f>
        <v>701</v>
      </c>
      <c r="E318" t="s">
        <v>26</v>
      </c>
      <c r="F318" s="7">
        <v>43566.251808759269</v>
      </c>
      <c r="G318" t="str">
        <f>VLOOKUP(мпф1[[#This Row],[артикул]],[1]!Таблица213[[code]:[упаковка]],4,FALSE)</f>
        <v>ОХЛ</v>
      </c>
      <c r="H318" t="str">
        <f>VLOOKUP(мпф1[[#This Row],[артикул]],[1]!Таблица213[[code]:[упаковка]],5,FALSE)</f>
        <v>тушка</v>
      </c>
      <c r="I318" s="7" cm="1">
        <f t="array" ref="I318">INDEX('[1]прайс ЗПП'!$A$1:$D$1080,MATCH(1,(мпф1[[#This Row],[артикул]]='[1]прайс ЗПП'!$B$1:$B$1080)*(мпф1[[#This Row],[Source.Name.1]]='[1]прайс ЗПП'!$A$1:$A$1080),0),4)</f>
        <v>830.21241257414999</v>
      </c>
      <c r="J318" s="7">
        <f>мпф1[[#This Row],[цена]]*мпф1[[#This Row],[объем]]</f>
        <v>36169243.020962961</v>
      </c>
      <c r="K318" s="7">
        <v>1018.0561623195746</v>
      </c>
      <c r="L318" t="s">
        <v>187</v>
      </c>
    </row>
    <row r="319" spans="1:12" x14ac:dyDescent="0.35">
      <c r="A319" t="s">
        <v>140</v>
      </c>
      <c r="B319" t="s">
        <v>200</v>
      </c>
      <c r="C319" t="s">
        <v>95</v>
      </c>
      <c r="D319">
        <f>VLOOKUP(мпф1[[#This Row],[Номенклатура]],[1]!Таблица213[[product_name]:[упаковка]],7,FALSE)</f>
        <v>718</v>
      </c>
      <c r="E319" t="s">
        <v>36</v>
      </c>
      <c r="F319" s="7">
        <v>70901.301395302202</v>
      </c>
      <c r="G319" t="str">
        <f>VLOOKUP(мпф1[[#This Row],[артикул]],[1]!Таблица213[[code]:[упаковка]],4,FALSE)</f>
        <v>ОХЛ</v>
      </c>
      <c r="H319" t="str">
        <f>VLOOKUP(мпф1[[#This Row],[артикул]],[1]!Таблица213[[code]:[упаковка]],5,FALSE)</f>
        <v>филе</v>
      </c>
      <c r="I319" s="7" cm="1">
        <f t="array" ref="I319">INDEX('[1]прайс ЗПП'!$A$1:$D$1080,MATCH(1,(мпф1[[#This Row],[артикул]]='[1]прайс ЗПП'!$B$1:$B$1080)*(мпф1[[#This Row],[Source.Name.1]]='[1]прайс ЗПП'!$A$1:$A$1080),0),4)</f>
        <v>1115.962625860752</v>
      </c>
      <c r="J319" s="7">
        <f>мпф1[[#This Row],[цена]]*мпф1[[#This Row],[объем]]</f>
        <v>79123202.482046053</v>
      </c>
      <c r="K319" s="7">
        <v>1020.6</v>
      </c>
      <c r="L319" t="s">
        <v>187</v>
      </c>
    </row>
    <row r="320" spans="1:12" x14ac:dyDescent="0.35">
      <c r="A320" t="s">
        <v>140</v>
      </c>
      <c r="B320" t="s">
        <v>200</v>
      </c>
      <c r="C320" t="s">
        <v>95</v>
      </c>
      <c r="D320">
        <f>VLOOKUP(мпф1[[#This Row],[Номенклатура]],[1]!Таблица213[[product_name]:[упаковка]],7,FALSE)</f>
        <v>734</v>
      </c>
      <c r="E320" t="s">
        <v>49</v>
      </c>
      <c r="F320" s="7">
        <v>1756.3342682786222</v>
      </c>
      <c r="G320" t="str">
        <f>VLOOKUP(мпф1[[#This Row],[артикул]],[1]!Таблица213[[code]:[упаковка]],4,FALSE)</f>
        <v>ОХЛ</v>
      </c>
      <c r="H320" t="str">
        <f>VLOOKUP(мпф1[[#This Row],[артикул]],[1]!Таблица213[[code]:[упаковка]],5,FALSE)</f>
        <v>сердце</v>
      </c>
      <c r="I320" s="7" cm="1">
        <f t="array" ref="I320">INDEX('[1]прайс ЗПП'!$A$1:$D$1080,MATCH(1,(мпф1[[#This Row],[артикул]]='[1]прайс ЗПП'!$B$1:$B$1080)*(мпф1[[#This Row],[Source.Name.1]]='[1]прайс ЗПП'!$A$1:$A$1080),0),4)</f>
        <v>895.95773301873669</v>
      </c>
      <c r="J320" s="7">
        <f>мпф1[[#This Row],[цена]]*мпф1[[#This Row],[объем]]</f>
        <v>1573601.269430036</v>
      </c>
      <c r="K320" s="7">
        <v>982.43586656919319</v>
      </c>
      <c r="L320" t="s">
        <v>187</v>
      </c>
    </row>
    <row r="321" spans="1:12" x14ac:dyDescent="0.35">
      <c r="A321" t="s">
        <v>140</v>
      </c>
      <c r="B321" t="s">
        <v>200</v>
      </c>
      <c r="C321" t="s">
        <v>95</v>
      </c>
      <c r="D321">
        <f>VLOOKUP(мпф1[[#This Row],[Номенклатура]],[1]!Таблица213[[product_name]:[упаковка]],7,FALSE)</f>
        <v>732</v>
      </c>
      <c r="E321" t="s">
        <v>47</v>
      </c>
      <c r="F321" s="7">
        <v>3544.3411592365655</v>
      </c>
      <c r="G321" t="str">
        <f>VLOOKUP(мпф1[[#This Row],[артикул]],[1]!Таблица213[[code]:[упаковка]],4,FALSE)</f>
        <v>ОХЛ</v>
      </c>
      <c r="H321" t="str">
        <f>VLOOKUP(мпф1[[#This Row],[артикул]],[1]!Таблица213[[code]:[упаковка]],5,FALSE)</f>
        <v>печень</v>
      </c>
      <c r="I321" s="7" cm="1">
        <f t="array" ref="I321">INDEX('[1]прайс ЗПП'!$A$1:$D$1080,MATCH(1,(мпф1[[#This Row],[артикул]]='[1]прайс ЗПП'!$B$1:$B$1080)*(мпф1[[#This Row],[Source.Name.1]]='[1]прайс ЗПП'!$A$1:$A$1080),0),4)</f>
        <v>536.19005944928676</v>
      </c>
      <c r="J321" s="7">
        <f>мпф1[[#This Row],[цена]]*мпф1[[#This Row],[объем]]</f>
        <v>1900440.4968796081</v>
      </c>
      <c r="K321" s="7">
        <v>867.28904615881186</v>
      </c>
      <c r="L321" t="s">
        <v>187</v>
      </c>
    </row>
    <row r="322" spans="1:12" x14ac:dyDescent="0.35">
      <c r="A322" t="s">
        <v>140</v>
      </c>
      <c r="B322" t="s">
        <v>200</v>
      </c>
      <c r="C322" t="s">
        <v>95</v>
      </c>
      <c r="D322">
        <f>VLOOKUP(мпф1[[#This Row],[Номенклатура]],[1]!Таблица213[[product_name]:[упаковка]],7,FALSE)</f>
        <v>714</v>
      </c>
      <c r="E322" t="s">
        <v>32</v>
      </c>
      <c r="F322" s="7">
        <v>31035.249831639423</v>
      </c>
      <c r="G322" t="str">
        <f>VLOOKUP(мпф1[[#This Row],[артикул]],[1]!Таблица213[[code]:[упаковка]],4,FALSE)</f>
        <v>ОХЛ</v>
      </c>
      <c r="H322" t="str">
        <f>VLOOKUP(мпф1[[#This Row],[артикул]],[1]!Таблица213[[code]:[упаковка]],5,FALSE)</f>
        <v>крыло</v>
      </c>
      <c r="I322" s="7" cm="1">
        <f t="array" ref="I322">INDEX('[1]прайс ЗПП'!$A$1:$D$1080,MATCH(1,(мпф1[[#This Row],[артикул]]='[1]прайс ЗПП'!$B$1:$B$1080)*(мпф1[[#This Row],[Source.Name.1]]='[1]прайс ЗПП'!$A$1:$A$1080),0),4)</f>
        <v>862.22411815250325</v>
      </c>
      <c r="J322" s="7">
        <f>мпф1[[#This Row],[цена]]*мпф1[[#This Row],[объем]]</f>
        <v>26759340.917727925</v>
      </c>
      <c r="K322" s="7">
        <v>536.05417386507202</v>
      </c>
      <c r="L322" t="s">
        <v>187</v>
      </c>
    </row>
    <row r="323" spans="1:12" x14ac:dyDescent="0.35">
      <c r="A323" t="s">
        <v>140</v>
      </c>
      <c r="B323" t="s">
        <v>200</v>
      </c>
      <c r="C323" t="s">
        <v>95</v>
      </c>
      <c r="D323">
        <f>VLOOKUP(мпф1[[#This Row],[Номенклатура]],[1]!Таблица213[[product_name]:[упаковка]],7,FALSE)</f>
        <v>730</v>
      </c>
      <c r="E323" t="s">
        <v>45</v>
      </c>
      <c r="F323" s="7">
        <v>355.47871986094998</v>
      </c>
      <c r="G323" t="str">
        <f>VLOOKUP(мпф1[[#This Row],[артикул]],[1]!Таблица213[[code]:[упаковка]],4,FALSE)</f>
        <v>ОХЛ</v>
      </c>
      <c r="H323" t="str">
        <f>VLOOKUP(мпф1[[#This Row],[артикул]],[1]!Таблица213[[code]:[упаковка]],5,FALSE)</f>
        <v>желудки</v>
      </c>
      <c r="I323" s="7" cm="1">
        <f t="array" ref="I323">INDEX('[1]прайс ЗПП'!$A$1:$D$1080,MATCH(1,(мпф1[[#This Row],[артикул]]='[1]прайс ЗПП'!$B$1:$B$1080)*(мпф1[[#This Row],[Source.Name.1]]='[1]прайс ЗПП'!$A$1:$A$1080),0),4)</f>
        <v>560.62410142067495</v>
      </c>
      <c r="J323" s="7">
        <f>мпф1[[#This Row],[цена]]*мпф1[[#This Row],[объем]]</f>
        <v>199289.93789621693</v>
      </c>
      <c r="K323" s="7">
        <v>518.30570985392512</v>
      </c>
      <c r="L323" t="s">
        <v>187</v>
      </c>
    </row>
    <row r="324" spans="1:12" x14ac:dyDescent="0.35">
      <c r="A324" t="s">
        <v>140</v>
      </c>
      <c r="B324" t="s">
        <v>200</v>
      </c>
      <c r="C324" t="s">
        <v>95</v>
      </c>
      <c r="D324">
        <f>VLOOKUP(мпф1[[#This Row],[Номенклатура]],[1]!Таблица213[[product_name]:[упаковка]],7,FALSE)</f>
        <v>727</v>
      </c>
      <c r="E324" t="s">
        <v>38</v>
      </c>
      <c r="F324" s="7">
        <v>6056.2354818019339</v>
      </c>
      <c r="G324" t="str">
        <f>VLOOKUP(мпф1[[#This Row],[артикул]],[1]!Таблица213[[code]:[упаковка]],4,FALSE)</f>
        <v>ОХЛ</v>
      </c>
      <c r="H324" t="str">
        <f>VLOOKUP(мпф1[[#This Row],[артикул]],[1]!Таблица213[[code]:[упаковка]],5,FALSE)</f>
        <v>грудка</v>
      </c>
      <c r="I324" s="7" cm="1">
        <f t="array" ref="I324">INDEX('[1]прайс ЗПП'!$A$1:$D$1080,MATCH(1,(мпф1[[#This Row],[артикул]]='[1]прайс ЗПП'!$B$1:$B$1080)*(мпф1[[#This Row],[Source.Name.1]]='[1]прайс ЗПП'!$A$1:$A$1080),0),4)</f>
        <v>891.11645442388374</v>
      </c>
      <c r="J324" s="7">
        <f>мпф1[[#This Row],[цена]]*мпф1[[#This Row],[объем]]</f>
        <v>5396811.0896994602</v>
      </c>
      <c r="K324" s="7">
        <v>521.54039283737904</v>
      </c>
      <c r="L324" t="s">
        <v>187</v>
      </c>
    </row>
    <row r="325" spans="1:12" x14ac:dyDescent="0.35">
      <c r="A325" t="s">
        <v>140</v>
      </c>
      <c r="B325" t="s">
        <v>200</v>
      </c>
      <c r="C325" t="s">
        <v>95</v>
      </c>
      <c r="D325">
        <f>VLOOKUP(мпф1[[#This Row],[Номенклатура]],[1]!Таблица213[[product_name]:[упаковка]],7,FALSE)</f>
        <v>712</v>
      </c>
      <c r="E325" t="s">
        <v>30</v>
      </c>
      <c r="F325" s="7">
        <v>53176.704135420936</v>
      </c>
      <c r="G325" t="str">
        <f>VLOOKUP(мпф1[[#This Row],[артикул]],[1]!Таблица213[[code]:[упаковка]],4,FALSE)</f>
        <v>ОХЛ</v>
      </c>
      <c r="H325" t="str">
        <f>VLOOKUP(мпф1[[#This Row],[артикул]],[1]!Таблица213[[code]:[упаковка]],5,FALSE)</f>
        <v>голень</v>
      </c>
      <c r="I325" s="7" cm="1">
        <f t="array" ref="I325">INDEX('[1]прайс ЗПП'!$A$1:$D$1080,MATCH(1,(мпф1[[#This Row],[артикул]]='[1]прайс ЗПП'!$B$1:$B$1080)*(мпф1[[#This Row],[Source.Name.1]]='[1]прайс ЗПП'!$A$1:$A$1080),0),4)</f>
        <v>879.7342418138594</v>
      </c>
      <c r="J325" s="7">
        <f>мпф1[[#This Row],[цена]]*мпф1[[#This Row],[объем]]</f>
        <v>46781367.494734459</v>
      </c>
      <c r="K325" s="7">
        <v>353.22374936692052</v>
      </c>
      <c r="L325" t="s">
        <v>187</v>
      </c>
    </row>
    <row r="326" spans="1:12" x14ac:dyDescent="0.35">
      <c r="A326" t="s">
        <v>140</v>
      </c>
      <c r="B326" t="s">
        <v>200</v>
      </c>
      <c r="C326" t="s">
        <v>95</v>
      </c>
      <c r="D326">
        <f>VLOOKUP(мпф1[[#This Row],[Номенклатура]],[1]!Таблица213[[product_name]:[упаковка]],7,FALSE)</f>
        <v>710</v>
      </c>
      <c r="E326" t="s">
        <v>28</v>
      </c>
      <c r="F326" s="7">
        <v>53172.87357278289</v>
      </c>
      <c r="G326" t="str">
        <f>VLOOKUP(мпф1[[#This Row],[артикул]],[1]!Таблица213[[code]:[упаковка]],4,FALSE)</f>
        <v>ОХЛ</v>
      </c>
      <c r="H326" t="str">
        <f>VLOOKUP(мпф1[[#This Row],[артикул]],[1]!Таблица213[[code]:[упаковка]],5,FALSE)</f>
        <v>бедро</v>
      </c>
      <c r="I326" s="7" cm="1">
        <f t="array" ref="I326">INDEX('[1]прайс ЗПП'!$A$1:$D$1080,MATCH(1,(мпф1[[#This Row],[артикул]]='[1]прайс ЗПП'!$B$1:$B$1080)*(мпф1[[#This Row],[Source.Name.1]]='[1]прайс ЗПП'!$A$1:$A$1080),0),4)</f>
        <v>846.05336318363982</v>
      </c>
      <c r="J326" s="7">
        <f>мпф1[[#This Row],[цена]]*мпф1[[#This Row],[объем]]</f>
        <v>44987088.516391449</v>
      </c>
      <c r="K326" s="7">
        <v>1504.4057423114461</v>
      </c>
      <c r="L326" t="s">
        <v>187</v>
      </c>
    </row>
    <row r="327" spans="1:12" x14ac:dyDescent="0.35">
      <c r="A327" t="s">
        <v>140</v>
      </c>
      <c r="B327" t="s">
        <v>200</v>
      </c>
      <c r="C327" t="s">
        <v>95</v>
      </c>
      <c r="D327">
        <f>VLOOKUP(мпф1[[#This Row],[Номенклатура]],[1]!Таблица213[[product_name]:[упаковка]],7,FALSE)</f>
        <v>958</v>
      </c>
      <c r="E327" t="s">
        <v>58</v>
      </c>
      <c r="F327" s="7">
        <v>1256.5063150138394</v>
      </c>
      <c r="G327" t="str">
        <f>VLOOKUP(мпф1[[#This Row],[артикул]],[1]!Таблица213[[code]:[упаковка]],4,FALSE)</f>
        <v>ОХЛ</v>
      </c>
      <c r="H327" t="str">
        <f>VLOOKUP(мпф1[[#This Row],[артикул]],[1]!Таблица213[[code]:[упаковка]],5,FALSE)</f>
        <v>табак</v>
      </c>
      <c r="I327" s="7" cm="1">
        <f t="array" ref="I327">INDEX('[1]прайс ЗПП'!$A$1:$D$1080,MATCH(1,(мпф1[[#This Row],[артикул]]='[1]прайс ЗПП'!$B$1:$B$1080)*(мпф1[[#This Row],[Source.Name.1]]='[1]прайс ЗПП'!$A$1:$A$1080),0),4)</f>
        <v>780.33876549499303</v>
      </c>
      <c r="J327" s="7">
        <f>мпф1[[#This Row],[цена]]*мпф1[[#This Row],[объем]]</f>
        <v>980500.58669456223</v>
      </c>
      <c r="K327" s="7">
        <v>90.491193386560326</v>
      </c>
      <c r="L327" t="s">
        <v>187</v>
      </c>
    </row>
    <row r="328" spans="1:12" x14ac:dyDescent="0.35">
      <c r="A328" t="s">
        <v>140</v>
      </c>
      <c r="B328" t="s">
        <v>201</v>
      </c>
      <c r="C328" t="s">
        <v>95</v>
      </c>
      <c r="D328">
        <f>VLOOKUP(мпф1[[#This Row],[Номенклатура]],[1]!Таблица213[[product_name]:[упаковка]],7,FALSE)</f>
        <v>958</v>
      </c>
      <c r="E328" t="s">
        <v>58</v>
      </c>
      <c r="F328" s="7">
        <v>3652.3870004215842</v>
      </c>
      <c r="G328" t="str">
        <f>VLOOKUP(мпф1[[#This Row],[артикул]],[1]!Таблица213[[code]:[упаковка]],4,FALSE)</f>
        <v>ОХЛ</v>
      </c>
      <c r="H328" t="str">
        <f>VLOOKUP(мпф1[[#This Row],[артикул]],[1]!Таблица213[[code]:[упаковка]],5,FALSE)</f>
        <v>табак</v>
      </c>
      <c r="I328" s="7" cm="1">
        <f t="array" ref="I328">INDEX('[1]прайс ЗПП'!$A$1:$D$1080,MATCH(1,(мпф1[[#This Row],[артикул]]='[1]прайс ЗПП'!$B$1:$B$1080)*(мпф1[[#This Row],[Source.Name.1]]='[1]прайс ЗПП'!$A$1:$A$1080),0),4)</f>
        <v>780.33876549499303</v>
      </c>
      <c r="J328" s="7">
        <f>мпф1[[#This Row],[цена]]*мпф1[[#This Row],[объем]]</f>
        <v>2850099.1630189396</v>
      </c>
      <c r="K328" s="7">
        <v>3049.2</v>
      </c>
      <c r="L328" t="s">
        <v>187</v>
      </c>
    </row>
    <row r="329" spans="1:12" x14ac:dyDescent="0.35">
      <c r="A329" t="s">
        <v>140</v>
      </c>
      <c r="B329" t="s">
        <v>201</v>
      </c>
      <c r="C329" t="s">
        <v>95</v>
      </c>
      <c r="D329">
        <f>VLOOKUP(мпф1[[#This Row],[Номенклатура]],[1]!Таблица213[[product_name]:[упаковка]],7,FALSE)</f>
        <v>961</v>
      </c>
      <c r="E329" t="s">
        <v>89</v>
      </c>
      <c r="F329" s="7">
        <v>1821.8018221507482</v>
      </c>
      <c r="G329" t="str">
        <f>VLOOKUP(мпф1[[#This Row],[артикул]],[1]!Таблица213[[code]:[упаковка]],4,FALSE)</f>
        <v>ОХЛ</v>
      </c>
      <c r="H329" t="str">
        <f>VLOOKUP(мпф1[[#This Row],[артикул]],[1]!Таблица213[[code]:[упаковка]],5,FALSE)</f>
        <v>табак</v>
      </c>
      <c r="I329" s="7" cm="1">
        <f t="array" ref="I329">INDEX('[1]прайс ЗПП'!$A$1:$D$1080,MATCH(1,(мпф1[[#This Row],[артикул]]='[1]прайс ЗПП'!$B$1:$B$1080)*(мпф1[[#This Row],[Source.Name.1]]='[1]прайс ЗПП'!$A$1:$A$1080),0),4)</f>
        <v>770.47771719575428</v>
      </c>
      <c r="J329" s="7">
        <f>мпф1[[#This Row],[цена]]*мпф1[[#This Row],[объем]]</f>
        <v>1403657.7091137739</v>
      </c>
      <c r="K329" s="7">
        <v>1525.5</v>
      </c>
      <c r="L329" t="s">
        <v>187</v>
      </c>
    </row>
    <row r="330" spans="1:12" x14ac:dyDescent="0.35">
      <c r="A330" t="s">
        <v>140</v>
      </c>
      <c r="B330" t="s">
        <v>201</v>
      </c>
      <c r="C330" t="s">
        <v>95</v>
      </c>
      <c r="D330">
        <f>VLOOKUP(мпф1[[#This Row],[Номенклатура]],[1]!Таблица213[[product_name]:[упаковка]],7,FALSE)</f>
        <v>701</v>
      </c>
      <c r="E330" t="s">
        <v>26</v>
      </c>
      <c r="F330" s="7">
        <v>4230.6459460383412</v>
      </c>
      <c r="G330" t="str">
        <f>VLOOKUP(мпф1[[#This Row],[артикул]],[1]!Таблица213[[code]:[упаковка]],4,FALSE)</f>
        <v>ОХЛ</v>
      </c>
      <c r="H330" t="str">
        <f>VLOOKUP(мпф1[[#This Row],[артикул]],[1]!Таблица213[[code]:[упаковка]],5,FALSE)</f>
        <v>тушка</v>
      </c>
      <c r="I330" s="7" cm="1">
        <f t="array" ref="I330">INDEX('[1]прайс ЗПП'!$A$1:$D$1080,MATCH(1,(мпф1[[#This Row],[артикул]]='[1]прайс ЗПП'!$B$1:$B$1080)*(мпф1[[#This Row],[Source.Name.1]]='[1]прайс ЗПП'!$A$1:$A$1080),0),4)</f>
        <v>830.21241257414999</v>
      </c>
      <c r="J330" s="7">
        <f>мпф1[[#This Row],[цена]]*мпф1[[#This Row],[объем]]</f>
        <v>3512334.7776075383</v>
      </c>
      <c r="K330" s="7">
        <v>6095.28</v>
      </c>
      <c r="L330" t="s">
        <v>187</v>
      </c>
    </row>
    <row r="331" spans="1:12" x14ac:dyDescent="0.35">
      <c r="A331" t="s">
        <v>140</v>
      </c>
      <c r="B331" t="s">
        <v>201</v>
      </c>
      <c r="C331" t="s">
        <v>95</v>
      </c>
      <c r="D331">
        <f>VLOOKUP(мпф1[[#This Row],[Номенклатура]],[1]!Таблица213[[product_name]:[упаковка]],7,FALSE)</f>
        <v>710</v>
      </c>
      <c r="E331" t="s">
        <v>28</v>
      </c>
      <c r="F331" s="7">
        <v>15557.777401961395</v>
      </c>
      <c r="G331" t="str">
        <f>VLOOKUP(мпф1[[#This Row],[артикул]],[1]!Таблица213[[code]:[упаковка]],4,FALSE)</f>
        <v>ОХЛ</v>
      </c>
      <c r="H331" t="str">
        <f>VLOOKUP(мпф1[[#This Row],[артикул]],[1]!Таблица213[[code]:[упаковка]],5,FALSE)</f>
        <v>бедро</v>
      </c>
      <c r="I331" s="7" cm="1">
        <f t="array" ref="I331">INDEX('[1]прайс ЗПП'!$A$1:$D$1080,MATCH(1,(мпф1[[#This Row],[артикул]]='[1]прайс ЗПП'!$B$1:$B$1080)*(мпф1[[#This Row],[Source.Name.1]]='[1]прайс ЗПП'!$A$1:$A$1080),0),4)</f>
        <v>846.05336318363982</v>
      </c>
      <c r="J331" s="7">
        <f>мпф1[[#This Row],[цена]]*мпф1[[#This Row],[объем]]</f>
        <v>13162709.894591868</v>
      </c>
      <c r="K331" s="7">
        <v>3050.3</v>
      </c>
      <c r="L331" t="s">
        <v>187</v>
      </c>
    </row>
    <row r="332" spans="1:12" x14ac:dyDescent="0.35">
      <c r="A332" t="s">
        <v>140</v>
      </c>
      <c r="B332" t="s">
        <v>201</v>
      </c>
      <c r="C332" t="s">
        <v>95</v>
      </c>
      <c r="D332">
        <f>VLOOKUP(мпф1[[#This Row],[Номенклатура]],[1]!Таблица213[[product_name]:[упаковка]],7,FALSE)</f>
        <v>712</v>
      </c>
      <c r="E332" t="s">
        <v>30</v>
      </c>
      <c r="F332" s="7">
        <v>15553.453786264938</v>
      </c>
      <c r="G332" t="str">
        <f>VLOOKUP(мпф1[[#This Row],[артикул]],[1]!Таблица213[[code]:[упаковка]],4,FALSE)</f>
        <v>ОХЛ</v>
      </c>
      <c r="H332" t="str">
        <f>VLOOKUP(мпф1[[#This Row],[артикул]],[1]!Таблица213[[code]:[упаковка]],5,FALSE)</f>
        <v>голень</v>
      </c>
      <c r="I332" s="7" cm="1">
        <f t="array" ref="I332">INDEX('[1]прайс ЗПП'!$A$1:$D$1080,MATCH(1,(мпф1[[#This Row],[артикул]]='[1]прайс ЗПП'!$B$1:$B$1080)*(мпф1[[#This Row],[Source.Name.1]]='[1]прайс ЗПП'!$A$1:$A$1080),0),4)</f>
        <v>879.7342418138594</v>
      </c>
      <c r="J332" s="7">
        <f>мпф1[[#This Row],[цена]]*мпф1[[#This Row],[объем]]</f>
        <v>13682905.874246685</v>
      </c>
      <c r="K332" s="7">
        <v>2035.88</v>
      </c>
      <c r="L332" t="s">
        <v>187</v>
      </c>
    </row>
    <row r="333" spans="1:12" x14ac:dyDescent="0.35">
      <c r="A333" t="s">
        <v>140</v>
      </c>
      <c r="B333" t="s">
        <v>201</v>
      </c>
      <c r="C333" t="s">
        <v>95</v>
      </c>
      <c r="D333">
        <f>VLOOKUP(мпф1[[#This Row],[Номенклатура]],[1]!Таблица213[[product_name]:[упаковка]],7,FALSE)</f>
        <v>714</v>
      </c>
      <c r="E333" t="s">
        <v>32</v>
      </c>
      <c r="F333" s="7">
        <v>7308.7156026167422</v>
      </c>
      <c r="G333" t="str">
        <f>VLOOKUP(мпф1[[#This Row],[артикул]],[1]!Таблица213[[code]:[упаковка]],4,FALSE)</f>
        <v>ОХЛ</v>
      </c>
      <c r="H333" t="str">
        <f>VLOOKUP(мпф1[[#This Row],[артикул]],[1]!Таблица213[[code]:[упаковка]],5,FALSE)</f>
        <v>крыло</v>
      </c>
      <c r="I333" s="7" cm="1">
        <f t="array" ref="I333">INDEX('[1]прайс ЗПП'!$A$1:$D$1080,MATCH(1,(мпф1[[#This Row],[артикул]]='[1]прайс ЗПП'!$B$1:$B$1080)*(мпф1[[#This Row],[Source.Name.1]]='[1]прайс ЗПП'!$A$1:$A$1080),0),4)</f>
        <v>862.22411815250325</v>
      </c>
      <c r="J333" s="7">
        <f>мпф1[[#This Row],[цена]]*мпф1[[#This Row],[объем]]</f>
        <v>6301750.8652936621</v>
      </c>
      <c r="K333" s="7">
        <v>1222.2</v>
      </c>
      <c r="L333" t="s">
        <v>187</v>
      </c>
    </row>
    <row r="334" spans="1:12" x14ac:dyDescent="0.35">
      <c r="A334" t="s">
        <v>140</v>
      </c>
      <c r="B334" t="s">
        <v>201</v>
      </c>
      <c r="C334" t="s">
        <v>95</v>
      </c>
      <c r="D334">
        <f>VLOOKUP(мпф1[[#This Row],[Номенклатура]],[1]!Таблица213[[product_name]:[упаковка]],7,FALSE)</f>
        <v>716</v>
      </c>
      <c r="E334" t="s">
        <v>34</v>
      </c>
      <c r="F334" s="7">
        <v>2290.1896721220883</v>
      </c>
      <c r="G334" t="str">
        <f>VLOOKUP(мпф1[[#This Row],[артикул]],[1]!Таблица213[[code]:[упаковка]],4,FALSE)</f>
        <v>ОХЛ</v>
      </c>
      <c r="H334" t="str">
        <f>VLOOKUP(мпф1[[#This Row],[артикул]],[1]!Таблица213[[code]:[упаковка]],5,FALSE)</f>
        <v>четвертина</v>
      </c>
      <c r="I334" s="7" cm="1">
        <f t="array" ref="I334">INDEX('[1]прайс ЗПП'!$A$1:$D$1080,MATCH(1,(мпф1[[#This Row],[артикул]]='[1]прайс ЗПП'!$B$1:$B$1080)*(мпф1[[#This Row],[Source.Name.1]]='[1]прайс ЗПП'!$A$1:$A$1080),0),4)</f>
        <v>824.16320307212766</v>
      </c>
      <c r="J334" s="7">
        <f>мпф1[[#This Row],[цена]]*мпф1[[#This Row],[объем]]</f>
        <v>1887490.055818846</v>
      </c>
      <c r="K334" s="7">
        <v>5076</v>
      </c>
      <c r="L334" t="s">
        <v>187</v>
      </c>
    </row>
    <row r="335" spans="1:12" x14ac:dyDescent="0.35">
      <c r="A335" t="s">
        <v>140</v>
      </c>
      <c r="B335" t="s">
        <v>201</v>
      </c>
      <c r="C335" t="s">
        <v>95</v>
      </c>
      <c r="D335">
        <f>VLOOKUP(мпф1[[#This Row],[Номенклатура]],[1]!Таблица213[[product_name]:[упаковка]],7,FALSE)</f>
        <v>718</v>
      </c>
      <c r="E335" t="s">
        <v>36</v>
      </c>
      <c r="F335" s="7">
        <v>17722.499695175175</v>
      </c>
      <c r="G335" t="str">
        <f>VLOOKUP(мпф1[[#This Row],[артикул]],[1]!Таблица213[[code]:[упаковка]],4,FALSE)</f>
        <v>ОХЛ</v>
      </c>
      <c r="H335" t="str">
        <f>VLOOKUP(мпф1[[#This Row],[артикул]],[1]!Таблица213[[code]:[упаковка]],5,FALSE)</f>
        <v>филе</v>
      </c>
      <c r="I335" s="7" cm="1">
        <f t="array" ref="I335">INDEX('[1]прайс ЗПП'!$A$1:$D$1080,MATCH(1,(мпф1[[#This Row],[артикул]]='[1]прайс ЗПП'!$B$1:$B$1080)*(мпф1[[#This Row],[Source.Name.1]]='[1]прайс ЗПП'!$A$1:$A$1080),0),4)</f>
        <v>1115.962625860752</v>
      </c>
      <c r="J335" s="7">
        <f>мпф1[[#This Row],[цена]]*мпф1[[#This Row],[объем]]</f>
        <v>19777647.296644066</v>
      </c>
      <c r="K335" s="7">
        <v>1829.115</v>
      </c>
      <c r="L335" t="s">
        <v>187</v>
      </c>
    </row>
    <row r="336" spans="1:12" x14ac:dyDescent="0.35">
      <c r="A336" t="s">
        <v>140</v>
      </c>
      <c r="B336" t="s">
        <v>201</v>
      </c>
      <c r="C336" t="s">
        <v>95</v>
      </c>
      <c r="D336">
        <f>VLOOKUP(мпф1[[#This Row],[Номенклатура]],[1]!Таблица213[[product_name]:[упаковка]],7,FALSE)</f>
        <v>727</v>
      </c>
      <c r="E336" t="s">
        <v>38</v>
      </c>
      <c r="F336" s="7">
        <v>2284.4547965063475</v>
      </c>
      <c r="G336" t="str">
        <f>VLOOKUP(мпф1[[#This Row],[артикул]],[1]!Таблица213[[code]:[упаковка]],4,FALSE)</f>
        <v>ОХЛ</v>
      </c>
      <c r="H336" t="str">
        <f>VLOOKUP(мпф1[[#This Row],[артикул]],[1]!Таблица213[[code]:[упаковка]],5,FALSE)</f>
        <v>грудка</v>
      </c>
      <c r="I336" s="7" cm="1">
        <f t="array" ref="I336">INDEX('[1]прайс ЗПП'!$A$1:$D$1080,MATCH(1,(мпф1[[#This Row],[артикул]]='[1]прайс ЗПП'!$B$1:$B$1080)*(мпф1[[#This Row],[Source.Name.1]]='[1]прайс ЗПП'!$A$1:$A$1080),0),4)</f>
        <v>891.11645442388374</v>
      </c>
      <c r="J336" s="7">
        <f>мпф1[[#This Row],[цена]]*мпф1[[#This Row],[объем]]</f>
        <v>2035715.2585543713</v>
      </c>
      <c r="K336" s="7">
        <v>507.40000000000003</v>
      </c>
      <c r="L336" t="s">
        <v>187</v>
      </c>
    </row>
    <row r="337" spans="1:12" x14ac:dyDescent="0.35">
      <c r="A337" t="s">
        <v>140</v>
      </c>
      <c r="B337" t="s">
        <v>201</v>
      </c>
      <c r="C337" t="s">
        <v>95</v>
      </c>
      <c r="D337">
        <f>VLOOKUP(мпф1[[#This Row],[Номенклатура]],[1]!Таблица213[[product_name]:[упаковка]],7,FALSE)</f>
        <v>730</v>
      </c>
      <c r="E337" t="s">
        <v>45</v>
      </c>
      <c r="F337" s="7">
        <v>1768.7233866252145</v>
      </c>
      <c r="G337" t="str">
        <f>VLOOKUP(мпф1[[#This Row],[артикул]],[1]!Таблица213[[code]:[упаковка]],4,FALSE)</f>
        <v>ОХЛ</v>
      </c>
      <c r="H337" t="str">
        <f>VLOOKUP(мпф1[[#This Row],[артикул]],[1]!Таблица213[[code]:[упаковка]],5,FALSE)</f>
        <v>желудки</v>
      </c>
      <c r="I337" s="7" cm="1">
        <f t="array" ref="I337">INDEX('[1]прайс ЗПП'!$A$1:$D$1080,MATCH(1,(мпф1[[#This Row],[артикул]]='[1]прайс ЗПП'!$B$1:$B$1080)*(мпф1[[#This Row],[Source.Name.1]]='[1]прайс ЗПП'!$A$1:$A$1080),0),4)</f>
        <v>560.62410142067495</v>
      </c>
      <c r="J337" s="7">
        <f>мпф1[[#This Row],[цена]]*мпф1[[#This Row],[объем]]</f>
        <v>991588.95928849396</v>
      </c>
      <c r="K337" s="7">
        <v>3044.4</v>
      </c>
      <c r="L337" t="s">
        <v>187</v>
      </c>
    </row>
    <row r="338" spans="1:12" x14ac:dyDescent="0.35">
      <c r="A338" t="s">
        <v>140</v>
      </c>
      <c r="B338" t="s">
        <v>201</v>
      </c>
      <c r="C338" t="s">
        <v>95</v>
      </c>
      <c r="D338">
        <f>VLOOKUP(мпф1[[#This Row],[Номенклатура]],[1]!Таблица213[[product_name]:[упаковка]],7,FALSE)</f>
        <v>732</v>
      </c>
      <c r="E338" s="22" t="s">
        <v>47</v>
      </c>
      <c r="F338" s="7">
        <v>1776.244534973727</v>
      </c>
      <c r="G338" t="str">
        <f>VLOOKUP(мпф1[[#This Row],[артикул]],[1]!Таблица213[[code]:[упаковка]],4,FALSE)</f>
        <v>ОХЛ</v>
      </c>
      <c r="H338" t="str">
        <f>VLOOKUP(мпф1[[#This Row],[артикул]],[1]!Таблица213[[code]:[упаковка]],5,FALSE)</f>
        <v>печень</v>
      </c>
      <c r="I338" s="7" cm="1">
        <f t="array" ref="I338">INDEX('[1]прайс ЗПП'!$A$1:$D$1080,MATCH(1,(мпф1[[#This Row],[артикул]]='[1]прайс ЗПП'!$B$1:$B$1080)*(мпф1[[#This Row],[Source.Name.1]]='[1]прайс ЗПП'!$A$1:$A$1080),0),4)</f>
        <v>536.19005944928676</v>
      </c>
      <c r="J338" s="7">
        <f>мпф1[[#This Row],[цена]]*мпф1[[#This Row],[объем]]</f>
        <v>952404.66280403337</v>
      </c>
      <c r="K338" s="7">
        <v>2034.9</v>
      </c>
      <c r="L338" t="s">
        <v>187</v>
      </c>
    </row>
    <row r="339" spans="1:12" x14ac:dyDescent="0.35">
      <c r="A339" t="s">
        <v>140</v>
      </c>
      <c r="B339" t="s">
        <v>201</v>
      </c>
      <c r="C339" t="s">
        <v>95</v>
      </c>
      <c r="D339">
        <f>VLOOKUP(мпф1[[#This Row],[Номенклатура]],[1]!Таблица213[[product_name]:[упаковка]],7,FALSE)</f>
        <v>734</v>
      </c>
      <c r="E339" t="s">
        <v>49</v>
      </c>
      <c r="F339" s="7">
        <v>1756.3342682786222</v>
      </c>
      <c r="G339" t="str">
        <f>VLOOKUP(мпф1[[#This Row],[артикул]],[1]!Таблица213[[code]:[упаковка]],4,FALSE)</f>
        <v>ОХЛ</v>
      </c>
      <c r="H339" t="str">
        <f>VLOOKUP(мпф1[[#This Row],[артикул]],[1]!Таблица213[[code]:[упаковка]],5,FALSE)</f>
        <v>сердце</v>
      </c>
      <c r="I339" s="7" cm="1">
        <f t="array" ref="I339">INDEX('[1]прайс ЗПП'!$A$1:$D$1080,MATCH(1,(мпф1[[#This Row],[артикул]]='[1]прайс ЗПП'!$B$1:$B$1080)*(мпф1[[#This Row],[Source.Name.1]]='[1]прайс ЗПП'!$A$1:$A$1080),0),4)</f>
        <v>895.95773301873669</v>
      </c>
      <c r="J339" s="7">
        <f>мпф1[[#This Row],[цена]]*мпф1[[#This Row],[объем]]</f>
        <v>1573601.269430036</v>
      </c>
      <c r="K339" s="7">
        <v>809.53863509749306</v>
      </c>
      <c r="L339" t="s">
        <v>187</v>
      </c>
    </row>
    <row r="340" spans="1:12" x14ac:dyDescent="0.35">
      <c r="A340" t="s">
        <v>140</v>
      </c>
      <c r="B340" t="s">
        <v>192</v>
      </c>
      <c r="C340" t="s">
        <v>95</v>
      </c>
      <c r="D340">
        <f>VLOOKUP(мпф1[[#This Row],[Номенклатура]],[1]!Таблица213[[product_name]:[упаковка]],7,FALSE)</f>
        <v>701</v>
      </c>
      <c r="E340" t="s">
        <v>26</v>
      </c>
      <c r="F340" s="7">
        <v>45737.983394392286</v>
      </c>
      <c r="G340" t="str">
        <f>VLOOKUP(мпф1[[#This Row],[артикул]],[1]!Таблица213[[code]:[упаковка]],4,FALSE)</f>
        <v>ОХЛ</v>
      </c>
      <c r="H340" t="str">
        <f>VLOOKUP(мпф1[[#This Row],[артикул]],[1]!Таблица213[[code]:[упаковка]],5,FALSE)</f>
        <v>тушка</v>
      </c>
      <c r="I340" s="7" cm="1">
        <f t="array" ref="I340">INDEX('[1]прайс ЗПП'!$A$1:$D$1080,MATCH(1,(мпф1[[#This Row],[артикул]]='[1]прайс ЗПП'!$B$1:$B$1080)*(мпф1[[#This Row],[Source.Name.1]]='[1]прайс ЗПП'!$A$1:$A$1080),0),4)</f>
        <v>830.21241257414999</v>
      </c>
      <c r="J340" s="7">
        <f>мпф1[[#This Row],[цена]]*мпф1[[#This Row],[объем]]</f>
        <v>37972241.540134832</v>
      </c>
      <c r="K340" s="7">
        <v>1020.6</v>
      </c>
      <c r="L340" t="s">
        <v>187</v>
      </c>
    </row>
    <row r="341" spans="1:12" x14ac:dyDescent="0.35">
      <c r="A341" t="s">
        <v>140</v>
      </c>
      <c r="B341" t="s">
        <v>192</v>
      </c>
      <c r="C341" t="s">
        <v>95</v>
      </c>
      <c r="D341">
        <f>VLOOKUP(мпф1[[#This Row],[Номенклатура]],[1]!Таблица213[[product_name]:[упаковка]],7,FALSE)</f>
        <v>710</v>
      </c>
      <c r="E341" t="s">
        <v>28</v>
      </c>
      <c r="F341" s="7">
        <v>45736.667193431298</v>
      </c>
      <c r="G341" t="str">
        <f>VLOOKUP(мпф1[[#This Row],[артикул]],[1]!Таблица213[[code]:[упаковка]],4,FALSE)</f>
        <v>ОХЛ</v>
      </c>
      <c r="H341" t="str">
        <f>VLOOKUP(мпф1[[#This Row],[артикул]],[1]!Таблица213[[code]:[упаковка]],5,FALSE)</f>
        <v>бедро</v>
      </c>
      <c r="I341" s="7" cm="1">
        <f t="array" ref="I341">INDEX('[1]прайс ЗПП'!$A$1:$D$1080,MATCH(1,(мпф1[[#This Row],[артикул]]='[1]прайс ЗПП'!$B$1:$B$1080)*(мпф1[[#This Row],[Source.Name.1]]='[1]прайс ЗПП'!$A$1:$A$1080),0),4)</f>
        <v>846.05336318363982</v>
      </c>
      <c r="J341" s="7">
        <f>мпф1[[#This Row],[цена]]*мпф1[[#This Row],[объем]]</f>
        <v>38695661.099813394</v>
      </c>
      <c r="K341" s="7">
        <v>587.06533490110314</v>
      </c>
      <c r="L341" t="s">
        <v>187</v>
      </c>
    </row>
    <row r="342" spans="1:12" x14ac:dyDescent="0.35">
      <c r="A342" t="s">
        <v>140</v>
      </c>
      <c r="B342" t="s">
        <v>192</v>
      </c>
      <c r="C342" t="s">
        <v>95</v>
      </c>
      <c r="D342">
        <f>VLOOKUP(мпф1[[#This Row],[Номенклатура]],[1]!Таблица213[[product_name]:[упаковка]],7,FALSE)</f>
        <v>712</v>
      </c>
      <c r="E342" t="s">
        <v>30</v>
      </c>
      <c r="F342" s="7">
        <v>34307.551055110285</v>
      </c>
      <c r="G342" t="str">
        <f>VLOOKUP(мпф1[[#This Row],[артикул]],[1]!Таблица213[[code]:[упаковка]],4,FALSE)</f>
        <v>ОХЛ</v>
      </c>
      <c r="H342" t="str">
        <f>VLOOKUP(мпф1[[#This Row],[артикул]],[1]!Таблица213[[code]:[упаковка]],5,FALSE)</f>
        <v>голень</v>
      </c>
      <c r="I342" s="7" cm="1">
        <f t="array" ref="I342">INDEX('[1]прайс ЗПП'!$A$1:$D$1080,MATCH(1,(мпф1[[#This Row],[артикул]]='[1]прайс ЗПП'!$B$1:$B$1080)*(мпф1[[#This Row],[Source.Name.1]]='[1]прайс ЗПП'!$A$1:$A$1080),0),4)</f>
        <v>879.7342418138594</v>
      </c>
      <c r="J342" s="7">
        <f>мпф1[[#This Row],[цена]]*мпф1[[#This Row],[объем]]</f>
        <v>30181527.415957719</v>
      </c>
      <c r="K342" s="7">
        <v>2179.9427376424187</v>
      </c>
      <c r="L342" t="s">
        <v>187</v>
      </c>
    </row>
    <row r="343" spans="1:12" x14ac:dyDescent="0.35">
      <c r="A343" t="s">
        <v>140</v>
      </c>
      <c r="B343" t="s">
        <v>192</v>
      </c>
      <c r="C343" t="s">
        <v>95</v>
      </c>
      <c r="D343">
        <f>VLOOKUP(мпф1[[#This Row],[Номенклатура]],[1]!Таблица213[[product_name]:[упаковка]],7,FALSE)</f>
        <v>718</v>
      </c>
      <c r="E343" t="s">
        <v>36</v>
      </c>
      <c r="F343" s="7">
        <v>45741.681292330308</v>
      </c>
      <c r="G343" t="str">
        <f>VLOOKUP(мпф1[[#This Row],[артикул]],[1]!Таблица213[[code]:[упаковка]],4,FALSE)</f>
        <v>ОХЛ</v>
      </c>
      <c r="H343" t="str">
        <f>VLOOKUP(мпф1[[#This Row],[артикул]],[1]!Таблица213[[code]:[упаковка]],5,FALSE)</f>
        <v>филе</v>
      </c>
      <c r="I343" s="7" cm="1">
        <f t="array" ref="I343">INDEX('[1]прайс ЗПП'!$A$1:$D$1080,MATCH(1,(мпф1[[#This Row],[артикул]]='[1]прайс ЗПП'!$B$1:$B$1080)*(мпф1[[#This Row],[Source.Name.1]]='[1]прайс ЗПП'!$A$1:$A$1080),0),4)</f>
        <v>1115.962625860752</v>
      </c>
      <c r="J343" s="7">
        <f>мпф1[[#This Row],[цена]]*мпф1[[#This Row],[объем]]</f>
        <v>51046006.766274571</v>
      </c>
      <c r="K343" s="7">
        <v>722.50779955727103</v>
      </c>
      <c r="L343" t="s">
        <v>187</v>
      </c>
    </row>
    <row r="344" spans="1:12" x14ac:dyDescent="0.35">
      <c r="A344" t="s">
        <v>140</v>
      </c>
      <c r="B344" t="s">
        <v>192</v>
      </c>
      <c r="C344" t="s">
        <v>95</v>
      </c>
      <c r="D344">
        <f>VLOOKUP(мпф1[[#This Row],[Номенклатура]],[1]!Таблица213[[product_name]:[упаковка]],7,FALSE)</f>
        <v>714</v>
      </c>
      <c r="E344" t="s">
        <v>32</v>
      </c>
      <c r="F344" s="7">
        <v>30027.890203126262</v>
      </c>
      <c r="G344" t="str">
        <f>VLOOKUP(мпф1[[#This Row],[артикул]],[1]!Таблица213[[code]:[упаковка]],4,FALSE)</f>
        <v>ОХЛ</v>
      </c>
      <c r="H344" t="str">
        <f>VLOOKUP(мпф1[[#This Row],[артикул]],[1]!Таблица213[[code]:[упаковка]],5,FALSE)</f>
        <v>крыло</v>
      </c>
      <c r="I344" s="7" cm="1">
        <f t="array" ref="I344">INDEX('[1]прайс ЗПП'!$A$1:$D$1080,MATCH(1,(мпф1[[#This Row],[артикул]]='[1]прайс ЗПП'!$B$1:$B$1080)*(мпф1[[#This Row],[Source.Name.1]]='[1]прайс ЗПП'!$A$1:$A$1080),0),4)</f>
        <v>862.22411815250325</v>
      </c>
      <c r="J344" s="7">
        <f>мпф1[[#This Row],[цена]]*мпф1[[#This Row],[объем]]</f>
        <v>25890771.150370732</v>
      </c>
      <c r="K344" s="7">
        <v>1734.7374778784433</v>
      </c>
      <c r="L344" t="s">
        <v>187</v>
      </c>
    </row>
    <row r="345" spans="1:12" x14ac:dyDescent="0.35">
      <c r="A345" t="s">
        <v>140</v>
      </c>
      <c r="B345" t="s">
        <v>202</v>
      </c>
      <c r="C345" t="s">
        <v>95</v>
      </c>
      <c r="D345">
        <f>VLOOKUP(мпф1[[#This Row],[Номенклатура]],[1]!Таблица213[[product_name]:[упаковка]],7,FALSE)</f>
        <v>701</v>
      </c>
      <c r="E345" t="s">
        <v>26</v>
      </c>
      <c r="F345" s="7">
        <v>4634.9076697708933</v>
      </c>
      <c r="G345" t="str">
        <f>VLOOKUP(мпф1[[#This Row],[артикул]],[1]!Таблица213[[code]:[упаковка]],4,FALSE)</f>
        <v>ОХЛ</v>
      </c>
      <c r="H345" t="str">
        <f>VLOOKUP(мпф1[[#This Row],[артикул]],[1]!Таблица213[[code]:[упаковка]],5,FALSE)</f>
        <v>тушка</v>
      </c>
      <c r="I345" s="7" cm="1">
        <f t="array" ref="I345">INDEX('[1]прайс ЗПП'!$A$1:$D$1080,MATCH(1,(мпф1[[#This Row],[артикул]]='[1]прайс ЗПП'!$B$1:$B$1080)*(мпф1[[#This Row],[Source.Name.1]]='[1]прайс ЗПП'!$A$1:$A$1080),0),4)</f>
        <v>830.21241257414999</v>
      </c>
      <c r="J345" s="7">
        <f>мпф1[[#This Row],[цена]]*мпф1[[#This Row],[объем]]</f>
        <v>3847957.878578925</v>
      </c>
      <c r="K345" s="7">
        <v>1754.2722304530023</v>
      </c>
      <c r="L345" t="s">
        <v>187</v>
      </c>
    </row>
    <row r="346" spans="1:12" x14ac:dyDescent="0.35">
      <c r="A346" t="s">
        <v>140</v>
      </c>
      <c r="B346" t="s">
        <v>202</v>
      </c>
      <c r="C346" t="s">
        <v>95</v>
      </c>
      <c r="D346">
        <f>VLOOKUP(мпф1[[#This Row],[Номенклатура]],[1]!Таблица213[[product_name]:[упаковка]],7,FALSE)</f>
        <v>702</v>
      </c>
      <c r="E346" t="s">
        <v>72</v>
      </c>
      <c r="F346" s="7">
        <v>2467.0411187058644</v>
      </c>
      <c r="G346" t="str">
        <f>VLOOKUP(мпф1[[#This Row],[артикул]],[1]!Таблица213[[code]:[упаковка]],4,FALSE)</f>
        <v>ОХЛ</v>
      </c>
      <c r="H346" t="str">
        <f>VLOOKUP(мпф1[[#This Row],[артикул]],[1]!Таблица213[[code]:[упаковка]],5,FALSE)</f>
        <v>тушка</v>
      </c>
      <c r="I346" s="7" cm="1">
        <f t="array" ref="I346">INDEX('[1]прайс ЗПП'!$A$1:$D$1080,MATCH(1,(мпф1[[#This Row],[артикул]]='[1]прайс ЗПП'!$B$1:$B$1080)*(мпф1[[#This Row],[Source.Name.1]]='[1]прайс ЗПП'!$A$1:$A$1080),0),4)</f>
        <v>797.12515819052089</v>
      </c>
      <c r="J346" s="7">
        <f>мпф1[[#This Row],[цена]]*мпф1[[#This Row],[объем]]</f>
        <v>1966540.5420109318</v>
      </c>
      <c r="K346" s="7">
        <v>618.1415613921107</v>
      </c>
      <c r="L346" t="s">
        <v>187</v>
      </c>
    </row>
    <row r="347" spans="1:12" x14ac:dyDescent="0.35">
      <c r="A347" t="s">
        <v>140</v>
      </c>
      <c r="B347" t="s">
        <v>202</v>
      </c>
      <c r="C347" t="s">
        <v>95</v>
      </c>
      <c r="D347">
        <f>VLOOKUP(мпф1[[#This Row],[Номенклатура]],[1]!Таблица213[[product_name]:[упаковка]],7,FALSE)</f>
        <v>710</v>
      </c>
      <c r="E347" t="s">
        <v>28</v>
      </c>
      <c r="F347" s="7">
        <v>7721.7749807091805</v>
      </c>
      <c r="G347" t="str">
        <f>VLOOKUP(мпф1[[#This Row],[артикул]],[1]!Таблица213[[code]:[упаковка]],4,FALSE)</f>
        <v>ОХЛ</v>
      </c>
      <c r="H347" t="str">
        <f>VLOOKUP(мпф1[[#This Row],[артикул]],[1]!Таблица213[[code]:[упаковка]],5,FALSE)</f>
        <v>бедро</v>
      </c>
      <c r="I347" s="7" cm="1">
        <f t="array" ref="I347">INDEX('[1]прайс ЗПП'!$A$1:$D$1080,MATCH(1,(мпф1[[#This Row],[артикул]]='[1]прайс ЗПП'!$B$1:$B$1080)*(мпф1[[#This Row],[Source.Name.1]]='[1]прайс ЗПП'!$A$1:$A$1080),0),4)</f>
        <v>846.05336318363982</v>
      </c>
      <c r="J347" s="7">
        <f>мпф1[[#This Row],[цена]]*мпф1[[#This Row],[объем]]</f>
        <v>6533033.692176288</v>
      </c>
      <c r="K347" s="7">
        <v>1133.3189925412894</v>
      </c>
      <c r="L347" t="s">
        <v>187</v>
      </c>
    </row>
    <row r="348" spans="1:12" x14ac:dyDescent="0.35">
      <c r="A348" t="s">
        <v>140</v>
      </c>
      <c r="B348" t="s">
        <v>202</v>
      </c>
      <c r="C348" t="s">
        <v>95</v>
      </c>
      <c r="D348">
        <f>VLOOKUP(мпф1[[#This Row],[Номенклатура]],[1]!Таблица213[[product_name]:[упаковка]],7,FALSE)</f>
        <v>711</v>
      </c>
      <c r="E348" t="s">
        <v>73</v>
      </c>
      <c r="F348" s="7">
        <v>1543.9664034771627</v>
      </c>
      <c r="G348" t="str">
        <f>VLOOKUP(мпф1[[#This Row],[артикул]],[1]!Таблица213[[code]:[упаковка]],4,FALSE)</f>
        <v>ОХЛ</v>
      </c>
      <c r="H348" t="str">
        <f>VLOOKUP(мпф1[[#This Row],[артикул]],[1]!Таблица213[[code]:[упаковка]],5,FALSE)</f>
        <v>бедро</v>
      </c>
      <c r="I348" s="7" cm="1">
        <f t="array" ref="I348">INDEX('[1]прайс ЗПП'!$A$1:$D$1080,MATCH(1,(мпф1[[#This Row],[артикул]]='[1]прайс ЗПП'!$B$1:$B$1080)*(мпф1[[#This Row],[Source.Name.1]]='[1]прайс ЗПП'!$A$1:$A$1080),0),4)</f>
        <v>812.69837388570988</v>
      </c>
      <c r="J348" s="7">
        <f>мпф1[[#This Row],[цена]]*мпф1[[#This Row],[объем]]</f>
        <v>1254778.9854400579</v>
      </c>
      <c r="K348" s="7">
        <v>90.491193386560326</v>
      </c>
      <c r="L348" t="s">
        <v>187</v>
      </c>
    </row>
    <row r="349" spans="1:12" x14ac:dyDescent="0.35">
      <c r="A349" t="s">
        <v>140</v>
      </c>
      <c r="B349" t="s">
        <v>202</v>
      </c>
      <c r="C349" t="s">
        <v>95</v>
      </c>
      <c r="D349">
        <f>VLOOKUP(мпф1[[#This Row],[Номенклатура]],[1]!Таблица213[[product_name]:[упаковка]],7,FALSE)</f>
        <v>712</v>
      </c>
      <c r="E349" t="s">
        <v>30</v>
      </c>
      <c r="F349" s="7">
        <v>4633.6113162847123</v>
      </c>
      <c r="G349" t="str">
        <f>VLOOKUP(мпф1[[#This Row],[артикул]],[1]!Таблица213[[code]:[упаковка]],4,FALSE)</f>
        <v>ОХЛ</v>
      </c>
      <c r="H349" t="str">
        <f>VLOOKUP(мпф1[[#This Row],[артикул]],[1]!Таблица213[[code]:[упаковка]],5,FALSE)</f>
        <v>голень</v>
      </c>
      <c r="I349" s="7" cm="1">
        <f t="array" ref="I349">INDEX('[1]прайс ЗПП'!$A$1:$D$1080,MATCH(1,(мпф1[[#This Row],[артикул]]='[1]прайс ЗПП'!$B$1:$B$1080)*(мпф1[[#This Row],[Source.Name.1]]='[1]прайс ЗПП'!$A$1:$A$1080),0),4)</f>
        <v>879.7342418138594</v>
      </c>
      <c r="J349" s="7">
        <f>мпф1[[#This Row],[цена]]*мпф1[[#This Row],[объем]]</f>
        <v>4076346.5381918503</v>
      </c>
      <c r="K349" s="7">
        <v>5077.8</v>
      </c>
      <c r="L349" t="s">
        <v>187</v>
      </c>
    </row>
    <row r="350" spans="1:12" x14ac:dyDescent="0.35">
      <c r="A350" t="s">
        <v>140</v>
      </c>
      <c r="B350" t="s">
        <v>202</v>
      </c>
      <c r="C350" t="s">
        <v>95</v>
      </c>
      <c r="D350">
        <f>VLOOKUP(мпф1[[#This Row],[Номенклатура]],[1]!Таблица213[[product_name]:[упаковка]],7,FALSE)</f>
        <v>713</v>
      </c>
      <c r="E350" t="s">
        <v>74</v>
      </c>
      <c r="F350" s="7">
        <v>1545.7213380918158</v>
      </c>
      <c r="G350" t="str">
        <f>VLOOKUP(мпф1[[#This Row],[артикул]],[1]!Таблица213[[code]:[упаковка]],4,FALSE)</f>
        <v>ОХЛ</v>
      </c>
      <c r="H350" t="str">
        <f>VLOOKUP(мпф1[[#This Row],[артикул]],[1]!Таблица213[[code]:[упаковка]],5,FALSE)</f>
        <v>голень</v>
      </c>
      <c r="I350" s="7" cm="1">
        <f t="array" ref="I350">INDEX('[1]прайс ЗПП'!$A$1:$D$1080,MATCH(1,(мпф1[[#This Row],[артикул]]='[1]прайс ЗПП'!$B$1:$B$1080)*(мпф1[[#This Row],[Source.Name.1]]='[1]прайс ЗПП'!$A$1:$A$1080),0),4)</f>
        <v>842.8187786313498</v>
      </c>
      <c r="J350" s="7">
        <f>мпф1[[#This Row],[цена]]*мпф1[[#This Row],[объем]]</f>
        <v>1302762.9702749599</v>
      </c>
      <c r="K350" s="7">
        <v>1525.5</v>
      </c>
      <c r="L350" t="s">
        <v>187</v>
      </c>
    </row>
    <row r="351" spans="1:12" x14ac:dyDescent="0.35">
      <c r="A351" t="s">
        <v>140</v>
      </c>
      <c r="B351" t="s">
        <v>202</v>
      </c>
      <c r="C351" t="s">
        <v>95</v>
      </c>
      <c r="D351">
        <f>VLOOKUP(мпф1[[#This Row],[Номенклатура]],[1]!Таблица213[[product_name]:[упаковка]],7,FALSE)</f>
        <v>714</v>
      </c>
      <c r="E351" t="s">
        <v>32</v>
      </c>
      <c r="F351" s="7">
        <v>4050.8716976380183</v>
      </c>
      <c r="G351" t="str">
        <f>VLOOKUP(мпф1[[#This Row],[артикул]],[1]!Таблица213[[code]:[упаковка]],4,FALSE)</f>
        <v>ОХЛ</v>
      </c>
      <c r="H351" t="str">
        <f>VLOOKUP(мпф1[[#This Row],[артикул]],[1]!Таблица213[[code]:[упаковка]],5,FALSE)</f>
        <v>крыло</v>
      </c>
      <c r="I351" s="7" cm="1">
        <f t="array" ref="I351">INDEX('[1]прайс ЗПП'!$A$1:$D$1080,MATCH(1,(мпф1[[#This Row],[артикул]]='[1]прайс ЗПП'!$B$1:$B$1080)*(мпф1[[#This Row],[Source.Name.1]]='[1]прайс ЗПП'!$A$1:$A$1080),0),4)</f>
        <v>862.22411815250325</v>
      </c>
      <c r="J351" s="7">
        <f>мпф1[[#This Row],[цена]]*мпф1[[#This Row],[объем]]</f>
        <v>3492759.2772448743</v>
      </c>
      <c r="K351" s="7">
        <v>3047.64</v>
      </c>
      <c r="L351" t="s">
        <v>187</v>
      </c>
    </row>
    <row r="352" spans="1:12" x14ac:dyDescent="0.35">
      <c r="A352" t="s">
        <v>140</v>
      </c>
      <c r="B352" t="s">
        <v>202</v>
      </c>
      <c r="C352" t="s">
        <v>95</v>
      </c>
      <c r="D352">
        <f>VLOOKUP(мпф1[[#This Row],[Номенклатура]],[1]!Таблица213[[product_name]:[упаковка]],7,FALSE)</f>
        <v>715</v>
      </c>
      <c r="E352" t="s">
        <v>75</v>
      </c>
      <c r="F352" s="7">
        <v>1353.3470769998601</v>
      </c>
      <c r="G352" t="str">
        <f>VLOOKUP(мпф1[[#This Row],[артикул]],[1]!Таблица213[[code]:[упаковка]],4,FALSE)</f>
        <v>ОХЛ</v>
      </c>
      <c r="H352" t="str">
        <f>VLOOKUP(мпф1[[#This Row],[артикул]],[1]!Таблица213[[code]:[упаковка]],5,FALSE)</f>
        <v>крыло</v>
      </c>
      <c r="I352" s="7" cm="1">
        <f t="array" ref="I352">INDEX('[1]прайс ЗПП'!$A$1:$D$1080,MATCH(1,(мпф1[[#This Row],[артикул]]='[1]прайс ЗПП'!$B$1:$B$1080)*(мпф1[[#This Row],[Source.Name.1]]='[1]прайс ЗПП'!$A$1:$A$1080),0),4)</f>
        <v>828.59682092923515</v>
      </c>
      <c r="J352" s="7">
        <f>мпф1[[#This Row],[цена]]*мпф1[[#This Row],[объем]]</f>
        <v>1121379.0856159569</v>
      </c>
      <c r="K352" s="7">
        <v>1830.18</v>
      </c>
      <c r="L352" t="s">
        <v>187</v>
      </c>
    </row>
    <row r="353" spans="1:12" x14ac:dyDescent="0.35">
      <c r="A353" t="s">
        <v>140</v>
      </c>
      <c r="B353" t="s">
        <v>202</v>
      </c>
      <c r="C353" t="s">
        <v>95</v>
      </c>
      <c r="D353">
        <f>VLOOKUP(мпф1[[#This Row],[Номенклатура]],[1]!Таблица213[[product_name]:[упаковка]],7,FALSE)</f>
        <v>718</v>
      </c>
      <c r="E353" t="s">
        <v>36</v>
      </c>
      <c r="F353" s="7">
        <v>7719.6857728345931</v>
      </c>
      <c r="G353" t="str">
        <f>VLOOKUP(мпф1[[#This Row],[артикул]],[1]!Таблица213[[code]:[упаковка]],4,FALSE)</f>
        <v>ОХЛ</v>
      </c>
      <c r="H353" t="str">
        <f>VLOOKUP(мпф1[[#This Row],[артикул]],[1]!Таблица213[[code]:[упаковка]],5,FALSE)</f>
        <v>филе</v>
      </c>
      <c r="I353" s="7" cm="1">
        <f t="array" ref="I353">INDEX('[1]прайс ЗПП'!$A$1:$D$1080,MATCH(1,(мпф1[[#This Row],[артикул]]='[1]прайс ЗПП'!$B$1:$B$1080)*(мпф1[[#This Row],[Source.Name.1]]='[1]прайс ЗПП'!$A$1:$A$1080),0),4)</f>
        <v>1115.962625860752</v>
      </c>
      <c r="J353" s="7">
        <f>мпф1[[#This Row],[цена]]*мпф1[[#This Row],[объем]]</f>
        <v>8614880.8058723807</v>
      </c>
      <c r="K353" s="7">
        <v>1017.94</v>
      </c>
      <c r="L353" t="s">
        <v>187</v>
      </c>
    </row>
    <row r="354" spans="1:12" x14ac:dyDescent="0.35">
      <c r="A354" t="s">
        <v>140</v>
      </c>
      <c r="B354" t="s">
        <v>202</v>
      </c>
      <c r="C354" t="s">
        <v>95</v>
      </c>
      <c r="D354">
        <f>VLOOKUP(мпф1[[#This Row],[Номенклатура]],[1]!Таблица213[[product_name]:[упаковка]],7,FALSE)</f>
        <v>719</v>
      </c>
      <c r="E354" t="s">
        <v>77</v>
      </c>
      <c r="F354" s="7">
        <v>3088.3715406079887</v>
      </c>
      <c r="G354" t="str">
        <f>VLOOKUP(мпф1[[#This Row],[артикул]],[1]!Таблица213[[code]:[упаковка]],4,FALSE)</f>
        <v>ОХЛ</v>
      </c>
      <c r="H354" t="str">
        <f>VLOOKUP(мпф1[[#This Row],[артикул]],[1]!Таблица213[[code]:[упаковка]],5,FALSE)</f>
        <v>филе</v>
      </c>
      <c r="I354" s="7" cm="1">
        <f t="array" ref="I354">INDEX('[1]прайс ЗПП'!$A$1:$D$1080,MATCH(1,(мпф1[[#This Row],[артикул]]='[1]прайс ЗПП'!$B$1:$B$1080)*(мпф1[[#This Row],[Source.Name.1]]='[1]прайс ЗПП'!$A$1:$A$1080),0),4)</f>
        <v>1078.6306531006571</v>
      </c>
      <c r="J354" s="7">
        <f>мпф1[[#This Row],[цена]]*мпф1[[#This Row],[объем]]</f>
        <v>3331212.2118634772</v>
      </c>
      <c r="K354" s="7">
        <v>403.2</v>
      </c>
      <c r="L354" t="s">
        <v>187</v>
      </c>
    </row>
    <row r="355" spans="1:12" x14ac:dyDescent="0.35">
      <c r="A355" t="s">
        <v>140</v>
      </c>
      <c r="B355" t="s">
        <v>202</v>
      </c>
      <c r="C355" t="s">
        <v>95</v>
      </c>
      <c r="D355">
        <f>VLOOKUP(мпф1[[#This Row],[Номенклатура]],[1]!Таблица213[[product_name]:[упаковка]],7,FALSE)</f>
        <v>721</v>
      </c>
      <c r="E355" t="s">
        <v>183</v>
      </c>
      <c r="F355" s="7">
        <v>303.35298339000843</v>
      </c>
      <c r="G355" t="str">
        <f>VLOOKUP(мпф1[[#This Row],[артикул]],[1]!Таблица213[[code]:[упаковка]],4,FALSE)</f>
        <v>ОХЛ</v>
      </c>
      <c r="H355" t="str">
        <f>VLOOKUP(мпф1[[#This Row],[артикул]],[1]!Таблица213[[code]:[упаковка]],5,FALSE)</f>
        <v>половинка</v>
      </c>
      <c r="I355" s="7" cm="1">
        <f t="array" ref="I355">INDEX('[1]прайс ЗПП'!$A$1:$D$1080,MATCH(1,(мпф1[[#This Row],[артикул]]='[1]прайс ЗПП'!$B$1:$B$1080)*(мпф1[[#This Row],[Source.Name.1]]='[1]прайс ЗПП'!$A$1:$A$1080),0),4)</f>
        <v>823.38006276320823</v>
      </c>
      <c r="J355" s="7">
        <f>мпф1[[#This Row],[цена]]*мпф1[[#This Row],[объем]]</f>
        <v>249774.79850307159</v>
      </c>
      <c r="K355" s="7">
        <v>2848.5</v>
      </c>
      <c r="L355" t="s">
        <v>187</v>
      </c>
    </row>
    <row r="356" spans="1:12" x14ac:dyDescent="0.35">
      <c r="A356" t="s">
        <v>140</v>
      </c>
      <c r="B356" t="s">
        <v>202</v>
      </c>
      <c r="C356" t="s">
        <v>95</v>
      </c>
      <c r="D356">
        <f>VLOOKUP(мпф1[[#This Row],[Номенклатура]],[1]!Таблица213[[product_name]:[упаковка]],7,FALSE)</f>
        <v>725</v>
      </c>
      <c r="E356" t="s">
        <v>78</v>
      </c>
      <c r="F356" s="7">
        <v>311.37345242054727</v>
      </c>
      <c r="G356" t="str">
        <f>VLOOKUP(мпф1[[#This Row],[артикул]],[1]!Таблица213[[code]:[упаковка]],4,FALSE)</f>
        <v>ОХЛ</v>
      </c>
      <c r="H356" t="str">
        <f>VLOOKUP(мпф1[[#This Row],[артикул]],[1]!Таблица213[[code]:[упаковка]],5,FALSE)</f>
        <v>грудка</v>
      </c>
      <c r="I356" s="7" cm="1">
        <f t="array" ref="I356">INDEX('[1]прайс ЗПП'!$A$1:$D$1080,MATCH(1,(мпф1[[#This Row],[артикул]]='[1]прайс ЗПП'!$B$1:$B$1080)*(мпф1[[#This Row],[Source.Name.1]]='[1]прайс ЗПП'!$A$1:$A$1080),0),4)</f>
        <v>861.04525599310011</v>
      </c>
      <c r="J356" s="7">
        <f>мпф1[[#This Row],[цена]]*мпф1[[#This Row],[объем]]</f>
        <v>268106.63404890551</v>
      </c>
      <c r="K356" s="7">
        <v>501.31299999999999</v>
      </c>
      <c r="L356" t="s">
        <v>187</v>
      </c>
    </row>
    <row r="357" spans="1:12" x14ac:dyDescent="0.35">
      <c r="A357" t="s">
        <v>140</v>
      </c>
      <c r="B357" t="s">
        <v>202</v>
      </c>
      <c r="C357" t="s">
        <v>95</v>
      </c>
      <c r="D357">
        <f>VLOOKUP(мпф1[[#This Row],[Номенклатура]],[1]!Таблица213[[product_name]:[упаковка]],7,FALSE)</f>
        <v>730</v>
      </c>
      <c r="E357" t="s">
        <v>45</v>
      </c>
      <c r="F357" s="7">
        <v>156.06382823163659</v>
      </c>
      <c r="G357" t="str">
        <f>VLOOKUP(мпф1[[#This Row],[артикул]],[1]!Таблица213[[code]:[упаковка]],4,FALSE)</f>
        <v>ОХЛ</v>
      </c>
      <c r="H357" t="str">
        <f>VLOOKUP(мпф1[[#This Row],[артикул]],[1]!Таблица213[[code]:[упаковка]],5,FALSE)</f>
        <v>желудки</v>
      </c>
      <c r="I357" s="7" cm="1">
        <f t="array" ref="I357">INDEX('[1]прайс ЗПП'!$A$1:$D$1080,MATCH(1,(мпф1[[#This Row],[артикул]]='[1]прайс ЗПП'!$B$1:$B$1080)*(мпф1[[#This Row],[Source.Name.1]]='[1]прайс ЗПП'!$A$1:$A$1080),0),4)</f>
        <v>560.62410142067495</v>
      </c>
      <c r="J357" s="7">
        <f>мпф1[[#This Row],[цена]]*мпф1[[#This Row],[объем]]</f>
        <v>87493.143466631824</v>
      </c>
      <c r="K357" s="7">
        <v>153.4</v>
      </c>
      <c r="L357" t="s">
        <v>187</v>
      </c>
    </row>
    <row r="358" spans="1:12" x14ac:dyDescent="0.35">
      <c r="A358" t="s">
        <v>140</v>
      </c>
      <c r="B358" t="s">
        <v>202</v>
      </c>
      <c r="C358" t="s">
        <v>95</v>
      </c>
      <c r="D358">
        <f>VLOOKUP(мпф1[[#This Row],[Номенклатура]],[1]!Таблица213[[product_name]:[упаковка]],7,FALSE)</f>
        <v>731</v>
      </c>
      <c r="E358" t="s">
        <v>81</v>
      </c>
      <c r="F358" s="7">
        <v>615.01617862834939</v>
      </c>
      <c r="G358" t="str">
        <f>VLOOKUP(мпф1[[#This Row],[артикул]],[1]!Таблица213[[code]:[упаковка]],4,FALSE)</f>
        <v>ОХЛ</v>
      </c>
      <c r="H358" t="str">
        <f>VLOOKUP(мпф1[[#This Row],[артикул]],[1]!Таблица213[[code]:[упаковка]],5,FALSE)</f>
        <v>желудки</v>
      </c>
      <c r="I358" s="7" cm="1">
        <f t="array" ref="I358">INDEX('[1]прайс ЗПП'!$A$1:$D$1080,MATCH(1,(мпф1[[#This Row],[артикул]]='[1]прайс ЗПП'!$B$1:$B$1080)*(мпф1[[#This Row],[Source.Name.1]]='[1]прайс ЗПП'!$A$1:$A$1080),0),4)</f>
        <v>539.39183601523564</v>
      </c>
      <c r="J358" s="7">
        <f>мпф1[[#This Row],[цена]]*мпф1[[#This Row],[объем]]</f>
        <v>331734.7057694195</v>
      </c>
      <c r="K358" s="7">
        <v>1522.2</v>
      </c>
      <c r="L358" t="s">
        <v>187</v>
      </c>
    </row>
    <row r="359" spans="1:12" x14ac:dyDescent="0.35">
      <c r="A359" t="s">
        <v>140</v>
      </c>
      <c r="B359" t="s">
        <v>202</v>
      </c>
      <c r="C359" t="s">
        <v>95</v>
      </c>
      <c r="D359">
        <f>VLOOKUP(мпф1[[#This Row],[Номенклатура]],[1]!Таблица213[[product_name]:[упаковка]],7,FALSE)</f>
        <v>732</v>
      </c>
      <c r="E359" s="22" t="s">
        <v>47</v>
      </c>
      <c r="F359" s="7">
        <v>309.6206070137689</v>
      </c>
      <c r="G359" t="str">
        <f>VLOOKUP(мпф1[[#This Row],[артикул]],[1]!Таблица213[[code]:[упаковка]],4,FALSE)</f>
        <v>ОХЛ</v>
      </c>
      <c r="H359" t="str">
        <f>VLOOKUP(мпф1[[#This Row],[артикул]],[1]!Таблица213[[code]:[упаковка]],5,FALSE)</f>
        <v>печень</v>
      </c>
      <c r="I359" s="7" cm="1">
        <f t="array" ref="I359">INDEX('[1]прайс ЗПП'!$A$1:$D$1080,MATCH(1,(мпф1[[#This Row],[артикул]]='[1]прайс ЗПП'!$B$1:$B$1080)*(мпф1[[#This Row],[Source.Name.1]]='[1]прайс ЗПП'!$A$1:$A$1080),0),4)</f>
        <v>536.19005944928676</v>
      </c>
      <c r="J359" s="7">
        <f>мпф1[[#This Row],[цена]]*мпф1[[#This Row],[объем]]</f>
        <v>166015.49168143701</v>
      </c>
      <c r="K359" s="7">
        <v>811.30000000000007</v>
      </c>
      <c r="L359" t="s">
        <v>187</v>
      </c>
    </row>
    <row r="360" spans="1:12" x14ac:dyDescent="0.35">
      <c r="A360" t="s">
        <v>140</v>
      </c>
      <c r="B360" t="s">
        <v>202</v>
      </c>
      <c r="C360" t="s">
        <v>95</v>
      </c>
      <c r="D360">
        <f>VLOOKUP(мпф1[[#This Row],[Номенклатура]],[1]!Таблица213[[product_name]:[упаковка]],7,FALSE)</f>
        <v>733</v>
      </c>
      <c r="E360" t="s">
        <v>82</v>
      </c>
      <c r="F360" s="7">
        <v>1539.955124357956</v>
      </c>
      <c r="G360" t="str">
        <f>VLOOKUP(мпф1[[#This Row],[артикул]],[1]!Таблица213[[code]:[упаковка]],4,FALSE)</f>
        <v>ОХЛ</v>
      </c>
      <c r="H360" t="str">
        <f>VLOOKUP(мпф1[[#This Row],[артикул]],[1]!Таблица213[[code]:[упаковка]],5,FALSE)</f>
        <v>печень</v>
      </c>
      <c r="I360" s="7" cm="1">
        <f t="array" ref="I360">INDEX('[1]прайс ЗПП'!$A$1:$D$1080,MATCH(1,(мпф1[[#This Row],[артикул]]='[1]прайс ЗПП'!$B$1:$B$1080)*(мпф1[[#This Row],[Source.Name.1]]='[1]прайс ЗПП'!$A$1:$A$1080),0),4)</f>
        <v>512.90071095047028</v>
      </c>
      <c r="J360" s="7">
        <f>мпф1[[#This Row],[цена]]*мпф1[[#This Row],[объем]]</f>
        <v>789844.07811501552</v>
      </c>
      <c r="K360" s="7">
        <v>711.41273993416053</v>
      </c>
      <c r="L360" t="s">
        <v>187</v>
      </c>
    </row>
    <row r="361" spans="1:12" x14ac:dyDescent="0.35">
      <c r="A361" t="s">
        <v>140</v>
      </c>
      <c r="B361" t="s">
        <v>202</v>
      </c>
      <c r="C361" t="s">
        <v>95</v>
      </c>
      <c r="D361">
        <f>VLOOKUP(мпф1[[#This Row],[Номенклатура]],[1]!Таблица213[[product_name]:[упаковка]],7,FALSE)</f>
        <v>734</v>
      </c>
      <c r="E361" t="s">
        <v>49</v>
      </c>
      <c r="F361" s="7">
        <v>151.2632384163407</v>
      </c>
      <c r="G361" t="str">
        <f>VLOOKUP(мпф1[[#This Row],[артикул]],[1]!Таблица213[[code]:[упаковка]],4,FALSE)</f>
        <v>ОХЛ</v>
      </c>
      <c r="H361" t="str">
        <f>VLOOKUP(мпф1[[#This Row],[артикул]],[1]!Таблица213[[code]:[упаковка]],5,FALSE)</f>
        <v>сердце</v>
      </c>
      <c r="I361" s="7" cm="1">
        <f t="array" ref="I361">INDEX('[1]прайс ЗПП'!$A$1:$D$1080,MATCH(1,(мпф1[[#This Row],[артикул]]='[1]прайс ЗПП'!$B$1:$B$1080)*(мпф1[[#This Row],[Source.Name.1]]='[1]прайс ЗПП'!$A$1:$A$1080),0),4)</f>
        <v>895.95773301873669</v>
      </c>
      <c r="J361" s="7">
        <f>мпф1[[#This Row],[цена]]*мпф1[[#This Row],[объем]]</f>
        <v>135525.4681805773</v>
      </c>
      <c r="K361" s="7">
        <v>819</v>
      </c>
      <c r="L361" t="s">
        <v>187</v>
      </c>
    </row>
    <row r="362" spans="1:12" x14ac:dyDescent="0.35">
      <c r="A362" t="s">
        <v>140</v>
      </c>
      <c r="B362" t="s">
        <v>202</v>
      </c>
      <c r="C362" t="s">
        <v>95</v>
      </c>
      <c r="D362">
        <f>VLOOKUP(мпф1[[#This Row],[Номенклатура]],[1]!Таблица213[[product_name]:[упаковка]],7,FALSE)</f>
        <v>735</v>
      </c>
      <c r="E362" t="s">
        <v>83</v>
      </c>
      <c r="F362" s="7">
        <v>615.75416516479936</v>
      </c>
      <c r="G362" t="str">
        <f>VLOOKUP(мпф1[[#This Row],[артикул]],[1]!Таблица213[[code]:[упаковка]],4,FALSE)</f>
        <v>ОХЛ</v>
      </c>
      <c r="H362" t="str">
        <f>VLOOKUP(мпф1[[#This Row],[артикул]],[1]!Таблица213[[code]:[упаковка]],5,FALSE)</f>
        <v>сердце</v>
      </c>
      <c r="I362" s="7" cm="1">
        <f t="array" ref="I362">INDEX('[1]прайс ЗПП'!$A$1:$D$1080,MATCH(1,(мпф1[[#This Row],[артикул]]='[1]прайс ЗПП'!$B$1:$B$1080)*(мпф1[[#This Row],[Source.Name.1]]='[1]прайс ЗПП'!$A$1:$A$1080),0),4)</f>
        <v>869.3208406140119</v>
      </c>
      <c r="J362" s="7">
        <f>мпф1[[#This Row],[цена]]*мпф1[[#This Row],[объем]]</f>
        <v>535287.92847264255</v>
      </c>
      <c r="K362" s="7">
        <v>491.2179332845966</v>
      </c>
      <c r="L362" t="s">
        <v>187</v>
      </c>
    </row>
    <row r="363" spans="1:12" x14ac:dyDescent="0.35">
      <c r="A363" t="s">
        <v>140</v>
      </c>
      <c r="B363" t="s">
        <v>202</v>
      </c>
      <c r="C363" t="s">
        <v>95</v>
      </c>
      <c r="D363">
        <f>VLOOKUP(мпф1[[#This Row],[Номенклатура]],[1]!Таблица213[[product_name]:[упаковка]],7,FALSE)</f>
        <v>952</v>
      </c>
      <c r="E363" t="s">
        <v>86</v>
      </c>
      <c r="F363" s="7">
        <v>555.8353370709292</v>
      </c>
      <c r="G363" t="str">
        <f>VLOOKUP(мпф1[[#This Row],[артикул]],[1]!Таблица213[[code]:[упаковка]],4,FALSE)</f>
        <v>ОХЛ</v>
      </c>
      <c r="H363" t="str">
        <f>VLOOKUP(мпф1[[#This Row],[артикул]],[1]!Таблица213[[code]:[упаковка]],5,FALSE)</f>
        <v>голень</v>
      </c>
      <c r="I363" s="7" cm="1">
        <f t="array" ref="I363">INDEX('[1]прайс ЗПП'!$A$1:$D$1080,MATCH(1,(мпф1[[#This Row],[артикул]]='[1]прайс ЗПП'!$B$1:$B$1080)*(мпф1[[#This Row],[Source.Name.1]]='[1]прайс ЗПП'!$A$1:$A$1080),0),4)</f>
        <v>883.98018990491494</v>
      </c>
      <c r="J363" s="7">
        <f>мпф1[[#This Row],[цена]]*мпф1[[#This Row],[объем]]</f>
        <v>491347.4268198224</v>
      </c>
      <c r="K363" s="7">
        <v>609.4463567602462</v>
      </c>
      <c r="L363" t="s">
        <v>187</v>
      </c>
    </row>
    <row r="364" spans="1:12" x14ac:dyDescent="0.35">
      <c r="A364" t="s">
        <v>140</v>
      </c>
      <c r="B364" t="s">
        <v>202</v>
      </c>
      <c r="C364" t="s">
        <v>95</v>
      </c>
      <c r="D364">
        <f>VLOOKUP(мпф1[[#This Row],[Номенклатура]],[1]!Таблица213[[product_name]:[упаковка]],7,FALSE)</f>
        <v>953</v>
      </c>
      <c r="E364" t="s">
        <v>87</v>
      </c>
      <c r="F364" s="7">
        <v>559.66469194969477</v>
      </c>
      <c r="G364" t="str">
        <f>VLOOKUP(мпф1[[#This Row],[артикул]],[1]!Таблица213[[code]:[упаковка]],4,FALSE)</f>
        <v>ОХЛ</v>
      </c>
      <c r="H364" t="str">
        <f>VLOOKUP(мпф1[[#This Row],[артикул]],[1]!Таблица213[[code]:[упаковка]],5,FALSE)</f>
        <v>бедро</v>
      </c>
      <c r="I364" s="7" cm="1">
        <f t="array" ref="I364">INDEX('[1]прайс ЗПП'!$A$1:$D$1080,MATCH(1,(мпф1[[#This Row],[артикул]]='[1]прайс ЗПП'!$B$1:$B$1080)*(мпф1[[#This Row],[Source.Name.1]]='[1]прайс ЗПП'!$A$1:$A$1080),0),4)</f>
        <v>897.77151956630337</v>
      </c>
      <c r="J364" s="7">
        <f>мпф1[[#This Row],[цена]]*мпф1[[#This Row],[объем]]</f>
        <v>502451.02093928453</v>
      </c>
      <c r="K364" s="7">
        <v>306.75235889313933</v>
      </c>
      <c r="L364" t="s">
        <v>187</v>
      </c>
    </row>
    <row r="365" spans="1:12" x14ac:dyDescent="0.35">
      <c r="A365" t="s">
        <v>140</v>
      </c>
      <c r="B365" t="s">
        <v>202</v>
      </c>
      <c r="C365" t="s">
        <v>95</v>
      </c>
      <c r="D365">
        <f>VLOOKUP(мпф1[[#This Row],[Номенклатура]],[1]!Таблица213[[product_name]:[упаковка]],7,FALSE)</f>
        <v>958</v>
      </c>
      <c r="E365" t="s">
        <v>58</v>
      </c>
      <c r="F365" s="7">
        <v>4632.035991788307</v>
      </c>
      <c r="G365" t="str">
        <f>VLOOKUP(мпф1[[#This Row],[артикул]],[1]!Таблица213[[code]:[упаковка]],4,FALSE)</f>
        <v>ОХЛ</v>
      </c>
      <c r="H365" t="str">
        <f>VLOOKUP(мпф1[[#This Row],[артикул]],[1]!Таблица213[[code]:[упаковка]],5,FALSE)</f>
        <v>табак</v>
      </c>
      <c r="I365" s="7" cm="1">
        <f t="array" ref="I365">INDEX('[1]прайс ЗПП'!$A$1:$D$1080,MATCH(1,(мпф1[[#This Row],[артикул]]='[1]прайс ЗПП'!$B$1:$B$1080)*(мпф1[[#This Row],[Source.Name.1]]='[1]прайс ЗПП'!$A$1:$A$1080),0),4)</f>
        <v>780.33876549499303</v>
      </c>
      <c r="J365" s="7">
        <f>мпф1[[#This Row],[цена]]*мпф1[[#This Row],[объем]]</f>
        <v>3614557.2475604629</v>
      </c>
      <c r="K365" s="7">
        <v>438.56805761325057</v>
      </c>
      <c r="L365" t="s">
        <v>187</v>
      </c>
    </row>
    <row r="366" spans="1:12" x14ac:dyDescent="0.35">
      <c r="A366" t="s">
        <v>140</v>
      </c>
      <c r="B366" t="s">
        <v>202</v>
      </c>
      <c r="C366" t="s">
        <v>95</v>
      </c>
      <c r="D366">
        <f>VLOOKUP(мпф1[[#This Row],[Номенклатура]],[1]!Таблица213[[product_name]:[упаковка]],7,FALSE)</f>
        <v>960</v>
      </c>
      <c r="E366" t="s">
        <v>189</v>
      </c>
      <c r="F366" s="7">
        <v>311.63470565178761</v>
      </c>
      <c r="G366" t="str">
        <f>VLOOKUP(мпф1[[#This Row],[артикул]],[1]!Таблица213[[code]:[упаковка]],4,FALSE)</f>
        <v>ОХЛ</v>
      </c>
      <c r="H366" t="str">
        <f>VLOOKUP(мпф1[[#This Row],[артикул]],[1]!Таблица213[[code]:[упаковка]],5,FALSE)</f>
        <v>крыло</v>
      </c>
      <c r="I366" s="7" cm="1">
        <f t="array" ref="I366">INDEX('[1]прайс ЗПП'!$A$1:$D$1080,MATCH(1,(мпф1[[#This Row],[артикул]]='[1]прайс ЗПП'!$B$1:$B$1080)*(мпф1[[#This Row],[Source.Name.1]]='[1]прайс ЗПП'!$A$1:$A$1080),0),4)</f>
        <v>851.12156915564435</v>
      </c>
      <c r="J366" s="7">
        <f>мпф1[[#This Row],[цена]]*мпф1[[#This Row],[объем]]</f>
        <v>265239.01967770682</v>
      </c>
      <c r="K366" s="7">
        <v>752.20287115572307</v>
      </c>
      <c r="L366" t="s">
        <v>187</v>
      </c>
    </row>
    <row r="367" spans="1:12" x14ac:dyDescent="0.35">
      <c r="A367" t="s">
        <v>140</v>
      </c>
      <c r="B367" t="s">
        <v>202</v>
      </c>
      <c r="C367" t="s">
        <v>95</v>
      </c>
      <c r="D367">
        <f>VLOOKUP(мпф1[[#This Row],[Номенклатура]],[1]!Таблица213[[product_name]:[упаковка]],7,FALSE)</f>
        <v>961</v>
      </c>
      <c r="E367" t="s">
        <v>89</v>
      </c>
      <c r="F367" s="7">
        <v>307.91016712407014</v>
      </c>
      <c r="G367" t="str">
        <f>VLOOKUP(мпф1[[#This Row],[артикул]],[1]!Таблица213[[code]:[упаковка]],4,FALSE)</f>
        <v>ОХЛ</v>
      </c>
      <c r="H367" t="str">
        <f>VLOOKUP(мпф1[[#This Row],[артикул]],[1]!Таблица213[[code]:[упаковка]],5,FALSE)</f>
        <v>табак</v>
      </c>
      <c r="I367" s="7" cm="1">
        <f t="array" ref="I367">INDEX('[1]прайс ЗПП'!$A$1:$D$1080,MATCH(1,(мпф1[[#This Row],[артикул]]='[1]прайс ЗПП'!$B$1:$B$1080)*(мпф1[[#This Row],[Source.Name.1]]='[1]прайс ЗПП'!$A$1:$A$1080),0),4)</f>
        <v>770.47771719575428</v>
      </c>
      <c r="J367" s="7">
        <f>мпф1[[#This Row],[цена]]*мпф1[[#This Row],[объем]]</f>
        <v>237237.92266711674</v>
      </c>
      <c r="K367" s="7">
        <v>2028.6</v>
      </c>
      <c r="L367" t="s">
        <v>187</v>
      </c>
    </row>
    <row r="368" spans="1:12" x14ac:dyDescent="0.35">
      <c r="A368" t="s">
        <v>140</v>
      </c>
      <c r="B368" t="s">
        <v>97</v>
      </c>
      <c r="C368" t="s">
        <v>97</v>
      </c>
      <c r="D368">
        <f>VLOOKUP(мпф1[[#This Row],[Номенклатура]],[1]!Таблица213[[product_name]:[упаковка]],7,FALSE)</f>
        <v>978</v>
      </c>
      <c r="E368" t="s">
        <v>98</v>
      </c>
      <c r="F368" s="7">
        <v>8361.009914096514</v>
      </c>
      <c r="G368" t="str">
        <f>VLOOKUP(мпф1[[#This Row],[артикул]],[1]!Таблица213[[code]:[упаковка]],4,FALSE)</f>
        <v>ОХЛ</v>
      </c>
      <c r="H368" t="str">
        <f>VLOOKUP(мпф1[[#This Row],[артикул]],[1]!Таблица213[[code]:[упаковка]],5,FALSE)</f>
        <v>тушка</v>
      </c>
      <c r="I368" s="7" cm="1">
        <f t="array" ref="I368">INDEX('[1]прайс ЗПП'!$A$1:$D$1080,MATCH(1,(мпф1[[#This Row],[артикул]]='[1]прайс ЗПП'!$B$1:$B$1080)*(мпф1[[#This Row],[Source.Name.1]]='[1]прайс ЗПП'!$A$1:$A$1080),0),4)</f>
        <v>646.39174260655534</v>
      </c>
      <c r="J368" s="7">
        <f>мпф1[[#This Row],[цена]]*мпф1[[#This Row],[объем]]</f>
        <v>5404487.7683235314</v>
      </c>
      <c r="K368" s="7">
        <v>3051</v>
      </c>
      <c r="L368" t="s">
        <v>187</v>
      </c>
    </row>
    <row r="369" spans="1:12" x14ac:dyDescent="0.35">
      <c r="A369" t="s">
        <v>140</v>
      </c>
      <c r="B369" t="s">
        <v>97</v>
      </c>
      <c r="C369" t="s">
        <v>97</v>
      </c>
      <c r="D369">
        <f>VLOOKUP(мпф1[[#This Row],[Номенклатура]],[1]!Таблица213[[product_name]:[упаковка]],7,FALSE)</f>
        <v>981</v>
      </c>
      <c r="E369" t="s">
        <v>203</v>
      </c>
      <c r="F369" s="7">
        <v>918.34265939276213</v>
      </c>
      <c r="G369" t="str">
        <f>VLOOKUP(мпф1[[#This Row],[артикул]],[1]!Таблица213[[code]:[упаковка]],4,FALSE)</f>
        <v>ОХЛ</v>
      </c>
      <c r="H369" t="str">
        <f>VLOOKUP(мпф1[[#This Row],[артикул]],[1]!Таблица213[[code]:[упаковка]],5,FALSE)</f>
        <v>крыло</v>
      </c>
      <c r="I369" s="7" cm="1">
        <f t="array" ref="I369">INDEX('[1]прайс ЗПП'!$A$1:$D$1080,MATCH(1,(мпф1[[#This Row],[артикул]]='[1]прайс ЗПП'!$B$1:$B$1080)*(мпф1[[#This Row],[Source.Name.1]]='[1]прайс ЗПП'!$A$1:$A$1080),0),4)</f>
        <v>646.14842783999973</v>
      </c>
      <c r="J369" s="7">
        <f>мпф1[[#This Row],[цена]]*мпф1[[#This Row],[объем]]</f>
        <v>593385.66558503755</v>
      </c>
      <c r="K369" s="7">
        <v>406.8</v>
      </c>
      <c r="L369" t="s">
        <v>187</v>
      </c>
    </row>
    <row r="370" spans="1:12" x14ac:dyDescent="0.35">
      <c r="A370" t="s">
        <v>140</v>
      </c>
      <c r="B370" t="s">
        <v>97</v>
      </c>
      <c r="C370" t="s">
        <v>97</v>
      </c>
      <c r="D370">
        <f>VLOOKUP(мпф1[[#This Row],[Номенклатура]],[1]!Таблица213[[product_name]:[упаковка]],7,FALSE)</f>
        <v>1615</v>
      </c>
      <c r="E370" t="s">
        <v>204</v>
      </c>
      <c r="F370" s="7">
        <v>1040.4255215442438</v>
      </c>
      <c r="G370" t="str">
        <f>VLOOKUP(мпф1[[#This Row],[артикул]],[1]!Таблица213[[code]:[упаковка]],4,FALSE)</f>
        <v>ОХЛ</v>
      </c>
      <c r="H370" t="str">
        <f>VLOOKUP(мпф1[[#This Row],[артикул]],[1]!Таблица213[[code]:[упаковка]],5,FALSE)</f>
        <v>голень</v>
      </c>
      <c r="I370" s="7" cm="1">
        <f t="array" ref="I370">INDEX('[1]прайс ЗПП'!$A$1:$D$1080,MATCH(1,(мпф1[[#This Row],[артикул]]='[1]прайс ЗПП'!$B$1:$B$1080)*(мпф1[[#This Row],[Source.Name.1]]='[1]прайс ЗПП'!$A$1:$A$1080),0),4)</f>
        <v>680.15565792000007</v>
      </c>
      <c r="J370" s="7">
        <f>мпф1[[#This Row],[цена]]*мпф1[[#This Row],[объем]]</f>
        <v>707651.30512268434</v>
      </c>
      <c r="K370" s="7">
        <v>4067.82</v>
      </c>
      <c r="L370" t="s">
        <v>187</v>
      </c>
    </row>
    <row r="371" spans="1:12" x14ac:dyDescent="0.35">
      <c r="A371" t="s">
        <v>140</v>
      </c>
      <c r="B371" t="s">
        <v>97</v>
      </c>
      <c r="C371" t="s">
        <v>97</v>
      </c>
      <c r="D371">
        <f>VLOOKUP(мпф1[[#This Row],[Номенклатура]],[1]!Таблица213[[product_name]:[упаковка]],7,FALSE)</f>
        <v>984</v>
      </c>
      <c r="E371" t="s">
        <v>101</v>
      </c>
      <c r="F371" s="7">
        <v>2089.4167953742935</v>
      </c>
      <c r="G371" t="str">
        <f>VLOOKUP(мпф1[[#This Row],[артикул]],[1]!Таблица213[[code]:[упаковка]],4,FALSE)</f>
        <v>ОХЛ</v>
      </c>
      <c r="H371" t="str">
        <f>VLOOKUP(мпф1[[#This Row],[артикул]],[1]!Таблица213[[code]:[упаковка]],5,FALSE)</f>
        <v>четвертина</v>
      </c>
      <c r="I371" s="7" cm="1">
        <f t="array" ref="I371">INDEX('[1]прайс ЗПП'!$A$1:$D$1080,MATCH(1,(мпф1[[#This Row],[артикул]]='[1]прайс ЗПП'!$B$1:$B$1080)*(мпф1[[#This Row],[Source.Name.1]]='[1]прайс ЗПП'!$A$1:$A$1080),0),4)</f>
        <v>735.84147841499396</v>
      </c>
      <c r="J371" s="7">
        <f>мпф1[[#This Row],[цена]]*мпф1[[#This Row],[объем]]</f>
        <v>1537479.5437333391</v>
      </c>
      <c r="K371" s="7">
        <v>5585.16</v>
      </c>
      <c r="L371" t="s">
        <v>187</v>
      </c>
    </row>
    <row r="372" spans="1:12" x14ac:dyDescent="0.35">
      <c r="A372" t="s">
        <v>140</v>
      </c>
      <c r="B372" t="s">
        <v>97</v>
      </c>
      <c r="C372" t="s">
        <v>97</v>
      </c>
      <c r="D372">
        <f>VLOOKUP(мпф1[[#This Row],[Номенклатура]],[1]!Таблица213[[product_name]:[упаковка]],7,FALSE)</f>
        <v>978</v>
      </c>
      <c r="E372" t="s">
        <v>98</v>
      </c>
      <c r="F372" s="7">
        <v>4180.504957048257</v>
      </c>
      <c r="G372" t="str">
        <f>VLOOKUP(мпф1[[#This Row],[артикул]],[1]!Таблица213[[code]:[упаковка]],4,FALSE)</f>
        <v>ОХЛ</v>
      </c>
      <c r="H372" t="str">
        <f>VLOOKUP(мпф1[[#This Row],[артикул]],[1]!Таблица213[[code]:[упаковка]],5,FALSE)</f>
        <v>тушка</v>
      </c>
      <c r="I372" s="7" cm="1">
        <f t="array" ref="I372">INDEX('[1]прайс ЗПП'!$A$1:$D$1080,MATCH(1,(мпф1[[#This Row],[артикул]]='[1]прайс ЗПП'!$B$1:$B$1080)*(мпф1[[#This Row],[Source.Name.1]]='[1]прайс ЗПП'!$A$1:$A$1080),0),4)</f>
        <v>646.39174260655534</v>
      </c>
      <c r="J372" s="7">
        <f>мпф1[[#This Row],[цена]]*мпф1[[#This Row],[объем]]</f>
        <v>2702243.8841617657</v>
      </c>
      <c r="K372" s="7">
        <v>4575.9409999999998</v>
      </c>
      <c r="L372" t="s">
        <v>187</v>
      </c>
    </row>
    <row r="373" spans="1:12" x14ac:dyDescent="0.35">
      <c r="A373" t="s">
        <v>140</v>
      </c>
      <c r="B373" t="s">
        <v>97</v>
      </c>
      <c r="C373" t="s">
        <v>97</v>
      </c>
      <c r="D373">
        <f>VLOOKUP(мпф1[[#This Row],[Номенклатура]],[1]!Таблица213[[product_name]:[упаковка]],7,FALSE)</f>
        <v>982</v>
      </c>
      <c r="E373" t="s">
        <v>100</v>
      </c>
      <c r="F373" s="7">
        <v>4178.4157491736696</v>
      </c>
      <c r="G373" t="str">
        <f>VLOOKUP(мпф1[[#This Row],[артикул]],[1]!Таблица213[[code]:[упаковка]],4,FALSE)</f>
        <v>ОХЛ</v>
      </c>
      <c r="H373" t="str">
        <f>VLOOKUP(мпф1[[#This Row],[артикул]],[1]!Таблица213[[code]:[упаковка]],5,FALSE)</f>
        <v>филе</v>
      </c>
      <c r="I373" s="7" cm="1">
        <f t="array" ref="I373">INDEX('[1]прайс ЗПП'!$A$1:$D$1080,MATCH(1,(мпф1[[#This Row],[артикул]]='[1]прайс ЗПП'!$B$1:$B$1080)*(мпф1[[#This Row],[Source.Name.1]]='[1]прайс ЗПП'!$A$1:$A$1080),0),4)</f>
        <v>838.20584928766675</v>
      </c>
      <c r="J373" s="7">
        <f>мпф1[[#This Row],[цена]]*мпф1[[#This Row],[объем]]</f>
        <v>3502372.521713078</v>
      </c>
      <c r="K373" s="7">
        <v>4374.26</v>
      </c>
      <c r="L373" t="s">
        <v>187</v>
      </c>
    </row>
    <row r="374" spans="1:12" x14ac:dyDescent="0.35">
      <c r="A374" t="s">
        <v>140</v>
      </c>
      <c r="B374" t="s">
        <v>97</v>
      </c>
      <c r="C374" t="s">
        <v>97</v>
      </c>
      <c r="D374">
        <f>VLOOKUP(мпф1[[#This Row],[Номенклатура]],[1]!Таблица213[[product_name]:[упаковка]],7,FALSE)</f>
        <v>983</v>
      </c>
      <c r="E374" t="s">
        <v>181</v>
      </c>
      <c r="F374" s="7">
        <v>2095.2018119790246</v>
      </c>
      <c r="G374" t="str">
        <f>VLOOKUP(мпф1[[#This Row],[артикул]],[1]!Таблица213[[code]:[упаковка]],4,FALSE)</f>
        <v>ОХЛ</v>
      </c>
      <c r="H374" t="str">
        <f>VLOOKUP(мпф1[[#This Row],[артикул]],[1]!Таблица213[[code]:[упаковка]],5,FALSE)</f>
        <v>грудка</v>
      </c>
      <c r="I374" s="7" cm="1">
        <f t="array" ref="I374">INDEX('[1]прайс ЗПП'!$A$1:$D$1080,MATCH(1,(мпф1[[#This Row],[артикул]]='[1]прайс ЗПП'!$B$1:$B$1080)*(мпф1[[#This Row],[Source.Name.1]]='[1]прайс ЗПП'!$A$1:$A$1080),0),4)</f>
        <v>984.05438206850283</v>
      </c>
      <c r="J374" s="7">
        <f>мпф1[[#This Row],[цена]]*мпф1[[#This Row],[объем]]</f>
        <v>2061792.5243958265</v>
      </c>
      <c r="K374" s="7">
        <v>1928.692</v>
      </c>
      <c r="L374" t="s">
        <v>187</v>
      </c>
    </row>
    <row r="375" spans="1:12" x14ac:dyDescent="0.35">
      <c r="A375" t="s">
        <v>140</v>
      </c>
      <c r="B375" t="s">
        <v>97</v>
      </c>
      <c r="C375" t="s">
        <v>97</v>
      </c>
      <c r="D375">
        <f>VLOOKUP(мпф1[[#This Row],[Номенклатура]],[1]!Таблица213[[product_name]:[упаковка]],7,FALSE)</f>
        <v>978</v>
      </c>
      <c r="E375" t="s">
        <v>98</v>
      </c>
      <c r="F375" s="7">
        <v>2090.2524785241285</v>
      </c>
      <c r="G375" t="str">
        <f>VLOOKUP(мпф1[[#This Row],[артикул]],[1]!Таблица213[[code]:[упаковка]],4,FALSE)</f>
        <v>ОХЛ</v>
      </c>
      <c r="H375" t="str">
        <f>VLOOKUP(мпф1[[#This Row],[артикул]],[1]!Таблица213[[code]:[упаковка]],5,FALSE)</f>
        <v>тушка</v>
      </c>
      <c r="I375" s="7" cm="1">
        <f t="array" ref="I375">INDEX('[1]прайс ЗПП'!$A$1:$D$1080,MATCH(1,(мпф1[[#This Row],[артикул]]='[1]прайс ЗПП'!$B$1:$B$1080)*(мпф1[[#This Row],[Source.Name.1]]='[1]прайс ЗПП'!$A$1:$A$1080),0),4)</f>
        <v>646.39174260655534</v>
      </c>
      <c r="J375" s="7">
        <f>мпф1[[#This Row],[цена]]*мпф1[[#This Row],[объем]]</f>
        <v>1351121.9420808828</v>
      </c>
      <c r="K375" s="7">
        <v>2339.94</v>
      </c>
      <c r="L375" t="s">
        <v>187</v>
      </c>
    </row>
    <row r="376" spans="1:12" x14ac:dyDescent="0.35">
      <c r="A376" t="s">
        <v>140</v>
      </c>
      <c r="B376" t="s">
        <v>97</v>
      </c>
      <c r="C376" t="s">
        <v>97</v>
      </c>
      <c r="D376">
        <f>VLOOKUP(мпф1[[#This Row],[Номенклатура]],[1]!Таблица213[[product_name]:[упаковка]],7,FALSE)</f>
        <v>978</v>
      </c>
      <c r="E376" t="s">
        <v>98</v>
      </c>
      <c r="F376" s="7">
        <v>2605.2422196097832</v>
      </c>
      <c r="G376" t="str">
        <f>VLOOKUP(мпф1[[#This Row],[артикул]],[1]!Таблица213[[code]:[упаковка]],4,FALSE)</f>
        <v>ОХЛ</v>
      </c>
      <c r="H376" t="str">
        <f>VLOOKUP(мпф1[[#This Row],[артикул]],[1]!Таблица213[[code]:[упаковка]],5,FALSE)</f>
        <v>тушка</v>
      </c>
      <c r="I376" s="7" cm="1">
        <f t="array" ref="I376">INDEX('[1]прайс ЗПП'!$A$1:$D$1080,MATCH(1,(мпф1[[#This Row],[артикул]]='[1]прайс ЗПП'!$B$1:$B$1080)*(мпф1[[#This Row],[Source.Name.1]]='[1]прайс ЗПП'!$A$1:$A$1080),0),4)</f>
        <v>646.39174260655534</v>
      </c>
      <c r="J376" s="7">
        <f>мпф1[[#This Row],[цена]]*мпф1[[#This Row],[объем]]</f>
        <v>1684007.0582457378</v>
      </c>
      <c r="K376" s="7">
        <v>713.4</v>
      </c>
      <c r="L376" t="s">
        <v>187</v>
      </c>
    </row>
    <row r="377" spans="1:12" x14ac:dyDescent="0.35">
      <c r="A377" t="s">
        <v>140</v>
      </c>
      <c r="B377" t="s">
        <v>97</v>
      </c>
      <c r="C377" t="s">
        <v>97</v>
      </c>
      <c r="D377">
        <f>VLOOKUP(мпф1[[#This Row],[Номенклатура]],[1]!Таблица213[[product_name]:[упаковка]],7,FALSE)</f>
        <v>981</v>
      </c>
      <c r="E377" t="s">
        <v>203</v>
      </c>
      <c r="F377" s="7">
        <v>2741.9087973298178</v>
      </c>
      <c r="G377" t="str">
        <f>VLOOKUP(мпф1[[#This Row],[артикул]],[1]!Таблица213[[code]:[упаковка]],4,FALSE)</f>
        <v>ОХЛ</v>
      </c>
      <c r="H377" t="str">
        <f>VLOOKUP(мпф1[[#This Row],[артикул]],[1]!Таблица213[[code]:[упаковка]],5,FALSE)</f>
        <v>крыло</v>
      </c>
      <c r="I377" s="7" cm="1">
        <f t="array" ref="I377">INDEX('[1]прайс ЗПП'!$A$1:$D$1080,MATCH(1,(мпф1[[#This Row],[артикул]]='[1]прайс ЗПП'!$B$1:$B$1080)*(мпф1[[#This Row],[Source.Name.1]]='[1]прайс ЗПП'!$A$1:$A$1080),0),4)</f>
        <v>646.14842783999973</v>
      </c>
      <c r="J377" s="7">
        <f>мпф1[[#This Row],[цена]]*мпф1[[#This Row],[объем]]</f>
        <v>1771680.0586753262</v>
      </c>
      <c r="K377" s="7">
        <v>1827</v>
      </c>
      <c r="L377" t="s">
        <v>187</v>
      </c>
    </row>
    <row r="378" spans="1:12" x14ac:dyDescent="0.35">
      <c r="A378" t="s">
        <v>140</v>
      </c>
      <c r="B378" t="s">
        <v>97</v>
      </c>
      <c r="C378" t="s">
        <v>97</v>
      </c>
      <c r="D378">
        <f>VLOOKUP(мпф1[[#This Row],[Номенклатура]],[1]!Таблица213[[product_name]:[упаковка]],7,FALSE)</f>
        <v>982</v>
      </c>
      <c r="E378" t="s">
        <v>100</v>
      </c>
      <c r="F378" s="7">
        <v>10446.039372934176</v>
      </c>
      <c r="G378" t="str">
        <f>VLOOKUP(мпф1[[#This Row],[артикул]],[1]!Таблица213[[code]:[упаковка]],4,FALSE)</f>
        <v>ОХЛ</v>
      </c>
      <c r="H378" t="str">
        <f>VLOOKUP(мпф1[[#This Row],[артикул]],[1]!Таблица213[[code]:[упаковка]],5,FALSE)</f>
        <v>филе</v>
      </c>
      <c r="I378" s="7" cm="1">
        <f t="array" ref="I378">INDEX('[1]прайс ЗПП'!$A$1:$D$1080,MATCH(1,(мпф1[[#This Row],[артикул]]='[1]прайс ЗПП'!$B$1:$B$1080)*(мпф1[[#This Row],[Source.Name.1]]='[1]прайс ЗПП'!$A$1:$A$1080),0),4)</f>
        <v>838.20584928766675</v>
      </c>
      <c r="J378" s="7">
        <f>мпф1[[#This Row],[цена]]*мпф1[[#This Row],[объем]]</f>
        <v>8755931.3042826969</v>
      </c>
      <c r="K378" s="7">
        <v>5280.16</v>
      </c>
      <c r="L378" t="s">
        <v>187</v>
      </c>
    </row>
    <row r="379" spans="1:12" x14ac:dyDescent="0.35">
      <c r="A379" t="s">
        <v>140</v>
      </c>
      <c r="B379" t="s">
        <v>97</v>
      </c>
      <c r="C379" t="s">
        <v>97</v>
      </c>
      <c r="D379">
        <f>VLOOKUP(мпф1[[#This Row],[Номенклатура]],[1]!Таблица213[[product_name]:[упаковка]],7,FALSE)</f>
        <v>1615</v>
      </c>
      <c r="E379" t="s">
        <v>204</v>
      </c>
      <c r="F379" s="7">
        <v>1566.9059059401263</v>
      </c>
      <c r="G379" t="str">
        <f>VLOOKUP(мпф1[[#This Row],[артикул]],[1]!Таблица213[[code]:[упаковка]],4,FALSE)</f>
        <v>ОХЛ</v>
      </c>
      <c r="H379" t="str">
        <f>VLOOKUP(мпф1[[#This Row],[артикул]],[1]!Таблица213[[code]:[упаковка]],5,FALSE)</f>
        <v>голень</v>
      </c>
      <c r="I379" s="7" cm="1">
        <f t="array" ref="I379">INDEX('[1]прайс ЗПП'!$A$1:$D$1080,MATCH(1,(мпф1[[#This Row],[артикул]]='[1]прайс ЗПП'!$B$1:$B$1080)*(мпф1[[#This Row],[Source.Name.1]]='[1]прайс ЗПП'!$A$1:$A$1080),0),4)</f>
        <v>680.15565792000007</v>
      </c>
      <c r="J379" s="7">
        <f>мпф1[[#This Row],[цена]]*мпф1[[#This Row],[объем]]</f>
        <v>1065739.9173534403</v>
      </c>
      <c r="K379" s="7">
        <v>5589</v>
      </c>
      <c r="L379" t="s">
        <v>187</v>
      </c>
    </row>
    <row r="380" spans="1:12" x14ac:dyDescent="0.35">
      <c r="A380" t="s">
        <v>140</v>
      </c>
      <c r="B380" t="s">
        <v>97</v>
      </c>
      <c r="C380" t="s">
        <v>97</v>
      </c>
      <c r="D380">
        <f>VLOOKUP(мпф1[[#This Row],[Номенклатура]],[1]!Таблица213[[product_name]:[упаковка]],7,FALSE)</f>
        <v>983</v>
      </c>
      <c r="E380" t="s">
        <v>181</v>
      </c>
      <c r="F380" s="7">
        <v>1041.0940680641115</v>
      </c>
      <c r="G380" t="str">
        <f>VLOOKUP(мпф1[[#This Row],[артикул]],[1]!Таблица213[[code]:[упаковка]],4,FALSE)</f>
        <v>ОХЛ</v>
      </c>
      <c r="H380" t="str">
        <f>VLOOKUP(мпф1[[#This Row],[артикул]],[1]!Таблица213[[code]:[упаковка]],5,FALSE)</f>
        <v>грудка</v>
      </c>
      <c r="I380" s="7" cm="1">
        <f t="array" ref="I380">INDEX('[1]прайс ЗПП'!$A$1:$D$1080,MATCH(1,(мпф1[[#This Row],[артикул]]='[1]прайс ЗПП'!$B$1:$B$1080)*(мпф1[[#This Row],[Source.Name.1]]='[1]прайс ЗПП'!$A$1:$A$1080),0),4)</f>
        <v>984.05438206850283</v>
      </c>
      <c r="J380" s="7">
        <f>мпф1[[#This Row],[цена]]*мпф1[[#This Row],[объем]]</f>
        <v>1024493.1798240131</v>
      </c>
      <c r="K380" s="7">
        <v>1423.818</v>
      </c>
      <c r="L380" t="s">
        <v>187</v>
      </c>
    </row>
    <row r="381" spans="1:12" x14ac:dyDescent="0.35">
      <c r="A381" t="s">
        <v>140</v>
      </c>
      <c r="B381" t="s">
        <v>97</v>
      </c>
      <c r="C381" t="s">
        <v>97</v>
      </c>
      <c r="D381">
        <f>VLOOKUP(мпф1[[#This Row],[Номенклатура]],[1]!Таблица213[[product_name]:[упаковка]],7,FALSE)</f>
        <v>984</v>
      </c>
      <c r="E381" t="s">
        <v>101</v>
      </c>
      <c r="F381" s="7">
        <v>7312.9587838100279</v>
      </c>
      <c r="G381" t="str">
        <f>VLOOKUP(мпф1[[#This Row],[артикул]],[1]!Таблица213[[code]:[упаковка]],4,FALSE)</f>
        <v>ОХЛ</v>
      </c>
      <c r="H381" t="str">
        <f>VLOOKUP(мпф1[[#This Row],[артикул]],[1]!Таблица213[[code]:[упаковка]],5,FALSE)</f>
        <v>четвертина</v>
      </c>
      <c r="I381" s="7" cm="1">
        <f t="array" ref="I381">INDEX('[1]прайс ЗПП'!$A$1:$D$1080,MATCH(1,(мпф1[[#This Row],[артикул]]='[1]прайс ЗПП'!$B$1:$B$1080)*(мпф1[[#This Row],[Source.Name.1]]='[1]прайс ЗПП'!$A$1:$A$1080),0),4)</f>
        <v>735.84147841499396</v>
      </c>
      <c r="J381" s="7">
        <f>мпф1[[#This Row],[цена]]*мпф1[[#This Row],[объем]]</f>
        <v>5381178.4030666873</v>
      </c>
      <c r="K381" s="7">
        <v>1517.4879999999998</v>
      </c>
      <c r="L381" t="s">
        <v>187</v>
      </c>
    </row>
    <row r="382" spans="1:12" x14ac:dyDescent="0.35">
      <c r="A382" t="s">
        <v>140</v>
      </c>
      <c r="B382" t="s">
        <v>97</v>
      </c>
      <c r="C382" t="s">
        <v>97</v>
      </c>
      <c r="D382">
        <f>VLOOKUP(мпф1[[#This Row],[Номенклатура]],[1]!Таблица213[[product_name]:[упаковка]],7,FALSE)</f>
        <v>978</v>
      </c>
      <c r="E382" t="s">
        <v>98</v>
      </c>
      <c r="F382" s="7">
        <v>4695.4946981339117</v>
      </c>
      <c r="G382" t="str">
        <f>VLOOKUP(мпф1[[#This Row],[артикул]],[1]!Таблица213[[code]:[упаковка]],4,FALSE)</f>
        <v>ОХЛ</v>
      </c>
      <c r="H382" t="str">
        <f>VLOOKUP(мпф1[[#This Row],[артикул]],[1]!Таблица213[[code]:[упаковка]],5,FALSE)</f>
        <v>тушка</v>
      </c>
      <c r="I382" s="7" cm="1">
        <f t="array" ref="I382">INDEX('[1]прайс ЗПП'!$A$1:$D$1080,MATCH(1,(мпф1[[#This Row],[артикул]]='[1]прайс ЗПП'!$B$1:$B$1080)*(мпф1[[#This Row],[Source.Name.1]]='[1]прайс ЗПП'!$A$1:$A$1080),0),4)</f>
        <v>646.39174260655534</v>
      </c>
      <c r="J382" s="7">
        <f>мпф1[[#This Row],[цена]]*мпф1[[#This Row],[объем]]</f>
        <v>3035129.0003266209</v>
      </c>
      <c r="K382" s="7">
        <v>507.40000000000003</v>
      </c>
      <c r="L382" t="s">
        <v>187</v>
      </c>
    </row>
    <row r="383" spans="1:12" x14ac:dyDescent="0.35">
      <c r="A383" t="s">
        <v>140</v>
      </c>
      <c r="B383" t="s">
        <v>97</v>
      </c>
      <c r="C383" t="s">
        <v>97</v>
      </c>
      <c r="D383">
        <f>VLOOKUP(мпф1[[#This Row],[Номенклатура]],[1]!Таблица213[[product_name]:[упаковка]],7,FALSE)</f>
        <v>978</v>
      </c>
      <c r="E383" t="s">
        <v>98</v>
      </c>
      <c r="F383" s="7">
        <v>1560.115980347719</v>
      </c>
      <c r="G383" t="str">
        <f>VLOOKUP(мпф1[[#This Row],[артикул]],[1]!Таблица213[[code]:[упаковка]],4,FALSE)</f>
        <v>ОХЛ</v>
      </c>
      <c r="H383" t="str">
        <f>VLOOKUP(мпф1[[#This Row],[артикул]],[1]!Таблица213[[code]:[упаковка]],5,FALSE)</f>
        <v>тушка</v>
      </c>
      <c r="I383" s="7" cm="1">
        <f t="array" ref="I383">INDEX('[1]прайс ЗПП'!$A$1:$D$1080,MATCH(1,(мпф1[[#This Row],[артикул]]='[1]прайс ЗПП'!$B$1:$B$1080)*(мпф1[[#This Row],[Source.Name.1]]='[1]прайс ЗПП'!$A$1:$A$1080),0),4)</f>
        <v>646.39174260655534</v>
      </c>
      <c r="J383" s="7">
        <f>мпф1[[#This Row],[цена]]*мпф1[[#This Row],[объем]]</f>
        <v>1008446.0872052965</v>
      </c>
      <c r="K383" s="7">
        <v>2537</v>
      </c>
      <c r="L383" t="s">
        <v>187</v>
      </c>
    </row>
    <row r="384" spans="1:12" x14ac:dyDescent="0.35">
      <c r="A384" t="s">
        <v>140</v>
      </c>
      <c r="B384" t="s">
        <v>97</v>
      </c>
      <c r="C384" t="s">
        <v>97</v>
      </c>
      <c r="D384">
        <f>VLOOKUP(мпф1[[#This Row],[Номенклатура]],[1]!Таблица213[[product_name]:[упаковка]],7,FALSE)</f>
        <v>981</v>
      </c>
      <c r="E384" s="22" t="s">
        <v>203</v>
      </c>
      <c r="F384" s="7">
        <v>459.17132969638106</v>
      </c>
      <c r="G384" t="str">
        <f>VLOOKUP(мпф1[[#This Row],[артикул]],[1]!Таблица213[[code]:[упаковка]],4,FALSE)</f>
        <v>ОХЛ</v>
      </c>
      <c r="H384" t="str">
        <f>VLOOKUP(мпф1[[#This Row],[артикул]],[1]!Таблица213[[code]:[упаковка]],5,FALSE)</f>
        <v>крыло</v>
      </c>
      <c r="I384" s="7" cm="1">
        <f t="array" ref="I384">INDEX('[1]прайс ЗПП'!$A$1:$D$1080,MATCH(1,(мпф1[[#This Row],[артикул]]='[1]прайс ЗПП'!$B$1:$B$1080)*(мпф1[[#This Row],[Source.Name.1]]='[1]прайс ЗПП'!$A$1:$A$1080),0),4)</f>
        <v>646.14842783999973</v>
      </c>
      <c r="J384" s="7">
        <f>мпф1[[#This Row],[цена]]*мпф1[[#This Row],[объем]]</f>
        <v>296692.83279251878</v>
      </c>
      <c r="K384" s="7">
        <v>2128</v>
      </c>
      <c r="L384" t="s">
        <v>187</v>
      </c>
    </row>
    <row r="385" spans="1:12" x14ac:dyDescent="0.35">
      <c r="A385" t="s">
        <v>140</v>
      </c>
      <c r="B385" t="s">
        <v>97</v>
      </c>
      <c r="C385" t="s">
        <v>97</v>
      </c>
      <c r="D385">
        <f>VLOOKUP(мпф1[[#This Row],[Номенклатура]],[1]!Таблица213[[product_name]:[упаковка]],7,FALSE)</f>
        <v>978</v>
      </c>
      <c r="E385" t="s">
        <v>98</v>
      </c>
      <c r="F385" s="7">
        <v>2090.2524785241285</v>
      </c>
      <c r="G385" t="str">
        <f>VLOOKUP(мпф1[[#This Row],[артикул]],[1]!Таблица213[[code]:[упаковка]],4,FALSE)</f>
        <v>ОХЛ</v>
      </c>
      <c r="H385" t="str">
        <f>VLOOKUP(мпф1[[#This Row],[артикул]],[1]!Таблица213[[code]:[упаковка]],5,FALSE)</f>
        <v>тушка</v>
      </c>
      <c r="I385" s="7" cm="1">
        <f t="array" ref="I385">INDEX('[1]прайс ЗПП'!$A$1:$D$1080,MATCH(1,(мпф1[[#This Row],[артикул]]='[1]прайс ЗПП'!$B$1:$B$1080)*(мпф1[[#This Row],[Source.Name.1]]='[1]прайс ЗПП'!$A$1:$A$1080),0),4)</f>
        <v>646.39174260655534</v>
      </c>
      <c r="J385" s="7">
        <f>мпф1[[#This Row],[цена]]*мпф1[[#This Row],[объем]]</f>
        <v>1351121.9420808828</v>
      </c>
      <c r="K385" s="7">
        <v>813.40000000000009</v>
      </c>
      <c r="L385" t="s">
        <v>187</v>
      </c>
    </row>
    <row r="386" spans="1:12" x14ac:dyDescent="0.35">
      <c r="A386" t="s">
        <v>140</v>
      </c>
      <c r="B386" t="s">
        <v>97</v>
      </c>
      <c r="C386" t="s">
        <v>97</v>
      </c>
      <c r="D386">
        <f>VLOOKUP(мпф1[[#This Row],[Номенклатура]],[1]!Таблица213[[product_name]:[упаковка]],7,FALSE)</f>
        <v>982</v>
      </c>
      <c r="E386" t="s">
        <v>100</v>
      </c>
      <c r="F386" s="7">
        <v>1044.6039372934174</v>
      </c>
      <c r="G386" t="str">
        <f>VLOOKUP(мпф1[[#This Row],[артикул]],[1]!Таблица213[[code]:[упаковка]],4,FALSE)</f>
        <v>ОХЛ</v>
      </c>
      <c r="H386" t="str">
        <f>VLOOKUP(мпф1[[#This Row],[артикул]],[1]!Таблица213[[code]:[упаковка]],5,FALSE)</f>
        <v>филе</v>
      </c>
      <c r="I386" s="7" cm="1">
        <f t="array" ref="I386">INDEX('[1]прайс ЗПП'!$A$1:$D$1080,MATCH(1,(мпф1[[#This Row],[артикул]]='[1]прайс ЗПП'!$B$1:$B$1080)*(мпф1[[#This Row],[Source.Name.1]]='[1]прайс ЗПП'!$A$1:$A$1080),0),4)</f>
        <v>838.20584928766675</v>
      </c>
      <c r="J386" s="7">
        <f>мпф1[[#This Row],[цена]]*мпф1[[#This Row],[объем]]</f>
        <v>875593.13042826951</v>
      </c>
      <c r="K386" s="7">
        <v>1520.9513750316535</v>
      </c>
      <c r="L386" t="s">
        <v>187</v>
      </c>
    </row>
    <row r="387" spans="1:12" x14ac:dyDescent="0.35">
      <c r="A387" t="s">
        <v>140</v>
      </c>
      <c r="B387" t="s">
        <v>97</v>
      </c>
      <c r="C387" t="s">
        <v>97</v>
      </c>
      <c r="D387">
        <f>VLOOKUP(мпф1[[#This Row],[Номенклатура]],[1]!Таблица213[[product_name]:[упаковка]],7,FALSE)</f>
        <v>981</v>
      </c>
      <c r="E387" t="s">
        <v>203</v>
      </c>
      <c r="F387" s="7">
        <v>459.17132969638106</v>
      </c>
      <c r="G387" t="str">
        <f>VLOOKUP(мпф1[[#This Row],[артикул]],[1]!Таблица213[[code]:[упаковка]],4,FALSE)</f>
        <v>ОХЛ</v>
      </c>
      <c r="H387" t="str">
        <f>VLOOKUP(мпф1[[#This Row],[артикул]],[1]!Таблица213[[code]:[упаковка]],5,FALSE)</f>
        <v>крыло</v>
      </c>
      <c r="I387" s="7" cm="1">
        <f t="array" ref="I387">INDEX('[1]прайс ЗПП'!$A$1:$D$1080,MATCH(1,(мпф1[[#This Row],[артикул]]='[1]прайс ЗПП'!$B$1:$B$1080)*(мпф1[[#This Row],[Source.Name.1]]='[1]прайс ЗПП'!$A$1:$A$1080),0),4)</f>
        <v>646.14842783999973</v>
      </c>
      <c r="J387" s="7">
        <f>мпф1[[#This Row],[цена]]*мпф1[[#This Row],[объем]]</f>
        <v>296692.83279251878</v>
      </c>
      <c r="K387" s="7">
        <v>1521</v>
      </c>
      <c r="L387" t="s">
        <v>187</v>
      </c>
    </row>
    <row r="388" spans="1:12" x14ac:dyDescent="0.35">
      <c r="A388" t="s">
        <v>140</v>
      </c>
      <c r="B388" t="s">
        <v>97</v>
      </c>
      <c r="C388" t="s">
        <v>97</v>
      </c>
      <c r="D388">
        <f>VLOOKUP(мпф1[[#This Row],[Номенклатура]],[1]!Таблица213[[product_name]:[упаковка]],7,FALSE)</f>
        <v>978</v>
      </c>
      <c r="E388" t="s">
        <v>98</v>
      </c>
      <c r="F388" s="7">
        <v>10451.262392620642</v>
      </c>
      <c r="G388" t="str">
        <f>VLOOKUP(мпф1[[#This Row],[артикул]],[1]!Таблица213[[code]:[упаковка]],4,FALSE)</f>
        <v>ОХЛ</v>
      </c>
      <c r="H388" t="str">
        <f>VLOOKUP(мпф1[[#This Row],[артикул]],[1]!Таблица213[[code]:[упаковка]],5,FALSE)</f>
        <v>тушка</v>
      </c>
      <c r="I388" s="7" cm="1">
        <f t="array" ref="I388">INDEX('[1]прайс ЗПП'!$A$1:$D$1080,MATCH(1,(мпф1[[#This Row],[артикул]]='[1]прайс ЗПП'!$B$1:$B$1080)*(мпф1[[#This Row],[Source.Name.1]]='[1]прайс ЗПП'!$A$1:$A$1080),0),4)</f>
        <v>646.39174260655534</v>
      </c>
      <c r="J388" s="7">
        <f>мпф1[[#This Row],[цена]]*мпф1[[#This Row],[объем]]</f>
        <v>6755609.7104044138</v>
      </c>
      <c r="K388" s="7">
        <v>1524.6</v>
      </c>
      <c r="L388" t="s">
        <v>187</v>
      </c>
    </row>
    <row r="389" spans="1:12" x14ac:dyDescent="0.35">
      <c r="A389" t="s">
        <v>140</v>
      </c>
      <c r="B389" t="s">
        <v>97</v>
      </c>
      <c r="C389" t="s">
        <v>97</v>
      </c>
      <c r="D389">
        <f>VLOOKUP(мпф1[[#This Row],[Номенклатура]],[1]!Таблица213[[product_name]:[упаковка]],7,FALSE)</f>
        <v>981</v>
      </c>
      <c r="E389" t="s">
        <v>203</v>
      </c>
      <c r="F389" s="7">
        <v>2282.7374676334375</v>
      </c>
      <c r="G389" t="str">
        <f>VLOOKUP(мпф1[[#This Row],[артикул]],[1]!Таблица213[[code]:[упаковка]],4,FALSE)</f>
        <v>ОХЛ</v>
      </c>
      <c r="H389" t="str">
        <f>VLOOKUP(мпф1[[#This Row],[артикул]],[1]!Таблица213[[code]:[упаковка]],5,FALSE)</f>
        <v>крыло</v>
      </c>
      <c r="I389" s="7" cm="1">
        <f t="array" ref="I389">INDEX('[1]прайс ЗПП'!$A$1:$D$1080,MATCH(1,(мпф1[[#This Row],[артикул]]='[1]прайс ЗПП'!$B$1:$B$1080)*(мпф1[[#This Row],[Source.Name.1]]='[1]прайс ЗПП'!$A$1:$A$1080),0),4)</f>
        <v>646.14842783999973</v>
      </c>
      <c r="J389" s="7">
        <f>мпф1[[#This Row],[цена]]*мпф1[[#This Row],[объем]]</f>
        <v>1474987.225882808</v>
      </c>
      <c r="K389" s="7">
        <v>886.87735984263929</v>
      </c>
      <c r="L389" t="s">
        <v>187</v>
      </c>
    </row>
    <row r="390" spans="1:12" x14ac:dyDescent="0.35">
      <c r="A390" t="s">
        <v>140</v>
      </c>
      <c r="B390" t="s">
        <v>97</v>
      </c>
      <c r="C390" t="s">
        <v>97</v>
      </c>
      <c r="D390">
        <f>VLOOKUP(мпф1[[#This Row],[Номенклатура]],[1]!Таблица213[[product_name]:[упаковка]],7,FALSE)</f>
        <v>1614</v>
      </c>
      <c r="E390" t="s">
        <v>205</v>
      </c>
      <c r="F390" s="7">
        <v>1040.4255215442438</v>
      </c>
      <c r="G390" t="str">
        <f>VLOOKUP(мпф1[[#This Row],[артикул]],[1]!Таблица213[[code]:[упаковка]],4,FALSE)</f>
        <v>ОХЛ</v>
      </c>
      <c r="H390" t="str">
        <f>VLOOKUP(мпф1[[#This Row],[артикул]],[1]!Таблица213[[code]:[упаковка]],5,FALSE)</f>
        <v>бедро</v>
      </c>
      <c r="I390" s="7" cm="1">
        <f t="array" ref="I390">INDEX('[1]прайс ЗПП'!$A$1:$D$1080,MATCH(1,(мпф1[[#This Row],[артикул]]='[1]прайс ЗПП'!$B$1:$B$1080)*(мпф1[[#This Row],[Source.Name.1]]='[1]прайс ЗПП'!$A$1:$A$1080),0),4)</f>
        <v>680.15565791999995</v>
      </c>
      <c r="J390" s="7">
        <f>мпф1[[#This Row],[цена]]*мпф1[[#This Row],[объем]]</f>
        <v>707651.30512268422</v>
      </c>
      <c r="K390" s="7">
        <v>982.43586656919319</v>
      </c>
      <c r="L390" t="s">
        <v>187</v>
      </c>
    </row>
    <row r="391" spans="1:12" x14ac:dyDescent="0.35">
      <c r="A391" t="s">
        <v>140</v>
      </c>
      <c r="B391" t="s">
        <v>97</v>
      </c>
      <c r="C391" t="s">
        <v>97</v>
      </c>
      <c r="D391">
        <f>VLOOKUP(мпф1[[#This Row],[Номенклатура]],[1]!Таблица213[[product_name]:[упаковка]],7,FALSE)</f>
        <v>1615</v>
      </c>
      <c r="E391" t="s">
        <v>204</v>
      </c>
      <c r="F391" s="7">
        <v>1040.4255215442438</v>
      </c>
      <c r="G391" t="str">
        <f>VLOOKUP(мпф1[[#This Row],[артикул]],[1]!Таблица213[[code]:[упаковка]],4,FALSE)</f>
        <v>ОХЛ</v>
      </c>
      <c r="H391" t="str">
        <f>VLOOKUP(мпф1[[#This Row],[артикул]],[1]!Таблица213[[code]:[упаковка]],5,FALSE)</f>
        <v>голень</v>
      </c>
      <c r="I391" s="7" cm="1">
        <f t="array" ref="I391">INDEX('[1]прайс ЗПП'!$A$1:$D$1080,MATCH(1,(мпф1[[#This Row],[артикул]]='[1]прайс ЗПП'!$B$1:$B$1080)*(мпф1[[#This Row],[Source.Name.1]]='[1]прайс ЗПП'!$A$1:$A$1080),0),4)</f>
        <v>680.15565792000007</v>
      </c>
      <c r="J391" s="7">
        <f>мпф1[[#This Row],[цена]]*мпф1[[#This Row],[объем]]</f>
        <v>707651.30512268434</v>
      </c>
      <c r="K391" s="7">
        <v>1394.6945472013324</v>
      </c>
      <c r="L391" t="s">
        <v>187</v>
      </c>
    </row>
    <row r="392" spans="1:12" x14ac:dyDescent="0.35">
      <c r="A392" t="s">
        <v>140</v>
      </c>
      <c r="B392" t="s">
        <v>97</v>
      </c>
      <c r="C392" t="s">
        <v>97</v>
      </c>
      <c r="D392">
        <f>VLOOKUP(мпф1[[#This Row],[Номенклатура]],[1]!Таблица213[[product_name]:[упаковка]],7,FALSE)</f>
        <v>982</v>
      </c>
      <c r="E392" t="s">
        <v>100</v>
      </c>
      <c r="F392" s="7">
        <v>10446.039372934176</v>
      </c>
      <c r="G392" t="str">
        <f>VLOOKUP(мпф1[[#This Row],[артикул]],[1]!Таблица213[[code]:[упаковка]],4,FALSE)</f>
        <v>ОХЛ</v>
      </c>
      <c r="H392" t="str">
        <f>VLOOKUP(мпф1[[#This Row],[артикул]],[1]!Таблица213[[code]:[упаковка]],5,FALSE)</f>
        <v>филе</v>
      </c>
      <c r="I392" s="7" cm="1">
        <f t="array" ref="I392">INDEX('[1]прайс ЗПП'!$A$1:$D$1080,MATCH(1,(мпф1[[#This Row],[артикул]]='[1]прайс ЗПП'!$B$1:$B$1080)*(мпф1[[#This Row],[Source.Name.1]]='[1]прайс ЗПП'!$A$1:$A$1080),0),4)</f>
        <v>838.20584928766675</v>
      </c>
      <c r="J392" s="7">
        <f>мпф1[[#This Row],[цена]]*мпф1[[#This Row],[объем]]</f>
        <v>8755931.3042826969</v>
      </c>
      <c r="K392" s="7">
        <v>698.12605817059296</v>
      </c>
      <c r="L392" t="s">
        <v>187</v>
      </c>
    </row>
    <row r="393" spans="1:12" x14ac:dyDescent="0.35">
      <c r="A393" t="s">
        <v>140</v>
      </c>
      <c r="B393" t="s">
        <v>97</v>
      </c>
      <c r="C393" t="s">
        <v>97</v>
      </c>
      <c r="D393">
        <f>VLOOKUP(мпф1[[#This Row],[Номенклатура]],[1]!Таблица213[[product_name]:[упаковка]],7,FALSE)</f>
        <v>978</v>
      </c>
      <c r="E393" t="s">
        <v>98</v>
      </c>
      <c r="F393" s="7">
        <v>4180.504957048257</v>
      </c>
      <c r="G393" t="str">
        <f>VLOOKUP(мпф1[[#This Row],[артикул]],[1]!Таблица213[[code]:[упаковка]],4,FALSE)</f>
        <v>ОХЛ</v>
      </c>
      <c r="H393" t="str">
        <f>VLOOKUP(мпф1[[#This Row],[артикул]],[1]!Таблица213[[code]:[упаковка]],5,FALSE)</f>
        <v>тушка</v>
      </c>
      <c r="I393" s="7" cm="1">
        <f t="array" ref="I393">INDEX('[1]прайс ЗПП'!$A$1:$D$1080,MATCH(1,(мпф1[[#This Row],[артикул]]='[1]прайс ЗПП'!$B$1:$B$1080)*(мпф1[[#This Row],[Source.Name.1]]='[1]прайс ЗПП'!$A$1:$A$1080),0),4)</f>
        <v>646.39174260655534</v>
      </c>
      <c r="J393" s="7">
        <f>мпф1[[#This Row],[цена]]*мпф1[[#This Row],[объем]]</f>
        <v>2702243.8841617657</v>
      </c>
      <c r="K393" s="7">
        <v>699.33825403194021</v>
      </c>
      <c r="L393" t="s">
        <v>187</v>
      </c>
    </row>
    <row r="394" spans="1:12" x14ac:dyDescent="0.35">
      <c r="A394" t="s">
        <v>140</v>
      </c>
      <c r="B394" t="s">
        <v>97</v>
      </c>
      <c r="C394" t="s">
        <v>97</v>
      </c>
      <c r="D394">
        <f>VLOOKUP(мпф1[[#This Row],[Номенклатура]],[1]!Таблица213[[product_name]:[упаковка]],7,FALSE)</f>
        <v>981</v>
      </c>
      <c r="E394" t="s">
        <v>203</v>
      </c>
      <c r="F394" s="7">
        <v>2741.9087973298178</v>
      </c>
      <c r="G394" t="str">
        <f>VLOOKUP(мпф1[[#This Row],[артикул]],[1]!Таблица213[[code]:[упаковка]],4,FALSE)</f>
        <v>ОХЛ</v>
      </c>
      <c r="H394" t="str">
        <f>VLOOKUP(мпф1[[#This Row],[артикул]],[1]!Таблица213[[code]:[упаковка]],5,FALSE)</f>
        <v>крыло</v>
      </c>
      <c r="I394" s="7" cm="1">
        <f t="array" ref="I394">INDEX('[1]прайс ЗПП'!$A$1:$D$1080,MATCH(1,(мпф1[[#This Row],[артикул]]='[1]прайс ЗПП'!$B$1:$B$1080)*(мпф1[[#This Row],[Source.Name.1]]='[1]прайс ЗПП'!$A$1:$A$1080),0),4)</f>
        <v>646.14842783999973</v>
      </c>
      <c r="J394" s="7">
        <f>мпф1[[#This Row],[цена]]*мпф1[[#This Row],[объем]]</f>
        <v>1771680.0586753262</v>
      </c>
      <c r="K394" s="7">
        <v>529.83562405038072</v>
      </c>
      <c r="L394" t="s">
        <v>187</v>
      </c>
    </row>
    <row r="395" spans="1:12" x14ac:dyDescent="0.35">
      <c r="A395" t="s">
        <v>140</v>
      </c>
      <c r="B395" t="s">
        <v>97</v>
      </c>
      <c r="C395" t="s">
        <v>97</v>
      </c>
      <c r="D395">
        <f>VLOOKUP(мпф1[[#This Row],[Номенклатура]],[1]!Таблица213[[product_name]:[упаковка]],7,FALSE)</f>
        <v>1614</v>
      </c>
      <c r="E395" t="s">
        <v>205</v>
      </c>
      <c r="F395" s="7">
        <v>4174.2373334244967</v>
      </c>
      <c r="G395" t="str">
        <f>VLOOKUP(мпф1[[#This Row],[артикул]],[1]!Таблица213[[code]:[упаковка]],4,FALSE)</f>
        <v>ОХЛ</v>
      </c>
      <c r="H395" t="str">
        <f>VLOOKUP(мпф1[[#This Row],[артикул]],[1]!Таблица213[[code]:[упаковка]],5,FALSE)</f>
        <v>бедро</v>
      </c>
      <c r="I395" s="7" cm="1">
        <f t="array" ref="I395">INDEX('[1]прайс ЗПП'!$A$1:$D$1080,MATCH(1,(мпф1[[#This Row],[артикул]]='[1]прайс ЗПП'!$B$1:$B$1080)*(мпф1[[#This Row],[Source.Name.1]]='[1]прайс ЗПП'!$A$1:$A$1080),0),4)</f>
        <v>680.15565791999995</v>
      </c>
      <c r="J395" s="7">
        <f>мпф1[[#This Row],[цена]]*мпф1[[#This Row],[объем]]</f>
        <v>2839131.1398295648</v>
      </c>
      <c r="K395" s="7">
        <v>1379.3216527768448</v>
      </c>
      <c r="L395" t="s">
        <v>187</v>
      </c>
    </row>
    <row r="396" spans="1:12" x14ac:dyDescent="0.35">
      <c r="A396" t="s">
        <v>140</v>
      </c>
      <c r="B396" t="s">
        <v>97</v>
      </c>
      <c r="C396" t="s">
        <v>97</v>
      </c>
      <c r="D396">
        <f>VLOOKUP(мпф1[[#This Row],[Номенклатура]],[1]!Таблица213[[product_name]:[упаковка]],7,FALSE)</f>
        <v>1615</v>
      </c>
      <c r="E396" t="s">
        <v>204</v>
      </c>
      <c r="F396" s="7">
        <v>1040.4255215442438</v>
      </c>
      <c r="G396" t="str">
        <f>VLOOKUP(мпф1[[#This Row],[артикул]],[1]!Таблица213[[code]:[упаковка]],4,FALSE)</f>
        <v>ОХЛ</v>
      </c>
      <c r="H396" t="str">
        <f>VLOOKUP(мпф1[[#This Row],[артикул]],[1]!Таблица213[[code]:[упаковка]],5,FALSE)</f>
        <v>голень</v>
      </c>
      <c r="I396" s="7" cm="1">
        <f t="array" ref="I396">INDEX('[1]прайс ЗПП'!$A$1:$D$1080,MATCH(1,(мпф1[[#This Row],[артикул]]='[1]прайс ЗПП'!$B$1:$B$1080)*(мпф1[[#This Row],[Source.Name.1]]='[1]прайс ЗПП'!$A$1:$A$1080),0),4)</f>
        <v>680.15565792000007</v>
      </c>
      <c r="J396" s="7">
        <f>мпф1[[#This Row],[цена]]*мпф1[[#This Row],[объем]]</f>
        <v>707651.30512268434</v>
      </c>
      <c r="K396" s="7">
        <v>1885.5218636970123</v>
      </c>
      <c r="L396" t="s">
        <v>187</v>
      </c>
    </row>
    <row r="397" spans="1:12" x14ac:dyDescent="0.35">
      <c r="A397" t="s">
        <v>140</v>
      </c>
      <c r="B397" t="s">
        <v>97</v>
      </c>
      <c r="C397" t="s">
        <v>97</v>
      </c>
      <c r="D397">
        <f>VLOOKUP(мпф1[[#This Row],[Номенклатура]],[1]!Таблица213[[product_name]:[упаковка]],7,FALSE)</f>
        <v>983</v>
      </c>
      <c r="E397" t="s">
        <v>181</v>
      </c>
      <c r="F397" s="7">
        <v>520.54703403205576</v>
      </c>
      <c r="G397" t="str">
        <f>VLOOKUP(мпф1[[#This Row],[артикул]],[1]!Таблица213[[code]:[упаковка]],4,FALSE)</f>
        <v>ОХЛ</v>
      </c>
      <c r="H397" t="str">
        <f>VLOOKUP(мпф1[[#This Row],[артикул]],[1]!Таблица213[[code]:[упаковка]],5,FALSE)</f>
        <v>грудка</v>
      </c>
      <c r="I397" s="7" cm="1">
        <f t="array" ref="I397">INDEX('[1]прайс ЗПП'!$A$1:$D$1080,MATCH(1,(мпф1[[#This Row],[артикул]]='[1]прайс ЗПП'!$B$1:$B$1080)*(мпф1[[#This Row],[Source.Name.1]]='[1]прайс ЗПП'!$A$1:$A$1080),0),4)</f>
        <v>984.05438206850283</v>
      </c>
      <c r="J397" s="7">
        <f>мпф1[[#This Row],[цена]]*мпф1[[#This Row],[объем]]</f>
        <v>512246.58991200657</v>
      </c>
      <c r="K397" s="7">
        <v>5077.8</v>
      </c>
      <c r="L397" t="s">
        <v>187</v>
      </c>
    </row>
    <row r="398" spans="1:12" x14ac:dyDescent="0.35">
      <c r="A398" t="s">
        <v>140</v>
      </c>
      <c r="B398" t="s">
        <v>97</v>
      </c>
      <c r="C398" t="s">
        <v>97</v>
      </c>
      <c r="D398">
        <f>VLOOKUP(мпф1[[#This Row],[Номенклатура]],[1]!Таблица213[[product_name]:[упаковка]],7,FALSE)</f>
        <v>982</v>
      </c>
      <c r="E398" t="s">
        <v>100</v>
      </c>
      <c r="F398" s="7">
        <v>12535.247247521011</v>
      </c>
      <c r="G398" t="str">
        <f>VLOOKUP(мпф1[[#This Row],[артикул]],[1]!Таблица213[[code]:[упаковка]],4,FALSE)</f>
        <v>ОХЛ</v>
      </c>
      <c r="H398" t="str">
        <f>VLOOKUP(мпф1[[#This Row],[артикул]],[1]!Таблица213[[code]:[упаковка]],5,FALSE)</f>
        <v>филе</v>
      </c>
      <c r="I398" s="7" cm="1">
        <f t="array" ref="I398">INDEX('[1]прайс ЗПП'!$A$1:$D$1080,MATCH(1,(мпф1[[#This Row],[артикул]]='[1]прайс ЗПП'!$B$1:$B$1080)*(мпф1[[#This Row],[Source.Name.1]]='[1]прайс ЗПП'!$A$1:$A$1080),0),4)</f>
        <v>838.20584928766675</v>
      </c>
      <c r="J398" s="7">
        <f>мпф1[[#This Row],[цена]]*мпф1[[#This Row],[объем]]</f>
        <v>10507117.565139236</v>
      </c>
      <c r="K398" s="7">
        <v>7490.7</v>
      </c>
      <c r="L398" t="s">
        <v>187</v>
      </c>
    </row>
    <row r="399" spans="1:12" x14ac:dyDescent="0.35">
      <c r="A399" t="s">
        <v>140</v>
      </c>
      <c r="B399" t="s">
        <v>97</v>
      </c>
      <c r="C399" t="s">
        <v>97</v>
      </c>
      <c r="D399">
        <f>VLOOKUP(мпф1[[#This Row],[Номенклатура]],[1]!Таблица213[[product_name]:[упаковка]],7,FALSE)</f>
        <v>984</v>
      </c>
      <c r="E399" t="s">
        <v>101</v>
      </c>
      <c r="F399" s="7">
        <v>9402.3755791843214</v>
      </c>
      <c r="G399" t="str">
        <f>VLOOKUP(мпф1[[#This Row],[артикул]],[1]!Таблица213[[code]:[упаковка]],4,FALSE)</f>
        <v>ОХЛ</v>
      </c>
      <c r="H399" t="str">
        <f>VLOOKUP(мпф1[[#This Row],[артикул]],[1]!Таблица213[[code]:[упаковка]],5,FALSE)</f>
        <v>четвертина</v>
      </c>
      <c r="I399" s="7" cm="1">
        <f t="array" ref="I399">INDEX('[1]прайс ЗПП'!$A$1:$D$1080,MATCH(1,(мпф1[[#This Row],[артикул]]='[1]прайс ЗПП'!$B$1:$B$1080)*(мпф1[[#This Row],[Source.Name.1]]='[1]прайс ЗПП'!$A$1:$A$1080),0),4)</f>
        <v>735.84147841499396</v>
      </c>
      <c r="J399" s="7">
        <f>мпф1[[#This Row],[цена]]*мпф1[[#This Row],[объем]]</f>
        <v>6918657.9468000261</v>
      </c>
      <c r="K399" s="7">
        <v>62397</v>
      </c>
      <c r="L399" t="s">
        <v>187</v>
      </c>
    </row>
    <row r="400" spans="1:12" x14ac:dyDescent="0.35">
      <c r="A400" t="s">
        <v>140</v>
      </c>
      <c r="B400" t="s">
        <v>97</v>
      </c>
      <c r="C400" t="s">
        <v>97</v>
      </c>
      <c r="D400">
        <f>VLOOKUP(мпф1[[#This Row],[Номенклатура]],[1]!Таблица213[[product_name]:[упаковка]],7,FALSE)</f>
        <v>978</v>
      </c>
      <c r="E400" t="s">
        <v>98</v>
      </c>
      <c r="F400" s="7">
        <v>8361.009914096514</v>
      </c>
      <c r="G400" t="str">
        <f>VLOOKUP(мпф1[[#This Row],[артикул]],[1]!Таблица213[[code]:[упаковка]],4,FALSE)</f>
        <v>ОХЛ</v>
      </c>
      <c r="H400" t="str">
        <f>VLOOKUP(мпф1[[#This Row],[артикул]],[1]!Таблица213[[code]:[упаковка]],5,FALSE)</f>
        <v>тушка</v>
      </c>
      <c r="I400" s="7" cm="1">
        <f t="array" ref="I400">INDEX('[1]прайс ЗПП'!$A$1:$D$1080,MATCH(1,(мпф1[[#This Row],[артикул]]='[1]прайс ЗПП'!$B$1:$B$1080)*(мпф1[[#This Row],[Source.Name.1]]='[1]прайс ЗПП'!$A$1:$A$1080),0),4)</f>
        <v>646.39174260655534</v>
      </c>
      <c r="J400" s="7">
        <f>мпф1[[#This Row],[цена]]*мпф1[[#This Row],[объем]]</f>
        <v>5404487.7683235314</v>
      </c>
      <c r="K400" s="7">
        <v>99836.14</v>
      </c>
      <c r="L400" t="s">
        <v>187</v>
      </c>
    </row>
    <row r="401" spans="1:12" x14ac:dyDescent="0.35">
      <c r="A401" t="s">
        <v>140</v>
      </c>
      <c r="B401" t="s">
        <v>97</v>
      </c>
      <c r="C401" t="s">
        <v>97</v>
      </c>
      <c r="D401">
        <f>VLOOKUP(мпф1[[#This Row],[Номенклатура]],[1]!Таблица213[[product_name]:[упаковка]],7,FALSE)</f>
        <v>978</v>
      </c>
      <c r="E401" t="s">
        <v>98</v>
      </c>
      <c r="F401" s="7">
        <v>20887.378028150528</v>
      </c>
      <c r="G401" t="str">
        <f>VLOOKUP(мпф1[[#This Row],[артикул]],[1]!Таблица213[[code]:[упаковка]],4,FALSE)</f>
        <v>ОХЛ</v>
      </c>
      <c r="H401" t="str">
        <f>VLOOKUP(мпф1[[#This Row],[артикул]],[1]!Таблица213[[code]:[упаковка]],5,FALSE)</f>
        <v>тушка</v>
      </c>
      <c r="I401" s="7" cm="1">
        <f t="array" ref="I401">INDEX('[1]прайс ЗПП'!$A$1:$D$1080,MATCH(1,(мпф1[[#This Row],[артикул]]='[1]прайс ЗПП'!$B$1:$B$1080)*(мпф1[[#This Row],[Source.Name.1]]='[1]прайс ЗПП'!$A$1:$A$1080),0),4)</f>
        <v>646.39174260655534</v>
      </c>
      <c r="J401" s="7">
        <f>мпф1[[#This Row],[цена]]*мпф1[[#This Row],[объем]]</f>
        <v>13501428.682098096</v>
      </c>
      <c r="K401" s="7">
        <v>1867.9363862172404</v>
      </c>
      <c r="L401" t="s">
        <v>187</v>
      </c>
    </row>
    <row r="402" spans="1:12" x14ac:dyDescent="0.35">
      <c r="A402" t="s">
        <v>140</v>
      </c>
      <c r="B402" t="s">
        <v>97</v>
      </c>
      <c r="C402" t="s">
        <v>97</v>
      </c>
      <c r="D402">
        <f>VLOOKUP(мпф1[[#This Row],[Номенклатура]],[1]!Таблица213[[product_name]:[упаковка]],7,FALSE)</f>
        <v>978</v>
      </c>
      <c r="E402" t="s">
        <v>98</v>
      </c>
      <c r="F402" s="7">
        <v>5225.6311963103208</v>
      </c>
      <c r="G402" t="str">
        <f>VLOOKUP(мпф1[[#This Row],[артикул]],[1]!Таблица213[[code]:[упаковка]],4,FALSE)</f>
        <v>ОХЛ</v>
      </c>
      <c r="H402" t="str">
        <f>VLOOKUP(мпф1[[#This Row],[артикул]],[1]!Таблица213[[code]:[упаковка]],5,FALSE)</f>
        <v>тушка</v>
      </c>
      <c r="I402" s="7" cm="1">
        <f t="array" ref="I402">INDEX('[1]прайс ЗПП'!$A$1:$D$1080,MATCH(1,(мпф1[[#This Row],[артикул]]='[1]прайс ЗПП'!$B$1:$B$1080)*(мпф1[[#This Row],[Source.Name.1]]='[1]прайс ЗПП'!$A$1:$A$1080),0),4)</f>
        <v>646.39174260655534</v>
      </c>
      <c r="J402" s="7">
        <f>мпф1[[#This Row],[цена]]*мпф1[[#This Row],[объем]]</f>
        <v>3377804.8552022069</v>
      </c>
      <c r="K402" s="7">
        <v>3868.7999999999997</v>
      </c>
      <c r="L402" t="s">
        <v>187</v>
      </c>
    </row>
    <row r="403" spans="1:12" x14ac:dyDescent="0.35">
      <c r="A403" t="s">
        <v>140</v>
      </c>
      <c r="B403" t="s">
        <v>97</v>
      </c>
      <c r="C403" t="s">
        <v>97</v>
      </c>
      <c r="D403">
        <f>VLOOKUP(мпф1[[#This Row],[Номенклатура]],[1]!Таблица213[[product_name]:[упаковка]],7,FALSE)</f>
        <v>978</v>
      </c>
      <c r="E403" t="s">
        <v>98</v>
      </c>
      <c r="F403" s="7">
        <v>2090.2524785241285</v>
      </c>
      <c r="G403" t="str">
        <f>VLOOKUP(мпф1[[#This Row],[артикул]],[1]!Таблица213[[code]:[упаковка]],4,FALSE)</f>
        <v>ОХЛ</v>
      </c>
      <c r="H403" t="str">
        <f>VLOOKUP(мпф1[[#This Row],[артикул]],[1]!Таблица213[[code]:[упаковка]],5,FALSE)</f>
        <v>тушка</v>
      </c>
      <c r="I403" s="7" cm="1">
        <f t="array" ref="I403">INDEX('[1]прайс ЗПП'!$A$1:$D$1080,MATCH(1,(мпф1[[#This Row],[артикул]]='[1]прайс ЗПП'!$B$1:$B$1080)*(мпф1[[#This Row],[Source.Name.1]]='[1]прайс ЗПП'!$A$1:$A$1080),0),4)</f>
        <v>646.39174260655534</v>
      </c>
      <c r="J403" s="7">
        <f>мпф1[[#This Row],[цена]]*мпф1[[#This Row],[объем]]</f>
        <v>1351121.9420808828</v>
      </c>
      <c r="K403" s="7">
        <v>38686.688999999998</v>
      </c>
      <c r="L403" t="s">
        <v>187</v>
      </c>
    </row>
    <row r="404" spans="1:12" x14ac:dyDescent="0.35">
      <c r="A404" t="s">
        <v>140</v>
      </c>
      <c r="B404" t="s">
        <v>97</v>
      </c>
      <c r="C404" t="s">
        <v>97</v>
      </c>
      <c r="D404">
        <f>VLOOKUP(мпф1[[#This Row],[Номенклатура]],[1]!Таблица213[[product_name]:[упаковка]],7,FALSE)</f>
        <v>978</v>
      </c>
      <c r="E404" t="s">
        <v>98</v>
      </c>
      <c r="F404" s="7">
        <v>5225.6311963103208</v>
      </c>
      <c r="G404" t="str">
        <f>VLOOKUP(мпф1[[#This Row],[артикул]],[1]!Таблица213[[code]:[упаковка]],4,FALSE)</f>
        <v>ОХЛ</v>
      </c>
      <c r="H404" t="str">
        <f>VLOOKUP(мпф1[[#This Row],[артикул]],[1]!Таблица213[[code]:[упаковка]],5,FALSE)</f>
        <v>тушка</v>
      </c>
      <c r="I404" s="7" cm="1">
        <f t="array" ref="I404">INDEX('[1]прайс ЗПП'!$A$1:$D$1080,MATCH(1,(мпф1[[#This Row],[артикул]]='[1]прайс ЗПП'!$B$1:$B$1080)*(мпф1[[#This Row],[Source.Name.1]]='[1]прайс ЗПП'!$A$1:$A$1080),0),4)</f>
        <v>646.39174260655534</v>
      </c>
      <c r="J404" s="7">
        <f>мпф1[[#This Row],[цена]]*мпф1[[#This Row],[объем]]</f>
        <v>3377804.8552022069</v>
      </c>
      <c r="K404" s="7">
        <v>390.1</v>
      </c>
      <c r="L404" t="s">
        <v>187</v>
      </c>
    </row>
    <row r="405" spans="1:12" x14ac:dyDescent="0.35">
      <c r="A405" t="s">
        <v>140</v>
      </c>
      <c r="B405" t="s">
        <v>97</v>
      </c>
      <c r="C405" t="s">
        <v>97</v>
      </c>
      <c r="D405">
        <f>VLOOKUP(мпф1[[#This Row],[Номенклатура]],[1]!Таблица213[[product_name]:[упаковка]],7,FALSE)</f>
        <v>981</v>
      </c>
      <c r="E405" t="s">
        <v>203</v>
      </c>
      <c r="F405" s="7">
        <v>1823.5661379370561</v>
      </c>
      <c r="G405" t="str">
        <f>VLOOKUP(мпф1[[#This Row],[артикул]],[1]!Таблица213[[code]:[упаковка]],4,FALSE)</f>
        <v>ОХЛ</v>
      </c>
      <c r="H405" t="str">
        <f>VLOOKUP(мпф1[[#This Row],[артикул]],[1]!Таблица213[[code]:[упаковка]],5,FALSE)</f>
        <v>крыло</v>
      </c>
      <c r="I405" s="7" cm="1">
        <f t="array" ref="I405">INDEX('[1]прайс ЗПП'!$A$1:$D$1080,MATCH(1,(мпф1[[#This Row],[артикул]]='[1]прайс ЗПП'!$B$1:$B$1080)*(мпф1[[#This Row],[Source.Name.1]]='[1]прайс ЗПП'!$A$1:$A$1080),0),4)</f>
        <v>646.14842783999973</v>
      </c>
      <c r="J405" s="7">
        <f>мпф1[[#This Row],[цена]]*мпф1[[#This Row],[объем]]</f>
        <v>1178294.3930902889</v>
      </c>
      <c r="K405" s="7">
        <v>6616.5659999999998</v>
      </c>
      <c r="L405" t="s">
        <v>187</v>
      </c>
    </row>
    <row r="406" spans="1:12" x14ac:dyDescent="0.35">
      <c r="A406" t="s">
        <v>140</v>
      </c>
      <c r="B406" t="s">
        <v>97</v>
      </c>
      <c r="C406" t="s">
        <v>97</v>
      </c>
      <c r="D406">
        <f>VLOOKUP(мпф1[[#This Row],[Номенклатура]],[1]!Таблица213[[product_name]:[упаковка]],7,FALSE)</f>
        <v>984</v>
      </c>
      <c r="E406" t="s">
        <v>101</v>
      </c>
      <c r="F406" s="7">
        <v>515.19866187311345</v>
      </c>
      <c r="G406" t="str">
        <f>VLOOKUP(мпф1[[#This Row],[артикул]],[1]!Таблица213[[code]:[упаковка]],4,FALSE)</f>
        <v>ОХЛ</v>
      </c>
      <c r="H406" t="str">
        <f>VLOOKUP(мпф1[[#This Row],[артикул]],[1]!Таблица213[[code]:[упаковка]],5,FALSE)</f>
        <v>четвертина</v>
      </c>
      <c r="I406" s="7" cm="1">
        <f t="array" ref="I406">INDEX('[1]прайс ЗПП'!$A$1:$D$1080,MATCH(1,(мпф1[[#This Row],[артикул]]='[1]прайс ЗПП'!$B$1:$B$1080)*(мпф1[[#This Row],[Source.Name.1]]='[1]прайс ЗПП'!$A$1:$A$1080),0),4)</f>
        <v>735.84147841499396</v>
      </c>
      <c r="J406" s="7">
        <f>мпф1[[#This Row],[цена]]*мпф1[[#This Row],[объем]]</f>
        <v>379104.5450301384</v>
      </c>
      <c r="K406" s="7">
        <v>74877.213999999993</v>
      </c>
      <c r="L406" t="s">
        <v>187</v>
      </c>
    </row>
    <row r="407" spans="1:12" x14ac:dyDescent="0.35">
      <c r="A407" t="s">
        <v>140</v>
      </c>
      <c r="B407" t="s">
        <v>97</v>
      </c>
      <c r="C407" t="s">
        <v>97</v>
      </c>
      <c r="D407">
        <f>VLOOKUP(мпф1[[#This Row],[Номенклатура]],[1]!Таблица213[[product_name]:[упаковка]],7,FALSE)</f>
        <v>982</v>
      </c>
      <c r="E407" t="s">
        <v>100</v>
      </c>
      <c r="F407" s="7">
        <v>5745.3216551137966</v>
      </c>
      <c r="G407" t="str">
        <f>VLOOKUP(мпф1[[#This Row],[артикул]],[1]!Таблица213[[code]:[упаковка]],4,FALSE)</f>
        <v>ОХЛ</v>
      </c>
      <c r="H407" t="str">
        <f>VLOOKUP(мпф1[[#This Row],[артикул]],[1]!Таблица213[[code]:[упаковка]],5,FALSE)</f>
        <v>филе</v>
      </c>
      <c r="I407" s="7" cm="1">
        <f t="array" ref="I407">INDEX('[1]прайс ЗПП'!$A$1:$D$1080,MATCH(1,(мпф1[[#This Row],[артикул]]='[1]прайс ЗПП'!$B$1:$B$1080)*(мпф1[[#This Row],[Source.Name.1]]='[1]прайс ЗПП'!$A$1:$A$1080),0),4)</f>
        <v>838.20584928766675</v>
      </c>
      <c r="J407" s="7">
        <f>мпф1[[#This Row],[цена]]*мпф1[[#This Row],[объем]]</f>
        <v>4815762.2173554832</v>
      </c>
      <c r="K407" s="7">
        <v>74882.880000000005</v>
      </c>
      <c r="L407" t="s">
        <v>187</v>
      </c>
    </row>
    <row r="408" spans="1:12" x14ac:dyDescent="0.35">
      <c r="A408" t="s">
        <v>140</v>
      </c>
      <c r="B408" t="s">
        <v>97</v>
      </c>
      <c r="C408" t="s">
        <v>97</v>
      </c>
      <c r="D408">
        <f>VLOOKUP(мпф1[[#This Row],[Номенклатура]],[1]!Таблица213[[product_name]:[упаковка]],7,FALSE)</f>
        <v>983</v>
      </c>
      <c r="E408" t="s">
        <v>181</v>
      </c>
      <c r="F408" s="7">
        <v>312.3282204192335</v>
      </c>
      <c r="G408" t="str">
        <f>VLOOKUP(мпф1[[#This Row],[артикул]],[1]!Таблица213[[code]:[упаковка]],4,FALSE)</f>
        <v>ОХЛ</v>
      </c>
      <c r="H408" t="str">
        <f>VLOOKUP(мпф1[[#This Row],[артикул]],[1]!Таблица213[[code]:[упаковка]],5,FALSE)</f>
        <v>грудка</v>
      </c>
      <c r="I408" s="7" cm="1">
        <f t="array" ref="I408">INDEX('[1]прайс ЗПП'!$A$1:$D$1080,MATCH(1,(мпф1[[#This Row],[артикул]]='[1]прайс ЗПП'!$B$1:$B$1080)*(мпф1[[#This Row],[Source.Name.1]]='[1]прайс ЗПП'!$A$1:$A$1080),0),4)</f>
        <v>984.05438206850283</v>
      </c>
      <c r="J408" s="7">
        <f>мпф1[[#This Row],[цена]]*мпф1[[#This Row],[объем]]</f>
        <v>307347.95394720399</v>
      </c>
      <c r="K408" s="7">
        <v>1339.6289433444176</v>
      </c>
      <c r="L408" t="s">
        <v>187</v>
      </c>
    </row>
    <row r="409" spans="1:12" x14ac:dyDescent="0.35">
      <c r="A409" t="s">
        <v>140</v>
      </c>
      <c r="B409" t="s">
        <v>97</v>
      </c>
      <c r="C409" t="s">
        <v>97</v>
      </c>
      <c r="D409">
        <f>VLOOKUP(мпф1[[#This Row],[Номенклатура]],[1]!Таблица213[[product_name]:[упаковка]],7,FALSE)</f>
        <v>978</v>
      </c>
      <c r="E409" t="s">
        <v>98</v>
      </c>
      <c r="F409" s="7">
        <v>7315.8836748344493</v>
      </c>
      <c r="G409" t="str">
        <f>VLOOKUP(мпф1[[#This Row],[артикул]],[1]!Таблица213[[code]:[упаковка]],4,FALSE)</f>
        <v>ОХЛ</v>
      </c>
      <c r="H409" t="str">
        <f>VLOOKUP(мпф1[[#This Row],[артикул]],[1]!Таблица213[[code]:[упаковка]],5,FALSE)</f>
        <v>тушка</v>
      </c>
      <c r="I409" s="7" cm="1">
        <f t="array" ref="I409">INDEX('[1]прайс ЗПП'!$A$1:$D$1080,MATCH(1,(мпф1[[#This Row],[артикул]]='[1]прайс ЗПП'!$B$1:$B$1080)*(мпф1[[#This Row],[Source.Name.1]]='[1]прайс ЗПП'!$A$1:$A$1080),0),4)</f>
        <v>646.39174260655534</v>
      </c>
      <c r="J409" s="7">
        <f>мпф1[[#This Row],[цена]]*мпф1[[#This Row],[объем]]</f>
        <v>4728926.7972830897</v>
      </c>
      <c r="K409" s="7">
        <v>3889.8855243778644</v>
      </c>
      <c r="L409" t="s">
        <v>187</v>
      </c>
    </row>
    <row r="410" spans="1:12" x14ac:dyDescent="0.35">
      <c r="A410" t="s">
        <v>140</v>
      </c>
      <c r="B410" t="s">
        <v>97</v>
      </c>
      <c r="C410" t="s">
        <v>97</v>
      </c>
      <c r="D410">
        <f>VLOOKUP(мпф1[[#This Row],[Номенклатура]],[1]!Таблица213[[product_name]:[упаковка]],7,FALSE)</f>
        <v>982</v>
      </c>
      <c r="E410" t="s">
        <v>100</v>
      </c>
      <c r="F410" s="7">
        <v>3133.8118118802527</v>
      </c>
      <c r="G410" t="str">
        <f>VLOOKUP(мпф1[[#This Row],[артикул]],[1]!Таблица213[[code]:[упаковка]],4,FALSE)</f>
        <v>ОХЛ</v>
      </c>
      <c r="H410" t="str">
        <f>VLOOKUP(мпф1[[#This Row],[артикул]],[1]!Таблица213[[code]:[упаковка]],5,FALSE)</f>
        <v>филе</v>
      </c>
      <c r="I410" s="7" cm="1">
        <f t="array" ref="I410">INDEX('[1]прайс ЗПП'!$A$1:$D$1080,MATCH(1,(мпф1[[#This Row],[артикул]]='[1]прайс ЗПП'!$B$1:$B$1080)*(мпф1[[#This Row],[Source.Name.1]]='[1]прайс ЗПП'!$A$1:$A$1080),0),4)</f>
        <v>838.20584928766675</v>
      </c>
      <c r="J410" s="7">
        <f>мпф1[[#This Row],[цена]]*мпф1[[#This Row],[объем]]</f>
        <v>2626779.391284809</v>
      </c>
      <c r="K410" s="7">
        <v>3090.4391929987601</v>
      </c>
      <c r="L410" t="s">
        <v>187</v>
      </c>
    </row>
    <row r="411" spans="1:12" x14ac:dyDescent="0.35">
      <c r="A411" t="s">
        <v>140</v>
      </c>
      <c r="B411" t="s">
        <v>97</v>
      </c>
      <c r="C411" t="s">
        <v>97</v>
      </c>
      <c r="D411">
        <f>VLOOKUP(мпф1[[#This Row],[Номенклатура]],[1]!Таблица213[[product_name]:[упаковка]],7,FALSE)</f>
        <v>981</v>
      </c>
      <c r="E411" t="s">
        <v>203</v>
      </c>
      <c r="F411" s="7">
        <v>1377.513989089143</v>
      </c>
      <c r="G411" t="str">
        <f>VLOOKUP(мпф1[[#This Row],[артикул]],[1]!Таблица213[[code]:[упаковка]],4,FALSE)</f>
        <v>ОХЛ</v>
      </c>
      <c r="H411" t="str">
        <f>VLOOKUP(мпф1[[#This Row],[артикул]],[1]!Таблица213[[code]:[упаковка]],5,FALSE)</f>
        <v>крыло</v>
      </c>
      <c r="I411" s="7" cm="1">
        <f t="array" ref="I411">INDEX('[1]прайс ЗПП'!$A$1:$D$1080,MATCH(1,(мпф1[[#This Row],[артикул]]='[1]прайс ЗПП'!$B$1:$B$1080)*(мпф1[[#This Row],[Source.Name.1]]='[1]прайс ЗПП'!$A$1:$A$1080),0),4)</f>
        <v>646.14842783999973</v>
      </c>
      <c r="J411" s="7">
        <f>мпф1[[#This Row],[цена]]*мпф1[[#This Row],[объем]]</f>
        <v>890078.49837755633</v>
      </c>
      <c r="K411" s="7">
        <v>4617</v>
      </c>
      <c r="L411" t="s">
        <v>187</v>
      </c>
    </row>
    <row r="412" spans="1:12" x14ac:dyDescent="0.35">
      <c r="A412" t="s">
        <v>140</v>
      </c>
      <c r="B412" t="s">
        <v>97</v>
      </c>
      <c r="C412" t="s">
        <v>97</v>
      </c>
      <c r="D412">
        <f>VLOOKUP(мпф1[[#This Row],[Номенклатура]],[1]!Таблица213[[product_name]:[упаковка]],7,FALSE)</f>
        <v>984</v>
      </c>
      <c r="E412" t="s">
        <v>101</v>
      </c>
      <c r="F412" s="7">
        <v>2089.4167953742935</v>
      </c>
      <c r="G412" t="str">
        <f>VLOOKUP(мпф1[[#This Row],[артикул]],[1]!Таблица213[[code]:[упаковка]],4,FALSE)</f>
        <v>ОХЛ</v>
      </c>
      <c r="H412" t="str">
        <f>VLOOKUP(мпф1[[#This Row],[артикул]],[1]!Таблица213[[code]:[упаковка]],5,FALSE)</f>
        <v>четвертина</v>
      </c>
      <c r="I412" s="7" cm="1">
        <f t="array" ref="I412">INDEX('[1]прайс ЗПП'!$A$1:$D$1080,MATCH(1,(мпф1[[#This Row],[артикул]]='[1]прайс ЗПП'!$B$1:$B$1080)*(мпф1[[#This Row],[Source.Name.1]]='[1]прайс ЗПП'!$A$1:$A$1080),0),4)</f>
        <v>735.84147841499396</v>
      </c>
      <c r="J412" s="7">
        <f>мпф1[[#This Row],[цена]]*мпф1[[#This Row],[объем]]</f>
        <v>1537479.5437333391</v>
      </c>
      <c r="K412" s="7">
        <v>24964.605</v>
      </c>
      <c r="L412" t="s">
        <v>187</v>
      </c>
    </row>
    <row r="413" spans="1:12" x14ac:dyDescent="0.35">
      <c r="A413" t="s">
        <v>140</v>
      </c>
      <c r="B413" t="s">
        <v>97</v>
      </c>
      <c r="C413" t="s">
        <v>97</v>
      </c>
      <c r="D413">
        <f>VLOOKUP(мпф1[[#This Row],[Номенклатура]],[1]!Таблица213[[product_name]:[упаковка]],7,FALSE)</f>
        <v>983</v>
      </c>
      <c r="E413" t="s">
        <v>181</v>
      </c>
      <c r="F413" s="7">
        <v>3136.2958800431365</v>
      </c>
      <c r="G413" t="str">
        <f>VLOOKUP(мпф1[[#This Row],[артикул]],[1]!Таблица213[[code]:[упаковка]],4,FALSE)</f>
        <v>ОХЛ</v>
      </c>
      <c r="H413" t="str">
        <f>VLOOKUP(мпф1[[#This Row],[артикул]],[1]!Таблица213[[code]:[упаковка]],5,FALSE)</f>
        <v>грудка</v>
      </c>
      <c r="I413" s="7" cm="1">
        <f t="array" ref="I413">INDEX('[1]прайс ЗПП'!$A$1:$D$1080,MATCH(1,(мпф1[[#This Row],[артикул]]='[1]прайс ЗПП'!$B$1:$B$1080)*(мпф1[[#This Row],[Source.Name.1]]='[1]прайс ЗПП'!$A$1:$A$1080),0),4)</f>
        <v>984.05438206850283</v>
      </c>
      <c r="J413" s="7">
        <f>мпф1[[#This Row],[цена]]*мпф1[[#This Row],[объем]]</f>
        <v>3086285.70421984</v>
      </c>
      <c r="K413" s="7">
        <v>24962.409</v>
      </c>
      <c r="L413" t="s">
        <v>187</v>
      </c>
    </row>
    <row r="414" spans="1:12" x14ac:dyDescent="0.35">
      <c r="A414" t="s">
        <v>140</v>
      </c>
      <c r="B414" t="s">
        <v>97</v>
      </c>
      <c r="C414" t="s">
        <v>97</v>
      </c>
      <c r="D414">
        <f>VLOOKUP(мпф1[[#This Row],[Номенклатура]],[1]!Таблица213[[product_name]:[упаковка]],7,FALSE)</f>
        <v>978</v>
      </c>
      <c r="E414" t="s">
        <v>98</v>
      </c>
      <c r="F414" s="7">
        <v>5225.6311963103208</v>
      </c>
      <c r="G414" t="str">
        <f>VLOOKUP(мпф1[[#This Row],[артикул]],[1]!Таблица213[[code]:[упаковка]],4,FALSE)</f>
        <v>ОХЛ</v>
      </c>
      <c r="H414" t="str">
        <f>VLOOKUP(мпф1[[#This Row],[артикул]],[1]!Таблица213[[code]:[упаковка]],5,FALSE)</f>
        <v>тушка</v>
      </c>
      <c r="I414" s="7" cm="1">
        <f t="array" ref="I414">INDEX('[1]прайс ЗПП'!$A$1:$D$1080,MATCH(1,(мпф1[[#This Row],[артикул]]='[1]прайс ЗПП'!$B$1:$B$1080)*(мпф1[[#This Row],[Source.Name.1]]='[1]прайс ЗПП'!$A$1:$A$1080),0),4)</f>
        <v>646.39174260655534</v>
      </c>
      <c r="J414" s="7">
        <f>мпф1[[#This Row],[цена]]*мпф1[[#This Row],[объем]]</f>
        <v>3377804.8552022069</v>
      </c>
      <c r="K414" s="7">
        <v>16219.479000000001</v>
      </c>
      <c r="L414" t="s">
        <v>187</v>
      </c>
    </row>
    <row r="415" spans="1:12" x14ac:dyDescent="0.35">
      <c r="A415" t="s">
        <v>140</v>
      </c>
      <c r="B415" t="s">
        <v>97</v>
      </c>
      <c r="C415" t="s">
        <v>97</v>
      </c>
      <c r="D415">
        <f>VLOOKUP(мпф1[[#This Row],[Номенклатура]],[1]!Таблица213[[product_name]:[упаковка]],7,FALSE)</f>
        <v>981</v>
      </c>
      <c r="E415" t="s">
        <v>203</v>
      </c>
      <c r="F415" s="7">
        <v>1823.5661379370561</v>
      </c>
      <c r="G415" t="str">
        <f>VLOOKUP(мпф1[[#This Row],[артикул]],[1]!Таблица213[[code]:[упаковка]],4,FALSE)</f>
        <v>ОХЛ</v>
      </c>
      <c r="H415" t="str">
        <f>VLOOKUP(мпф1[[#This Row],[артикул]],[1]!Таблица213[[code]:[упаковка]],5,FALSE)</f>
        <v>крыло</v>
      </c>
      <c r="I415" s="7" cm="1">
        <f t="array" ref="I415">INDEX('[1]прайс ЗПП'!$A$1:$D$1080,MATCH(1,(мпф1[[#This Row],[артикул]]='[1]прайс ЗПП'!$B$1:$B$1080)*(мпф1[[#This Row],[Source.Name.1]]='[1]прайс ЗПП'!$A$1:$A$1080),0),4)</f>
        <v>646.14842783999973</v>
      </c>
      <c r="J415" s="7">
        <f>мпф1[[#This Row],[цена]]*мпф1[[#This Row],[объем]]</f>
        <v>1178294.3930902889</v>
      </c>
      <c r="K415" s="7">
        <v>2496.8999999999996</v>
      </c>
      <c r="L415" t="s">
        <v>187</v>
      </c>
    </row>
    <row r="416" spans="1:12" x14ac:dyDescent="0.35">
      <c r="A416" t="s">
        <v>140</v>
      </c>
      <c r="B416" t="s">
        <v>97</v>
      </c>
      <c r="C416" t="s">
        <v>97</v>
      </c>
      <c r="D416">
        <f>VLOOKUP(мпф1[[#This Row],[Номенклатура]],[1]!Таблица213[[product_name]:[упаковка]],7,FALSE)</f>
        <v>984</v>
      </c>
      <c r="E416" t="s">
        <v>101</v>
      </c>
      <c r="F416" s="7">
        <v>1044.7083976871468</v>
      </c>
      <c r="G416" t="str">
        <f>VLOOKUP(мпф1[[#This Row],[артикул]],[1]!Таблица213[[code]:[упаковка]],4,FALSE)</f>
        <v>ОХЛ</v>
      </c>
      <c r="H416" t="str">
        <f>VLOOKUP(мпф1[[#This Row],[артикул]],[1]!Таблица213[[code]:[упаковка]],5,FALSE)</f>
        <v>четвертина</v>
      </c>
      <c r="I416" s="7" cm="1">
        <f t="array" ref="I416">INDEX('[1]прайс ЗПП'!$A$1:$D$1080,MATCH(1,(мпф1[[#This Row],[артикул]]='[1]прайс ЗПП'!$B$1:$B$1080)*(мпф1[[#This Row],[Source.Name.1]]='[1]прайс ЗПП'!$A$1:$A$1080),0),4)</f>
        <v>735.84147841499396</v>
      </c>
      <c r="J416" s="7">
        <f>мпф1[[#This Row],[цена]]*мпф1[[#This Row],[объем]]</f>
        <v>768739.77186666953</v>
      </c>
      <c r="K416" s="7">
        <v>31194.06</v>
      </c>
      <c r="L416" t="s">
        <v>187</v>
      </c>
    </row>
    <row r="417" spans="1:12" x14ac:dyDescent="0.35">
      <c r="A417" t="s">
        <v>140</v>
      </c>
      <c r="B417" t="s">
        <v>97</v>
      </c>
      <c r="C417" t="s">
        <v>97</v>
      </c>
      <c r="D417">
        <f>VLOOKUP(мпф1[[#This Row],[Номенклатура]],[1]!Таблица213[[product_name]:[упаковка]],7,FALSE)</f>
        <v>978</v>
      </c>
      <c r="E417" t="s">
        <v>98</v>
      </c>
      <c r="F417" s="7">
        <v>20887.378028150528</v>
      </c>
      <c r="G417" t="str">
        <f>VLOOKUP(мпф1[[#This Row],[артикул]],[1]!Таблица213[[code]:[упаковка]],4,FALSE)</f>
        <v>ОХЛ</v>
      </c>
      <c r="H417" t="str">
        <f>VLOOKUP(мпф1[[#This Row],[артикул]],[1]!Таблица213[[code]:[упаковка]],5,FALSE)</f>
        <v>тушка</v>
      </c>
      <c r="I417" s="7" cm="1">
        <f t="array" ref="I417">INDEX('[1]прайс ЗПП'!$A$1:$D$1080,MATCH(1,(мпф1[[#This Row],[артикул]]='[1]прайс ЗПП'!$B$1:$B$1080)*(мпф1[[#This Row],[Source.Name.1]]='[1]прайс ЗПП'!$A$1:$A$1080),0),4)</f>
        <v>646.39174260655534</v>
      </c>
      <c r="J417" s="7">
        <f>мпф1[[#This Row],[цена]]*мпф1[[#This Row],[объем]]</f>
        <v>13501428.682098096</v>
      </c>
      <c r="K417" s="7">
        <v>2494.0079999999998</v>
      </c>
      <c r="L417" t="s">
        <v>187</v>
      </c>
    </row>
    <row r="418" spans="1:12" x14ac:dyDescent="0.35">
      <c r="A418" t="s">
        <v>140</v>
      </c>
      <c r="B418" t="s">
        <v>97</v>
      </c>
      <c r="C418" t="s">
        <v>97</v>
      </c>
      <c r="D418">
        <f>VLOOKUP(мпф1[[#This Row],[Номенклатура]],[1]!Таблица213[[product_name]:[упаковка]],7,FALSE)</f>
        <v>982</v>
      </c>
      <c r="E418" t="s">
        <v>100</v>
      </c>
      <c r="F418" s="7">
        <v>2089.2078745868348</v>
      </c>
      <c r="G418" t="str">
        <f>VLOOKUP(мпф1[[#This Row],[артикул]],[1]!Таблица213[[code]:[упаковка]],4,FALSE)</f>
        <v>ОХЛ</v>
      </c>
      <c r="H418" t="str">
        <f>VLOOKUP(мпф1[[#This Row],[артикул]],[1]!Таблица213[[code]:[упаковка]],5,FALSE)</f>
        <v>филе</v>
      </c>
      <c r="I418" s="7" cm="1">
        <f t="array" ref="I418">INDEX('[1]прайс ЗПП'!$A$1:$D$1080,MATCH(1,(мпф1[[#This Row],[артикул]]='[1]прайс ЗПП'!$B$1:$B$1080)*(мпф1[[#This Row],[Source.Name.1]]='[1]прайс ЗПП'!$A$1:$A$1080),0),4)</f>
        <v>838.20584928766675</v>
      </c>
      <c r="J418" s="7">
        <f>мпф1[[#This Row],[цена]]*мпф1[[#This Row],[объем]]</f>
        <v>1751186.260856539</v>
      </c>
      <c r="K418" s="7">
        <v>1933.9</v>
      </c>
      <c r="L418" t="s">
        <v>187</v>
      </c>
    </row>
    <row r="419" spans="1:12" x14ac:dyDescent="0.35">
      <c r="A419" t="s">
        <v>140</v>
      </c>
      <c r="B419" t="s">
        <v>97</v>
      </c>
      <c r="C419" t="s">
        <v>97</v>
      </c>
      <c r="D419">
        <f>VLOOKUP(мпф1[[#This Row],[Номенклатура]],[1]!Таблица213[[product_name]:[упаковка]],7,FALSE)</f>
        <v>978</v>
      </c>
      <c r="E419" t="s">
        <v>98</v>
      </c>
      <c r="F419" s="7">
        <v>2090.2524785241285</v>
      </c>
      <c r="G419" t="str">
        <f>VLOOKUP(мпф1[[#This Row],[артикул]],[1]!Таблица213[[code]:[упаковка]],4,FALSE)</f>
        <v>ОХЛ</v>
      </c>
      <c r="H419" t="str">
        <f>VLOOKUP(мпф1[[#This Row],[артикул]],[1]!Таблица213[[code]:[упаковка]],5,FALSE)</f>
        <v>тушка</v>
      </c>
      <c r="I419" s="7" cm="1">
        <f t="array" ref="I419">INDEX('[1]прайс ЗПП'!$A$1:$D$1080,MATCH(1,(мпф1[[#This Row],[артикул]]='[1]прайс ЗПП'!$B$1:$B$1080)*(мпф1[[#This Row],[Source.Name.1]]='[1]прайс ЗПП'!$A$1:$A$1080),0),4)</f>
        <v>646.39174260655534</v>
      </c>
      <c r="J419" s="7">
        <f>мпф1[[#This Row],[цена]]*мпф1[[#This Row],[объем]]</f>
        <v>1351121.9420808828</v>
      </c>
      <c r="K419" s="7">
        <v>1934.3999999999999</v>
      </c>
      <c r="L419" t="s">
        <v>187</v>
      </c>
    </row>
    <row r="420" spans="1:12" x14ac:dyDescent="0.35">
      <c r="A420" t="s">
        <v>140</v>
      </c>
      <c r="B420" t="s">
        <v>97</v>
      </c>
      <c r="C420" t="s">
        <v>97</v>
      </c>
      <c r="D420">
        <f>VLOOKUP(мпф1[[#This Row],[Номенклатура]],[1]!Таблица213[[product_name]:[упаковка]],7,FALSE)</f>
        <v>984</v>
      </c>
      <c r="E420" t="s">
        <v>101</v>
      </c>
      <c r="F420" s="7">
        <v>1044.7083976871468</v>
      </c>
      <c r="G420" t="str">
        <f>VLOOKUP(мпф1[[#This Row],[артикул]],[1]!Таблица213[[code]:[упаковка]],4,FALSE)</f>
        <v>ОХЛ</v>
      </c>
      <c r="H420" t="str">
        <f>VLOOKUP(мпф1[[#This Row],[артикул]],[1]!Таблица213[[code]:[упаковка]],5,FALSE)</f>
        <v>четвертина</v>
      </c>
      <c r="I420" s="7" cm="1">
        <f t="array" ref="I420">INDEX('[1]прайс ЗПП'!$A$1:$D$1080,MATCH(1,(мпф1[[#This Row],[артикул]]='[1]прайс ЗПП'!$B$1:$B$1080)*(мпф1[[#This Row],[Source.Name.1]]='[1]прайс ЗПП'!$A$1:$A$1080),0),4)</f>
        <v>735.84147841499396</v>
      </c>
      <c r="J420" s="7">
        <f>мпф1[[#This Row],[цена]]*мпф1[[#This Row],[объем]]</f>
        <v>768739.77186666953</v>
      </c>
      <c r="K420" s="7">
        <v>1867.9363862172404</v>
      </c>
      <c r="L420" t="s">
        <v>187</v>
      </c>
    </row>
    <row r="421" spans="1:12" x14ac:dyDescent="0.35">
      <c r="A421" t="s">
        <v>140</v>
      </c>
      <c r="B421" t="s">
        <v>97</v>
      </c>
      <c r="C421" t="s">
        <v>97</v>
      </c>
      <c r="D421">
        <f>VLOOKUP(мпф1[[#This Row],[Номенклатура]],[1]!Таблица213[[product_name]:[упаковка]],7,FALSE)</f>
        <v>983</v>
      </c>
      <c r="E421" t="s">
        <v>181</v>
      </c>
      <c r="F421" s="7">
        <v>2095.2018119790246</v>
      </c>
      <c r="G421" t="str">
        <f>VLOOKUP(мпф1[[#This Row],[артикул]],[1]!Таблица213[[code]:[упаковка]],4,FALSE)</f>
        <v>ОХЛ</v>
      </c>
      <c r="H421" t="str">
        <f>VLOOKUP(мпф1[[#This Row],[артикул]],[1]!Таблица213[[code]:[упаковка]],5,FALSE)</f>
        <v>грудка</v>
      </c>
      <c r="I421" s="7" cm="1">
        <f t="array" ref="I421">INDEX('[1]прайс ЗПП'!$A$1:$D$1080,MATCH(1,(мпф1[[#This Row],[артикул]]='[1]прайс ЗПП'!$B$1:$B$1080)*(мпф1[[#This Row],[Source.Name.1]]='[1]прайс ЗПП'!$A$1:$A$1080),0),4)</f>
        <v>984.05438206850283</v>
      </c>
      <c r="J421" s="7">
        <f>мпф1[[#This Row],[цена]]*мпф1[[#This Row],[объем]]</f>
        <v>2061792.5243958265</v>
      </c>
      <c r="K421" s="7">
        <v>99837</v>
      </c>
      <c r="L421" t="s">
        <v>187</v>
      </c>
    </row>
    <row r="422" spans="1:12" x14ac:dyDescent="0.35">
      <c r="A422" t="s">
        <v>140</v>
      </c>
      <c r="B422" t="s">
        <v>97</v>
      </c>
      <c r="C422" t="s">
        <v>97</v>
      </c>
      <c r="D422">
        <f>VLOOKUP(мпф1[[#This Row],[Номенклатура]],[1]!Таблица213[[product_name]:[упаковка]],7,FALSE)</f>
        <v>981</v>
      </c>
      <c r="E422" t="s">
        <v>203</v>
      </c>
      <c r="F422" s="7">
        <v>1823.5661379370561</v>
      </c>
      <c r="G422" t="str">
        <f>VLOOKUP(мпф1[[#This Row],[артикул]],[1]!Таблица213[[code]:[упаковка]],4,FALSE)</f>
        <v>ОХЛ</v>
      </c>
      <c r="H422" t="str">
        <f>VLOOKUP(мпф1[[#This Row],[артикул]],[1]!Таблица213[[code]:[упаковка]],5,FALSE)</f>
        <v>крыло</v>
      </c>
      <c r="I422" s="7" cm="1">
        <f t="array" ref="I422">INDEX('[1]прайс ЗПП'!$A$1:$D$1080,MATCH(1,(мпф1[[#This Row],[артикул]]='[1]прайс ЗПП'!$B$1:$B$1080)*(мпф1[[#This Row],[Source.Name.1]]='[1]прайс ЗПП'!$A$1:$A$1080),0),4)</f>
        <v>646.14842783999973</v>
      </c>
      <c r="J422" s="7">
        <f>мпф1[[#This Row],[цена]]*мпф1[[#This Row],[объем]]</f>
        <v>1178294.3930902889</v>
      </c>
      <c r="K422" s="7">
        <v>99836.55</v>
      </c>
      <c r="L422" t="s">
        <v>187</v>
      </c>
    </row>
    <row r="423" spans="1:12" x14ac:dyDescent="0.35">
      <c r="A423" t="s">
        <v>140</v>
      </c>
      <c r="B423" t="s">
        <v>97</v>
      </c>
      <c r="C423" t="s">
        <v>97</v>
      </c>
      <c r="D423">
        <f>VLOOKUP(мпф1[[#This Row],[Номенклатура]],[1]!Таблица213[[product_name]:[упаковка]],7,FALSE)</f>
        <v>981</v>
      </c>
      <c r="E423" t="s">
        <v>203</v>
      </c>
      <c r="F423" s="7">
        <v>918.34265939276213</v>
      </c>
      <c r="G423" t="str">
        <f>VLOOKUP(мпф1[[#This Row],[артикул]],[1]!Таблица213[[code]:[упаковка]],4,FALSE)</f>
        <v>ОХЛ</v>
      </c>
      <c r="H423" t="str">
        <f>VLOOKUP(мпф1[[#This Row],[артикул]],[1]!Таблица213[[code]:[упаковка]],5,FALSE)</f>
        <v>крыло</v>
      </c>
      <c r="I423" s="7" cm="1">
        <f t="array" ref="I423">INDEX('[1]прайс ЗПП'!$A$1:$D$1080,MATCH(1,(мпф1[[#This Row],[артикул]]='[1]прайс ЗПП'!$B$1:$B$1080)*(мпф1[[#This Row],[Source.Name.1]]='[1]прайс ЗПП'!$A$1:$A$1080),0),4)</f>
        <v>646.14842783999973</v>
      </c>
      <c r="J423" s="7">
        <f>мпф1[[#This Row],[цена]]*мпф1[[#This Row],[объем]]</f>
        <v>593385.66558503755</v>
      </c>
      <c r="K423" s="7">
        <v>74877.213999999993</v>
      </c>
      <c r="L423" t="s">
        <v>187</v>
      </c>
    </row>
    <row r="424" spans="1:12" x14ac:dyDescent="0.35">
      <c r="A424" t="s">
        <v>140</v>
      </c>
      <c r="B424" t="s">
        <v>97</v>
      </c>
      <c r="C424" t="s">
        <v>97</v>
      </c>
      <c r="D424">
        <f>VLOOKUP(мпф1[[#This Row],[Номенклатура]],[1]!Таблица213[[product_name]:[упаковка]],7,FALSE)</f>
        <v>982</v>
      </c>
      <c r="E424" t="s">
        <v>100</v>
      </c>
      <c r="F424" s="7">
        <v>10446.039372934176</v>
      </c>
      <c r="G424" t="str">
        <f>VLOOKUP(мпф1[[#This Row],[артикул]],[1]!Таблица213[[code]:[упаковка]],4,FALSE)</f>
        <v>ОХЛ</v>
      </c>
      <c r="H424" t="str">
        <f>VLOOKUP(мпф1[[#This Row],[артикул]],[1]!Таблица213[[code]:[упаковка]],5,FALSE)</f>
        <v>филе</v>
      </c>
      <c r="I424" s="7" cm="1">
        <f t="array" ref="I424">INDEX('[1]прайс ЗПП'!$A$1:$D$1080,MATCH(1,(мпф1[[#This Row],[артикул]]='[1]прайс ЗПП'!$B$1:$B$1080)*(мпф1[[#This Row],[Source.Name.1]]='[1]прайс ЗПП'!$A$1:$A$1080),0),4)</f>
        <v>838.20584928766675</v>
      </c>
      <c r="J424" s="7">
        <f>мпф1[[#This Row],[цена]]*мпф1[[#This Row],[объем]]</f>
        <v>8755931.3042826969</v>
      </c>
      <c r="K424" s="7">
        <v>87360.680000000008</v>
      </c>
      <c r="L424" t="s">
        <v>187</v>
      </c>
    </row>
    <row r="425" spans="1:12" x14ac:dyDescent="0.35">
      <c r="A425" t="s">
        <v>140</v>
      </c>
      <c r="B425" t="s">
        <v>97</v>
      </c>
      <c r="C425" t="s">
        <v>97</v>
      </c>
      <c r="D425">
        <f>VLOOKUP(мпф1[[#This Row],[Номенклатура]],[1]!Таблица213[[product_name]:[упаковка]],7,FALSE)</f>
        <v>1614</v>
      </c>
      <c r="E425" t="s">
        <v>205</v>
      </c>
      <c r="F425" s="7">
        <v>1566.9059059401263</v>
      </c>
      <c r="G425" t="str">
        <f>VLOOKUP(мпф1[[#This Row],[артикул]],[1]!Таблица213[[code]:[упаковка]],4,FALSE)</f>
        <v>ОХЛ</v>
      </c>
      <c r="H425" t="str">
        <f>VLOOKUP(мпф1[[#This Row],[артикул]],[1]!Таблица213[[code]:[упаковка]],5,FALSE)</f>
        <v>бедро</v>
      </c>
      <c r="I425" s="7" cm="1">
        <f t="array" ref="I425">INDEX('[1]прайс ЗПП'!$A$1:$D$1080,MATCH(1,(мпф1[[#This Row],[артикул]]='[1]прайс ЗПП'!$B$1:$B$1080)*(мпф1[[#This Row],[Source.Name.1]]='[1]прайс ЗПП'!$A$1:$A$1080),0),4)</f>
        <v>680.15565791999995</v>
      </c>
      <c r="J425" s="7">
        <f>мпф1[[#This Row],[цена]]*мпф1[[#This Row],[объем]]</f>
        <v>1065739.9173534401</v>
      </c>
      <c r="K425" s="7">
        <v>62395.238000000005</v>
      </c>
      <c r="L425" t="s">
        <v>187</v>
      </c>
    </row>
    <row r="426" spans="1:12" x14ac:dyDescent="0.35">
      <c r="A426" t="s">
        <v>140</v>
      </c>
      <c r="B426" t="s">
        <v>97</v>
      </c>
      <c r="C426" t="s">
        <v>97</v>
      </c>
      <c r="D426">
        <f>VLOOKUP(мпф1[[#This Row],[Номенклатура]],[1]!Таблица213[[product_name]:[упаковка]],7,FALSE)</f>
        <v>978</v>
      </c>
      <c r="E426" t="s">
        <v>98</v>
      </c>
      <c r="F426" s="7">
        <v>3135.3787177861927</v>
      </c>
      <c r="G426" t="str">
        <f>VLOOKUP(мпф1[[#This Row],[артикул]],[1]!Таблица213[[code]:[упаковка]],4,FALSE)</f>
        <v>ОХЛ</v>
      </c>
      <c r="H426" t="str">
        <f>VLOOKUP(мпф1[[#This Row],[артикул]],[1]!Таблица213[[code]:[упаковка]],5,FALSE)</f>
        <v>тушка</v>
      </c>
      <c r="I426" s="7" cm="1">
        <f t="array" ref="I426">INDEX('[1]прайс ЗПП'!$A$1:$D$1080,MATCH(1,(мпф1[[#This Row],[артикул]]='[1]прайс ЗПП'!$B$1:$B$1080)*(мпф1[[#This Row],[Source.Name.1]]='[1]прайс ЗПП'!$A$1:$A$1080),0),4)</f>
        <v>646.39174260655534</v>
      </c>
      <c r="J426" s="7">
        <f>мпф1[[#This Row],[цена]]*мпф1[[#This Row],[объем]]</f>
        <v>2026682.9131213243</v>
      </c>
      <c r="K426" s="7">
        <v>5058</v>
      </c>
      <c r="L426" t="s">
        <v>187</v>
      </c>
    </row>
    <row r="427" spans="1:12" x14ac:dyDescent="0.35">
      <c r="A427" t="s">
        <v>140</v>
      </c>
      <c r="B427" t="s">
        <v>97</v>
      </c>
      <c r="C427" t="s">
        <v>97</v>
      </c>
      <c r="D427">
        <f>VLOOKUP(мпф1[[#This Row],[Номенклатура]],[1]!Таблица213[[product_name]:[упаковка]],7,FALSE)</f>
        <v>981</v>
      </c>
      <c r="E427" t="s">
        <v>203</v>
      </c>
      <c r="F427" s="7">
        <v>275.50279781782859</v>
      </c>
      <c r="G427" t="str">
        <f>VLOOKUP(мпф1[[#This Row],[артикул]],[1]!Таблица213[[code]:[упаковка]],4,FALSE)</f>
        <v>ОХЛ</v>
      </c>
      <c r="H427" t="str">
        <f>VLOOKUP(мпф1[[#This Row],[артикул]],[1]!Таблица213[[code]:[упаковка]],5,FALSE)</f>
        <v>крыло</v>
      </c>
      <c r="I427" s="7" cm="1">
        <f t="array" ref="I427">INDEX('[1]прайс ЗПП'!$A$1:$D$1080,MATCH(1,(мпф1[[#This Row],[артикул]]='[1]прайс ЗПП'!$B$1:$B$1080)*(мпф1[[#This Row],[Source.Name.1]]='[1]прайс ЗПП'!$A$1:$A$1080),0),4)</f>
        <v>646.14842783999973</v>
      </c>
      <c r="J427" s="7">
        <f>мпф1[[#This Row],[цена]]*мпф1[[#This Row],[объем]]</f>
        <v>178015.69967551125</v>
      </c>
      <c r="K427" s="7">
        <v>2700.7000000000003</v>
      </c>
      <c r="L427" t="s">
        <v>187</v>
      </c>
    </row>
    <row r="428" spans="1:12" x14ac:dyDescent="0.35">
      <c r="A428" t="s">
        <v>140</v>
      </c>
      <c r="B428" t="s">
        <v>97</v>
      </c>
      <c r="C428" t="s">
        <v>97</v>
      </c>
      <c r="D428">
        <f>VLOOKUP(мпф1[[#This Row],[Номенклатура]],[1]!Таблица213[[product_name]:[упаковка]],7,FALSE)</f>
        <v>982</v>
      </c>
      <c r="E428" t="s">
        <v>100</v>
      </c>
      <c r="F428" s="7">
        <v>3133.8118118802527</v>
      </c>
      <c r="G428" t="str">
        <f>VLOOKUP(мпф1[[#This Row],[артикул]],[1]!Таблица213[[code]:[упаковка]],4,FALSE)</f>
        <v>ОХЛ</v>
      </c>
      <c r="H428" t="str">
        <f>VLOOKUP(мпф1[[#This Row],[артикул]],[1]!Таблица213[[code]:[упаковка]],5,FALSE)</f>
        <v>филе</v>
      </c>
      <c r="I428" s="7" cm="1">
        <f t="array" ref="I428">INDEX('[1]прайс ЗПП'!$A$1:$D$1080,MATCH(1,(мпф1[[#This Row],[артикул]]='[1]прайс ЗПП'!$B$1:$B$1080)*(мпф1[[#This Row],[Source.Name.1]]='[1]прайс ЗПП'!$A$1:$A$1080),0),4)</f>
        <v>838.20584928766675</v>
      </c>
      <c r="J428" s="7">
        <f>мпф1[[#This Row],[цена]]*мпф1[[#This Row],[объем]]</f>
        <v>2626779.391284809</v>
      </c>
      <c r="K428" s="7">
        <v>8419.9500000000007</v>
      </c>
      <c r="L428" t="s">
        <v>187</v>
      </c>
    </row>
    <row r="429" spans="1:12" x14ac:dyDescent="0.35">
      <c r="A429" t="s">
        <v>140</v>
      </c>
      <c r="B429" t="s">
        <v>97</v>
      </c>
      <c r="C429" t="s">
        <v>97</v>
      </c>
      <c r="D429">
        <f>VLOOKUP(мпф1[[#This Row],[Номенклатура]],[1]!Таблица213[[product_name]:[упаковка]],7,FALSE)</f>
        <v>978</v>
      </c>
      <c r="E429" t="s">
        <v>98</v>
      </c>
      <c r="F429" s="7">
        <v>3135.3787177861927</v>
      </c>
      <c r="G429" t="str">
        <f>VLOOKUP(мпф1[[#This Row],[артикул]],[1]!Таблица213[[code]:[упаковка]],4,FALSE)</f>
        <v>ОХЛ</v>
      </c>
      <c r="H429" t="str">
        <f>VLOOKUP(мпф1[[#This Row],[артикул]],[1]!Таблица213[[code]:[упаковка]],5,FALSE)</f>
        <v>тушка</v>
      </c>
      <c r="I429" s="7" cm="1">
        <f t="array" ref="I429">INDEX('[1]прайс ЗПП'!$A$1:$D$1080,MATCH(1,(мпф1[[#This Row],[артикул]]='[1]прайс ЗПП'!$B$1:$B$1080)*(мпф1[[#This Row],[Source.Name.1]]='[1]прайс ЗПП'!$A$1:$A$1080),0),4)</f>
        <v>646.39174260655534</v>
      </c>
      <c r="J429" s="7">
        <f>мпф1[[#This Row],[цена]]*мпф1[[#This Row],[объем]]</f>
        <v>2026682.9131213243</v>
      </c>
      <c r="K429" s="7">
        <v>1687.32</v>
      </c>
      <c r="L429" t="s">
        <v>187</v>
      </c>
    </row>
    <row r="430" spans="1:12" x14ac:dyDescent="0.35">
      <c r="A430" t="s">
        <v>140</v>
      </c>
      <c r="B430" t="s">
        <v>97</v>
      </c>
      <c r="C430" t="s">
        <v>97</v>
      </c>
      <c r="D430">
        <f>VLOOKUP(мпф1[[#This Row],[Номенклатура]],[1]!Таблица213[[product_name]:[упаковка]],7,FALSE)</f>
        <v>984</v>
      </c>
      <c r="E430" t="s">
        <v>101</v>
      </c>
      <c r="F430" s="7">
        <v>515.19866187311345</v>
      </c>
      <c r="G430" t="str">
        <f>VLOOKUP(мпф1[[#This Row],[артикул]],[1]!Таблица213[[code]:[упаковка]],4,FALSE)</f>
        <v>ОХЛ</v>
      </c>
      <c r="H430" t="str">
        <f>VLOOKUP(мпф1[[#This Row],[артикул]],[1]!Таблица213[[code]:[упаковка]],5,FALSE)</f>
        <v>четвертина</v>
      </c>
      <c r="I430" s="7" cm="1">
        <f t="array" ref="I430">INDEX('[1]прайс ЗПП'!$A$1:$D$1080,MATCH(1,(мпф1[[#This Row],[артикул]]='[1]прайс ЗПП'!$B$1:$B$1080)*(мпф1[[#This Row],[Source.Name.1]]='[1]прайс ЗПП'!$A$1:$A$1080),0),4)</f>
        <v>735.84147841499396</v>
      </c>
      <c r="J430" s="7">
        <f>мпф1[[#This Row],[цена]]*мпф1[[#This Row],[объем]]</f>
        <v>379104.5450301384</v>
      </c>
      <c r="K430" s="7">
        <v>5056.5649999999996</v>
      </c>
      <c r="L430" t="s">
        <v>187</v>
      </c>
    </row>
    <row r="431" spans="1:12" x14ac:dyDescent="0.35">
      <c r="A431" t="s">
        <v>140</v>
      </c>
      <c r="B431" t="s">
        <v>97</v>
      </c>
      <c r="C431" t="s">
        <v>97</v>
      </c>
      <c r="D431">
        <f>VLOOKUP(мпф1[[#This Row],[Номенклатура]],[1]!Таблица213[[product_name]:[упаковка]],7,FALSE)</f>
        <v>981</v>
      </c>
      <c r="E431" t="s">
        <v>203</v>
      </c>
      <c r="F431" s="7">
        <v>459.17132969638106</v>
      </c>
      <c r="G431" t="str">
        <f>VLOOKUP(мпф1[[#This Row],[артикул]],[1]!Таблица213[[code]:[упаковка]],4,FALSE)</f>
        <v>ОХЛ</v>
      </c>
      <c r="H431" t="str">
        <f>VLOOKUP(мпф1[[#This Row],[артикул]],[1]!Таблица213[[code]:[упаковка]],5,FALSE)</f>
        <v>крыло</v>
      </c>
      <c r="I431" s="7" cm="1">
        <f t="array" ref="I431">INDEX('[1]прайс ЗПП'!$A$1:$D$1080,MATCH(1,(мпф1[[#This Row],[артикул]]='[1]прайс ЗПП'!$B$1:$B$1080)*(мпф1[[#This Row],[Source.Name.1]]='[1]прайс ЗПП'!$A$1:$A$1080),0),4)</f>
        <v>646.14842783999973</v>
      </c>
      <c r="J431" s="7">
        <f>мпф1[[#This Row],[цена]]*мпф1[[#This Row],[объем]]</f>
        <v>296692.83279251878</v>
      </c>
      <c r="K431" s="7">
        <v>1687.4</v>
      </c>
      <c r="L431" t="s">
        <v>187</v>
      </c>
    </row>
    <row r="432" spans="1:12" x14ac:dyDescent="0.35">
      <c r="A432" t="s">
        <v>140</v>
      </c>
      <c r="B432" t="s">
        <v>97</v>
      </c>
      <c r="C432" t="s">
        <v>97</v>
      </c>
      <c r="D432">
        <f>VLOOKUP(мпф1[[#This Row],[Номенклатура]],[1]!Таблица213[[product_name]:[упаковка]],7,FALSE)</f>
        <v>982</v>
      </c>
      <c r="E432" t="s">
        <v>100</v>
      </c>
      <c r="F432" s="7">
        <v>2089.2078745868348</v>
      </c>
      <c r="G432" t="str">
        <f>VLOOKUP(мпф1[[#This Row],[артикул]],[1]!Таблица213[[code]:[упаковка]],4,FALSE)</f>
        <v>ОХЛ</v>
      </c>
      <c r="H432" t="str">
        <f>VLOOKUP(мпф1[[#This Row],[артикул]],[1]!Таблица213[[code]:[упаковка]],5,FALSE)</f>
        <v>филе</v>
      </c>
      <c r="I432" s="7" cm="1">
        <f t="array" ref="I432">INDEX('[1]прайс ЗПП'!$A$1:$D$1080,MATCH(1,(мпф1[[#This Row],[артикул]]='[1]прайс ЗПП'!$B$1:$B$1080)*(мпф1[[#This Row],[Source.Name.1]]='[1]прайс ЗПП'!$A$1:$A$1080),0),4)</f>
        <v>838.20584928766675</v>
      </c>
      <c r="J432" s="7">
        <f>мпф1[[#This Row],[цена]]*мпф1[[#This Row],[объем]]</f>
        <v>1751186.260856539</v>
      </c>
      <c r="K432" s="7">
        <v>5057.6869999999999</v>
      </c>
      <c r="L432" t="s">
        <v>187</v>
      </c>
    </row>
    <row r="433" spans="1:12" x14ac:dyDescent="0.35">
      <c r="A433" t="s">
        <v>140</v>
      </c>
      <c r="B433" t="s">
        <v>97</v>
      </c>
      <c r="C433" t="s">
        <v>97</v>
      </c>
      <c r="D433">
        <f>VLOOKUP(мпф1[[#This Row],[Номенклатура]],[1]!Таблица213[[product_name]:[упаковка]],7,FALSE)</f>
        <v>983</v>
      </c>
      <c r="E433" t="s">
        <v>181</v>
      </c>
      <c r="F433" s="7">
        <v>5218.4840161713601</v>
      </c>
      <c r="G433" t="str">
        <f>VLOOKUP(мпф1[[#This Row],[артикул]],[1]!Таблица213[[code]:[упаковка]],4,FALSE)</f>
        <v>ОХЛ</v>
      </c>
      <c r="H433" t="str">
        <f>VLOOKUP(мпф1[[#This Row],[артикул]],[1]!Таблица213[[code]:[упаковка]],5,FALSE)</f>
        <v>грудка</v>
      </c>
      <c r="I433" s="7" cm="1">
        <f t="array" ref="I433">INDEX('[1]прайс ЗПП'!$A$1:$D$1080,MATCH(1,(мпф1[[#This Row],[артикул]]='[1]прайс ЗПП'!$B$1:$B$1080)*(мпф1[[#This Row],[Source.Name.1]]='[1]прайс ЗПП'!$A$1:$A$1080),0),4)</f>
        <v>984.05438206850283</v>
      </c>
      <c r="J433" s="7">
        <f>мпф1[[#This Row],[цена]]*мпф1[[#This Row],[объем]]</f>
        <v>5135272.063867867</v>
      </c>
      <c r="K433" s="7">
        <v>1678.94</v>
      </c>
      <c r="L433" t="s">
        <v>187</v>
      </c>
    </row>
    <row r="434" spans="1:12" x14ac:dyDescent="0.35">
      <c r="A434" t="s">
        <v>140</v>
      </c>
      <c r="B434" t="s">
        <v>97</v>
      </c>
      <c r="C434" t="s">
        <v>97</v>
      </c>
      <c r="D434">
        <f>VLOOKUP(мпф1[[#This Row],[Номенклатура]],[1]!Таблица213[[product_name]:[упаковка]],7,FALSE)</f>
        <v>978</v>
      </c>
      <c r="E434" t="s">
        <v>98</v>
      </c>
      <c r="F434" s="7">
        <v>20887.378028150528</v>
      </c>
      <c r="G434" t="str">
        <f>VLOOKUP(мпф1[[#This Row],[артикул]],[1]!Таблица213[[code]:[упаковка]],4,FALSE)</f>
        <v>ОХЛ</v>
      </c>
      <c r="H434" t="str">
        <f>VLOOKUP(мпф1[[#This Row],[артикул]],[1]!Таблица213[[code]:[упаковка]],5,FALSE)</f>
        <v>тушка</v>
      </c>
      <c r="I434" s="7" cm="1">
        <f t="array" ref="I434">INDEX('[1]прайс ЗПП'!$A$1:$D$1080,MATCH(1,(мпф1[[#This Row],[артикул]]='[1]прайс ЗПП'!$B$1:$B$1080)*(мпф1[[#This Row],[Source.Name.1]]='[1]прайс ЗПП'!$A$1:$A$1080),0),4)</f>
        <v>646.39174260655534</v>
      </c>
      <c r="J434" s="7">
        <f>мпф1[[#This Row],[цена]]*мпф1[[#This Row],[объем]]</f>
        <v>13501428.682098096</v>
      </c>
      <c r="K434" s="7">
        <v>8428.7800000000007</v>
      </c>
      <c r="L434" t="s">
        <v>187</v>
      </c>
    </row>
    <row r="435" spans="1:12" x14ac:dyDescent="0.35">
      <c r="A435" t="s">
        <v>140</v>
      </c>
      <c r="B435" t="s">
        <v>97</v>
      </c>
      <c r="C435" t="s">
        <v>97</v>
      </c>
      <c r="D435">
        <f>VLOOKUP(мпф1[[#This Row],[Номенклатура]],[1]!Таблица213[[product_name]:[упаковка]],7,FALSE)</f>
        <v>982</v>
      </c>
      <c r="E435" t="s">
        <v>100</v>
      </c>
      <c r="F435" s="7">
        <v>5223.0196864670879</v>
      </c>
      <c r="G435" t="str">
        <f>VLOOKUP(мпф1[[#This Row],[артикул]],[1]!Таблица213[[code]:[упаковка]],4,FALSE)</f>
        <v>ОХЛ</v>
      </c>
      <c r="H435" t="str">
        <f>VLOOKUP(мпф1[[#This Row],[артикул]],[1]!Таблица213[[code]:[упаковка]],5,FALSE)</f>
        <v>филе</v>
      </c>
      <c r="I435" s="7" cm="1">
        <f t="array" ref="I435">INDEX('[1]прайс ЗПП'!$A$1:$D$1080,MATCH(1,(мпф1[[#This Row],[артикул]]='[1]прайс ЗПП'!$B$1:$B$1080)*(мпф1[[#This Row],[Source.Name.1]]='[1]прайс ЗПП'!$A$1:$A$1080),0),4)</f>
        <v>838.20584928766675</v>
      </c>
      <c r="J435" s="7">
        <f>мпф1[[#This Row],[цена]]*мпф1[[#This Row],[объем]]</f>
        <v>4377965.6521413485</v>
      </c>
      <c r="K435" s="7">
        <v>3375</v>
      </c>
      <c r="L435" t="s">
        <v>187</v>
      </c>
    </row>
    <row r="436" spans="1:12" x14ac:dyDescent="0.35">
      <c r="A436" t="s">
        <v>140</v>
      </c>
      <c r="B436" t="s">
        <v>97</v>
      </c>
      <c r="C436" t="s">
        <v>97</v>
      </c>
      <c r="D436">
        <f>VLOOKUP(мпф1[[#This Row],[Номенклатура]],[1]!Таблица213[[product_name]:[упаковка]],7,FALSE)</f>
        <v>984</v>
      </c>
      <c r="E436" t="s">
        <v>101</v>
      </c>
      <c r="F436" s="7">
        <v>7312.9587838100279</v>
      </c>
      <c r="G436" t="str">
        <f>VLOOKUP(мпф1[[#This Row],[артикул]],[1]!Таблица213[[code]:[упаковка]],4,FALSE)</f>
        <v>ОХЛ</v>
      </c>
      <c r="H436" t="str">
        <f>VLOOKUP(мпф1[[#This Row],[артикул]],[1]!Таблица213[[code]:[упаковка]],5,FALSE)</f>
        <v>четвертина</v>
      </c>
      <c r="I436" s="7" cm="1">
        <f t="array" ref="I436">INDEX('[1]прайс ЗПП'!$A$1:$D$1080,MATCH(1,(мпф1[[#This Row],[артикул]]='[1]прайс ЗПП'!$B$1:$B$1080)*(мпф1[[#This Row],[Source.Name.1]]='[1]прайс ЗПП'!$A$1:$A$1080),0),4)</f>
        <v>735.84147841499396</v>
      </c>
      <c r="J436" s="7">
        <f>мпф1[[#This Row],[цена]]*мпф1[[#This Row],[объем]]</f>
        <v>5381178.4030666873</v>
      </c>
      <c r="K436" s="7">
        <v>338.8</v>
      </c>
      <c r="L436" t="s">
        <v>187</v>
      </c>
    </row>
    <row r="437" spans="1:12" x14ac:dyDescent="0.35">
      <c r="A437" t="s">
        <v>140</v>
      </c>
      <c r="B437" t="s">
        <v>97</v>
      </c>
      <c r="C437" t="s">
        <v>97</v>
      </c>
      <c r="D437">
        <f>VLOOKUP(мпф1[[#This Row],[Номенклатура]],[1]!Таблица213[[product_name]:[упаковка]],7,FALSE)</f>
        <v>978</v>
      </c>
      <c r="E437" t="s">
        <v>98</v>
      </c>
      <c r="F437" s="7">
        <v>1045.1262392620642</v>
      </c>
      <c r="G437" t="str">
        <f>VLOOKUP(мпф1[[#This Row],[артикул]],[1]!Таблица213[[code]:[упаковка]],4,FALSE)</f>
        <v>ОХЛ</v>
      </c>
      <c r="H437" t="str">
        <f>VLOOKUP(мпф1[[#This Row],[артикул]],[1]!Таблица213[[code]:[упаковка]],5,FALSE)</f>
        <v>тушка</v>
      </c>
      <c r="I437" s="7" cm="1">
        <f t="array" ref="I437">INDEX('[1]прайс ЗПП'!$A$1:$D$1080,MATCH(1,(мпф1[[#This Row],[артикул]]='[1]прайс ЗПП'!$B$1:$B$1080)*(мпф1[[#This Row],[Source.Name.1]]='[1]прайс ЗПП'!$A$1:$A$1080),0),4)</f>
        <v>646.39174260655534</v>
      </c>
      <c r="J437" s="7">
        <f>мпф1[[#This Row],[цена]]*мпф1[[#This Row],[объем]]</f>
        <v>675560.97104044142</v>
      </c>
      <c r="K437" s="7">
        <v>338.72499999999997</v>
      </c>
      <c r="L437" t="s">
        <v>187</v>
      </c>
    </row>
    <row r="438" spans="1:12" x14ac:dyDescent="0.35">
      <c r="A438" t="s">
        <v>140</v>
      </c>
      <c r="B438" t="s">
        <v>97</v>
      </c>
      <c r="C438" t="s">
        <v>97</v>
      </c>
      <c r="D438">
        <f>VLOOKUP(мпф1[[#This Row],[Номенклатура]],[1]!Таблица213[[product_name]:[упаковка]],7,FALSE)</f>
        <v>978</v>
      </c>
      <c r="E438" t="s">
        <v>98</v>
      </c>
      <c r="F438" s="7">
        <v>4180.504957048257</v>
      </c>
      <c r="G438" t="str">
        <f>VLOOKUP(мпф1[[#This Row],[артикул]],[1]!Таблица213[[code]:[упаковка]],4,FALSE)</f>
        <v>ОХЛ</v>
      </c>
      <c r="H438" t="str">
        <f>VLOOKUP(мпф1[[#This Row],[артикул]],[1]!Таблица213[[code]:[упаковка]],5,FALSE)</f>
        <v>тушка</v>
      </c>
      <c r="I438" s="7" cm="1">
        <f t="array" ref="I438">INDEX('[1]прайс ЗПП'!$A$1:$D$1080,MATCH(1,(мпф1[[#This Row],[артикул]]='[1]прайс ЗПП'!$B$1:$B$1080)*(мпф1[[#This Row],[Source.Name.1]]='[1]прайс ЗПП'!$A$1:$A$1080),0),4)</f>
        <v>646.39174260655534</v>
      </c>
      <c r="J438" s="7">
        <f>мпф1[[#This Row],[цена]]*мпф1[[#This Row],[объем]]</f>
        <v>2702243.8841617657</v>
      </c>
      <c r="K438" s="7">
        <v>166</v>
      </c>
      <c r="L438" t="s">
        <v>187</v>
      </c>
    </row>
    <row r="439" spans="1:12" x14ac:dyDescent="0.35">
      <c r="A439" t="s">
        <v>140</v>
      </c>
      <c r="B439" t="s">
        <v>97</v>
      </c>
      <c r="C439" t="s">
        <v>97</v>
      </c>
      <c r="D439">
        <f>VLOOKUP(мпф1[[#This Row],[Номенклатура]],[1]!Таблица213[[product_name]:[упаковка]],7,FALSE)</f>
        <v>982</v>
      </c>
      <c r="E439" t="s">
        <v>100</v>
      </c>
      <c r="F439" s="7">
        <v>6267.6236237605053</v>
      </c>
      <c r="G439" t="str">
        <f>VLOOKUP(мпф1[[#This Row],[артикул]],[1]!Таблица213[[code]:[упаковка]],4,FALSE)</f>
        <v>ОХЛ</v>
      </c>
      <c r="H439" t="str">
        <f>VLOOKUP(мпф1[[#This Row],[артикул]],[1]!Таблица213[[code]:[упаковка]],5,FALSE)</f>
        <v>филе</v>
      </c>
      <c r="I439" s="7" cm="1">
        <f t="array" ref="I439">INDEX('[1]прайс ЗПП'!$A$1:$D$1080,MATCH(1,(мпф1[[#This Row],[артикул]]='[1]прайс ЗПП'!$B$1:$B$1080)*(мпф1[[#This Row],[Source.Name.1]]='[1]прайс ЗПП'!$A$1:$A$1080),0),4)</f>
        <v>838.20584928766675</v>
      </c>
      <c r="J439" s="7">
        <f>мпф1[[#This Row],[цена]]*мпф1[[#This Row],[объем]]</f>
        <v>5253558.782569618</v>
      </c>
      <c r="K439" s="7">
        <v>674.6155292479109</v>
      </c>
      <c r="L439" t="s">
        <v>187</v>
      </c>
    </row>
    <row r="440" spans="1:12" x14ac:dyDescent="0.35">
      <c r="A440" t="s">
        <v>140</v>
      </c>
      <c r="B440" t="s">
        <v>97</v>
      </c>
      <c r="C440" t="s">
        <v>97</v>
      </c>
      <c r="D440">
        <f>VLOOKUP(мпф1[[#This Row],[Номенклатура]],[1]!Таблица213[[product_name]:[упаковка]],7,FALSE)</f>
        <v>978</v>
      </c>
      <c r="E440" t="s">
        <v>98</v>
      </c>
      <c r="F440" s="7">
        <v>9406.1361533585787</v>
      </c>
      <c r="G440" t="str">
        <f>VLOOKUP(мпф1[[#This Row],[артикул]],[1]!Таблица213[[code]:[упаковка]],4,FALSE)</f>
        <v>ОХЛ</v>
      </c>
      <c r="H440" t="str">
        <f>VLOOKUP(мпф1[[#This Row],[артикул]],[1]!Таблица213[[code]:[упаковка]],5,FALSE)</f>
        <v>тушка</v>
      </c>
      <c r="I440" s="7" cm="1">
        <f t="array" ref="I440">INDEX('[1]прайс ЗПП'!$A$1:$D$1080,MATCH(1,(мпф1[[#This Row],[артикул]]='[1]прайс ЗПП'!$B$1:$B$1080)*(мпф1[[#This Row],[Source.Name.1]]='[1]прайс ЗПП'!$A$1:$A$1080),0),4)</f>
        <v>646.39174260655534</v>
      </c>
      <c r="J440" s="7">
        <f>мпф1[[#This Row],[цена]]*мпф1[[#This Row],[объем]]</f>
        <v>6080048.739363973</v>
      </c>
      <c r="K440" s="7">
        <v>335.4</v>
      </c>
      <c r="L440" t="s">
        <v>187</v>
      </c>
    </row>
    <row r="441" spans="1:12" x14ac:dyDescent="0.35">
      <c r="A441" t="s">
        <v>140</v>
      </c>
      <c r="B441" t="s">
        <v>97</v>
      </c>
      <c r="C441" t="s">
        <v>97</v>
      </c>
      <c r="D441">
        <f>VLOOKUP(мпф1[[#This Row],[Номенклатура]],[1]!Таблица213[[product_name]:[упаковка]],7,FALSE)</f>
        <v>982</v>
      </c>
      <c r="E441" t="s">
        <v>100</v>
      </c>
      <c r="F441" s="7">
        <v>3133.8118118802527</v>
      </c>
      <c r="G441" t="str">
        <f>VLOOKUP(мпф1[[#This Row],[артикул]],[1]!Таблица213[[code]:[упаковка]],4,FALSE)</f>
        <v>ОХЛ</v>
      </c>
      <c r="H441" t="str">
        <f>VLOOKUP(мпф1[[#This Row],[артикул]],[1]!Таблица213[[code]:[упаковка]],5,FALSE)</f>
        <v>филе</v>
      </c>
      <c r="I441" s="7" cm="1">
        <f t="array" ref="I441">INDEX('[1]прайс ЗПП'!$A$1:$D$1080,MATCH(1,(мпф1[[#This Row],[артикул]]='[1]прайс ЗПП'!$B$1:$B$1080)*(мпф1[[#This Row],[Source.Name.1]]='[1]прайс ЗПП'!$A$1:$A$1080),0),4)</f>
        <v>838.20584928766675</v>
      </c>
      <c r="J441" s="7">
        <f>мпф1[[#This Row],[цена]]*мпф1[[#This Row],[объем]]</f>
        <v>2626779.391284809</v>
      </c>
      <c r="K441" s="7">
        <v>1688.3999999999999</v>
      </c>
      <c r="L441" t="s">
        <v>187</v>
      </c>
    </row>
    <row r="442" spans="1:12" x14ac:dyDescent="0.35">
      <c r="A442" t="s">
        <v>140</v>
      </c>
      <c r="B442" t="s">
        <v>97</v>
      </c>
      <c r="C442" t="s">
        <v>97</v>
      </c>
      <c r="D442">
        <f>VLOOKUP(мпф1[[#This Row],[Номенклатура]],[1]!Таблица213[[product_name]:[упаковка]],7,FALSE)</f>
        <v>982</v>
      </c>
      <c r="E442" t="s">
        <v>100</v>
      </c>
      <c r="F442" s="7">
        <v>20892.078745868352</v>
      </c>
      <c r="G442" t="str">
        <f>VLOOKUP(мпф1[[#This Row],[артикул]],[1]!Таблица213[[code]:[упаковка]],4,FALSE)</f>
        <v>ОХЛ</v>
      </c>
      <c r="H442" t="str">
        <f>VLOOKUP(мпф1[[#This Row],[артикул]],[1]!Таблица213[[code]:[упаковка]],5,FALSE)</f>
        <v>филе</v>
      </c>
      <c r="I442" s="7" cm="1">
        <f t="array" ref="I442">INDEX('[1]прайс ЗПП'!$A$1:$D$1080,MATCH(1,(мпф1[[#This Row],[артикул]]='[1]прайс ЗПП'!$B$1:$B$1080)*(мпф1[[#This Row],[Source.Name.1]]='[1]прайс ЗПП'!$A$1:$A$1080),0),4)</f>
        <v>838.20584928766675</v>
      </c>
      <c r="J442" s="7">
        <f>мпф1[[#This Row],[цена]]*мпф1[[#This Row],[объем]]</f>
        <v>17511862.608565394</v>
      </c>
      <c r="K442" s="7">
        <v>164.817916430933</v>
      </c>
      <c r="L442" t="s">
        <v>187</v>
      </c>
    </row>
    <row r="443" spans="1:12" x14ac:dyDescent="0.35">
      <c r="A443" t="s">
        <v>140</v>
      </c>
      <c r="B443" t="s">
        <v>97</v>
      </c>
      <c r="C443" t="s">
        <v>97</v>
      </c>
      <c r="D443">
        <f>VLOOKUP(мпф1[[#This Row],[Номенклатура]],[1]!Таблица213[[product_name]:[упаковка]],7,FALSE)</f>
        <v>984</v>
      </c>
      <c r="E443" t="s">
        <v>101</v>
      </c>
      <c r="F443" s="7">
        <v>10447.083976871469</v>
      </c>
      <c r="G443" t="str">
        <f>VLOOKUP(мпф1[[#This Row],[артикул]],[1]!Таблица213[[code]:[упаковка]],4,FALSE)</f>
        <v>ОХЛ</v>
      </c>
      <c r="H443" t="str">
        <f>VLOOKUP(мпф1[[#This Row],[артикул]],[1]!Таблица213[[code]:[упаковка]],5,FALSE)</f>
        <v>четвертина</v>
      </c>
      <c r="I443" s="7" cm="1">
        <f t="array" ref="I443">INDEX('[1]прайс ЗПП'!$A$1:$D$1080,MATCH(1,(мпф1[[#This Row],[артикул]]='[1]прайс ЗПП'!$B$1:$B$1080)*(мпф1[[#This Row],[Source.Name.1]]='[1]прайс ЗПП'!$A$1:$A$1080),0),4)</f>
        <v>735.84147841499396</v>
      </c>
      <c r="J443" s="7">
        <f>мпф1[[#This Row],[цена]]*мпф1[[#This Row],[объем]]</f>
        <v>7687397.718666696</v>
      </c>
      <c r="K443" s="7">
        <v>646.96996091141978</v>
      </c>
      <c r="L443" t="s">
        <v>187</v>
      </c>
    </row>
    <row r="444" spans="1:12" x14ac:dyDescent="0.35">
      <c r="A444" t="s">
        <v>140</v>
      </c>
      <c r="B444" t="s">
        <v>97</v>
      </c>
      <c r="C444" t="s">
        <v>97</v>
      </c>
      <c r="D444">
        <f>VLOOKUP(мпф1[[#This Row],[Номенклатура]],[1]!Таблица213[[product_name]:[упаковка]],7,FALSE)</f>
        <v>1614</v>
      </c>
      <c r="E444" t="s">
        <v>205</v>
      </c>
      <c r="F444" s="7">
        <v>20896.257161617523</v>
      </c>
      <c r="G444" t="str">
        <f>VLOOKUP(мпф1[[#This Row],[артикул]],[1]!Таблица213[[code]:[упаковка]],4,FALSE)</f>
        <v>ОХЛ</v>
      </c>
      <c r="H444" t="str">
        <f>VLOOKUP(мпф1[[#This Row],[артикул]],[1]!Таблица213[[code]:[упаковка]],5,FALSE)</f>
        <v>бедро</v>
      </c>
      <c r="I444" s="7" cm="1">
        <f t="array" ref="I444">INDEX('[1]прайс ЗПП'!$A$1:$D$1080,MATCH(1,(мпф1[[#This Row],[артикул]]='[1]прайс ЗПП'!$B$1:$B$1080)*(мпф1[[#This Row],[Source.Name.1]]='[1]прайс ЗПП'!$A$1:$A$1080),0),4)</f>
        <v>680.15565791999995</v>
      </c>
      <c r="J444" s="7">
        <f>мпф1[[#This Row],[цена]]*мпф1[[#This Row],[объем]]</f>
        <v>14212707.537825476</v>
      </c>
      <c r="K444" s="7">
        <v>518.30570985392512</v>
      </c>
      <c r="L444" t="s">
        <v>187</v>
      </c>
    </row>
    <row r="445" spans="1:12" x14ac:dyDescent="0.35">
      <c r="A445" t="s">
        <v>140</v>
      </c>
      <c r="B445" t="s">
        <v>97</v>
      </c>
      <c r="C445" t="s">
        <v>97</v>
      </c>
      <c r="D445">
        <f>VLOOKUP(мпф1[[#This Row],[Номенклатура]],[1]!Таблица213[[product_name]:[упаковка]],7,FALSE)</f>
        <v>978</v>
      </c>
      <c r="E445" t="s">
        <v>98</v>
      </c>
      <c r="F445" s="7">
        <v>20887.378028150528</v>
      </c>
      <c r="G445" t="str">
        <f>VLOOKUP(мпф1[[#This Row],[артикул]],[1]!Таблица213[[code]:[упаковка]],4,FALSE)</f>
        <v>ОХЛ</v>
      </c>
      <c r="H445" t="str">
        <f>VLOOKUP(мпф1[[#This Row],[артикул]],[1]!Таблица213[[code]:[упаковка]],5,FALSE)</f>
        <v>тушка</v>
      </c>
      <c r="I445" s="7" cm="1">
        <f t="array" ref="I445">INDEX('[1]прайс ЗПП'!$A$1:$D$1080,MATCH(1,(мпф1[[#This Row],[артикул]]='[1]прайс ЗПП'!$B$1:$B$1080)*(мпф1[[#This Row],[Source.Name.1]]='[1]прайс ЗПП'!$A$1:$A$1080),0),4)</f>
        <v>646.39174260655534</v>
      </c>
      <c r="J445" s="7">
        <f>мпф1[[#This Row],[цена]]*мпф1[[#This Row],[объем]]</f>
        <v>13501428.682098096</v>
      </c>
      <c r="K445" s="7">
        <v>533.39358358368315</v>
      </c>
      <c r="L445" t="s">
        <v>187</v>
      </c>
    </row>
    <row r="446" spans="1:12" x14ac:dyDescent="0.35">
      <c r="A446" t="s">
        <v>140</v>
      </c>
      <c r="B446" t="s">
        <v>97</v>
      </c>
      <c r="C446" t="s">
        <v>97</v>
      </c>
      <c r="D446">
        <f>VLOOKUP(мпф1[[#This Row],[Номенклатура]],[1]!Таблица213[[product_name]:[упаковка]],7,FALSE)</f>
        <v>984</v>
      </c>
      <c r="E446" t="s">
        <v>101</v>
      </c>
      <c r="F446" s="7">
        <v>2089.4167953742935</v>
      </c>
      <c r="G446" t="str">
        <f>VLOOKUP(мпф1[[#This Row],[артикул]],[1]!Таблица213[[code]:[упаковка]],4,FALSE)</f>
        <v>ОХЛ</v>
      </c>
      <c r="H446" t="str">
        <f>VLOOKUP(мпф1[[#This Row],[артикул]],[1]!Таблица213[[code]:[упаковка]],5,FALSE)</f>
        <v>четвертина</v>
      </c>
      <c r="I446" s="7" cm="1">
        <f t="array" ref="I446">INDEX('[1]прайс ЗПП'!$A$1:$D$1080,MATCH(1,(мпф1[[#This Row],[артикул]]='[1]прайс ЗПП'!$B$1:$B$1080)*(мпф1[[#This Row],[Source.Name.1]]='[1]прайс ЗПП'!$A$1:$A$1080),0),4)</f>
        <v>735.84147841499396</v>
      </c>
      <c r="J446" s="7">
        <f>мпф1[[#This Row],[цена]]*мпф1[[#This Row],[объем]]</f>
        <v>1537479.5437333391</v>
      </c>
      <c r="K446" s="7">
        <v>4921.8959696209713</v>
      </c>
      <c r="L446" t="s">
        <v>187</v>
      </c>
    </row>
    <row r="447" spans="1:12" x14ac:dyDescent="0.35">
      <c r="A447" t="s">
        <v>140</v>
      </c>
      <c r="B447" t="s">
        <v>97</v>
      </c>
      <c r="C447" t="s">
        <v>97</v>
      </c>
      <c r="D447">
        <f>VLOOKUP(мпф1[[#This Row],[Номенклатура]],[1]!Таблица213[[product_name]:[упаковка]],7,FALSE)</f>
        <v>978</v>
      </c>
      <c r="E447" t="s">
        <v>98</v>
      </c>
      <c r="F447" s="7">
        <v>5225.6311963103208</v>
      </c>
      <c r="G447" t="str">
        <f>VLOOKUP(мпф1[[#This Row],[артикул]],[1]!Таблица213[[code]:[упаковка]],4,FALSE)</f>
        <v>ОХЛ</v>
      </c>
      <c r="H447" t="str">
        <f>VLOOKUP(мпф1[[#This Row],[артикул]],[1]!Таблица213[[code]:[упаковка]],5,FALSE)</f>
        <v>тушка</v>
      </c>
      <c r="I447" s="7" cm="1">
        <f t="array" ref="I447">INDEX('[1]прайс ЗПП'!$A$1:$D$1080,MATCH(1,(мпф1[[#This Row],[артикул]]='[1]прайс ЗПП'!$B$1:$B$1080)*(мпф1[[#This Row],[Source.Name.1]]='[1]прайс ЗПП'!$A$1:$A$1080),0),4)</f>
        <v>646.39174260655534</v>
      </c>
      <c r="J447" s="7">
        <f>мпф1[[#This Row],[цена]]*мпф1[[#This Row],[объем]]</f>
        <v>3377804.8552022069</v>
      </c>
      <c r="K447" s="7">
        <v>294.09637850632106</v>
      </c>
      <c r="L447" t="s">
        <v>187</v>
      </c>
    </row>
    <row r="448" spans="1:12" x14ac:dyDescent="0.35">
      <c r="A448" t="s">
        <v>140</v>
      </c>
      <c r="B448" t="s">
        <v>97</v>
      </c>
      <c r="C448" t="s">
        <v>97</v>
      </c>
      <c r="D448">
        <f>VLOOKUP(мпф1[[#This Row],[Номенклатура]],[1]!Таблица213[[product_name]:[упаковка]],7,FALSE)</f>
        <v>1615</v>
      </c>
      <c r="E448" t="s">
        <v>204</v>
      </c>
      <c r="F448" s="7">
        <v>2093.3862903360086</v>
      </c>
      <c r="G448" t="str">
        <f>VLOOKUP(мпф1[[#This Row],[артикул]],[1]!Таблица213[[code]:[упаковка]],4,FALSE)</f>
        <v>ОХЛ</v>
      </c>
      <c r="H448" t="str">
        <f>VLOOKUP(мпф1[[#This Row],[артикул]],[1]!Таблица213[[code]:[упаковка]],5,FALSE)</f>
        <v>голень</v>
      </c>
      <c r="I448" s="7" cm="1">
        <f t="array" ref="I448">INDEX('[1]прайс ЗПП'!$A$1:$D$1080,MATCH(1,(мпф1[[#This Row],[артикул]]='[1]прайс ЗПП'!$B$1:$B$1080)*(мпф1[[#This Row],[Source.Name.1]]='[1]прайс ЗПП'!$A$1:$A$1080),0),4)</f>
        <v>680.15565792000007</v>
      </c>
      <c r="J448" s="7">
        <f>мпф1[[#This Row],[цена]]*мпф1[[#This Row],[объем]]</f>
        <v>1423828.5295841962</v>
      </c>
      <c r="K448" s="7">
        <v>328.51125279908081</v>
      </c>
      <c r="L448" t="s">
        <v>187</v>
      </c>
    </row>
    <row r="449" spans="1:12" x14ac:dyDescent="0.35">
      <c r="A449" t="s">
        <v>140</v>
      </c>
      <c r="B449" t="s">
        <v>97</v>
      </c>
      <c r="C449" t="s">
        <v>97</v>
      </c>
      <c r="D449">
        <f>VLOOKUP(мпф1[[#This Row],[Номенклатура]],[1]!Таблица213[[product_name]:[упаковка]],7,FALSE)</f>
        <v>982</v>
      </c>
      <c r="E449" t="s">
        <v>100</v>
      </c>
      <c r="F449" s="7">
        <v>3133.8118118802527</v>
      </c>
      <c r="G449" t="str">
        <f>VLOOKUP(мпф1[[#This Row],[артикул]],[1]!Таблица213[[code]:[упаковка]],4,FALSE)</f>
        <v>ОХЛ</v>
      </c>
      <c r="H449" t="str">
        <f>VLOOKUP(мпф1[[#This Row],[артикул]],[1]!Таблица213[[code]:[упаковка]],5,FALSE)</f>
        <v>филе</v>
      </c>
      <c r="I449" s="7" cm="1">
        <f t="array" ref="I449">INDEX('[1]прайс ЗПП'!$A$1:$D$1080,MATCH(1,(мпф1[[#This Row],[артикул]]='[1]прайс ЗПП'!$B$1:$B$1080)*(мпф1[[#This Row],[Source.Name.1]]='[1]прайс ЗПП'!$A$1:$A$1080),0),4)</f>
        <v>838.20584928766675</v>
      </c>
      <c r="J449" s="7">
        <f>мпф1[[#This Row],[цена]]*мпф1[[#This Row],[объем]]</f>
        <v>2626779.391284809</v>
      </c>
      <c r="K449" s="7">
        <v>8004</v>
      </c>
      <c r="L449" t="s">
        <v>187</v>
      </c>
    </row>
    <row r="450" spans="1:12" x14ac:dyDescent="0.35">
      <c r="A450" t="s">
        <v>140</v>
      </c>
      <c r="B450" t="s">
        <v>97</v>
      </c>
      <c r="C450" t="s">
        <v>97</v>
      </c>
      <c r="D450">
        <f>VLOOKUP(мпф1[[#This Row],[Номенклатура]],[1]!Таблица213[[product_name]:[упаковка]],7,FALSE)</f>
        <v>1614</v>
      </c>
      <c r="E450" t="s">
        <v>205</v>
      </c>
      <c r="F450" s="7">
        <v>526.48038439588242</v>
      </c>
      <c r="G450" t="str">
        <f>VLOOKUP(мпф1[[#This Row],[артикул]],[1]!Таблица213[[code]:[упаковка]],4,FALSE)</f>
        <v>ОХЛ</v>
      </c>
      <c r="H450" t="str">
        <f>VLOOKUP(мпф1[[#This Row],[артикул]],[1]!Таблица213[[code]:[упаковка]],5,FALSE)</f>
        <v>бедро</v>
      </c>
      <c r="I450" s="7" cm="1">
        <f t="array" ref="I450">INDEX('[1]прайс ЗПП'!$A$1:$D$1080,MATCH(1,(мпф1[[#This Row],[артикул]]='[1]прайс ЗПП'!$B$1:$B$1080)*(мпф1[[#This Row],[Source.Name.1]]='[1]прайс ЗПП'!$A$1:$A$1080),0),4)</f>
        <v>680.15565791999995</v>
      </c>
      <c r="J450" s="7">
        <f>мпф1[[#This Row],[цена]]*мпф1[[#This Row],[объем]]</f>
        <v>358088.61223075591</v>
      </c>
      <c r="K450" s="7">
        <v>1004.7199999999999</v>
      </c>
      <c r="L450" t="s">
        <v>187</v>
      </c>
    </row>
    <row r="451" spans="1:12" x14ac:dyDescent="0.35">
      <c r="A451" t="s">
        <v>140</v>
      </c>
      <c r="B451" t="s">
        <v>97</v>
      </c>
      <c r="C451" t="s">
        <v>97</v>
      </c>
      <c r="D451">
        <f>VLOOKUP(мпф1[[#This Row],[Номенклатура]],[1]!Таблица213[[product_name]:[упаковка]],7,FALSE)</f>
        <v>984</v>
      </c>
      <c r="E451" t="s">
        <v>101</v>
      </c>
      <c r="F451" s="7">
        <v>515.19866187311345</v>
      </c>
      <c r="G451" t="str">
        <f>VLOOKUP(мпф1[[#This Row],[артикул]],[1]!Таблица213[[code]:[упаковка]],4,FALSE)</f>
        <v>ОХЛ</v>
      </c>
      <c r="H451" t="str">
        <f>VLOOKUP(мпф1[[#This Row],[артикул]],[1]!Таблица213[[code]:[упаковка]],5,FALSE)</f>
        <v>четвертина</v>
      </c>
      <c r="I451" s="7" cm="1">
        <f t="array" ref="I451">INDEX('[1]прайс ЗПП'!$A$1:$D$1080,MATCH(1,(мпф1[[#This Row],[артикул]]='[1]прайс ЗПП'!$B$1:$B$1080)*(мпф1[[#This Row],[Source.Name.1]]='[1]прайс ЗПП'!$A$1:$A$1080),0),4)</f>
        <v>735.84147841499396</v>
      </c>
      <c r="J451" s="7">
        <f>мпф1[[#This Row],[цена]]*мпф1[[#This Row],[объем]]</f>
        <v>379104.5450301384</v>
      </c>
      <c r="K451" s="7">
        <v>996</v>
      </c>
      <c r="L451" t="s">
        <v>187</v>
      </c>
    </row>
    <row r="452" spans="1:12" x14ac:dyDescent="0.35">
      <c r="A452" t="s">
        <v>140</v>
      </c>
      <c r="B452" t="s">
        <v>97</v>
      </c>
      <c r="C452" t="s">
        <v>97</v>
      </c>
      <c r="D452">
        <f>VLOOKUP(мпф1[[#This Row],[Номенклатура]],[1]!Таблица213[[product_name]:[упаковка]],7,FALSE)</f>
        <v>1614</v>
      </c>
      <c r="E452" t="s">
        <v>205</v>
      </c>
      <c r="F452" s="7">
        <v>1040.4255215442438</v>
      </c>
      <c r="G452" t="str">
        <f>VLOOKUP(мпф1[[#This Row],[артикул]],[1]!Таблица213[[code]:[упаковка]],4,FALSE)</f>
        <v>ОХЛ</v>
      </c>
      <c r="H452" t="str">
        <f>VLOOKUP(мпф1[[#This Row],[артикул]],[1]!Таблица213[[code]:[упаковка]],5,FALSE)</f>
        <v>бедро</v>
      </c>
      <c r="I452" s="7" cm="1">
        <f t="array" ref="I452">INDEX('[1]прайс ЗПП'!$A$1:$D$1080,MATCH(1,(мпф1[[#This Row],[артикул]]='[1]прайс ЗПП'!$B$1:$B$1080)*(мпф1[[#This Row],[Source.Name.1]]='[1]прайс ЗПП'!$A$1:$A$1080),0),4)</f>
        <v>680.15565791999995</v>
      </c>
      <c r="J452" s="7">
        <f>мпф1[[#This Row],[цена]]*мпф1[[#This Row],[объем]]</f>
        <v>707651.30512268422</v>
      </c>
      <c r="K452" s="7">
        <v>2000.1999999999998</v>
      </c>
      <c r="L452" t="s">
        <v>187</v>
      </c>
    </row>
    <row r="453" spans="1:12" x14ac:dyDescent="0.35">
      <c r="A453" t="s">
        <v>140</v>
      </c>
      <c r="B453" t="s">
        <v>97</v>
      </c>
      <c r="C453" t="s">
        <v>97</v>
      </c>
      <c r="D453">
        <f>VLOOKUP(мпф1[[#This Row],[Номенклатура]],[1]!Таблица213[[product_name]:[упаковка]],7,FALSE)</f>
        <v>981</v>
      </c>
      <c r="E453" t="s">
        <v>203</v>
      </c>
      <c r="F453" s="7">
        <v>459.17132969638106</v>
      </c>
      <c r="G453" t="str">
        <f>VLOOKUP(мпф1[[#This Row],[артикул]],[1]!Таблица213[[code]:[упаковка]],4,FALSE)</f>
        <v>ОХЛ</v>
      </c>
      <c r="H453" t="str">
        <f>VLOOKUP(мпф1[[#This Row],[артикул]],[1]!Таблица213[[code]:[упаковка]],5,FALSE)</f>
        <v>крыло</v>
      </c>
      <c r="I453" s="7" cm="1">
        <f t="array" ref="I453">INDEX('[1]прайс ЗПП'!$A$1:$D$1080,MATCH(1,(мпф1[[#This Row],[артикул]]='[1]прайс ЗПП'!$B$1:$B$1080)*(мпф1[[#This Row],[Source.Name.1]]='[1]прайс ЗПП'!$A$1:$A$1080),0),4)</f>
        <v>646.14842783999973</v>
      </c>
      <c r="J453" s="7">
        <f>мпф1[[#This Row],[цена]]*мпф1[[#This Row],[объем]]</f>
        <v>296692.83279251878</v>
      </c>
      <c r="K453" s="7">
        <v>3001.5</v>
      </c>
      <c r="L453" t="s">
        <v>187</v>
      </c>
    </row>
    <row r="454" spans="1:12" x14ac:dyDescent="0.35">
      <c r="A454" t="s">
        <v>140</v>
      </c>
      <c r="B454" t="s">
        <v>97</v>
      </c>
      <c r="C454" t="s">
        <v>97</v>
      </c>
      <c r="D454">
        <f>VLOOKUP(мпф1[[#This Row],[Номенклатура]],[1]!Таблица213[[product_name]:[упаковка]],7,FALSE)</f>
        <v>984</v>
      </c>
      <c r="E454" t="s">
        <v>101</v>
      </c>
      <c r="F454" s="7">
        <v>515.19866187311345</v>
      </c>
      <c r="G454" t="str">
        <f>VLOOKUP(мпф1[[#This Row],[артикул]],[1]!Таблица213[[code]:[упаковка]],4,FALSE)</f>
        <v>ОХЛ</v>
      </c>
      <c r="H454" t="str">
        <f>VLOOKUP(мпф1[[#This Row],[артикул]],[1]!Таблица213[[code]:[упаковка]],5,FALSE)</f>
        <v>четвертина</v>
      </c>
      <c r="I454" s="7" cm="1">
        <f t="array" ref="I454">INDEX('[1]прайс ЗПП'!$A$1:$D$1080,MATCH(1,(мпф1[[#This Row],[артикул]]='[1]прайс ЗПП'!$B$1:$B$1080)*(мпф1[[#This Row],[Source.Name.1]]='[1]прайс ЗПП'!$A$1:$A$1080),0),4)</f>
        <v>735.84147841499396</v>
      </c>
      <c r="J454" s="7">
        <f>мпф1[[#This Row],[цена]]*мпф1[[#This Row],[объем]]</f>
        <v>379104.5450301384</v>
      </c>
      <c r="K454" s="7">
        <v>3000</v>
      </c>
      <c r="L454" t="s">
        <v>187</v>
      </c>
    </row>
    <row r="455" spans="1:12" x14ac:dyDescent="0.35">
      <c r="A455" t="s">
        <v>140</v>
      </c>
      <c r="B455" t="s">
        <v>97</v>
      </c>
      <c r="C455" t="s">
        <v>97</v>
      </c>
      <c r="D455">
        <f>VLOOKUP(мпф1[[#This Row],[Номенклатура]],[1]!Таблица213[[product_name]:[упаковка]],7,FALSE)</f>
        <v>982</v>
      </c>
      <c r="E455" t="s">
        <v>100</v>
      </c>
      <c r="F455" s="7">
        <v>2089.2078745868348</v>
      </c>
      <c r="G455" t="str">
        <f>VLOOKUP(мпф1[[#This Row],[артикул]],[1]!Таблица213[[code]:[упаковка]],4,FALSE)</f>
        <v>ОХЛ</v>
      </c>
      <c r="H455" t="str">
        <f>VLOOKUP(мпф1[[#This Row],[артикул]],[1]!Таблица213[[code]:[упаковка]],5,FALSE)</f>
        <v>филе</v>
      </c>
      <c r="I455" s="7" cm="1">
        <f t="array" ref="I455">INDEX('[1]прайс ЗПП'!$A$1:$D$1080,MATCH(1,(мпф1[[#This Row],[артикул]]='[1]прайс ЗПП'!$B$1:$B$1080)*(мпф1[[#This Row],[Source.Name.1]]='[1]прайс ЗПП'!$A$1:$A$1080),0),4)</f>
        <v>838.20584928766675</v>
      </c>
      <c r="J455" s="7">
        <f>мпф1[[#This Row],[цена]]*мпф1[[#This Row],[объем]]</f>
        <v>1751186.260856539</v>
      </c>
      <c r="K455" s="7">
        <v>2005.7380000000001</v>
      </c>
      <c r="L455" t="s">
        <v>187</v>
      </c>
    </row>
    <row r="456" spans="1:12" x14ac:dyDescent="0.35">
      <c r="A456" t="s">
        <v>140</v>
      </c>
      <c r="B456" t="s">
        <v>97</v>
      </c>
      <c r="C456" t="s">
        <v>97</v>
      </c>
      <c r="D456">
        <f>VLOOKUP(мпф1[[#This Row],[Номенклатура]],[1]!Таблица213[[product_name]:[упаковка]],7,FALSE)</f>
        <v>1615</v>
      </c>
      <c r="E456" t="s">
        <v>204</v>
      </c>
      <c r="F456" s="7">
        <v>526.48038439588242</v>
      </c>
      <c r="G456" t="str">
        <f>VLOOKUP(мпф1[[#This Row],[артикул]],[1]!Таблица213[[code]:[упаковка]],4,FALSE)</f>
        <v>ОХЛ</v>
      </c>
      <c r="H456" t="str">
        <f>VLOOKUP(мпф1[[#This Row],[артикул]],[1]!Таблица213[[code]:[упаковка]],5,FALSE)</f>
        <v>голень</v>
      </c>
      <c r="I456" s="7" cm="1">
        <f t="array" ref="I456">INDEX('[1]прайс ЗПП'!$A$1:$D$1080,MATCH(1,(мпф1[[#This Row],[артикул]]='[1]прайс ЗПП'!$B$1:$B$1080)*(мпф1[[#This Row],[Source.Name.1]]='[1]прайс ЗПП'!$A$1:$A$1080),0),4)</f>
        <v>680.15565792000007</v>
      </c>
      <c r="J456" s="7">
        <f>мпф1[[#This Row],[цена]]*мпф1[[#This Row],[объем]]</f>
        <v>358088.61223075597</v>
      </c>
      <c r="K456" s="7">
        <v>2001</v>
      </c>
      <c r="L456" t="s">
        <v>187</v>
      </c>
    </row>
    <row r="457" spans="1:12" x14ac:dyDescent="0.35">
      <c r="A457" t="s">
        <v>140</v>
      </c>
      <c r="B457" t="s">
        <v>97</v>
      </c>
      <c r="C457" t="s">
        <v>97</v>
      </c>
      <c r="D457">
        <f>VLOOKUP(мпф1[[#This Row],[Номенклатура]],[1]!Таблица213[[product_name]:[упаковка]],7,FALSE)</f>
        <v>984</v>
      </c>
      <c r="E457" t="s">
        <v>101</v>
      </c>
      <c r="F457" s="7">
        <v>4178.8335907485871</v>
      </c>
      <c r="G457" t="str">
        <f>VLOOKUP(мпф1[[#This Row],[артикул]],[1]!Таблица213[[code]:[упаковка]],4,FALSE)</f>
        <v>ОХЛ</v>
      </c>
      <c r="H457" t="str">
        <f>VLOOKUP(мпф1[[#This Row],[артикул]],[1]!Таблица213[[code]:[упаковка]],5,FALSE)</f>
        <v>четвертина</v>
      </c>
      <c r="I457" s="7" cm="1">
        <f t="array" ref="I457">INDEX('[1]прайс ЗПП'!$A$1:$D$1080,MATCH(1,(мпф1[[#This Row],[артикул]]='[1]прайс ЗПП'!$B$1:$B$1080)*(мпф1[[#This Row],[Source.Name.1]]='[1]прайс ЗПП'!$A$1:$A$1080),0),4)</f>
        <v>735.84147841499396</v>
      </c>
      <c r="J457" s="7">
        <f>мпф1[[#This Row],[цена]]*мпф1[[#This Row],[объем]]</f>
        <v>3074959.0874666781</v>
      </c>
      <c r="K457" s="7">
        <v>3001.5</v>
      </c>
      <c r="L457" t="s">
        <v>187</v>
      </c>
    </row>
    <row r="458" spans="1:12" x14ac:dyDescent="0.35">
      <c r="A458" t="s">
        <v>140</v>
      </c>
      <c r="B458" t="s">
        <v>97</v>
      </c>
      <c r="C458" t="s">
        <v>97</v>
      </c>
      <c r="D458">
        <f>VLOOKUP(мпф1[[#This Row],[Номенклатура]],[1]!Таблица213[[product_name]:[упаковка]],7,FALSE)</f>
        <v>982</v>
      </c>
      <c r="E458" t="s">
        <v>100</v>
      </c>
      <c r="F458" s="7">
        <v>522.3019686467087</v>
      </c>
      <c r="G458" t="str">
        <f>VLOOKUP(мпф1[[#This Row],[артикул]],[1]!Таблица213[[code]:[упаковка]],4,FALSE)</f>
        <v>ОХЛ</v>
      </c>
      <c r="H458" t="str">
        <f>VLOOKUP(мпф1[[#This Row],[артикул]],[1]!Таблица213[[code]:[упаковка]],5,FALSE)</f>
        <v>филе</v>
      </c>
      <c r="I458" s="7" cm="1">
        <f t="array" ref="I458">INDEX('[1]прайс ЗПП'!$A$1:$D$1080,MATCH(1,(мпф1[[#This Row],[артикул]]='[1]прайс ЗПП'!$B$1:$B$1080)*(мпф1[[#This Row],[Source.Name.1]]='[1]прайс ЗПП'!$A$1:$A$1080),0),4)</f>
        <v>838.20584928766675</v>
      </c>
      <c r="J458" s="7">
        <f>мпф1[[#This Row],[цена]]*мпф1[[#This Row],[объем]]</f>
        <v>437796.56521413475</v>
      </c>
      <c r="K458" s="7">
        <v>1205.664</v>
      </c>
      <c r="L458" t="s">
        <v>187</v>
      </c>
    </row>
    <row r="459" spans="1:12" x14ac:dyDescent="0.35">
      <c r="A459" t="s">
        <v>140</v>
      </c>
      <c r="B459" t="s">
        <v>97</v>
      </c>
      <c r="C459" t="s">
        <v>97</v>
      </c>
      <c r="D459">
        <f>VLOOKUP(мпф1[[#This Row],[Номенклатура]],[1]!Таблица213[[product_name]:[упаковка]],7,FALSE)</f>
        <v>982</v>
      </c>
      <c r="E459" t="s">
        <v>100</v>
      </c>
      <c r="F459" s="7">
        <v>1044.6039372934174</v>
      </c>
      <c r="G459" t="str">
        <f>VLOOKUP(мпф1[[#This Row],[артикул]],[1]!Таблица213[[code]:[упаковка]],4,FALSE)</f>
        <v>ОХЛ</v>
      </c>
      <c r="H459" t="str">
        <f>VLOOKUP(мпф1[[#This Row],[артикул]],[1]!Таблица213[[code]:[упаковка]],5,FALSE)</f>
        <v>филе</v>
      </c>
      <c r="I459" s="7" cm="1">
        <f t="array" ref="I459">INDEX('[1]прайс ЗПП'!$A$1:$D$1080,MATCH(1,(мпф1[[#This Row],[артикул]]='[1]прайс ЗПП'!$B$1:$B$1080)*(мпф1[[#This Row],[Source.Name.1]]='[1]прайс ЗПП'!$A$1:$A$1080),0),4)</f>
        <v>838.20584928766675</v>
      </c>
      <c r="J459" s="7">
        <f>мпф1[[#This Row],[цена]]*мпф1[[#This Row],[объем]]</f>
        <v>875593.13042826951</v>
      </c>
      <c r="K459" s="7">
        <v>10000</v>
      </c>
      <c r="L459" t="s">
        <v>187</v>
      </c>
    </row>
    <row r="460" spans="1:12" x14ac:dyDescent="0.35">
      <c r="A460" t="s">
        <v>140</v>
      </c>
      <c r="B460" t="s">
        <v>97</v>
      </c>
      <c r="C460" t="s">
        <v>97</v>
      </c>
      <c r="D460">
        <f>VLOOKUP(мпф1[[#This Row],[Номенклатура]],[1]!Таблица213[[product_name]:[упаковка]],7,FALSE)</f>
        <v>984</v>
      </c>
      <c r="E460" t="s">
        <v>101</v>
      </c>
      <c r="F460" s="7">
        <v>2089.4167953742935</v>
      </c>
      <c r="G460" t="str">
        <f>VLOOKUP(мпф1[[#This Row],[артикул]],[1]!Таблица213[[code]:[упаковка]],4,FALSE)</f>
        <v>ОХЛ</v>
      </c>
      <c r="H460" t="str">
        <f>VLOOKUP(мпф1[[#This Row],[артикул]],[1]!Таблица213[[code]:[упаковка]],5,FALSE)</f>
        <v>четвертина</v>
      </c>
      <c r="I460" s="7" cm="1">
        <f t="array" ref="I460">INDEX('[1]прайс ЗПП'!$A$1:$D$1080,MATCH(1,(мпф1[[#This Row],[артикул]]='[1]прайс ЗПП'!$B$1:$B$1080)*(мпф1[[#This Row],[Source.Name.1]]='[1]прайс ЗПП'!$A$1:$A$1080),0),4)</f>
        <v>735.84147841499396</v>
      </c>
      <c r="J460" s="7">
        <f>мпф1[[#This Row],[цена]]*мпф1[[#This Row],[объем]]</f>
        <v>1537479.5437333391</v>
      </c>
      <c r="K460" s="7">
        <v>1500</v>
      </c>
      <c r="L460" t="s">
        <v>187</v>
      </c>
    </row>
    <row r="461" spans="1:12" x14ac:dyDescent="0.35">
      <c r="A461" t="s">
        <v>140</v>
      </c>
      <c r="B461" t="s">
        <v>97</v>
      </c>
      <c r="C461" t="s">
        <v>97</v>
      </c>
      <c r="D461">
        <f>VLOOKUP(мпф1[[#This Row],[Номенклатура]],[1]!Таблица213[[product_name]:[упаковка]],7,FALSE)</f>
        <v>981</v>
      </c>
      <c r="E461" t="s">
        <v>203</v>
      </c>
      <c r="F461" s="7">
        <v>459.17132969638106</v>
      </c>
      <c r="G461" t="str">
        <f>VLOOKUP(мпф1[[#This Row],[артикул]],[1]!Таблица213[[code]:[упаковка]],4,FALSE)</f>
        <v>ОХЛ</v>
      </c>
      <c r="H461" t="str">
        <f>VLOOKUP(мпф1[[#This Row],[артикул]],[1]!Таблица213[[code]:[упаковка]],5,FALSE)</f>
        <v>крыло</v>
      </c>
      <c r="I461" s="7" cm="1">
        <f t="array" ref="I461">INDEX('[1]прайс ЗПП'!$A$1:$D$1080,MATCH(1,(мпф1[[#This Row],[артикул]]='[1]прайс ЗПП'!$B$1:$B$1080)*(мпф1[[#This Row],[Source.Name.1]]='[1]прайс ЗПП'!$A$1:$A$1080),0),4)</f>
        <v>646.14842783999973</v>
      </c>
      <c r="J461" s="7">
        <f>мпф1[[#This Row],[цена]]*мпф1[[#This Row],[объем]]</f>
        <v>296692.83279251878</v>
      </c>
      <c r="K461" s="7">
        <v>996.64</v>
      </c>
      <c r="L461" t="s">
        <v>187</v>
      </c>
    </row>
    <row r="462" spans="1:12" x14ac:dyDescent="0.35">
      <c r="A462" t="s">
        <v>140</v>
      </c>
      <c r="B462" t="s">
        <v>97</v>
      </c>
      <c r="C462" t="s">
        <v>97</v>
      </c>
      <c r="D462">
        <f>VLOOKUP(мпф1[[#This Row],[Номенклатура]],[1]!Таблица213[[product_name]:[упаковка]],7,FALSE)</f>
        <v>984</v>
      </c>
      <c r="E462" t="s">
        <v>101</v>
      </c>
      <c r="F462" s="7">
        <v>515.19866187311345</v>
      </c>
      <c r="G462" t="str">
        <f>VLOOKUP(мпф1[[#This Row],[артикул]],[1]!Таблица213[[code]:[упаковка]],4,FALSE)</f>
        <v>ОХЛ</v>
      </c>
      <c r="H462" t="str">
        <f>VLOOKUP(мпф1[[#This Row],[артикул]],[1]!Таблица213[[code]:[упаковка]],5,FALSE)</f>
        <v>четвертина</v>
      </c>
      <c r="I462" s="7" cm="1">
        <f t="array" ref="I462">INDEX('[1]прайс ЗПП'!$A$1:$D$1080,MATCH(1,(мпф1[[#This Row],[артикул]]='[1]прайс ЗПП'!$B$1:$B$1080)*(мпф1[[#This Row],[Source.Name.1]]='[1]прайс ЗПП'!$A$1:$A$1080),0),4)</f>
        <v>735.84147841499396</v>
      </c>
      <c r="J462" s="7">
        <f>мпф1[[#This Row],[цена]]*мпф1[[#This Row],[объем]]</f>
        <v>379104.5450301384</v>
      </c>
      <c r="K462" s="7">
        <v>7000.7</v>
      </c>
      <c r="L462" t="s">
        <v>187</v>
      </c>
    </row>
    <row r="463" spans="1:12" x14ac:dyDescent="0.35">
      <c r="A463" t="s">
        <v>140</v>
      </c>
      <c r="B463" t="s">
        <v>97</v>
      </c>
      <c r="C463" t="s">
        <v>97</v>
      </c>
      <c r="D463">
        <f>VLOOKUP(мпф1[[#This Row],[Номенклатура]],[1]!Таблица213[[product_name]:[упаковка]],7,FALSE)</f>
        <v>982</v>
      </c>
      <c r="E463" t="s">
        <v>100</v>
      </c>
      <c r="F463" s="7">
        <v>2089.2078745868348</v>
      </c>
      <c r="G463" t="str">
        <f>VLOOKUP(мпф1[[#This Row],[артикул]],[1]!Таблица213[[code]:[упаковка]],4,FALSE)</f>
        <v>ОХЛ</v>
      </c>
      <c r="H463" t="str">
        <f>VLOOKUP(мпф1[[#This Row],[артикул]],[1]!Таблица213[[code]:[упаковка]],5,FALSE)</f>
        <v>филе</v>
      </c>
      <c r="I463" s="7" cm="1">
        <f t="array" ref="I463">INDEX('[1]прайс ЗПП'!$A$1:$D$1080,MATCH(1,(мпф1[[#This Row],[артикул]]='[1]прайс ЗПП'!$B$1:$B$1080)*(мпф1[[#This Row],[Source.Name.1]]='[1]прайс ЗПП'!$A$1:$A$1080),0),4)</f>
        <v>838.20584928766675</v>
      </c>
      <c r="J463" s="7">
        <f>мпф1[[#This Row],[цена]]*мпф1[[#This Row],[объем]]</f>
        <v>1751186.260856539</v>
      </c>
      <c r="K463" s="7">
        <v>5002.5</v>
      </c>
      <c r="L463" t="s">
        <v>187</v>
      </c>
    </row>
    <row r="464" spans="1:12" x14ac:dyDescent="0.35">
      <c r="A464" t="s">
        <v>140</v>
      </c>
      <c r="B464" t="s">
        <v>97</v>
      </c>
      <c r="C464" t="s">
        <v>97</v>
      </c>
      <c r="D464">
        <f>VLOOKUP(мпф1[[#This Row],[Номенклатура]],[1]!Таблица213[[product_name]:[упаковка]],7,FALSE)</f>
        <v>982</v>
      </c>
      <c r="E464" t="s">
        <v>100</v>
      </c>
      <c r="F464" s="7">
        <v>2089.2078745868348</v>
      </c>
      <c r="G464" t="str">
        <f>VLOOKUP(мпф1[[#This Row],[артикул]],[1]!Таблица213[[code]:[упаковка]],4,FALSE)</f>
        <v>ОХЛ</v>
      </c>
      <c r="H464" t="str">
        <f>VLOOKUP(мпф1[[#This Row],[артикул]],[1]!Таблица213[[code]:[упаковка]],5,FALSE)</f>
        <v>филе</v>
      </c>
      <c r="I464" s="7" cm="1">
        <f t="array" ref="I464">INDEX('[1]прайс ЗПП'!$A$1:$D$1080,MATCH(1,(мпф1[[#This Row],[артикул]]='[1]прайс ЗПП'!$B$1:$B$1080)*(мпф1[[#This Row],[Source.Name.1]]='[1]прайс ЗПП'!$A$1:$A$1080),0),4)</f>
        <v>838.20584928766675</v>
      </c>
      <c r="J464" s="7">
        <f>мпф1[[#This Row],[цена]]*мпф1[[#This Row],[объем]]</f>
        <v>1751186.260856539</v>
      </c>
      <c r="K464" s="7">
        <v>2001</v>
      </c>
      <c r="L464" t="s">
        <v>187</v>
      </c>
    </row>
    <row r="465" spans="1:12" x14ac:dyDescent="0.35">
      <c r="A465" t="s">
        <v>140</v>
      </c>
      <c r="B465" t="s">
        <v>97</v>
      </c>
      <c r="C465" t="s">
        <v>97</v>
      </c>
      <c r="D465">
        <f>VLOOKUP(мпф1[[#This Row],[Номенклатура]],[1]!Таблица213[[product_name]:[упаковка]],7,FALSE)</f>
        <v>984</v>
      </c>
      <c r="E465" t="s">
        <v>101</v>
      </c>
      <c r="F465" s="7">
        <v>214.66610911379729</v>
      </c>
      <c r="G465" t="str">
        <f>VLOOKUP(мпф1[[#This Row],[артикул]],[1]!Таблица213[[code]:[упаковка]],4,FALSE)</f>
        <v>ОХЛ</v>
      </c>
      <c r="H465" t="str">
        <f>VLOOKUP(мпф1[[#This Row],[артикул]],[1]!Таблица213[[code]:[упаковка]],5,FALSE)</f>
        <v>четвертина</v>
      </c>
      <c r="I465" s="7" cm="1">
        <f t="array" ref="I465">INDEX('[1]прайс ЗПП'!$A$1:$D$1080,MATCH(1,(мпф1[[#This Row],[артикул]]='[1]прайс ЗПП'!$B$1:$B$1080)*(мпф1[[#This Row],[Source.Name.1]]='[1]прайс ЗПП'!$A$1:$A$1080),0),4)</f>
        <v>735.84147841499396</v>
      </c>
      <c r="J465" s="7">
        <f>мпф1[[#This Row],[цена]]*мпф1[[#This Row],[объем]]</f>
        <v>157960.22709589099</v>
      </c>
      <c r="K465" s="7">
        <v>502.35999999999996</v>
      </c>
      <c r="L465" t="s">
        <v>187</v>
      </c>
    </row>
    <row r="466" spans="1:12" x14ac:dyDescent="0.35">
      <c r="A466" t="s">
        <v>140</v>
      </c>
      <c r="B466" t="s">
        <v>97</v>
      </c>
      <c r="C466" t="s">
        <v>97</v>
      </c>
      <c r="D466">
        <f>VLOOKUP(мпф1[[#This Row],[Номенклатура]],[1]!Таблица213[[product_name]:[упаковка]],7,FALSE)</f>
        <v>978</v>
      </c>
      <c r="E466" t="s">
        <v>98</v>
      </c>
      <c r="F466" s="7">
        <v>833.07163999150043</v>
      </c>
      <c r="G466" t="str">
        <f>VLOOKUP(мпф1[[#This Row],[артикул]],[1]!Таблица213[[code]:[упаковка]],4,FALSE)</f>
        <v>ОХЛ</v>
      </c>
      <c r="H466" t="str">
        <f>VLOOKUP(мпф1[[#This Row],[артикул]],[1]!Таблица213[[code]:[упаковка]],5,FALSE)</f>
        <v>тушка</v>
      </c>
      <c r="I466" s="7" cm="1">
        <f t="array" ref="I466">INDEX('[1]прайс ЗПП'!$A$1:$D$1080,MATCH(1,(мпф1[[#This Row],[артикул]]='[1]прайс ЗПП'!$B$1:$B$1080)*(мпф1[[#This Row],[Source.Name.1]]='[1]прайс ЗПП'!$A$1:$A$1080),0),4)</f>
        <v>646.39174260655534</v>
      </c>
      <c r="J466" s="7">
        <f>мпф1[[#This Row],[цена]]*мпф1[[#This Row],[объем]]</f>
        <v>538490.62909020693</v>
      </c>
      <c r="K466" s="7">
        <v>2001</v>
      </c>
      <c r="L466" t="s">
        <v>187</v>
      </c>
    </row>
    <row r="467" spans="1:12" x14ac:dyDescent="0.35">
      <c r="A467" t="s">
        <v>140</v>
      </c>
      <c r="B467" t="s">
        <v>97</v>
      </c>
      <c r="C467" t="s">
        <v>97</v>
      </c>
      <c r="D467">
        <f>VLOOKUP(мпф1[[#This Row],[Номенклатура]],[1]!Таблица213[[product_name]:[упаковка]],7,FALSE)</f>
        <v>984</v>
      </c>
      <c r="E467" t="s">
        <v>101</v>
      </c>
      <c r="F467" s="7">
        <v>2089.4167953742935</v>
      </c>
      <c r="G467" t="str">
        <f>VLOOKUP(мпф1[[#This Row],[артикул]],[1]!Таблица213[[code]:[упаковка]],4,FALSE)</f>
        <v>ОХЛ</v>
      </c>
      <c r="H467" t="str">
        <f>VLOOKUP(мпф1[[#This Row],[артикул]],[1]!Таблица213[[code]:[упаковка]],5,FALSE)</f>
        <v>четвертина</v>
      </c>
      <c r="I467" s="7" cm="1">
        <f t="array" ref="I467">INDEX('[1]прайс ЗПП'!$A$1:$D$1080,MATCH(1,(мпф1[[#This Row],[артикул]]='[1]прайс ЗПП'!$B$1:$B$1080)*(мпф1[[#This Row],[Source.Name.1]]='[1]прайс ЗПП'!$A$1:$A$1080),0),4)</f>
        <v>735.84147841499396</v>
      </c>
      <c r="J467" s="7">
        <f>мпф1[[#This Row],[цена]]*мпф1[[#This Row],[объем]]</f>
        <v>1537479.5437333391</v>
      </c>
      <c r="K467" s="7">
        <v>1000</v>
      </c>
      <c r="L467" t="s">
        <v>187</v>
      </c>
    </row>
    <row r="468" spans="1:12" x14ac:dyDescent="0.35">
      <c r="A468" t="s">
        <v>140</v>
      </c>
      <c r="B468" t="s">
        <v>97</v>
      </c>
      <c r="C468" t="s">
        <v>97</v>
      </c>
      <c r="D468">
        <f>VLOOKUP(мпф1[[#This Row],[Номенклатура]],[1]!Таблица213[[product_name]:[упаковка]],7,FALSE)</f>
        <v>982</v>
      </c>
      <c r="E468" t="s">
        <v>100</v>
      </c>
      <c r="F468" s="7">
        <v>2089.2078745868348</v>
      </c>
      <c r="G468" t="str">
        <f>VLOOKUP(мпф1[[#This Row],[артикул]],[1]!Таблица213[[code]:[упаковка]],4,FALSE)</f>
        <v>ОХЛ</v>
      </c>
      <c r="H468" t="str">
        <f>VLOOKUP(мпф1[[#This Row],[артикул]],[1]!Таблица213[[code]:[упаковка]],5,FALSE)</f>
        <v>филе</v>
      </c>
      <c r="I468" s="7" cm="1">
        <f t="array" ref="I468">INDEX('[1]прайс ЗПП'!$A$1:$D$1080,MATCH(1,(мпф1[[#This Row],[артикул]]='[1]прайс ЗПП'!$B$1:$B$1080)*(мпф1[[#This Row],[Source.Name.1]]='[1]прайс ЗПП'!$A$1:$A$1080),0),4)</f>
        <v>838.20584928766675</v>
      </c>
      <c r="J468" s="7">
        <f>мпф1[[#This Row],[цена]]*мпф1[[#This Row],[объем]]</f>
        <v>1751186.260856539</v>
      </c>
      <c r="K468" s="7">
        <v>502.35999999999996</v>
      </c>
      <c r="L468" t="s">
        <v>187</v>
      </c>
    </row>
    <row r="469" spans="1:12" x14ac:dyDescent="0.35">
      <c r="A469" t="s">
        <v>140</v>
      </c>
      <c r="B469" t="s">
        <v>97</v>
      </c>
      <c r="C469" t="s">
        <v>97</v>
      </c>
      <c r="D469">
        <f>VLOOKUP(мпф1[[#This Row],[Номенклатура]],[1]!Таблица213[[product_name]:[упаковка]],7,FALSE)</f>
        <v>984</v>
      </c>
      <c r="E469" t="s">
        <v>101</v>
      </c>
      <c r="F469" s="7">
        <v>7312.9587838100279</v>
      </c>
      <c r="G469" t="str">
        <f>VLOOKUP(мпф1[[#This Row],[артикул]],[1]!Таблица213[[code]:[упаковка]],4,FALSE)</f>
        <v>ОХЛ</v>
      </c>
      <c r="H469" t="str">
        <f>VLOOKUP(мпф1[[#This Row],[артикул]],[1]!Таблица213[[code]:[упаковка]],5,FALSE)</f>
        <v>четвертина</v>
      </c>
      <c r="I469" s="7" cm="1">
        <f t="array" ref="I469">INDEX('[1]прайс ЗПП'!$A$1:$D$1080,MATCH(1,(мпф1[[#This Row],[артикул]]='[1]прайс ЗПП'!$B$1:$B$1080)*(мпф1[[#This Row],[Source.Name.1]]='[1]прайс ЗПП'!$A$1:$A$1080),0),4)</f>
        <v>735.84147841499396</v>
      </c>
      <c r="J469" s="7">
        <f>мпф1[[#This Row],[цена]]*мпф1[[#This Row],[объем]]</f>
        <v>5381178.4030666873</v>
      </c>
      <c r="K469" s="7">
        <v>10005</v>
      </c>
      <c r="L469" t="s">
        <v>187</v>
      </c>
    </row>
    <row r="470" spans="1:12" x14ac:dyDescent="0.35">
      <c r="A470" t="s">
        <v>140</v>
      </c>
      <c r="B470" t="s">
        <v>97</v>
      </c>
      <c r="C470" t="s">
        <v>97</v>
      </c>
      <c r="D470">
        <f>VLOOKUP(мпф1[[#This Row],[Номенклатура]],[1]!Таблица213[[product_name]:[упаковка]],7,FALSE)</f>
        <v>981</v>
      </c>
      <c r="E470" t="s">
        <v>203</v>
      </c>
      <c r="F470" s="7">
        <v>4578.5941161153423</v>
      </c>
      <c r="G470" t="str">
        <f>VLOOKUP(мпф1[[#This Row],[артикул]],[1]!Таблица213[[code]:[упаковка]],4,FALSE)</f>
        <v>ОХЛ</v>
      </c>
      <c r="H470" t="str">
        <f>VLOOKUP(мпф1[[#This Row],[артикул]],[1]!Таблица213[[code]:[упаковка]],5,FALSE)</f>
        <v>крыло</v>
      </c>
      <c r="I470" s="7" cm="1">
        <f t="array" ref="I470">INDEX('[1]прайс ЗПП'!$A$1:$D$1080,MATCH(1,(мпф1[[#This Row],[артикул]]='[1]прайс ЗПП'!$B$1:$B$1080)*(мпф1[[#This Row],[Source.Name.1]]='[1]прайс ЗПП'!$A$1:$A$1080),0),4)</f>
        <v>646.14842783999973</v>
      </c>
      <c r="J470" s="7">
        <f>мпф1[[#This Row],[цена]]*мпф1[[#This Row],[объем]]</f>
        <v>2958451.3898454015</v>
      </c>
      <c r="K470" s="7">
        <v>1494.521</v>
      </c>
      <c r="L470" t="s">
        <v>187</v>
      </c>
    </row>
    <row r="471" spans="1:12" x14ac:dyDescent="0.35">
      <c r="A471" t="s">
        <v>140</v>
      </c>
      <c r="B471" t="s">
        <v>206</v>
      </c>
      <c r="C471" t="s">
        <v>132</v>
      </c>
      <c r="D471">
        <f>VLOOKUP(мпф1[[#This Row],[Номенклатура]],[1]!Таблица213[[product_name]:[упаковка]],7,FALSE)</f>
        <v>1639</v>
      </c>
      <c r="E471" t="s">
        <v>207</v>
      </c>
      <c r="F471" s="7">
        <v>31344.218605796319</v>
      </c>
      <c r="G471" t="str">
        <f>VLOOKUP(мпф1[[#This Row],[артикул]],[1]!Таблица213[[code]:[упаковка]],4,FALSE)</f>
        <v>ОХЛ</v>
      </c>
      <c r="H471" t="str">
        <f>VLOOKUP(мпф1[[#This Row],[артикул]],[1]!Таблица213[[code]:[упаковка]],5,FALSE)</f>
        <v>крыло</v>
      </c>
      <c r="I471" s="7" cm="1">
        <f t="array" ref="I471">INDEX('[1]прайс ЗПП'!$A$1:$D$1080,MATCH(1,(мпф1[[#This Row],[артикул]]='[1]прайс ЗПП'!$B$1:$B$1080)*(мпф1[[#This Row],[Source.Name.1]]='[1]прайс ЗПП'!$A$1:$A$1080),0),4)</f>
        <v>916.8</v>
      </c>
      <c r="J471" s="7">
        <f>мпф1[[#This Row],[цена]]*мпф1[[#This Row],[объем]]</f>
        <v>28736379.617794063</v>
      </c>
      <c r="K471" s="7">
        <v>996</v>
      </c>
      <c r="L471" t="s">
        <v>187</v>
      </c>
    </row>
    <row r="472" spans="1:12" x14ac:dyDescent="0.35">
      <c r="A472" t="s">
        <v>140</v>
      </c>
      <c r="B472" t="s">
        <v>206</v>
      </c>
      <c r="C472" t="s">
        <v>132</v>
      </c>
      <c r="D472">
        <f>VLOOKUP(мпф1[[#This Row],[Номенклатура]],[1]!Таблица213[[product_name]:[упаковка]],7,FALSE)</f>
        <v>1637</v>
      </c>
      <c r="E472" t="s">
        <v>208</v>
      </c>
      <c r="F472" s="7">
        <v>23503.588589101895</v>
      </c>
      <c r="G472" t="str">
        <f>VLOOKUP(мпф1[[#This Row],[артикул]],[1]!Таблица213[[code]:[упаковка]],4,FALSE)</f>
        <v>ОХЛ</v>
      </c>
      <c r="H472" t="str">
        <f>VLOOKUP(мпф1[[#This Row],[артикул]],[1]!Таблица213[[code]:[упаковка]],5,FALSE)</f>
        <v>голень</v>
      </c>
      <c r="I472" s="7" cm="1">
        <f t="array" ref="I472">INDEX('[1]прайс ЗПП'!$A$1:$D$1080,MATCH(1,(мпф1[[#This Row],[артикул]]='[1]прайс ЗПП'!$B$1:$B$1080)*(мпф1[[#This Row],[Source.Name.1]]='[1]прайс ЗПП'!$A$1:$A$1080),0),4)</f>
        <v>709.43999999999994</v>
      </c>
      <c r="J472" s="7">
        <f>мпф1[[#This Row],[цена]]*мпф1[[#This Row],[объем]]</f>
        <v>16674385.888652448</v>
      </c>
      <c r="K472" s="7">
        <v>996</v>
      </c>
      <c r="L472" t="s">
        <v>187</v>
      </c>
    </row>
    <row r="473" spans="1:12" x14ac:dyDescent="0.35">
      <c r="A473" t="s">
        <v>140</v>
      </c>
      <c r="B473" t="s">
        <v>206</v>
      </c>
      <c r="C473" t="s">
        <v>132</v>
      </c>
      <c r="D473">
        <f>VLOOKUP(мпф1[[#This Row],[Номенклатура]],[1]!Таблица213[[product_name]:[упаковка]],7,FALSE)</f>
        <v>1638</v>
      </c>
      <c r="E473" t="s">
        <v>209</v>
      </c>
      <c r="F473" s="7">
        <v>54841.706707904421</v>
      </c>
      <c r="G473" t="str">
        <f>VLOOKUP(мпф1[[#This Row],[артикул]],[1]!Таблица213[[code]:[упаковка]],4,FALSE)</f>
        <v>ОХЛ</v>
      </c>
      <c r="H473" t="str">
        <f>VLOOKUP(мпф1[[#This Row],[артикул]],[1]!Таблица213[[code]:[упаковка]],5,FALSE)</f>
        <v>филе</v>
      </c>
      <c r="I473" s="7" cm="1">
        <f t="array" ref="I473">INDEX('[1]прайс ЗПП'!$A$1:$D$1080,MATCH(1,(мпф1[[#This Row],[артикул]]='[1]прайс ЗПП'!$B$1:$B$1080)*(мпф1[[#This Row],[Source.Name.1]]='[1]прайс ЗПП'!$A$1:$A$1080),0),4)</f>
        <v>709.43999999999994</v>
      </c>
      <c r="J473" s="7">
        <f>мпф1[[#This Row],[цена]]*мпф1[[#This Row],[объем]]</f>
        <v>38906900.40685571</v>
      </c>
      <c r="K473" s="7">
        <v>10000</v>
      </c>
      <c r="L473" t="s">
        <v>187</v>
      </c>
    </row>
    <row r="474" spans="1:12" x14ac:dyDescent="0.35">
      <c r="A474" t="s">
        <v>140</v>
      </c>
      <c r="B474" t="s">
        <v>97</v>
      </c>
      <c r="C474" t="s">
        <v>97</v>
      </c>
      <c r="D474">
        <f>VLOOKUP(мпф1[[#This Row],[Номенклатура]],[1]!Таблица213[[product_name]:[упаковка]],7,FALSE)</f>
        <v>984</v>
      </c>
      <c r="E474" t="s">
        <v>101</v>
      </c>
      <c r="F474" s="7">
        <v>20894.167953742937</v>
      </c>
      <c r="G474" t="str">
        <f>VLOOKUP(мпф1[[#This Row],[артикул]],[1]!Таблица213[[code]:[упаковка]],4,FALSE)</f>
        <v>ОХЛ</v>
      </c>
      <c r="H474" t="str">
        <f>VLOOKUP(мпф1[[#This Row],[артикул]],[1]!Таблица213[[code]:[упаковка]],5,FALSE)</f>
        <v>четвертина</v>
      </c>
      <c r="I474" s="7" cm="1">
        <f t="array" ref="I474">INDEX('[1]прайс ЗПП'!$A$1:$D$1080,MATCH(1,(мпф1[[#This Row],[артикул]]='[1]прайс ЗПП'!$B$1:$B$1080)*(мпф1[[#This Row],[Source.Name.1]]='[1]прайс ЗПП'!$A$1:$A$1080),0),4)</f>
        <v>735.84147841499396</v>
      </c>
      <c r="J474" s="7">
        <f>мпф1[[#This Row],[цена]]*мпф1[[#This Row],[объем]]</f>
        <v>15374795.437333392</v>
      </c>
      <c r="K474" s="7">
        <v>4002</v>
      </c>
      <c r="L474" t="s">
        <v>187</v>
      </c>
    </row>
    <row r="475" spans="1:12" x14ac:dyDescent="0.35">
      <c r="A475" t="s">
        <v>140</v>
      </c>
      <c r="B475" t="s">
        <v>97</v>
      </c>
      <c r="C475" t="s">
        <v>97</v>
      </c>
      <c r="D475">
        <f>VLOOKUP(мпф1[[#This Row],[Номенклатура]],[1]!Таблица213[[product_name]:[упаковка]],7,FALSE)</f>
        <v>982</v>
      </c>
      <c r="E475" t="s">
        <v>100</v>
      </c>
      <c r="F475" s="7">
        <v>20892.078745868352</v>
      </c>
      <c r="G475" t="str">
        <f>VLOOKUP(мпф1[[#This Row],[артикул]],[1]!Таблица213[[code]:[упаковка]],4,FALSE)</f>
        <v>ОХЛ</v>
      </c>
      <c r="H475" t="str">
        <f>VLOOKUP(мпф1[[#This Row],[артикул]],[1]!Таблица213[[code]:[упаковка]],5,FALSE)</f>
        <v>филе</v>
      </c>
      <c r="I475" s="7" cm="1">
        <f t="array" ref="I475">INDEX('[1]прайс ЗПП'!$A$1:$D$1080,MATCH(1,(мпф1[[#This Row],[артикул]]='[1]прайс ЗПП'!$B$1:$B$1080)*(мпф1[[#This Row],[Source.Name.1]]='[1]прайс ЗПП'!$A$1:$A$1080),0),4)</f>
        <v>838.20584928766675</v>
      </c>
      <c r="J475" s="7">
        <f>мпф1[[#This Row],[цена]]*мпф1[[#This Row],[объем]]</f>
        <v>17511862.608565394</v>
      </c>
      <c r="K475" s="7">
        <v>1494.521</v>
      </c>
      <c r="L475" t="s">
        <v>187</v>
      </c>
    </row>
    <row r="476" spans="1:12" x14ac:dyDescent="0.35">
      <c r="A476" t="s">
        <v>140</v>
      </c>
      <c r="B476" t="s">
        <v>97</v>
      </c>
      <c r="C476" t="s">
        <v>97</v>
      </c>
      <c r="D476">
        <f>VLOOKUP(мпф1[[#This Row],[Номенклатура]],[1]!Таблица213[[product_name]:[упаковка]],7,FALSE)</f>
        <v>978</v>
      </c>
      <c r="E476" t="s">
        <v>98</v>
      </c>
      <c r="F476" s="7">
        <v>15661.746831840208</v>
      </c>
      <c r="G476" t="str">
        <f>VLOOKUP(мпф1[[#This Row],[артикул]],[1]!Таблица213[[code]:[упаковка]],4,FALSE)</f>
        <v>ОХЛ</v>
      </c>
      <c r="H476" t="str">
        <f>VLOOKUP(мпф1[[#This Row],[артикул]],[1]!Таблица213[[code]:[упаковка]],5,FALSE)</f>
        <v>тушка</v>
      </c>
      <c r="I476" s="7" cm="1">
        <f t="array" ref="I476">INDEX('[1]прайс ЗПП'!$A$1:$D$1080,MATCH(1,(мпф1[[#This Row],[артикул]]='[1]прайс ЗПП'!$B$1:$B$1080)*(мпф1[[#This Row],[Source.Name.1]]='[1]прайс ЗПП'!$A$1:$A$1080),0),4)</f>
        <v>646.39174260655534</v>
      </c>
      <c r="J476" s="7">
        <f>мпф1[[#This Row],[цена]]*мпф1[[#This Row],[объем]]</f>
        <v>10123623.826895889</v>
      </c>
      <c r="K476" s="7">
        <v>3996</v>
      </c>
      <c r="L476" t="s">
        <v>187</v>
      </c>
    </row>
    <row r="477" spans="1:12" x14ac:dyDescent="0.35">
      <c r="A477" t="s">
        <v>140</v>
      </c>
      <c r="B477" t="s">
        <v>97</v>
      </c>
      <c r="C477" t="s">
        <v>97</v>
      </c>
      <c r="D477">
        <f>VLOOKUP(мпф1[[#This Row],[Номенклатура]],[1]!Таблица213[[product_name]:[упаковка]],7,FALSE)</f>
        <v>981</v>
      </c>
      <c r="E477" t="s">
        <v>203</v>
      </c>
      <c r="F477" s="7">
        <v>6402.1602540523982</v>
      </c>
      <c r="G477" t="str">
        <f>VLOOKUP(мпф1[[#This Row],[артикул]],[1]!Таблица213[[code]:[упаковка]],4,FALSE)</f>
        <v>ОХЛ</v>
      </c>
      <c r="H477" t="str">
        <f>VLOOKUP(мпф1[[#This Row],[артикул]],[1]!Таблица213[[code]:[упаковка]],5,FALSE)</f>
        <v>крыло</v>
      </c>
      <c r="I477" s="7" cm="1">
        <f t="array" ref="I477">INDEX('[1]прайс ЗПП'!$A$1:$D$1080,MATCH(1,(мпф1[[#This Row],[артикул]]='[1]прайс ЗПП'!$B$1:$B$1080)*(мпф1[[#This Row],[Source.Name.1]]='[1]прайс ЗПП'!$A$1:$A$1080),0),4)</f>
        <v>646.14842783999973</v>
      </c>
      <c r="J477" s="7">
        <f>мпф1[[#This Row],[цена]]*мпф1[[#This Row],[объем]]</f>
        <v>4136745.7829356901</v>
      </c>
      <c r="K477" s="7">
        <v>504</v>
      </c>
      <c r="L477" t="s">
        <v>187</v>
      </c>
    </row>
    <row r="478" spans="1:12" x14ac:dyDescent="0.35">
      <c r="A478" t="s">
        <v>140</v>
      </c>
      <c r="B478" t="s">
        <v>97</v>
      </c>
      <c r="C478" t="s">
        <v>97</v>
      </c>
      <c r="D478">
        <f>VLOOKUP(мпф1[[#This Row],[Номенклатура]],[1]!Таблица213[[product_name]:[упаковка]],7,FALSE)</f>
        <v>1614</v>
      </c>
      <c r="E478" t="s">
        <v>205</v>
      </c>
      <c r="F478" s="7">
        <v>15669.059059401263</v>
      </c>
      <c r="G478" t="str">
        <f>VLOOKUP(мпф1[[#This Row],[артикул]],[1]!Таблица213[[code]:[упаковка]],4,FALSE)</f>
        <v>ОХЛ</v>
      </c>
      <c r="H478" t="str">
        <f>VLOOKUP(мпф1[[#This Row],[артикул]],[1]!Таблица213[[code]:[упаковка]],5,FALSE)</f>
        <v>бедро</v>
      </c>
      <c r="I478" s="7" cm="1">
        <f t="array" ref="I478">INDEX('[1]прайс ЗПП'!$A$1:$D$1080,MATCH(1,(мпф1[[#This Row],[артикул]]='[1]прайс ЗПП'!$B$1:$B$1080)*(мпф1[[#This Row],[Source.Name.1]]='[1]прайс ЗПП'!$A$1:$A$1080),0),4)</f>
        <v>680.15565791999995</v>
      </c>
      <c r="J478" s="7">
        <f>мпф1[[#This Row],[цена]]*мпф1[[#This Row],[объем]]</f>
        <v>10657399.173534401</v>
      </c>
      <c r="K478" s="7">
        <v>498.32</v>
      </c>
      <c r="L478" t="s">
        <v>187</v>
      </c>
    </row>
    <row r="479" spans="1:12" x14ac:dyDescent="0.35">
      <c r="A479" t="s">
        <v>140</v>
      </c>
      <c r="B479" t="s">
        <v>97</v>
      </c>
      <c r="C479" t="s">
        <v>97</v>
      </c>
      <c r="D479">
        <f>VLOOKUP(мпф1[[#This Row],[Номенклатура]],[1]!Таблица213[[product_name]:[упаковка]],7,FALSE)</f>
        <v>1615</v>
      </c>
      <c r="E479" t="s">
        <v>204</v>
      </c>
      <c r="F479" s="7">
        <v>2093.3862903360086</v>
      </c>
      <c r="G479" t="str">
        <f>VLOOKUP(мпф1[[#This Row],[артикул]],[1]!Таблица213[[code]:[упаковка]],4,FALSE)</f>
        <v>ОХЛ</v>
      </c>
      <c r="H479" t="str">
        <f>VLOOKUP(мпф1[[#This Row],[артикул]],[1]!Таблица213[[code]:[упаковка]],5,FALSE)</f>
        <v>голень</v>
      </c>
      <c r="I479" s="7" cm="1">
        <f t="array" ref="I479">INDEX('[1]прайс ЗПП'!$A$1:$D$1080,MATCH(1,(мпф1[[#This Row],[артикул]]='[1]прайс ЗПП'!$B$1:$B$1080)*(мпф1[[#This Row],[Source.Name.1]]='[1]прайс ЗПП'!$A$1:$A$1080),0),4)</f>
        <v>680.15565792000007</v>
      </c>
      <c r="J479" s="7">
        <f>мпф1[[#This Row],[цена]]*мпф1[[#This Row],[объем]]</f>
        <v>1423828.5295841962</v>
      </c>
      <c r="K479" s="7">
        <v>12000</v>
      </c>
      <c r="L479" t="s">
        <v>187</v>
      </c>
    </row>
    <row r="480" spans="1:12" x14ac:dyDescent="0.35">
      <c r="A480" t="s">
        <v>140</v>
      </c>
      <c r="B480" t="s">
        <v>97</v>
      </c>
      <c r="C480" t="s">
        <v>97</v>
      </c>
      <c r="D480">
        <f>VLOOKUP(мпф1[[#This Row],[Номенклатура]],[1]!Таблица213[[product_name]:[упаковка]],7,FALSE)</f>
        <v>978</v>
      </c>
      <c r="E480" t="s">
        <v>98</v>
      </c>
      <c r="F480" s="7">
        <v>20887.378028150528</v>
      </c>
      <c r="G480" t="str">
        <f>VLOOKUP(мпф1[[#This Row],[артикул]],[1]!Таблица213[[code]:[упаковка]],4,FALSE)</f>
        <v>ОХЛ</v>
      </c>
      <c r="H480" t="str">
        <f>VLOOKUP(мпф1[[#This Row],[артикул]],[1]!Таблица213[[code]:[упаковка]],5,FALSE)</f>
        <v>тушка</v>
      </c>
      <c r="I480" s="7" cm="1">
        <f t="array" ref="I480">INDEX('[1]прайс ЗПП'!$A$1:$D$1080,MATCH(1,(мпф1[[#This Row],[артикул]]='[1]прайс ЗПП'!$B$1:$B$1080)*(мпф1[[#This Row],[Source.Name.1]]='[1]прайс ЗПП'!$A$1:$A$1080),0),4)</f>
        <v>646.39174260655534</v>
      </c>
      <c r="J480" s="7">
        <f>мпф1[[#This Row],[цена]]*мпф1[[#This Row],[объем]]</f>
        <v>13501428.682098096</v>
      </c>
      <c r="K480" s="7">
        <v>3000.2999999999997</v>
      </c>
      <c r="L480" t="s">
        <v>187</v>
      </c>
    </row>
    <row r="481" spans="1:12" x14ac:dyDescent="0.35">
      <c r="A481" t="s">
        <v>140</v>
      </c>
      <c r="B481" t="s">
        <v>97</v>
      </c>
      <c r="C481" t="s">
        <v>97</v>
      </c>
      <c r="D481">
        <f>VLOOKUP(мпф1[[#This Row],[Номенклатура]],[1]!Таблица213[[product_name]:[упаковка]],7,FALSE)</f>
        <v>981</v>
      </c>
      <c r="E481" t="s">
        <v>203</v>
      </c>
      <c r="F481" s="7">
        <v>3660.2514567225803</v>
      </c>
      <c r="G481" t="str">
        <f>VLOOKUP(мпф1[[#This Row],[артикул]],[1]!Таблица213[[code]:[упаковка]],4,FALSE)</f>
        <v>ОХЛ</v>
      </c>
      <c r="H481" t="str">
        <f>VLOOKUP(мпф1[[#This Row],[артикул]],[1]!Таблица213[[code]:[упаковка]],5,FALSE)</f>
        <v>крыло</v>
      </c>
      <c r="I481" s="7" cm="1">
        <f t="array" ref="I481">INDEX('[1]прайс ЗПП'!$A$1:$D$1080,MATCH(1,(мпф1[[#This Row],[артикул]]='[1]прайс ЗПП'!$B$1:$B$1080)*(мпф1[[#This Row],[Source.Name.1]]='[1]прайс ЗПП'!$A$1:$A$1080),0),4)</f>
        <v>646.14842783999973</v>
      </c>
      <c r="J481" s="7">
        <f>мпф1[[#This Row],[цена]]*мпф1[[#This Row],[объем]]</f>
        <v>2365065.7242603642</v>
      </c>
      <c r="K481" s="7">
        <v>8004</v>
      </c>
      <c r="L481" t="s">
        <v>187</v>
      </c>
    </row>
    <row r="482" spans="1:12" x14ac:dyDescent="0.35">
      <c r="A482" t="s">
        <v>140</v>
      </c>
      <c r="B482" t="s">
        <v>97</v>
      </c>
      <c r="C482" t="s">
        <v>97</v>
      </c>
      <c r="D482">
        <f>VLOOKUP(мпф1[[#This Row],[Номенклатура]],[1]!Таблица213[[product_name]:[упаковка]],7,FALSE)</f>
        <v>982</v>
      </c>
      <c r="E482" t="s">
        <v>100</v>
      </c>
      <c r="F482" s="7">
        <v>15669.059059401263</v>
      </c>
      <c r="G482" t="str">
        <f>VLOOKUP(мпф1[[#This Row],[артикул]],[1]!Таблица213[[code]:[упаковка]],4,FALSE)</f>
        <v>ОХЛ</v>
      </c>
      <c r="H482" t="str">
        <f>VLOOKUP(мпф1[[#This Row],[артикул]],[1]!Таблица213[[code]:[упаковка]],5,FALSE)</f>
        <v>филе</v>
      </c>
      <c r="I482" s="7" cm="1">
        <f t="array" ref="I482">INDEX('[1]прайс ЗПП'!$A$1:$D$1080,MATCH(1,(мпф1[[#This Row],[артикул]]='[1]прайс ЗПП'!$B$1:$B$1080)*(мпф1[[#This Row],[Source.Name.1]]='[1]прайс ЗПП'!$A$1:$A$1080),0),4)</f>
        <v>838.20584928766675</v>
      </c>
      <c r="J482" s="7">
        <f>мпф1[[#This Row],[цена]]*мпф1[[#This Row],[объем]]</f>
        <v>13133896.956424044</v>
      </c>
      <c r="K482" s="7">
        <v>21996.5</v>
      </c>
      <c r="L482" t="s">
        <v>187</v>
      </c>
    </row>
    <row r="483" spans="1:12" x14ac:dyDescent="0.35">
      <c r="A483" t="s">
        <v>140</v>
      </c>
      <c r="B483" t="s">
        <v>97</v>
      </c>
      <c r="C483" t="s">
        <v>97</v>
      </c>
      <c r="D483">
        <f>VLOOKUP(мпф1[[#This Row],[Номенклатура]],[1]!Таблица213[[product_name]:[упаковка]],7,FALSE)</f>
        <v>984</v>
      </c>
      <c r="E483" t="s">
        <v>101</v>
      </c>
      <c r="F483" s="7">
        <v>4178.8335907485871</v>
      </c>
      <c r="G483" t="str">
        <f>VLOOKUP(мпф1[[#This Row],[артикул]],[1]!Таблица213[[code]:[упаковка]],4,FALSE)</f>
        <v>ОХЛ</v>
      </c>
      <c r="H483" t="str">
        <f>VLOOKUP(мпф1[[#This Row],[артикул]],[1]!Таблица213[[code]:[упаковка]],5,FALSE)</f>
        <v>четвертина</v>
      </c>
      <c r="I483" s="7" cm="1">
        <f t="array" ref="I483">INDEX('[1]прайс ЗПП'!$A$1:$D$1080,MATCH(1,(мпф1[[#This Row],[артикул]]='[1]прайс ЗПП'!$B$1:$B$1080)*(мпф1[[#This Row],[Source.Name.1]]='[1]прайс ЗПП'!$A$1:$A$1080),0),4)</f>
        <v>735.84147841499396</v>
      </c>
      <c r="J483" s="7">
        <f>мпф1[[#This Row],[цена]]*мпф1[[#This Row],[объем]]</f>
        <v>3074959.0874666781</v>
      </c>
      <c r="K483" s="7">
        <v>5002.5</v>
      </c>
      <c r="L483" t="s">
        <v>187</v>
      </c>
    </row>
    <row r="484" spans="1:12" x14ac:dyDescent="0.35">
      <c r="A484" t="s">
        <v>140</v>
      </c>
      <c r="B484" t="s">
        <v>97</v>
      </c>
      <c r="C484" t="s">
        <v>97</v>
      </c>
      <c r="D484">
        <f>VLOOKUP(мпф1[[#This Row],[Номенклатура]],[1]!Таблица213[[product_name]:[упаковка]],7,FALSE)</f>
        <v>982</v>
      </c>
      <c r="E484" t="s">
        <v>100</v>
      </c>
      <c r="F484" s="7">
        <v>15669.059059401263</v>
      </c>
      <c r="G484" t="str">
        <f>VLOOKUP(мпф1[[#This Row],[артикул]],[1]!Таблица213[[code]:[упаковка]],4,FALSE)</f>
        <v>ОХЛ</v>
      </c>
      <c r="H484" t="str">
        <f>VLOOKUP(мпф1[[#This Row],[артикул]],[1]!Таблица213[[code]:[упаковка]],5,FALSE)</f>
        <v>филе</v>
      </c>
      <c r="I484" s="7" cm="1">
        <f t="array" ref="I484">INDEX('[1]прайс ЗПП'!$A$1:$D$1080,MATCH(1,(мпф1[[#This Row],[артикул]]='[1]прайс ЗПП'!$B$1:$B$1080)*(мпф1[[#This Row],[Source.Name.1]]='[1]прайс ЗПП'!$A$1:$A$1080),0),4)</f>
        <v>838.20584928766675</v>
      </c>
      <c r="J484" s="7">
        <f>мпф1[[#This Row],[цена]]*мпф1[[#This Row],[объем]]</f>
        <v>13133896.956424044</v>
      </c>
      <c r="K484" s="7">
        <v>3001.5</v>
      </c>
      <c r="L484" t="s">
        <v>187</v>
      </c>
    </row>
    <row r="485" spans="1:12" x14ac:dyDescent="0.35">
      <c r="A485" t="s">
        <v>140</v>
      </c>
      <c r="B485" t="s">
        <v>97</v>
      </c>
      <c r="C485" t="s">
        <v>97</v>
      </c>
      <c r="D485">
        <f>VLOOKUP(мпф1[[#This Row],[Номенклатура]],[1]!Таблица213[[product_name]:[упаковка]],7,FALSE)</f>
        <v>1614</v>
      </c>
      <c r="E485" t="s">
        <v>205</v>
      </c>
      <c r="F485" s="7">
        <v>4174.2373334244967</v>
      </c>
      <c r="G485" t="str">
        <f>VLOOKUP(мпф1[[#This Row],[артикул]],[1]!Таблица213[[code]:[упаковка]],4,FALSE)</f>
        <v>ОХЛ</v>
      </c>
      <c r="H485" t="str">
        <f>VLOOKUP(мпф1[[#This Row],[артикул]],[1]!Таблица213[[code]:[упаковка]],5,FALSE)</f>
        <v>бедро</v>
      </c>
      <c r="I485" s="7" cm="1">
        <f t="array" ref="I485">INDEX('[1]прайс ЗПП'!$A$1:$D$1080,MATCH(1,(мпф1[[#This Row],[артикул]]='[1]прайс ЗПП'!$B$1:$B$1080)*(мпф1[[#This Row],[Source.Name.1]]='[1]прайс ЗПП'!$A$1:$A$1080),0),4)</f>
        <v>680.15565791999995</v>
      </c>
      <c r="J485" s="7">
        <f>мпф1[[#This Row],[цена]]*мпф1[[#This Row],[объем]]</f>
        <v>2839131.1398295648</v>
      </c>
      <c r="K485" s="7">
        <v>5002.5</v>
      </c>
      <c r="L485" t="s">
        <v>187</v>
      </c>
    </row>
    <row r="486" spans="1:12" x14ac:dyDescent="0.35">
      <c r="A486" t="s">
        <v>140</v>
      </c>
      <c r="B486" t="s">
        <v>97</v>
      </c>
      <c r="C486" t="s">
        <v>97</v>
      </c>
      <c r="D486">
        <f>VLOOKUP(мпф1[[#This Row],[Номенклатура]],[1]!Таблица213[[product_name]:[упаковка]],7,FALSE)</f>
        <v>978</v>
      </c>
      <c r="E486" t="s">
        <v>98</v>
      </c>
      <c r="F486" s="7">
        <v>15661.746831840208</v>
      </c>
      <c r="G486" t="str">
        <f>VLOOKUP(мпф1[[#This Row],[артикул]],[1]!Таблица213[[code]:[упаковка]],4,FALSE)</f>
        <v>ОХЛ</v>
      </c>
      <c r="H486" t="str">
        <f>VLOOKUP(мпф1[[#This Row],[артикул]],[1]!Таблица213[[code]:[упаковка]],5,FALSE)</f>
        <v>тушка</v>
      </c>
      <c r="I486" s="7" cm="1">
        <f t="array" ref="I486">INDEX('[1]прайс ЗПП'!$A$1:$D$1080,MATCH(1,(мпф1[[#This Row],[артикул]]='[1]прайс ЗПП'!$B$1:$B$1080)*(мпф1[[#This Row],[Source.Name.1]]='[1]прайс ЗПП'!$A$1:$A$1080),0),4)</f>
        <v>646.39174260655534</v>
      </c>
      <c r="J486" s="7">
        <f>мпф1[[#This Row],[цена]]*мпф1[[#This Row],[объем]]</f>
        <v>10123623.826895889</v>
      </c>
      <c r="K486" s="7">
        <v>1996.8809999999999</v>
      </c>
      <c r="L486" t="s">
        <v>187</v>
      </c>
    </row>
    <row r="487" spans="1:12" x14ac:dyDescent="0.35">
      <c r="A487" t="s">
        <v>140</v>
      </c>
      <c r="B487" t="s">
        <v>97</v>
      </c>
      <c r="C487" t="s">
        <v>97</v>
      </c>
      <c r="D487">
        <f>VLOOKUP(мпф1[[#This Row],[Номенклатура]],[1]!Таблица213[[product_name]:[упаковка]],7,FALSE)</f>
        <v>1614</v>
      </c>
      <c r="E487" t="s">
        <v>205</v>
      </c>
      <c r="F487" s="7">
        <v>526.48038439588242</v>
      </c>
      <c r="G487" t="str">
        <f>VLOOKUP(мпф1[[#This Row],[артикул]],[1]!Таблица213[[code]:[упаковка]],4,FALSE)</f>
        <v>ОХЛ</v>
      </c>
      <c r="H487" t="str">
        <f>VLOOKUP(мпф1[[#This Row],[артикул]],[1]!Таблица213[[code]:[упаковка]],5,FALSE)</f>
        <v>бедро</v>
      </c>
      <c r="I487" s="7" cm="1">
        <f t="array" ref="I487">INDEX('[1]прайс ЗПП'!$A$1:$D$1080,MATCH(1,(мпф1[[#This Row],[артикул]]='[1]прайс ЗПП'!$B$1:$B$1080)*(мпф1[[#This Row],[Source.Name.1]]='[1]прайс ЗПП'!$A$1:$A$1080),0),4)</f>
        <v>680.15565791999995</v>
      </c>
      <c r="J487" s="7">
        <f>мпф1[[#This Row],[цена]]*мпф1[[#This Row],[объем]]</f>
        <v>358088.61223075591</v>
      </c>
      <c r="K487" s="7">
        <v>493.2</v>
      </c>
      <c r="L487" t="s">
        <v>187</v>
      </c>
    </row>
    <row r="488" spans="1:12" x14ac:dyDescent="0.35">
      <c r="A488" t="s">
        <v>140</v>
      </c>
      <c r="B488" t="s">
        <v>97</v>
      </c>
      <c r="C488" t="s">
        <v>97</v>
      </c>
      <c r="D488">
        <f>VLOOKUP(мпф1[[#This Row],[Номенклатура]],[1]!Таблица213[[product_name]:[упаковка]],7,FALSE)</f>
        <v>978</v>
      </c>
      <c r="E488" t="s">
        <v>98</v>
      </c>
      <c r="F488" s="7">
        <v>2090.2524785241285</v>
      </c>
      <c r="G488" t="str">
        <f>VLOOKUP(мпф1[[#This Row],[артикул]],[1]!Таблица213[[code]:[упаковка]],4,FALSE)</f>
        <v>ОХЛ</v>
      </c>
      <c r="H488" t="str">
        <f>VLOOKUP(мпф1[[#This Row],[артикул]],[1]!Таблица213[[code]:[упаковка]],5,FALSE)</f>
        <v>тушка</v>
      </c>
      <c r="I488" s="7" cm="1">
        <f t="array" ref="I488">INDEX('[1]прайс ЗПП'!$A$1:$D$1080,MATCH(1,(мпф1[[#This Row],[артикул]]='[1]прайс ЗПП'!$B$1:$B$1080)*(мпф1[[#This Row],[Source.Name.1]]='[1]прайс ЗПП'!$A$1:$A$1080),0),4)</f>
        <v>646.39174260655534</v>
      </c>
      <c r="J488" s="7">
        <f>мпф1[[#This Row],[цена]]*мпф1[[#This Row],[объем]]</f>
        <v>1351121.9420808828</v>
      </c>
      <c r="K488" s="7">
        <v>6000</v>
      </c>
      <c r="L488" t="s">
        <v>187</v>
      </c>
    </row>
    <row r="489" spans="1:12" x14ac:dyDescent="0.35">
      <c r="A489" t="s">
        <v>140</v>
      </c>
      <c r="B489" t="s">
        <v>97</v>
      </c>
      <c r="C489" t="s">
        <v>97</v>
      </c>
      <c r="D489">
        <f>VLOOKUP(мпф1[[#This Row],[Номенклатура]],[1]!Таблица213[[product_name]:[упаковка]],7,FALSE)</f>
        <v>982</v>
      </c>
      <c r="E489" t="s">
        <v>100</v>
      </c>
      <c r="F489" s="7">
        <v>1044.6039372934174</v>
      </c>
      <c r="G489" t="str">
        <f>VLOOKUP(мпф1[[#This Row],[артикул]],[1]!Таблица213[[code]:[упаковка]],4,FALSE)</f>
        <v>ОХЛ</v>
      </c>
      <c r="H489" t="str">
        <f>VLOOKUP(мпф1[[#This Row],[артикул]],[1]!Таблица213[[code]:[упаковка]],5,FALSE)</f>
        <v>филе</v>
      </c>
      <c r="I489" s="7" cm="1">
        <f t="array" ref="I489">INDEX('[1]прайс ЗПП'!$A$1:$D$1080,MATCH(1,(мпф1[[#This Row],[артикул]]='[1]прайс ЗПП'!$B$1:$B$1080)*(мпф1[[#This Row],[Source.Name.1]]='[1]прайс ЗПП'!$A$1:$A$1080),0),4)</f>
        <v>838.20584928766675</v>
      </c>
      <c r="J489" s="7">
        <f>мпф1[[#This Row],[цена]]*мпф1[[#This Row],[объем]]</f>
        <v>875593.13042826951</v>
      </c>
      <c r="K489" s="7">
        <v>996.64</v>
      </c>
      <c r="L489" t="s">
        <v>187</v>
      </c>
    </row>
    <row r="490" spans="1:12" x14ac:dyDescent="0.35">
      <c r="A490" t="s">
        <v>140</v>
      </c>
      <c r="B490" t="s">
        <v>97</v>
      </c>
      <c r="C490" t="s">
        <v>97</v>
      </c>
      <c r="D490">
        <f>VLOOKUP(мпф1[[#This Row],[Номенклатура]],[1]!Таблица213[[product_name]:[упаковка]],7,FALSE)</f>
        <v>1615</v>
      </c>
      <c r="E490" t="s">
        <v>204</v>
      </c>
      <c r="F490" s="7">
        <v>526.48038439588242</v>
      </c>
      <c r="G490" t="str">
        <f>VLOOKUP(мпф1[[#This Row],[артикул]],[1]!Таблица213[[code]:[упаковка]],4,FALSE)</f>
        <v>ОХЛ</v>
      </c>
      <c r="H490" t="str">
        <f>VLOOKUP(мпф1[[#This Row],[артикул]],[1]!Таблица213[[code]:[упаковка]],5,FALSE)</f>
        <v>голень</v>
      </c>
      <c r="I490" s="7" cm="1">
        <f t="array" ref="I490">INDEX('[1]прайс ЗПП'!$A$1:$D$1080,MATCH(1,(мпф1[[#This Row],[артикул]]='[1]прайс ЗПП'!$B$1:$B$1080)*(мпф1[[#This Row],[Source.Name.1]]='[1]прайс ЗПП'!$A$1:$A$1080),0),4)</f>
        <v>680.15565792000007</v>
      </c>
      <c r="J490" s="7">
        <f>мпф1[[#This Row],[цена]]*мпф1[[#This Row],[объем]]</f>
        <v>358088.61223075597</v>
      </c>
      <c r="K490" s="7">
        <v>7003.5</v>
      </c>
      <c r="L490" t="s">
        <v>187</v>
      </c>
    </row>
    <row r="491" spans="1:12" x14ac:dyDescent="0.35">
      <c r="A491" t="s">
        <v>140</v>
      </c>
      <c r="B491" t="s">
        <v>97</v>
      </c>
      <c r="C491" t="s">
        <v>97</v>
      </c>
      <c r="D491">
        <f>VLOOKUP(мпф1[[#This Row],[Номенклатура]],[1]!Таблица213[[product_name]:[упаковка]],7,FALSE)</f>
        <v>984</v>
      </c>
      <c r="E491" t="s">
        <v>101</v>
      </c>
      <c r="F491" s="7">
        <v>515.19866187311345</v>
      </c>
      <c r="G491" t="str">
        <f>VLOOKUP(мпф1[[#This Row],[артикул]],[1]!Таблица213[[code]:[упаковка]],4,FALSE)</f>
        <v>ОХЛ</v>
      </c>
      <c r="H491" t="str">
        <f>VLOOKUP(мпф1[[#This Row],[артикул]],[1]!Таблица213[[code]:[упаковка]],5,FALSE)</f>
        <v>четвертина</v>
      </c>
      <c r="I491" s="7" cm="1">
        <f t="array" ref="I491">INDEX('[1]прайс ЗПП'!$A$1:$D$1080,MATCH(1,(мпф1[[#This Row],[артикул]]='[1]прайс ЗПП'!$B$1:$B$1080)*(мпф1[[#This Row],[Source.Name.1]]='[1]прайс ЗПП'!$A$1:$A$1080),0),4)</f>
        <v>735.84147841499396</v>
      </c>
      <c r="J491" s="7">
        <f>мпф1[[#This Row],[цена]]*мпф1[[#This Row],[объем]]</f>
        <v>379104.5450301384</v>
      </c>
      <c r="K491" s="7">
        <v>3000</v>
      </c>
      <c r="L491" t="s">
        <v>187</v>
      </c>
    </row>
    <row r="492" spans="1:12" x14ac:dyDescent="0.35">
      <c r="A492" t="s">
        <v>140</v>
      </c>
      <c r="B492" t="s">
        <v>97</v>
      </c>
      <c r="C492" t="s">
        <v>97</v>
      </c>
      <c r="D492">
        <f>VLOOKUP(мпф1[[#This Row],[Номенклатура]],[1]!Таблица213[[product_name]:[упаковка]],7,FALSE)</f>
        <v>978</v>
      </c>
      <c r="E492" t="s">
        <v>98</v>
      </c>
      <c r="F492" s="7">
        <v>104467.18365493415</v>
      </c>
      <c r="G492" t="str">
        <f>VLOOKUP(мпф1[[#This Row],[артикул]],[1]!Таблица213[[code]:[упаковка]],4,FALSE)</f>
        <v>ОХЛ</v>
      </c>
      <c r="H492" t="str">
        <f>VLOOKUP(мпф1[[#This Row],[артикул]],[1]!Таблица213[[code]:[упаковка]],5,FALSE)</f>
        <v>тушка</v>
      </c>
      <c r="I492" s="7" cm="1">
        <f t="array" ref="I492">INDEX('[1]прайс ЗПП'!$A$1:$D$1080,MATCH(1,(мпф1[[#This Row],[артикул]]='[1]прайс ЗПП'!$B$1:$B$1080)*(мпф1[[#This Row],[Source.Name.1]]='[1]прайс ЗПП'!$A$1:$A$1080),0),4)</f>
        <v>646.39174260655534</v>
      </c>
      <c r="J492" s="7">
        <f>мпф1[[#This Row],[цена]]*мпф1[[#This Row],[объем]]</f>
        <v>67526724.887911946</v>
      </c>
      <c r="K492" s="7">
        <v>1494.521</v>
      </c>
      <c r="L492" t="s">
        <v>187</v>
      </c>
    </row>
    <row r="493" spans="1:12" x14ac:dyDescent="0.35">
      <c r="A493" t="s">
        <v>140</v>
      </c>
      <c r="B493" t="s">
        <v>210</v>
      </c>
      <c r="C493" t="s">
        <v>210</v>
      </c>
      <c r="D493">
        <f>VLOOKUP(мпф1[[#This Row],[Номенклатура]],[1]!Таблица213[[product_name]:[упаковка]],7,FALSE)</f>
        <v>984</v>
      </c>
      <c r="E493" t="s">
        <v>101</v>
      </c>
      <c r="F493" s="7">
        <v>15670.625965307203</v>
      </c>
      <c r="G493" t="str">
        <f>VLOOKUP(мпф1[[#This Row],[артикул]],[1]!Таблица213[[code]:[упаковка]],4,FALSE)</f>
        <v>ОХЛ</v>
      </c>
      <c r="H493" t="str">
        <f>VLOOKUP(мпф1[[#This Row],[артикул]],[1]!Таблица213[[code]:[упаковка]],5,FALSE)</f>
        <v>четвертина</v>
      </c>
      <c r="I493" s="7" cm="1">
        <f t="array" ref="I493">INDEX('[1]прайс ЗПП'!$A$1:$D$1080,MATCH(1,(мпф1[[#This Row],[артикул]]='[1]прайс ЗПП'!$B$1:$B$1080)*(мпф1[[#This Row],[Source.Name.1]]='[1]прайс ЗПП'!$A$1:$A$1080),0),4)</f>
        <v>735.84147841499396</v>
      </c>
      <c r="J493" s="7">
        <f>мпф1[[#This Row],[цена]]*мпф1[[#This Row],[объем]]</f>
        <v>11531096.578000044</v>
      </c>
      <c r="K493" s="7">
        <v>2000.1999999999998</v>
      </c>
      <c r="L493" t="s">
        <v>187</v>
      </c>
    </row>
    <row r="494" spans="1:12" x14ac:dyDescent="0.35">
      <c r="A494" t="s">
        <v>140</v>
      </c>
      <c r="B494" t="s">
        <v>210</v>
      </c>
      <c r="C494" t="s">
        <v>210</v>
      </c>
      <c r="D494">
        <f>VLOOKUP(мпф1[[#This Row],[Номенклатура]],[1]!Таблица213[[product_name]:[упаковка]],7,FALSE)</f>
        <v>982</v>
      </c>
      <c r="E494" t="s">
        <v>100</v>
      </c>
      <c r="F494" s="7">
        <v>20892.078745868352</v>
      </c>
      <c r="G494" t="str">
        <f>VLOOKUP(мпф1[[#This Row],[артикул]],[1]!Таблица213[[code]:[упаковка]],4,FALSE)</f>
        <v>ОХЛ</v>
      </c>
      <c r="H494" t="str">
        <f>VLOOKUP(мпф1[[#This Row],[артикул]],[1]!Таблица213[[code]:[упаковка]],5,FALSE)</f>
        <v>филе</v>
      </c>
      <c r="I494" s="7" cm="1">
        <f t="array" ref="I494">INDEX('[1]прайс ЗПП'!$A$1:$D$1080,MATCH(1,(мпф1[[#This Row],[артикул]]='[1]прайс ЗПП'!$B$1:$B$1080)*(мпф1[[#This Row],[Source.Name.1]]='[1]прайс ЗПП'!$A$1:$A$1080),0),4)</f>
        <v>838.20584928766675</v>
      </c>
      <c r="J494" s="7">
        <f>мпф1[[#This Row],[цена]]*мпф1[[#This Row],[объем]]</f>
        <v>17511862.608565394</v>
      </c>
      <c r="K494" s="7">
        <v>3002.3780000000002</v>
      </c>
      <c r="L494" t="s">
        <v>187</v>
      </c>
    </row>
    <row r="495" spans="1:12" x14ac:dyDescent="0.35">
      <c r="A495" t="s">
        <v>140</v>
      </c>
      <c r="B495" t="s">
        <v>180</v>
      </c>
      <c r="C495" t="s">
        <v>180</v>
      </c>
      <c r="D495">
        <f>VLOOKUP(мпф1[[#This Row],[Номенклатура]],[1]!Таблица213[[product_name]:[упаковка]],7,FALSE)</f>
        <v>978</v>
      </c>
      <c r="E495" t="s">
        <v>98</v>
      </c>
      <c r="F495" s="7">
        <v>686859.99379444669</v>
      </c>
      <c r="G495" t="str">
        <f>VLOOKUP(мпф1[[#This Row],[артикул]],[1]!Таблица213[[code]:[упаковка]],4,FALSE)</f>
        <v>ОХЛ</v>
      </c>
      <c r="H495" t="str">
        <f>VLOOKUP(мпф1[[#This Row],[артикул]],[1]!Таблица213[[code]:[упаковка]],5,FALSE)</f>
        <v>тушка</v>
      </c>
      <c r="I495" s="7" cm="1">
        <f t="array" ref="I495">INDEX('[1]прайс ЗПП'!$A$1:$D$1080,MATCH(1,(мпф1[[#This Row],[артикул]]='[1]прайс ЗПП'!$B$1:$B$1080)*(мпф1[[#This Row],[Source.Name.1]]='[1]прайс ЗПП'!$A$1:$A$1080),0),4)</f>
        <v>646.39174260655534</v>
      </c>
      <c r="J495" s="7">
        <f>мпф1[[#This Row],[цена]]*мпф1[[#This Row],[объем]]</f>
        <v>443980628.31552017</v>
      </c>
      <c r="K495" s="7">
        <v>5002.5</v>
      </c>
      <c r="L495" t="s">
        <v>187</v>
      </c>
    </row>
    <row r="496" spans="1:12" x14ac:dyDescent="0.35">
      <c r="A496" t="s">
        <v>140</v>
      </c>
      <c r="B496" t="s">
        <v>13</v>
      </c>
      <c r="C496" t="s">
        <v>13</v>
      </c>
      <c r="D496">
        <f>VLOOKUP(мпф1[[#This Row],[Номенклатура]],[1]!Таблица213[[product_name]:[упаковка]],7,FALSE)</f>
        <v>962</v>
      </c>
      <c r="E496" t="s">
        <v>118</v>
      </c>
      <c r="F496" s="7">
        <v>15820.21354917562</v>
      </c>
      <c r="G496" t="str">
        <f>VLOOKUP(мпф1[[#This Row],[артикул]],[1]!Таблица213[[code]:[упаковка]],4,FALSE)</f>
        <v>ЗАМ</v>
      </c>
      <c r="H496" t="str">
        <f>VLOOKUP(мпф1[[#This Row],[артикул]],[1]!Таблица213[[code]:[упаковка]],5,FALSE)</f>
        <v>рагу</v>
      </c>
      <c r="I496" s="7" cm="1">
        <f t="array" ref="I496">INDEX('[1]прайс ЗПП'!$A$1:$D$1080,MATCH(1,(мпф1[[#This Row],[артикул]]='[1]прайс ЗПП'!$B$1:$B$1080)*(мпф1[[#This Row],[Source.Name.1]]='[1]прайс ЗПП'!$A$1:$A$1080),0),4)</f>
        <v>557.142857142857</v>
      </c>
      <c r="J496" s="7">
        <f>мпф1[[#This Row],[цена]]*мпф1[[#This Row],[объем]]</f>
        <v>8814118.9773978423</v>
      </c>
      <c r="K496" s="7">
        <v>1996.8809999999999</v>
      </c>
      <c r="L496" t="s">
        <v>187</v>
      </c>
    </row>
    <row r="497" spans="1:12" x14ac:dyDescent="0.35">
      <c r="A497" t="s">
        <v>140</v>
      </c>
      <c r="B497" t="s">
        <v>13</v>
      </c>
      <c r="C497" t="s">
        <v>13</v>
      </c>
      <c r="D497">
        <f>VLOOKUP(мпф1[[#This Row],[Номенклатура]],[1]!Таблица213[[product_name]:[упаковка]],7,FALSE)</f>
        <v>15</v>
      </c>
      <c r="E497" t="s">
        <v>121</v>
      </c>
      <c r="F497" s="7">
        <v>31484.621964912389</v>
      </c>
      <c r="G497" t="str">
        <f>VLOOKUP(мпф1[[#This Row],[артикул]],[1]!Таблица213[[code]:[упаковка]],4,FALSE)</f>
        <v>ЗАМ</v>
      </c>
      <c r="H497" t="str">
        <f>VLOOKUP(мпф1[[#This Row],[артикул]],[1]!Таблица213[[code]:[упаковка]],5,FALSE)</f>
        <v>табак</v>
      </c>
      <c r="I497" s="7" cm="1">
        <f t="array" ref="I497">INDEX('[1]прайс ЗПП'!$A$1:$D$1080,MATCH(1,(мпф1[[#This Row],[артикул]]='[1]прайс ЗПП'!$B$1:$B$1080)*(мпф1[[#This Row],[Source.Name.1]]='[1]прайс ЗПП'!$A$1:$A$1080),0),4)</f>
        <v>658.49849734326699</v>
      </c>
      <c r="J497" s="7">
        <f>мпф1[[#This Row],[цена]]*мпф1[[#This Row],[объем]]</f>
        <v>20732576.253315628</v>
      </c>
      <c r="K497" s="7">
        <v>1000.0999999999999</v>
      </c>
      <c r="L497" t="s">
        <v>187</v>
      </c>
    </row>
    <row r="498" spans="1:12" x14ac:dyDescent="0.35">
      <c r="A498" t="s">
        <v>140</v>
      </c>
      <c r="B498" t="s">
        <v>13</v>
      </c>
      <c r="C498" t="s">
        <v>13</v>
      </c>
      <c r="D498">
        <f>VLOOKUP(мпф1[[#This Row],[Номенклатура]],[1]!Таблица213[[product_name]:[упаковка]],7,FALSE)</f>
        <v>114</v>
      </c>
      <c r="E498" t="s">
        <v>129</v>
      </c>
      <c r="F498" s="7">
        <v>37680.872271672844</v>
      </c>
      <c r="G498" t="str">
        <f>VLOOKUP(мпф1[[#This Row],[артикул]],[1]!Таблица213[[code]:[упаковка]],4,FALSE)</f>
        <v>ЗАМ</v>
      </c>
      <c r="H498" t="str">
        <f>VLOOKUP(мпф1[[#This Row],[артикул]],[1]!Таблица213[[code]:[упаковка]],5,FALSE)</f>
        <v>табак</v>
      </c>
      <c r="I498" s="7" cm="1">
        <f t="array" ref="I498">INDEX('[1]прайс ЗПП'!$A$1:$D$1080,MATCH(1,(мпф1[[#This Row],[артикул]]='[1]прайс ЗПП'!$B$1:$B$1080)*(мпф1[[#This Row],[Source.Name.1]]='[1]прайс ЗПП'!$A$1:$A$1080),0),4)</f>
        <v>724.88361711011044</v>
      </c>
      <c r="J498" s="7">
        <f>мпф1[[#This Row],[цена]]*мпф1[[#This Row],[объем]]</f>
        <v>27314246.988154273</v>
      </c>
      <c r="K498" s="7">
        <v>21996.5</v>
      </c>
      <c r="L498" t="s">
        <v>187</v>
      </c>
    </row>
    <row r="499" spans="1:12" x14ac:dyDescent="0.35">
      <c r="A499" t="s">
        <v>140</v>
      </c>
      <c r="B499" t="s">
        <v>13</v>
      </c>
      <c r="C499" t="s">
        <v>13</v>
      </c>
      <c r="D499">
        <f>VLOOKUP(мпф1[[#This Row],[Номенклатура]],[1]!Таблица213[[product_name]:[упаковка]],7,FALSE)</f>
        <v>1051</v>
      </c>
      <c r="E499" t="s">
        <v>128</v>
      </c>
      <c r="F499" s="7">
        <v>66505.301358270823</v>
      </c>
      <c r="G499" t="str">
        <f>VLOOKUP(мпф1[[#This Row],[артикул]],[1]!Таблица213[[code]:[упаковка]],4,FALSE)</f>
        <v>ЗАМ</v>
      </c>
      <c r="H499" t="str">
        <f>VLOOKUP(мпф1[[#This Row],[артикул]],[1]!Таблица213[[code]:[упаковка]],5,FALSE)</f>
        <v>тушка</v>
      </c>
      <c r="I499" s="7" cm="1">
        <f t="array" ref="I499">INDEX('[1]прайс ЗПП'!$A$1:$D$1080,MATCH(1,(мпф1[[#This Row],[артикул]]='[1]прайс ЗПП'!$B$1:$B$1080)*(мпф1[[#This Row],[Source.Name.1]]='[1]прайс ЗПП'!$A$1:$A$1080),0),4)</f>
        <v>639.32428334894144</v>
      </c>
      <c r="J499" s="7">
        <f>мпф1[[#This Row],[цена]]*мпф1[[#This Row],[объем]]</f>
        <v>42518454.129781872</v>
      </c>
      <c r="K499" s="7">
        <v>2000</v>
      </c>
      <c r="L499" t="s">
        <v>187</v>
      </c>
    </row>
    <row r="500" spans="1:12" x14ac:dyDescent="0.35">
      <c r="A500" t="s">
        <v>140</v>
      </c>
      <c r="B500" t="s">
        <v>13</v>
      </c>
      <c r="C500" t="s">
        <v>13</v>
      </c>
      <c r="D500">
        <f>VLOOKUP(мпф1[[#This Row],[Номенклатура]],[1]!Таблица213[[product_name]:[упаковка]],7,FALSE)</f>
        <v>962</v>
      </c>
      <c r="E500" t="s">
        <v>118</v>
      </c>
      <c r="F500" s="7">
        <v>15820.21354917562</v>
      </c>
      <c r="G500" t="str">
        <f>VLOOKUP(мпф1[[#This Row],[артикул]],[1]!Таблица213[[code]:[упаковка]],4,FALSE)</f>
        <v>ЗАМ</v>
      </c>
      <c r="H500" t="str">
        <f>VLOOKUP(мпф1[[#This Row],[артикул]],[1]!Таблица213[[code]:[упаковка]],5,FALSE)</f>
        <v>рагу</v>
      </c>
      <c r="I500" s="7" cm="1">
        <f t="array" ref="I500">INDEX('[1]прайс ЗПП'!$A$1:$D$1080,MATCH(1,(мпф1[[#This Row],[артикул]]='[1]прайс ЗПП'!$B$1:$B$1080)*(мпф1[[#This Row],[Source.Name.1]]='[1]прайс ЗПП'!$A$1:$A$1080),0),4)</f>
        <v>557.142857142857</v>
      </c>
      <c r="J500" s="7">
        <f>мпф1[[#This Row],[цена]]*мпф1[[#This Row],[объем]]</f>
        <v>8814118.9773978423</v>
      </c>
      <c r="K500" s="7">
        <v>2001</v>
      </c>
      <c r="L500" t="s">
        <v>187</v>
      </c>
    </row>
    <row r="501" spans="1:12" x14ac:dyDescent="0.35">
      <c r="A501" t="s">
        <v>140</v>
      </c>
      <c r="B501" t="s">
        <v>13</v>
      </c>
      <c r="C501" t="s">
        <v>13</v>
      </c>
      <c r="D501">
        <f>VLOOKUP(мпф1[[#This Row],[Номенклатура]],[1]!Таблица213[[product_name]:[упаковка]],7,FALSE)</f>
        <v>1055</v>
      </c>
      <c r="E501" t="s">
        <v>125</v>
      </c>
      <c r="F501" s="7">
        <v>36182.859641367759</v>
      </c>
      <c r="G501" t="str">
        <f>VLOOKUP(мпф1[[#This Row],[артикул]],[1]!Таблица213[[code]:[упаковка]],4,FALSE)</f>
        <v>ЗАМ</v>
      </c>
      <c r="H501" t="str">
        <f>VLOOKUP(мпф1[[#This Row],[артикул]],[1]!Таблица213[[code]:[упаковка]],5,FALSE)</f>
        <v>табак</v>
      </c>
      <c r="I501" s="7" cm="1">
        <f t="array" ref="I501">INDEX('[1]прайс ЗПП'!$A$1:$D$1080,MATCH(1,(мпф1[[#This Row],[артикул]]='[1]прайс ЗПП'!$B$1:$B$1080)*(мпф1[[#This Row],[Source.Name.1]]='[1]прайс ЗПП'!$A$1:$A$1080),0),4)</f>
        <v>613.62002514855487</v>
      </c>
      <c r="J501" s="7">
        <f>мпф1[[#This Row],[цена]]*мпф1[[#This Row],[объем]]</f>
        <v>22202527.243082717</v>
      </c>
      <c r="K501" s="7">
        <v>1000.0999999999999</v>
      </c>
      <c r="L501" t="s">
        <v>187</v>
      </c>
    </row>
    <row r="502" spans="1:12" x14ac:dyDescent="0.35">
      <c r="A502" t="s">
        <v>140</v>
      </c>
      <c r="B502" t="s">
        <v>13</v>
      </c>
      <c r="C502" t="s">
        <v>13</v>
      </c>
      <c r="D502">
        <f>VLOOKUP(мпф1[[#This Row],[Номенклатура]],[1]!Таблица213[[product_name]:[упаковка]],7,FALSE)</f>
        <v>1056</v>
      </c>
      <c r="E502" t="s">
        <v>126</v>
      </c>
      <c r="F502" s="7">
        <v>116236.09777160235</v>
      </c>
      <c r="G502" t="str">
        <f>VLOOKUP(мпф1[[#This Row],[артикул]],[1]!Таблица213[[code]:[упаковка]],4,FALSE)</f>
        <v>ЗАМ</v>
      </c>
      <c r="H502" t="str">
        <f>VLOOKUP(мпф1[[#This Row],[артикул]],[1]!Таблица213[[code]:[упаковка]],5,FALSE)</f>
        <v>табак</v>
      </c>
      <c r="I502" s="7" cm="1">
        <f t="array" ref="I502">INDEX('[1]прайс ЗПП'!$A$1:$D$1080,MATCH(1,(мпф1[[#This Row],[артикул]]='[1]прайс ЗПП'!$B$1:$B$1080)*(мпф1[[#This Row],[Source.Name.1]]='[1]прайс ЗПП'!$A$1:$A$1080),0),4)</f>
        <v>582.85714285714278</v>
      </c>
      <c r="J502" s="7">
        <f>мпф1[[#This Row],[цена]]*мпф1[[#This Row],[объем]]</f>
        <v>67749039.844019651</v>
      </c>
      <c r="K502" s="7">
        <v>2005.7380000000001</v>
      </c>
      <c r="L502" t="s">
        <v>187</v>
      </c>
    </row>
    <row r="503" spans="1:12" x14ac:dyDescent="0.35">
      <c r="A503" t="s">
        <v>140</v>
      </c>
      <c r="B503" t="s">
        <v>13</v>
      </c>
      <c r="C503" t="s">
        <v>13</v>
      </c>
      <c r="D503">
        <f>VLOOKUP(мпф1[[#This Row],[Номенклатура]],[1]!Таблица213[[product_name]:[упаковка]],7,FALSE)</f>
        <v>1057</v>
      </c>
      <c r="E503" t="s">
        <v>127</v>
      </c>
      <c r="F503" s="7">
        <v>116241.34248347553</v>
      </c>
      <c r="G503" t="str">
        <f>VLOOKUP(мпф1[[#This Row],[артикул]],[1]!Таблица213[[code]:[упаковка]],4,FALSE)</f>
        <v>ЗАМ</v>
      </c>
      <c r="H503" t="str">
        <f>VLOOKUP(мпф1[[#This Row],[артикул]],[1]!Таблица213[[code]:[упаковка]],5,FALSE)</f>
        <v>табак</v>
      </c>
      <c r="I503" s="7" cm="1">
        <f t="array" ref="I503">INDEX('[1]прайс ЗПП'!$A$1:$D$1080,MATCH(1,(мпф1[[#This Row],[артикул]]='[1]прайс ЗПП'!$B$1:$B$1080)*(мпф1[[#This Row],[Source.Name.1]]='[1]прайс ЗПП'!$A$1:$A$1080),0),4)</f>
        <v>599.99999999999989</v>
      </c>
      <c r="J503" s="7">
        <f>мпф1[[#This Row],[цена]]*мпф1[[#This Row],[объем]]</f>
        <v>69744805.490085304</v>
      </c>
      <c r="K503" s="7">
        <v>1996.8809999999999</v>
      </c>
      <c r="L503" t="s">
        <v>187</v>
      </c>
    </row>
    <row r="504" spans="1:12" x14ac:dyDescent="0.35">
      <c r="A504" t="s">
        <v>140</v>
      </c>
      <c r="B504" t="s">
        <v>13</v>
      </c>
      <c r="C504" t="s">
        <v>13</v>
      </c>
      <c r="D504">
        <f>VLOOKUP(мпф1[[#This Row],[Номенклатура]],[1]!Таблица213[[product_name]:[упаковка]],7,FALSE)</f>
        <v>1073</v>
      </c>
      <c r="E504" t="s">
        <v>211</v>
      </c>
      <c r="F504" s="7">
        <v>3068.1626277189084</v>
      </c>
      <c r="G504" t="str">
        <f>VLOOKUP(мпф1[[#This Row],[артикул]],[1]!Таблица213[[code]:[упаковка]],4,FALSE)</f>
        <v>ЗАМ</v>
      </c>
      <c r="H504" t="str">
        <f>VLOOKUP(мпф1[[#This Row],[артикул]],[1]!Таблица213[[code]:[упаковка]],5,FALSE)</f>
        <v>табак</v>
      </c>
      <c r="I504" s="7" cm="1">
        <f t="array" ref="I504">INDEX('[1]прайс ЗПП'!$A$1:$D$1080,MATCH(1,(мпф1[[#This Row],[артикул]]='[1]прайс ЗПП'!$B$1:$B$1080)*(мпф1[[#This Row],[Source.Name.1]]='[1]прайс ЗПП'!$A$1:$A$1080),0),4)</f>
        <v>1037.1428571428569</v>
      </c>
      <c r="J504" s="7">
        <f>мпф1[[#This Row],[цена]]*мпф1[[#This Row],[объем]]</f>
        <v>3182122.9538913243</v>
      </c>
      <c r="K504" s="7">
        <v>1004.7199999999999</v>
      </c>
      <c r="L504" t="s">
        <v>187</v>
      </c>
    </row>
    <row r="505" spans="1:12" x14ac:dyDescent="0.35">
      <c r="A505" t="s">
        <v>140</v>
      </c>
      <c r="B505" t="s">
        <v>13</v>
      </c>
      <c r="C505" t="s">
        <v>13</v>
      </c>
      <c r="D505">
        <f>VLOOKUP(мпф1[[#This Row],[Номенклатура]],[1]!Таблица213[[product_name]:[упаковка]],7,FALSE)</f>
        <v>357</v>
      </c>
      <c r="E505" t="s">
        <v>105</v>
      </c>
      <c r="F505" s="7">
        <v>55610.447627405214</v>
      </c>
      <c r="G505" t="str">
        <f>VLOOKUP(мпф1[[#This Row],[артикул]],[1]!Таблица213[[code]:[упаковка]],4,FALSE)</f>
        <v>ЗАМ</v>
      </c>
      <c r="H505" t="str">
        <f>VLOOKUP(мпф1[[#This Row],[артикул]],[1]!Таблица213[[code]:[упаковка]],5,FALSE)</f>
        <v>филе</v>
      </c>
      <c r="I505" s="7" cm="1">
        <f t="array" ref="I505">INDEX('[1]прайс ЗПП'!$A$1:$D$1080,MATCH(1,(мпф1[[#This Row],[артикул]]='[1]прайс ЗПП'!$B$1:$B$1080)*(мпф1[[#This Row],[Source.Name.1]]='[1]прайс ЗПП'!$A$1:$A$1080),0),4)</f>
        <v>833.28404303505374</v>
      </c>
      <c r="J505" s="7">
        <f>мпф1[[#This Row],[цена]]*мпф1[[#This Row],[объем]]</f>
        <v>46339298.633953325</v>
      </c>
      <c r="K505" s="7">
        <v>10000</v>
      </c>
      <c r="L505" t="s">
        <v>187</v>
      </c>
    </row>
    <row r="506" spans="1:12" x14ac:dyDescent="0.35">
      <c r="A506" t="s">
        <v>140</v>
      </c>
      <c r="B506" t="s">
        <v>13</v>
      </c>
      <c r="C506" t="s">
        <v>13</v>
      </c>
      <c r="D506">
        <f>VLOOKUP(мпф1[[#This Row],[Номенклатура]],[1]!Таблица213[[product_name]:[упаковка]],7,FALSE)</f>
        <v>1107</v>
      </c>
      <c r="E506" t="s">
        <v>113</v>
      </c>
      <c r="F506" s="7">
        <v>49063.755620509997</v>
      </c>
      <c r="G506" t="str">
        <f>VLOOKUP(мпф1[[#This Row],[артикул]],[1]!Таблица213[[code]:[упаковка]],4,FALSE)</f>
        <v>ЗАМ</v>
      </c>
      <c r="H506" t="str">
        <f>VLOOKUP(мпф1[[#This Row],[артикул]],[1]!Таблица213[[code]:[упаковка]],5,FALSE)</f>
        <v>голень</v>
      </c>
      <c r="I506" s="7" cm="1">
        <f t="array" ref="I506">INDEX('[1]прайс ЗПП'!$A$1:$D$1080,MATCH(1,(мпф1[[#This Row],[артикул]]='[1]прайс ЗПП'!$B$1:$B$1080)*(мпф1[[#This Row],[Source.Name.1]]='[1]прайс ЗПП'!$A$1:$A$1080),0),4)</f>
        <v>646.51679999999999</v>
      </c>
      <c r="J506" s="7">
        <f>мпф1[[#This Row],[цена]]*мпф1[[#This Row],[объем]]</f>
        <v>31720542.279754136</v>
      </c>
      <c r="K506" s="7">
        <v>996</v>
      </c>
      <c r="L506" t="s">
        <v>187</v>
      </c>
    </row>
    <row r="507" spans="1:12" x14ac:dyDescent="0.35">
      <c r="A507" t="s">
        <v>140</v>
      </c>
      <c r="B507" t="s">
        <v>102</v>
      </c>
      <c r="C507" t="s">
        <v>102</v>
      </c>
      <c r="D507">
        <f>VLOOKUP(мпф1[[#This Row],[Номенклатура]],[1]!Таблица213[[product_name]:[упаковка]],7,FALSE)</f>
        <v>140</v>
      </c>
      <c r="E507" t="s">
        <v>109</v>
      </c>
      <c r="F507" s="7">
        <v>64243.490221149288</v>
      </c>
      <c r="G507" t="str">
        <f>VLOOKUP(мпф1[[#This Row],[артикул]],[1]!Таблица213[[code]:[упаковка]],4,FALSE)</f>
        <v>ЗАМ</v>
      </c>
      <c r="H507" t="str">
        <f>VLOOKUP(мпф1[[#This Row],[артикул]],[1]!Таблица213[[code]:[упаковка]],5,FALSE)</f>
        <v>бедро</v>
      </c>
      <c r="I507" s="7" cm="1">
        <f t="array" ref="I507">INDEX('[1]прайс ЗПП'!$A$1:$D$1080,MATCH(1,(мпф1[[#This Row],[артикул]]='[1]прайс ЗПП'!$B$1:$B$1080)*(мпф1[[#This Row],[Source.Name.1]]='[1]прайс ЗПП'!$A$1:$A$1080),0),4)</f>
        <v>703.20306940539899</v>
      </c>
      <c r="J507" s="7">
        <f>мпф1[[#This Row],[цена]]*мпф1[[#This Row],[объем]]</f>
        <v>45176219.512827918</v>
      </c>
      <c r="K507" s="7">
        <v>3001.5</v>
      </c>
      <c r="L507" t="s">
        <v>187</v>
      </c>
    </row>
    <row r="508" spans="1:12" x14ac:dyDescent="0.35">
      <c r="A508" t="s">
        <v>140</v>
      </c>
      <c r="B508" t="s">
        <v>102</v>
      </c>
      <c r="C508" t="s">
        <v>102</v>
      </c>
      <c r="D508">
        <f>VLOOKUP(мпф1[[#This Row],[Номенклатура]],[1]!Таблица213[[product_name]:[упаковка]],7,FALSE)</f>
        <v>141</v>
      </c>
      <c r="E508" t="s">
        <v>108</v>
      </c>
      <c r="F508" s="7">
        <v>28889.627542437007</v>
      </c>
      <c r="G508" t="str">
        <f>VLOOKUP(мпф1[[#This Row],[артикул]],[1]!Таблица213[[code]:[упаковка]],4,FALSE)</f>
        <v>ЗАМ</v>
      </c>
      <c r="H508" t="str">
        <f>VLOOKUP(мпф1[[#This Row],[артикул]],[1]!Таблица213[[code]:[упаковка]],5,FALSE)</f>
        <v>голень</v>
      </c>
      <c r="I508" s="7" cm="1">
        <f t="array" ref="I508">INDEX('[1]прайс ЗПП'!$A$1:$D$1080,MATCH(1,(мпф1[[#This Row],[артикул]]='[1]прайс ЗПП'!$B$1:$B$1080)*(мпф1[[#This Row],[Source.Name.1]]='[1]прайс ЗПП'!$A$1:$A$1080),0),4)</f>
        <v>767.84277075628654</v>
      </c>
      <c r="J508" s="7">
        <f>мпф1[[#This Row],[цена]]*мпф1[[#This Row],[объем]]</f>
        <v>22182691.658301961</v>
      </c>
      <c r="K508" s="7">
        <v>301.416</v>
      </c>
      <c r="L508" t="s">
        <v>187</v>
      </c>
    </row>
    <row r="509" spans="1:12" x14ac:dyDescent="0.35">
      <c r="A509" t="s">
        <v>12</v>
      </c>
      <c r="B509" t="s">
        <v>102</v>
      </c>
      <c r="C509" t="s">
        <v>102</v>
      </c>
      <c r="D509">
        <f>VLOOKUP(мпф1[[#This Row],[Номенклатура]],[1]!Таблица213[[product_name]:[упаковка]],7,FALSE)</f>
        <v>23</v>
      </c>
      <c r="E509" t="s">
        <v>114</v>
      </c>
      <c r="F509" s="7">
        <v>67978.978220397068</v>
      </c>
      <c r="G509" t="str">
        <f>VLOOKUP(мпф1[[#This Row],[артикул]],[1]!Таблица213[[code]:[упаковка]],4,FALSE)</f>
        <v>ЗАМ</v>
      </c>
      <c r="H509" t="str">
        <f>VLOOKUP(мпф1[[#This Row],[артикул]],[1]!Таблица213[[code]:[упаковка]],5,FALSE)</f>
        <v>грудка</v>
      </c>
      <c r="I509" s="7" cm="1">
        <f t="array" ref="I509">INDEX('[1]прайс ЗПП'!$A$1:$D$1080,MATCH(1,(мпф1[[#This Row],[артикул]]='[1]прайс ЗПП'!$B$1:$B$1080)*(мпф1[[#This Row],[Source.Name.1]]='[1]прайс ЗПП'!$A$1:$A$1080),0),4)</f>
        <v>887.10582857142867</v>
      </c>
      <c r="J509" s="7">
        <f>мпф1[[#This Row],[цена]]*мпф1[[#This Row],[объем]]</f>
        <v>60304547.799644448</v>
      </c>
      <c r="K509" s="7">
        <v>3000</v>
      </c>
      <c r="L509" t="s">
        <v>187</v>
      </c>
    </row>
    <row r="510" spans="1:12" x14ac:dyDescent="0.35">
      <c r="A510" t="s">
        <v>12</v>
      </c>
      <c r="B510" t="s">
        <v>162</v>
      </c>
      <c r="C510" t="s">
        <v>25</v>
      </c>
      <c r="D510">
        <f>VLOOKUP(мпф1[[#This Row],[Номенклатура]],[1]!Таблица213[[product_name]:[упаковка]],7,FALSE)</f>
        <v>737</v>
      </c>
      <c r="E510" t="s">
        <v>90</v>
      </c>
      <c r="F510" s="7">
        <v>2298.7491960354341</v>
      </c>
      <c r="G510" t="str">
        <f>VLOOKUP(мпф1[[#This Row],[артикул]],[1]!Таблица213[[code]:[упаковка]],4,FALSE)</f>
        <v>ОХЛ</v>
      </c>
      <c r="H510" t="str">
        <f>VLOOKUP(мпф1[[#This Row],[артикул]],[1]!Таблица213[[code]:[упаковка]],5,FALSE)</f>
        <v>лапы</v>
      </c>
      <c r="I510" s="7" cm="1">
        <f t="array" ref="I510">INDEX('[1]прайс ЗПП'!$A$1:$D$1080,MATCH(1,(мпф1[[#This Row],[артикул]]='[1]прайс ЗПП'!$B$1:$B$1080)*(мпф1[[#This Row],[Source.Name.1]]='[1]прайс ЗПП'!$A$1:$A$1080),0),4)</f>
        <v>164.24369193425397</v>
      </c>
      <c r="J510" s="7">
        <f>мпф1[[#This Row],[цена]]*мпф1[[#This Row],[объем]]</f>
        <v>377555.05478775786</v>
      </c>
      <c r="K510" s="7">
        <v>502.35999999999996</v>
      </c>
      <c r="L510" t="s">
        <v>187</v>
      </c>
    </row>
    <row r="511" spans="1:12" x14ac:dyDescent="0.35">
      <c r="A511" t="s">
        <v>12</v>
      </c>
      <c r="B511" t="s">
        <v>162</v>
      </c>
      <c r="C511" t="s">
        <v>25</v>
      </c>
      <c r="D511">
        <f>VLOOKUP(мпф1[[#This Row],[Номенклатура]],[1]!Таблица213[[product_name]:[упаковка]],7,FALSE)</f>
        <v>739</v>
      </c>
      <c r="E511" t="s">
        <v>91</v>
      </c>
      <c r="F511" s="7">
        <v>2298.7491960354341</v>
      </c>
      <c r="G511" t="str">
        <f>VLOOKUP(мпф1[[#This Row],[артикул]],[1]!Таблица213[[code]:[упаковка]],4,FALSE)</f>
        <v>ОХЛ</v>
      </c>
      <c r="H511" t="str">
        <f>VLOOKUP(мпф1[[#This Row],[артикул]],[1]!Таблица213[[code]:[упаковка]],5,FALSE)</f>
        <v>головы</v>
      </c>
      <c r="I511" s="7" cm="1">
        <f t="array" ref="I511">INDEX('[1]прайс ЗПП'!$A$1:$D$1080,MATCH(1,(мпф1[[#This Row],[артикул]]='[1]прайс ЗПП'!$B$1:$B$1080)*(мпф1[[#This Row],[Source.Name.1]]='[1]прайс ЗПП'!$A$1:$A$1080),0),4)</f>
        <v>171.58498015669457</v>
      </c>
      <c r="J511" s="7">
        <f>мпф1[[#This Row],[цена]]*мпф1[[#This Row],[объем]]</f>
        <v>394430.83518695756</v>
      </c>
      <c r="K511" s="7">
        <v>2000</v>
      </c>
      <c r="L511" t="s">
        <v>187</v>
      </c>
    </row>
    <row r="512" spans="1:12" x14ac:dyDescent="0.35">
      <c r="A512" t="s">
        <v>12</v>
      </c>
      <c r="B512" t="s">
        <v>179</v>
      </c>
      <c r="C512" t="s">
        <v>25</v>
      </c>
      <c r="D512">
        <f>VLOOKUP(мпф1[[#This Row],[Номенклатура]],[1]!Таблица213[[product_name]:[упаковка]],7,FALSE)</f>
        <v>737</v>
      </c>
      <c r="E512" t="s">
        <v>90</v>
      </c>
      <c r="F512" s="7">
        <v>5172.1856910797287</v>
      </c>
      <c r="G512" t="str">
        <f>VLOOKUP(мпф1[[#This Row],[артикул]],[1]!Таблица213[[code]:[упаковка]],4,FALSE)</f>
        <v>ОХЛ</v>
      </c>
      <c r="H512" t="str">
        <f>VLOOKUP(мпф1[[#This Row],[артикул]],[1]!Таблица213[[code]:[упаковка]],5,FALSE)</f>
        <v>лапы</v>
      </c>
      <c r="I512" s="7" cm="1">
        <f t="array" ref="I512">INDEX('[1]прайс ЗПП'!$A$1:$D$1080,MATCH(1,(мпф1[[#This Row],[артикул]]='[1]прайс ЗПП'!$B$1:$B$1080)*(мпф1[[#This Row],[Source.Name.1]]='[1]прайс ЗПП'!$A$1:$A$1080),0),4)</f>
        <v>164.24369193425397</v>
      </c>
      <c r="J512" s="7">
        <f>мпф1[[#This Row],[цена]]*мпф1[[#This Row],[объем]]</f>
        <v>849498.87327245541</v>
      </c>
      <c r="K512" s="7">
        <v>4995.6580000000004</v>
      </c>
      <c r="L512" t="s">
        <v>187</v>
      </c>
    </row>
    <row r="513" spans="1:12" x14ac:dyDescent="0.35">
      <c r="A513" t="s">
        <v>12</v>
      </c>
      <c r="B513" t="s">
        <v>179</v>
      </c>
      <c r="C513" t="s">
        <v>25</v>
      </c>
      <c r="D513">
        <f>VLOOKUP(мпф1[[#This Row],[Номенклатура]],[1]!Таблица213[[product_name]:[упаковка]],7,FALSE)</f>
        <v>739</v>
      </c>
      <c r="E513" t="s">
        <v>91</v>
      </c>
      <c r="F513" s="7">
        <v>4597.4983920708682</v>
      </c>
      <c r="G513" t="str">
        <f>VLOOKUP(мпф1[[#This Row],[артикул]],[1]!Таблица213[[code]:[упаковка]],4,FALSE)</f>
        <v>ОХЛ</v>
      </c>
      <c r="H513" t="str">
        <f>VLOOKUP(мпф1[[#This Row],[артикул]],[1]!Таблица213[[code]:[упаковка]],5,FALSE)</f>
        <v>головы</v>
      </c>
      <c r="I513" s="7" cm="1">
        <f t="array" ref="I513">INDEX('[1]прайс ЗПП'!$A$1:$D$1080,MATCH(1,(мпф1[[#This Row],[артикул]]='[1]прайс ЗПП'!$B$1:$B$1080)*(мпф1[[#This Row],[Source.Name.1]]='[1]прайс ЗПП'!$A$1:$A$1080),0),4)</f>
        <v>171.58498015669457</v>
      </c>
      <c r="J513" s="7">
        <f>мпф1[[#This Row],[цена]]*мпф1[[#This Row],[объем]]</f>
        <v>788861.67037391511</v>
      </c>
      <c r="K513" s="7">
        <v>19995.5</v>
      </c>
      <c r="L513" t="s">
        <v>187</v>
      </c>
    </row>
    <row r="514" spans="1:12" x14ac:dyDescent="0.35">
      <c r="A514" t="s">
        <v>12</v>
      </c>
      <c r="B514" t="s">
        <v>193</v>
      </c>
      <c r="C514" t="s">
        <v>194</v>
      </c>
      <c r="D514">
        <f>VLOOKUP(мпф1[[#This Row],[Номенклатура]],[1]!Таблица213[[product_name]:[упаковка]],7,FALSE)</f>
        <v>737</v>
      </c>
      <c r="E514" t="s">
        <v>90</v>
      </c>
      <c r="F514" s="7">
        <v>6898.2482996100325</v>
      </c>
      <c r="G514" t="str">
        <f>VLOOKUP(мпф1[[#This Row],[артикул]],[1]!Таблица213[[code]:[упаковка]],4,FALSE)</f>
        <v>ОХЛ</v>
      </c>
      <c r="H514" t="str">
        <f>VLOOKUP(мпф1[[#This Row],[артикул]],[1]!Таблица213[[code]:[упаковка]],5,FALSE)</f>
        <v>лапы</v>
      </c>
      <c r="I514" s="7" cm="1">
        <f t="array" ref="I514">INDEX('[1]прайс ЗПП'!$A$1:$D$1080,MATCH(1,(мпф1[[#This Row],[артикул]]='[1]прайс ЗПП'!$B$1:$B$1080)*(мпф1[[#This Row],[Source.Name.1]]='[1]прайс ЗПП'!$A$1:$A$1080),0),4)</f>
        <v>164.24369193425397</v>
      </c>
      <c r="J514" s="7">
        <f>мпф1[[#This Row],[цена]]*мпф1[[#This Row],[объем]]</f>
        <v>1132993.7686071415</v>
      </c>
      <c r="K514" s="7">
        <v>5000</v>
      </c>
      <c r="L514" t="s">
        <v>187</v>
      </c>
    </row>
    <row r="515" spans="1:12" x14ac:dyDescent="0.35">
      <c r="A515" t="s">
        <v>12</v>
      </c>
      <c r="B515" t="s">
        <v>193</v>
      </c>
      <c r="C515" t="s">
        <v>194</v>
      </c>
      <c r="D515">
        <f>VLOOKUP(мпф1[[#This Row],[Номенклатура]],[1]!Таблица213[[product_name]:[упаковка]],7,FALSE)</f>
        <v>739</v>
      </c>
      <c r="E515" t="s">
        <v>91</v>
      </c>
      <c r="F515" s="7">
        <v>11143.324176293127</v>
      </c>
      <c r="G515" t="str">
        <f>VLOOKUP(мпф1[[#This Row],[артикул]],[1]!Таблица213[[code]:[упаковка]],4,FALSE)</f>
        <v>ОХЛ</v>
      </c>
      <c r="H515" t="str">
        <f>VLOOKUP(мпф1[[#This Row],[артикул]],[1]!Таблица213[[code]:[упаковка]],5,FALSE)</f>
        <v>головы</v>
      </c>
      <c r="I515" s="7" cm="1">
        <f t="array" ref="I515">INDEX('[1]прайс ЗПП'!$A$1:$D$1080,MATCH(1,(мпф1[[#This Row],[артикул]]='[1]прайс ЗПП'!$B$1:$B$1080)*(мпф1[[#This Row],[Source.Name.1]]='[1]прайс ЗПП'!$A$1:$A$1080),0),4)</f>
        <v>171.58498015669457</v>
      </c>
      <c r="J515" s="7">
        <f>мпф1[[#This Row],[цена]]*мпф1[[#This Row],[объем]]</f>
        <v>1912027.057668871</v>
      </c>
      <c r="K515" s="7">
        <v>7000.7</v>
      </c>
      <c r="L515" t="s">
        <v>187</v>
      </c>
    </row>
    <row r="516" spans="1:12" x14ac:dyDescent="0.35">
      <c r="A516" t="s">
        <v>12</v>
      </c>
      <c r="B516" t="s">
        <v>13</v>
      </c>
      <c r="C516" t="s">
        <v>13</v>
      </c>
      <c r="D516">
        <f>VLOOKUP(мпф1[[#This Row],[Номенклатура]],[1]!Таблица213[[product_name]:[упаковка]],7,FALSE)</f>
        <v>126</v>
      </c>
      <c r="E516" t="s">
        <v>131</v>
      </c>
      <c r="F516" s="7">
        <v>148610.24458289394</v>
      </c>
      <c r="G516" t="str">
        <f>VLOOKUP(мпф1[[#This Row],[артикул]],[1]!Таблица213[[code]:[упаковка]],4,FALSE)</f>
        <v>ЗАМ</v>
      </c>
      <c r="H516" t="str">
        <f>VLOOKUP(мпф1[[#This Row],[артикул]],[1]!Таблица213[[code]:[упаковка]],5,FALSE)</f>
        <v>шкура</v>
      </c>
      <c r="I516" s="7" cm="1">
        <f t="array" ref="I516">INDEX('[1]прайс ЗПП'!$A$1:$D$1080,MATCH(1,(мпф1[[#This Row],[артикул]]='[1]прайс ЗПП'!$B$1:$B$1080)*(мпф1[[#This Row],[Source.Name.1]]='[1]прайс ЗПП'!$A$1:$A$1080),0),4)</f>
        <v>351.06487012940329</v>
      </c>
      <c r="J516" s="7">
        <f>мпф1[[#This Row],[цена]]*мпф1[[#This Row],[объем]]</f>
        <v>52171836.21439252</v>
      </c>
      <c r="K516" s="7">
        <v>6000</v>
      </c>
      <c r="L516" t="s">
        <v>187</v>
      </c>
    </row>
    <row r="517" spans="1:12" x14ac:dyDescent="0.35">
      <c r="A517" t="s">
        <v>140</v>
      </c>
      <c r="B517" t="s">
        <v>13</v>
      </c>
      <c r="C517" t="s">
        <v>13</v>
      </c>
      <c r="D517">
        <f>VLOOKUP(мпф1[[#This Row],[Номенклатура]],[1]!Таблица213[[product_name]:[упаковка]],7,FALSE)</f>
        <v>117</v>
      </c>
      <c r="E517" t="s">
        <v>212</v>
      </c>
      <c r="F517" s="7">
        <v>371426.80355768214</v>
      </c>
      <c r="G517" t="str">
        <f>VLOOKUP(мпф1[[#This Row],[артикул]],[1]!Таблица213[[code]:[упаковка]],4,FALSE)</f>
        <v>ЗАМ</v>
      </c>
      <c r="H517" t="str">
        <f>VLOOKUP(мпф1[[#This Row],[артикул]],[1]!Таблица213[[code]:[упаковка]],5,FALSE)</f>
        <v>ммо</v>
      </c>
      <c r="I517" s="7" cm="1">
        <f t="array" ref="I517">INDEX('[1]прайс ЗПП'!$A$1:$D$1080,MATCH(1,(мпф1[[#This Row],[артикул]]='[1]прайс ЗПП'!$B$1:$B$1080)*(мпф1[[#This Row],[Source.Name.1]]='[1]прайс ЗПП'!$A$1:$A$1080),0),4)</f>
        <v>517.96545677340134</v>
      </c>
      <c r="J517" s="7">
        <f>мпф1[[#This Row],[цена]]*мпф1[[#This Row],[объем]]</f>
        <v>192386253.96263924</v>
      </c>
      <c r="K517" s="7">
        <v>9004.5</v>
      </c>
      <c r="L517" t="s">
        <v>187</v>
      </c>
    </row>
    <row r="518" spans="1:12" x14ac:dyDescent="0.35">
      <c r="A518" t="s">
        <v>140</v>
      </c>
      <c r="B518" t="s">
        <v>213</v>
      </c>
      <c r="C518" t="s">
        <v>213</v>
      </c>
      <c r="D518">
        <f>VLOOKUP(мпф1[[#This Row],[Номенклатура]],[1]!Таблица213[[product_name]:[упаковка]],7,FALSE)</f>
        <v>711</v>
      </c>
      <c r="E518" t="s">
        <v>73</v>
      </c>
      <c r="F518" s="7">
        <v>34820.131243113916</v>
      </c>
      <c r="G518" t="str">
        <f>VLOOKUP(мпф1[[#This Row],[артикул]],[1]!Таблица213[[code]:[упаковка]],4,FALSE)</f>
        <v>ОХЛ</v>
      </c>
      <c r="H518" t="str">
        <f>VLOOKUP(мпф1[[#This Row],[артикул]],[1]!Таблица213[[code]:[упаковка]],5,FALSE)</f>
        <v>бедро</v>
      </c>
      <c r="I518" s="7" cm="1">
        <f t="array" ref="I518">INDEX('[1]прайс ЗПП'!$A$1:$D$1080,MATCH(1,(мпф1[[#This Row],[артикул]]='[1]прайс ЗПП'!$B$1:$B$1080)*(мпф1[[#This Row],[Source.Name.1]]='[1]прайс ЗПП'!$A$1:$A$1080),0),4)</f>
        <v>812.69837388570988</v>
      </c>
      <c r="J518" s="7">
        <f>мпф1[[#This Row],[цена]]*мпф1[[#This Row],[объем]]</f>
        <v>28298264.039765682</v>
      </c>
      <c r="K518" s="7">
        <v>3000</v>
      </c>
      <c r="L518" t="s">
        <v>187</v>
      </c>
    </row>
    <row r="519" spans="1:12" x14ac:dyDescent="0.35">
      <c r="A519" t="s">
        <v>12</v>
      </c>
      <c r="B519" t="s">
        <v>13</v>
      </c>
      <c r="C519" t="s">
        <v>13</v>
      </c>
      <c r="D519">
        <f>VLOOKUP(мпф1[[#This Row],[Номенклатура]],[1]!Таблица213[[product_name]:[упаковка]],7,FALSE)</f>
        <v>1109</v>
      </c>
      <c r="E519" t="s">
        <v>14</v>
      </c>
      <c r="F519" s="7">
        <v>43905.392259055036</v>
      </c>
      <c r="G519" t="str">
        <f>VLOOKUP(мпф1[[#This Row],[артикул]],[1]!Таблица213[[code]:[упаковка]],4,FALSE)</f>
        <v>ЗАМ</v>
      </c>
      <c r="H519" t="str">
        <f>VLOOKUP(мпф1[[#This Row],[артикул]],[1]!Таблица213[[code]:[упаковка]],5,FALSE)</f>
        <v>филе</v>
      </c>
      <c r="I519" s="7" cm="1">
        <f t="array" ref="I519">INDEX('[1]прайс ЗПП'!$A$1:$D$1080,MATCH(1,(мпф1[[#This Row],[артикул]]='[1]прайс ЗПП'!$B$1:$B$1080)*(мпф1[[#This Row],[Source.Name.1]]='[1]прайс ЗПП'!$A$1:$A$1080),0),4)</f>
        <v>646.51679999999999</v>
      </c>
      <c r="J519" s="7">
        <f>мпф1[[#This Row],[цена]]*мпф1[[#This Row],[объем]]</f>
        <v>28385573.706069034</v>
      </c>
      <c r="K519" s="7">
        <v>20000</v>
      </c>
      <c r="L519" t="s">
        <v>187</v>
      </c>
    </row>
    <row r="520" spans="1:12" x14ac:dyDescent="0.35">
      <c r="A520" t="s">
        <v>140</v>
      </c>
      <c r="B520" t="s">
        <v>13</v>
      </c>
      <c r="C520" t="s">
        <v>13</v>
      </c>
      <c r="D520">
        <f>VLOOKUP(мпф1[[#This Row],[Номенклатура]],[1]!Таблица213[[product_name]:[упаковка]],7,FALSE)</f>
        <v>142</v>
      </c>
      <c r="E520" t="s">
        <v>119</v>
      </c>
      <c r="F520" s="7">
        <v>166144.85643786608</v>
      </c>
      <c r="G520" t="str">
        <f>VLOOKUP(мпф1[[#This Row],[артикул]],[1]!Таблица213[[code]:[упаковка]],4,FALSE)</f>
        <v>ЗАМ</v>
      </c>
      <c r="H520" t="str">
        <f>VLOOKUP(мпф1[[#This Row],[артикул]],[1]!Таблица213[[code]:[упаковка]],5,FALSE)</f>
        <v>филе</v>
      </c>
      <c r="I520" s="7" cm="1">
        <f t="array" ref="I520">INDEX('[1]прайс ЗПП'!$A$1:$D$1080,MATCH(1,(мпф1[[#This Row],[артикул]]='[1]прайс ЗПП'!$B$1:$B$1080)*(мпф1[[#This Row],[Source.Name.1]]='[1]прайс ЗПП'!$A$1:$A$1080),0),4)</f>
        <v>886.11026021043335</v>
      </c>
      <c r="J520" s="7">
        <f>мпф1[[#This Row],[цена]]*мпф1[[#This Row],[объем]]</f>
        <v>147222661.97078261</v>
      </c>
      <c r="K520" s="7">
        <v>10001</v>
      </c>
      <c r="L520" t="s">
        <v>187</v>
      </c>
    </row>
    <row r="521" spans="1:12" x14ac:dyDescent="0.35">
      <c r="A521" t="s">
        <v>144</v>
      </c>
      <c r="B521" t="s">
        <v>162</v>
      </c>
      <c r="C521" t="s">
        <v>25</v>
      </c>
      <c r="D521">
        <f>VLOOKUP(мпф1[[#This Row],[Номенклатура]],[1]!Таблица213[[product_name]:[упаковка]],7,FALSE)</f>
        <v>701</v>
      </c>
      <c r="E521" t="s">
        <v>26</v>
      </c>
      <c r="F521" s="7">
        <v>5833.1522866185369</v>
      </c>
      <c r="G521" t="str">
        <f>VLOOKUP(мпф1[[#This Row],[артикул]],[1]!Таблица213[[code]:[упаковка]],4,FALSE)</f>
        <v>ОХЛ</v>
      </c>
      <c r="H521" t="str">
        <f>VLOOKUP(мпф1[[#This Row],[артикул]],[1]!Таблица213[[code]:[упаковка]],5,FALSE)</f>
        <v>тушка</v>
      </c>
      <c r="I521" s="7" cm="1">
        <f t="array" ref="I521">INDEX('[1]прайс ЗПП'!$A$1:$D$1080,MATCH(1,(мпф1[[#This Row],[артикул]]='[1]прайс ЗПП'!$B$1:$B$1080)*(мпф1[[#This Row],[Source.Name.1]]='[1]прайс ЗПП'!$A$1:$A$1080),0),4)</f>
        <v>830.24406062674745</v>
      </c>
      <c r="J521" s="7">
        <f>мпф1[[#This Row],[цена]]*мпф1[[#This Row],[объем]]</f>
        <v>4842940.0406963713</v>
      </c>
      <c r="K521" s="7">
        <v>20004</v>
      </c>
      <c r="L521" t="s">
        <v>187</v>
      </c>
    </row>
    <row r="522" spans="1:12" x14ac:dyDescent="0.35">
      <c r="A522" t="s">
        <v>144</v>
      </c>
      <c r="B522" t="s">
        <v>162</v>
      </c>
      <c r="C522" t="s">
        <v>25</v>
      </c>
      <c r="D522">
        <f>VLOOKUP(мпф1[[#This Row],[Номенклатура]],[1]!Таблица213[[product_name]:[упаковка]],7,FALSE)</f>
        <v>702</v>
      </c>
      <c r="E522" t="s">
        <v>72</v>
      </c>
      <c r="F522" s="7">
        <v>5837.5014272577691</v>
      </c>
      <c r="G522" t="str">
        <f>VLOOKUP(мпф1[[#This Row],[артикул]],[1]!Таблица213[[code]:[упаковка]],4,FALSE)</f>
        <v>ОХЛ</v>
      </c>
      <c r="H522" t="str">
        <f>VLOOKUP(мпф1[[#This Row],[артикул]],[1]!Таблица213[[code]:[упаковка]],5,FALSE)</f>
        <v>тушка</v>
      </c>
      <c r="I522" s="7" cm="1">
        <f t="array" ref="I522">INDEX('[1]прайс ЗПП'!$A$1:$D$1080,MATCH(1,(мпф1[[#This Row],[артикул]]='[1]прайс ЗПП'!$B$1:$B$1080)*(мпф1[[#This Row],[Source.Name.1]]='[1]прайс ЗПП'!$A$1:$A$1080),0),4)</f>
        <v>794.68095353595959</v>
      </c>
      <c r="J522" s="7">
        <f>мпф1[[#This Row],[цена]]*мпф1[[#This Row],[объем]]</f>
        <v>4638951.2004807293</v>
      </c>
      <c r="K522" s="7">
        <v>19995.5</v>
      </c>
      <c r="L522" t="s">
        <v>187</v>
      </c>
    </row>
    <row r="523" spans="1:12" x14ac:dyDescent="0.35">
      <c r="A523" t="s">
        <v>144</v>
      </c>
      <c r="B523" t="s">
        <v>162</v>
      </c>
      <c r="C523" t="s">
        <v>25</v>
      </c>
      <c r="D523">
        <f>VLOOKUP(мпф1[[#This Row],[Номенклатура]],[1]!Таблица213[[product_name]:[упаковка]],7,FALSE)</f>
        <v>710</v>
      </c>
      <c r="E523" t="s">
        <v>28</v>
      </c>
      <c r="F523" s="7">
        <v>17503.609758783074</v>
      </c>
      <c r="G523" t="str">
        <f>VLOOKUP(мпф1[[#This Row],[артикул]],[1]!Таблица213[[code]:[упаковка]],4,FALSE)</f>
        <v>ОХЛ</v>
      </c>
      <c r="H523" t="str">
        <f>VLOOKUP(мпф1[[#This Row],[артикул]],[1]!Таблица213[[code]:[упаковка]],5,FALSE)</f>
        <v>бедро</v>
      </c>
      <c r="I523" s="7" cm="1">
        <f t="array" ref="I523">INDEX('[1]прайс ЗПП'!$A$1:$D$1080,MATCH(1,(мпф1[[#This Row],[артикул]]='[1]прайс ЗПП'!$B$1:$B$1080)*(мпф1[[#This Row],[Source.Name.1]]='[1]прайс ЗПП'!$A$1:$A$1080),0),4)</f>
        <v>845.90641427682806</v>
      </c>
      <c r="J523" s="7">
        <f>мпф1[[#This Row],[цена]]*мпф1[[#This Row],[объем]]</f>
        <v>14806415.767953085</v>
      </c>
      <c r="K523" s="7">
        <v>2000.1999999999998</v>
      </c>
      <c r="L523" t="s">
        <v>187</v>
      </c>
    </row>
    <row r="524" spans="1:12" x14ac:dyDescent="0.35">
      <c r="A524" t="s">
        <v>144</v>
      </c>
      <c r="B524" t="s">
        <v>162</v>
      </c>
      <c r="C524" t="s">
        <v>25</v>
      </c>
      <c r="D524">
        <f>VLOOKUP(мпф1[[#This Row],[Номенклатура]],[1]!Таблица213[[product_name]:[упаковка]],7,FALSE)</f>
        <v>711</v>
      </c>
      <c r="E524" t="s">
        <v>73</v>
      </c>
      <c r="F524" s="7">
        <v>58357.490418099616</v>
      </c>
      <c r="G524" t="str">
        <f>VLOOKUP(мпф1[[#This Row],[артикул]],[1]!Таблица213[[code]:[упаковка]],4,FALSE)</f>
        <v>ОХЛ</v>
      </c>
      <c r="H524" t="str">
        <f>VLOOKUP(мпф1[[#This Row],[артикул]],[1]!Таблица213[[code]:[упаковка]],5,FALSE)</f>
        <v>бедро</v>
      </c>
      <c r="I524" s="7" cm="1">
        <f t="array" ref="I524">INDEX('[1]прайс ЗПП'!$A$1:$D$1080,MATCH(1,(мпф1[[#This Row],[артикул]]='[1]прайс ЗПП'!$B$1:$B$1080)*(мпф1[[#This Row],[Source.Name.1]]='[1]прайс ЗПП'!$A$1:$A$1080),0),4)</f>
        <v>812.83657383686557</v>
      </c>
      <c r="J524" s="7">
        <f>мпф1[[#This Row],[цена]]*мпф1[[#This Row],[объем]]</f>
        <v>47435102.569165803</v>
      </c>
      <c r="K524" s="7">
        <v>5002.5</v>
      </c>
      <c r="L524" t="s">
        <v>187</v>
      </c>
    </row>
    <row r="525" spans="1:12" x14ac:dyDescent="0.35">
      <c r="A525" t="s">
        <v>144</v>
      </c>
      <c r="B525" t="s">
        <v>162</v>
      </c>
      <c r="C525" t="s">
        <v>25</v>
      </c>
      <c r="D525">
        <f>VLOOKUP(мпф1[[#This Row],[Номенклатура]],[1]!Таблица213[[product_name]:[упаковка]],7,FALSE)</f>
        <v>712</v>
      </c>
      <c r="E525" t="s">
        <v>30</v>
      </c>
      <c r="F525" s="7">
        <v>16335.790182762641</v>
      </c>
      <c r="G525" t="str">
        <f>VLOOKUP(мпф1[[#This Row],[артикул]],[1]!Таблица213[[code]:[упаковка]],4,FALSE)</f>
        <v>ОХЛ</v>
      </c>
      <c r="H525" t="str">
        <f>VLOOKUP(мпф1[[#This Row],[артикул]],[1]!Таблица213[[code]:[упаковка]],5,FALSE)</f>
        <v>голень</v>
      </c>
      <c r="I525" s="7" cm="1">
        <f t="array" ref="I525">INDEX('[1]прайс ЗПП'!$A$1:$D$1080,MATCH(1,(мпф1[[#This Row],[артикул]]='[1]прайс ЗПП'!$B$1:$B$1080)*(мпф1[[#This Row],[Source.Name.1]]='[1]прайс ЗПП'!$A$1:$A$1080),0),4)</f>
        <v>879.63611193408849</v>
      </c>
      <c r="J525" s="7">
        <f>мпф1[[#This Row],[цена]]*мпф1[[#This Row],[объем]]</f>
        <v>14369550.961736383</v>
      </c>
      <c r="K525" s="7">
        <v>2004</v>
      </c>
      <c r="L525" t="s">
        <v>187</v>
      </c>
    </row>
    <row r="526" spans="1:12" x14ac:dyDescent="0.35">
      <c r="A526" t="s">
        <v>144</v>
      </c>
      <c r="B526" t="s">
        <v>162</v>
      </c>
      <c r="C526" t="s">
        <v>25</v>
      </c>
      <c r="D526">
        <f>VLOOKUP(мпф1[[#This Row],[Номенклатура]],[1]!Таблица213[[product_name]:[упаковка]],7,FALSE)</f>
        <v>713</v>
      </c>
      <c r="E526" t="s">
        <v>74</v>
      </c>
      <c r="F526" s="7">
        <v>17513.840846945364</v>
      </c>
      <c r="G526" t="str">
        <f>VLOOKUP(мпф1[[#This Row],[артикул]],[1]!Таблица213[[code]:[упаковка]],4,FALSE)</f>
        <v>ОХЛ</v>
      </c>
      <c r="H526" t="str">
        <f>VLOOKUP(мпф1[[#This Row],[артикул]],[1]!Таблица213[[code]:[упаковка]],5,FALSE)</f>
        <v>голень</v>
      </c>
      <c r="I526" s="7" cm="1">
        <f t="array" ref="I526">INDEX('[1]прайс ЗПП'!$A$1:$D$1080,MATCH(1,(мпф1[[#This Row],[артикул]]='[1]прайс ЗПП'!$B$1:$B$1080)*(мпф1[[#This Row],[Source.Name.1]]='[1]прайс ЗПП'!$A$1:$A$1080),0),4)</f>
        <v>841.96102857317726</v>
      </c>
      <c r="J526" s="7">
        <f>мпф1[[#This Row],[цена]]*мпф1[[#This Row],[объем]]</f>
        <v>14745971.453761045</v>
      </c>
      <c r="K526" s="7">
        <v>3000</v>
      </c>
      <c r="L526" t="s">
        <v>187</v>
      </c>
    </row>
    <row r="527" spans="1:12" x14ac:dyDescent="0.35">
      <c r="A527" t="s">
        <v>144</v>
      </c>
      <c r="B527" t="s">
        <v>162</v>
      </c>
      <c r="C527" t="s">
        <v>25</v>
      </c>
      <c r="D527">
        <f>VLOOKUP(мпф1[[#This Row],[Номенклатура]],[1]!Таблица213[[product_name]:[упаковка]],7,FALSE)</f>
        <v>714</v>
      </c>
      <c r="E527" t="s">
        <v>32</v>
      </c>
      <c r="F527" s="7">
        <v>9337.0979062782317</v>
      </c>
      <c r="G527" t="str">
        <f>VLOOKUP(мпф1[[#This Row],[артикул]],[1]!Таблица213[[code]:[упаковка]],4,FALSE)</f>
        <v>ОХЛ</v>
      </c>
      <c r="H527" t="str">
        <f>VLOOKUP(мпф1[[#This Row],[артикул]],[1]!Таблица213[[code]:[упаковка]],5,FALSE)</f>
        <v>крыло</v>
      </c>
      <c r="I527" s="7" cm="1">
        <f t="array" ref="I527">INDEX('[1]прайс ЗПП'!$A$1:$D$1080,MATCH(1,(мпф1[[#This Row],[артикул]]='[1]прайс ЗПП'!$B$1:$B$1080)*(мпф1[[#This Row],[Source.Name.1]]='[1]прайс ЗПП'!$A$1:$A$1080),0),4)</f>
        <v>862.15022164168329</v>
      </c>
      <c r="J527" s="7">
        <f>мпф1[[#This Row],[цена]]*мпф1[[#This Row],[объем]]</f>
        <v>8049981.0293878745</v>
      </c>
      <c r="K527" s="7">
        <v>504</v>
      </c>
      <c r="L527" t="s">
        <v>187</v>
      </c>
    </row>
    <row r="528" spans="1:12" x14ac:dyDescent="0.35">
      <c r="A528" t="s">
        <v>144</v>
      </c>
      <c r="B528" t="s">
        <v>162</v>
      </c>
      <c r="C528" t="s">
        <v>25</v>
      </c>
      <c r="D528">
        <f>VLOOKUP(мпф1[[#This Row],[Номенклатура]],[1]!Таблица213[[product_name]:[упаковка]],7,FALSE)</f>
        <v>715</v>
      </c>
      <c r="E528" t="s">
        <v>75</v>
      </c>
      <c r="F528" s="7">
        <v>18230.324640448478</v>
      </c>
      <c r="G528" t="str">
        <f>VLOOKUP(мпф1[[#This Row],[артикул]],[1]!Таблица213[[code]:[упаковка]],4,FALSE)</f>
        <v>ОХЛ</v>
      </c>
      <c r="H528" t="str">
        <f>VLOOKUP(мпф1[[#This Row],[артикул]],[1]!Таблица213[[code]:[упаковка]],5,FALSE)</f>
        <v>крыло</v>
      </c>
      <c r="I528" s="7" cm="1">
        <f t="array" ref="I528">INDEX('[1]прайс ЗПП'!$A$1:$D$1080,MATCH(1,(мпф1[[#This Row],[артикул]]='[1]прайс ЗПП'!$B$1:$B$1080)*(мпф1[[#This Row],[Source.Name.1]]='[1]прайс ЗПП'!$A$1:$A$1080),0),4)</f>
        <v>830.96963690517828</v>
      </c>
      <c r="J528" s="7">
        <f>мпф1[[#This Row],[цена]]*мпф1[[#This Row],[объем]]</f>
        <v>15148846.247136997</v>
      </c>
      <c r="K528" s="7">
        <v>493.2</v>
      </c>
      <c r="L528" t="s">
        <v>187</v>
      </c>
    </row>
    <row r="529" spans="1:12" x14ac:dyDescent="0.35">
      <c r="A529" t="s">
        <v>144</v>
      </c>
      <c r="B529" t="s">
        <v>162</v>
      </c>
      <c r="C529" t="s">
        <v>25</v>
      </c>
      <c r="D529">
        <f>VLOOKUP(мпф1[[#This Row],[Номенклатура]],[1]!Таблица213[[product_name]:[упаковка]],7,FALSE)</f>
        <v>716</v>
      </c>
      <c r="E529" t="s">
        <v>34</v>
      </c>
      <c r="F529" s="7">
        <v>2104.1354565805655</v>
      </c>
      <c r="G529" t="str">
        <f>VLOOKUP(мпф1[[#This Row],[артикул]],[1]!Таблица213[[code]:[упаковка]],4,FALSE)</f>
        <v>ОХЛ</v>
      </c>
      <c r="H529" t="str">
        <f>VLOOKUP(мпф1[[#This Row],[артикул]],[1]!Таблица213[[code]:[упаковка]],5,FALSE)</f>
        <v>четвертина</v>
      </c>
      <c r="I529" s="7" cm="1">
        <f t="array" ref="I529">INDEX('[1]прайс ЗПП'!$A$1:$D$1080,MATCH(1,(мпф1[[#This Row],[артикул]]='[1]прайс ЗПП'!$B$1:$B$1080)*(мпф1[[#This Row],[Source.Name.1]]='[1]прайс ЗПП'!$A$1:$A$1080),0),4)</f>
        <v>824.24828533053687</v>
      </c>
      <c r="J529" s="7">
        <f>мпф1[[#This Row],[цена]]*мпф1[[#This Row],[объем]]</f>
        <v>1734330.0421897173</v>
      </c>
      <c r="K529" s="7">
        <v>996</v>
      </c>
      <c r="L529" t="s">
        <v>187</v>
      </c>
    </row>
    <row r="530" spans="1:12" x14ac:dyDescent="0.35">
      <c r="A530" t="s">
        <v>144</v>
      </c>
      <c r="B530" t="s">
        <v>162</v>
      </c>
      <c r="C530" t="s">
        <v>25</v>
      </c>
      <c r="D530">
        <f>VLOOKUP(мпф1[[#This Row],[Номенклатура]],[1]!Таблица213[[product_name]:[упаковка]],7,FALSE)</f>
        <v>717</v>
      </c>
      <c r="E530" t="s">
        <v>76</v>
      </c>
      <c r="F530" s="7">
        <v>12844.391303464125</v>
      </c>
      <c r="G530" t="str">
        <f>VLOOKUP(мпф1[[#This Row],[артикул]],[1]!Таблица213[[code]:[упаковка]],4,FALSE)</f>
        <v>ОХЛ</v>
      </c>
      <c r="H530" t="str">
        <f>VLOOKUP(мпф1[[#This Row],[артикул]],[1]!Таблица213[[code]:[упаковка]],5,FALSE)</f>
        <v>четвертина</v>
      </c>
      <c r="I530" s="7" cm="1">
        <f t="array" ref="I530">INDEX('[1]прайс ЗПП'!$A$1:$D$1080,MATCH(1,(мпф1[[#This Row],[артикул]]='[1]прайс ЗПП'!$B$1:$B$1080)*(мпф1[[#This Row],[Source.Name.1]]='[1]прайс ЗПП'!$A$1:$A$1080),0),4)</f>
        <v>796.78416492677025</v>
      </c>
      <c r="J530" s="7">
        <f>мпф1[[#This Row],[цена]]*мпф1[[#This Row],[объем]]</f>
        <v>10234207.598723333</v>
      </c>
      <c r="K530" s="7">
        <v>502.35999999999996</v>
      </c>
      <c r="L530" t="s">
        <v>187</v>
      </c>
    </row>
    <row r="531" spans="1:12" x14ac:dyDescent="0.35">
      <c r="A531" t="s">
        <v>144</v>
      </c>
      <c r="B531" t="s">
        <v>162</v>
      </c>
      <c r="C531" t="s">
        <v>25</v>
      </c>
      <c r="D531">
        <f>VLOOKUP(мпф1[[#This Row],[Номенклатура]],[1]!Таблица213[[product_name]:[упаковка]],7,FALSE)</f>
        <v>718</v>
      </c>
      <c r="E531" t="s">
        <v>36</v>
      </c>
      <c r="F531" s="7">
        <v>25675.141156045196</v>
      </c>
      <c r="G531" t="str">
        <f>VLOOKUP(мпф1[[#This Row],[артикул]],[1]!Таблица213[[code]:[упаковка]],4,FALSE)</f>
        <v>ОХЛ</v>
      </c>
      <c r="H531" t="str">
        <f>VLOOKUP(мпф1[[#This Row],[артикул]],[1]!Таблица213[[code]:[упаковка]],5,FALSE)</f>
        <v>филе</v>
      </c>
      <c r="I531" s="7" cm="1">
        <f t="array" ref="I531">INDEX('[1]прайс ЗПП'!$A$1:$D$1080,MATCH(1,(мпф1[[#This Row],[артикул]]='[1]прайс ЗПП'!$B$1:$B$1080)*(мпф1[[#This Row],[Source.Name.1]]='[1]прайс ЗПП'!$A$1:$A$1080),0),4)</f>
        <v>1115.7940751178014</v>
      </c>
      <c r="J531" s="7">
        <f>мпф1[[#This Row],[цена]]*мпф1[[#This Row],[объем]]</f>
        <v>28648170.379728448</v>
      </c>
      <c r="K531" s="7">
        <v>493.2</v>
      </c>
      <c r="L531" t="s">
        <v>187</v>
      </c>
    </row>
    <row r="532" spans="1:12" x14ac:dyDescent="0.35">
      <c r="A532" t="s">
        <v>144</v>
      </c>
      <c r="B532" t="s">
        <v>162</v>
      </c>
      <c r="C532" t="s">
        <v>25</v>
      </c>
      <c r="D532">
        <f>VLOOKUP(мпф1[[#This Row],[Номенклатура]],[1]!Таблица213[[product_name]:[упаковка]],7,FALSE)</f>
        <v>719</v>
      </c>
      <c r="E532" t="s">
        <v>77</v>
      </c>
      <c r="F532" s="7">
        <v>40855.933241545055</v>
      </c>
      <c r="G532" t="str">
        <f>VLOOKUP(мпф1[[#This Row],[артикул]],[1]!Таблица213[[code]:[упаковка]],4,FALSE)</f>
        <v>ОХЛ</v>
      </c>
      <c r="H532" t="str">
        <f>VLOOKUP(мпф1[[#This Row],[артикул]],[1]!Таблица213[[code]:[упаковка]],5,FALSE)</f>
        <v>филе</v>
      </c>
      <c r="I532" s="7" cm="1">
        <f t="array" ref="I532">INDEX('[1]прайс ЗПП'!$A$1:$D$1080,MATCH(1,(мпф1[[#This Row],[артикул]]='[1]прайс ЗПП'!$B$1:$B$1080)*(мпф1[[#This Row],[Source.Name.1]]='[1]прайс ЗПП'!$A$1:$A$1080),0),4)</f>
        <v>1078.3861547947834</v>
      </c>
      <c r="J532" s="7">
        <f>мпф1[[#This Row],[цена]]*мпф1[[#This Row],[объем]]</f>
        <v>44058472.748902142</v>
      </c>
      <c r="K532" s="7">
        <v>2000</v>
      </c>
      <c r="L532" t="s">
        <v>187</v>
      </c>
    </row>
    <row r="533" spans="1:12" x14ac:dyDescent="0.35">
      <c r="A533" t="s">
        <v>144</v>
      </c>
      <c r="B533" t="s">
        <v>162</v>
      </c>
      <c r="C533" t="s">
        <v>25</v>
      </c>
      <c r="D533">
        <f>VLOOKUP(мпф1[[#This Row],[Номенклатура]],[1]!Таблица213[[product_name]:[упаковка]],7,FALSE)</f>
        <v>727</v>
      </c>
      <c r="E533" t="s">
        <v>38</v>
      </c>
      <c r="F533" s="7">
        <v>1747.2534618532754</v>
      </c>
      <c r="G533" t="str">
        <f>VLOOKUP(мпф1[[#This Row],[артикул]],[1]!Таблица213[[code]:[упаковка]],4,FALSE)</f>
        <v>ОХЛ</v>
      </c>
      <c r="H533" t="str">
        <f>VLOOKUP(мпф1[[#This Row],[артикул]],[1]!Таблица213[[code]:[упаковка]],5,FALSE)</f>
        <v>грудка</v>
      </c>
      <c r="I533" s="7" cm="1">
        <f t="array" ref="I533">INDEX('[1]прайс ЗПП'!$A$1:$D$1080,MATCH(1,(мпф1[[#This Row],[артикул]]='[1]прайс ЗПП'!$B$1:$B$1080)*(мпф1[[#This Row],[Source.Name.1]]='[1]прайс ЗПП'!$A$1:$A$1080),0),4)</f>
        <v>891.67435740192946</v>
      </c>
      <c r="J533" s="7">
        <f>мпф1[[#This Row],[цена]]*мпф1[[#This Row],[объем]]</f>
        <v>1557981.107816316</v>
      </c>
      <c r="K533" s="7">
        <v>504</v>
      </c>
      <c r="L533" t="s">
        <v>187</v>
      </c>
    </row>
    <row r="534" spans="1:12" x14ac:dyDescent="0.35">
      <c r="A534" t="s">
        <v>144</v>
      </c>
      <c r="B534" t="s">
        <v>162</v>
      </c>
      <c r="C534" t="s">
        <v>25</v>
      </c>
      <c r="D534">
        <f>VLOOKUP(мпф1[[#This Row],[Номенклатура]],[1]!Таблица213[[product_name]:[упаковка]],7,FALSE)</f>
        <v>725</v>
      </c>
      <c r="E534" t="s">
        <v>78</v>
      </c>
      <c r="F534" s="7">
        <v>4671.0035656852579</v>
      </c>
      <c r="G534" t="str">
        <f>VLOOKUP(мпф1[[#This Row],[артикул]],[1]!Таблица213[[code]:[упаковка]],4,FALSE)</f>
        <v>ОХЛ</v>
      </c>
      <c r="H534" t="str">
        <f>VLOOKUP(мпф1[[#This Row],[артикул]],[1]!Таблица213[[code]:[упаковка]],5,FALSE)</f>
        <v>грудка</v>
      </c>
      <c r="I534" s="7" cm="1">
        <f t="array" ref="I534">INDEX('[1]прайс ЗПП'!$A$1:$D$1080,MATCH(1,(мпф1[[#This Row],[артикул]]='[1]прайс ЗПП'!$B$1:$B$1080)*(мпф1[[#This Row],[Source.Name.1]]='[1]прайс ЗПП'!$A$1:$A$1080),0),4)</f>
        <v>861.52477550803349</v>
      </c>
      <c r="J534" s="7">
        <f>мпф1[[#This Row],[цена]]*мпф1[[#This Row],[объем]]</f>
        <v>4024185.2983242157</v>
      </c>
      <c r="K534" s="7">
        <v>4000.3999999999996</v>
      </c>
      <c r="L534" t="s">
        <v>187</v>
      </c>
    </row>
    <row r="535" spans="1:12" x14ac:dyDescent="0.35">
      <c r="A535" t="s">
        <v>144</v>
      </c>
      <c r="B535" t="s">
        <v>162</v>
      </c>
      <c r="C535" t="s">
        <v>25</v>
      </c>
      <c r="D535">
        <f>VLOOKUP(мпф1[[#This Row],[Номенклатура]],[1]!Таблица213[[product_name]:[упаковка]],7,FALSE)</f>
        <v>720</v>
      </c>
      <c r="E535" t="s">
        <v>40</v>
      </c>
      <c r="F535" s="7">
        <v>1751.5368349999142</v>
      </c>
      <c r="G535" t="str">
        <f>VLOOKUP(мпф1[[#This Row],[артикул]],[1]!Таблица213[[code]:[упаковка]],4,FALSE)</f>
        <v>ОХЛ</v>
      </c>
      <c r="H535" t="str">
        <f>VLOOKUP(мпф1[[#This Row],[артикул]],[1]!Таблица213[[code]:[упаковка]],5,FALSE)</f>
        <v>половинка</v>
      </c>
      <c r="I535" s="7" cm="1">
        <f t="array" ref="I535">INDEX('[1]прайс ЗПП'!$A$1:$D$1080,MATCH(1,(мпф1[[#This Row],[артикул]]='[1]прайс ЗПП'!$B$1:$B$1080)*(мпф1[[#This Row],[Source.Name.1]]='[1]прайс ЗПП'!$A$1:$A$1080),0),4)</f>
        <v>839.51406408479954</v>
      </c>
      <c r="J535" s="7">
        <f>мпф1[[#This Row],[цена]]*мпф1[[#This Row],[объем]]</f>
        <v>1470439.8067450048</v>
      </c>
      <c r="K535" s="7">
        <v>500</v>
      </c>
      <c r="L535" t="s">
        <v>187</v>
      </c>
    </row>
    <row r="536" spans="1:12" x14ac:dyDescent="0.35">
      <c r="A536" t="s">
        <v>144</v>
      </c>
      <c r="B536" t="s">
        <v>162</v>
      </c>
      <c r="C536" t="s">
        <v>25</v>
      </c>
      <c r="D536">
        <f>VLOOKUP(мпф1[[#This Row],[Номенклатура]],[1]!Таблица213[[product_name]:[упаковка]],7,FALSE)</f>
        <v>721</v>
      </c>
      <c r="E536" t="s">
        <v>183</v>
      </c>
      <c r="F536" s="7">
        <v>1745.5965453463293</v>
      </c>
      <c r="G536" t="str">
        <f>VLOOKUP(мпф1[[#This Row],[артикул]],[1]!Таблица213[[code]:[упаковка]],4,FALSE)</f>
        <v>ОХЛ</v>
      </c>
      <c r="H536" t="str">
        <f>VLOOKUP(мпф1[[#This Row],[артикул]],[1]!Таблица213[[code]:[упаковка]],5,FALSE)</f>
        <v>половинка</v>
      </c>
      <c r="I536" s="7" cm="1">
        <f t="array" ref="I536">INDEX('[1]прайс ЗПП'!$A$1:$D$1080,MATCH(1,(мпф1[[#This Row],[артикул]]='[1]прайс ЗПП'!$B$1:$B$1080)*(мпф1[[#This Row],[Source.Name.1]]='[1]прайс ЗПП'!$A$1:$A$1080),0),4)</f>
        <v>822.40052710458872</v>
      </c>
      <c r="J536" s="7">
        <f>мпф1[[#This Row],[цена]]*мпф1[[#This Row],[объем]]</f>
        <v>1435579.5190047703</v>
      </c>
      <c r="K536" s="7">
        <v>1000</v>
      </c>
      <c r="L536" t="s">
        <v>187</v>
      </c>
    </row>
    <row r="537" spans="1:12" x14ac:dyDescent="0.35">
      <c r="A537" t="s">
        <v>144</v>
      </c>
      <c r="B537" t="s">
        <v>162</v>
      </c>
      <c r="C537" t="s">
        <v>25</v>
      </c>
      <c r="D537">
        <f>VLOOKUP(мпф1[[#This Row],[Номенклатура]],[1]!Таблица213[[product_name]:[упаковка]],7,FALSE)</f>
        <v>29</v>
      </c>
      <c r="E537" t="s">
        <v>79</v>
      </c>
      <c r="F537" s="7">
        <v>1639.7320975913685</v>
      </c>
      <c r="G537" t="str">
        <f>VLOOKUP(мпф1[[#This Row],[артикул]],[1]!Таблица213[[code]:[упаковка]],4,FALSE)</f>
        <v>ОХЛ</v>
      </c>
      <c r="H537" t="str">
        <f>VLOOKUP(мпф1[[#This Row],[артикул]],[1]!Таблица213[[code]:[упаковка]],5,FALSE)</f>
        <v>табак</v>
      </c>
      <c r="I537" s="7" cm="1">
        <f t="array" ref="I537">INDEX('[1]прайс ЗПП'!$A$1:$D$1080,MATCH(1,(мпф1[[#This Row],[артикул]]='[1]прайс ЗПП'!$B$1:$B$1080)*(мпф1[[#This Row],[Source.Name.1]]='[1]прайс ЗПП'!$A$1:$A$1080),0),4)</f>
        <v>755.9875123699552</v>
      </c>
      <c r="J537" s="7">
        <f>мпф1[[#This Row],[цена]]*мпф1[[#This Row],[объем]]</f>
        <v>1239616.9894112672</v>
      </c>
      <c r="K537" s="7">
        <v>2000.1999999999998</v>
      </c>
      <c r="L537" t="s">
        <v>187</v>
      </c>
    </row>
    <row r="538" spans="1:12" x14ac:dyDescent="0.35">
      <c r="A538" t="s">
        <v>144</v>
      </c>
      <c r="B538" t="s">
        <v>162</v>
      </c>
      <c r="C538" t="s">
        <v>25</v>
      </c>
      <c r="D538">
        <f>VLOOKUP(мпф1[[#This Row],[Номенклатура]],[1]!Таблица213[[product_name]:[упаковка]],7,FALSE)</f>
        <v>30</v>
      </c>
      <c r="E538" t="s">
        <v>80</v>
      </c>
      <c r="F538" s="7">
        <v>15170.651162448386</v>
      </c>
      <c r="G538" t="str">
        <f>VLOOKUP(мпф1[[#This Row],[артикул]],[1]!Таблица213[[code]:[упаковка]],4,FALSE)</f>
        <v>ОХЛ</v>
      </c>
      <c r="H538" t="str">
        <f>VLOOKUP(мпф1[[#This Row],[артикул]],[1]!Таблица213[[code]:[упаковка]],5,FALSE)</f>
        <v>рагу</v>
      </c>
      <c r="I538" s="7" cm="1">
        <f t="array" ref="I538">INDEX('[1]прайс ЗПП'!$A$1:$D$1080,MATCH(1,(мпф1[[#This Row],[артикул]]='[1]прайс ЗПП'!$B$1:$B$1080)*(мпф1[[#This Row],[Source.Name.1]]='[1]прайс ЗПП'!$A$1:$A$1080),0),4)</f>
        <v>707.72421221836021</v>
      </c>
      <c r="J538" s="7">
        <f>мпф1[[#This Row],[цена]]*мпф1[[#This Row],[объем]]</f>
        <v>10736637.142783334</v>
      </c>
      <c r="K538" s="7">
        <v>502.35999999999996</v>
      </c>
      <c r="L538" t="s">
        <v>187</v>
      </c>
    </row>
    <row r="539" spans="1:12" x14ac:dyDescent="0.35">
      <c r="A539" t="s">
        <v>144</v>
      </c>
      <c r="B539" t="s">
        <v>162</v>
      </c>
      <c r="C539" t="s">
        <v>25</v>
      </c>
      <c r="D539">
        <f>VLOOKUP(мпф1[[#This Row],[Номенклатура]],[1]!Таблица213[[product_name]:[упаковка]],7,FALSE)</f>
        <v>781</v>
      </c>
      <c r="E539" t="s">
        <v>188</v>
      </c>
      <c r="F539" s="7">
        <v>2327.8510079986145</v>
      </c>
      <c r="G539" t="str">
        <f>VLOOKUP(мпф1[[#This Row],[артикул]],[1]!Таблица213[[code]:[упаковка]],4,FALSE)</f>
        <v>ОХЛ</v>
      </c>
      <c r="H539" t="str">
        <f>VLOOKUP(мпф1[[#This Row],[артикул]],[1]!Таблица213[[code]:[упаковка]],5,FALSE)</f>
        <v>спинка</v>
      </c>
      <c r="I539" s="7" cm="1">
        <f t="array" ref="I539">INDEX('[1]прайс ЗПП'!$A$1:$D$1080,MATCH(1,(мпф1[[#This Row],[артикул]]='[1]прайс ЗПП'!$B$1:$B$1080)*(мпф1[[#This Row],[Source.Name.1]]='[1]прайс ЗПП'!$A$1:$A$1080),0),4)</f>
        <v>363.61097792355628</v>
      </c>
      <c r="J539" s="7">
        <f>мпф1[[#This Row],[цена]]*мпф1[[#This Row],[объем]]</f>
        <v>846432.18147871247</v>
      </c>
      <c r="K539" s="7">
        <v>493.2</v>
      </c>
      <c r="L539" t="s">
        <v>187</v>
      </c>
    </row>
    <row r="540" spans="1:12" x14ac:dyDescent="0.35">
      <c r="A540" t="s">
        <v>144</v>
      </c>
      <c r="B540" t="s">
        <v>162</v>
      </c>
      <c r="C540" t="s">
        <v>25</v>
      </c>
      <c r="D540">
        <f>VLOOKUP(мпф1[[#This Row],[Номенклатура]],[1]!Таблица213[[product_name]:[упаковка]],7,FALSE)</f>
        <v>730</v>
      </c>
      <c r="E540" t="s">
        <v>45</v>
      </c>
      <c r="F540" s="7">
        <v>1170.9795979629394</v>
      </c>
      <c r="G540" t="str">
        <f>VLOOKUP(мпф1[[#This Row],[артикул]],[1]!Таблица213[[code]:[упаковка]],4,FALSE)</f>
        <v>ОХЛ</v>
      </c>
      <c r="H540" t="str">
        <f>VLOOKUP(мпф1[[#This Row],[артикул]],[1]!Таблица213[[code]:[упаковка]],5,FALSE)</f>
        <v>желудки</v>
      </c>
      <c r="I540" s="7" cm="1">
        <f t="array" ref="I540">INDEX('[1]прайс ЗПП'!$A$1:$D$1080,MATCH(1,(мпф1[[#This Row],[артикул]]='[1]прайс ЗПП'!$B$1:$B$1080)*(мпф1[[#This Row],[Source.Name.1]]='[1]прайс ЗПП'!$A$1:$A$1080),0),4)</f>
        <v>560.52844849424787</v>
      </c>
      <c r="J540" s="7">
        <f>мпф1[[#This Row],[цена]]*мпф1[[#This Row],[объем]]</f>
        <v>656367.37726458453</v>
      </c>
      <c r="K540" s="7">
        <v>2000</v>
      </c>
      <c r="L540" t="s">
        <v>187</v>
      </c>
    </row>
    <row r="541" spans="1:12" x14ac:dyDescent="0.35">
      <c r="A541" t="s">
        <v>144</v>
      </c>
      <c r="B541" t="s">
        <v>162</v>
      </c>
      <c r="C541" t="s">
        <v>25</v>
      </c>
      <c r="D541">
        <f>VLOOKUP(мпф1[[#This Row],[Номенклатура]],[1]!Таблица213[[product_name]:[упаковка]],7,FALSE)</f>
        <v>731</v>
      </c>
      <c r="E541" t="s">
        <v>81</v>
      </c>
      <c r="F541" s="7">
        <v>3734.1790361387261</v>
      </c>
      <c r="G541" t="str">
        <f>VLOOKUP(мпф1[[#This Row],[артикул]],[1]!Таблица213[[code]:[упаковка]],4,FALSE)</f>
        <v>ОХЛ</v>
      </c>
      <c r="H541" t="str">
        <f>VLOOKUP(мпф1[[#This Row],[артикул]],[1]!Таблица213[[code]:[упаковка]],5,FALSE)</f>
        <v>желудки</v>
      </c>
      <c r="I541" s="7" cm="1">
        <f t="array" ref="I541">INDEX('[1]прайс ЗПП'!$A$1:$D$1080,MATCH(1,(мпф1[[#This Row],[артикул]]='[1]прайс ЗПП'!$B$1:$B$1080)*(мпф1[[#This Row],[Source.Name.1]]='[1]прайс ЗПП'!$A$1:$A$1080),0),4)</f>
        <v>539.00985206632879</v>
      </c>
      <c r="J541" s="7">
        <f>мпф1[[#This Row],[цена]]*мпф1[[#This Row],[объем]]</f>
        <v>2012759.289858321</v>
      </c>
      <c r="K541" s="7">
        <v>2000</v>
      </c>
      <c r="L541" t="s">
        <v>187</v>
      </c>
    </row>
    <row r="542" spans="1:12" x14ac:dyDescent="0.35">
      <c r="A542" t="s">
        <v>144</v>
      </c>
      <c r="B542" t="s">
        <v>162</v>
      </c>
      <c r="C542" t="s">
        <v>25</v>
      </c>
      <c r="D542">
        <f>VLOOKUP(мпф1[[#This Row],[Номенклатура]],[1]!Таблица213[[product_name]:[упаковка]],7,FALSE)</f>
        <v>732</v>
      </c>
      <c r="E542" t="s">
        <v>47</v>
      </c>
      <c r="F542" s="7">
        <v>1398.3017538135218</v>
      </c>
      <c r="G542" t="str">
        <f>VLOOKUP(мпф1[[#This Row],[артикул]],[1]!Таблица213[[code]:[упаковка]],4,FALSE)</f>
        <v>ОХЛ</v>
      </c>
      <c r="H542" t="str">
        <f>VLOOKUP(мпф1[[#This Row],[артикул]],[1]!Таблица213[[code]:[упаковка]],5,FALSE)</f>
        <v>печень</v>
      </c>
      <c r="I542" s="7" cm="1">
        <f t="array" ref="I542">INDEX('[1]прайс ЗПП'!$A$1:$D$1080,MATCH(1,(мпф1[[#This Row],[артикул]]='[1]прайс ЗПП'!$B$1:$B$1080)*(мпф1[[#This Row],[Source.Name.1]]='[1]прайс ЗПП'!$A$1:$A$1080),0),4)</f>
        <v>536.0700740421903</v>
      </c>
      <c r="J542" s="7">
        <f>мпф1[[#This Row],[цена]]*мпф1[[#This Row],[объем]]</f>
        <v>749587.72470013925</v>
      </c>
      <c r="K542" s="7">
        <v>205.5</v>
      </c>
      <c r="L542" t="s">
        <v>187</v>
      </c>
    </row>
    <row r="543" spans="1:12" x14ac:dyDescent="0.35">
      <c r="A543" t="s">
        <v>144</v>
      </c>
      <c r="B543" t="s">
        <v>162</v>
      </c>
      <c r="C543" t="s">
        <v>25</v>
      </c>
      <c r="D543">
        <f>VLOOKUP(мпф1[[#This Row],[Номенклатура]],[1]!Таблица213[[product_name]:[упаковка]],7,FALSE)</f>
        <v>733</v>
      </c>
      <c r="E543" t="s">
        <v>82</v>
      </c>
      <c r="F543" s="7">
        <v>3154.2938060536248</v>
      </c>
      <c r="G543" t="str">
        <f>VLOOKUP(мпф1[[#This Row],[артикул]],[1]!Таблица213[[code]:[упаковка]],4,FALSE)</f>
        <v>ОХЛ</v>
      </c>
      <c r="H543" t="str">
        <f>VLOOKUP(мпф1[[#This Row],[артикул]],[1]!Таблица213[[code]:[упаковка]],5,FALSE)</f>
        <v>печень</v>
      </c>
      <c r="I543" s="7" cm="1">
        <f t="array" ref="I543">INDEX('[1]прайс ЗПП'!$A$1:$D$1080,MATCH(1,(мпф1[[#This Row],[артикул]]='[1]прайс ЗПП'!$B$1:$B$1080)*(мпф1[[#This Row],[Source.Name.1]]='[1]прайс ЗПП'!$A$1:$A$1080),0),4)</f>
        <v>512.30030169493568</v>
      </c>
      <c r="J543" s="7">
        <f>мпф1[[#This Row],[цена]]*мпф1[[#This Row],[объем]]</f>
        <v>1615945.668475739</v>
      </c>
      <c r="K543" s="7">
        <v>797.5</v>
      </c>
      <c r="L543" t="s">
        <v>187</v>
      </c>
    </row>
    <row r="544" spans="1:12" x14ac:dyDescent="0.35">
      <c r="A544" t="s">
        <v>144</v>
      </c>
      <c r="B544" t="s">
        <v>162</v>
      </c>
      <c r="C544" t="s">
        <v>25</v>
      </c>
      <c r="D544">
        <f>VLOOKUP(мпф1[[#This Row],[Номенклатура]],[1]!Таблица213[[product_name]:[упаковка]],7,FALSE)</f>
        <v>734</v>
      </c>
      <c r="E544" t="s">
        <v>49</v>
      </c>
      <c r="F544" s="7">
        <v>1749.1702660325664</v>
      </c>
      <c r="G544" t="str">
        <f>VLOOKUP(мпф1[[#This Row],[артикул]],[1]!Таблица213[[code]:[упаковка]],4,FALSE)</f>
        <v>ОХЛ</v>
      </c>
      <c r="H544" t="str">
        <f>VLOOKUP(мпф1[[#This Row],[артикул]],[1]!Таблица213[[code]:[упаковка]],5,FALSE)</f>
        <v>сердце</v>
      </c>
      <c r="I544" s="7" cm="1">
        <f t="array" ref="I544">INDEX('[1]прайс ЗПП'!$A$1:$D$1080,MATCH(1,(мпф1[[#This Row],[артикул]]='[1]прайс ЗПП'!$B$1:$B$1080)*(мпф1[[#This Row],[Source.Name.1]]='[1]прайс ЗПП'!$A$1:$A$1080),0),4)</f>
        <v>895.87195896591265</v>
      </c>
      <c r="J544" s="7">
        <f>мпф1[[#This Row],[цена]]*мпф1[[#This Row],[объем]]</f>
        <v>1567032.5927955217</v>
      </c>
      <c r="K544" s="7">
        <v>2000.1999999999998</v>
      </c>
      <c r="L544" t="s">
        <v>187</v>
      </c>
    </row>
    <row r="545" spans="1:12" x14ac:dyDescent="0.35">
      <c r="A545" t="s">
        <v>144</v>
      </c>
      <c r="B545" t="s">
        <v>162</v>
      </c>
      <c r="C545" t="s">
        <v>25</v>
      </c>
      <c r="D545">
        <f>VLOOKUP(мпф1[[#This Row],[Номенклатура]],[1]!Таблица213[[product_name]:[упаковка]],7,FALSE)</f>
        <v>735</v>
      </c>
      <c r="E545" t="s">
        <v>83</v>
      </c>
      <c r="F545" s="9">
        <v>195.43361677784731</v>
      </c>
      <c r="G545" t="str">
        <f>VLOOKUP(мпф1[[#This Row],[артикул]],[1]!Таблица213[[code]:[упаковка]],4,FALSE)</f>
        <v>ОХЛ</v>
      </c>
      <c r="H545" t="str">
        <f>VLOOKUP(мпф1[[#This Row],[артикул]],[1]!Таблица213[[code]:[упаковка]],5,FALSE)</f>
        <v>сердце</v>
      </c>
      <c r="I545" s="7" cm="1">
        <f t="array" ref="I545">INDEX('[1]прайс ЗПП'!$A$1:$D$1080,MATCH(1,(мпф1[[#This Row],[артикул]]='[1]прайс ЗПП'!$B$1:$B$1080)*(мпф1[[#This Row],[Source.Name.1]]='[1]прайс ЗПП'!$A$1:$A$1080),0),4)</f>
        <v>869.80032279673628</v>
      </c>
      <c r="J545" s="7">
        <f>мпф1[[#This Row],[цена]]*мпф1[[#This Row],[объем]]</f>
        <v>169988.22295870524</v>
      </c>
      <c r="K545" s="7">
        <v>2000</v>
      </c>
      <c r="L545" t="s">
        <v>187</v>
      </c>
    </row>
    <row r="546" spans="1:12" x14ac:dyDescent="0.35">
      <c r="A546" t="s">
        <v>144</v>
      </c>
      <c r="B546" t="s">
        <v>162</v>
      </c>
      <c r="C546" t="s">
        <v>25</v>
      </c>
      <c r="D546">
        <f>VLOOKUP(мпф1[[#This Row],[Номенклатура]],[1]!Таблица213[[product_name]:[упаковка]],7,FALSE)</f>
        <v>941</v>
      </c>
      <c r="E546" t="s">
        <v>51</v>
      </c>
      <c r="F546" s="7">
        <v>1402.2996811564142</v>
      </c>
      <c r="G546" t="str">
        <f>VLOOKUP(мпф1[[#This Row],[артикул]],[1]!Таблица213[[code]:[упаковка]],4,FALSE)</f>
        <v>ОХЛ</v>
      </c>
      <c r="H546" t="str">
        <f>VLOOKUP(мпф1[[#This Row],[артикул]],[1]!Таблица213[[code]:[упаковка]],5,FALSE)</f>
        <v>бедро</v>
      </c>
      <c r="I546" s="7" cm="1">
        <f t="array" ref="I546">INDEX('[1]прайс ЗПП'!$A$1:$D$1080,MATCH(1,(мпф1[[#This Row],[артикул]]='[1]прайс ЗПП'!$B$1:$B$1080)*(мпф1[[#This Row],[Source.Name.1]]='[1]прайс ЗПП'!$A$1:$A$1080),0),4)</f>
        <v>919.94520079288736</v>
      </c>
      <c r="J546" s="7">
        <f>мпф1[[#This Row],[цена]]*мпф1[[#This Row],[объем]]</f>
        <v>1290038.8617532393</v>
      </c>
      <c r="K546" s="7">
        <v>7000.7</v>
      </c>
      <c r="L546" t="s">
        <v>187</v>
      </c>
    </row>
    <row r="547" spans="1:12" x14ac:dyDescent="0.35">
      <c r="A547" t="s">
        <v>144</v>
      </c>
      <c r="B547" t="s">
        <v>162</v>
      </c>
      <c r="C547" t="s">
        <v>25</v>
      </c>
      <c r="D547">
        <f>VLOOKUP(мпф1[[#This Row],[Номенклатура]],[1]!Таблица213[[product_name]:[упаковка]],7,FALSE)</f>
        <v>942</v>
      </c>
      <c r="E547" t="s">
        <v>52</v>
      </c>
      <c r="F547" s="7">
        <v>1399.3370462376063</v>
      </c>
      <c r="G547" t="str">
        <f>VLOOKUP(мпф1[[#This Row],[артикул]],[1]!Таблица213[[code]:[упаковка]],4,FALSE)</f>
        <v>ОХЛ</v>
      </c>
      <c r="H547" t="str">
        <f>VLOOKUP(мпф1[[#This Row],[артикул]],[1]!Таблица213[[code]:[упаковка]],5,FALSE)</f>
        <v>крыло</v>
      </c>
      <c r="I547" s="7" cm="1">
        <f t="array" ref="I547">INDEX('[1]прайс ЗПП'!$A$1:$D$1080,MATCH(1,(мпф1[[#This Row],[артикул]]='[1]прайс ЗПП'!$B$1:$B$1080)*(мпф1[[#This Row],[Source.Name.1]]='[1]прайс ЗПП'!$A$1:$A$1080),0),4)</f>
        <v>903.98358599780681</v>
      </c>
      <c r="J547" s="7">
        <f>мпф1[[#This Row],[цена]]*мпф1[[#This Row],[объем]]</f>
        <v>1264977.7210774501</v>
      </c>
      <c r="K547" s="7">
        <v>4998.482</v>
      </c>
      <c r="L547" t="s">
        <v>187</v>
      </c>
    </row>
    <row r="548" spans="1:12" x14ac:dyDescent="0.35">
      <c r="A548" t="s">
        <v>144</v>
      </c>
      <c r="B548" t="s">
        <v>162</v>
      </c>
      <c r="C548" t="s">
        <v>25</v>
      </c>
      <c r="D548">
        <f>VLOOKUP(мпф1[[#This Row],[Номенклатура]],[1]!Таблица213[[product_name]:[упаковка]],7,FALSE)</f>
        <v>204</v>
      </c>
      <c r="E548" t="s">
        <v>84</v>
      </c>
      <c r="F548" s="7">
        <v>5252.5197758752365</v>
      </c>
      <c r="G548" t="str">
        <f>VLOOKUP(мпф1[[#This Row],[артикул]],[1]!Таблица213[[code]:[упаковка]],4,FALSE)</f>
        <v>ОХЛ</v>
      </c>
      <c r="H548" t="str">
        <f>VLOOKUP(мпф1[[#This Row],[артикул]],[1]!Таблица213[[code]:[упаковка]],5,FALSE)</f>
        <v>крыло</v>
      </c>
      <c r="I548" s="7" cm="1">
        <f t="array" ref="I548">INDEX('[1]прайс ЗПП'!$A$1:$D$1080,MATCH(1,(мпф1[[#This Row],[артикул]]='[1]прайс ЗПП'!$B$1:$B$1080)*(мпф1[[#This Row],[Source.Name.1]]='[1]прайс ЗПП'!$A$1:$A$1080),0),4)</f>
        <v>839.77868284589601</v>
      </c>
      <c r="J548" s="7">
        <f>мпф1[[#This Row],[цена]]*мпф1[[#This Row],[объем]]</f>
        <v>4410954.1390065271</v>
      </c>
      <c r="K548" s="7">
        <v>30003</v>
      </c>
      <c r="L548" t="s">
        <v>187</v>
      </c>
    </row>
    <row r="549" spans="1:12" x14ac:dyDescent="0.35">
      <c r="A549" t="s">
        <v>144</v>
      </c>
      <c r="B549" t="s">
        <v>162</v>
      </c>
      <c r="C549" t="s">
        <v>25</v>
      </c>
      <c r="D549">
        <f>VLOOKUP(мпф1[[#This Row],[Номенклатура]],[1]!Таблица213[[product_name]:[упаковка]],7,FALSE)</f>
        <v>959</v>
      </c>
      <c r="E549" t="s">
        <v>85</v>
      </c>
      <c r="F549" s="7">
        <v>1165.6089321318343</v>
      </c>
      <c r="G549" t="str">
        <f>VLOOKUP(мпф1[[#This Row],[артикул]],[1]!Таблица213[[code]:[упаковка]],4,FALSE)</f>
        <v>ОХЛ</v>
      </c>
      <c r="H549" t="str">
        <f>VLOOKUP(мпф1[[#This Row],[артикул]],[1]!Таблица213[[code]:[упаковка]],5,FALSE)</f>
        <v>табак</v>
      </c>
      <c r="I549" s="7" cm="1">
        <f t="array" ref="I549">INDEX('[1]прайс ЗПП'!$A$1:$D$1080,MATCH(1,(мпф1[[#This Row],[артикул]]='[1]прайс ЗПП'!$B$1:$B$1080)*(мпф1[[#This Row],[Source.Name.1]]='[1]прайс ЗПП'!$A$1:$A$1080),0),4)</f>
        <v>677.95669596935511</v>
      </c>
      <c r="J549" s="7">
        <f>мпф1[[#This Row],[цена]]*мпф1[[#This Row],[объем]]</f>
        <v>790232.38042046665</v>
      </c>
      <c r="K549" s="7">
        <v>30000</v>
      </c>
      <c r="L549" t="s">
        <v>187</v>
      </c>
    </row>
    <row r="550" spans="1:12" x14ac:dyDescent="0.35">
      <c r="A550" t="s">
        <v>144</v>
      </c>
      <c r="B550" t="s">
        <v>162</v>
      </c>
      <c r="C550" t="s">
        <v>25</v>
      </c>
      <c r="D550">
        <f>VLOOKUP(мпф1[[#This Row],[Номенклатура]],[1]!Таблица213[[product_name]:[упаковка]],7,FALSE)</f>
        <v>952</v>
      </c>
      <c r="E550" t="s">
        <v>86</v>
      </c>
      <c r="F550" s="7">
        <v>6133.7079864060133</v>
      </c>
      <c r="G550" t="str">
        <f>VLOOKUP(мпф1[[#This Row],[артикул]],[1]!Таблица213[[code]:[упаковка]],4,FALSE)</f>
        <v>ОХЛ</v>
      </c>
      <c r="H550" t="str">
        <f>VLOOKUP(мпф1[[#This Row],[артикул]],[1]!Таблица213[[code]:[упаковка]],5,FALSE)</f>
        <v>голень</v>
      </c>
      <c r="I550" s="7" cm="1">
        <f t="array" ref="I550">INDEX('[1]прайс ЗПП'!$A$1:$D$1080,MATCH(1,(мпф1[[#This Row],[артикул]]='[1]прайс ЗПП'!$B$1:$B$1080)*(мпф1[[#This Row],[Source.Name.1]]='[1]прайс ЗПП'!$A$1:$A$1080),0),4)</f>
        <v>883.62026016805021</v>
      </c>
      <c r="J550" s="7">
        <f>мпф1[[#This Row],[цена]]*мпф1[[#This Row],[объем]]</f>
        <v>5419868.6467429288</v>
      </c>
      <c r="K550" s="7">
        <v>14993</v>
      </c>
      <c r="L550" t="s">
        <v>187</v>
      </c>
    </row>
    <row r="551" spans="1:12" x14ac:dyDescent="0.35">
      <c r="A551" t="s">
        <v>144</v>
      </c>
      <c r="B551" t="s">
        <v>162</v>
      </c>
      <c r="C551" t="s">
        <v>25</v>
      </c>
      <c r="D551">
        <f>VLOOKUP(мпф1[[#This Row],[Номенклатура]],[1]!Таблица213[[product_name]:[упаковка]],7,FALSE)</f>
        <v>953</v>
      </c>
      <c r="E551" t="s">
        <v>87</v>
      </c>
      <c r="F551" s="7">
        <v>6135.4421670507481</v>
      </c>
      <c r="G551" t="str">
        <f>VLOOKUP(мпф1[[#This Row],[артикул]],[1]!Таблица213[[code]:[упаковка]],4,FALSE)</f>
        <v>ОХЛ</v>
      </c>
      <c r="H551" t="str">
        <f>VLOOKUP(мпф1[[#This Row],[артикул]],[1]!Таблица213[[code]:[упаковка]],5,FALSE)</f>
        <v>бедро</v>
      </c>
      <c r="I551" s="7" cm="1">
        <f t="array" ref="I551">INDEX('[1]прайс ЗПП'!$A$1:$D$1080,MATCH(1,(мпф1[[#This Row],[артикул]]='[1]прайс ЗПП'!$B$1:$B$1080)*(мпф1[[#This Row],[Source.Name.1]]='[1]прайс ЗПП'!$A$1:$A$1080),0),4)</f>
        <v>897.31582142724778</v>
      </c>
      <c r="J551" s="7">
        <f>мпф1[[#This Row],[цена]]*мпф1[[#This Row],[объем]]</f>
        <v>5505429.3279465148</v>
      </c>
      <c r="K551" s="7">
        <v>9996.9639999999999</v>
      </c>
      <c r="L551" t="s">
        <v>187</v>
      </c>
    </row>
    <row r="552" spans="1:12" x14ac:dyDescent="0.35">
      <c r="A552" t="s">
        <v>144</v>
      </c>
      <c r="B552" t="s">
        <v>162</v>
      </c>
      <c r="C552" t="s">
        <v>25</v>
      </c>
      <c r="D552">
        <f>VLOOKUP(мпф1[[#This Row],[Номенклатура]],[1]!Таблица213[[product_name]:[упаковка]],7,FALSE)</f>
        <v>958</v>
      </c>
      <c r="E552" t="s">
        <v>58</v>
      </c>
      <c r="F552" s="7">
        <v>3503.6094128392147</v>
      </c>
      <c r="G552" t="str">
        <f>VLOOKUP(мпф1[[#This Row],[артикул]],[1]!Таблица213[[code]:[упаковка]],4,FALSE)</f>
        <v>ОХЛ</v>
      </c>
      <c r="H552" t="str">
        <f>VLOOKUP(мпф1[[#This Row],[артикул]],[1]!Таблица213[[code]:[упаковка]],5,FALSE)</f>
        <v>табак</v>
      </c>
      <c r="I552" s="7" cm="1">
        <f t="array" ref="I552">INDEX('[1]прайс ЗПП'!$A$1:$D$1080,MATCH(1,(мпф1[[#This Row],[артикул]]='[1]прайс ЗПП'!$B$1:$B$1080)*(мпф1[[#This Row],[Source.Name.1]]='[1]прайс ЗПП'!$A$1:$A$1080),0),4)</f>
        <v>780.4634996377381</v>
      </c>
      <c r="J552" s="7">
        <f>мпф1[[#This Row],[цена]]*мпф1[[#This Row],[объем]]</f>
        <v>2734439.2637082143</v>
      </c>
      <c r="K552" s="7">
        <v>20004</v>
      </c>
      <c r="L552" t="s">
        <v>187</v>
      </c>
    </row>
    <row r="553" spans="1:12" x14ac:dyDescent="0.35">
      <c r="A553" t="s">
        <v>144</v>
      </c>
      <c r="B553" t="s">
        <v>162</v>
      </c>
      <c r="C553" t="s">
        <v>25</v>
      </c>
      <c r="D553">
        <f>VLOOKUP(мпф1[[#This Row],[Номенклатура]],[1]!Таблица213[[product_name]:[упаковка]],7,FALSE)</f>
        <v>205</v>
      </c>
      <c r="E553" t="s">
        <v>88</v>
      </c>
      <c r="F553" s="7">
        <v>1046.3757475869734</v>
      </c>
      <c r="G553" t="str">
        <f>VLOOKUP(мпф1[[#This Row],[артикул]],[1]!Таблица213[[code]:[упаковка]],4,FALSE)</f>
        <v>ОХЛ</v>
      </c>
      <c r="H553" t="str">
        <f>VLOOKUP(мпф1[[#This Row],[артикул]],[1]!Таблица213[[code]:[упаковка]],5,FALSE)</f>
        <v>рагу</v>
      </c>
      <c r="I553" s="7" cm="1">
        <f t="array" ref="I553">INDEX('[1]прайс ЗПП'!$A$1:$D$1080,MATCH(1,(мпф1[[#This Row],[артикул]]='[1]прайс ЗПП'!$B$1:$B$1080)*(мпф1[[#This Row],[Source.Name.1]]='[1]прайс ЗПП'!$A$1:$A$1080),0),4)</f>
        <v>598.7980167185882</v>
      </c>
      <c r="J553" s="7">
        <f>мпф1[[#This Row],[цена]]*мпф1[[#This Row],[объем]]</f>
        <v>626567.72239750973</v>
      </c>
      <c r="K553" s="7">
        <v>3000</v>
      </c>
      <c r="L553" t="s">
        <v>187</v>
      </c>
    </row>
    <row r="554" spans="1:12" x14ac:dyDescent="0.35">
      <c r="A554" t="s">
        <v>144</v>
      </c>
      <c r="B554" t="s">
        <v>162</v>
      </c>
      <c r="C554" t="s">
        <v>25</v>
      </c>
      <c r="D554">
        <f>VLOOKUP(мпф1[[#This Row],[Номенклатура]],[1]!Таблица213[[product_name]:[упаковка]],7,FALSE)</f>
        <v>961</v>
      </c>
      <c r="E554" t="s">
        <v>89</v>
      </c>
      <c r="F554" s="7">
        <v>2918.0293326367273</v>
      </c>
      <c r="G554" t="str">
        <f>VLOOKUP(мпф1[[#This Row],[артикул]],[1]!Таблица213[[code]:[упаковка]],4,FALSE)</f>
        <v>ОХЛ</v>
      </c>
      <c r="H554" t="str">
        <f>VLOOKUP(мпф1[[#This Row],[артикул]],[1]!Таблица213[[code]:[упаковка]],5,FALSE)</f>
        <v>табак</v>
      </c>
      <c r="I554" s="7" cm="1">
        <f t="array" ref="I554">INDEX('[1]прайс ЗПП'!$A$1:$D$1080,MATCH(1,(мпф1[[#This Row],[артикул]]='[1]прайс ЗПП'!$B$1:$B$1080)*(мпф1[[#This Row],[Source.Name.1]]='[1]прайс ЗПП'!$A$1:$A$1080),0),4)</f>
        <v>770.26695377434407</v>
      </c>
      <c r="J554" s="7">
        <f>мпф1[[#This Row],[цена]]*мпф1[[#This Row],[объем]]</f>
        <v>2247661.5650742743</v>
      </c>
      <c r="K554" s="7">
        <v>24998</v>
      </c>
      <c r="L554" t="s">
        <v>187</v>
      </c>
    </row>
    <row r="555" spans="1:12" x14ac:dyDescent="0.35">
      <c r="A555" t="s">
        <v>144</v>
      </c>
      <c r="B555" t="s">
        <v>162</v>
      </c>
      <c r="C555" t="s">
        <v>25</v>
      </c>
      <c r="D555">
        <f>VLOOKUP(мпф1[[#This Row],[Номенклатура]],[1]!Таблица213[[product_name]:[упаковка]],7,FALSE)</f>
        <v>960</v>
      </c>
      <c r="E555" t="s">
        <v>189</v>
      </c>
      <c r="F555" s="7">
        <v>4083.6778428120365</v>
      </c>
      <c r="G555" t="str">
        <f>VLOOKUP(мпф1[[#This Row],[артикул]],[1]!Таблица213[[code]:[упаковка]],4,FALSE)</f>
        <v>ОХЛ</v>
      </c>
      <c r="H555" t="str">
        <f>VLOOKUP(мпф1[[#This Row],[артикул]],[1]!Таблица213[[code]:[упаковка]],5,FALSE)</f>
        <v>крыло</v>
      </c>
      <c r="I555" s="7" cm="1">
        <f t="array" ref="I555">INDEX('[1]прайс ЗПП'!$A$1:$D$1080,MATCH(1,(мпф1[[#This Row],[артикул]]='[1]прайс ЗПП'!$B$1:$B$1080)*(мпф1[[#This Row],[Source.Name.1]]='[1]прайс ЗПП'!$A$1:$A$1080),0),4)</f>
        <v>851.28162114787904</v>
      </c>
      <c r="J555" s="7">
        <f>мпф1[[#This Row],[цена]]*мпф1[[#This Row],[объем]]</f>
        <v>3476359.8942747042</v>
      </c>
      <c r="K555" s="7">
        <v>1996.8809999999999</v>
      </c>
      <c r="L555" t="s">
        <v>187</v>
      </c>
    </row>
    <row r="556" spans="1:12" x14ac:dyDescent="0.35">
      <c r="A556" t="s">
        <v>144</v>
      </c>
      <c r="B556" t="s">
        <v>162</v>
      </c>
      <c r="C556" t="s">
        <v>25</v>
      </c>
      <c r="D556">
        <f>VLOOKUP(мпф1[[#This Row],[Номенклатура]],[1]!Таблица213[[product_name]:[упаковка]],7,FALSE)</f>
        <v>1064</v>
      </c>
      <c r="E556" t="s">
        <v>62</v>
      </c>
      <c r="F556" s="7">
        <v>1048.978122337985</v>
      </c>
      <c r="G556" t="str">
        <f>VLOOKUP(мпф1[[#This Row],[артикул]],[1]!Таблица213[[code]:[упаковка]],4,FALSE)</f>
        <v>ОХЛ</v>
      </c>
      <c r="H556" t="str">
        <f>VLOOKUP(мпф1[[#This Row],[артикул]],[1]!Таблица213[[code]:[упаковка]],5,FALSE)</f>
        <v>бедро</v>
      </c>
      <c r="I556" s="7" cm="1">
        <f t="array" ref="I556">INDEX('[1]прайс ЗПП'!$A$1:$D$1080,MATCH(1,(мпф1[[#This Row],[артикул]]='[1]прайс ЗПП'!$B$1:$B$1080)*(мпф1[[#This Row],[Source.Name.1]]='[1]прайс ЗПП'!$A$1:$A$1080),0),4)</f>
        <v>872.01246392399355</v>
      </c>
      <c r="J556" s="7">
        <f>мпф1[[#This Row],[цена]]*мпф1[[#This Row],[объем]]</f>
        <v>914721.99706231069</v>
      </c>
      <c r="K556" s="7">
        <v>20000</v>
      </c>
      <c r="L556" t="s">
        <v>187</v>
      </c>
    </row>
    <row r="557" spans="1:12" x14ac:dyDescent="0.35">
      <c r="A557" t="s">
        <v>144</v>
      </c>
      <c r="B557" t="s">
        <v>162</v>
      </c>
      <c r="C557" t="s">
        <v>25</v>
      </c>
      <c r="D557">
        <f>VLOOKUP(мпф1[[#This Row],[Номенклатура]],[1]!Таблица213[[product_name]:[упаковка]],7,FALSE)</f>
        <v>1066</v>
      </c>
      <c r="E557" t="s">
        <v>63</v>
      </c>
      <c r="F557" s="7">
        <v>1044.3953015007744</v>
      </c>
      <c r="G557" t="str">
        <f>VLOOKUP(мпф1[[#This Row],[артикул]],[1]!Таблица213[[code]:[упаковка]],4,FALSE)</f>
        <v>ОХЛ</v>
      </c>
      <c r="H557" t="str">
        <f>VLOOKUP(мпф1[[#This Row],[артикул]],[1]!Таблица213[[code]:[упаковка]],5,FALSE)</f>
        <v>бедро</v>
      </c>
      <c r="I557" s="7" cm="1">
        <f t="array" ref="I557">INDEX('[1]прайс ЗПП'!$A$1:$D$1080,MATCH(1,(мпф1[[#This Row],[артикул]]='[1]прайс ЗПП'!$B$1:$B$1080)*(мпф1[[#This Row],[Source.Name.1]]='[1]прайс ЗПП'!$A$1:$A$1080),0),4)</f>
        <v>884.41603179246226</v>
      </c>
      <c r="J557" s="7">
        <f>мпф1[[#This Row],[цена]]*мпф1[[#This Row],[объем]]</f>
        <v>923679.94817600714</v>
      </c>
      <c r="K557" s="7">
        <v>5000.5</v>
      </c>
      <c r="L557" t="s">
        <v>187</v>
      </c>
    </row>
    <row r="558" spans="1:12" x14ac:dyDescent="0.35">
      <c r="A558" t="s">
        <v>144</v>
      </c>
      <c r="B558" t="s">
        <v>162</v>
      </c>
      <c r="C558" t="s">
        <v>25</v>
      </c>
      <c r="D558">
        <f>VLOOKUP(мпф1[[#This Row],[Номенклатура]],[1]!Таблица213[[product_name]:[упаковка]],7,FALSE)</f>
        <v>1065</v>
      </c>
      <c r="E558" t="s">
        <v>64</v>
      </c>
      <c r="F558" s="7">
        <v>1058.8109910355106</v>
      </c>
      <c r="G558" t="str">
        <f>VLOOKUP(мпф1[[#This Row],[артикул]],[1]!Таблица213[[code]:[упаковка]],4,FALSE)</f>
        <v>ОХЛ</v>
      </c>
      <c r="H558" t="str">
        <f>VLOOKUP(мпф1[[#This Row],[артикул]],[1]!Таблица213[[code]:[упаковка]],5,FALSE)</f>
        <v>филе</v>
      </c>
      <c r="I558" s="7" cm="1">
        <f t="array" ref="I558">INDEX('[1]прайс ЗПП'!$A$1:$D$1080,MATCH(1,(мпф1[[#This Row],[артикул]]='[1]прайс ЗПП'!$B$1:$B$1080)*(мпф1[[#This Row],[Source.Name.1]]='[1]прайс ЗПП'!$A$1:$A$1080),0),4)</f>
        <v>1031.041523873906</v>
      </c>
      <c r="J558" s="7">
        <f>мпф1[[#This Row],[цена]]*мпф1[[#This Row],[объем]]</f>
        <v>1091678.0976916936</v>
      </c>
      <c r="K558" s="7">
        <v>15000</v>
      </c>
      <c r="L558" t="s">
        <v>187</v>
      </c>
    </row>
    <row r="559" spans="1:12" x14ac:dyDescent="0.35">
      <c r="A559" t="s">
        <v>144</v>
      </c>
      <c r="B559" t="s">
        <v>162</v>
      </c>
      <c r="C559" t="s">
        <v>25</v>
      </c>
      <c r="D559">
        <f>VLOOKUP(мпф1[[#This Row],[Номенклатура]],[1]!Таблица213[[product_name]:[упаковка]],7,FALSE)</f>
        <v>744</v>
      </c>
      <c r="E559" t="s">
        <v>92</v>
      </c>
      <c r="F559" s="7">
        <v>7003.6015015766916</v>
      </c>
      <c r="G559" t="str">
        <f>VLOOKUP(мпф1[[#This Row],[артикул]],[1]!Таблица213[[code]:[упаковка]],4,FALSE)</f>
        <v>ОХЛ</v>
      </c>
      <c r="H559" t="str">
        <f>VLOOKUP(мпф1[[#This Row],[артикул]],[1]!Таблица213[[code]:[упаковка]],5,FALSE)</f>
        <v>шея</v>
      </c>
      <c r="I559" s="7" cm="1">
        <f t="array" ref="I559">INDEX('[1]прайс ЗПП'!$A$1:$D$1080,MATCH(1,(мпф1[[#This Row],[артикул]]='[1]прайс ЗПП'!$B$1:$B$1080)*(мпф1[[#This Row],[Source.Name.1]]='[1]прайс ЗПП'!$A$1:$A$1080),0),4)</f>
        <v>348.6007505704805</v>
      </c>
      <c r="J559" s="7">
        <f>мпф1[[#This Row],[цена]]*мпф1[[#This Row],[объем]]</f>
        <v>2441460.7401461788</v>
      </c>
      <c r="K559" s="7">
        <v>3000</v>
      </c>
      <c r="L559" t="s">
        <v>187</v>
      </c>
    </row>
    <row r="560" spans="1:12" x14ac:dyDescent="0.35">
      <c r="A560" t="s">
        <v>144</v>
      </c>
      <c r="B560" t="s">
        <v>190</v>
      </c>
      <c r="C560" t="s">
        <v>25</v>
      </c>
      <c r="D560">
        <f>VLOOKUP(мпф1[[#This Row],[Номенклатура]],[1]!Таблица213[[product_name]:[упаковка]],7,FALSE)</f>
        <v>701</v>
      </c>
      <c r="E560" t="s">
        <v>26</v>
      </c>
      <c r="F560" s="7">
        <v>2338.9890510990863</v>
      </c>
      <c r="G560" t="str">
        <f>VLOOKUP(мпф1[[#This Row],[артикул]],[1]!Таблица213[[code]:[упаковка]],4,FALSE)</f>
        <v>ОХЛ</v>
      </c>
      <c r="H560" t="str">
        <f>VLOOKUP(мпф1[[#This Row],[артикул]],[1]!Таблица213[[code]:[упаковка]],5,FALSE)</f>
        <v>тушка</v>
      </c>
      <c r="I560" s="7" cm="1">
        <f t="array" ref="I560">INDEX('[1]прайс ЗПП'!$A$1:$D$1080,MATCH(1,(мпф1[[#This Row],[артикул]]='[1]прайс ЗПП'!$B$1:$B$1080)*(мпф1[[#This Row],[Source.Name.1]]='[1]прайс ЗПП'!$A$1:$A$1080),0),4)</f>
        <v>830.24406062674745</v>
      </c>
      <c r="J560" s="7">
        <f>мпф1[[#This Row],[цена]]*мпф1[[#This Row],[объем]]</f>
        <v>1941931.7675460083</v>
      </c>
      <c r="K560" s="7">
        <v>14993</v>
      </c>
      <c r="L560" t="s">
        <v>187</v>
      </c>
    </row>
    <row r="561" spans="1:12" x14ac:dyDescent="0.35">
      <c r="A561" t="s">
        <v>144</v>
      </c>
      <c r="B561" t="s">
        <v>190</v>
      </c>
      <c r="C561" t="s">
        <v>25</v>
      </c>
      <c r="D561">
        <f>VLOOKUP(мпф1[[#This Row],[Номенклатура]],[1]!Таблица213[[product_name]:[упаковка]],7,FALSE)</f>
        <v>702</v>
      </c>
      <c r="E561" t="s">
        <v>72</v>
      </c>
      <c r="F561" s="7">
        <v>2912.7573856748213</v>
      </c>
      <c r="G561" t="str">
        <f>VLOOKUP(мпф1[[#This Row],[артикул]],[1]!Таблица213[[code]:[упаковка]],4,FALSE)</f>
        <v>ОХЛ</v>
      </c>
      <c r="H561" t="str">
        <f>VLOOKUP(мпф1[[#This Row],[артикул]],[1]!Таблица213[[code]:[упаковка]],5,FALSE)</f>
        <v>тушка</v>
      </c>
      <c r="I561" s="7" cm="1">
        <f t="array" ref="I561">INDEX('[1]прайс ЗПП'!$A$1:$D$1080,MATCH(1,(мпф1[[#This Row],[артикул]]='[1]прайс ЗПП'!$B$1:$B$1080)*(мпф1[[#This Row],[Source.Name.1]]='[1]прайс ЗПП'!$A$1:$A$1080),0),4)</f>
        <v>794.68095353595959</v>
      </c>
      <c r="J561" s="7">
        <f>мпф1[[#This Row],[цена]]*мпф1[[#This Row],[объем]]</f>
        <v>2314712.8166669756</v>
      </c>
      <c r="K561" s="7">
        <v>504</v>
      </c>
      <c r="L561" t="s">
        <v>187</v>
      </c>
    </row>
    <row r="562" spans="1:12" x14ac:dyDescent="0.35">
      <c r="A562" t="s">
        <v>144</v>
      </c>
      <c r="B562" t="s">
        <v>190</v>
      </c>
      <c r="C562" t="s">
        <v>25</v>
      </c>
      <c r="D562">
        <f>VLOOKUP(мпф1[[#This Row],[Номенклатура]],[1]!Таблица213[[product_name]:[упаковка]],7,FALSE)</f>
        <v>710</v>
      </c>
      <c r="E562" t="s">
        <v>28</v>
      </c>
      <c r="F562" s="7">
        <v>4430.999952190281</v>
      </c>
      <c r="G562" t="str">
        <f>VLOOKUP(мпф1[[#This Row],[артикул]],[1]!Таблица213[[code]:[упаковка]],4,FALSE)</f>
        <v>ОХЛ</v>
      </c>
      <c r="H562" t="str">
        <f>VLOOKUP(мпф1[[#This Row],[артикул]],[1]!Таблица213[[code]:[упаковка]],5,FALSE)</f>
        <v>бедро</v>
      </c>
      <c r="I562" s="7" cm="1">
        <f t="array" ref="I562">INDEX('[1]прайс ЗПП'!$A$1:$D$1080,MATCH(1,(мпф1[[#This Row],[артикул]]='[1]прайс ЗПП'!$B$1:$B$1080)*(мпф1[[#This Row],[Source.Name.1]]='[1]прайс ЗПП'!$A$1:$A$1080),0),4)</f>
        <v>845.90641427682806</v>
      </c>
      <c r="J562" s="7">
        <f>мпф1[[#This Row],[цена]]*мпф1[[#This Row],[объем]]</f>
        <v>3748211.2812180771</v>
      </c>
      <c r="K562" s="7">
        <v>2001</v>
      </c>
      <c r="L562" t="s">
        <v>187</v>
      </c>
    </row>
    <row r="563" spans="1:12" x14ac:dyDescent="0.35">
      <c r="A563" t="s">
        <v>144</v>
      </c>
      <c r="B563" t="s">
        <v>190</v>
      </c>
      <c r="C563" t="s">
        <v>25</v>
      </c>
      <c r="D563">
        <f>VLOOKUP(мпф1[[#This Row],[Номенклатура]],[1]!Таблица213[[product_name]:[упаковка]],7,FALSE)</f>
        <v>711</v>
      </c>
      <c r="E563" t="s">
        <v>73</v>
      </c>
      <c r="F563" s="7">
        <v>20423.734164394347</v>
      </c>
      <c r="G563" t="str">
        <f>VLOOKUP(мпф1[[#This Row],[артикул]],[1]!Таблица213[[code]:[упаковка]],4,FALSE)</f>
        <v>ОХЛ</v>
      </c>
      <c r="H563" t="str">
        <f>VLOOKUP(мпф1[[#This Row],[артикул]],[1]!Таблица213[[code]:[упаковка]],5,FALSE)</f>
        <v>бедро</v>
      </c>
      <c r="I563" s="7" cm="1">
        <f t="array" ref="I563">INDEX('[1]прайс ЗПП'!$A$1:$D$1080,MATCH(1,(мпф1[[#This Row],[артикул]]='[1]прайс ЗПП'!$B$1:$B$1080)*(мпф1[[#This Row],[Source.Name.1]]='[1]прайс ЗПП'!$A$1:$A$1080),0),4)</f>
        <v>812.83657383686557</v>
      </c>
      <c r="J563" s="7">
        <f>мпф1[[#This Row],[цена]]*мпф1[[#This Row],[объем]]</f>
        <v>16601158.103141239</v>
      </c>
      <c r="K563" s="7">
        <v>1000</v>
      </c>
      <c r="L563" t="s">
        <v>187</v>
      </c>
    </row>
    <row r="564" spans="1:12" x14ac:dyDescent="0.35">
      <c r="A564" t="s">
        <v>144</v>
      </c>
      <c r="B564" t="s">
        <v>190</v>
      </c>
      <c r="C564" t="s">
        <v>25</v>
      </c>
      <c r="D564">
        <f>VLOOKUP(мпф1[[#This Row],[Номенклатура]],[1]!Таблица213[[product_name]:[упаковка]],7,FALSE)</f>
        <v>712</v>
      </c>
      <c r="E564" t="s">
        <v>30</v>
      </c>
      <c r="F564" s="7">
        <v>3505.0785177579137</v>
      </c>
      <c r="G564" t="str">
        <f>VLOOKUP(мпф1[[#This Row],[артикул]],[1]!Таблица213[[code]:[упаковка]],4,FALSE)</f>
        <v>ОХЛ</v>
      </c>
      <c r="H564" t="str">
        <f>VLOOKUP(мпф1[[#This Row],[артикул]],[1]!Таблица213[[code]:[упаковка]],5,FALSE)</f>
        <v>голень</v>
      </c>
      <c r="I564" s="7" cm="1">
        <f t="array" ref="I564">INDEX('[1]прайс ЗПП'!$A$1:$D$1080,MATCH(1,(мпф1[[#This Row],[артикул]]='[1]прайс ЗПП'!$B$1:$B$1080)*(мпф1[[#This Row],[Source.Name.1]]='[1]прайс ЗПП'!$A$1:$A$1080),0),4)</f>
        <v>879.63611193408849</v>
      </c>
      <c r="J564" s="7">
        <f>мпф1[[#This Row],[цена]]*мпф1[[#This Row],[объем]]</f>
        <v>3083193.6393842692</v>
      </c>
      <c r="K564" s="7">
        <v>504</v>
      </c>
      <c r="L564" t="s">
        <v>187</v>
      </c>
    </row>
    <row r="565" spans="1:12" x14ac:dyDescent="0.35">
      <c r="A565" t="s">
        <v>144</v>
      </c>
      <c r="B565" t="s">
        <v>190</v>
      </c>
      <c r="C565" t="s">
        <v>25</v>
      </c>
      <c r="D565">
        <f>VLOOKUP(мпф1[[#This Row],[Номенклатура]],[1]!Таблица213[[product_name]:[упаковка]],7,FALSE)</f>
        <v>713</v>
      </c>
      <c r="E565" t="s">
        <v>74</v>
      </c>
      <c r="F565" s="7">
        <v>7008.2900873389872</v>
      </c>
      <c r="G565" t="str">
        <f>VLOOKUP(мпф1[[#This Row],[артикул]],[1]!Таблица213[[code]:[упаковка]],4,FALSE)</f>
        <v>ОХЛ</v>
      </c>
      <c r="H565" t="str">
        <f>VLOOKUP(мпф1[[#This Row],[артикул]],[1]!Таблица213[[code]:[упаковка]],5,FALSE)</f>
        <v>голень</v>
      </c>
      <c r="I565" s="7" cm="1">
        <f t="array" ref="I565">INDEX('[1]прайс ЗПП'!$A$1:$D$1080,MATCH(1,(мпф1[[#This Row],[артикул]]='[1]прайс ЗПП'!$B$1:$B$1080)*(мпф1[[#This Row],[Source.Name.1]]='[1]прайс ЗПП'!$A$1:$A$1080),0),4)</f>
        <v>841.96102857317726</v>
      </c>
      <c r="J565" s="7">
        <f>мпф1[[#This Row],[цена]]*мпф1[[#This Row],[объем]]</f>
        <v>5900707.1304751355</v>
      </c>
      <c r="K565" s="7">
        <v>493.2</v>
      </c>
      <c r="L565" t="s">
        <v>187</v>
      </c>
    </row>
    <row r="566" spans="1:12" x14ac:dyDescent="0.35">
      <c r="A566" t="s">
        <v>144</v>
      </c>
      <c r="B566" t="s">
        <v>190</v>
      </c>
      <c r="C566" t="s">
        <v>25</v>
      </c>
      <c r="D566">
        <f>VLOOKUP(мпф1[[#This Row],[Номенклатура]],[1]!Таблица213[[product_name]:[упаковка]],7,FALSE)</f>
        <v>714</v>
      </c>
      <c r="E566" t="s">
        <v>32</v>
      </c>
      <c r="F566" s="7">
        <v>4320.312201389811</v>
      </c>
      <c r="G566" t="str">
        <f>VLOOKUP(мпф1[[#This Row],[артикул]],[1]!Таблица213[[code]:[упаковка]],4,FALSE)</f>
        <v>ОХЛ</v>
      </c>
      <c r="H566" t="str">
        <f>VLOOKUP(мпф1[[#This Row],[артикул]],[1]!Таблица213[[code]:[упаковка]],5,FALSE)</f>
        <v>крыло</v>
      </c>
      <c r="I566" s="7" cm="1">
        <f t="array" ref="I566">INDEX('[1]прайс ЗПП'!$A$1:$D$1080,MATCH(1,(мпф1[[#This Row],[артикул]]='[1]прайс ЗПП'!$B$1:$B$1080)*(мпф1[[#This Row],[Source.Name.1]]='[1]прайс ЗПП'!$A$1:$A$1080),0),4)</f>
        <v>862.15022164168329</v>
      </c>
      <c r="J566" s="7">
        <f>мпф1[[#This Row],[цена]]*мпф1[[#This Row],[объем]]</f>
        <v>3724758.1219894942</v>
      </c>
      <c r="K566" s="7">
        <v>120002</v>
      </c>
      <c r="L566" t="s">
        <v>187</v>
      </c>
    </row>
    <row r="567" spans="1:12" x14ac:dyDescent="0.35">
      <c r="A567" t="s">
        <v>144</v>
      </c>
      <c r="B567" t="s">
        <v>190</v>
      </c>
      <c r="C567" t="s">
        <v>25</v>
      </c>
      <c r="D567">
        <f>VLOOKUP(мпф1[[#This Row],[Номенклатура]],[1]!Таблица213[[product_name]:[упаковка]],7,FALSE)</f>
        <v>715</v>
      </c>
      <c r="E567" t="s">
        <v>75</v>
      </c>
      <c r="F567" s="7">
        <v>6997.6399966029167</v>
      </c>
      <c r="G567" t="str">
        <f>VLOOKUP(мпф1[[#This Row],[артикул]],[1]!Таблица213[[code]:[упаковка]],4,FALSE)</f>
        <v>ОХЛ</v>
      </c>
      <c r="H567" t="str">
        <f>VLOOKUP(мпф1[[#This Row],[артикул]],[1]!Таблица213[[code]:[упаковка]],5,FALSE)</f>
        <v>крыло</v>
      </c>
      <c r="I567" s="7" cm="1">
        <f t="array" ref="I567">INDEX('[1]прайс ЗПП'!$A$1:$D$1080,MATCH(1,(мпф1[[#This Row],[артикул]]='[1]прайс ЗПП'!$B$1:$B$1080)*(мпф1[[#This Row],[Source.Name.1]]='[1]прайс ЗПП'!$A$1:$A$1080),0),4)</f>
        <v>830.96963690517828</v>
      </c>
      <c r="J567" s="7">
        <f>мпф1[[#This Row],[цена]]*мпф1[[#This Row],[объем]]</f>
        <v>5814826.3671702789</v>
      </c>
      <c r="K567" s="7">
        <v>9996.9639999999999</v>
      </c>
      <c r="L567" t="s">
        <v>187</v>
      </c>
    </row>
    <row r="568" spans="1:12" x14ac:dyDescent="0.35">
      <c r="A568" t="s">
        <v>144</v>
      </c>
      <c r="B568" t="s">
        <v>190</v>
      </c>
      <c r="C568" t="s">
        <v>25</v>
      </c>
      <c r="D568">
        <f>VLOOKUP(мпф1[[#This Row],[Номенклатура]],[1]!Таблица213[[product_name]:[упаковка]],7,FALSE)</f>
        <v>716</v>
      </c>
      <c r="E568" t="s">
        <v>34</v>
      </c>
      <c r="F568" s="7">
        <v>350.68924276342756</v>
      </c>
      <c r="G568" t="str">
        <f>VLOOKUP(мпф1[[#This Row],[артикул]],[1]!Таблица213[[code]:[упаковка]],4,FALSE)</f>
        <v>ОХЛ</v>
      </c>
      <c r="H568" t="str">
        <f>VLOOKUP(мпф1[[#This Row],[артикул]],[1]!Таблица213[[code]:[упаковка]],5,FALSE)</f>
        <v>четвертина</v>
      </c>
      <c r="I568" s="7" cm="1">
        <f t="array" ref="I568">INDEX('[1]прайс ЗПП'!$A$1:$D$1080,MATCH(1,(мпф1[[#This Row],[артикул]]='[1]прайс ЗПП'!$B$1:$B$1080)*(мпф1[[#This Row],[Source.Name.1]]='[1]прайс ЗПП'!$A$1:$A$1080),0),4)</f>
        <v>824.24828533053687</v>
      </c>
      <c r="J568" s="7">
        <f>мпф1[[#This Row],[цена]]*мпф1[[#This Row],[объем]]</f>
        <v>289055.00703161955</v>
      </c>
      <c r="K568" s="7">
        <v>15001.5</v>
      </c>
      <c r="L568" t="s">
        <v>187</v>
      </c>
    </row>
    <row r="569" spans="1:12" x14ac:dyDescent="0.35">
      <c r="A569" t="s">
        <v>144</v>
      </c>
      <c r="B569" t="s">
        <v>190</v>
      </c>
      <c r="C569" t="s">
        <v>25</v>
      </c>
      <c r="D569">
        <f>VLOOKUP(мпф1[[#This Row],[Номенклатура]],[1]!Таблица213[[product_name]:[упаковка]],7,FALSE)</f>
        <v>717</v>
      </c>
      <c r="E569" t="s">
        <v>76</v>
      </c>
      <c r="F569" s="7">
        <v>5840.7898018874321</v>
      </c>
      <c r="G569" t="str">
        <f>VLOOKUP(мпф1[[#This Row],[артикул]],[1]!Таблица213[[code]:[упаковка]],4,FALSE)</f>
        <v>ОХЛ</v>
      </c>
      <c r="H569" t="str">
        <f>VLOOKUP(мпф1[[#This Row],[артикул]],[1]!Таблица213[[code]:[упаковка]],5,FALSE)</f>
        <v>четвертина</v>
      </c>
      <c r="I569" s="7" cm="1">
        <f t="array" ref="I569">INDEX('[1]прайс ЗПП'!$A$1:$D$1080,MATCH(1,(мпф1[[#This Row],[артикул]]='[1]прайс ЗПП'!$B$1:$B$1080)*(мпф1[[#This Row],[Source.Name.1]]='[1]прайс ЗПП'!$A$1:$A$1080),0),4)</f>
        <v>796.78416492677025</v>
      </c>
      <c r="J569" s="7">
        <f>мпф1[[#This Row],[цена]]*мпф1[[#This Row],[объем]]</f>
        <v>4653848.8248096732</v>
      </c>
      <c r="K569" s="7">
        <v>20000</v>
      </c>
      <c r="L569" t="s">
        <v>187</v>
      </c>
    </row>
    <row r="570" spans="1:12" x14ac:dyDescent="0.35">
      <c r="A570" t="s">
        <v>144</v>
      </c>
      <c r="B570" t="s">
        <v>190</v>
      </c>
      <c r="C570" t="s">
        <v>25</v>
      </c>
      <c r="D570">
        <f>VLOOKUP(мпф1[[#This Row],[Номенклатура]],[1]!Таблица213[[product_name]:[упаковка]],7,FALSE)</f>
        <v>718</v>
      </c>
      <c r="E570" t="s">
        <v>36</v>
      </c>
      <c r="F570" s="7">
        <v>4085.9858075780462</v>
      </c>
      <c r="G570" t="str">
        <f>VLOOKUP(мпф1[[#This Row],[артикул]],[1]!Таблица213[[code]:[упаковка]],4,FALSE)</f>
        <v>ОХЛ</v>
      </c>
      <c r="H570" t="str">
        <f>VLOOKUP(мпф1[[#This Row],[артикул]],[1]!Таблица213[[code]:[упаковка]],5,FALSE)</f>
        <v>филе</v>
      </c>
      <c r="I570" s="7" cm="1">
        <f t="array" ref="I570">INDEX('[1]прайс ЗПП'!$A$1:$D$1080,MATCH(1,(мпф1[[#This Row],[артикул]]='[1]прайс ЗПП'!$B$1:$B$1080)*(мпф1[[#This Row],[Source.Name.1]]='[1]прайс ЗПП'!$A$1:$A$1080),0),4)</f>
        <v>1115.7940751178014</v>
      </c>
      <c r="J570" s="7">
        <f>мпф1[[#This Row],[цена]]*мпф1[[#This Row],[объем]]</f>
        <v>4559118.7551110089</v>
      </c>
      <c r="K570" s="7">
        <v>248762</v>
      </c>
      <c r="L570" t="s">
        <v>187</v>
      </c>
    </row>
    <row r="571" spans="1:12" x14ac:dyDescent="0.35">
      <c r="A571" t="s">
        <v>144</v>
      </c>
      <c r="B571" t="s">
        <v>190</v>
      </c>
      <c r="C571" t="s">
        <v>25</v>
      </c>
      <c r="D571">
        <f>VLOOKUP(мпф1[[#This Row],[Номенклатура]],[1]!Таблица213[[product_name]:[упаковка]],7,FALSE)</f>
        <v>719</v>
      </c>
      <c r="E571" t="s">
        <v>77</v>
      </c>
      <c r="F571" s="7">
        <v>17513.77720098479</v>
      </c>
      <c r="G571" t="str">
        <f>VLOOKUP(мпф1[[#This Row],[артикул]],[1]!Таблица213[[code]:[упаковка]],4,FALSE)</f>
        <v>ОХЛ</v>
      </c>
      <c r="H571" t="str">
        <f>VLOOKUP(мпф1[[#This Row],[артикул]],[1]!Таблица213[[code]:[упаковка]],5,FALSE)</f>
        <v>филе</v>
      </c>
      <c r="I571" s="7" cm="1">
        <f t="array" ref="I571">INDEX('[1]прайс ЗПП'!$A$1:$D$1080,MATCH(1,(мпф1[[#This Row],[артикул]]='[1]прайс ЗПП'!$B$1:$B$1080)*(мпф1[[#This Row],[Source.Name.1]]='[1]прайс ЗПП'!$A$1:$A$1080),0),4)</f>
        <v>1078.3861547947834</v>
      </c>
      <c r="J571" s="7">
        <f>мпф1[[#This Row],[цена]]*мпф1[[#This Row],[объем]]</f>
        <v>18886614.85170253</v>
      </c>
      <c r="K571" s="7">
        <v>18096</v>
      </c>
      <c r="L571" t="s">
        <v>187</v>
      </c>
    </row>
    <row r="572" spans="1:12" x14ac:dyDescent="0.35">
      <c r="A572" t="s">
        <v>144</v>
      </c>
      <c r="B572" t="s">
        <v>190</v>
      </c>
      <c r="C572" t="s">
        <v>25</v>
      </c>
      <c r="D572">
        <f>VLOOKUP(мпф1[[#This Row],[Номенклатура]],[1]!Таблица213[[product_name]:[упаковка]],7,FALSE)</f>
        <v>727</v>
      </c>
      <c r="E572" t="s">
        <v>38</v>
      </c>
      <c r="F572" s="7">
        <v>2102.6270473149589</v>
      </c>
      <c r="G572" t="str">
        <f>VLOOKUP(мпф1[[#This Row],[артикул]],[1]!Таблица213[[code]:[упаковка]],4,FALSE)</f>
        <v>ОХЛ</v>
      </c>
      <c r="H572" t="str">
        <f>VLOOKUP(мпф1[[#This Row],[артикул]],[1]!Таблица213[[code]:[упаковка]],5,FALSE)</f>
        <v>грудка</v>
      </c>
      <c r="I572" s="7" cm="1">
        <f t="array" ref="I572">INDEX('[1]прайс ЗПП'!$A$1:$D$1080,MATCH(1,(мпф1[[#This Row],[артикул]]='[1]прайс ЗПП'!$B$1:$B$1080)*(мпф1[[#This Row],[Source.Name.1]]='[1]прайс ЗПП'!$A$1:$A$1080),0),4)</f>
        <v>891.67435740192946</v>
      </c>
      <c r="J572" s="7">
        <f>мпф1[[#This Row],[цена]]*мпф1[[#This Row],[объем]]</f>
        <v>1874858.6212704822</v>
      </c>
      <c r="K572" s="7">
        <v>49912.5</v>
      </c>
      <c r="L572" t="s">
        <v>187</v>
      </c>
    </row>
    <row r="573" spans="1:12" x14ac:dyDescent="0.35">
      <c r="A573" t="s">
        <v>144</v>
      </c>
      <c r="B573" t="s">
        <v>190</v>
      </c>
      <c r="C573" t="s">
        <v>25</v>
      </c>
      <c r="D573">
        <f>VLOOKUP(мпф1[[#This Row],[Номенклатура]],[1]!Таблица213[[product_name]:[упаковка]],7,FALSE)</f>
        <v>725</v>
      </c>
      <c r="E573" t="s">
        <v>78</v>
      </c>
      <c r="F573" s="7">
        <v>6180.0970253681871</v>
      </c>
      <c r="G573" t="str">
        <f>VLOOKUP(мпф1[[#This Row],[артикул]],[1]!Таблица213[[code]:[упаковка]],4,FALSE)</f>
        <v>ОХЛ</v>
      </c>
      <c r="H573" t="str">
        <f>VLOOKUP(мпф1[[#This Row],[артикул]],[1]!Таблица213[[code]:[упаковка]],5,FALSE)</f>
        <v>грудка</v>
      </c>
      <c r="I573" s="7" cm="1">
        <f t="array" ref="I573">INDEX('[1]прайс ЗПП'!$A$1:$D$1080,MATCH(1,(мпф1[[#This Row],[артикул]]='[1]прайс ЗПП'!$B$1:$B$1080)*(мпф1[[#This Row],[Source.Name.1]]='[1]прайс ЗПП'!$A$1:$A$1080),0),4)</f>
        <v>861.52477550803349</v>
      </c>
      <c r="J573" s="7">
        <f>мпф1[[#This Row],[цена]]*мпф1[[#This Row],[объем]]</f>
        <v>5324306.7023981931</v>
      </c>
      <c r="K573" s="7">
        <v>137731.76642349162</v>
      </c>
      <c r="L573" t="s">
        <v>187</v>
      </c>
    </row>
    <row r="574" spans="1:12" x14ac:dyDescent="0.35">
      <c r="A574" t="s">
        <v>144</v>
      </c>
      <c r="B574" t="s">
        <v>190</v>
      </c>
      <c r="C574" t="s">
        <v>25</v>
      </c>
      <c r="D574">
        <f>VLOOKUP(мпф1[[#This Row],[Номенклатура]],[1]!Таблица213[[product_name]:[упаковка]],7,FALSE)</f>
        <v>721</v>
      </c>
      <c r="E574" t="s">
        <v>183</v>
      </c>
      <c r="F574" s="7">
        <v>115.51741844203649</v>
      </c>
      <c r="G574" t="str">
        <f>VLOOKUP(мпф1[[#This Row],[артикул]],[1]!Таблица213[[code]:[упаковка]],4,FALSE)</f>
        <v>ОХЛ</v>
      </c>
      <c r="H574" t="str">
        <f>VLOOKUP(мпф1[[#This Row],[артикул]],[1]!Таблица213[[code]:[упаковка]],5,FALSE)</f>
        <v>половинка</v>
      </c>
      <c r="I574" s="7" cm="1">
        <f t="array" ref="I574">INDEX('[1]прайс ЗПП'!$A$1:$D$1080,MATCH(1,(мпф1[[#This Row],[артикул]]='[1]прайс ЗПП'!$B$1:$B$1080)*(мпф1[[#This Row],[Source.Name.1]]='[1]прайс ЗПП'!$A$1:$A$1080),0),4)</f>
        <v>822.40052710458872</v>
      </c>
      <c r="J574" s="7">
        <f>мпф1[[#This Row],[цена]]*мпф1[[#This Row],[объем]]</f>
        <v>95001.585816492137</v>
      </c>
      <c r="K574" s="7">
        <v>121230.70319309177</v>
      </c>
      <c r="L574" t="s">
        <v>187</v>
      </c>
    </row>
    <row r="575" spans="1:12" x14ac:dyDescent="0.35">
      <c r="A575" t="s">
        <v>144</v>
      </c>
      <c r="B575" t="s">
        <v>190</v>
      </c>
      <c r="C575" t="s">
        <v>25</v>
      </c>
      <c r="D575">
        <f>VLOOKUP(мпф1[[#This Row],[Номенклатура]],[1]!Таблица213[[product_name]:[упаковка]],7,FALSE)</f>
        <v>29</v>
      </c>
      <c r="E575" t="s">
        <v>79</v>
      </c>
      <c r="F575" s="7">
        <v>2565.9929771467978</v>
      </c>
      <c r="G575" t="str">
        <f>VLOOKUP(мпф1[[#This Row],[артикул]],[1]!Таблица213[[code]:[упаковка]],4,FALSE)</f>
        <v>ОХЛ</v>
      </c>
      <c r="H575" t="str">
        <f>VLOOKUP(мпф1[[#This Row],[артикул]],[1]!Таблица213[[code]:[упаковка]],5,FALSE)</f>
        <v>табак</v>
      </c>
      <c r="I575" s="7" cm="1">
        <f t="array" ref="I575">INDEX('[1]прайс ЗПП'!$A$1:$D$1080,MATCH(1,(мпф1[[#This Row],[артикул]]='[1]прайс ЗПП'!$B$1:$B$1080)*(мпф1[[#This Row],[Source.Name.1]]='[1]прайс ЗПП'!$A$1:$A$1080),0),4)</f>
        <v>755.9875123699552</v>
      </c>
      <c r="J575" s="7">
        <f>мпф1[[#This Row],[цена]]*мпф1[[#This Row],[объем]]</f>
        <v>1939858.6475519829</v>
      </c>
      <c r="K575" s="7">
        <v>145333.96425600379</v>
      </c>
      <c r="L575" t="s">
        <v>187</v>
      </c>
    </row>
    <row r="576" spans="1:12" x14ac:dyDescent="0.35">
      <c r="A576" t="s">
        <v>144</v>
      </c>
      <c r="B576" t="s">
        <v>190</v>
      </c>
      <c r="C576" t="s">
        <v>25</v>
      </c>
      <c r="D576">
        <f>VLOOKUP(мпф1[[#This Row],[Номенклатура]],[1]!Таблица213[[product_name]:[упаковка]],7,FALSE)</f>
        <v>30</v>
      </c>
      <c r="E576" t="s">
        <v>80</v>
      </c>
      <c r="F576" s="7">
        <v>5832.9401334166241</v>
      </c>
      <c r="G576" t="str">
        <f>VLOOKUP(мпф1[[#This Row],[артикул]],[1]!Таблица213[[code]:[упаковка]],4,FALSE)</f>
        <v>ОХЛ</v>
      </c>
      <c r="H576" t="str">
        <f>VLOOKUP(мпф1[[#This Row],[артикул]],[1]!Таблица213[[code]:[упаковка]],5,FALSE)</f>
        <v>рагу</v>
      </c>
      <c r="I576" s="7" cm="1">
        <f t="array" ref="I576">INDEX('[1]прайс ЗПП'!$A$1:$D$1080,MATCH(1,(мпф1[[#This Row],[артикул]]='[1]прайс ЗПП'!$B$1:$B$1080)*(мпф1[[#This Row],[Source.Name.1]]='[1]прайс ЗПП'!$A$1:$A$1080),0),4)</f>
        <v>707.72421221836021</v>
      </c>
      <c r="J576" s="7">
        <f>мпф1[[#This Row],[цена]]*мпф1[[#This Row],[объем]]</f>
        <v>4128112.960839137</v>
      </c>
      <c r="K576" s="7">
        <v>10000</v>
      </c>
      <c r="L576" t="s">
        <v>187</v>
      </c>
    </row>
    <row r="577" spans="1:12" x14ac:dyDescent="0.35">
      <c r="A577" t="s">
        <v>144</v>
      </c>
      <c r="B577" t="s">
        <v>190</v>
      </c>
      <c r="C577" t="s">
        <v>25</v>
      </c>
      <c r="D577">
        <f>VLOOKUP(мпф1[[#This Row],[Номенклатура]],[1]!Таблица213[[product_name]:[упаковка]],7,FALSE)</f>
        <v>781</v>
      </c>
      <c r="E577" s="23" t="s">
        <v>188</v>
      </c>
      <c r="F577" s="7">
        <v>3146.1259077799455</v>
      </c>
      <c r="G577" t="str">
        <f>VLOOKUP(мпф1[[#This Row],[артикул]],[1]!Таблица213[[code]:[упаковка]],4,FALSE)</f>
        <v>ОХЛ</v>
      </c>
      <c r="H577" t="str">
        <f>VLOOKUP(мпф1[[#This Row],[артикул]],[1]!Таблица213[[code]:[упаковка]],5,FALSE)</f>
        <v>спинка</v>
      </c>
      <c r="I577" s="7" cm="1">
        <f t="array" ref="I577">INDEX('[1]прайс ЗПП'!$A$1:$D$1080,MATCH(1,(мпф1[[#This Row],[артикул]]='[1]прайс ЗПП'!$B$1:$B$1080)*(мпф1[[#This Row],[Source.Name.1]]='[1]прайс ЗПП'!$A$1:$A$1080),0),4)</f>
        <v>363.61097792355628</v>
      </c>
      <c r="J577" s="7">
        <f>мпф1[[#This Row],[цена]]*мпф1[[#This Row],[объем]]</f>
        <v>1143965.9179985023</v>
      </c>
      <c r="K577" s="7">
        <v>50534</v>
      </c>
      <c r="L577" t="s">
        <v>187</v>
      </c>
    </row>
    <row r="578" spans="1:12" x14ac:dyDescent="0.35">
      <c r="A578" t="s">
        <v>144</v>
      </c>
      <c r="B578" t="s">
        <v>190</v>
      </c>
      <c r="C578" t="s">
        <v>25</v>
      </c>
      <c r="D578">
        <f>VLOOKUP(мпф1[[#This Row],[Номенклатура]],[1]!Таблица213[[product_name]:[упаковка]],7,FALSE)</f>
        <v>730</v>
      </c>
      <c r="E578" t="s">
        <v>45</v>
      </c>
      <c r="F578" s="7">
        <v>933.26193521858329</v>
      </c>
      <c r="G578" t="str">
        <f>VLOOKUP(мпф1[[#This Row],[артикул]],[1]!Таблица213[[code]:[упаковка]],4,FALSE)</f>
        <v>ОХЛ</v>
      </c>
      <c r="H578" t="str">
        <f>VLOOKUP(мпф1[[#This Row],[артикул]],[1]!Таблица213[[code]:[упаковка]],5,FALSE)</f>
        <v>желудки</v>
      </c>
      <c r="I578" s="7" cm="1">
        <f t="array" ref="I578">INDEX('[1]прайс ЗПП'!$A$1:$D$1080,MATCH(1,(мпф1[[#This Row],[артикул]]='[1]прайс ЗПП'!$B$1:$B$1080)*(мпф1[[#This Row],[Source.Name.1]]='[1]прайс ЗПП'!$A$1:$A$1080),0),4)</f>
        <v>560.52844849424787</v>
      </c>
      <c r="J578" s="7">
        <f>мпф1[[#This Row],[цена]]*мпф1[[#This Row],[объем]]</f>
        <v>523119.86458681175</v>
      </c>
      <c r="K578" s="7">
        <v>249318</v>
      </c>
      <c r="L578" t="s">
        <v>187</v>
      </c>
    </row>
    <row r="579" spans="1:12" x14ac:dyDescent="0.35">
      <c r="A579" t="s">
        <v>144</v>
      </c>
      <c r="B579" t="s">
        <v>190</v>
      </c>
      <c r="C579" t="s">
        <v>25</v>
      </c>
      <c r="D579">
        <f>VLOOKUP(мпф1[[#This Row],[Номенклатура]],[1]!Таблица213[[product_name]:[упаковка]],7,FALSE)</f>
        <v>731</v>
      </c>
      <c r="E579" t="s">
        <v>81</v>
      </c>
      <c r="F579" s="7">
        <v>4085.4781092249477</v>
      </c>
      <c r="G579" t="str">
        <f>VLOOKUP(мпф1[[#This Row],[артикул]],[1]!Таблица213[[code]:[упаковка]],4,FALSE)</f>
        <v>ОХЛ</v>
      </c>
      <c r="H579" t="str">
        <f>VLOOKUP(мпф1[[#This Row],[артикул]],[1]!Таблица213[[code]:[упаковка]],5,FALSE)</f>
        <v>желудки</v>
      </c>
      <c r="I579" s="7" cm="1">
        <f t="array" ref="I579">INDEX('[1]прайс ЗПП'!$A$1:$D$1080,MATCH(1,(мпф1[[#This Row],[артикул]]='[1]прайс ЗПП'!$B$1:$B$1080)*(мпф1[[#This Row],[Source.Name.1]]='[1]прайс ЗПП'!$A$1:$A$1080),0),4)</f>
        <v>539.00985206632879</v>
      </c>
      <c r="J579" s="7">
        <f>мпф1[[#This Row],[цена]]*мпф1[[#This Row],[объем]]</f>
        <v>2202112.9512735638</v>
      </c>
      <c r="K579" s="7">
        <v>128093</v>
      </c>
      <c r="L579" t="s">
        <v>187</v>
      </c>
    </row>
    <row r="580" spans="1:12" x14ac:dyDescent="0.35">
      <c r="A580" t="s">
        <v>144</v>
      </c>
      <c r="B580" t="s">
        <v>190</v>
      </c>
      <c r="C580" t="s">
        <v>25</v>
      </c>
      <c r="D580">
        <f>VLOOKUP(мпф1[[#This Row],[Номенклатура]],[1]!Таблица213[[product_name]:[упаковка]],7,FALSE)</f>
        <v>732</v>
      </c>
      <c r="E580" t="s">
        <v>47</v>
      </c>
      <c r="F580" s="7">
        <v>1050.7948090788004</v>
      </c>
      <c r="G580" t="str">
        <f>VLOOKUP(мпф1[[#This Row],[артикул]],[1]!Таблица213[[code]:[упаковка]],4,FALSE)</f>
        <v>ОХЛ</v>
      </c>
      <c r="H580" t="str">
        <f>VLOOKUP(мпф1[[#This Row],[артикул]],[1]!Таблица213[[code]:[упаковка]],5,FALSE)</f>
        <v>печень</v>
      </c>
      <c r="I580" s="7" cm="1">
        <f t="array" ref="I580">INDEX('[1]прайс ЗПП'!$A$1:$D$1080,MATCH(1,(мпф1[[#This Row],[артикул]]='[1]прайс ЗПП'!$B$1:$B$1080)*(мпф1[[#This Row],[Source.Name.1]]='[1]прайс ЗПП'!$A$1:$A$1080),0),4)</f>
        <v>536.0700740421903</v>
      </c>
      <c r="J580" s="7">
        <f>мпф1[[#This Row],[цена]]*мпф1[[#This Row],[объем]]</f>
        <v>563299.65110602172</v>
      </c>
      <c r="K580" s="7">
        <v>52359</v>
      </c>
      <c r="L580" t="s">
        <v>187</v>
      </c>
    </row>
    <row r="581" spans="1:12" x14ac:dyDescent="0.35">
      <c r="A581" t="s">
        <v>144</v>
      </c>
      <c r="B581" t="s">
        <v>190</v>
      </c>
      <c r="C581" t="s">
        <v>25</v>
      </c>
      <c r="D581">
        <f>VLOOKUP(мпф1[[#This Row],[Номенклатура]],[1]!Таблица213[[product_name]:[упаковка]],7,FALSE)</f>
        <v>733</v>
      </c>
      <c r="E581" t="s">
        <v>82</v>
      </c>
      <c r="F581" s="7">
        <v>4089.8894264932592</v>
      </c>
      <c r="G581" t="str">
        <f>VLOOKUP(мпф1[[#This Row],[артикул]],[1]!Таблица213[[code]:[упаковка]],4,FALSE)</f>
        <v>ОХЛ</v>
      </c>
      <c r="H581" t="str">
        <f>VLOOKUP(мпф1[[#This Row],[артикул]],[1]!Таблица213[[code]:[упаковка]],5,FALSE)</f>
        <v>печень</v>
      </c>
      <c r="I581" s="7" cm="1">
        <f t="array" ref="I581">INDEX('[1]прайс ЗПП'!$A$1:$D$1080,MATCH(1,(мпф1[[#This Row],[артикул]]='[1]прайс ЗПП'!$B$1:$B$1080)*(мпф1[[#This Row],[Source.Name.1]]='[1]прайс ЗПП'!$A$1:$A$1080),0),4)</f>
        <v>512.30030169493568</v>
      </c>
      <c r="J581" s="7">
        <f>мпф1[[#This Row],[цена]]*мпф1[[#This Row],[объем]]</f>
        <v>2095251.5870914243</v>
      </c>
      <c r="K581" s="7">
        <v>5499</v>
      </c>
      <c r="L581" t="s">
        <v>187</v>
      </c>
    </row>
    <row r="582" spans="1:12" x14ac:dyDescent="0.35">
      <c r="A582" t="s">
        <v>144</v>
      </c>
      <c r="B582" t="s">
        <v>190</v>
      </c>
      <c r="C582" t="s">
        <v>25</v>
      </c>
      <c r="D582">
        <f>VLOOKUP(мпф1[[#This Row],[Номенклатура]],[1]!Таблица213[[product_name]:[упаковка]],7,FALSE)</f>
        <v>734</v>
      </c>
      <c r="E582" t="s">
        <v>49</v>
      </c>
      <c r="F582" s="7">
        <v>697.94478595388114</v>
      </c>
      <c r="G582" t="str">
        <f>VLOOKUP(мпф1[[#This Row],[артикул]],[1]!Таблица213[[code]:[упаковка]],4,FALSE)</f>
        <v>ОХЛ</v>
      </c>
      <c r="H582" t="str">
        <f>VLOOKUP(мпф1[[#This Row],[артикул]],[1]!Таблица213[[code]:[упаковка]],5,FALSE)</f>
        <v>сердце</v>
      </c>
      <c r="I582" s="7" cm="1">
        <f t="array" ref="I582">INDEX('[1]прайс ЗПП'!$A$1:$D$1080,MATCH(1,(мпф1[[#This Row],[артикул]]='[1]прайс ЗПП'!$B$1:$B$1080)*(мпф1[[#This Row],[Source.Name.1]]='[1]прайс ЗПП'!$A$1:$A$1080),0),4)</f>
        <v>895.87195896591265</v>
      </c>
      <c r="J582" s="7">
        <f>мпф1[[#This Row],[цена]]*мпф1[[#This Row],[объем]]</f>
        <v>625269.16264254809</v>
      </c>
      <c r="K582" s="7">
        <v>5503.1</v>
      </c>
      <c r="L582" t="s">
        <v>187</v>
      </c>
    </row>
    <row r="583" spans="1:12" x14ac:dyDescent="0.35">
      <c r="A583" t="s">
        <v>144</v>
      </c>
      <c r="B583" t="s">
        <v>190</v>
      </c>
      <c r="C583" t="s">
        <v>25</v>
      </c>
      <c r="D583">
        <f>VLOOKUP(мпф1[[#This Row],[Номенклатура]],[1]!Таблица213[[product_name]:[упаковка]],7,FALSE)</f>
        <v>735</v>
      </c>
      <c r="E583" t="s">
        <v>83</v>
      </c>
      <c r="F583" s="7">
        <v>3865.8556452723401</v>
      </c>
      <c r="G583" t="str">
        <f>VLOOKUP(мпф1[[#This Row],[артикул]],[1]!Таблица213[[code]:[упаковка]],4,FALSE)</f>
        <v>ОХЛ</v>
      </c>
      <c r="H583" t="str">
        <f>VLOOKUP(мпф1[[#This Row],[артикул]],[1]!Таблица213[[code]:[упаковка]],5,FALSE)</f>
        <v>сердце</v>
      </c>
      <c r="I583" s="7" cm="1">
        <f t="array" ref="I583">INDEX('[1]прайс ЗПП'!$A$1:$D$1080,MATCH(1,(мпф1[[#This Row],[артикул]]='[1]прайс ЗПП'!$B$1:$B$1080)*(мпф1[[#This Row],[Source.Name.1]]='[1]прайс ЗПП'!$A$1:$A$1080),0),4)</f>
        <v>869.80032279673628</v>
      </c>
      <c r="J583" s="7">
        <f>мпф1[[#This Row],[цена]]*мпф1[[#This Row],[объем]]</f>
        <v>3362522.4881434669</v>
      </c>
      <c r="K583" s="7">
        <v>16500.915000000001</v>
      </c>
      <c r="L583" t="s">
        <v>187</v>
      </c>
    </row>
    <row r="584" spans="1:12" x14ac:dyDescent="0.35">
      <c r="A584" t="s">
        <v>144</v>
      </c>
      <c r="B584" t="s">
        <v>190</v>
      </c>
      <c r="C584" t="s">
        <v>25</v>
      </c>
      <c r="D584">
        <f>VLOOKUP(мпф1[[#This Row],[Номенклатура]],[1]!Таблица213[[product_name]:[упаковка]],7,FALSE)</f>
        <v>204</v>
      </c>
      <c r="E584" t="s">
        <v>84</v>
      </c>
      <c r="F584" s="7">
        <v>5252.5197758752365</v>
      </c>
      <c r="G584" t="str">
        <f>VLOOKUP(мпф1[[#This Row],[артикул]],[1]!Таблица213[[code]:[упаковка]],4,FALSE)</f>
        <v>ОХЛ</v>
      </c>
      <c r="H584" t="str">
        <f>VLOOKUP(мпф1[[#This Row],[артикул]],[1]!Таблица213[[code]:[упаковка]],5,FALSE)</f>
        <v>крыло</v>
      </c>
      <c r="I584" s="7" cm="1">
        <f t="array" ref="I584">INDEX('[1]прайс ЗПП'!$A$1:$D$1080,MATCH(1,(мпф1[[#This Row],[артикул]]='[1]прайс ЗПП'!$B$1:$B$1080)*(мпф1[[#This Row],[Source.Name.1]]='[1]прайс ЗПП'!$A$1:$A$1080),0),4)</f>
        <v>839.77868284589601</v>
      </c>
      <c r="J584" s="7">
        <f>мпф1[[#This Row],[цена]]*мпф1[[#This Row],[объем]]</f>
        <v>4410954.1390065271</v>
      </c>
      <c r="K584" s="7">
        <v>55014.48</v>
      </c>
      <c r="L584" t="s">
        <v>187</v>
      </c>
    </row>
    <row r="585" spans="1:12" x14ac:dyDescent="0.35">
      <c r="A585" t="s">
        <v>144</v>
      </c>
      <c r="B585" t="s">
        <v>190</v>
      </c>
      <c r="C585" t="s">
        <v>25</v>
      </c>
      <c r="D585">
        <f>VLOOKUP(мпф1[[#This Row],[Номенклатура]],[1]!Таблица213[[product_name]:[упаковка]],7,FALSE)</f>
        <v>959</v>
      </c>
      <c r="E585" t="s">
        <v>85</v>
      </c>
      <c r="F585" s="7">
        <v>1755.4351387527629</v>
      </c>
      <c r="G585" t="str">
        <f>VLOOKUP(мпф1[[#This Row],[артикул]],[1]!Таблица213[[code]:[упаковка]],4,FALSE)</f>
        <v>ОХЛ</v>
      </c>
      <c r="H585" t="str">
        <f>VLOOKUP(мпф1[[#This Row],[артикул]],[1]!Таблица213[[code]:[упаковка]],5,FALSE)</f>
        <v>табак</v>
      </c>
      <c r="I585" s="7" cm="1">
        <f t="array" ref="I585">INDEX('[1]прайс ЗПП'!$A$1:$D$1080,MATCH(1,(мпф1[[#This Row],[артикул]]='[1]прайс ЗПП'!$B$1:$B$1080)*(мпф1[[#This Row],[Source.Name.1]]='[1]прайс ЗПП'!$A$1:$A$1080),0),4)</f>
        <v>677.95669596935511</v>
      </c>
      <c r="J585" s="7">
        <f>мпф1[[#This Row],[цена]]*мпф1[[#This Row],[объем]]</f>
        <v>1190109.0066573296</v>
      </c>
      <c r="K585" s="7">
        <v>15399.994000000001</v>
      </c>
      <c r="L585" t="s">
        <v>187</v>
      </c>
    </row>
    <row r="586" spans="1:12" x14ac:dyDescent="0.35">
      <c r="A586" t="s">
        <v>144</v>
      </c>
      <c r="B586" t="s">
        <v>190</v>
      </c>
      <c r="C586" t="s">
        <v>25</v>
      </c>
      <c r="D586">
        <f>VLOOKUP(мпф1[[#This Row],[Номенклатура]],[1]!Таблица213[[product_name]:[упаковка]],7,FALSE)</f>
        <v>952</v>
      </c>
      <c r="E586" t="s">
        <v>86</v>
      </c>
      <c r="F586" s="7">
        <v>4084.7605648228478</v>
      </c>
      <c r="G586" t="str">
        <f>VLOOKUP(мпф1[[#This Row],[артикул]],[1]!Таблица213[[code]:[упаковка]],4,FALSE)</f>
        <v>ОХЛ</v>
      </c>
      <c r="H586" t="str">
        <f>VLOOKUP(мпф1[[#This Row],[артикул]],[1]!Таблица213[[code]:[упаковка]],5,FALSE)</f>
        <v>голень</v>
      </c>
      <c r="I586" s="7" cm="1">
        <f t="array" ref="I586">INDEX('[1]прайс ЗПП'!$A$1:$D$1080,MATCH(1,(мпф1[[#This Row],[артикул]]='[1]прайс ЗПП'!$B$1:$B$1080)*(мпф1[[#This Row],[Source.Name.1]]='[1]прайс ЗПП'!$A$1:$A$1080),0),4)</f>
        <v>883.62026016805021</v>
      </c>
      <c r="J586" s="7">
        <f>мпф1[[#This Row],[цена]]*мпф1[[#This Row],[объем]]</f>
        <v>3609377.1930129565</v>
      </c>
      <c r="K586" s="7">
        <v>16510.560000000001</v>
      </c>
      <c r="L586" t="s">
        <v>187</v>
      </c>
    </row>
    <row r="587" spans="1:12" x14ac:dyDescent="0.35">
      <c r="A587" t="s">
        <v>144</v>
      </c>
      <c r="B587" t="s">
        <v>190</v>
      </c>
      <c r="C587" t="s">
        <v>25</v>
      </c>
      <c r="D587">
        <f>VLOOKUP(мпф1[[#This Row],[Номенклатура]],[1]!Таблица213[[product_name]:[упаковка]],7,FALSE)</f>
        <v>953</v>
      </c>
      <c r="E587" t="s">
        <v>87</v>
      </c>
      <c r="F587" s="7">
        <v>3497.6392401239414</v>
      </c>
      <c r="G587" t="str">
        <f>VLOOKUP(мпф1[[#This Row],[артикул]],[1]!Таблица213[[code]:[упаковка]],4,FALSE)</f>
        <v>ОХЛ</v>
      </c>
      <c r="H587" t="str">
        <f>VLOOKUP(мпф1[[#This Row],[артикул]],[1]!Таблица213[[code]:[упаковка]],5,FALSE)</f>
        <v>бедро</v>
      </c>
      <c r="I587" s="7" cm="1">
        <f t="array" ref="I587">INDEX('[1]прайс ЗПП'!$A$1:$D$1080,MATCH(1,(мпф1[[#This Row],[артикул]]='[1]прайс ЗПП'!$B$1:$B$1080)*(мпф1[[#This Row],[Source.Name.1]]='[1]прайс ЗПП'!$A$1:$A$1080),0),4)</f>
        <v>897.31582142724778</v>
      </c>
      <c r="J587" s="7">
        <f>мпф1[[#This Row],[цена]]*мпф1[[#This Row],[объем]]</f>
        <v>3138487.0278079892</v>
      </c>
      <c r="K587" s="7">
        <v>8802.2219999999998</v>
      </c>
      <c r="L587" t="s">
        <v>187</v>
      </c>
    </row>
    <row r="588" spans="1:12" x14ac:dyDescent="0.35">
      <c r="A588" t="s">
        <v>144</v>
      </c>
      <c r="B588" t="s">
        <v>190</v>
      </c>
      <c r="C588" t="s">
        <v>25</v>
      </c>
      <c r="D588">
        <f>VLOOKUP(мпф1[[#This Row],[Номенклатура]],[1]!Таблица213[[product_name]:[упаковка]],7,FALSE)</f>
        <v>954</v>
      </c>
      <c r="E588" t="s">
        <v>191</v>
      </c>
      <c r="F588" s="7">
        <v>2565.2163875439687</v>
      </c>
      <c r="G588" t="str">
        <f>VLOOKUP(мпф1[[#This Row],[артикул]],[1]!Таблица213[[code]:[упаковка]],4,FALSE)</f>
        <v>ОХЛ</v>
      </c>
      <c r="H588" t="str">
        <f>VLOOKUP(мпф1[[#This Row],[артикул]],[1]!Таблица213[[code]:[упаковка]],5,FALSE)</f>
        <v>филе</v>
      </c>
      <c r="I588" s="7" cm="1">
        <f t="array" ref="I588">INDEX('[1]прайс ЗПП'!$A$1:$D$1080,MATCH(1,(мпф1[[#This Row],[артикул]]='[1]прайс ЗПП'!$B$1:$B$1080)*(мпф1[[#This Row],[Source.Name.1]]='[1]прайс ЗПП'!$A$1:$A$1080),0),4)</f>
        <v>1078.2653792614628</v>
      </c>
      <c r="J588" s="7">
        <f>мпф1[[#This Row],[цена]]*мпф1[[#This Row],[объем]]</f>
        <v>2765984.021002817</v>
      </c>
      <c r="K588" s="7">
        <v>17186</v>
      </c>
      <c r="L588" t="s">
        <v>187</v>
      </c>
    </row>
    <row r="589" spans="1:12" x14ac:dyDescent="0.35">
      <c r="A589" t="s">
        <v>144</v>
      </c>
      <c r="B589" t="s">
        <v>190</v>
      </c>
      <c r="C589" t="s">
        <v>25</v>
      </c>
      <c r="D589">
        <f>VLOOKUP(мпф1[[#This Row],[Номенклатура]],[1]!Таблица213[[product_name]:[упаковка]],7,FALSE)</f>
        <v>958</v>
      </c>
      <c r="E589" t="s">
        <v>58</v>
      </c>
      <c r="F589" s="7">
        <v>2335.7396085594764</v>
      </c>
      <c r="G589" t="str">
        <f>VLOOKUP(мпф1[[#This Row],[артикул]],[1]!Таблица213[[code]:[упаковка]],4,FALSE)</f>
        <v>ОХЛ</v>
      </c>
      <c r="H589" t="str">
        <f>VLOOKUP(мпф1[[#This Row],[артикул]],[1]!Таблица213[[code]:[упаковка]],5,FALSE)</f>
        <v>табак</v>
      </c>
      <c r="I589" s="7" cm="1">
        <f t="array" ref="I589">INDEX('[1]прайс ЗПП'!$A$1:$D$1080,MATCH(1,(мпф1[[#This Row],[артикул]]='[1]прайс ЗПП'!$B$1:$B$1080)*(мпф1[[#This Row],[Source.Name.1]]='[1]прайс ЗПП'!$A$1:$A$1080),0),4)</f>
        <v>780.4634996377381</v>
      </c>
      <c r="J589" s="7">
        <f>мпф1[[#This Row],[цена]]*мпф1[[#This Row],[объем]]</f>
        <v>1822959.5091388095</v>
      </c>
      <c r="K589" s="7">
        <v>1983.6</v>
      </c>
      <c r="L589" t="s">
        <v>187</v>
      </c>
    </row>
    <row r="590" spans="1:12" x14ac:dyDescent="0.35">
      <c r="A590" t="s">
        <v>144</v>
      </c>
      <c r="B590" t="s">
        <v>190</v>
      </c>
      <c r="C590" t="s">
        <v>25</v>
      </c>
      <c r="D590">
        <f>VLOOKUP(мпф1[[#This Row],[Номенклатура]],[1]!Таблица213[[product_name]:[упаковка]],7,FALSE)</f>
        <v>205</v>
      </c>
      <c r="E590" t="s">
        <v>88</v>
      </c>
      <c r="F590" s="7">
        <v>4085.1655898943491</v>
      </c>
      <c r="G590" t="str">
        <f>VLOOKUP(мпф1[[#This Row],[артикул]],[1]!Таблица213[[code]:[упаковка]],4,FALSE)</f>
        <v>ОХЛ</v>
      </c>
      <c r="H590" t="str">
        <f>VLOOKUP(мпф1[[#This Row],[артикул]],[1]!Таблица213[[code]:[упаковка]],5,FALSE)</f>
        <v>рагу</v>
      </c>
      <c r="I590" s="7" cm="1">
        <f t="array" ref="I590">INDEX('[1]прайс ЗПП'!$A$1:$D$1080,MATCH(1,(мпф1[[#This Row],[артикул]]='[1]прайс ЗПП'!$B$1:$B$1080)*(мпф1[[#This Row],[Source.Name.1]]='[1]прайс ЗПП'!$A$1:$A$1080),0),4)</f>
        <v>598.7980167185882</v>
      </c>
      <c r="J590" s="7">
        <f>мпф1[[#This Row],[цена]]*мпф1[[#This Row],[объем]]</f>
        <v>2446189.0531957578</v>
      </c>
      <c r="K590" s="7">
        <v>12108.6</v>
      </c>
      <c r="L590" t="s">
        <v>187</v>
      </c>
    </row>
    <row r="591" spans="1:12" x14ac:dyDescent="0.35">
      <c r="A591" t="s">
        <v>144</v>
      </c>
      <c r="B591" t="s">
        <v>190</v>
      </c>
      <c r="C591" t="s">
        <v>25</v>
      </c>
      <c r="D591">
        <f>VLOOKUP(мпф1[[#This Row],[Номенклатура]],[1]!Таблица213[[product_name]:[упаковка]],7,FALSE)</f>
        <v>961</v>
      </c>
      <c r="E591" t="s">
        <v>89</v>
      </c>
      <c r="F591" s="7">
        <v>2331.8180827766705</v>
      </c>
      <c r="G591" t="str">
        <f>VLOOKUP(мпф1[[#This Row],[артикул]],[1]!Таблица213[[code]:[упаковка]],4,FALSE)</f>
        <v>ОХЛ</v>
      </c>
      <c r="H591" t="str">
        <f>VLOOKUP(мпф1[[#This Row],[артикул]],[1]!Таблица213[[code]:[упаковка]],5,FALSE)</f>
        <v>табак</v>
      </c>
      <c r="I591" s="7" cm="1">
        <f t="array" ref="I591">INDEX('[1]прайс ЗПП'!$A$1:$D$1080,MATCH(1,(мпф1[[#This Row],[артикул]]='[1]прайс ЗПП'!$B$1:$B$1080)*(мпф1[[#This Row],[Source.Name.1]]='[1]прайс ЗПП'!$A$1:$A$1080),0),4)</f>
        <v>770.26695377434407</v>
      </c>
      <c r="J591" s="7">
        <f>мпф1[[#This Row],[цена]]*мпф1[[#This Row],[объем]]</f>
        <v>1796122.4113763173</v>
      </c>
      <c r="K591" s="7">
        <v>24204.34</v>
      </c>
      <c r="L591" t="s">
        <v>187</v>
      </c>
    </row>
    <row r="592" spans="1:12" x14ac:dyDescent="0.35">
      <c r="A592" t="s">
        <v>144</v>
      </c>
      <c r="B592" t="s">
        <v>190</v>
      </c>
      <c r="C592" t="s">
        <v>25</v>
      </c>
      <c r="D592">
        <f>VLOOKUP(мпф1[[#This Row],[Номенклатура]],[1]!Таблица213[[product_name]:[упаковка]],7,FALSE)</f>
        <v>960</v>
      </c>
      <c r="E592" t="s">
        <v>189</v>
      </c>
      <c r="F592" s="7">
        <v>2337.4586979058795</v>
      </c>
      <c r="G592" t="str">
        <f>VLOOKUP(мпф1[[#This Row],[артикул]],[1]!Таблица213[[code]:[упаковка]],4,FALSE)</f>
        <v>ОХЛ</v>
      </c>
      <c r="H592" t="str">
        <f>VLOOKUP(мпф1[[#This Row],[артикул]],[1]!Таблица213[[code]:[упаковка]],5,FALSE)</f>
        <v>крыло</v>
      </c>
      <c r="I592" s="7" cm="1">
        <f t="array" ref="I592">INDEX('[1]прайс ЗПП'!$A$1:$D$1080,MATCH(1,(мпф1[[#This Row],[артикул]]='[1]прайс ЗПП'!$B$1:$B$1080)*(мпф1[[#This Row],[Source.Name.1]]='[1]прайс ЗПП'!$A$1:$A$1080),0),4)</f>
        <v>851.28162114787904</v>
      </c>
      <c r="J592" s="7">
        <f>мпф1[[#This Row],[цена]]*мпф1[[#This Row],[объем]]</f>
        <v>1989835.6297195274</v>
      </c>
      <c r="K592" s="7">
        <v>38515.5</v>
      </c>
      <c r="L592" t="s">
        <v>187</v>
      </c>
    </row>
    <row r="593" spans="1:12" x14ac:dyDescent="0.35">
      <c r="A593" t="s">
        <v>144</v>
      </c>
      <c r="B593" t="s">
        <v>190</v>
      </c>
      <c r="C593" t="s">
        <v>25</v>
      </c>
      <c r="D593">
        <f>VLOOKUP(мпф1[[#This Row],[Номенклатура]],[1]!Таблица213[[product_name]:[упаковка]],7,FALSE)</f>
        <v>1066</v>
      </c>
      <c r="E593" t="s">
        <v>63</v>
      </c>
      <c r="F593" s="7">
        <v>577.48916671219274</v>
      </c>
      <c r="G593" t="str">
        <f>VLOOKUP(мпф1[[#This Row],[артикул]],[1]!Таблица213[[code]:[упаковка]],4,FALSE)</f>
        <v>ОХЛ</v>
      </c>
      <c r="H593" t="str">
        <f>VLOOKUP(мпф1[[#This Row],[артикул]],[1]!Таблица213[[code]:[упаковка]],5,FALSE)</f>
        <v>бедро</v>
      </c>
      <c r="I593" s="7" cm="1">
        <f t="array" ref="I593">INDEX('[1]прайс ЗПП'!$A$1:$D$1080,MATCH(1,(мпф1[[#This Row],[артикул]]='[1]прайс ЗПП'!$B$1:$B$1080)*(мпф1[[#This Row],[Source.Name.1]]='[1]прайс ЗПП'!$A$1:$A$1080),0),4)</f>
        <v>884.41603179246226</v>
      </c>
      <c r="J593" s="7">
        <f>мпф1[[#This Row],[цена]]*мпф1[[#This Row],[объем]]</f>
        <v>510740.67722673318</v>
      </c>
      <c r="K593" s="7">
        <v>1647.1619999999998</v>
      </c>
      <c r="L593" t="s">
        <v>187</v>
      </c>
    </row>
    <row r="594" spans="1:12" x14ac:dyDescent="0.35">
      <c r="A594" t="s">
        <v>144</v>
      </c>
      <c r="B594" t="s">
        <v>190</v>
      </c>
      <c r="C594" t="s">
        <v>25</v>
      </c>
      <c r="D594">
        <f>VLOOKUP(мпф1[[#This Row],[Номенклатура]],[1]!Таблица213[[product_name]:[упаковка]],7,FALSE)</f>
        <v>1065</v>
      </c>
      <c r="E594" t="s">
        <v>64</v>
      </c>
      <c r="F594" s="7">
        <v>589.71751399446157</v>
      </c>
      <c r="G594" t="str">
        <f>VLOOKUP(мпф1[[#This Row],[артикул]],[1]!Таблица213[[code]:[упаковка]],4,FALSE)</f>
        <v>ОХЛ</v>
      </c>
      <c r="H594" t="str">
        <f>VLOOKUP(мпф1[[#This Row],[артикул]],[1]!Таблица213[[code]:[упаковка]],5,FALSE)</f>
        <v>филе</v>
      </c>
      <c r="I594" s="7" cm="1">
        <f t="array" ref="I594">INDEX('[1]прайс ЗПП'!$A$1:$D$1080,MATCH(1,(мпф1[[#This Row],[артикул]]='[1]прайс ЗПП'!$B$1:$B$1080)*(мпф1[[#This Row],[Source.Name.1]]='[1]прайс ЗПП'!$A$1:$A$1080),0),4)</f>
        <v>1031.041523873906</v>
      </c>
      <c r="J594" s="7">
        <f>мпф1[[#This Row],[цена]]*мпф1[[#This Row],[объем]]</f>
        <v>608023.24428398116</v>
      </c>
      <c r="K594" s="7">
        <v>4403.4250000000002</v>
      </c>
      <c r="L594" t="s">
        <v>187</v>
      </c>
    </row>
    <row r="595" spans="1:12" x14ac:dyDescent="0.35">
      <c r="A595" t="s">
        <v>144</v>
      </c>
      <c r="B595" t="s">
        <v>190</v>
      </c>
      <c r="C595" t="s">
        <v>25</v>
      </c>
      <c r="D595">
        <f>VLOOKUP(мпф1[[#This Row],[Номенклатура]],[1]!Таблица213[[product_name]:[упаковка]],7,FALSE)</f>
        <v>744</v>
      </c>
      <c r="E595" t="s">
        <v>92</v>
      </c>
      <c r="F595" s="7">
        <v>11668.213952054297</v>
      </c>
      <c r="G595" t="str">
        <f>VLOOKUP(мпф1[[#This Row],[артикул]],[1]!Таблица213[[code]:[упаковка]],4,FALSE)</f>
        <v>ОХЛ</v>
      </c>
      <c r="H595" t="str">
        <f>VLOOKUP(мпф1[[#This Row],[артикул]],[1]!Таблица213[[code]:[упаковка]],5,FALSE)</f>
        <v>шея</v>
      </c>
      <c r="I595" s="7" cm="1">
        <f t="array" ref="I595">INDEX('[1]прайс ЗПП'!$A$1:$D$1080,MATCH(1,(мпф1[[#This Row],[артикул]]='[1]прайс ЗПП'!$B$1:$B$1080)*(мпф1[[#This Row],[Source.Name.1]]='[1]прайс ЗПП'!$A$1:$A$1080),0),4)</f>
        <v>348.6007505704805</v>
      </c>
      <c r="J595" s="7">
        <f>мпф1[[#This Row],[цена]]*мпф1[[#This Row],[объем]]</f>
        <v>4067548.1415030803</v>
      </c>
      <c r="K595" s="7">
        <v>1651.1999999999998</v>
      </c>
      <c r="L595" t="s">
        <v>187</v>
      </c>
    </row>
    <row r="596" spans="1:12" x14ac:dyDescent="0.35">
      <c r="A596" t="s">
        <v>144</v>
      </c>
      <c r="B596" t="s">
        <v>179</v>
      </c>
      <c r="C596" t="s">
        <v>25</v>
      </c>
      <c r="D596">
        <f>VLOOKUP(мпф1[[#This Row],[Номенклатура]],[1]!Таблица213[[product_name]:[упаковка]],7,FALSE)</f>
        <v>701</v>
      </c>
      <c r="E596" t="s">
        <v>26</v>
      </c>
      <c r="F596" s="7">
        <v>353.23508118639262</v>
      </c>
      <c r="G596" t="str">
        <f>VLOOKUP(мпф1[[#This Row],[артикул]],[1]!Таблица213[[code]:[упаковка]],4,FALSE)</f>
        <v>ОХЛ</v>
      </c>
      <c r="H596" t="str">
        <f>VLOOKUP(мпф1[[#This Row],[артикул]],[1]!Таблица213[[code]:[упаковка]],5,FALSE)</f>
        <v>тушка</v>
      </c>
      <c r="I596" s="7" cm="1">
        <f t="array" ref="I596">INDEX('[1]прайс ЗПП'!$A$1:$D$1080,MATCH(1,(мпф1[[#This Row],[артикул]]='[1]прайс ЗПП'!$B$1:$B$1080)*(мпф1[[#This Row],[Source.Name.1]]='[1]прайс ЗПП'!$A$1:$A$1080),0),4)</f>
        <v>830.24406062674745</v>
      </c>
      <c r="J596" s="7">
        <f>мпф1[[#This Row],[цена]]*мпф1[[#This Row],[объем]]</f>
        <v>293271.32816000941</v>
      </c>
      <c r="K596" s="7">
        <v>1645.6</v>
      </c>
      <c r="L596" t="s">
        <v>187</v>
      </c>
    </row>
    <row r="597" spans="1:12" x14ac:dyDescent="0.35">
      <c r="A597" t="s">
        <v>144</v>
      </c>
      <c r="B597" t="s">
        <v>179</v>
      </c>
      <c r="C597" t="s">
        <v>25</v>
      </c>
      <c r="D597">
        <f>VLOOKUP(мпф1[[#This Row],[Номенклатура]],[1]!Таблица213[[product_name]:[упаковка]],7,FALSE)</f>
        <v>702</v>
      </c>
      <c r="E597" t="s">
        <v>72</v>
      </c>
      <c r="F597" s="7">
        <v>1750.0517625865182</v>
      </c>
      <c r="G597" t="str">
        <f>VLOOKUP(мпф1[[#This Row],[артикул]],[1]!Таблица213[[code]:[упаковка]],4,FALSE)</f>
        <v>ОХЛ</v>
      </c>
      <c r="H597" t="str">
        <f>VLOOKUP(мпф1[[#This Row],[артикул]],[1]!Таблица213[[code]:[упаковка]],5,FALSE)</f>
        <v>тушка</v>
      </c>
      <c r="I597" s="7" cm="1">
        <f t="array" ref="I597">INDEX('[1]прайс ЗПП'!$A$1:$D$1080,MATCH(1,(мпф1[[#This Row],[артикул]]='[1]прайс ЗПП'!$B$1:$B$1080)*(мпф1[[#This Row],[Source.Name.1]]='[1]прайс ЗПП'!$A$1:$A$1080),0),4)</f>
        <v>794.68095353595959</v>
      </c>
      <c r="J597" s="7">
        <f>мпф1[[#This Row],[цена]]*мпф1[[#This Row],[объем]]</f>
        <v>1390732.8034295409</v>
      </c>
      <c r="K597" s="7">
        <v>1545.8000000000002</v>
      </c>
      <c r="L597" t="s">
        <v>187</v>
      </c>
    </row>
    <row r="598" spans="1:12" x14ac:dyDescent="0.35">
      <c r="A598" t="s">
        <v>144</v>
      </c>
      <c r="B598" t="s">
        <v>179</v>
      </c>
      <c r="C598" t="s">
        <v>25</v>
      </c>
      <c r="D598">
        <f>VLOOKUP(мпф1[[#This Row],[Номенклатура]],[1]!Таблица213[[product_name]:[упаковка]],7,FALSE)</f>
        <v>710</v>
      </c>
      <c r="E598" t="s">
        <v>28</v>
      </c>
      <c r="F598" s="7">
        <v>579.97381573171219</v>
      </c>
      <c r="G598" t="str">
        <f>VLOOKUP(мпф1[[#This Row],[артикул]],[1]!Таблица213[[code]:[упаковка]],4,FALSE)</f>
        <v>ОХЛ</v>
      </c>
      <c r="H598" t="str">
        <f>VLOOKUP(мпф1[[#This Row],[артикул]],[1]!Таблица213[[code]:[упаковка]],5,FALSE)</f>
        <v>бедро</v>
      </c>
      <c r="I598" s="7" cm="1">
        <f t="array" ref="I598">INDEX('[1]прайс ЗПП'!$A$1:$D$1080,MATCH(1,(мпф1[[#This Row],[артикул]]='[1]прайс ЗПП'!$B$1:$B$1080)*(мпф1[[#This Row],[Source.Name.1]]='[1]прайс ЗПП'!$A$1:$A$1080),0),4)</f>
        <v>845.90641427682806</v>
      </c>
      <c r="J598" s="7">
        <f>мпф1[[#This Row],[цена]]*мпф1[[#This Row],[объем]]</f>
        <v>490603.57084006246</v>
      </c>
      <c r="K598" s="7">
        <v>14301.6</v>
      </c>
      <c r="L598" t="s">
        <v>187</v>
      </c>
    </row>
    <row r="599" spans="1:12" x14ac:dyDescent="0.35">
      <c r="A599" t="s">
        <v>144</v>
      </c>
      <c r="B599" t="s">
        <v>179</v>
      </c>
      <c r="C599" t="s">
        <v>25</v>
      </c>
      <c r="D599">
        <f>VLOOKUP(мпф1[[#This Row],[Номенклатура]],[1]!Таблица213[[product_name]:[упаковка]],7,FALSE)</f>
        <v>711</v>
      </c>
      <c r="E599" s="22" t="s">
        <v>73</v>
      </c>
      <c r="F599" s="7">
        <v>26556.404341474718</v>
      </c>
      <c r="G599" t="str">
        <f>VLOOKUP(мпф1[[#This Row],[артикул]],[1]!Таблица213[[code]:[упаковка]],4,FALSE)</f>
        <v>ОХЛ</v>
      </c>
      <c r="H599" t="str">
        <f>VLOOKUP(мпф1[[#This Row],[артикул]],[1]!Таблица213[[code]:[упаковка]],5,FALSE)</f>
        <v>бедро</v>
      </c>
      <c r="I599" s="7" cm="1">
        <f t="array" ref="I599">INDEX('[1]прайс ЗПП'!$A$1:$D$1080,MATCH(1,(мпф1[[#This Row],[артикул]]='[1]прайс ЗПП'!$B$1:$B$1080)*(мпф1[[#This Row],[Source.Name.1]]='[1]прайс ЗПП'!$A$1:$A$1080),0),4)</f>
        <v>812.83657383686557</v>
      </c>
      <c r="J599" s="7">
        <f>мпф1[[#This Row],[цена]]*мпф1[[#This Row],[объем]]</f>
        <v>21586016.718350772</v>
      </c>
      <c r="K599" s="7">
        <v>2194.5</v>
      </c>
      <c r="L599" t="s">
        <v>187</v>
      </c>
    </row>
    <row r="600" spans="1:12" x14ac:dyDescent="0.35">
      <c r="A600" t="s">
        <v>144</v>
      </c>
      <c r="B600" t="s">
        <v>179</v>
      </c>
      <c r="C600" t="s">
        <v>25</v>
      </c>
      <c r="D600">
        <f>VLOOKUP(мпф1[[#This Row],[Номенклатура]],[1]!Таблица213[[product_name]:[упаковка]],7,FALSE)</f>
        <v>712</v>
      </c>
      <c r="E600" t="s">
        <v>30</v>
      </c>
      <c r="F600" s="7">
        <v>403.61510204485063</v>
      </c>
      <c r="G600" t="str">
        <f>VLOOKUP(мпф1[[#This Row],[артикул]],[1]!Таблица213[[code]:[упаковка]],4,FALSE)</f>
        <v>ОХЛ</v>
      </c>
      <c r="H600" t="str">
        <f>VLOOKUP(мпф1[[#This Row],[артикул]],[1]!Таблица213[[code]:[упаковка]],5,FALSE)</f>
        <v>голень</v>
      </c>
      <c r="I600" s="7" cm="1">
        <f t="array" ref="I600">INDEX('[1]прайс ЗПП'!$A$1:$D$1080,MATCH(1,(мпф1[[#This Row],[артикул]]='[1]прайс ЗПП'!$B$1:$B$1080)*(мпф1[[#This Row],[Source.Name.1]]='[1]прайс ЗПП'!$A$1:$A$1080),0),4)</f>
        <v>879.63611193408849</v>
      </c>
      <c r="J600" s="7">
        <f>мпф1[[#This Row],[цена]]*мпф1[[#This Row],[объем]]</f>
        <v>355034.41908061277</v>
      </c>
      <c r="K600" s="7">
        <v>1103.9000000000001</v>
      </c>
      <c r="L600" t="s">
        <v>187</v>
      </c>
    </row>
    <row r="601" spans="1:12" x14ac:dyDescent="0.35">
      <c r="A601" t="s">
        <v>144</v>
      </c>
      <c r="B601" t="s">
        <v>179</v>
      </c>
      <c r="C601" t="s">
        <v>25</v>
      </c>
      <c r="D601">
        <f>VLOOKUP(мпф1[[#This Row],[Номенклатура]],[1]!Таблица213[[product_name]:[упаковка]],7,FALSE)</f>
        <v>713</v>
      </c>
      <c r="E601" t="s">
        <v>74</v>
      </c>
      <c r="F601" s="7">
        <v>9101.1389935777406</v>
      </c>
      <c r="G601" t="str">
        <f>VLOOKUP(мпф1[[#This Row],[артикул]],[1]!Таблица213[[code]:[упаковка]],4,FALSE)</f>
        <v>ОХЛ</v>
      </c>
      <c r="H601" t="str">
        <f>VLOOKUP(мпф1[[#This Row],[артикул]],[1]!Таблица213[[code]:[упаковка]],5,FALSE)</f>
        <v>голень</v>
      </c>
      <c r="I601" s="7" cm="1">
        <f t="array" ref="I601">INDEX('[1]прайс ЗПП'!$A$1:$D$1080,MATCH(1,(мпф1[[#This Row],[артикул]]='[1]прайс ЗПП'!$B$1:$B$1080)*(мпф1[[#This Row],[Source.Name.1]]='[1]прайс ЗПП'!$A$1:$A$1080),0),4)</f>
        <v>841.96102857317726</v>
      </c>
      <c r="J601" s="7">
        <f>мпф1[[#This Row],[цена]]*мпф1[[#This Row],[объем]]</f>
        <v>7662804.3482201658</v>
      </c>
      <c r="K601" s="7">
        <v>3520.2664889845528</v>
      </c>
      <c r="L601" t="s">
        <v>187</v>
      </c>
    </row>
    <row r="602" spans="1:12" x14ac:dyDescent="0.35">
      <c r="A602" t="s">
        <v>144</v>
      </c>
      <c r="B602" t="s">
        <v>179</v>
      </c>
      <c r="C602" t="s">
        <v>25</v>
      </c>
      <c r="D602">
        <f>VLOOKUP(мпф1[[#This Row],[Номенклатура]],[1]!Таблица213[[product_name]:[упаковка]],7,FALSE)</f>
        <v>714</v>
      </c>
      <c r="E602" t="s">
        <v>32</v>
      </c>
      <c r="F602" s="7">
        <v>228.5303683354812</v>
      </c>
      <c r="G602" t="str">
        <f>VLOOKUP(мпф1[[#This Row],[артикул]],[1]!Таблица213[[code]:[упаковка]],4,FALSE)</f>
        <v>ОХЛ</v>
      </c>
      <c r="H602" t="str">
        <f>VLOOKUP(мпф1[[#This Row],[артикул]],[1]!Таблица213[[code]:[упаковка]],5,FALSE)</f>
        <v>крыло</v>
      </c>
      <c r="I602" s="7" cm="1">
        <f t="array" ref="I602">INDEX('[1]прайс ЗПП'!$A$1:$D$1080,MATCH(1,(мпф1[[#This Row],[артикул]]='[1]прайс ЗПП'!$B$1:$B$1080)*(мпф1[[#This Row],[Source.Name.1]]='[1]прайс ЗПП'!$A$1:$A$1080),0),4)</f>
        <v>862.15022164168329</v>
      </c>
      <c r="J602" s="7">
        <f>мпф1[[#This Row],[цена]]*мпф1[[#This Row],[объем]]</f>
        <v>197027.50771229062</v>
      </c>
      <c r="K602" s="7">
        <v>1318.2</v>
      </c>
      <c r="L602" t="s">
        <v>187</v>
      </c>
    </row>
    <row r="603" spans="1:12" x14ac:dyDescent="0.35">
      <c r="A603" t="s">
        <v>144</v>
      </c>
      <c r="B603" t="s">
        <v>179</v>
      </c>
      <c r="C603" t="s">
        <v>25</v>
      </c>
      <c r="D603">
        <f>VLOOKUP(мпф1[[#This Row],[Номенклатура]],[1]!Таблица213[[product_name]:[упаковка]],7,FALSE)</f>
        <v>715</v>
      </c>
      <c r="E603" t="s">
        <v>75</v>
      </c>
      <c r="F603" s="7">
        <v>6745.2201169659375</v>
      </c>
      <c r="G603" t="str">
        <f>VLOOKUP(мпф1[[#This Row],[артикул]],[1]!Таблица213[[code]:[упаковка]],4,FALSE)</f>
        <v>ОХЛ</v>
      </c>
      <c r="H603" t="str">
        <f>VLOOKUP(мпф1[[#This Row],[артикул]],[1]!Таблица213[[code]:[упаковка]],5,FALSE)</f>
        <v>крыло</v>
      </c>
      <c r="I603" s="7" cm="1">
        <f t="array" ref="I603">INDEX('[1]прайс ЗПП'!$A$1:$D$1080,MATCH(1,(мпф1[[#This Row],[артикул]]='[1]прайс ЗПП'!$B$1:$B$1080)*(мпф1[[#This Row],[Source.Name.1]]='[1]прайс ЗПП'!$A$1:$A$1080),0),4)</f>
        <v>830.96963690517828</v>
      </c>
      <c r="J603" s="7">
        <f>мпф1[[#This Row],[цена]]*мпф1[[#This Row],[объем]]</f>
        <v>5605073.1114406893</v>
      </c>
      <c r="K603" s="7">
        <v>2973.6</v>
      </c>
      <c r="L603" t="s">
        <v>187</v>
      </c>
    </row>
    <row r="604" spans="1:12" x14ac:dyDescent="0.35">
      <c r="A604" t="s">
        <v>144</v>
      </c>
      <c r="B604" t="s">
        <v>179</v>
      </c>
      <c r="C604" t="s">
        <v>25</v>
      </c>
      <c r="D604">
        <f>VLOOKUP(мпф1[[#This Row],[Номенклатура]],[1]!Таблица213[[product_name]:[упаковка]],7,FALSE)</f>
        <v>716</v>
      </c>
      <c r="E604" t="s">
        <v>34</v>
      </c>
      <c r="F604" s="7">
        <v>55.371985699488569</v>
      </c>
      <c r="G604" t="str">
        <f>VLOOKUP(мпф1[[#This Row],[артикул]],[1]!Таблица213[[code]:[упаковка]],4,FALSE)</f>
        <v>ОХЛ</v>
      </c>
      <c r="H604" t="str">
        <f>VLOOKUP(мпф1[[#This Row],[артикул]],[1]!Таблица213[[code]:[упаковка]],5,FALSE)</f>
        <v>четвертина</v>
      </c>
      <c r="I604" s="7" cm="1">
        <f t="array" ref="I604">INDEX('[1]прайс ЗПП'!$A$1:$D$1080,MATCH(1,(мпф1[[#This Row],[артикул]]='[1]прайс ЗПП'!$B$1:$B$1080)*(мпф1[[#This Row],[Source.Name.1]]='[1]прайс ЗПП'!$A$1:$A$1080),0),4)</f>
        <v>824.24828533053687</v>
      </c>
      <c r="J604" s="7">
        <f>мпф1[[#This Row],[цена]]*мпф1[[#This Row],[объем]]</f>
        <v>45640.264268150459</v>
      </c>
      <c r="K604" s="7">
        <v>1648.9689999999998</v>
      </c>
      <c r="L604" t="s">
        <v>187</v>
      </c>
    </row>
    <row r="605" spans="1:12" x14ac:dyDescent="0.35">
      <c r="A605" t="s">
        <v>144</v>
      </c>
      <c r="B605" t="s">
        <v>179</v>
      </c>
      <c r="C605" t="s">
        <v>25</v>
      </c>
      <c r="D605">
        <f>VLOOKUP(мпф1[[#This Row],[Номенклатура]],[1]!Таблица213[[product_name]:[упаковка]],7,FALSE)</f>
        <v>717</v>
      </c>
      <c r="E605" t="s">
        <v>76</v>
      </c>
      <c r="F605" s="7">
        <v>5720.4989364023368</v>
      </c>
      <c r="G605" t="str">
        <f>VLOOKUP(мпф1[[#This Row],[артикул]],[1]!Таблица213[[code]:[упаковка]],4,FALSE)</f>
        <v>ОХЛ</v>
      </c>
      <c r="H605" t="str">
        <f>VLOOKUP(мпф1[[#This Row],[артикул]],[1]!Таблица213[[code]:[упаковка]],5,FALSE)</f>
        <v>четвертина</v>
      </c>
      <c r="I605" s="7" cm="1">
        <f t="array" ref="I605">INDEX('[1]прайс ЗПП'!$A$1:$D$1080,MATCH(1,(мпф1[[#This Row],[артикул]]='[1]прайс ЗПП'!$B$1:$B$1080)*(мпф1[[#This Row],[Source.Name.1]]='[1]прайс ЗПП'!$A$1:$A$1080),0),4)</f>
        <v>796.78416492677025</v>
      </c>
      <c r="J605" s="7">
        <f>мпф1[[#This Row],[цена]]*мпф1[[#This Row],[объем]]</f>
        <v>4558002.9680058137</v>
      </c>
      <c r="K605" s="7">
        <v>1760.8</v>
      </c>
      <c r="L605" t="s">
        <v>187</v>
      </c>
    </row>
    <row r="606" spans="1:12" x14ac:dyDescent="0.35">
      <c r="A606" t="s">
        <v>144</v>
      </c>
      <c r="B606" t="s">
        <v>179</v>
      </c>
      <c r="C606" t="s">
        <v>25</v>
      </c>
      <c r="D606">
        <f>VLOOKUP(мпф1[[#This Row],[Номенклатура]],[1]!Таблица213[[product_name]:[упаковка]],7,FALSE)</f>
        <v>718</v>
      </c>
      <c r="E606" t="s">
        <v>36</v>
      </c>
      <c r="F606" s="7">
        <v>585.35189940022576</v>
      </c>
      <c r="G606" t="str">
        <f>VLOOKUP(мпф1[[#This Row],[артикул]],[1]!Таблица213[[code]:[упаковка]],4,FALSE)</f>
        <v>ОХЛ</v>
      </c>
      <c r="H606" t="str">
        <f>VLOOKUP(мпф1[[#This Row],[артикул]],[1]!Таблица213[[code]:[упаковка]],5,FALSE)</f>
        <v>филе</v>
      </c>
      <c r="I606" s="7" cm="1">
        <f t="array" ref="I606">INDEX('[1]прайс ЗПП'!$A$1:$D$1080,MATCH(1,(мпф1[[#This Row],[артикул]]='[1]прайс ЗПП'!$B$1:$B$1080)*(мпф1[[#This Row],[Source.Name.1]]='[1]прайс ЗПП'!$A$1:$A$1080),0),4)</f>
        <v>1115.7940751178014</v>
      </c>
      <c r="J606" s="7">
        <f>мпф1[[#This Row],[цена]]*мпф1[[#This Row],[объем]]</f>
        <v>653132.18120972323</v>
      </c>
      <c r="K606" s="7">
        <v>1115.5855746555674</v>
      </c>
      <c r="L606" t="s">
        <v>187</v>
      </c>
    </row>
    <row r="607" spans="1:12" x14ac:dyDescent="0.35">
      <c r="A607" t="s">
        <v>144</v>
      </c>
      <c r="B607" t="s">
        <v>179</v>
      </c>
      <c r="C607" t="s">
        <v>25</v>
      </c>
      <c r="D607">
        <f>VLOOKUP(мпф1[[#This Row],[Номенклатура]],[1]!Таблица213[[product_name]:[упаковка]],7,FALSE)</f>
        <v>719</v>
      </c>
      <c r="E607" t="s">
        <v>77</v>
      </c>
      <c r="F607" s="7">
        <v>20420.80645020794</v>
      </c>
      <c r="G607" t="str">
        <f>VLOOKUP(мпф1[[#This Row],[артикул]],[1]!Таблица213[[code]:[упаковка]],4,FALSE)</f>
        <v>ОХЛ</v>
      </c>
      <c r="H607" t="str">
        <f>VLOOKUP(мпф1[[#This Row],[артикул]],[1]!Таблица213[[code]:[упаковка]],5,FALSE)</f>
        <v>филе</v>
      </c>
      <c r="I607" s="7" cm="1">
        <f t="array" ref="I607">INDEX('[1]прайс ЗПП'!$A$1:$D$1080,MATCH(1,(мпф1[[#This Row],[артикул]]='[1]прайс ЗПП'!$B$1:$B$1080)*(мпф1[[#This Row],[Source.Name.1]]='[1]прайс ЗПП'!$A$1:$A$1080),0),4)</f>
        <v>1078.3861547947834</v>
      </c>
      <c r="J607" s="7">
        <f>мпф1[[#This Row],[цена]]*мпф1[[#This Row],[объем]]</f>
        <v>22021514.945648249</v>
      </c>
      <c r="K607" s="7">
        <v>1113.0408248983715</v>
      </c>
      <c r="L607" t="s">
        <v>187</v>
      </c>
    </row>
    <row r="608" spans="1:12" x14ac:dyDescent="0.35">
      <c r="A608" t="s">
        <v>144</v>
      </c>
      <c r="B608" t="s">
        <v>179</v>
      </c>
      <c r="C608" t="s">
        <v>25</v>
      </c>
      <c r="D608">
        <f>VLOOKUP(мпф1[[#This Row],[Номенклатура]],[1]!Таблица213[[product_name]:[упаковка]],7,FALSE)</f>
        <v>727</v>
      </c>
      <c r="E608" t="s">
        <v>38</v>
      </c>
      <c r="F608" s="7">
        <v>118.45786182056106</v>
      </c>
      <c r="G608" t="str">
        <f>VLOOKUP(мпф1[[#This Row],[артикул]],[1]!Таблица213[[code]:[упаковка]],4,FALSE)</f>
        <v>ОХЛ</v>
      </c>
      <c r="H608" t="str">
        <f>VLOOKUP(мпф1[[#This Row],[артикул]],[1]!Таблица213[[code]:[упаковка]],5,FALSE)</f>
        <v>грудка</v>
      </c>
      <c r="I608" s="7" cm="1">
        <f t="array" ref="I608">INDEX('[1]прайс ЗПП'!$A$1:$D$1080,MATCH(1,(мпф1[[#This Row],[артикул]]='[1]прайс ЗПП'!$B$1:$B$1080)*(мпф1[[#This Row],[Source.Name.1]]='[1]прайс ЗПП'!$A$1:$A$1080),0),4)</f>
        <v>891.67435740192946</v>
      </c>
      <c r="J608" s="7">
        <f>мпф1[[#This Row],[цена]]*мпф1[[#This Row],[объем]]</f>
        <v>105625.83781805534</v>
      </c>
      <c r="K608" s="7">
        <v>4244.8598699956947</v>
      </c>
      <c r="L608" t="s">
        <v>187</v>
      </c>
    </row>
    <row r="609" spans="1:12" x14ac:dyDescent="0.35">
      <c r="A609" t="s">
        <v>144</v>
      </c>
      <c r="B609" t="s">
        <v>179</v>
      </c>
      <c r="C609" t="s">
        <v>25</v>
      </c>
      <c r="D609">
        <f>VLOOKUP(мпф1[[#This Row],[Номенклатура]],[1]!Таблица213[[product_name]:[упаковка]],7,FALSE)</f>
        <v>725</v>
      </c>
      <c r="E609" t="s">
        <v>78</v>
      </c>
      <c r="F609" s="7">
        <v>5835.1613774406605</v>
      </c>
      <c r="G609" t="str">
        <f>VLOOKUP(мпф1[[#This Row],[артикул]],[1]!Таблица213[[code]:[упаковка]],4,FALSE)</f>
        <v>ОХЛ</v>
      </c>
      <c r="H609" t="str">
        <f>VLOOKUP(мпф1[[#This Row],[артикул]],[1]!Таблица213[[code]:[упаковка]],5,FALSE)</f>
        <v>грудка</v>
      </c>
      <c r="I609" s="7" cm="1">
        <f t="array" ref="I609">INDEX('[1]прайс ЗПП'!$A$1:$D$1080,MATCH(1,(мпф1[[#This Row],[артикул]]='[1]прайс ЗПП'!$B$1:$B$1080)*(мпф1[[#This Row],[Source.Name.1]]='[1]прайс ЗПП'!$A$1:$A$1080),0),4)</f>
        <v>861.52477550803349</v>
      </c>
      <c r="J609" s="7">
        <f>мпф1[[#This Row],[цена]]*мпф1[[#This Row],[объем]]</f>
        <v>5027136.0957527123</v>
      </c>
      <c r="K609" s="7">
        <v>970.27549042506996</v>
      </c>
      <c r="L609" t="s">
        <v>187</v>
      </c>
    </row>
    <row r="610" spans="1:12" x14ac:dyDescent="0.35">
      <c r="A610" t="s">
        <v>144</v>
      </c>
      <c r="B610" t="s">
        <v>179</v>
      </c>
      <c r="C610" t="s">
        <v>25</v>
      </c>
      <c r="D610">
        <f>VLOOKUP(мпф1[[#This Row],[Номенклатура]],[1]!Таблица213[[product_name]:[упаковка]],7,FALSE)</f>
        <v>721</v>
      </c>
      <c r="E610" t="s">
        <v>183</v>
      </c>
      <c r="F610" s="7">
        <v>705.93977936800081</v>
      </c>
      <c r="G610" t="str">
        <f>VLOOKUP(мпф1[[#This Row],[артикул]],[1]!Таблица213[[code]:[упаковка]],4,FALSE)</f>
        <v>ОХЛ</v>
      </c>
      <c r="H610" t="str">
        <f>VLOOKUP(мпф1[[#This Row],[артикул]],[1]!Таблица213[[code]:[упаковка]],5,FALSE)</f>
        <v>половинка</v>
      </c>
      <c r="I610" s="7" cm="1">
        <f t="array" ref="I610">INDEX('[1]прайс ЗПП'!$A$1:$D$1080,MATCH(1,(мпф1[[#This Row],[артикул]]='[1]прайс ЗПП'!$B$1:$B$1080)*(мпф1[[#This Row],[Source.Name.1]]='[1]прайс ЗПП'!$A$1:$A$1080),0),4)</f>
        <v>822.40052710458872</v>
      </c>
      <c r="J610" s="7">
        <f>мпф1[[#This Row],[цена]]*мпф1[[#This Row],[объем]]</f>
        <v>580565.2466563409</v>
      </c>
      <c r="K610" s="7">
        <v>4944.2824783158067</v>
      </c>
      <c r="L610" t="s">
        <v>187</v>
      </c>
    </row>
    <row r="611" spans="1:12" x14ac:dyDescent="0.35">
      <c r="A611" t="s">
        <v>144</v>
      </c>
      <c r="B611" t="s">
        <v>179</v>
      </c>
      <c r="C611" t="s">
        <v>25</v>
      </c>
      <c r="D611">
        <f>VLOOKUP(мпф1[[#This Row],[Номенклатура]],[1]!Таблица213[[product_name]:[упаковка]],7,FALSE)</f>
        <v>29</v>
      </c>
      <c r="E611" t="s">
        <v>79</v>
      </c>
      <c r="F611" s="7">
        <v>50.068155651644844</v>
      </c>
      <c r="G611" t="str">
        <f>VLOOKUP(мпф1[[#This Row],[артикул]],[1]!Таблица213[[code]:[упаковка]],4,FALSE)</f>
        <v>ОХЛ</v>
      </c>
      <c r="H611" t="str">
        <f>VLOOKUP(мпф1[[#This Row],[артикул]],[1]!Таблица213[[code]:[упаковка]],5,FALSE)</f>
        <v>табак</v>
      </c>
      <c r="I611" s="7" cm="1">
        <f t="array" ref="I611">INDEX('[1]прайс ЗПП'!$A$1:$D$1080,MATCH(1,(мпф1[[#This Row],[артикул]]='[1]прайс ЗПП'!$B$1:$B$1080)*(мпф1[[#This Row],[Source.Name.1]]='[1]прайс ЗПП'!$A$1:$A$1080),0),4)</f>
        <v>755.9875123699552</v>
      </c>
      <c r="J611" s="7">
        <f>мпф1[[#This Row],[цена]]*мпф1[[#This Row],[объем]]</f>
        <v>37850.900440038698</v>
      </c>
      <c r="K611" s="7">
        <v>4988.3339339800768</v>
      </c>
      <c r="L611" t="s">
        <v>187</v>
      </c>
    </row>
    <row r="612" spans="1:12" x14ac:dyDescent="0.35">
      <c r="A612" t="s">
        <v>144</v>
      </c>
      <c r="B612" t="s">
        <v>179</v>
      </c>
      <c r="C612" t="s">
        <v>25</v>
      </c>
      <c r="D612">
        <f>VLOOKUP(мпф1[[#This Row],[Номенклатура]],[1]!Таблица213[[product_name]:[упаковка]],7,FALSE)</f>
        <v>30</v>
      </c>
      <c r="E612" t="s">
        <v>80</v>
      </c>
      <c r="F612" s="7">
        <v>13768.742804202331</v>
      </c>
      <c r="G612" t="str">
        <f>VLOOKUP(мпф1[[#This Row],[артикул]],[1]!Таблица213[[code]:[упаковка]],4,FALSE)</f>
        <v>ОХЛ</v>
      </c>
      <c r="H612" t="str">
        <f>VLOOKUP(мпф1[[#This Row],[артикул]],[1]!Таблица213[[code]:[упаковка]],5,FALSE)</f>
        <v>рагу</v>
      </c>
      <c r="I612" s="7" cm="1">
        <f t="array" ref="I612">INDEX('[1]прайс ЗПП'!$A$1:$D$1080,MATCH(1,(мпф1[[#This Row],[артикул]]='[1]прайс ЗПП'!$B$1:$B$1080)*(мпф1[[#This Row],[Source.Name.1]]='[1]прайс ЗПП'!$A$1:$A$1080),0),4)</f>
        <v>707.72421221836021</v>
      </c>
      <c r="J612" s="7">
        <f>мпф1[[#This Row],[цена]]*мпф1[[#This Row],[объем]]</f>
        <v>9744472.6543413103</v>
      </c>
      <c r="K612" s="7">
        <v>3216.0711322262232</v>
      </c>
      <c r="L612" t="s">
        <v>187</v>
      </c>
    </row>
    <row r="613" spans="1:12" x14ac:dyDescent="0.35">
      <c r="A613" t="s">
        <v>144</v>
      </c>
      <c r="B613" t="s">
        <v>179</v>
      </c>
      <c r="C613" t="s">
        <v>25</v>
      </c>
      <c r="D613">
        <f>VLOOKUP(мпф1[[#This Row],[Номенклатура]],[1]!Таблица213[[product_name]:[упаковка]],7,FALSE)</f>
        <v>781</v>
      </c>
      <c r="E613" t="s">
        <v>188</v>
      </c>
      <c r="F613" s="7">
        <v>4091.3744989066554</v>
      </c>
      <c r="G613" t="str">
        <f>VLOOKUP(мпф1[[#This Row],[артикул]],[1]!Таблица213[[code]:[упаковка]],4,FALSE)</f>
        <v>ОХЛ</v>
      </c>
      <c r="H613" t="str">
        <f>VLOOKUP(мпф1[[#This Row],[артикул]],[1]!Таблица213[[code]:[упаковка]],5,FALSE)</f>
        <v>спинка</v>
      </c>
      <c r="I613" s="7" cm="1">
        <f t="array" ref="I613">INDEX('[1]прайс ЗПП'!$A$1:$D$1080,MATCH(1,(мпф1[[#This Row],[артикул]]='[1]прайс ЗПП'!$B$1:$B$1080)*(мпф1[[#This Row],[Source.Name.1]]='[1]прайс ЗПП'!$A$1:$A$1080),0),4)</f>
        <v>363.61097792355628</v>
      </c>
      <c r="J613" s="7">
        <f>мпф1[[#This Row],[цена]]*мпф1[[#This Row],[объем]]</f>
        <v>1487668.6825989489</v>
      </c>
      <c r="K613" s="7">
        <v>731.93892154436332</v>
      </c>
      <c r="L613" t="s">
        <v>187</v>
      </c>
    </row>
    <row r="614" spans="1:12" x14ac:dyDescent="0.35">
      <c r="A614" t="s">
        <v>144</v>
      </c>
      <c r="B614" t="s">
        <v>179</v>
      </c>
      <c r="C614" t="s">
        <v>25</v>
      </c>
      <c r="D614">
        <f>VLOOKUP(мпф1[[#This Row],[Номенклатура]],[1]!Таблица213[[product_name]:[упаковка]],7,FALSE)</f>
        <v>730</v>
      </c>
      <c r="E614" t="s">
        <v>45</v>
      </c>
      <c r="F614" s="7">
        <v>114.45665243246776</v>
      </c>
      <c r="G614" t="str">
        <f>VLOOKUP(мпф1[[#This Row],[артикул]],[1]!Таблица213[[code]:[упаковка]],4,FALSE)</f>
        <v>ОХЛ</v>
      </c>
      <c r="H614" t="str">
        <f>VLOOKUP(мпф1[[#This Row],[артикул]],[1]!Таблица213[[code]:[упаковка]],5,FALSE)</f>
        <v>желудки</v>
      </c>
      <c r="I614" s="7" cm="1">
        <f t="array" ref="I614">INDEX('[1]прайс ЗПП'!$A$1:$D$1080,MATCH(1,(мпф1[[#This Row],[артикул]]='[1]прайс ЗПП'!$B$1:$B$1080)*(мпф1[[#This Row],[Source.Name.1]]='[1]прайс ЗПП'!$A$1:$A$1080),0),4)</f>
        <v>560.52844849424787</v>
      </c>
      <c r="J614" s="7">
        <f>мпф1[[#This Row],[цена]]*мпф1[[#This Row],[объем]]</f>
        <v>64156.209807816536</v>
      </c>
      <c r="K614" s="7">
        <v>2723.6336072648546</v>
      </c>
      <c r="L614" t="s">
        <v>187</v>
      </c>
    </row>
    <row r="615" spans="1:12" x14ac:dyDescent="0.35">
      <c r="A615" t="s">
        <v>144</v>
      </c>
      <c r="B615" t="s">
        <v>179</v>
      </c>
      <c r="C615" t="s">
        <v>25</v>
      </c>
      <c r="D615">
        <f>VLOOKUP(мпф1[[#This Row],[Номенклатура]],[1]!Таблица213[[product_name]:[упаковка]],7,FALSE)</f>
        <v>731</v>
      </c>
      <c r="E615" t="s">
        <v>81</v>
      </c>
      <c r="F615" s="7">
        <v>1522.295983373627</v>
      </c>
      <c r="G615" t="str">
        <f>VLOOKUP(мпф1[[#This Row],[артикул]],[1]!Таблица213[[code]:[упаковка]],4,FALSE)</f>
        <v>ОХЛ</v>
      </c>
      <c r="H615" t="str">
        <f>VLOOKUP(мпф1[[#This Row],[артикул]],[1]!Таблица213[[code]:[упаковка]],5,FALSE)</f>
        <v>желудки</v>
      </c>
      <c r="I615" s="7" cm="1">
        <f t="array" ref="I615">INDEX('[1]прайс ЗПП'!$A$1:$D$1080,MATCH(1,(мпф1[[#This Row],[артикул]]='[1]прайс ЗПП'!$B$1:$B$1080)*(мпф1[[#This Row],[Source.Name.1]]='[1]прайс ЗПП'!$A$1:$A$1080),0),4)</f>
        <v>539.00985206632879</v>
      </c>
      <c r="J615" s="7">
        <f>мпф1[[#This Row],[цена]]*мпф1[[#This Row],[объем]]</f>
        <v>820532.53279938526</v>
      </c>
      <c r="K615" s="7">
        <v>3349.0598060531343</v>
      </c>
      <c r="L615" t="s">
        <v>187</v>
      </c>
    </row>
    <row r="616" spans="1:12" x14ac:dyDescent="0.35">
      <c r="A616" t="s">
        <v>144</v>
      </c>
      <c r="B616" t="s">
        <v>179</v>
      </c>
      <c r="C616" t="s">
        <v>25</v>
      </c>
      <c r="D616">
        <f>VLOOKUP(мпф1[[#This Row],[Номенклатура]],[1]!Таблица213[[product_name]:[упаковка]],7,FALSE)</f>
        <v>732</v>
      </c>
      <c r="E616" t="s">
        <v>47</v>
      </c>
      <c r="F616" s="7">
        <v>115.83564824490713</v>
      </c>
      <c r="G616" t="str">
        <f>VLOOKUP(мпф1[[#This Row],[артикул]],[1]!Таблица213[[code]:[упаковка]],4,FALSE)</f>
        <v>ОХЛ</v>
      </c>
      <c r="H616" t="str">
        <f>VLOOKUP(мпф1[[#This Row],[артикул]],[1]!Таблица213[[code]:[упаковка]],5,FALSE)</f>
        <v>печень</v>
      </c>
      <c r="I616" s="7" cm="1">
        <f t="array" ref="I616">INDEX('[1]прайс ЗПП'!$A$1:$D$1080,MATCH(1,(мпф1[[#This Row],[артикул]]='[1]прайс ЗПП'!$B$1:$B$1080)*(мпф1[[#This Row],[Source.Name.1]]='[1]прайс ЗПП'!$A$1:$A$1080),0),4)</f>
        <v>536.0700740421903</v>
      </c>
      <c r="J616" s="7">
        <f>мпф1[[#This Row],[цена]]*мпф1[[#This Row],[объем]]</f>
        <v>62096.024531372481</v>
      </c>
      <c r="K616" s="7">
        <v>839.46297301214145</v>
      </c>
      <c r="L616" t="s">
        <v>187</v>
      </c>
    </row>
    <row r="617" spans="1:12" x14ac:dyDescent="0.35">
      <c r="A617" t="s">
        <v>144</v>
      </c>
      <c r="B617" t="s">
        <v>179</v>
      </c>
      <c r="C617" t="s">
        <v>25</v>
      </c>
      <c r="D617">
        <f>VLOOKUP(мпф1[[#This Row],[Номенклатура]],[1]!Таблица213[[product_name]:[упаковка]],7,FALSE)</f>
        <v>733</v>
      </c>
      <c r="E617" t="s">
        <v>82</v>
      </c>
      <c r="F617" s="7">
        <v>8286.7040667510482</v>
      </c>
      <c r="G617" t="str">
        <f>VLOOKUP(мпф1[[#This Row],[артикул]],[1]!Таблица213[[code]:[упаковка]],4,FALSE)</f>
        <v>ОХЛ</v>
      </c>
      <c r="H617" t="str">
        <f>VLOOKUP(мпф1[[#This Row],[артикул]],[1]!Таблица213[[code]:[упаковка]],5,FALSE)</f>
        <v>печень</v>
      </c>
      <c r="I617" s="7" cm="1">
        <f t="array" ref="I617">INDEX('[1]прайс ЗПП'!$A$1:$D$1080,MATCH(1,(мпф1[[#This Row],[артикул]]='[1]прайс ЗПП'!$B$1:$B$1080)*(мпф1[[#This Row],[Source.Name.1]]='[1]прайс ЗПП'!$A$1:$A$1080),0),4)</f>
        <v>512.30030169493568</v>
      </c>
      <c r="J617" s="7">
        <f>мпф1[[#This Row],[цена]]*мпф1[[#This Row],[объем]]</f>
        <v>4245280.9934532121</v>
      </c>
      <c r="K617" s="7">
        <v>835.79549099048359</v>
      </c>
      <c r="L617" t="s">
        <v>187</v>
      </c>
    </row>
    <row r="618" spans="1:12" x14ac:dyDescent="0.35">
      <c r="A618" t="s">
        <v>144</v>
      </c>
      <c r="B618" t="s">
        <v>179</v>
      </c>
      <c r="C618" t="s">
        <v>25</v>
      </c>
      <c r="D618">
        <f>VLOOKUP(мпф1[[#This Row],[Номенклатура]],[1]!Таблица213[[product_name]:[упаковка]],7,FALSE)</f>
        <v>734</v>
      </c>
      <c r="E618" t="s">
        <v>49</v>
      </c>
      <c r="F618" s="7">
        <v>120.63243214017699</v>
      </c>
      <c r="G618" t="str">
        <f>VLOOKUP(мпф1[[#This Row],[артикул]],[1]!Таблица213[[code]:[упаковка]],4,FALSE)</f>
        <v>ОХЛ</v>
      </c>
      <c r="H618" t="str">
        <f>VLOOKUP(мпф1[[#This Row],[артикул]],[1]!Таблица213[[code]:[упаковка]],5,FALSE)</f>
        <v>сердце</v>
      </c>
      <c r="I618" s="7" cm="1">
        <f t="array" ref="I618">INDEX('[1]прайс ЗПП'!$A$1:$D$1080,MATCH(1,(мпф1[[#This Row],[артикул]]='[1]прайс ЗПП'!$B$1:$B$1080)*(мпф1[[#This Row],[Source.Name.1]]='[1]прайс ЗПП'!$A$1:$A$1080),0),4)</f>
        <v>895.87195896591265</v>
      </c>
      <c r="J618" s="7">
        <f>мпф1[[#This Row],[цена]]*мпф1[[#This Row],[объем]]</f>
        <v>108071.21329624289</v>
      </c>
      <c r="K618" s="7">
        <v>847.33189707670192</v>
      </c>
      <c r="L618" t="s">
        <v>187</v>
      </c>
    </row>
    <row r="619" spans="1:12" x14ac:dyDescent="0.35">
      <c r="A619" t="s">
        <v>144</v>
      </c>
      <c r="B619" t="s">
        <v>179</v>
      </c>
      <c r="C619" t="s">
        <v>25</v>
      </c>
      <c r="D619">
        <f>VLOOKUP(мпф1[[#This Row],[Номенклатура]],[1]!Таблица213[[product_name]:[упаковка]],7,FALSE)</f>
        <v>735</v>
      </c>
      <c r="E619" t="s">
        <v>83</v>
      </c>
      <c r="F619" s="7">
        <v>2222.941249652265</v>
      </c>
      <c r="G619" t="str">
        <f>VLOOKUP(мпф1[[#This Row],[артикул]],[1]!Таблица213[[code]:[упаковка]],4,FALSE)</f>
        <v>ОХЛ</v>
      </c>
      <c r="H619" t="str">
        <f>VLOOKUP(мпф1[[#This Row],[артикул]],[1]!Таблица213[[code]:[упаковка]],5,FALSE)</f>
        <v>сердце</v>
      </c>
      <c r="I619" s="7" cm="1">
        <f t="array" ref="I619">INDEX('[1]прайс ЗПП'!$A$1:$D$1080,MATCH(1,(мпф1[[#This Row],[артикул]]='[1]прайс ЗПП'!$B$1:$B$1080)*(мпф1[[#This Row],[Source.Name.1]]='[1]прайс ЗПП'!$A$1:$A$1080),0),4)</f>
        <v>869.80032279673628</v>
      </c>
      <c r="J619" s="7">
        <f>мпф1[[#This Row],[цена]]*мпф1[[#This Row],[объем]]</f>
        <v>1933515.0165057206</v>
      </c>
      <c r="K619" s="7">
        <v>6602.4</v>
      </c>
      <c r="L619" t="s">
        <v>187</v>
      </c>
    </row>
    <row r="620" spans="1:12" x14ac:dyDescent="0.35">
      <c r="A620" t="s">
        <v>144</v>
      </c>
      <c r="B620" t="s">
        <v>179</v>
      </c>
      <c r="C620" t="s">
        <v>25</v>
      </c>
      <c r="D620">
        <f>VLOOKUP(мпф1[[#This Row],[Номенклатура]],[1]!Таблица213[[product_name]:[упаковка]],7,FALSE)</f>
        <v>941</v>
      </c>
      <c r="E620" t="s">
        <v>51</v>
      </c>
      <c r="F620" s="7">
        <v>1402.2996811564142</v>
      </c>
      <c r="G620" t="str">
        <f>VLOOKUP(мпф1[[#This Row],[артикул]],[1]!Таблица213[[code]:[упаковка]],4,FALSE)</f>
        <v>ОХЛ</v>
      </c>
      <c r="H620" t="str">
        <f>VLOOKUP(мпф1[[#This Row],[артикул]],[1]!Таблица213[[code]:[упаковка]],5,FALSE)</f>
        <v>бедро</v>
      </c>
      <c r="I620" s="7" cm="1">
        <f t="array" ref="I620">INDEX('[1]прайс ЗПП'!$A$1:$D$1080,MATCH(1,(мпф1[[#This Row],[артикул]]='[1]прайс ЗПП'!$B$1:$B$1080)*(мпф1[[#This Row],[Source.Name.1]]='[1]прайс ЗПП'!$A$1:$A$1080),0),4)</f>
        <v>919.94520079288736</v>
      </c>
      <c r="J620" s="7">
        <f>мпф1[[#This Row],[цена]]*мпф1[[#This Row],[объем]]</f>
        <v>1290038.8617532393</v>
      </c>
      <c r="K620" s="7">
        <v>2205</v>
      </c>
      <c r="L620" t="s">
        <v>187</v>
      </c>
    </row>
    <row r="621" spans="1:12" x14ac:dyDescent="0.35">
      <c r="A621" t="s">
        <v>144</v>
      </c>
      <c r="B621" t="s">
        <v>179</v>
      </c>
      <c r="C621" t="s">
        <v>25</v>
      </c>
      <c r="D621">
        <f>VLOOKUP(мпф1[[#This Row],[Номенклатура]],[1]!Таблица213[[product_name]:[упаковка]],7,FALSE)</f>
        <v>942</v>
      </c>
      <c r="E621" t="s">
        <v>52</v>
      </c>
      <c r="F621" s="7">
        <v>231.19481633490889</v>
      </c>
      <c r="G621" t="str">
        <f>VLOOKUP(мпф1[[#This Row],[артикул]],[1]!Таблица213[[code]:[упаковка]],4,FALSE)</f>
        <v>ОХЛ</v>
      </c>
      <c r="H621" t="str">
        <f>VLOOKUP(мпф1[[#This Row],[артикул]],[1]!Таблица213[[code]:[упаковка]],5,FALSE)</f>
        <v>крыло</v>
      </c>
      <c r="I621" s="7" cm="1">
        <f t="array" ref="I621">INDEX('[1]прайс ЗПП'!$A$1:$D$1080,MATCH(1,(мпф1[[#This Row],[артикул]]='[1]прайс ЗПП'!$B$1:$B$1080)*(мпф1[[#This Row],[Source.Name.1]]='[1]прайс ЗПП'!$A$1:$A$1080),0),4)</f>
        <v>903.98358599780681</v>
      </c>
      <c r="J621" s="7">
        <f>мпф1[[#This Row],[цена]]*мпф1[[#This Row],[объем]]</f>
        <v>208996.31913453527</v>
      </c>
      <c r="K621" s="7">
        <v>2745.9</v>
      </c>
      <c r="L621" t="s">
        <v>187</v>
      </c>
    </row>
    <row r="622" spans="1:12" x14ac:dyDescent="0.35">
      <c r="A622" t="s">
        <v>144</v>
      </c>
      <c r="B622" t="s">
        <v>179</v>
      </c>
      <c r="C622" t="s">
        <v>25</v>
      </c>
      <c r="D622">
        <f>VLOOKUP(мпф1[[#This Row],[Номенклатура]],[1]!Таблица213[[product_name]:[упаковка]],7,FALSE)</f>
        <v>204</v>
      </c>
      <c r="E622" t="s">
        <v>84</v>
      </c>
      <c r="F622" s="7">
        <v>6410.0998917706065</v>
      </c>
      <c r="G622" t="str">
        <f>VLOOKUP(мпф1[[#This Row],[артикул]],[1]!Таблица213[[code]:[упаковка]],4,FALSE)</f>
        <v>ОХЛ</v>
      </c>
      <c r="H622" t="str">
        <f>VLOOKUP(мпф1[[#This Row],[артикул]],[1]!Таблица213[[code]:[упаковка]],5,FALSE)</f>
        <v>крыло</v>
      </c>
      <c r="I622" s="7" cm="1">
        <f t="array" ref="I622">INDEX('[1]прайс ЗПП'!$A$1:$D$1080,MATCH(1,(мпф1[[#This Row],[артикул]]='[1]прайс ЗПП'!$B$1:$B$1080)*(мпф1[[#This Row],[Source.Name.1]]='[1]прайс ЗПП'!$A$1:$A$1080),0),4)</f>
        <v>839.77868284589601</v>
      </c>
      <c r="J622" s="7">
        <f>мпф1[[#This Row],[цена]]*мпф1[[#This Row],[объем]]</f>
        <v>5383065.2440217407</v>
      </c>
      <c r="K622" s="7">
        <v>4177.17</v>
      </c>
      <c r="L622" t="s">
        <v>187</v>
      </c>
    </row>
    <row r="623" spans="1:12" x14ac:dyDescent="0.35">
      <c r="A623" t="s">
        <v>144</v>
      </c>
      <c r="B623" t="s">
        <v>179</v>
      </c>
      <c r="C623" t="s">
        <v>25</v>
      </c>
      <c r="D623">
        <f>VLOOKUP(мпф1[[#This Row],[Номенклатура]],[1]!Таблица213[[product_name]:[упаковка]],7,FALSE)</f>
        <v>959</v>
      </c>
      <c r="E623" t="s">
        <v>85</v>
      </c>
      <c r="F623" s="7">
        <v>702.17405550110516</v>
      </c>
      <c r="G623" t="str">
        <f>VLOOKUP(мпф1[[#This Row],[артикул]],[1]!Таблица213[[code]:[упаковка]],4,FALSE)</f>
        <v>ОХЛ</v>
      </c>
      <c r="H623" t="str">
        <f>VLOOKUP(мпф1[[#This Row],[артикул]],[1]!Таблица213[[code]:[упаковка]],5,FALSE)</f>
        <v>табак</v>
      </c>
      <c r="I623" s="7" cm="1">
        <f t="array" ref="I623">INDEX('[1]прайс ЗПП'!$A$1:$D$1080,MATCH(1,(мпф1[[#This Row],[артикул]]='[1]прайс ЗПП'!$B$1:$B$1080)*(мпф1[[#This Row],[Source.Name.1]]='[1]прайс ЗПП'!$A$1:$A$1080),0),4)</f>
        <v>677.95669596935511</v>
      </c>
      <c r="J623" s="7">
        <f>мпф1[[#This Row],[цена]]*мпф1[[#This Row],[объем]]</f>
        <v>476043.60266293184</v>
      </c>
      <c r="K623" s="7">
        <v>19253.759999999998</v>
      </c>
      <c r="L623" t="s">
        <v>187</v>
      </c>
    </row>
    <row r="624" spans="1:12" x14ac:dyDescent="0.35">
      <c r="A624" t="s">
        <v>144</v>
      </c>
      <c r="B624" t="s">
        <v>179</v>
      </c>
      <c r="C624" t="s">
        <v>25</v>
      </c>
      <c r="D624">
        <f>VLOOKUP(мпф1[[#This Row],[Номенклатура]],[1]!Таблица213[[product_name]:[упаковка]],7,FALSE)</f>
        <v>952</v>
      </c>
      <c r="E624" t="s">
        <v>86</v>
      </c>
      <c r="F624" s="7">
        <v>4675.8030902795299</v>
      </c>
      <c r="G624" t="str">
        <f>VLOOKUP(мпф1[[#This Row],[артикул]],[1]!Таблица213[[code]:[упаковка]],4,FALSE)</f>
        <v>ОХЛ</v>
      </c>
      <c r="H624" t="str">
        <f>VLOOKUP(мпф1[[#This Row],[артикул]],[1]!Таблица213[[code]:[упаковка]],5,FALSE)</f>
        <v>голень</v>
      </c>
      <c r="I624" s="7" cm="1">
        <f t="array" ref="I624">INDEX('[1]прайс ЗПП'!$A$1:$D$1080,MATCH(1,(мпф1[[#This Row],[артикул]]='[1]прайс ЗПП'!$B$1:$B$1080)*(мпф1[[#This Row],[Source.Name.1]]='[1]прайс ЗПП'!$A$1:$A$1080),0),4)</f>
        <v>883.62026016805021</v>
      </c>
      <c r="J624" s="7">
        <f>мпф1[[#This Row],[цена]]*мпф1[[#This Row],[объем]]</f>
        <v>4131634.3431273713</v>
      </c>
      <c r="K624" s="7">
        <v>3304.29</v>
      </c>
      <c r="L624" t="s">
        <v>187</v>
      </c>
    </row>
    <row r="625" spans="1:12" x14ac:dyDescent="0.35">
      <c r="A625" t="s">
        <v>144</v>
      </c>
      <c r="B625" t="s">
        <v>179</v>
      </c>
      <c r="C625" t="s">
        <v>25</v>
      </c>
      <c r="D625">
        <f>VLOOKUP(мпф1[[#This Row],[Номенклатура]],[1]!Таблица213[[product_name]:[упаковка]],7,FALSE)</f>
        <v>953</v>
      </c>
      <c r="E625" t="s">
        <v>87</v>
      </c>
      <c r="F625" s="7">
        <v>4663.5189868319221</v>
      </c>
      <c r="G625" t="str">
        <f>VLOOKUP(мпф1[[#This Row],[артикул]],[1]!Таблица213[[code]:[упаковка]],4,FALSE)</f>
        <v>ОХЛ</v>
      </c>
      <c r="H625" t="str">
        <f>VLOOKUP(мпф1[[#This Row],[артикул]],[1]!Таблица213[[code]:[упаковка]],5,FALSE)</f>
        <v>бедро</v>
      </c>
      <c r="I625" s="7" cm="1">
        <f t="array" ref="I625">INDEX('[1]прайс ЗПП'!$A$1:$D$1080,MATCH(1,(мпф1[[#This Row],[артикул]]='[1]прайс ЗПП'!$B$1:$B$1080)*(мпф1[[#This Row],[Source.Name.1]]='[1]прайс ЗПП'!$A$1:$A$1080),0),4)</f>
        <v>897.31582142724778</v>
      </c>
      <c r="J625" s="7">
        <f>мпф1[[#This Row],[цена]]*мпф1[[#This Row],[объем]]</f>
        <v>4184649.3704106524</v>
      </c>
      <c r="K625" s="7">
        <v>6606.8200000000006</v>
      </c>
      <c r="L625" t="s">
        <v>187</v>
      </c>
    </row>
    <row r="626" spans="1:12" x14ac:dyDescent="0.35">
      <c r="A626" t="s">
        <v>144</v>
      </c>
      <c r="B626" t="s">
        <v>179</v>
      </c>
      <c r="C626" t="s">
        <v>25</v>
      </c>
      <c r="D626">
        <f>VLOOKUP(мпф1[[#This Row],[Номенклатура]],[1]!Таблица213[[product_name]:[упаковка]],7,FALSE)</f>
        <v>954</v>
      </c>
      <c r="E626" t="s">
        <v>191</v>
      </c>
      <c r="F626" s="7">
        <v>582.02388624947196</v>
      </c>
      <c r="G626" t="str">
        <f>VLOOKUP(мпф1[[#This Row],[артикул]],[1]!Таблица213[[code]:[упаковка]],4,FALSE)</f>
        <v>ОХЛ</v>
      </c>
      <c r="H626" t="str">
        <f>VLOOKUP(мпф1[[#This Row],[артикул]],[1]!Таблица213[[code]:[упаковка]],5,FALSE)</f>
        <v>филе</v>
      </c>
      <c r="I626" s="7" cm="1">
        <f t="array" ref="I626">INDEX('[1]прайс ЗПП'!$A$1:$D$1080,MATCH(1,(мпф1[[#This Row],[артикул]]='[1]прайс ЗПП'!$B$1:$B$1080)*(мпф1[[#This Row],[Source.Name.1]]='[1]прайс ЗПП'!$A$1:$A$1080),0),4)</f>
        <v>1078.2653792614628</v>
      </c>
      <c r="J626" s="7">
        <f>мпф1[[#This Row],[цена]]*мпф1[[#This Row],[объем]]</f>
        <v>627576.20644601737</v>
      </c>
      <c r="K626" s="7">
        <v>4072.8230000000003</v>
      </c>
      <c r="L626" t="s">
        <v>187</v>
      </c>
    </row>
    <row r="627" spans="1:12" x14ac:dyDescent="0.35">
      <c r="A627" t="s">
        <v>144</v>
      </c>
      <c r="B627" t="s">
        <v>179</v>
      </c>
      <c r="C627" t="s">
        <v>25</v>
      </c>
      <c r="D627">
        <f>VLOOKUP(мпф1[[#This Row],[Номенклатура]],[1]!Таблица213[[product_name]:[упаковка]],7,FALSE)</f>
        <v>958</v>
      </c>
      <c r="E627" t="s">
        <v>58</v>
      </c>
      <c r="F627" s="7">
        <v>1751.8047064196073</v>
      </c>
      <c r="G627" t="str">
        <f>VLOOKUP(мпф1[[#This Row],[артикул]],[1]!Таблица213[[code]:[упаковка]],4,FALSE)</f>
        <v>ОХЛ</v>
      </c>
      <c r="H627" t="str">
        <f>VLOOKUP(мпф1[[#This Row],[артикул]],[1]!Таблица213[[code]:[упаковка]],5,FALSE)</f>
        <v>табак</v>
      </c>
      <c r="I627" s="7" cm="1">
        <f t="array" ref="I627">INDEX('[1]прайс ЗПП'!$A$1:$D$1080,MATCH(1,(мпф1[[#This Row],[артикул]]='[1]прайс ЗПП'!$B$1:$B$1080)*(мпф1[[#This Row],[Source.Name.1]]='[1]прайс ЗПП'!$A$1:$A$1080),0),4)</f>
        <v>780.4634996377381</v>
      </c>
      <c r="J627" s="7">
        <f>мпф1[[#This Row],[цена]]*мпф1[[#This Row],[объем]]</f>
        <v>1367219.6318541071</v>
      </c>
      <c r="K627" s="7">
        <v>6596.7800000000007</v>
      </c>
      <c r="L627" t="s">
        <v>187</v>
      </c>
    </row>
    <row r="628" spans="1:12" x14ac:dyDescent="0.35">
      <c r="A628" t="s">
        <v>144</v>
      </c>
      <c r="B628" t="s">
        <v>179</v>
      </c>
      <c r="C628" t="s">
        <v>25</v>
      </c>
      <c r="D628">
        <f>VLOOKUP(мпф1[[#This Row],[Номенклатура]],[1]!Таблица213[[product_name]:[упаковка]],7,FALSE)</f>
        <v>205</v>
      </c>
      <c r="E628" t="s">
        <v>88</v>
      </c>
      <c r="F628" s="7">
        <v>2694.7758978952197</v>
      </c>
      <c r="G628" t="str">
        <f>VLOOKUP(мпф1[[#This Row],[артикул]],[1]!Таблица213[[code]:[упаковка]],4,FALSE)</f>
        <v>ОХЛ</v>
      </c>
      <c r="H628" t="str">
        <f>VLOOKUP(мпф1[[#This Row],[артикул]],[1]!Таблица213[[code]:[упаковка]],5,FALSE)</f>
        <v>рагу</v>
      </c>
      <c r="I628" s="7" cm="1">
        <f t="array" ref="I628">INDEX('[1]прайс ЗПП'!$A$1:$D$1080,MATCH(1,(мпф1[[#This Row],[артикул]]='[1]прайс ЗПП'!$B$1:$B$1080)*(мпф1[[#This Row],[Source.Name.1]]='[1]прайс ЗПП'!$A$1:$A$1080),0),4)</f>
        <v>598.7980167185882</v>
      </c>
      <c r="J628" s="7">
        <f>мпф1[[#This Row],[цена]]*мпф1[[#This Row],[объем]]</f>
        <v>1613626.4631607104</v>
      </c>
      <c r="K628" s="7">
        <v>330.59999999999997</v>
      </c>
      <c r="L628" t="s">
        <v>187</v>
      </c>
    </row>
    <row r="629" spans="1:12" x14ac:dyDescent="0.35">
      <c r="A629" t="s">
        <v>144</v>
      </c>
      <c r="B629" t="s">
        <v>179</v>
      </c>
      <c r="C629" t="s">
        <v>25</v>
      </c>
      <c r="D629">
        <f>VLOOKUP(мпф1[[#This Row],[Номенклатура]],[1]!Таблица213[[product_name]:[упаковка]],7,FALSE)</f>
        <v>961</v>
      </c>
      <c r="E629" t="s">
        <v>89</v>
      </c>
      <c r="F629" s="7">
        <v>586.2112498600568</v>
      </c>
      <c r="G629" t="str">
        <f>VLOOKUP(мпф1[[#This Row],[артикул]],[1]!Таблица213[[code]:[упаковка]],4,FALSE)</f>
        <v>ОХЛ</v>
      </c>
      <c r="H629" t="str">
        <f>VLOOKUP(мпф1[[#This Row],[артикул]],[1]!Таблица213[[code]:[упаковка]],5,FALSE)</f>
        <v>табак</v>
      </c>
      <c r="I629" s="7" cm="1">
        <f t="array" ref="I629">INDEX('[1]прайс ЗПП'!$A$1:$D$1080,MATCH(1,(мпф1[[#This Row],[артикул]]='[1]прайс ЗПП'!$B$1:$B$1080)*(мпф1[[#This Row],[Source.Name.1]]='[1]прайс ЗПП'!$A$1:$A$1080),0),4)</f>
        <v>770.26695377434407</v>
      </c>
      <c r="J629" s="7">
        <f>мпф1[[#This Row],[цена]]*мпф1[[#This Row],[объем]]</f>
        <v>451539.15369795682</v>
      </c>
      <c r="K629" s="7">
        <v>5506.2</v>
      </c>
      <c r="L629" t="s">
        <v>187</v>
      </c>
    </row>
    <row r="630" spans="1:12" x14ac:dyDescent="0.35">
      <c r="A630" t="s">
        <v>144</v>
      </c>
      <c r="B630" t="s">
        <v>179</v>
      </c>
      <c r="C630" t="s">
        <v>25</v>
      </c>
      <c r="D630">
        <f>VLOOKUP(мпф1[[#This Row],[Номенклатура]],[1]!Таблица213[[product_name]:[упаковка]],7,FALSE)</f>
        <v>960</v>
      </c>
      <c r="E630" t="s">
        <v>189</v>
      </c>
      <c r="F630" s="7">
        <v>577.48979595321725</v>
      </c>
      <c r="G630" t="str">
        <f>VLOOKUP(мпф1[[#This Row],[артикул]],[1]!Таблица213[[code]:[упаковка]],4,FALSE)</f>
        <v>ОХЛ</v>
      </c>
      <c r="H630" t="str">
        <f>VLOOKUP(мпф1[[#This Row],[артикул]],[1]!Таблица213[[code]:[упаковка]],5,FALSE)</f>
        <v>крыло</v>
      </c>
      <c r="I630" s="7" cm="1">
        <f t="array" ref="I630">INDEX('[1]прайс ЗПП'!$A$1:$D$1080,MATCH(1,(мпф1[[#This Row],[артикул]]='[1]прайс ЗПП'!$B$1:$B$1080)*(мпф1[[#This Row],[Source.Name.1]]='[1]прайс ЗПП'!$A$1:$A$1080),0),4)</f>
        <v>851.28162114787904</v>
      </c>
      <c r="J630" s="7">
        <f>мпф1[[#This Row],[цена]]*мпф1[[#This Row],[объем]]</f>
        <v>491606.44969541265</v>
      </c>
      <c r="K630" s="7">
        <v>3851.92</v>
      </c>
      <c r="L630" t="s">
        <v>187</v>
      </c>
    </row>
    <row r="631" spans="1:12" x14ac:dyDescent="0.35">
      <c r="A631" t="s">
        <v>144</v>
      </c>
      <c r="B631" t="s">
        <v>179</v>
      </c>
      <c r="C631" t="s">
        <v>25</v>
      </c>
      <c r="D631">
        <f>VLOOKUP(мпф1[[#This Row],[Номенклатура]],[1]!Таблица213[[product_name]:[упаковка]],7,FALSE)</f>
        <v>1064</v>
      </c>
      <c r="E631" t="s">
        <v>62</v>
      </c>
      <c r="F631" s="7">
        <v>2622.4453058449626</v>
      </c>
      <c r="G631" t="str">
        <f>VLOOKUP(мпф1[[#This Row],[артикул]],[1]!Таблица213[[code]:[упаковка]],4,FALSE)</f>
        <v>ОХЛ</v>
      </c>
      <c r="H631" t="str">
        <f>VLOOKUP(мпф1[[#This Row],[артикул]],[1]!Таблица213[[code]:[упаковка]],5,FALSE)</f>
        <v>бедро</v>
      </c>
      <c r="I631" s="7" cm="1">
        <f t="array" ref="I631">INDEX('[1]прайс ЗПП'!$A$1:$D$1080,MATCH(1,(мпф1[[#This Row],[артикул]]='[1]прайс ЗПП'!$B$1:$B$1080)*(мпф1[[#This Row],[Source.Name.1]]='[1]прайс ЗПП'!$A$1:$A$1080),0),4)</f>
        <v>872.01246392399355</v>
      </c>
      <c r="J631" s="7">
        <f>мпф1[[#This Row],[цена]]*мпф1[[#This Row],[объем]]</f>
        <v>2286804.9926557769</v>
      </c>
      <c r="K631" s="7">
        <v>16510.5</v>
      </c>
      <c r="L631" t="s">
        <v>187</v>
      </c>
    </row>
    <row r="632" spans="1:12" x14ac:dyDescent="0.35">
      <c r="A632" t="s">
        <v>144</v>
      </c>
      <c r="B632" t="s">
        <v>179</v>
      </c>
      <c r="C632" t="s">
        <v>25</v>
      </c>
      <c r="D632">
        <f>VLOOKUP(мпф1[[#This Row],[Номенклатура]],[1]!Таблица213[[product_name]:[упаковка]],7,FALSE)</f>
        <v>1066</v>
      </c>
      <c r="E632" t="s">
        <v>63</v>
      </c>
      <c r="F632" s="7">
        <v>3145.4729080493908</v>
      </c>
      <c r="G632" t="str">
        <f>VLOOKUP(мпф1[[#This Row],[артикул]],[1]!Таблица213[[code]:[упаковка]],4,FALSE)</f>
        <v>ОХЛ</v>
      </c>
      <c r="H632" t="str">
        <f>VLOOKUP(мпф1[[#This Row],[артикул]],[1]!Таблица213[[code]:[упаковка]],5,FALSE)</f>
        <v>бедро</v>
      </c>
      <c r="I632" s="7" cm="1">
        <f t="array" ref="I632">INDEX('[1]прайс ЗПП'!$A$1:$D$1080,MATCH(1,(мпф1[[#This Row],[артикул]]='[1]прайс ЗПП'!$B$1:$B$1080)*(мпф1[[#This Row],[Source.Name.1]]='[1]прайс ЗПП'!$A$1:$A$1080),0),4)</f>
        <v>884.41603179246226</v>
      </c>
      <c r="J632" s="7">
        <f>мпф1[[#This Row],[цена]]*мпф1[[#This Row],[объем]]</f>
        <v>2781906.6674477388</v>
      </c>
      <c r="K632" s="7">
        <v>1982.1779999999999</v>
      </c>
      <c r="L632" t="s">
        <v>187</v>
      </c>
    </row>
    <row r="633" spans="1:12" x14ac:dyDescent="0.35">
      <c r="A633" t="s">
        <v>144</v>
      </c>
      <c r="B633" t="s">
        <v>179</v>
      </c>
      <c r="C633" t="s">
        <v>25</v>
      </c>
      <c r="D633">
        <f>VLOOKUP(мпф1[[#This Row],[Номенклатура]],[1]!Таблица213[[product_name]:[упаковка]],7,FALSE)</f>
        <v>1065</v>
      </c>
      <c r="E633" t="s">
        <v>64</v>
      </c>
      <c r="F633" s="7">
        <v>227.84540313422377</v>
      </c>
      <c r="G633" t="str">
        <f>VLOOKUP(мпф1[[#This Row],[артикул]],[1]!Таблица213[[code]:[упаковка]],4,FALSE)</f>
        <v>ОХЛ</v>
      </c>
      <c r="H633" t="str">
        <f>VLOOKUP(мпф1[[#This Row],[артикул]],[1]!Таблица213[[code]:[упаковка]],5,FALSE)</f>
        <v>филе</v>
      </c>
      <c r="I633" s="7" cm="1">
        <f t="array" ref="I633">INDEX('[1]прайс ЗПП'!$A$1:$D$1080,MATCH(1,(мпф1[[#This Row],[артикул]]='[1]прайс ЗПП'!$B$1:$B$1080)*(мпф1[[#This Row],[Source.Name.1]]='[1]прайс ЗПП'!$A$1:$A$1080),0),4)</f>
        <v>1031.041523873906</v>
      </c>
      <c r="J633" s="7">
        <f>мпф1[[#This Row],[цена]]*мпф1[[#This Row],[объем]]</f>
        <v>234918.07165517451</v>
      </c>
      <c r="K633" s="7">
        <v>5826.07</v>
      </c>
      <c r="L633" t="s">
        <v>187</v>
      </c>
    </row>
    <row r="634" spans="1:12" x14ac:dyDescent="0.35">
      <c r="A634" t="s">
        <v>144</v>
      </c>
      <c r="B634" t="s">
        <v>179</v>
      </c>
      <c r="C634" t="s">
        <v>25</v>
      </c>
      <c r="D634">
        <f>VLOOKUP(мпф1[[#This Row],[Номенклатура]],[1]!Таблица213[[product_name]:[упаковка]],7,FALSE)</f>
        <v>744</v>
      </c>
      <c r="E634" t="s">
        <v>92</v>
      </c>
      <c r="F634" s="7">
        <v>7591.6901772816054</v>
      </c>
      <c r="G634" t="str">
        <f>VLOOKUP(мпф1[[#This Row],[артикул]],[1]!Таблица213[[code]:[упаковка]],4,FALSE)</f>
        <v>ОХЛ</v>
      </c>
      <c r="H634" t="str">
        <f>VLOOKUP(мпф1[[#This Row],[артикул]],[1]!Таблица213[[code]:[упаковка]],5,FALSE)</f>
        <v>шея</v>
      </c>
      <c r="I634" s="7" cm="1">
        <f t="array" ref="I634">INDEX('[1]прайс ЗПП'!$A$1:$D$1080,MATCH(1,(мпф1[[#This Row],[артикул]]='[1]прайс ЗПП'!$B$1:$B$1080)*(мпф1[[#This Row],[Source.Name.1]]='[1]прайс ЗПП'!$A$1:$A$1080),0),4)</f>
        <v>348.6007505704805</v>
      </c>
      <c r="J634" s="7">
        <f>мпф1[[#This Row],[цена]]*мпф1[[#This Row],[объем]]</f>
        <v>2646468.8938989118</v>
      </c>
      <c r="K634" s="7">
        <v>108.89999999999999</v>
      </c>
      <c r="L634" t="s">
        <v>187</v>
      </c>
    </row>
    <row r="635" spans="1:12" x14ac:dyDescent="0.35">
      <c r="A635" t="s">
        <v>144</v>
      </c>
      <c r="B635" t="s">
        <v>192</v>
      </c>
      <c r="C635" t="s">
        <v>25</v>
      </c>
      <c r="D635">
        <f>VLOOKUP(мпф1[[#This Row],[Номенклатура]],[1]!Таблица213[[product_name]:[упаковка]],7,FALSE)</f>
        <v>701</v>
      </c>
      <c r="E635" t="s">
        <v>26</v>
      </c>
      <c r="F635" s="7">
        <v>1613.4251005540634</v>
      </c>
      <c r="G635" t="str">
        <f>VLOOKUP(мпф1[[#This Row],[артикул]],[1]!Таблица213[[code]:[упаковка]],4,FALSE)</f>
        <v>ОХЛ</v>
      </c>
      <c r="H635" t="str">
        <f>VLOOKUP(мпф1[[#This Row],[артикул]],[1]!Таблица213[[code]:[упаковка]],5,FALSE)</f>
        <v>тушка</v>
      </c>
      <c r="I635" s="7" cm="1">
        <f t="array" ref="I635">INDEX('[1]прайс ЗПП'!$A$1:$D$1080,MATCH(1,(мпф1[[#This Row],[артикул]]='[1]прайс ЗПП'!$B$1:$B$1080)*(мпф1[[#This Row],[Source.Name.1]]='[1]прайс ЗПП'!$A$1:$A$1080),0),4)</f>
        <v>830.24406062674745</v>
      </c>
      <c r="J635" s="7">
        <f>мпф1[[#This Row],[цена]]*мпф1[[#This Row],[объем]]</f>
        <v>1339536.6070011239</v>
      </c>
      <c r="K635" s="7">
        <v>2419</v>
      </c>
      <c r="L635" t="s">
        <v>187</v>
      </c>
    </row>
    <row r="636" spans="1:12" x14ac:dyDescent="0.35">
      <c r="A636" t="s">
        <v>144</v>
      </c>
      <c r="B636" t="s">
        <v>192</v>
      </c>
      <c r="C636" t="s">
        <v>25</v>
      </c>
      <c r="D636">
        <f>VLOOKUP(мпф1[[#This Row],[Номенклатура]],[1]!Таблица213[[product_name]:[упаковка]],7,FALSE)</f>
        <v>702</v>
      </c>
      <c r="E636" t="s">
        <v>72</v>
      </c>
      <c r="F636" s="7">
        <v>2013.7581925653085</v>
      </c>
      <c r="G636" t="str">
        <f>VLOOKUP(мпф1[[#This Row],[артикул]],[1]!Таблица213[[code]:[упаковка]],4,FALSE)</f>
        <v>ОХЛ</v>
      </c>
      <c r="H636" t="str">
        <f>VLOOKUP(мпф1[[#This Row],[артикул]],[1]!Таблица213[[code]:[упаковка]],5,FALSE)</f>
        <v>тушка</v>
      </c>
      <c r="I636" s="7" cm="1">
        <f t="array" ref="I636">INDEX('[1]прайс ЗПП'!$A$1:$D$1080,MATCH(1,(мпф1[[#This Row],[артикул]]='[1]прайс ЗПП'!$B$1:$B$1080)*(мпф1[[#This Row],[Source.Name.1]]='[1]прайс ЗПП'!$A$1:$A$1080),0),4)</f>
        <v>794.68095353595959</v>
      </c>
      <c r="J636" s="7">
        <f>мпф1[[#This Row],[цена]]*мпф1[[#This Row],[объем]]</f>
        <v>1600295.28065865</v>
      </c>
      <c r="K636" s="7">
        <v>5498.8</v>
      </c>
      <c r="L636" t="s">
        <v>187</v>
      </c>
    </row>
    <row r="637" spans="1:12" x14ac:dyDescent="0.35">
      <c r="A637" t="s">
        <v>144</v>
      </c>
      <c r="B637" t="s">
        <v>192</v>
      </c>
      <c r="C637" t="s">
        <v>25</v>
      </c>
      <c r="D637">
        <f>VLOOKUP(мпф1[[#This Row],[Номенклатура]],[1]!Таблица213[[product_name]:[упаковка]],7,FALSE)</f>
        <v>710</v>
      </c>
      <c r="E637" s="22" t="s">
        <v>28</v>
      </c>
      <c r="F637" s="7">
        <v>3062.2617470634405</v>
      </c>
      <c r="G637" t="str">
        <f>VLOOKUP(мпф1[[#This Row],[артикул]],[1]!Таблица213[[code]:[упаковка]],4,FALSE)</f>
        <v>ОХЛ</v>
      </c>
      <c r="H637" t="str">
        <f>VLOOKUP(мпф1[[#This Row],[артикул]],[1]!Таблица213[[code]:[упаковка]],5,FALSE)</f>
        <v>бедро</v>
      </c>
      <c r="I637" s="7" cm="1">
        <f t="array" ref="I637">INDEX('[1]прайс ЗПП'!$A$1:$D$1080,MATCH(1,(мпф1[[#This Row],[артикул]]='[1]прайс ЗПП'!$B$1:$B$1080)*(мпф1[[#This Row],[Source.Name.1]]='[1]прайс ЗПП'!$A$1:$A$1080),0),4)</f>
        <v>845.90641427682806</v>
      </c>
      <c r="J637" s="7">
        <f>мпф1[[#This Row],[цена]]*мпф1[[#This Row],[объем]]</f>
        <v>2590386.8540355298</v>
      </c>
      <c r="K637" s="7">
        <v>2965.9</v>
      </c>
      <c r="L637" t="s">
        <v>187</v>
      </c>
    </row>
    <row r="638" spans="1:12" x14ac:dyDescent="0.35">
      <c r="A638" t="s">
        <v>144</v>
      </c>
      <c r="B638" t="s">
        <v>192</v>
      </c>
      <c r="C638" t="s">
        <v>25</v>
      </c>
      <c r="D638">
        <f>VLOOKUP(мпф1[[#This Row],[Номенклатура]],[1]!Таблица213[[product_name]:[упаковка]],7,FALSE)</f>
        <v>711</v>
      </c>
      <c r="E638" t="s">
        <v>73</v>
      </c>
      <c r="F638" s="7">
        <v>14110.691335046911</v>
      </c>
      <c r="G638" t="str">
        <f>VLOOKUP(мпф1[[#This Row],[артикул]],[1]!Таблица213[[code]:[упаковка]],4,FALSE)</f>
        <v>ОХЛ</v>
      </c>
      <c r="H638" t="str">
        <f>VLOOKUP(мпф1[[#This Row],[артикул]],[1]!Таблица213[[code]:[упаковка]],5,FALSE)</f>
        <v>бедро</v>
      </c>
      <c r="I638" s="7" cm="1">
        <f t="array" ref="I638">INDEX('[1]прайс ЗПП'!$A$1:$D$1080,MATCH(1,(мпф1[[#This Row],[артикул]]='[1]прайс ЗПП'!$B$1:$B$1080)*(мпф1[[#This Row],[Source.Name.1]]='[1]прайс ЗПП'!$A$1:$A$1080),0),4)</f>
        <v>812.83657383686557</v>
      </c>
      <c r="J638" s="7">
        <f>мпф1[[#This Row],[цена]]*мпф1[[#This Row],[объем]]</f>
        <v>11469685.999249078</v>
      </c>
      <c r="K638" s="7">
        <v>879.80000000000007</v>
      </c>
      <c r="L638" t="s">
        <v>187</v>
      </c>
    </row>
    <row r="639" spans="1:12" x14ac:dyDescent="0.35">
      <c r="A639" t="s">
        <v>144</v>
      </c>
      <c r="B639" t="s">
        <v>192</v>
      </c>
      <c r="C639" t="s">
        <v>25</v>
      </c>
      <c r="D639">
        <f>VLOOKUP(мпф1[[#This Row],[Номенклатура]],[1]!Таблица213[[product_name]:[упаковка]],7,FALSE)</f>
        <v>712</v>
      </c>
      <c r="E639" t="s">
        <v>30</v>
      </c>
      <c r="F639" s="7">
        <v>2421.6906122691039</v>
      </c>
      <c r="G639" t="str">
        <f>VLOOKUP(мпф1[[#This Row],[артикул]],[1]!Таблица213[[code]:[упаковка]],4,FALSE)</f>
        <v>ОХЛ</v>
      </c>
      <c r="H639" t="str">
        <f>VLOOKUP(мпф1[[#This Row],[артикул]],[1]!Таблица213[[code]:[упаковка]],5,FALSE)</f>
        <v>голень</v>
      </c>
      <c r="I639" s="7" cm="1">
        <f t="array" ref="I639">INDEX('[1]прайс ЗПП'!$A$1:$D$1080,MATCH(1,(мпф1[[#This Row],[артикул]]='[1]прайс ЗПП'!$B$1:$B$1080)*(мпф1[[#This Row],[Source.Name.1]]='[1]прайс ЗПП'!$A$1:$A$1080),0),4)</f>
        <v>879.63611193408849</v>
      </c>
      <c r="J639" s="7">
        <f>мпф1[[#This Row],[цена]]*мпф1[[#This Row],[объем]]</f>
        <v>2130206.5144836768</v>
      </c>
      <c r="K639" s="7">
        <v>3851.4413851608001</v>
      </c>
      <c r="L639" t="s">
        <v>187</v>
      </c>
    </row>
    <row r="640" spans="1:12" x14ac:dyDescent="0.35">
      <c r="A640" t="s">
        <v>144</v>
      </c>
      <c r="B640" t="s">
        <v>192</v>
      </c>
      <c r="C640" t="s">
        <v>25</v>
      </c>
      <c r="D640">
        <f>VLOOKUP(мпф1[[#This Row],[Номенклатура]],[1]!Таблица213[[product_name]:[упаковка]],7,FALSE)</f>
        <v>713</v>
      </c>
      <c r="E640" t="s">
        <v>74</v>
      </c>
      <c r="F640" s="7">
        <v>4846.5974670792202</v>
      </c>
      <c r="G640" t="str">
        <f>VLOOKUP(мпф1[[#This Row],[артикул]],[1]!Таблица213[[code]:[упаковка]],4,FALSE)</f>
        <v>ОХЛ</v>
      </c>
      <c r="H640" t="str">
        <f>VLOOKUP(мпф1[[#This Row],[артикул]],[1]!Таблица213[[code]:[упаковка]],5,FALSE)</f>
        <v>голень</v>
      </c>
      <c r="I640" s="7" cm="1">
        <f t="array" ref="I640">INDEX('[1]прайс ЗПП'!$A$1:$D$1080,MATCH(1,(мпф1[[#This Row],[артикул]]='[1]прайс ЗПП'!$B$1:$B$1080)*(мпф1[[#This Row],[Source.Name.1]]='[1]прайс ЗПП'!$A$1:$A$1080),0),4)</f>
        <v>841.96102857317726</v>
      </c>
      <c r="J640" s="7">
        <f>мпф1[[#This Row],[цена]]*мпф1[[#This Row],[объем]]</f>
        <v>4080646.1884621759</v>
      </c>
      <c r="K640" s="7">
        <v>990.6</v>
      </c>
      <c r="L640" t="s">
        <v>187</v>
      </c>
    </row>
    <row r="641" spans="1:12" x14ac:dyDescent="0.35">
      <c r="A641" t="s">
        <v>144</v>
      </c>
      <c r="B641" t="s">
        <v>192</v>
      </c>
      <c r="C641" t="s">
        <v>25</v>
      </c>
      <c r="D641">
        <f>VLOOKUP(мпф1[[#This Row],[Номенклатура]],[1]!Таблица213[[product_name]:[упаковка]],7,FALSE)</f>
        <v>714</v>
      </c>
      <c r="E641" t="s">
        <v>32</v>
      </c>
      <c r="F641" s="7">
        <v>2981.777186853421</v>
      </c>
      <c r="G641" t="str">
        <f>VLOOKUP(мпф1[[#This Row],[артикул]],[1]!Таблица213[[code]:[упаковка]],4,FALSE)</f>
        <v>ОХЛ</v>
      </c>
      <c r="H641" t="str">
        <f>VLOOKUP(мпф1[[#This Row],[артикул]],[1]!Таблица213[[code]:[упаковка]],5,FALSE)</f>
        <v>крыло</v>
      </c>
      <c r="I641" s="7" cm="1">
        <f t="array" ref="I641">INDEX('[1]прайс ЗПП'!$A$1:$D$1080,MATCH(1,(мпф1[[#This Row],[артикул]]='[1]прайс ЗПП'!$B$1:$B$1080)*(мпф1[[#This Row],[Source.Name.1]]='[1]прайс ЗПП'!$A$1:$A$1080),0),4)</f>
        <v>862.15022164168329</v>
      </c>
      <c r="J641" s="7">
        <f>мпф1[[#This Row],[цена]]*мпф1[[#This Row],[объем]]</f>
        <v>2570739.8625317919</v>
      </c>
      <c r="K641" s="7">
        <v>3855.6</v>
      </c>
      <c r="L641" t="s">
        <v>187</v>
      </c>
    </row>
    <row r="642" spans="1:12" x14ac:dyDescent="0.35">
      <c r="A642" t="s">
        <v>144</v>
      </c>
      <c r="B642" t="s">
        <v>192</v>
      </c>
      <c r="C642" t="s">
        <v>25</v>
      </c>
      <c r="D642">
        <f>VLOOKUP(мпф1[[#This Row],[Номенклатура]],[1]!Таблица213[[product_name]:[упаковка]],7,FALSE)</f>
        <v>715</v>
      </c>
      <c r="E642" t="s">
        <v>75</v>
      </c>
      <c r="F642" s="7">
        <v>6534.8702172684552</v>
      </c>
      <c r="G642" t="str">
        <f>VLOOKUP(мпф1[[#This Row],[артикул]],[1]!Таблица213[[code]:[упаковка]],4,FALSE)</f>
        <v>ОХЛ</v>
      </c>
      <c r="H642" t="str">
        <f>VLOOKUP(мпф1[[#This Row],[артикул]],[1]!Таблица213[[code]:[упаковка]],5,FALSE)</f>
        <v>крыло</v>
      </c>
      <c r="I642" s="7" cm="1">
        <f t="array" ref="I642">INDEX('[1]прайс ЗПП'!$A$1:$D$1080,MATCH(1,(мпф1[[#This Row],[артикул]]='[1]прайс ЗПП'!$B$1:$B$1080)*(мпф1[[#This Row],[Source.Name.1]]='[1]прайс ЗПП'!$A$1:$A$1080),0),4)</f>
        <v>830.96963690517828</v>
      </c>
      <c r="J642" s="7">
        <f>мпф1[[#This Row],[цена]]*мпф1[[#This Row],[объем]]</f>
        <v>5430278.7316660313</v>
      </c>
      <c r="K642" s="7">
        <v>657.96299999999997</v>
      </c>
      <c r="L642" t="s">
        <v>187</v>
      </c>
    </row>
    <row r="643" spans="1:12" x14ac:dyDescent="0.35">
      <c r="A643" t="s">
        <v>144</v>
      </c>
      <c r="B643" t="s">
        <v>192</v>
      </c>
      <c r="C643" t="s">
        <v>25</v>
      </c>
      <c r="D643">
        <f>VLOOKUP(мпф1[[#This Row],[Номенклатура]],[1]!Таблица213[[product_name]:[упаковка]],7,FALSE)</f>
        <v>716</v>
      </c>
      <c r="E643" t="s">
        <v>34</v>
      </c>
      <c r="F643" s="7">
        <v>239.94527136445046</v>
      </c>
      <c r="G643" t="str">
        <f>VLOOKUP(мпф1[[#This Row],[артикул]],[1]!Таблица213[[code]:[упаковка]],4,FALSE)</f>
        <v>ОХЛ</v>
      </c>
      <c r="H643" t="str">
        <f>VLOOKUP(мпф1[[#This Row],[артикул]],[1]!Таблица213[[code]:[упаковка]],5,FALSE)</f>
        <v>четвертина</v>
      </c>
      <c r="I643" s="7" cm="1">
        <f t="array" ref="I643">INDEX('[1]прайс ЗПП'!$A$1:$D$1080,MATCH(1,(мпф1[[#This Row],[артикул]]='[1]прайс ЗПП'!$B$1:$B$1080)*(мпф1[[#This Row],[Source.Name.1]]='[1]прайс ЗПП'!$A$1:$A$1080),0),4)</f>
        <v>824.24828533053687</v>
      </c>
      <c r="J643" s="7">
        <f>мпф1[[#This Row],[цена]]*мпф1[[#This Row],[объем]]</f>
        <v>197774.47849531868</v>
      </c>
      <c r="K643" s="7">
        <v>3644.4</v>
      </c>
      <c r="L643" t="s">
        <v>187</v>
      </c>
    </row>
    <row r="644" spans="1:12" x14ac:dyDescent="0.35">
      <c r="A644" t="s">
        <v>144</v>
      </c>
      <c r="B644" t="s">
        <v>192</v>
      </c>
      <c r="C644" t="s">
        <v>25</v>
      </c>
      <c r="D644">
        <f>VLOOKUP(мпф1[[#This Row],[Номенклатура]],[1]!Таблица213[[product_name]:[упаковка]],7,FALSE)</f>
        <v>717</v>
      </c>
      <c r="E644" t="s">
        <v>76</v>
      </c>
      <c r="F644" s="7">
        <v>4036.4268196109942</v>
      </c>
      <c r="G644" t="str">
        <f>VLOOKUP(мпф1[[#This Row],[артикул]],[1]!Таблица213[[code]:[упаковка]],4,FALSE)</f>
        <v>ОХЛ</v>
      </c>
      <c r="H644" t="str">
        <f>VLOOKUP(мпф1[[#This Row],[артикул]],[1]!Таблица213[[code]:[упаковка]],5,FALSE)</f>
        <v>четвертина</v>
      </c>
      <c r="I644" s="7" cm="1">
        <f t="array" ref="I644">INDEX('[1]прайс ЗПП'!$A$1:$D$1080,MATCH(1,(мпф1[[#This Row],[артикул]]='[1]прайс ЗПП'!$B$1:$B$1080)*(мпф1[[#This Row],[Source.Name.1]]='[1]прайс ЗПП'!$A$1:$A$1080),0),4)</f>
        <v>796.78416492677025</v>
      </c>
      <c r="J644" s="7">
        <f>мпф1[[#This Row],[цена]]*мпф1[[#This Row],[объем]]</f>
        <v>3216160.972751765</v>
      </c>
      <c r="K644" s="7">
        <v>4244.8598699956947</v>
      </c>
      <c r="L644" t="s">
        <v>187</v>
      </c>
    </row>
    <row r="645" spans="1:12" x14ac:dyDescent="0.35">
      <c r="A645" t="s">
        <v>144</v>
      </c>
      <c r="B645" t="s">
        <v>192</v>
      </c>
      <c r="C645" t="s">
        <v>25</v>
      </c>
      <c r="D645">
        <f>VLOOKUP(мпф1[[#This Row],[Номенклатура]],[1]!Таблица213[[product_name]:[упаковка]],7,FALSE)</f>
        <v>718</v>
      </c>
      <c r="E645" t="s">
        <v>36</v>
      </c>
      <c r="F645" s="7">
        <v>2823.4621029893242</v>
      </c>
      <c r="G645" t="str">
        <f>VLOOKUP(мпф1[[#This Row],[артикул]],[1]!Таблица213[[code]:[упаковка]],4,FALSE)</f>
        <v>ОХЛ</v>
      </c>
      <c r="H645" t="str">
        <f>VLOOKUP(мпф1[[#This Row],[артикул]],[1]!Таблица213[[code]:[упаковка]],5,FALSE)</f>
        <v>филе</v>
      </c>
      <c r="I645" s="7" cm="1">
        <f t="array" ref="I645">INDEX('[1]прайс ЗПП'!$A$1:$D$1080,MATCH(1,(мпф1[[#This Row],[артикул]]='[1]прайс ЗПП'!$B$1:$B$1080)*(мпф1[[#This Row],[Source.Name.1]]='[1]прайс ЗПП'!$A$1:$A$1080),0),4)</f>
        <v>1115.7940751178014</v>
      </c>
      <c r="J645" s="7">
        <f>мпф1[[#This Row],[цена]]*мпф1[[#This Row],[объем]]</f>
        <v>3150402.2858351357</v>
      </c>
      <c r="K645" s="7">
        <v>1461.2582687124552</v>
      </c>
      <c r="L645" t="s">
        <v>187</v>
      </c>
    </row>
    <row r="646" spans="1:12" x14ac:dyDescent="0.35">
      <c r="A646" t="s">
        <v>144</v>
      </c>
      <c r="B646" t="s">
        <v>192</v>
      </c>
      <c r="C646" t="s">
        <v>25</v>
      </c>
      <c r="D646">
        <f>VLOOKUP(мпф1[[#This Row],[Номенклатура]],[1]!Таблица213[[product_name]:[упаковка]],7,FALSE)</f>
        <v>719</v>
      </c>
      <c r="E646" t="s">
        <v>77</v>
      </c>
      <c r="F646" s="7">
        <v>12100.688254155477</v>
      </c>
      <c r="G646" t="str">
        <f>VLOOKUP(мпф1[[#This Row],[артикул]],[1]!Таблица213[[code]:[упаковка]],4,FALSE)</f>
        <v>ОХЛ</v>
      </c>
      <c r="H646" t="str">
        <f>VLOOKUP(мпф1[[#This Row],[артикул]],[1]!Таблица213[[code]:[упаковка]],5,FALSE)</f>
        <v>филе</v>
      </c>
      <c r="I646" s="7" cm="1">
        <f t="array" ref="I646">INDEX('[1]прайс ЗПП'!$A$1:$D$1080,MATCH(1,(мпф1[[#This Row],[артикул]]='[1]прайс ЗПП'!$B$1:$B$1080)*(мпф1[[#This Row],[Source.Name.1]]='[1]прайс ЗПП'!$A$1:$A$1080),0),4)</f>
        <v>1078.3861547947834</v>
      </c>
      <c r="J646" s="7">
        <f>мпф1[[#This Row],[цена]]*мпф1[[#This Row],[объем]]</f>
        <v>13049214.676769124</v>
      </c>
      <c r="K646" s="7">
        <v>3292.6592093280851</v>
      </c>
      <c r="L646" t="s">
        <v>187</v>
      </c>
    </row>
    <row r="647" spans="1:12" x14ac:dyDescent="0.35">
      <c r="A647" t="s">
        <v>144</v>
      </c>
      <c r="B647" t="s">
        <v>192</v>
      </c>
      <c r="C647" t="s">
        <v>25</v>
      </c>
      <c r="D647">
        <f>VLOOKUP(мпф1[[#This Row],[Номенклатура]],[1]!Таблица213[[product_name]:[упаковка]],7,FALSE)</f>
        <v>727</v>
      </c>
      <c r="E647" t="s">
        <v>38</v>
      </c>
      <c r="F647" s="7">
        <v>1451.108807301873</v>
      </c>
      <c r="G647" t="str">
        <f>VLOOKUP(мпф1[[#This Row],[артикул]],[1]!Таблица213[[code]:[упаковка]],4,FALSE)</f>
        <v>ОХЛ</v>
      </c>
      <c r="H647" t="str">
        <f>VLOOKUP(мпф1[[#This Row],[артикул]],[1]!Таблица213[[code]:[упаковка]],5,FALSE)</f>
        <v>грудка</v>
      </c>
      <c r="I647" s="7" cm="1">
        <f t="array" ref="I647">INDEX('[1]прайс ЗПП'!$A$1:$D$1080,MATCH(1,(мпф1[[#This Row],[артикул]]='[1]прайс ЗПП'!$B$1:$B$1080)*(мпф1[[#This Row],[Source.Name.1]]='[1]прайс ЗПП'!$A$1:$A$1080),0),4)</f>
        <v>891.67435740192946</v>
      </c>
      <c r="J647" s="7">
        <f>мпф1[[#This Row],[цена]]*мпф1[[#This Row],[объем]]</f>
        <v>1293916.5132711779</v>
      </c>
      <c r="K647" s="7">
        <v>2843.705805594343</v>
      </c>
      <c r="L647" t="s">
        <v>187</v>
      </c>
    </row>
    <row r="648" spans="1:12" x14ac:dyDescent="0.35">
      <c r="A648" t="s">
        <v>144</v>
      </c>
      <c r="B648" t="s">
        <v>192</v>
      </c>
      <c r="C648" t="s">
        <v>25</v>
      </c>
      <c r="D648">
        <f>VLOOKUP(мпф1[[#This Row],[Номенклатура]],[1]!Таблица213[[product_name]:[упаковка]],7,FALSE)</f>
        <v>725</v>
      </c>
      <c r="E648" t="s">
        <v>78</v>
      </c>
      <c r="F648" s="7">
        <v>4268.5786431031429</v>
      </c>
      <c r="G648" t="str">
        <f>VLOOKUP(мпф1[[#This Row],[артикул]],[1]!Таблица213[[code]:[упаковка]],4,FALSE)</f>
        <v>ОХЛ</v>
      </c>
      <c r="H648" t="str">
        <f>VLOOKUP(мпф1[[#This Row],[артикул]],[1]!Таблица213[[code]:[упаковка]],5,FALSE)</f>
        <v>грудка</v>
      </c>
      <c r="I648" s="7" cm="1">
        <f t="array" ref="I648">INDEX('[1]прайс ЗПП'!$A$1:$D$1080,MATCH(1,(мпф1[[#This Row],[артикул]]='[1]прайс ЗПП'!$B$1:$B$1080)*(мпф1[[#This Row],[Source.Name.1]]='[1]прайс ЗПП'!$A$1:$A$1080),0),4)</f>
        <v>861.52477550803349</v>
      </c>
      <c r="J648" s="7">
        <f>мпф1[[#This Row],[цена]]*мпф1[[#This Row],[объем]]</f>
        <v>3677486.2572378214</v>
      </c>
      <c r="K648" s="7">
        <v>2102.8416498726851</v>
      </c>
      <c r="L648" t="s">
        <v>187</v>
      </c>
    </row>
    <row r="649" spans="1:12" x14ac:dyDescent="0.35">
      <c r="A649" t="s">
        <v>144</v>
      </c>
      <c r="B649" t="s">
        <v>192</v>
      </c>
      <c r="C649" t="s">
        <v>25</v>
      </c>
      <c r="D649">
        <f>VLOOKUP(мпф1[[#This Row],[Номенклатура]],[1]!Таблица213[[product_name]:[упаковка]],7,FALSE)</f>
        <v>721</v>
      </c>
      <c r="E649" t="s">
        <v>183</v>
      </c>
      <c r="F649" s="7">
        <v>77.011612294690991</v>
      </c>
      <c r="G649" t="str">
        <f>VLOOKUP(мпф1[[#This Row],[артикул]],[1]!Таблица213[[code]:[упаковка]],4,FALSE)</f>
        <v>ОХЛ</v>
      </c>
      <c r="H649" t="str">
        <f>VLOOKUP(мпф1[[#This Row],[артикул]],[1]!Таблица213[[code]:[упаковка]],5,FALSE)</f>
        <v>половинка</v>
      </c>
      <c r="I649" s="7" cm="1">
        <f t="array" ref="I649">INDEX('[1]прайс ЗПП'!$A$1:$D$1080,MATCH(1,(мпф1[[#This Row],[артикул]]='[1]прайс ЗПП'!$B$1:$B$1080)*(мпф1[[#This Row],[Source.Name.1]]='[1]прайс ЗПП'!$A$1:$A$1080),0),4)</f>
        <v>822.40052710458872</v>
      </c>
      <c r="J649" s="7">
        <f>мпф1[[#This Row],[цена]]*мпф1[[#This Row],[объем]]</f>
        <v>63334.390544328096</v>
      </c>
      <c r="K649" s="7">
        <v>2144.0474214841488</v>
      </c>
      <c r="L649" t="s">
        <v>187</v>
      </c>
    </row>
    <row r="650" spans="1:12" x14ac:dyDescent="0.35">
      <c r="A650" t="s">
        <v>144</v>
      </c>
      <c r="B650" t="s">
        <v>192</v>
      </c>
      <c r="C650" t="s">
        <v>25</v>
      </c>
      <c r="D650">
        <f>VLOOKUP(мпф1[[#This Row],[Номенклатура]],[1]!Таблица213[[product_name]:[упаковка]],7,FALSE)</f>
        <v>29</v>
      </c>
      <c r="E650" t="s">
        <v>79</v>
      </c>
      <c r="F650" s="7">
        <v>1777.4195256333919</v>
      </c>
      <c r="G650" t="str">
        <f>VLOOKUP(мпф1[[#This Row],[артикул]],[1]!Таблица213[[code]:[упаковка]],4,FALSE)</f>
        <v>ОХЛ</v>
      </c>
      <c r="H650" t="str">
        <f>VLOOKUP(мпф1[[#This Row],[артикул]],[1]!Таблица213[[code]:[упаковка]],5,FALSE)</f>
        <v>табак</v>
      </c>
      <c r="I650" s="7" cm="1">
        <f t="array" ref="I650">INDEX('[1]прайс ЗПП'!$A$1:$D$1080,MATCH(1,(мпф1[[#This Row],[артикул]]='[1]прайс ЗПП'!$B$1:$B$1080)*(мпф1[[#This Row],[Source.Name.1]]='[1]прайс ЗПП'!$A$1:$A$1080),0),4)</f>
        <v>755.9875123699552</v>
      </c>
      <c r="J650" s="7">
        <f>мпф1[[#This Row],[цена]]*мпф1[[#This Row],[объем]]</f>
        <v>1343706.9656213738</v>
      </c>
      <c r="K650" s="7">
        <v>2857.5697621937475</v>
      </c>
      <c r="L650" t="s">
        <v>187</v>
      </c>
    </row>
    <row r="651" spans="1:12" x14ac:dyDescent="0.35">
      <c r="A651" t="s">
        <v>144</v>
      </c>
      <c r="B651" t="s">
        <v>192</v>
      </c>
      <c r="C651" t="s">
        <v>25</v>
      </c>
      <c r="D651">
        <f>VLOOKUP(мпф1[[#This Row],[Номенклатура]],[1]!Таблица213[[product_name]:[упаковка]],7,FALSE)</f>
        <v>30</v>
      </c>
      <c r="E651" t="s">
        <v>80</v>
      </c>
      <c r="F651" s="7">
        <v>4030.4865299574099</v>
      </c>
      <c r="G651" t="str">
        <f>VLOOKUP(мпф1[[#This Row],[артикул]],[1]!Таблица213[[code]:[упаковка]],4,FALSE)</f>
        <v>ОХЛ</v>
      </c>
      <c r="H651" t="str">
        <f>VLOOKUP(мпф1[[#This Row],[артикул]],[1]!Таблица213[[code]:[упаковка]],5,FALSE)</f>
        <v>рагу</v>
      </c>
      <c r="I651" s="7" cm="1">
        <f t="array" ref="I651">INDEX('[1]прайс ЗПП'!$A$1:$D$1080,MATCH(1,(мпф1[[#This Row],[артикул]]='[1]прайс ЗПП'!$B$1:$B$1080)*(мпф1[[#This Row],[Source.Name.1]]='[1]прайс ЗПП'!$A$1:$A$1080),0),4)</f>
        <v>707.72421221836021</v>
      </c>
      <c r="J651" s="7">
        <f>мпф1[[#This Row],[цена]]*мпф1[[#This Row],[объем]]</f>
        <v>2852472.9042708203</v>
      </c>
      <c r="K651" s="7">
        <v>2176.4750700911118</v>
      </c>
      <c r="L651" t="s">
        <v>187</v>
      </c>
    </row>
    <row r="652" spans="1:12" x14ac:dyDescent="0.35">
      <c r="A652" t="s">
        <v>144</v>
      </c>
      <c r="B652" t="s">
        <v>192</v>
      </c>
      <c r="C652" t="s">
        <v>25</v>
      </c>
      <c r="D652">
        <f>VLOOKUP(мпф1[[#This Row],[Номенклатура]],[1]!Таблица213[[product_name]:[упаковка]],7,FALSE)</f>
        <v>781</v>
      </c>
      <c r="E652" t="s">
        <v>188</v>
      </c>
      <c r="F652" s="7">
        <v>2172.6609407987071</v>
      </c>
      <c r="G652" t="str">
        <f>VLOOKUP(мпф1[[#This Row],[артикул]],[1]!Таблица213[[code]:[упаковка]],4,FALSE)</f>
        <v>ОХЛ</v>
      </c>
      <c r="H652" t="str">
        <f>VLOOKUP(мпф1[[#This Row],[артикул]],[1]!Таблица213[[code]:[упаковка]],5,FALSE)</f>
        <v>спинка</v>
      </c>
      <c r="I652" s="7" cm="1">
        <f t="array" ref="I652">INDEX('[1]прайс ЗПП'!$A$1:$D$1080,MATCH(1,(мпф1[[#This Row],[артикул]]='[1]прайс ЗПП'!$B$1:$B$1080)*(мпф1[[#This Row],[Source.Name.1]]='[1]прайс ЗПП'!$A$1:$A$1080),0),4)</f>
        <v>363.61097792355628</v>
      </c>
      <c r="J652" s="7">
        <f>мпф1[[#This Row],[цена]]*мпф1[[#This Row],[объем]]</f>
        <v>790003.36938013171</v>
      </c>
      <c r="K652" s="7">
        <v>1916.970259357013</v>
      </c>
      <c r="L652" t="s">
        <v>187</v>
      </c>
    </row>
    <row r="653" spans="1:12" x14ac:dyDescent="0.35">
      <c r="A653" t="s">
        <v>144</v>
      </c>
      <c r="B653" t="s">
        <v>192</v>
      </c>
      <c r="C653" t="s">
        <v>25</v>
      </c>
      <c r="D653">
        <f>VLOOKUP(мпф1[[#This Row],[Номенклатура]],[1]!Таблица213[[product_name]:[упаковка]],7,FALSE)</f>
        <v>730</v>
      </c>
      <c r="E653" t="s">
        <v>45</v>
      </c>
      <c r="F653" s="7">
        <v>642.71812519770367</v>
      </c>
      <c r="G653" t="str">
        <f>VLOOKUP(мпф1[[#This Row],[артикул]],[1]!Таблица213[[code]:[упаковка]],4,FALSE)</f>
        <v>ОХЛ</v>
      </c>
      <c r="H653" t="str">
        <f>VLOOKUP(мпф1[[#This Row],[артикул]],[1]!Таблица213[[code]:[упаковка]],5,FALSE)</f>
        <v>желудки</v>
      </c>
      <c r="I653" s="7" cm="1">
        <f t="array" ref="I653">INDEX('[1]прайс ЗПП'!$A$1:$D$1080,MATCH(1,(мпф1[[#This Row],[артикул]]='[1]прайс ЗПП'!$B$1:$B$1080)*(мпф1[[#This Row],[Source.Name.1]]='[1]прайс ЗПП'!$A$1:$A$1080),0),4)</f>
        <v>560.52844849424787</v>
      </c>
      <c r="J653" s="7">
        <f>мпф1[[#This Row],[цена]]*мпф1[[#This Row],[объем]]</f>
        <v>360261.7935362006</v>
      </c>
      <c r="K653" s="7">
        <v>462.14574207709092</v>
      </c>
      <c r="L653" t="s">
        <v>187</v>
      </c>
    </row>
    <row r="654" spans="1:12" x14ac:dyDescent="0.35">
      <c r="A654" t="s">
        <v>144</v>
      </c>
      <c r="B654" t="s">
        <v>192</v>
      </c>
      <c r="C654" t="s">
        <v>25</v>
      </c>
      <c r="D654">
        <f>VLOOKUP(мпф1[[#This Row],[Номенклатура]],[1]!Таблица213[[product_name]:[упаковка]],7,FALSE)</f>
        <v>731</v>
      </c>
      <c r="E654" t="s">
        <v>81</v>
      </c>
      <c r="F654" s="7">
        <v>2823.4036614707443</v>
      </c>
      <c r="G654" t="str">
        <f>VLOOKUP(мпф1[[#This Row],[артикул]],[1]!Таблица213[[code]:[упаковка]],4,FALSE)</f>
        <v>ОХЛ</v>
      </c>
      <c r="H654" t="str">
        <f>VLOOKUP(мпф1[[#This Row],[артикул]],[1]!Таблица213[[code]:[упаковка]],5,FALSE)</f>
        <v>желудки</v>
      </c>
      <c r="I654" s="7" cm="1">
        <f t="array" ref="I654">INDEX('[1]прайс ЗПП'!$A$1:$D$1080,MATCH(1,(мпф1[[#This Row],[артикул]]='[1]прайс ЗПП'!$B$1:$B$1080)*(мпф1[[#This Row],[Source.Name.1]]='[1]прайс ЗПП'!$A$1:$A$1080),0),4)</f>
        <v>539.00985206632879</v>
      </c>
      <c r="J654" s="7">
        <f>мпф1[[#This Row],[цена]]*мпф1[[#This Row],[объем]]</f>
        <v>1521842.3898928768</v>
      </c>
      <c r="K654" s="7">
        <v>471.93168951107447</v>
      </c>
      <c r="L654" t="s">
        <v>187</v>
      </c>
    </row>
    <row r="655" spans="1:12" x14ac:dyDescent="0.35">
      <c r="A655" t="s">
        <v>144</v>
      </c>
      <c r="B655" t="s">
        <v>192</v>
      </c>
      <c r="C655" t="s">
        <v>25</v>
      </c>
      <c r="D655">
        <f>VLOOKUP(мпф1[[#This Row],[Номенклатура]],[1]!Таблица213[[product_name]:[упаковка]],7,FALSE)</f>
        <v>732</v>
      </c>
      <c r="E655" t="s">
        <v>47</v>
      </c>
      <c r="F655" s="7">
        <v>728.10978896798758</v>
      </c>
      <c r="G655" t="str">
        <f>VLOOKUP(мпф1[[#This Row],[артикул]],[1]!Таблица213[[code]:[упаковка]],4,FALSE)</f>
        <v>ОХЛ</v>
      </c>
      <c r="H655" t="str">
        <f>VLOOKUP(мпф1[[#This Row],[артикул]],[1]!Таблица213[[code]:[упаковка]],5,FALSE)</f>
        <v>печень</v>
      </c>
      <c r="I655" s="7" cm="1">
        <f t="array" ref="I655">INDEX('[1]прайс ЗПП'!$A$1:$D$1080,MATCH(1,(мпф1[[#This Row],[артикул]]='[1]прайс ЗПП'!$B$1:$B$1080)*(мпф1[[#This Row],[Source.Name.1]]='[1]прайс ЗПП'!$A$1:$A$1080),0),4)</f>
        <v>536.0700740421903</v>
      </c>
      <c r="J655" s="7">
        <f>мпф1[[#This Row],[цена]]*мпф1[[#This Row],[объем]]</f>
        <v>390317.86848291266</v>
      </c>
      <c r="K655" s="7">
        <v>10999.8</v>
      </c>
      <c r="L655" t="s">
        <v>187</v>
      </c>
    </row>
    <row r="656" spans="1:12" x14ac:dyDescent="0.35">
      <c r="A656" t="s">
        <v>144</v>
      </c>
      <c r="B656" t="s">
        <v>192</v>
      </c>
      <c r="C656" t="s">
        <v>25</v>
      </c>
      <c r="D656">
        <f>VLOOKUP(мпф1[[#This Row],[Номенклатура]],[1]!Таблица213[[product_name]:[упаковка]],7,FALSE)</f>
        <v>733</v>
      </c>
      <c r="E656" t="s">
        <v>82</v>
      </c>
      <c r="F656" s="7">
        <v>2820.1525130394693</v>
      </c>
      <c r="G656" t="str">
        <f>VLOOKUP(мпф1[[#This Row],[артикул]],[1]!Таблица213[[code]:[упаковка]],4,FALSE)</f>
        <v>ОХЛ</v>
      </c>
      <c r="H656" t="str">
        <f>VLOOKUP(мпф1[[#This Row],[артикул]],[1]!Таблица213[[code]:[упаковка]],5,FALSE)</f>
        <v>печень</v>
      </c>
      <c r="I656" s="7" cm="1">
        <f t="array" ref="I656">INDEX('[1]прайс ЗПП'!$A$1:$D$1080,MATCH(1,(мпф1[[#This Row],[артикул]]='[1]прайс ЗПП'!$B$1:$B$1080)*(мпф1[[#This Row],[Source.Name.1]]='[1]прайс ЗПП'!$A$1:$A$1080),0),4)</f>
        <v>512.30030169493568</v>
      </c>
      <c r="J656" s="7">
        <f>мпф1[[#This Row],[цена]]*мпф1[[#This Row],[объем]]</f>
        <v>1444764.9832558511</v>
      </c>
      <c r="K656" s="7">
        <v>333</v>
      </c>
      <c r="L656" t="s">
        <v>187</v>
      </c>
    </row>
    <row r="657" spans="1:12" x14ac:dyDescent="0.35">
      <c r="A657" t="s">
        <v>144</v>
      </c>
      <c r="B657" t="s">
        <v>192</v>
      </c>
      <c r="C657" t="s">
        <v>25</v>
      </c>
      <c r="D657">
        <f>VLOOKUP(мпф1[[#This Row],[Номенклатура]],[1]!Таблица213[[product_name]:[упаковка]],7,FALSE)</f>
        <v>734</v>
      </c>
      <c r="E657" t="s">
        <v>49</v>
      </c>
      <c r="F657" s="7">
        <v>482.52972856070795</v>
      </c>
      <c r="G657" t="str">
        <f>VLOOKUP(мпф1[[#This Row],[артикул]],[1]!Таблица213[[code]:[упаковка]],4,FALSE)</f>
        <v>ОХЛ</v>
      </c>
      <c r="H657" t="str">
        <f>VLOOKUP(мпф1[[#This Row],[артикул]],[1]!Таблица213[[code]:[упаковка]],5,FALSE)</f>
        <v>сердце</v>
      </c>
      <c r="I657" s="7" cm="1">
        <f t="array" ref="I657">INDEX('[1]прайс ЗПП'!$A$1:$D$1080,MATCH(1,(мпф1[[#This Row],[артикул]]='[1]прайс ЗПП'!$B$1:$B$1080)*(мпф1[[#This Row],[Source.Name.1]]='[1]прайс ЗПП'!$A$1:$A$1080),0),4)</f>
        <v>895.87195896591265</v>
      </c>
      <c r="J657" s="7">
        <f>мпф1[[#This Row],[цена]]*мпф1[[#This Row],[объем]]</f>
        <v>432284.85318497155</v>
      </c>
      <c r="K657" s="7">
        <v>1649.8000000000002</v>
      </c>
      <c r="L657" t="s">
        <v>187</v>
      </c>
    </row>
    <row r="658" spans="1:12" x14ac:dyDescent="0.35">
      <c r="A658" t="s">
        <v>144</v>
      </c>
      <c r="B658" t="s">
        <v>192</v>
      </c>
      <c r="C658" t="s">
        <v>25</v>
      </c>
      <c r="D658">
        <f>VLOOKUP(мпф1[[#This Row],[Номенклатура]],[1]!Таблица213[[product_name]:[упаковка]],7,FALSE)</f>
        <v>735</v>
      </c>
      <c r="E658" t="s">
        <v>83</v>
      </c>
      <c r="F658" s="7">
        <v>2420.2437274320519</v>
      </c>
      <c r="G658" t="str">
        <f>VLOOKUP(мпф1[[#This Row],[артикул]],[1]!Таблица213[[code]:[упаковка]],4,FALSE)</f>
        <v>ОХЛ</v>
      </c>
      <c r="H658" t="str">
        <f>VLOOKUP(мпф1[[#This Row],[артикул]],[1]!Таблица213[[code]:[упаковка]],5,FALSE)</f>
        <v>сердце</v>
      </c>
      <c r="I658" s="7" cm="1">
        <f t="array" ref="I658">INDEX('[1]прайс ЗПП'!$A$1:$D$1080,MATCH(1,(мпф1[[#This Row],[артикул]]='[1]прайс ЗПП'!$B$1:$B$1080)*(мпф1[[#This Row],[Source.Name.1]]='[1]прайс ЗПП'!$A$1:$A$1080),0),4)</f>
        <v>869.80032279673628</v>
      </c>
      <c r="J658" s="7">
        <f>мпф1[[#This Row],[цена]]*мпф1[[#This Row],[объем]]</f>
        <v>2105128.7753671748</v>
      </c>
      <c r="K658" s="7">
        <v>546.75</v>
      </c>
      <c r="L658" t="s">
        <v>187</v>
      </c>
    </row>
    <row r="659" spans="1:12" x14ac:dyDescent="0.35">
      <c r="A659" t="s">
        <v>144</v>
      </c>
      <c r="B659" t="s">
        <v>192</v>
      </c>
      <c r="C659" t="s">
        <v>25</v>
      </c>
      <c r="D659">
        <f>VLOOKUP(мпф1[[#This Row],[Номенклатура]],[1]!Таблица213[[product_name]:[упаковка]],7,FALSE)</f>
        <v>204</v>
      </c>
      <c r="E659" t="s">
        <v>84</v>
      </c>
      <c r="F659" s="7">
        <v>3631.90761362172</v>
      </c>
      <c r="G659" t="str">
        <f>VLOOKUP(мпф1[[#This Row],[артикул]],[1]!Таблица213[[code]:[упаковка]],4,FALSE)</f>
        <v>ОХЛ</v>
      </c>
      <c r="H659" t="str">
        <f>VLOOKUP(мпф1[[#This Row],[артикул]],[1]!Таблица213[[code]:[упаковка]],5,FALSE)</f>
        <v>крыло</v>
      </c>
      <c r="I659" s="7" cm="1">
        <f t="array" ref="I659">INDEX('[1]прайс ЗПП'!$A$1:$D$1080,MATCH(1,(мпф1[[#This Row],[артикул]]='[1]прайс ЗПП'!$B$1:$B$1080)*(мпф1[[#This Row],[Source.Name.1]]='[1]прайс ЗПП'!$A$1:$A$1080),0),4)</f>
        <v>839.77868284589601</v>
      </c>
      <c r="J659" s="7">
        <f>мпф1[[#This Row],[цена]]*мпф1[[#This Row],[объем]]</f>
        <v>3049998.5919852294</v>
      </c>
      <c r="K659" s="7">
        <v>25035.119999999999</v>
      </c>
      <c r="L659" t="s">
        <v>187</v>
      </c>
    </row>
    <row r="660" spans="1:12" x14ac:dyDescent="0.35">
      <c r="A660" t="s">
        <v>144</v>
      </c>
      <c r="B660" t="s">
        <v>192</v>
      </c>
      <c r="C660" t="s">
        <v>25</v>
      </c>
      <c r="D660">
        <f>VLOOKUP(мпф1[[#This Row],[Номенклатура]],[1]!Таблица213[[product_name]:[упаковка]],7,FALSE)</f>
        <v>959</v>
      </c>
      <c r="E660" t="s">
        <v>85</v>
      </c>
      <c r="F660" s="7">
        <v>1207.7393754619009</v>
      </c>
      <c r="G660" t="str">
        <f>VLOOKUP(мпф1[[#This Row],[артикул]],[1]!Таблица213[[code]:[упаковка]],4,FALSE)</f>
        <v>ОХЛ</v>
      </c>
      <c r="H660" t="str">
        <f>VLOOKUP(мпф1[[#This Row],[артикул]],[1]!Таблица213[[code]:[упаковка]],5,FALSE)</f>
        <v>табак</v>
      </c>
      <c r="I660" s="7" cm="1">
        <f t="array" ref="I660">INDEX('[1]прайс ЗПП'!$A$1:$D$1080,MATCH(1,(мпф1[[#This Row],[артикул]]='[1]прайс ЗПП'!$B$1:$B$1080)*(мпф1[[#This Row],[Source.Name.1]]='[1]прайс ЗПП'!$A$1:$A$1080),0),4)</f>
        <v>677.95669596935511</v>
      </c>
      <c r="J660" s="7">
        <f>мпф1[[#This Row],[цена]]*мпф1[[#This Row],[объем]]</f>
        <v>818794.99658024276</v>
      </c>
      <c r="K660" s="7">
        <v>380.49399999999997</v>
      </c>
      <c r="L660" t="s">
        <v>187</v>
      </c>
    </row>
    <row r="661" spans="1:12" x14ac:dyDescent="0.35">
      <c r="A661" t="s">
        <v>144</v>
      </c>
      <c r="B661" t="s">
        <v>192</v>
      </c>
      <c r="C661" t="s">
        <v>25</v>
      </c>
      <c r="D661">
        <f>VLOOKUP(мпф1[[#This Row],[Номенклатура]],[1]!Таблица213[[product_name]:[упаковка]],7,FALSE)</f>
        <v>952</v>
      </c>
      <c r="E661" t="s">
        <v>86</v>
      </c>
      <c r="F661" s="7">
        <v>2823.8698438485926</v>
      </c>
      <c r="G661" t="str">
        <f>VLOOKUP(мпф1[[#This Row],[артикул]],[1]!Таблица213[[code]:[упаковка]],4,FALSE)</f>
        <v>ОХЛ</v>
      </c>
      <c r="H661" t="str">
        <f>VLOOKUP(мпф1[[#This Row],[артикул]],[1]!Таблица213[[code]:[упаковка]],5,FALSE)</f>
        <v>голень</v>
      </c>
      <c r="I661" s="7" cm="1">
        <f t="array" ref="I661">INDEX('[1]прайс ЗПП'!$A$1:$D$1080,MATCH(1,(мпф1[[#This Row],[артикул]]='[1]прайс ЗПП'!$B$1:$B$1080)*(мпф1[[#This Row],[Source.Name.1]]='[1]прайс ЗПП'!$A$1:$A$1080),0),4)</f>
        <v>883.62026016805021</v>
      </c>
      <c r="J661" s="7">
        <f>мпф1[[#This Row],[цена]]*мпф1[[#This Row],[объем]]</f>
        <v>2495228.6061022049</v>
      </c>
      <c r="K661" s="7">
        <v>8579.7800000000007</v>
      </c>
      <c r="L661" t="s">
        <v>187</v>
      </c>
    </row>
    <row r="662" spans="1:12" x14ac:dyDescent="0.35">
      <c r="A662" t="s">
        <v>144</v>
      </c>
      <c r="B662" t="s">
        <v>192</v>
      </c>
      <c r="C662" t="s">
        <v>25</v>
      </c>
      <c r="D662">
        <f>VLOOKUP(мпф1[[#This Row],[Номенклатура]],[1]!Таблица213[[product_name]:[упаковка]],7,FALSE)</f>
        <v>953</v>
      </c>
      <c r="E662" t="s">
        <v>87</v>
      </c>
      <c r="F662" s="7">
        <v>2419.200474419059</v>
      </c>
      <c r="G662" t="str">
        <f>VLOOKUP(мпф1[[#This Row],[артикул]],[1]!Таблица213[[code]:[упаковка]],4,FALSE)</f>
        <v>ОХЛ</v>
      </c>
      <c r="H662" t="str">
        <f>VLOOKUP(мпф1[[#This Row],[артикул]],[1]!Таблица213[[code]:[упаковка]],5,FALSE)</f>
        <v>бедро</v>
      </c>
      <c r="I662" s="7" cm="1">
        <f t="array" ref="I662">INDEX('[1]прайс ЗПП'!$A$1:$D$1080,MATCH(1,(мпф1[[#This Row],[артикул]]='[1]прайс ЗПП'!$B$1:$B$1080)*(мпф1[[#This Row],[Source.Name.1]]='[1]прайс ЗПП'!$A$1:$A$1080),0),4)</f>
        <v>897.31582142724778</v>
      </c>
      <c r="J662" s="7">
        <f>мпф1[[#This Row],[цена]]*мпф1[[#This Row],[объем]]</f>
        <v>2170786.8609005255</v>
      </c>
      <c r="K662" s="7">
        <v>215.43900000000002</v>
      </c>
      <c r="L662" t="s">
        <v>187</v>
      </c>
    </row>
    <row r="663" spans="1:12" x14ac:dyDescent="0.35">
      <c r="A663" t="s">
        <v>144</v>
      </c>
      <c r="B663" t="s">
        <v>192</v>
      </c>
      <c r="C663" t="s">
        <v>25</v>
      </c>
      <c r="D663">
        <f>VLOOKUP(мпф1[[#This Row],[Номенклатура]],[1]!Таблица213[[product_name]:[упаковка]],7,FALSE)</f>
        <v>954</v>
      </c>
      <c r="E663" t="s">
        <v>191</v>
      </c>
      <c r="F663" s="7">
        <v>1778.4063190956088</v>
      </c>
      <c r="G663" t="str">
        <f>VLOOKUP(мпф1[[#This Row],[артикул]],[1]!Таблица213[[code]:[упаковка]],4,FALSE)</f>
        <v>ОХЛ</v>
      </c>
      <c r="H663" t="str">
        <f>VLOOKUP(мпф1[[#This Row],[артикул]],[1]!Таблица213[[code]:[упаковка]],5,FALSE)</f>
        <v>филе</v>
      </c>
      <c r="I663" s="7" cm="1">
        <f t="array" ref="I663">INDEX('[1]прайс ЗПП'!$A$1:$D$1080,MATCH(1,(мпф1[[#This Row],[артикул]]='[1]прайс ЗПП'!$B$1:$B$1080)*(мпф1[[#This Row],[Source.Name.1]]='[1]прайс ЗПП'!$A$1:$A$1080),0),4)</f>
        <v>1078.2653792614628</v>
      </c>
      <c r="J663" s="7">
        <f>мпф1[[#This Row],[цена]]*мпф1[[#This Row],[объем]]</f>
        <v>1917593.9641406087</v>
      </c>
      <c r="K663" s="7">
        <v>6358.8200000000006</v>
      </c>
      <c r="L663" t="s">
        <v>187</v>
      </c>
    </row>
    <row r="664" spans="1:12" x14ac:dyDescent="0.35">
      <c r="A664" t="s">
        <v>144</v>
      </c>
      <c r="B664" t="s">
        <v>192</v>
      </c>
      <c r="C664" t="s">
        <v>25</v>
      </c>
      <c r="D664">
        <f>VLOOKUP(мпф1[[#This Row],[Номенклатура]],[1]!Таблица213[[product_name]:[упаковка]],7,FALSE)</f>
        <v>958</v>
      </c>
      <c r="E664" t="s">
        <v>58</v>
      </c>
      <c r="F664" s="7">
        <v>1611.2277855340833</v>
      </c>
      <c r="G664" t="str">
        <f>VLOOKUP(мпф1[[#This Row],[артикул]],[1]!Таблица213[[code]:[упаковка]],4,FALSE)</f>
        <v>ОХЛ</v>
      </c>
      <c r="H664" t="str">
        <f>VLOOKUP(мпф1[[#This Row],[артикул]],[1]!Таблица213[[code]:[упаковка]],5,FALSE)</f>
        <v>табак</v>
      </c>
      <c r="I664" s="7" cm="1">
        <f t="array" ref="I664">INDEX('[1]прайс ЗПП'!$A$1:$D$1080,MATCH(1,(мпф1[[#This Row],[артикул]]='[1]прайс ЗПП'!$B$1:$B$1080)*(мпф1[[#This Row],[Source.Name.1]]='[1]прайс ЗПП'!$A$1:$A$1080),0),4)</f>
        <v>780.4634996377381</v>
      </c>
      <c r="J664" s="7">
        <f>мпф1[[#This Row],[цена]]*мпф1[[#This Row],[объем]]</f>
        <v>1257504.4762114936</v>
      </c>
      <c r="K664" s="7">
        <v>52.199999999999996</v>
      </c>
      <c r="L664" t="s">
        <v>187</v>
      </c>
    </row>
    <row r="665" spans="1:12" x14ac:dyDescent="0.35">
      <c r="A665" t="s">
        <v>144</v>
      </c>
      <c r="B665" t="s">
        <v>192</v>
      </c>
      <c r="C665" t="s">
        <v>25</v>
      </c>
      <c r="D665">
        <f>VLOOKUP(мпф1[[#This Row],[Номенклатура]],[1]!Таблица213[[product_name]:[упаковка]],7,FALSE)</f>
        <v>205</v>
      </c>
      <c r="E665" t="s">
        <v>88</v>
      </c>
      <c r="F665" s="7">
        <v>2823.7811270497782</v>
      </c>
      <c r="G665" t="str">
        <f>VLOOKUP(мпф1[[#This Row],[артикул]],[1]!Таблица213[[code]:[упаковка]],4,FALSE)</f>
        <v>ОХЛ</v>
      </c>
      <c r="H665" t="str">
        <f>VLOOKUP(мпф1[[#This Row],[артикул]],[1]!Таблица213[[code]:[упаковка]],5,FALSE)</f>
        <v>рагу</v>
      </c>
      <c r="I665" s="7" cm="1">
        <f t="array" ref="I665">INDEX('[1]прайс ЗПП'!$A$1:$D$1080,MATCH(1,(мпф1[[#This Row],[артикул]]='[1]прайс ЗПП'!$B$1:$B$1080)*(мпф1[[#This Row],[Source.Name.1]]='[1]прайс ЗПП'!$A$1:$A$1080),0),4)</f>
        <v>598.7980167185882</v>
      </c>
      <c r="J665" s="7">
        <f>мпф1[[#This Row],[цена]]*мпф1[[#This Row],[объем]]</f>
        <v>1690874.5385247869</v>
      </c>
      <c r="K665" s="7">
        <v>5392.8</v>
      </c>
      <c r="L665" t="s">
        <v>187</v>
      </c>
    </row>
    <row r="666" spans="1:12" x14ac:dyDescent="0.35">
      <c r="A666" t="s">
        <v>144</v>
      </c>
      <c r="B666" t="s">
        <v>192</v>
      </c>
      <c r="C666" t="s">
        <v>25</v>
      </c>
      <c r="D666">
        <f>VLOOKUP(мпф1[[#This Row],[Номенклатура]],[1]!Таблица213[[product_name]:[упаковка]],7,FALSE)</f>
        <v>961</v>
      </c>
      <c r="E666" t="s">
        <v>89</v>
      </c>
      <c r="F666" s="7">
        <v>1615.3376662810454</v>
      </c>
      <c r="G666" t="str">
        <f>VLOOKUP(мпф1[[#This Row],[артикул]],[1]!Таблица213[[code]:[упаковка]],4,FALSE)</f>
        <v>ОХЛ</v>
      </c>
      <c r="H666" t="str">
        <f>VLOOKUP(мпф1[[#This Row],[артикул]],[1]!Таблица213[[code]:[упаковка]],5,FALSE)</f>
        <v>табак</v>
      </c>
      <c r="I666" s="7" cm="1">
        <f t="array" ref="I666">INDEX('[1]прайс ЗПП'!$A$1:$D$1080,MATCH(1,(мпф1[[#This Row],[артикул]]='[1]прайс ЗПП'!$B$1:$B$1080)*(мпф1[[#This Row],[Source.Name.1]]='[1]прайс ЗПП'!$A$1:$A$1080),0),4)</f>
        <v>770.26695377434407</v>
      </c>
      <c r="J666" s="7">
        <f>мпф1[[#This Row],[цена]]*мпф1[[#This Row],[объем]]</f>
        <v>1244241.2235232587</v>
      </c>
      <c r="K666" s="7">
        <v>551.82000000000005</v>
      </c>
      <c r="L666" t="s">
        <v>187</v>
      </c>
    </row>
    <row r="667" spans="1:12" x14ac:dyDescent="0.35">
      <c r="A667" t="s">
        <v>144</v>
      </c>
      <c r="B667" t="s">
        <v>192</v>
      </c>
      <c r="C667" t="s">
        <v>25</v>
      </c>
      <c r="D667">
        <f>VLOOKUP(мпф1[[#This Row],[Номенклатура]],[1]!Таблица213[[product_name]:[упаковка]],7,FALSE)</f>
        <v>960</v>
      </c>
      <c r="E667" t="s">
        <v>189</v>
      </c>
      <c r="F667" s="7">
        <v>1608.7215744411051</v>
      </c>
      <c r="G667" t="str">
        <f>VLOOKUP(мпф1[[#This Row],[артикул]],[1]!Таблица213[[code]:[упаковка]],4,FALSE)</f>
        <v>ОХЛ</v>
      </c>
      <c r="H667" t="str">
        <f>VLOOKUP(мпф1[[#This Row],[артикул]],[1]!Таблица213[[code]:[упаковка]],5,FALSE)</f>
        <v>крыло</v>
      </c>
      <c r="I667" s="7" cm="1">
        <f t="array" ref="I667">INDEX('[1]прайс ЗПП'!$A$1:$D$1080,MATCH(1,(мпф1[[#This Row],[артикул]]='[1]прайс ЗПП'!$B$1:$B$1080)*(мпф1[[#This Row],[Source.Name.1]]='[1]прайс ЗПП'!$A$1:$A$1080),0),4)</f>
        <v>851.28162114787904</v>
      </c>
      <c r="J667" s="7">
        <f>мпф1[[#This Row],[цена]]*мпф1[[#This Row],[объем]]</f>
        <v>1369475.1098657923</v>
      </c>
      <c r="K667" s="7">
        <v>19251</v>
      </c>
      <c r="L667" t="s">
        <v>187</v>
      </c>
    </row>
    <row r="668" spans="1:12" x14ac:dyDescent="0.35">
      <c r="A668" t="s">
        <v>144</v>
      </c>
      <c r="B668" t="s">
        <v>192</v>
      </c>
      <c r="C668" t="s">
        <v>25</v>
      </c>
      <c r="D668">
        <f>VLOOKUP(мпф1[[#This Row],[Номенклатура]],[1]!Таблица213[[product_name]:[упаковка]],7,FALSE)</f>
        <v>1066</v>
      </c>
      <c r="E668" t="s">
        <v>63</v>
      </c>
      <c r="F668" s="7">
        <v>405.47111705324181</v>
      </c>
      <c r="G668" t="str">
        <f>VLOOKUP(мпф1[[#This Row],[артикул]],[1]!Таблица213[[code]:[упаковка]],4,FALSE)</f>
        <v>ОХЛ</v>
      </c>
      <c r="H668" t="str">
        <f>VLOOKUP(мпф1[[#This Row],[артикул]],[1]!Таблица213[[code]:[упаковка]],5,FALSE)</f>
        <v>бедро</v>
      </c>
      <c r="I668" s="7" cm="1">
        <f t="array" ref="I668">INDEX('[1]прайс ЗПП'!$A$1:$D$1080,MATCH(1,(мпф1[[#This Row],[артикул]]='[1]прайс ЗПП'!$B$1:$B$1080)*(мпф1[[#This Row],[Source.Name.1]]='[1]прайс ЗПП'!$A$1:$A$1080),0),4)</f>
        <v>884.41603179246226</v>
      </c>
      <c r="J668" s="7">
        <f>мпф1[[#This Row],[цена]]*мпф1[[#This Row],[объем]]</f>
        <v>358605.15635068511</v>
      </c>
      <c r="K668" s="7">
        <v>111.672</v>
      </c>
      <c r="L668" t="s">
        <v>187</v>
      </c>
    </row>
    <row r="669" spans="1:12" x14ac:dyDescent="0.35">
      <c r="A669" t="s">
        <v>144</v>
      </c>
      <c r="B669" t="s">
        <v>192</v>
      </c>
      <c r="C669" t="s">
        <v>25</v>
      </c>
      <c r="D669">
        <f>VLOOKUP(мпф1[[#This Row],[Номенклатура]],[1]!Таблица213[[product_name]:[упаковка]],7,FALSE)</f>
        <v>1065</v>
      </c>
      <c r="E669" t="s">
        <v>64</v>
      </c>
      <c r="F669" s="7">
        <v>402.08012317804202</v>
      </c>
      <c r="G669" t="str">
        <f>VLOOKUP(мпф1[[#This Row],[артикул]],[1]!Таблица213[[code]:[упаковка]],4,FALSE)</f>
        <v>ОХЛ</v>
      </c>
      <c r="H669" t="str">
        <f>VLOOKUP(мпф1[[#This Row],[артикул]],[1]!Таблица213[[code]:[упаковка]],5,FALSE)</f>
        <v>филе</v>
      </c>
      <c r="I669" s="7" cm="1">
        <f t="array" ref="I669">INDEX('[1]прайс ЗПП'!$A$1:$D$1080,MATCH(1,(мпф1[[#This Row],[артикул]]='[1]прайс ЗПП'!$B$1:$B$1080)*(мпф1[[#This Row],[Source.Name.1]]='[1]прайс ЗПП'!$A$1:$A$1080),0),4)</f>
        <v>1031.041523873906</v>
      </c>
      <c r="J669" s="7">
        <f>мпф1[[#This Row],[цена]]*мпф1[[#This Row],[объем]]</f>
        <v>414561.30292089627</v>
      </c>
      <c r="K669" s="7">
        <v>5500.8940000000002</v>
      </c>
      <c r="L669" t="s">
        <v>187</v>
      </c>
    </row>
    <row r="670" spans="1:12" x14ac:dyDescent="0.35">
      <c r="A670" t="s">
        <v>144</v>
      </c>
      <c r="B670" t="s">
        <v>192</v>
      </c>
      <c r="C670" t="s">
        <v>194</v>
      </c>
      <c r="D670">
        <f>VLOOKUP(мпф1[[#This Row],[Номенклатура]],[1]!Таблица213[[product_name]:[упаковка]],7,FALSE)</f>
        <v>744</v>
      </c>
      <c r="E670" t="s">
        <v>92</v>
      </c>
      <c r="F670" s="7">
        <v>8072.8536392219885</v>
      </c>
      <c r="G670" t="str">
        <f>VLOOKUP(мпф1[[#This Row],[артикул]],[1]!Таблица213[[code]:[упаковка]],4,FALSE)</f>
        <v>ОХЛ</v>
      </c>
      <c r="H670" t="str">
        <f>VLOOKUP(мпф1[[#This Row],[артикул]],[1]!Таблица213[[code]:[упаковка]],5,FALSE)</f>
        <v>шея</v>
      </c>
      <c r="I670" s="7" cm="1">
        <f t="array" ref="I670">INDEX('[1]прайс ЗПП'!$A$1:$D$1080,MATCH(1,(мпф1[[#This Row],[артикул]]='[1]прайс ЗПП'!$B$1:$B$1080)*(мпф1[[#This Row],[Source.Name.1]]='[1]прайс ЗПП'!$A$1:$A$1080),0),4)</f>
        <v>348.6007505704805</v>
      </c>
      <c r="J670" s="7">
        <f>мпф1[[#This Row],[цена]]*мпф1[[#This Row],[объем]]</f>
        <v>2814202.83787842</v>
      </c>
      <c r="K670" s="7">
        <v>665.5</v>
      </c>
      <c r="L670" t="s">
        <v>187</v>
      </c>
    </row>
    <row r="671" spans="1:12" x14ac:dyDescent="0.35">
      <c r="A671" t="s">
        <v>144</v>
      </c>
      <c r="B671" t="s">
        <v>193</v>
      </c>
      <c r="C671" t="s">
        <v>194</v>
      </c>
      <c r="D671">
        <f>VLOOKUP(мпф1[[#This Row],[Номенклатура]],[1]!Таблица213[[product_name]:[упаковка]],7,FALSE)</f>
        <v>701</v>
      </c>
      <c r="E671" t="s">
        <v>26</v>
      </c>
      <c r="F671" s="7">
        <v>219.57856398073054</v>
      </c>
      <c r="G671" t="str">
        <f>VLOOKUP(мпф1[[#This Row],[артикул]],[1]!Таблица213[[code]:[упаковка]],4,FALSE)</f>
        <v>ОХЛ</v>
      </c>
      <c r="H671" t="str">
        <f>VLOOKUP(мпф1[[#This Row],[артикул]],[1]!Таблица213[[code]:[упаковка]],5,FALSE)</f>
        <v>тушка</v>
      </c>
      <c r="I671" s="7" cm="1">
        <f t="array" ref="I671">INDEX('[1]прайс ЗПП'!$A$1:$D$1080,MATCH(1,(мпф1[[#This Row],[артикул]]='[1]прайс ЗПП'!$B$1:$B$1080)*(мпф1[[#This Row],[Source.Name.1]]='[1]прайс ЗПП'!$A$1:$A$1080),0),4)</f>
        <v>830.24406062674745</v>
      </c>
      <c r="J671" s="7">
        <f>мпф1[[#This Row],[цена]]*мпф1[[#This Row],[объем]]</f>
        <v>182303.79858595179</v>
      </c>
      <c r="K671" s="7">
        <v>47.2</v>
      </c>
      <c r="L671" t="s">
        <v>187</v>
      </c>
    </row>
    <row r="672" spans="1:12" x14ac:dyDescent="0.35">
      <c r="A672" t="s">
        <v>144</v>
      </c>
      <c r="B672" t="s">
        <v>193</v>
      </c>
      <c r="C672" t="s">
        <v>194</v>
      </c>
      <c r="D672">
        <f>VLOOKUP(мпф1[[#This Row],[Номенклатура]],[1]!Таблица213[[product_name]:[упаковка]],7,FALSE)</f>
        <v>702</v>
      </c>
      <c r="E672" t="s">
        <v>72</v>
      </c>
      <c r="F672" s="7">
        <v>3236.3970951942456</v>
      </c>
      <c r="G672" t="str">
        <f>VLOOKUP(мпф1[[#This Row],[артикул]],[1]!Таблица213[[code]:[упаковка]],4,FALSE)</f>
        <v>ОХЛ</v>
      </c>
      <c r="H672" t="str">
        <f>VLOOKUP(мпф1[[#This Row],[артикул]],[1]!Таблица213[[code]:[упаковка]],5,FALSE)</f>
        <v>тушка</v>
      </c>
      <c r="I672" s="7" cm="1">
        <f t="array" ref="I672">INDEX('[1]прайс ЗПП'!$A$1:$D$1080,MATCH(1,(мпф1[[#This Row],[артикул]]='[1]прайс ЗПП'!$B$1:$B$1080)*(мпф1[[#This Row],[Source.Name.1]]='[1]прайс ЗПП'!$A$1:$A$1080),0),4)</f>
        <v>794.68095353595959</v>
      </c>
      <c r="J672" s="7">
        <f>мпф1[[#This Row],[цена]]*мпф1[[#This Row],[объем]]</f>
        <v>2571903.1296299729</v>
      </c>
      <c r="K672" s="7">
        <v>12980</v>
      </c>
      <c r="L672" t="s">
        <v>187</v>
      </c>
    </row>
    <row r="673" spans="1:12" x14ac:dyDescent="0.35">
      <c r="A673" t="s">
        <v>144</v>
      </c>
      <c r="B673" t="s">
        <v>193</v>
      </c>
      <c r="C673" t="s">
        <v>194</v>
      </c>
      <c r="D673">
        <f>VLOOKUP(мпф1[[#This Row],[Номенклатура]],[1]!Таблица213[[product_name]:[упаковка]],7,FALSE)</f>
        <v>710</v>
      </c>
      <c r="E673" s="22" t="s">
        <v>28</v>
      </c>
      <c r="F673" s="7">
        <v>324.7853368097588</v>
      </c>
      <c r="G673" t="str">
        <f>VLOOKUP(мпф1[[#This Row],[артикул]],[1]!Таблица213[[code]:[упаковка]],4,FALSE)</f>
        <v>ОХЛ</v>
      </c>
      <c r="H673" t="str">
        <f>VLOOKUP(мпф1[[#This Row],[артикул]],[1]!Таблица213[[code]:[упаковка]],5,FALSE)</f>
        <v>бедро</v>
      </c>
      <c r="I673" s="7" cm="1">
        <f t="array" ref="I673">INDEX('[1]прайс ЗПП'!$A$1:$D$1080,MATCH(1,(мпф1[[#This Row],[артикул]]='[1]прайс ЗПП'!$B$1:$B$1080)*(мпф1[[#This Row],[Source.Name.1]]='[1]прайс ЗПП'!$A$1:$A$1080),0),4)</f>
        <v>845.90641427682806</v>
      </c>
      <c r="J673" s="7">
        <f>мпф1[[#This Row],[цена]]*мпф1[[#This Row],[объем]]</f>
        <v>274737.99967043498</v>
      </c>
      <c r="K673" s="7">
        <v>3857</v>
      </c>
      <c r="L673" t="s">
        <v>187</v>
      </c>
    </row>
    <row r="674" spans="1:12" x14ac:dyDescent="0.35">
      <c r="A674" t="s">
        <v>144</v>
      </c>
      <c r="B674" t="s">
        <v>193</v>
      </c>
      <c r="C674" t="s">
        <v>194</v>
      </c>
      <c r="D674">
        <f>VLOOKUP(мпф1[[#This Row],[Номенклатура]],[1]!Таблица213[[product_name]:[упаковка]],7,FALSE)</f>
        <v>711</v>
      </c>
      <c r="E674" t="s">
        <v>73</v>
      </c>
      <c r="F674" s="7">
        <v>21547.594536212247</v>
      </c>
      <c r="G674" t="str">
        <f>VLOOKUP(мпф1[[#This Row],[артикул]],[1]!Таблица213[[code]:[упаковка]],4,FALSE)</f>
        <v>ОХЛ</v>
      </c>
      <c r="H674" t="str">
        <f>VLOOKUP(мпф1[[#This Row],[артикул]],[1]!Таблица213[[code]:[упаковка]],5,FALSE)</f>
        <v>бедро</v>
      </c>
      <c r="I674" s="7" cm="1">
        <f t="array" ref="I674">INDEX('[1]прайс ЗПП'!$A$1:$D$1080,MATCH(1,(мпф1[[#This Row],[артикул]]='[1]прайс ЗПП'!$B$1:$B$1080)*(мпф1[[#This Row],[Source.Name.1]]='[1]прайс ЗПП'!$A$1:$A$1080),0),4)</f>
        <v>812.83657383686557</v>
      </c>
      <c r="J674" s="7">
        <f>мпф1[[#This Row],[цена]]*мпф1[[#This Row],[объем]]</f>
        <v>17514672.917240728</v>
      </c>
      <c r="K674" s="7">
        <v>107.9</v>
      </c>
      <c r="L674" t="s">
        <v>187</v>
      </c>
    </row>
    <row r="675" spans="1:12" x14ac:dyDescent="0.35">
      <c r="A675" t="s">
        <v>144</v>
      </c>
      <c r="B675" t="s">
        <v>193</v>
      </c>
      <c r="C675" t="s">
        <v>194</v>
      </c>
      <c r="D675">
        <f>VLOOKUP(мпф1[[#This Row],[Номенклатура]],[1]!Таблица213[[product_name]:[упаковка]],7,FALSE)</f>
        <v>712</v>
      </c>
      <c r="E675" t="s">
        <v>30</v>
      </c>
      <c r="F675" s="7">
        <v>318.64350161435578</v>
      </c>
      <c r="G675" t="str">
        <f>VLOOKUP(мпф1[[#This Row],[артикул]],[1]!Таблица213[[code]:[упаковка]],4,FALSE)</f>
        <v>ОХЛ</v>
      </c>
      <c r="H675" t="str">
        <f>VLOOKUP(мпф1[[#This Row],[артикул]],[1]!Таблица213[[code]:[упаковка]],5,FALSE)</f>
        <v>голень</v>
      </c>
      <c r="I675" s="7" cm="1">
        <f t="array" ref="I675">INDEX('[1]прайс ЗПП'!$A$1:$D$1080,MATCH(1,(мпф1[[#This Row],[артикул]]='[1]прайс ЗПП'!$B$1:$B$1080)*(мпф1[[#This Row],[Source.Name.1]]='[1]прайс ЗПП'!$A$1:$A$1080),0),4)</f>
        <v>879.63611193408849</v>
      </c>
      <c r="J675" s="7">
        <f>мпф1[[#This Row],[цена]]*мпф1[[#This Row],[объем]]</f>
        <v>280290.33085311536</v>
      </c>
      <c r="K675" s="7">
        <v>1435.0912167637375</v>
      </c>
      <c r="L675" t="s">
        <v>187</v>
      </c>
    </row>
    <row r="676" spans="1:12" x14ac:dyDescent="0.35">
      <c r="A676" t="s">
        <v>144</v>
      </c>
      <c r="B676" t="s">
        <v>193</v>
      </c>
      <c r="C676" t="s">
        <v>194</v>
      </c>
      <c r="D676">
        <f>VLOOKUP(мпф1[[#This Row],[Номенклатура]],[1]!Таблица213[[product_name]:[упаковка]],7,FALSE)</f>
        <v>713</v>
      </c>
      <c r="E676" t="s">
        <v>74</v>
      </c>
      <c r="F676" s="7">
        <v>7214.8212294020213</v>
      </c>
      <c r="G676" t="str">
        <f>VLOOKUP(мпф1[[#This Row],[артикул]],[1]!Таблица213[[code]:[упаковка]],4,FALSE)</f>
        <v>ОХЛ</v>
      </c>
      <c r="H676" t="str">
        <f>VLOOKUP(мпф1[[#This Row],[артикул]],[1]!Таблица213[[code]:[упаковка]],5,FALSE)</f>
        <v>голень</v>
      </c>
      <c r="I676" s="7" cm="1">
        <f t="array" ref="I676">INDEX('[1]прайс ЗПП'!$A$1:$D$1080,MATCH(1,(мпф1[[#This Row],[артикул]]='[1]прайс ЗПП'!$B$1:$B$1080)*(мпф1[[#This Row],[Source.Name.1]]='[1]прайс ЗПП'!$A$1:$A$1080),0),4)</f>
        <v>841.96102857317726</v>
      </c>
      <c r="J676" s="7">
        <f>мпф1[[#This Row],[цена]]*мпф1[[#This Row],[объем]]</f>
        <v>6074598.3032789212</v>
      </c>
      <c r="K676" s="7">
        <v>109.2</v>
      </c>
      <c r="L676" t="s">
        <v>187</v>
      </c>
    </row>
    <row r="677" spans="1:12" x14ac:dyDescent="0.35">
      <c r="A677" t="s">
        <v>144</v>
      </c>
      <c r="B677" t="s">
        <v>193</v>
      </c>
      <c r="C677" t="s">
        <v>194</v>
      </c>
      <c r="D677">
        <f>VLOOKUP(мпф1[[#This Row],[Номенклатура]],[1]!Таблица213[[product_name]:[упаковка]],7,FALSE)</f>
        <v>714</v>
      </c>
      <c r="E677" t="s">
        <v>32</v>
      </c>
      <c r="F677" s="7">
        <v>217.64796984331542</v>
      </c>
      <c r="G677" t="str">
        <f>VLOOKUP(мпф1[[#This Row],[артикул]],[1]!Таблица213[[code]:[упаковка]],4,FALSE)</f>
        <v>ОХЛ</v>
      </c>
      <c r="H677" t="str">
        <f>VLOOKUP(мпф1[[#This Row],[артикул]],[1]!Таблица213[[code]:[упаковка]],5,FALSE)</f>
        <v>крыло</v>
      </c>
      <c r="I677" s="7" cm="1">
        <f t="array" ref="I677">INDEX('[1]прайс ЗПП'!$A$1:$D$1080,MATCH(1,(мпф1[[#This Row],[артикул]]='[1]прайс ЗПП'!$B$1:$B$1080)*(мпф1[[#This Row],[Source.Name.1]]='[1]прайс ЗПП'!$A$1:$A$1080),0),4)</f>
        <v>862.15022164168329</v>
      </c>
      <c r="J677" s="7">
        <f>мпф1[[#This Row],[цена]]*мпф1[[#This Row],[объем]]</f>
        <v>187645.24544027681</v>
      </c>
      <c r="K677" s="7">
        <v>7812</v>
      </c>
      <c r="L677" t="s">
        <v>187</v>
      </c>
    </row>
    <row r="678" spans="1:12" x14ac:dyDescent="0.35">
      <c r="A678" t="s">
        <v>144</v>
      </c>
      <c r="B678" t="s">
        <v>193</v>
      </c>
      <c r="C678" t="s">
        <v>194</v>
      </c>
      <c r="D678">
        <f>VLOOKUP(мпф1[[#This Row],[Номенклатура]],[1]!Таблица213[[product_name]:[упаковка]],7,FALSE)</f>
        <v>715</v>
      </c>
      <c r="E678" t="s">
        <v>75</v>
      </c>
      <c r="F678" s="7">
        <v>6142.2170711664876</v>
      </c>
      <c r="G678" t="str">
        <f>VLOOKUP(мпф1[[#This Row],[артикул]],[1]!Таблица213[[code]:[упаковка]],4,FALSE)</f>
        <v>ОХЛ</v>
      </c>
      <c r="H678" t="str">
        <f>VLOOKUP(мпф1[[#This Row],[артикул]],[1]!Таблица213[[code]:[упаковка]],5,FALSE)</f>
        <v>крыло</v>
      </c>
      <c r="I678" s="7" cm="1">
        <f t="array" ref="I678">INDEX('[1]прайс ЗПП'!$A$1:$D$1080,MATCH(1,(мпф1[[#This Row],[артикул]]='[1]прайс ЗПП'!$B$1:$B$1080)*(мпф1[[#This Row],[Source.Name.1]]='[1]прайс ЗПП'!$A$1:$A$1080),0),4)</f>
        <v>830.96963690517828</v>
      </c>
      <c r="J678" s="7">
        <f>мпф1[[#This Row],[цена]]*мпф1[[#This Row],[объем]]</f>
        <v>5103995.8894200036</v>
      </c>
      <c r="K678" s="7">
        <v>113.72199999999999</v>
      </c>
      <c r="L678" t="s">
        <v>187</v>
      </c>
    </row>
    <row r="679" spans="1:12" x14ac:dyDescent="0.35">
      <c r="A679" t="s">
        <v>144</v>
      </c>
      <c r="B679" t="s">
        <v>193</v>
      </c>
      <c r="C679" t="s">
        <v>194</v>
      </c>
      <c r="D679">
        <f>VLOOKUP(мпф1[[#This Row],[Номенклатура]],[1]!Таблица213[[product_name]:[упаковка]],7,FALSE)</f>
        <v>717</v>
      </c>
      <c r="E679" t="s">
        <v>76</v>
      </c>
      <c r="F679" s="7">
        <v>4851.7315745655333</v>
      </c>
      <c r="G679" t="str">
        <f>VLOOKUP(мпф1[[#This Row],[артикул]],[1]!Таблица213[[code]:[упаковка]],4,FALSE)</f>
        <v>ОХЛ</v>
      </c>
      <c r="H679" t="str">
        <f>VLOOKUP(мпф1[[#This Row],[артикул]],[1]!Таблица213[[code]:[упаковка]],5,FALSE)</f>
        <v>четвертина</v>
      </c>
      <c r="I679" s="7" cm="1">
        <f t="array" ref="I679">INDEX('[1]прайс ЗПП'!$A$1:$D$1080,MATCH(1,(мпф1[[#This Row],[артикул]]='[1]прайс ЗПП'!$B$1:$B$1080)*(мпф1[[#This Row],[Source.Name.1]]='[1]прайс ЗПП'!$A$1:$A$1080),0),4)</f>
        <v>796.78416492677025</v>
      </c>
      <c r="J679" s="7">
        <f>мпф1[[#This Row],[цена]]*мпф1[[#This Row],[объем]]</f>
        <v>3865782.8910890426</v>
      </c>
      <c r="K679" s="7">
        <v>2095.6</v>
      </c>
      <c r="L679" t="s">
        <v>187</v>
      </c>
    </row>
    <row r="680" spans="1:12" x14ac:dyDescent="0.35">
      <c r="A680" t="s">
        <v>144</v>
      </c>
      <c r="B680" t="s">
        <v>193</v>
      </c>
      <c r="C680" t="s">
        <v>194</v>
      </c>
      <c r="D680">
        <f>VLOOKUP(мпф1[[#This Row],[Номенклатура]],[1]!Таблица213[[product_name]:[упаковка]],7,FALSE)</f>
        <v>718</v>
      </c>
      <c r="E680" t="s">
        <v>36</v>
      </c>
      <c r="F680" s="7">
        <v>539.4419465060904</v>
      </c>
      <c r="G680" t="str">
        <f>VLOOKUP(мпф1[[#This Row],[артикул]],[1]!Таблица213[[code]:[упаковка]],4,FALSE)</f>
        <v>ОХЛ</v>
      </c>
      <c r="H680" t="str">
        <f>VLOOKUP(мпф1[[#This Row],[артикул]],[1]!Таблица213[[code]:[упаковка]],5,FALSE)</f>
        <v>филе</v>
      </c>
      <c r="I680" s="7" cm="1">
        <f t="array" ref="I680">INDEX('[1]прайс ЗПП'!$A$1:$D$1080,MATCH(1,(мпф1[[#This Row],[артикул]]='[1]прайс ЗПП'!$B$1:$B$1080)*(мпф1[[#This Row],[Source.Name.1]]='[1]прайс ЗПП'!$A$1:$A$1080),0),4)</f>
        <v>1115.7940751178014</v>
      </c>
      <c r="J680" s="7">
        <f>мпф1[[#This Row],[цена]]*мпф1[[#This Row],[объем]]</f>
        <v>601906.12778150965</v>
      </c>
      <c r="K680" s="7">
        <v>1115.5855746555674</v>
      </c>
      <c r="L680" t="s">
        <v>187</v>
      </c>
    </row>
    <row r="681" spans="1:12" x14ac:dyDescent="0.35">
      <c r="A681" t="s">
        <v>144</v>
      </c>
      <c r="B681" t="s">
        <v>193</v>
      </c>
      <c r="C681" t="s">
        <v>194</v>
      </c>
      <c r="D681">
        <f>VLOOKUP(мпф1[[#This Row],[Номенклатура]],[1]!Таблица213[[product_name]:[упаковка]],7,FALSE)</f>
        <v>719</v>
      </c>
      <c r="E681" t="s">
        <v>77</v>
      </c>
      <c r="F681" s="7">
        <v>14005.29362433616</v>
      </c>
      <c r="G681" t="str">
        <f>VLOOKUP(мпф1[[#This Row],[артикул]],[1]!Таблица213[[code]:[упаковка]],4,FALSE)</f>
        <v>ОХЛ</v>
      </c>
      <c r="H681" t="str">
        <f>VLOOKUP(мпф1[[#This Row],[артикул]],[1]!Таблица213[[code]:[упаковка]],5,FALSE)</f>
        <v>филе</v>
      </c>
      <c r="I681" s="7" cm="1">
        <f t="array" ref="I681">INDEX('[1]прайс ЗПП'!$A$1:$D$1080,MATCH(1,(мпф1[[#This Row],[артикул]]='[1]прайс ЗПП'!$B$1:$B$1080)*(мпф1[[#This Row],[Source.Name.1]]='[1]прайс ЗПП'!$A$1:$A$1080),0),4)</f>
        <v>1078.3861547947834</v>
      </c>
      <c r="J681" s="7">
        <f>мпф1[[#This Row],[цена]]*мпф1[[#This Row],[объем]]</f>
        <v>15103114.738319766</v>
      </c>
      <c r="K681" s="7">
        <v>183.89370150494838</v>
      </c>
      <c r="L681" t="s">
        <v>187</v>
      </c>
    </row>
    <row r="682" spans="1:12" x14ac:dyDescent="0.35">
      <c r="A682" t="s">
        <v>144</v>
      </c>
      <c r="B682" t="s">
        <v>193</v>
      </c>
      <c r="C682" t="s">
        <v>194</v>
      </c>
      <c r="D682">
        <f>VLOOKUP(мпф1[[#This Row],[Номенклатура]],[1]!Таблица213[[product_name]:[упаковка]],7,FALSE)</f>
        <v>725</v>
      </c>
      <c r="E682" t="s">
        <v>78</v>
      </c>
      <c r="F682" s="7">
        <v>4311.6955990940842</v>
      </c>
      <c r="G682" t="str">
        <f>VLOOKUP(мпф1[[#This Row],[артикул]],[1]!Таблица213[[code]:[упаковка]],4,FALSE)</f>
        <v>ОХЛ</v>
      </c>
      <c r="H682" t="str">
        <f>VLOOKUP(мпф1[[#This Row],[артикул]],[1]!Таблица213[[code]:[упаковка]],5,FALSE)</f>
        <v>грудка</v>
      </c>
      <c r="I682" s="7" cm="1">
        <f t="array" ref="I682">INDEX('[1]прайс ЗПП'!$A$1:$D$1080,MATCH(1,(мпф1[[#This Row],[артикул]]='[1]прайс ЗПП'!$B$1:$B$1080)*(мпф1[[#This Row],[Source.Name.1]]='[1]прайс ЗПП'!$A$1:$A$1080),0),4)</f>
        <v>861.52477550803349</v>
      </c>
      <c r="J682" s="7">
        <f>мпф1[[#This Row],[цена]]*мпф1[[#This Row],[объем]]</f>
        <v>3714632.5830685068</v>
      </c>
      <c r="K682" s="7">
        <v>5180.3661774327638</v>
      </c>
      <c r="L682" t="s">
        <v>187</v>
      </c>
    </row>
    <row r="683" spans="1:12" x14ac:dyDescent="0.35">
      <c r="A683" t="s">
        <v>144</v>
      </c>
      <c r="B683" t="s">
        <v>193</v>
      </c>
      <c r="C683" t="s">
        <v>194</v>
      </c>
      <c r="D683">
        <f>VLOOKUP(мпф1[[#This Row],[Номенклатура]],[1]!Таблица213[[product_name]:[упаковка]],7,FALSE)</f>
        <v>29</v>
      </c>
      <c r="E683" t="s">
        <v>79</v>
      </c>
      <c r="F683" s="7">
        <v>212.78966151949058</v>
      </c>
      <c r="G683" t="str">
        <f>VLOOKUP(мпф1[[#This Row],[артикул]],[1]!Таблица213[[code]:[упаковка]],4,FALSE)</f>
        <v>ОХЛ</v>
      </c>
      <c r="H683" t="str">
        <f>VLOOKUP(мпф1[[#This Row],[артикул]],[1]!Таблица213[[code]:[упаковка]],5,FALSE)</f>
        <v>табак</v>
      </c>
      <c r="I683" s="7" cm="1">
        <f t="array" ref="I683">INDEX('[1]прайс ЗПП'!$A$1:$D$1080,MATCH(1,(мпф1[[#This Row],[артикул]]='[1]прайс ЗПП'!$B$1:$B$1080)*(мпф1[[#This Row],[Source.Name.1]]='[1]прайс ЗПП'!$A$1:$A$1080),0),4)</f>
        <v>755.9875123699552</v>
      </c>
      <c r="J683" s="7">
        <f>мпф1[[#This Row],[цена]]*мпф1[[#This Row],[объем]]</f>
        <v>160866.32687016446</v>
      </c>
      <c r="K683" s="7">
        <v>584.50330748498197</v>
      </c>
      <c r="L683" t="s">
        <v>187</v>
      </c>
    </row>
    <row r="684" spans="1:12" x14ac:dyDescent="0.35">
      <c r="A684" t="s">
        <v>144</v>
      </c>
      <c r="B684" t="s">
        <v>193</v>
      </c>
      <c r="C684" t="s">
        <v>194</v>
      </c>
      <c r="D684">
        <f>VLOOKUP(мпф1[[#This Row],[Номенклатура]],[1]!Таблица213[[product_name]:[упаковка]],7,FALSE)</f>
        <v>30</v>
      </c>
      <c r="E684" t="s">
        <v>80</v>
      </c>
      <c r="F684" s="7">
        <v>25860.20239407456</v>
      </c>
      <c r="G684" t="str">
        <f>VLOOKUP(мпф1[[#This Row],[артикул]],[1]!Таблица213[[code]:[упаковка]],4,FALSE)</f>
        <v>ОХЛ</v>
      </c>
      <c r="H684" t="str">
        <f>VLOOKUP(мпф1[[#This Row],[артикул]],[1]!Таблица213[[code]:[упаковка]],5,FALSE)</f>
        <v>рагу</v>
      </c>
      <c r="I684" s="7" cm="1">
        <f t="array" ref="I684">INDEX('[1]прайс ЗПП'!$A$1:$D$1080,MATCH(1,(мпф1[[#This Row],[артикул]]='[1]прайс ЗПП'!$B$1:$B$1080)*(мпф1[[#This Row],[Source.Name.1]]='[1]прайс ЗПП'!$A$1:$A$1080),0),4)</f>
        <v>707.72421221836021</v>
      </c>
      <c r="J684" s="7">
        <f>мпф1[[#This Row],[цена]]*мпф1[[#This Row],[объем]]</f>
        <v>18301891.367153771</v>
      </c>
      <c r="K684" s="7">
        <v>3769.0889984591586</v>
      </c>
      <c r="L684" t="s">
        <v>187</v>
      </c>
    </row>
    <row r="685" spans="1:12" x14ac:dyDescent="0.35">
      <c r="A685" t="s">
        <v>144</v>
      </c>
      <c r="B685" t="s">
        <v>193</v>
      </c>
      <c r="C685" t="s">
        <v>194</v>
      </c>
      <c r="D685">
        <f>VLOOKUP(мпф1[[#This Row],[Номенклатура]],[1]!Таблица213[[product_name]:[упаковка]],7,FALSE)</f>
        <v>781</v>
      </c>
      <c r="E685" t="s">
        <v>188</v>
      </c>
      <c r="F685" s="7">
        <v>1622.441611635398</v>
      </c>
      <c r="G685" t="str">
        <f>VLOOKUP(мпф1[[#This Row],[артикул]],[1]!Таблица213[[code]:[упаковка]],4,FALSE)</f>
        <v>ОХЛ</v>
      </c>
      <c r="H685" t="str">
        <f>VLOOKUP(мпф1[[#This Row],[артикул]],[1]!Таблица213[[code]:[упаковка]],5,FALSE)</f>
        <v>спинка</v>
      </c>
      <c r="I685" s="7" cm="1">
        <f t="array" ref="I685">INDEX('[1]прайс ЗПП'!$A$1:$D$1080,MATCH(1,(мпф1[[#This Row],[артикул]]='[1]прайс ЗПП'!$B$1:$B$1080)*(мпф1[[#This Row],[Source.Name.1]]='[1]прайс ЗПП'!$A$1:$A$1080),0),4)</f>
        <v>363.61097792355628</v>
      </c>
      <c r="J685" s="7">
        <f>мпф1[[#This Row],[цена]]*мпф1[[#This Row],[объем]]</f>
        <v>589937.58103061782</v>
      </c>
      <c r="K685" s="7">
        <v>3791.6077407924577</v>
      </c>
      <c r="L685" t="s">
        <v>187</v>
      </c>
    </row>
    <row r="686" spans="1:12" x14ac:dyDescent="0.35">
      <c r="A686" t="s">
        <v>144</v>
      </c>
      <c r="B686" t="s">
        <v>193</v>
      </c>
      <c r="C686" t="s">
        <v>194</v>
      </c>
      <c r="D686">
        <f>VLOOKUP(мпф1[[#This Row],[Номенклатура]],[1]!Таблица213[[product_name]:[упаковка]],7,FALSE)</f>
        <v>730</v>
      </c>
      <c r="E686" t="s">
        <v>45</v>
      </c>
      <c r="F686" s="7">
        <v>105.65229455304717</v>
      </c>
      <c r="G686" t="str">
        <f>VLOOKUP(мпф1[[#This Row],[артикул]],[1]!Таблица213[[code]:[упаковка]],4,FALSE)</f>
        <v>ОХЛ</v>
      </c>
      <c r="H686" t="str">
        <f>VLOOKUP(мпф1[[#This Row],[артикул]],[1]!Таблица213[[code]:[упаковка]],5,FALSE)</f>
        <v>желудки</v>
      </c>
      <c r="I686" s="7" cm="1">
        <f t="array" ref="I686">INDEX('[1]прайс ЗПП'!$A$1:$D$1080,MATCH(1,(мпф1[[#This Row],[артикул]]='[1]прайс ЗПП'!$B$1:$B$1080)*(мпф1[[#This Row],[Source.Name.1]]='[1]прайс ЗПП'!$A$1:$A$1080),0),4)</f>
        <v>560.52844849424787</v>
      </c>
      <c r="J686" s="7">
        <f>мпф1[[#This Row],[цена]]*мпф1[[#This Row],[объем]]</f>
        <v>59221.116745676809</v>
      </c>
      <c r="K686" s="7">
        <v>477.11533232405469</v>
      </c>
      <c r="L686" t="s">
        <v>187</v>
      </c>
    </row>
    <row r="687" spans="1:12" x14ac:dyDescent="0.35">
      <c r="A687" t="s">
        <v>144</v>
      </c>
      <c r="B687" t="s">
        <v>193</v>
      </c>
      <c r="C687" t="s">
        <v>194</v>
      </c>
      <c r="D687">
        <f>VLOOKUP(мпф1[[#This Row],[Номенклатура]],[1]!Таблица213[[product_name]:[упаковка]],7,FALSE)</f>
        <v>731</v>
      </c>
      <c r="E687" t="s">
        <v>81</v>
      </c>
      <c r="F687" s="7">
        <v>1613.3735208404253</v>
      </c>
      <c r="G687" t="str">
        <f>VLOOKUP(мпф1[[#This Row],[артикул]],[1]!Таблица213[[code]:[упаковка]],4,FALSE)</f>
        <v>ОХЛ</v>
      </c>
      <c r="H687" t="str">
        <f>VLOOKUP(мпф1[[#This Row],[артикул]],[1]!Таблица213[[code]:[упаковка]],5,FALSE)</f>
        <v>желудки</v>
      </c>
      <c r="I687" s="7" cm="1">
        <f t="array" ref="I687">INDEX('[1]прайс ЗПП'!$A$1:$D$1080,MATCH(1,(мпф1[[#This Row],[артикул]]='[1]прайс ЗПП'!$B$1:$B$1080)*(мпф1[[#This Row],[Source.Name.1]]='[1]прайс ЗПП'!$A$1:$A$1080),0),4)</f>
        <v>539.00985206632879</v>
      </c>
      <c r="J687" s="7">
        <f>мпф1[[#This Row],[цена]]*мпф1[[#This Row],[объем]]</f>
        <v>869624.22279592964</v>
      </c>
      <c r="K687" s="7">
        <v>1608.0355661131116</v>
      </c>
      <c r="L687" t="s">
        <v>187</v>
      </c>
    </row>
    <row r="688" spans="1:12" x14ac:dyDescent="0.35">
      <c r="A688" t="s">
        <v>144</v>
      </c>
      <c r="B688" t="s">
        <v>193</v>
      </c>
      <c r="C688" t="s">
        <v>194</v>
      </c>
      <c r="D688">
        <f>VLOOKUP(мпф1[[#This Row],[Номенклатура]],[1]!Таблица213[[product_name]:[упаковка]],7,FALSE)</f>
        <v>732</v>
      </c>
      <c r="E688" t="s">
        <v>47</v>
      </c>
      <c r="F688" s="7">
        <v>322.68502011081267</v>
      </c>
      <c r="G688" t="str">
        <f>VLOOKUP(мпф1[[#This Row],[артикул]],[1]!Таблица213[[code]:[упаковка]],4,FALSE)</f>
        <v>ОХЛ</v>
      </c>
      <c r="H688" t="str">
        <f>VLOOKUP(мпф1[[#This Row],[артикул]],[1]!Таблица213[[code]:[упаковка]],5,FALSE)</f>
        <v>печень</v>
      </c>
      <c r="I688" s="7" cm="1">
        <f t="array" ref="I688">INDEX('[1]прайс ЗПП'!$A$1:$D$1080,MATCH(1,(мпф1[[#This Row],[артикул]]='[1]прайс ЗПП'!$B$1:$B$1080)*(мпф1[[#This Row],[Source.Name.1]]='[1]прайс ЗПП'!$A$1:$A$1080),0),4)</f>
        <v>536.0700740421903</v>
      </c>
      <c r="J688" s="7">
        <f>мпф1[[#This Row],[цена]]*мпф1[[#This Row],[объем]]</f>
        <v>172981.78262310903</v>
      </c>
      <c r="K688" s="7">
        <v>1884.9933869909632</v>
      </c>
      <c r="L688" t="s">
        <v>187</v>
      </c>
    </row>
    <row r="689" spans="1:12" x14ac:dyDescent="0.35">
      <c r="A689" t="s">
        <v>144</v>
      </c>
      <c r="B689" t="s">
        <v>193</v>
      </c>
      <c r="C689" t="s">
        <v>194</v>
      </c>
      <c r="D689">
        <f>VLOOKUP(мпф1[[#This Row],[Номенклатура]],[1]!Таблица213[[product_name]:[упаковка]],7,FALSE)</f>
        <v>733</v>
      </c>
      <c r="E689" t="s">
        <v>82</v>
      </c>
      <c r="F689" s="7">
        <v>6468.975432754044</v>
      </c>
      <c r="G689" t="str">
        <f>VLOOKUP(мпф1[[#This Row],[артикул]],[1]!Таблица213[[code]:[упаковка]],4,FALSE)</f>
        <v>ОХЛ</v>
      </c>
      <c r="H689" t="str">
        <f>VLOOKUP(мпф1[[#This Row],[артикул]],[1]!Таблица213[[code]:[упаковка]],5,FALSE)</f>
        <v>печень</v>
      </c>
      <c r="I689" s="7" cm="1">
        <f t="array" ref="I689">INDEX('[1]прайс ЗПП'!$A$1:$D$1080,MATCH(1,(мпф1[[#This Row],[артикул]]='[1]прайс ЗПП'!$B$1:$B$1080)*(мпф1[[#This Row],[Source.Name.1]]='[1]прайс ЗПП'!$A$1:$A$1080),0),4)</f>
        <v>512.30030169493568</v>
      </c>
      <c r="J689" s="7">
        <f>мпф1[[#This Row],[цена]]*мпф1[[#This Row],[объем]]</f>
        <v>3314058.0658570239</v>
      </c>
      <c r="K689" s="7">
        <v>547.15853717374307</v>
      </c>
      <c r="L689" t="s">
        <v>187</v>
      </c>
    </row>
    <row r="690" spans="1:12" x14ac:dyDescent="0.35">
      <c r="A690" t="s">
        <v>144</v>
      </c>
      <c r="B690" t="s">
        <v>193</v>
      </c>
      <c r="C690" t="s">
        <v>194</v>
      </c>
      <c r="D690">
        <f>VLOOKUP(мпф1[[#This Row],[Номенклатура]],[1]!Таблица213[[product_name]:[упаковка]],7,FALSE)</f>
        <v>734</v>
      </c>
      <c r="E690" t="s">
        <v>49</v>
      </c>
      <c r="F690" s="7">
        <v>327.43088723762327</v>
      </c>
      <c r="G690" t="str">
        <f>VLOOKUP(мпф1[[#This Row],[артикул]],[1]!Таблица213[[code]:[упаковка]],4,FALSE)</f>
        <v>ОХЛ</v>
      </c>
      <c r="H690" t="str">
        <f>VLOOKUP(мпф1[[#This Row],[артикул]],[1]!Таблица213[[code]:[упаковка]],5,FALSE)</f>
        <v>сердце</v>
      </c>
      <c r="I690" s="7" cm="1">
        <f t="array" ref="I690">INDEX('[1]прайс ЗПП'!$A$1:$D$1080,MATCH(1,(мпф1[[#This Row],[артикул]]='[1]прайс ЗПП'!$B$1:$B$1080)*(мпф1[[#This Row],[Source.Name.1]]='[1]прайс ЗПП'!$A$1:$A$1080),0),4)</f>
        <v>895.87195896591265</v>
      </c>
      <c r="J690" s="7">
        <f>мпф1[[#This Row],[цена]]*мпф1[[#This Row],[объем]]</f>
        <v>293336.15037551639</v>
      </c>
      <c r="K690" s="7">
        <v>473.60441701761499</v>
      </c>
      <c r="L690" t="s">
        <v>187</v>
      </c>
    </row>
    <row r="691" spans="1:12" x14ac:dyDescent="0.35">
      <c r="A691" t="s">
        <v>144</v>
      </c>
      <c r="B691" t="s">
        <v>193</v>
      </c>
      <c r="C691" t="s">
        <v>194</v>
      </c>
      <c r="D691">
        <f>VLOOKUP(мпф1[[#This Row],[Номенклатура]],[1]!Таблица213[[product_name]:[упаковка]],7,FALSE)</f>
        <v>735</v>
      </c>
      <c r="E691" t="s">
        <v>83</v>
      </c>
      <c r="F691" s="7">
        <v>1078.5868785295015</v>
      </c>
      <c r="G691" t="str">
        <f>VLOOKUP(мпф1[[#This Row],[артикул]],[1]!Таблица213[[code]:[упаковка]],4,FALSE)</f>
        <v>ОХЛ</v>
      </c>
      <c r="H691" t="str">
        <f>VLOOKUP(мпф1[[#This Row],[артикул]],[1]!Таблица213[[code]:[упаковка]],5,FALSE)</f>
        <v>сердце</v>
      </c>
      <c r="I691" s="7" cm="1">
        <f t="array" ref="I691">INDEX('[1]прайс ЗПП'!$A$1:$D$1080,MATCH(1,(мпф1[[#This Row],[артикул]]='[1]прайс ЗПП'!$B$1:$B$1080)*(мпф1[[#This Row],[Source.Name.1]]='[1]прайс ЗПП'!$A$1:$A$1080),0),4)</f>
        <v>869.80032279673628</v>
      </c>
      <c r="J691" s="7">
        <f>мпф1[[#This Row],[цена]]*мпф1[[#This Row],[объем]]</f>
        <v>938155.21510928462</v>
      </c>
      <c r="K691" s="7">
        <v>2098.6574325303536</v>
      </c>
      <c r="L691" t="s">
        <v>187</v>
      </c>
    </row>
    <row r="692" spans="1:12" x14ac:dyDescent="0.35">
      <c r="A692" t="s">
        <v>144</v>
      </c>
      <c r="B692" t="s">
        <v>193</v>
      </c>
      <c r="C692" t="s">
        <v>194</v>
      </c>
      <c r="D692">
        <f>VLOOKUP(мпф1[[#This Row],[Номенклатура]],[1]!Таблица213[[product_name]:[упаковка]],7,FALSE)</f>
        <v>941</v>
      </c>
      <c r="E692" t="s">
        <v>51</v>
      </c>
      <c r="F692" s="7">
        <v>535.42351462335819</v>
      </c>
      <c r="G692" t="str">
        <f>VLOOKUP(мпф1[[#This Row],[артикул]],[1]!Таблица213[[code]:[упаковка]],4,FALSE)</f>
        <v>ОХЛ</v>
      </c>
      <c r="H692" t="str">
        <f>VLOOKUP(мпф1[[#This Row],[артикул]],[1]!Таблица213[[code]:[упаковка]],5,FALSE)</f>
        <v>бедро</v>
      </c>
      <c r="I692" s="7" cm="1">
        <f t="array" ref="I692">INDEX('[1]прайс ЗПП'!$A$1:$D$1080,MATCH(1,(мпф1[[#This Row],[артикул]]='[1]прайс ЗПП'!$B$1:$B$1080)*(мпф1[[#This Row],[Source.Name.1]]='[1]прайс ЗПП'!$A$1:$A$1080),0),4)</f>
        <v>919.94520079288736</v>
      </c>
      <c r="J692" s="7">
        <f>мпф1[[#This Row],[цена]]*мпф1[[#This Row],[объем]]</f>
        <v>492560.29266941873</v>
      </c>
      <c r="K692" s="7">
        <v>2517.2193611007506</v>
      </c>
      <c r="L692" t="s">
        <v>187</v>
      </c>
    </row>
    <row r="693" spans="1:12" x14ac:dyDescent="0.35">
      <c r="A693" t="s">
        <v>144</v>
      </c>
      <c r="B693" t="s">
        <v>193</v>
      </c>
      <c r="C693" t="s">
        <v>194</v>
      </c>
      <c r="D693">
        <f>VLOOKUP(мпф1[[#This Row],[Номенклатура]],[1]!Таблица213[[product_name]:[упаковка]],7,FALSE)</f>
        <v>942</v>
      </c>
      <c r="E693" t="s">
        <v>52</v>
      </c>
      <c r="F693" s="7">
        <v>219.02666810675578</v>
      </c>
      <c r="G693" t="str">
        <f>VLOOKUP(мпф1[[#This Row],[артикул]],[1]!Таблица213[[code]:[упаковка]],4,FALSE)</f>
        <v>ОХЛ</v>
      </c>
      <c r="H693" t="str">
        <f>VLOOKUP(мпф1[[#This Row],[артикул]],[1]!Таблица213[[code]:[упаковка]],5,FALSE)</f>
        <v>крыло</v>
      </c>
      <c r="I693" s="7" cm="1">
        <f t="array" ref="I693">INDEX('[1]прайс ЗПП'!$A$1:$D$1080,MATCH(1,(мпф1[[#This Row],[артикул]]='[1]прайс ЗПП'!$B$1:$B$1080)*(мпф1[[#This Row],[Source.Name.1]]='[1]прайс ЗПП'!$A$1:$A$1080),0),4)</f>
        <v>903.98358599780681</v>
      </c>
      <c r="J693" s="7">
        <f>мпф1[[#This Row],[цена]]*мпф1[[#This Row],[объем]]</f>
        <v>197996.51286429656</v>
      </c>
      <c r="K693" s="7">
        <v>182.33724367473332</v>
      </c>
      <c r="L693" t="s">
        <v>187</v>
      </c>
    </row>
    <row r="694" spans="1:12" x14ac:dyDescent="0.35">
      <c r="A694" t="s">
        <v>144</v>
      </c>
      <c r="B694" t="s">
        <v>193</v>
      </c>
      <c r="C694" t="s">
        <v>194</v>
      </c>
      <c r="D694">
        <f>VLOOKUP(мпф1[[#This Row],[Номенклатура]],[1]!Таблица213[[product_name]:[упаковка]],7,FALSE)</f>
        <v>204</v>
      </c>
      <c r="E694" t="s">
        <v>84</v>
      </c>
      <c r="F694" s="7">
        <v>8189.8793199597349</v>
      </c>
      <c r="G694" t="str">
        <f>VLOOKUP(мпф1[[#This Row],[артикул]],[1]!Таблица213[[code]:[упаковка]],4,FALSE)</f>
        <v>ОХЛ</v>
      </c>
      <c r="H694" t="str">
        <f>VLOOKUP(мпф1[[#This Row],[артикул]],[1]!Таблица213[[code]:[упаковка]],5,FALSE)</f>
        <v>крыло</v>
      </c>
      <c r="I694" s="7" cm="1">
        <f t="array" ref="I694">INDEX('[1]прайс ЗПП'!$A$1:$D$1080,MATCH(1,(мпф1[[#This Row],[артикул]]='[1]прайс ЗПП'!$B$1:$B$1080)*(мпф1[[#This Row],[Source.Name.1]]='[1]прайс ЗПП'!$A$1:$A$1080),0),4)</f>
        <v>839.77868284589601</v>
      </c>
      <c r="J694" s="7">
        <f>мпф1[[#This Row],[цена]]*мпф1[[#This Row],[объем]]</f>
        <v>6877686.0679826289</v>
      </c>
      <c r="K694" s="7">
        <v>7156.8</v>
      </c>
      <c r="L694" t="s">
        <v>187</v>
      </c>
    </row>
    <row r="695" spans="1:12" x14ac:dyDescent="0.35">
      <c r="A695" t="s">
        <v>144</v>
      </c>
      <c r="B695" t="s">
        <v>193</v>
      </c>
      <c r="C695" t="s">
        <v>194</v>
      </c>
      <c r="D695">
        <f>VLOOKUP(мпф1[[#This Row],[Номенклатура]],[1]!Таблица213[[product_name]:[упаковка]],7,FALSE)</f>
        <v>959</v>
      </c>
      <c r="E695" t="s">
        <v>85</v>
      </c>
      <c r="F695" s="7">
        <v>1081.3480454717019</v>
      </c>
      <c r="G695" t="str">
        <f>VLOOKUP(мпф1[[#This Row],[артикул]],[1]!Таблица213[[code]:[упаковка]],4,FALSE)</f>
        <v>ОХЛ</v>
      </c>
      <c r="H695" t="str">
        <f>VLOOKUP(мпф1[[#This Row],[артикул]],[1]!Таблица213[[code]:[упаковка]],5,FALSE)</f>
        <v>табак</v>
      </c>
      <c r="I695" s="7" cm="1">
        <f t="array" ref="I695">INDEX('[1]прайс ЗПП'!$A$1:$D$1080,MATCH(1,(мпф1[[#This Row],[артикул]]='[1]прайс ЗПП'!$B$1:$B$1080)*(мпф1[[#This Row],[Source.Name.1]]='[1]прайс ЗПП'!$A$1:$A$1080),0),4)</f>
        <v>677.95669596935511</v>
      </c>
      <c r="J695" s="7">
        <f>мпф1[[#This Row],[цена]]*мпф1[[#This Row],[объем]]</f>
        <v>733107.14810091502</v>
      </c>
      <c r="K695" s="7">
        <v>1521</v>
      </c>
      <c r="L695" t="s">
        <v>187</v>
      </c>
    </row>
    <row r="696" spans="1:12" x14ac:dyDescent="0.35">
      <c r="A696" t="s">
        <v>144</v>
      </c>
      <c r="B696" t="s">
        <v>193</v>
      </c>
      <c r="C696" t="s">
        <v>194</v>
      </c>
      <c r="D696">
        <f>VLOOKUP(мпф1[[#This Row],[Номенклатура]],[1]!Таблица213[[product_name]:[упаковка]],7,FALSE)</f>
        <v>952</v>
      </c>
      <c r="E696" t="s">
        <v>86</v>
      </c>
      <c r="F696" s="7">
        <v>3231.0324724965294</v>
      </c>
      <c r="G696" t="str">
        <f>VLOOKUP(мпф1[[#This Row],[артикул]],[1]!Таблица213[[code]:[упаковка]],4,FALSE)</f>
        <v>ОХЛ</v>
      </c>
      <c r="H696" t="str">
        <f>VLOOKUP(мпф1[[#This Row],[артикул]],[1]!Таблица213[[code]:[упаковка]],5,FALSE)</f>
        <v>голень</v>
      </c>
      <c r="I696" s="7" cm="1">
        <f t="array" ref="I696">INDEX('[1]прайс ЗПП'!$A$1:$D$1080,MATCH(1,(мпф1[[#This Row],[артикул]]='[1]прайс ЗПП'!$B$1:$B$1080)*(мпф1[[#This Row],[Source.Name.1]]='[1]прайс ЗПП'!$A$1:$A$1080),0),4)</f>
        <v>883.62026016805021</v>
      </c>
      <c r="J696" s="7">
        <f>мпф1[[#This Row],[цена]]*мпф1[[#This Row],[объем]]</f>
        <v>2855005.7539588017</v>
      </c>
      <c r="K696" s="7">
        <v>1898.4</v>
      </c>
      <c r="L696" t="s">
        <v>187</v>
      </c>
    </row>
    <row r="697" spans="1:12" x14ac:dyDescent="0.35">
      <c r="A697" t="s">
        <v>144</v>
      </c>
      <c r="B697" t="s">
        <v>193</v>
      </c>
      <c r="C697" t="s">
        <v>194</v>
      </c>
      <c r="D697">
        <f>VLOOKUP(мпф1[[#This Row],[Номенклатура]],[1]!Таблица213[[product_name]:[упаковка]],7,FALSE)</f>
        <v>953</v>
      </c>
      <c r="E697" t="s">
        <v>87</v>
      </c>
      <c r="F697" s="7">
        <v>3337.3307749515939</v>
      </c>
      <c r="G697" t="str">
        <f>VLOOKUP(мпф1[[#This Row],[артикул]],[1]!Таблица213[[code]:[упаковка]],4,FALSE)</f>
        <v>ОХЛ</v>
      </c>
      <c r="H697" t="str">
        <f>VLOOKUP(мпф1[[#This Row],[артикул]],[1]!Таблица213[[code]:[упаковка]],5,FALSE)</f>
        <v>бедро</v>
      </c>
      <c r="I697" s="7" cm="1">
        <f t="array" ref="I697">INDEX('[1]прайс ЗПП'!$A$1:$D$1080,MATCH(1,(мпф1[[#This Row],[артикул]]='[1]прайс ЗПП'!$B$1:$B$1080)*(мпф1[[#This Row],[Source.Name.1]]='[1]прайс ЗПП'!$A$1:$A$1080),0),4)</f>
        <v>897.31582142724778</v>
      </c>
      <c r="J697" s="7">
        <f>мпф1[[#This Row],[цена]]*мпф1[[#This Row],[объем]]</f>
        <v>2994639.7057001228</v>
      </c>
      <c r="K697" s="7">
        <v>2886.84</v>
      </c>
      <c r="L697" t="s">
        <v>187</v>
      </c>
    </row>
    <row r="698" spans="1:12" x14ac:dyDescent="0.35">
      <c r="A698" t="s">
        <v>144</v>
      </c>
      <c r="B698" t="s">
        <v>193</v>
      </c>
      <c r="C698" t="s">
        <v>194</v>
      </c>
      <c r="D698">
        <f>VLOOKUP(мпф1[[#This Row],[Номенклатура]],[1]!Таблица213[[product_name]:[упаковка]],7,FALSE)</f>
        <v>958</v>
      </c>
      <c r="E698" t="s">
        <v>58</v>
      </c>
      <c r="F698" s="7">
        <v>756.95265092205273</v>
      </c>
      <c r="G698" t="str">
        <f>VLOOKUP(мпф1[[#This Row],[артикул]],[1]!Таблица213[[code]:[упаковка]],4,FALSE)</f>
        <v>ОХЛ</v>
      </c>
      <c r="H698" t="str">
        <f>VLOOKUP(мпф1[[#This Row],[артикул]],[1]!Таблица213[[code]:[упаковка]],5,FALSE)</f>
        <v>табак</v>
      </c>
      <c r="I698" s="7" cm="1">
        <f t="array" ref="I698">INDEX('[1]прайс ЗПП'!$A$1:$D$1080,MATCH(1,(мпф1[[#This Row],[артикул]]='[1]прайс ЗПП'!$B$1:$B$1080)*(мпф1[[#This Row],[Source.Name.1]]='[1]прайс ЗПП'!$A$1:$A$1080),0),4)</f>
        <v>780.4634996377381</v>
      </c>
      <c r="J698" s="7">
        <f>мпф1[[#This Row],[цена]]*мпф1[[#This Row],[объем]]</f>
        <v>590773.91499868839</v>
      </c>
      <c r="K698" s="7">
        <v>13302.36</v>
      </c>
      <c r="L698" t="s">
        <v>187</v>
      </c>
    </row>
    <row r="699" spans="1:12" x14ac:dyDescent="0.35">
      <c r="A699" t="s">
        <v>144</v>
      </c>
      <c r="B699" t="s">
        <v>193</v>
      </c>
      <c r="C699" t="s">
        <v>194</v>
      </c>
      <c r="D699">
        <f>VLOOKUP(мпф1[[#This Row],[Номенклатура]],[1]!Таблица213[[product_name]:[упаковка]],7,FALSE)</f>
        <v>205</v>
      </c>
      <c r="E699" t="s">
        <v>88</v>
      </c>
      <c r="F699" s="7">
        <v>3984.8281894408033</v>
      </c>
      <c r="G699" t="str">
        <f>VLOOKUP(мпф1[[#This Row],[артикул]],[1]!Таблица213[[code]:[упаковка]],4,FALSE)</f>
        <v>ОХЛ</v>
      </c>
      <c r="H699" t="str">
        <f>VLOOKUP(мпф1[[#This Row],[артикул]],[1]!Таблица213[[code]:[упаковка]],5,FALSE)</f>
        <v>рагу</v>
      </c>
      <c r="I699" s="7" cm="1">
        <f t="array" ref="I699">INDEX('[1]прайс ЗПП'!$A$1:$D$1080,MATCH(1,(мпф1[[#This Row],[артикул]]='[1]прайс ЗПП'!$B$1:$B$1080)*(мпф1[[#This Row],[Source.Name.1]]='[1]прайс ЗПП'!$A$1:$A$1080),0),4)</f>
        <v>598.7980167185882</v>
      </c>
      <c r="J699" s="7">
        <f>мпф1[[#This Row],[цена]]*мпф1[[#This Row],[объем]]</f>
        <v>2386107.2168014757</v>
      </c>
      <c r="K699" s="7">
        <v>2282.9639999999999</v>
      </c>
      <c r="L699" t="s">
        <v>187</v>
      </c>
    </row>
    <row r="700" spans="1:12" x14ac:dyDescent="0.35">
      <c r="A700" t="s">
        <v>144</v>
      </c>
      <c r="B700" t="s">
        <v>193</v>
      </c>
      <c r="C700" t="s">
        <v>194</v>
      </c>
      <c r="D700">
        <f>VLOOKUP(мпф1[[#This Row],[Номенклатура]],[1]!Таблица213[[product_name]:[упаковка]],7,FALSE)</f>
        <v>961</v>
      </c>
      <c r="E700" t="s">
        <v>89</v>
      </c>
      <c r="F700" s="7">
        <v>221.45758328046591</v>
      </c>
      <c r="G700" t="str">
        <f>VLOOKUP(мпф1[[#This Row],[артикул]],[1]!Таблица213[[code]:[упаковка]],4,FALSE)</f>
        <v>ОХЛ</v>
      </c>
      <c r="H700" t="str">
        <f>VLOOKUP(мпф1[[#This Row],[артикул]],[1]!Таблица213[[code]:[упаковка]],5,FALSE)</f>
        <v>табак</v>
      </c>
      <c r="I700" s="7" cm="1">
        <f t="array" ref="I700">INDEX('[1]прайс ЗПП'!$A$1:$D$1080,MATCH(1,(мпф1[[#This Row],[артикул]]='[1]прайс ЗПП'!$B$1:$B$1080)*(мпф1[[#This Row],[Source.Name.1]]='[1]прайс ЗПП'!$A$1:$A$1080),0),4)</f>
        <v>770.26695377434407</v>
      </c>
      <c r="J700" s="7">
        <f>мпф1[[#This Row],[цена]]*мпф1[[#This Row],[объем]]</f>
        <v>170581.45806367259</v>
      </c>
      <c r="K700" s="7">
        <v>4568.96</v>
      </c>
      <c r="L700" t="s">
        <v>187</v>
      </c>
    </row>
    <row r="701" spans="1:12" x14ac:dyDescent="0.35">
      <c r="A701" t="s">
        <v>144</v>
      </c>
      <c r="B701" t="s">
        <v>193</v>
      </c>
      <c r="C701" t="s">
        <v>194</v>
      </c>
      <c r="D701">
        <f>VLOOKUP(мпф1[[#This Row],[Номенклатура]],[1]!Таблица213[[product_name]:[упаковка]],7,FALSE)</f>
        <v>960</v>
      </c>
      <c r="E701" t="s">
        <v>189</v>
      </c>
      <c r="F701" s="7">
        <v>219.99611274408278</v>
      </c>
      <c r="G701" t="str">
        <f>VLOOKUP(мпф1[[#This Row],[артикул]],[1]!Таблица213[[code]:[упаковка]],4,FALSE)</f>
        <v>ОХЛ</v>
      </c>
      <c r="H701" t="str">
        <f>VLOOKUP(мпф1[[#This Row],[артикул]],[1]!Таблица213[[code]:[упаковка]],5,FALSE)</f>
        <v>крыло</v>
      </c>
      <c r="I701" s="7" cm="1">
        <f t="array" ref="I701">INDEX('[1]прайс ЗПП'!$A$1:$D$1080,MATCH(1,(мпф1[[#This Row],[артикул]]='[1]прайс ЗПП'!$B$1:$B$1080)*(мпф1[[#This Row],[Source.Name.1]]='[1]прайс ЗПП'!$A$1:$A$1080),0),4)</f>
        <v>851.28162114787904</v>
      </c>
      <c r="J701" s="7">
        <f>мпф1[[#This Row],[цена]]*мпф1[[#This Row],[объем]]</f>
        <v>187278.64750301436</v>
      </c>
      <c r="K701" s="7">
        <v>2810.9659999999999</v>
      </c>
      <c r="L701" t="s">
        <v>187</v>
      </c>
    </row>
    <row r="702" spans="1:12" x14ac:dyDescent="0.35">
      <c r="A702" t="s">
        <v>144</v>
      </c>
      <c r="B702" t="s">
        <v>193</v>
      </c>
      <c r="C702" t="s">
        <v>194</v>
      </c>
      <c r="D702">
        <f>VLOOKUP(мпф1[[#This Row],[Номенклатура]],[1]!Таблица213[[product_name]:[упаковка]],7,FALSE)</f>
        <v>1064</v>
      </c>
      <c r="E702" t="s">
        <v>62</v>
      </c>
      <c r="F702" s="7">
        <v>4208.1099093791263</v>
      </c>
      <c r="G702" t="str">
        <f>VLOOKUP(мпф1[[#This Row],[артикул]],[1]!Таблица213[[code]:[упаковка]],4,FALSE)</f>
        <v>ОХЛ</v>
      </c>
      <c r="H702" t="str">
        <f>VLOOKUP(мпф1[[#This Row],[артикул]],[1]!Таблица213[[code]:[упаковка]],5,FALSE)</f>
        <v>бедро</v>
      </c>
      <c r="I702" s="7" cm="1">
        <f t="array" ref="I702">INDEX('[1]прайс ЗПП'!$A$1:$D$1080,MATCH(1,(мпф1[[#This Row],[артикул]]='[1]прайс ЗПП'!$B$1:$B$1080)*(мпф1[[#This Row],[Source.Name.1]]='[1]прайс ЗПП'!$A$1:$A$1080),0),4)</f>
        <v>872.01246392399355</v>
      </c>
      <c r="J702" s="7">
        <f>мпф1[[#This Row],[цена]]*мпф1[[#This Row],[объем]]</f>
        <v>3669524.2905406649</v>
      </c>
      <c r="K702" s="7">
        <v>6160.52</v>
      </c>
      <c r="L702" t="s">
        <v>187</v>
      </c>
    </row>
    <row r="703" spans="1:12" x14ac:dyDescent="0.35">
      <c r="A703" t="s">
        <v>144</v>
      </c>
      <c r="B703" t="s">
        <v>193</v>
      </c>
      <c r="C703" t="s">
        <v>194</v>
      </c>
      <c r="D703">
        <f>VLOOKUP(мпф1[[#This Row],[Номенклатура]],[1]!Таблица213[[product_name]:[упаковка]],7,FALSE)</f>
        <v>1066</v>
      </c>
      <c r="E703" t="s">
        <v>63</v>
      </c>
      <c r="F703" s="7">
        <v>110.58303192361139</v>
      </c>
      <c r="G703" t="str">
        <f>VLOOKUP(мпф1[[#This Row],[артикул]],[1]!Таблица213[[code]:[упаковка]],4,FALSE)</f>
        <v>ОХЛ</v>
      </c>
      <c r="H703" t="str">
        <f>VLOOKUP(мпф1[[#This Row],[артикул]],[1]!Таблица213[[code]:[упаковка]],5,FALSE)</f>
        <v>бедро</v>
      </c>
      <c r="I703" s="7" cm="1">
        <f t="array" ref="I703">INDEX('[1]прайс ЗПП'!$A$1:$D$1080,MATCH(1,(мпф1[[#This Row],[артикул]]='[1]прайс ЗПП'!$B$1:$B$1080)*(мпф1[[#This Row],[Source.Name.1]]='[1]прайс ЗПП'!$A$1:$A$1080),0),4)</f>
        <v>884.41603179246226</v>
      </c>
      <c r="J703" s="7">
        <f>мпф1[[#This Row],[цена]]*мпф1[[#This Row],[объем]]</f>
        <v>97801.406277459551</v>
      </c>
      <c r="K703" s="7">
        <v>226.2</v>
      </c>
      <c r="L703" t="s">
        <v>187</v>
      </c>
    </row>
    <row r="704" spans="1:12" x14ac:dyDescent="0.35">
      <c r="A704" t="s">
        <v>144</v>
      </c>
      <c r="B704" t="s">
        <v>193</v>
      </c>
      <c r="C704" t="s">
        <v>194</v>
      </c>
      <c r="D704">
        <f>VLOOKUP(мпф1[[#This Row],[Номенклатура]],[1]!Таблица213[[product_name]:[упаковка]],7,FALSE)</f>
        <v>1065</v>
      </c>
      <c r="E704" t="s">
        <v>64</v>
      </c>
      <c r="F704" s="7">
        <v>536.10683090405598</v>
      </c>
      <c r="G704" t="str">
        <f>VLOOKUP(мпф1[[#This Row],[артикул]],[1]!Таблица213[[code]:[упаковка]],4,FALSE)</f>
        <v>ОХЛ</v>
      </c>
      <c r="H704" t="str">
        <f>VLOOKUP(мпф1[[#This Row],[артикул]],[1]!Таблица213[[code]:[упаковка]],5,FALSE)</f>
        <v>филе</v>
      </c>
      <c r="I704" s="7" cm="1">
        <f t="array" ref="I704">INDEX('[1]прайс ЗПП'!$A$1:$D$1080,MATCH(1,(мпф1[[#This Row],[артикул]]='[1]прайс ЗПП'!$B$1:$B$1080)*(мпф1[[#This Row],[Source.Name.1]]='[1]прайс ЗПП'!$A$1:$A$1080),0),4)</f>
        <v>1031.041523873906</v>
      </c>
      <c r="J704" s="7">
        <f>мпф1[[#This Row],[цена]]*мпф1[[#This Row],[объем]]</f>
        <v>552748.4038945284</v>
      </c>
      <c r="K704" s="7">
        <v>3805.2</v>
      </c>
      <c r="L704" t="s">
        <v>187</v>
      </c>
    </row>
    <row r="705" spans="1:12" x14ac:dyDescent="0.35">
      <c r="A705" t="s">
        <v>144</v>
      </c>
      <c r="B705" t="s">
        <v>193</v>
      </c>
      <c r="C705" t="s">
        <v>194</v>
      </c>
      <c r="D705">
        <f>VLOOKUP(мпф1[[#This Row],[Номенклатура]],[1]!Таблица213[[product_name]:[упаковка]],7,FALSE)</f>
        <v>744</v>
      </c>
      <c r="E705" t="s">
        <v>92</v>
      </c>
      <c r="F705" s="7">
        <v>4317.1055057428848</v>
      </c>
      <c r="G705" t="str">
        <f>VLOOKUP(мпф1[[#This Row],[артикул]],[1]!Таблица213[[code]:[упаковка]],4,FALSE)</f>
        <v>ОХЛ</v>
      </c>
      <c r="H705" t="str">
        <f>VLOOKUP(мпф1[[#This Row],[артикул]],[1]!Таблица213[[code]:[упаковка]],5,FALSE)</f>
        <v>шея</v>
      </c>
      <c r="I705" s="7" cm="1">
        <f t="array" ref="I705">INDEX('[1]прайс ЗПП'!$A$1:$D$1080,MATCH(1,(мпф1[[#This Row],[артикул]]='[1]прайс ЗПП'!$B$1:$B$1080)*(мпф1[[#This Row],[Source.Name.1]]='[1]прайс ЗПП'!$A$1:$A$1080),0),4)</f>
        <v>348.6007505704805</v>
      </c>
      <c r="J705" s="7">
        <f>мпф1[[#This Row],[цена]]*мпф1[[#This Row],[объем]]</f>
        <v>1504946.2195939235</v>
      </c>
      <c r="K705" s="7">
        <v>2661.7200000000003</v>
      </c>
      <c r="L705" t="s">
        <v>187</v>
      </c>
    </row>
    <row r="706" spans="1:12" x14ac:dyDescent="0.35">
      <c r="A706" t="s">
        <v>144</v>
      </c>
      <c r="B706" t="s">
        <v>195</v>
      </c>
      <c r="C706" t="s">
        <v>194</v>
      </c>
      <c r="D706">
        <f>VLOOKUP(мпф1[[#This Row],[Номенклатура]],[1]!Таблица213[[product_name]:[упаковка]],7,FALSE)</f>
        <v>701</v>
      </c>
      <c r="E706" t="s">
        <v>26</v>
      </c>
      <c r="F706" s="7">
        <v>57.281364516712316</v>
      </c>
      <c r="G706" t="str">
        <f>VLOOKUP(мпф1[[#This Row],[артикул]],[1]!Таблица213[[code]:[упаковка]],4,FALSE)</f>
        <v>ОХЛ</v>
      </c>
      <c r="H706" t="str">
        <f>VLOOKUP(мпф1[[#This Row],[артикул]],[1]!Таблица213[[code]:[упаковка]],5,FALSE)</f>
        <v>тушка</v>
      </c>
      <c r="I706" s="7" cm="1">
        <f t="array" ref="I706">INDEX('[1]прайс ЗПП'!$A$1:$D$1080,MATCH(1,(мпф1[[#This Row],[артикул]]='[1]прайс ЗПП'!$B$1:$B$1080)*(мпф1[[#This Row],[Source.Name.1]]='[1]прайс ЗПП'!$A$1:$A$1080),0),4)</f>
        <v>830.24406062674745</v>
      </c>
      <c r="J706" s="7">
        <f>мпф1[[#This Row],[цена]]*мпф1[[#This Row],[объем]]</f>
        <v>47557.512674596117</v>
      </c>
      <c r="K706" s="7">
        <v>11407.5</v>
      </c>
      <c r="L706" t="s">
        <v>187</v>
      </c>
    </row>
    <row r="707" spans="1:12" x14ac:dyDescent="0.35">
      <c r="A707" t="s">
        <v>144</v>
      </c>
      <c r="B707" t="s">
        <v>195</v>
      </c>
      <c r="C707" t="s">
        <v>194</v>
      </c>
      <c r="D707">
        <f>VLOOKUP(мпф1[[#This Row],[Номенклатура]],[1]!Таблица213[[product_name]:[упаковка]],7,FALSE)</f>
        <v>702</v>
      </c>
      <c r="E707" t="s">
        <v>72</v>
      </c>
      <c r="F707" s="7">
        <v>431.51961269256611</v>
      </c>
      <c r="G707" t="str">
        <f>VLOOKUP(мпф1[[#This Row],[артикул]],[1]!Таблица213[[code]:[упаковка]],4,FALSE)</f>
        <v>ОХЛ</v>
      </c>
      <c r="H707" t="str">
        <f>VLOOKUP(мпф1[[#This Row],[артикул]],[1]!Таблица213[[code]:[упаковка]],5,FALSE)</f>
        <v>тушка</v>
      </c>
      <c r="I707" s="7" cm="1">
        <f t="array" ref="I707">INDEX('[1]прайс ЗПП'!$A$1:$D$1080,MATCH(1,(мпф1[[#This Row],[артикул]]='[1]прайс ЗПП'!$B$1:$B$1080)*(мпф1[[#This Row],[Source.Name.1]]='[1]прайс ЗПП'!$A$1:$A$1080),0),4)</f>
        <v>794.68095353595959</v>
      </c>
      <c r="J707" s="7">
        <f>мпф1[[#This Row],[цена]]*мпф1[[#This Row],[объем]]</f>
        <v>342920.41728399642</v>
      </c>
      <c r="K707" s="7">
        <v>1367.982</v>
      </c>
      <c r="L707" t="s">
        <v>187</v>
      </c>
    </row>
    <row r="708" spans="1:12" x14ac:dyDescent="0.35">
      <c r="A708" t="s">
        <v>144</v>
      </c>
      <c r="B708" t="s">
        <v>195</v>
      </c>
      <c r="C708" t="s">
        <v>194</v>
      </c>
      <c r="D708">
        <f>VLOOKUP(мпф1[[#This Row],[Номенклатура]],[1]!Таблица213[[product_name]:[упаковка]],7,FALSE)</f>
        <v>710</v>
      </c>
      <c r="E708" t="s">
        <v>28</v>
      </c>
      <c r="F708" s="7">
        <v>104.3952868317082</v>
      </c>
      <c r="G708" t="str">
        <f>VLOOKUP(мпф1[[#This Row],[артикул]],[1]!Таблица213[[code]:[упаковка]],4,FALSE)</f>
        <v>ОХЛ</v>
      </c>
      <c r="H708" t="str">
        <f>VLOOKUP(мпф1[[#This Row],[артикул]],[1]!Таблица213[[code]:[упаковка]],5,FALSE)</f>
        <v>бедро</v>
      </c>
      <c r="I708" s="7" cm="1">
        <f t="array" ref="I708">INDEX('[1]прайс ЗПП'!$A$1:$D$1080,MATCH(1,(мпф1[[#This Row],[артикул]]='[1]прайс ЗПП'!$B$1:$B$1080)*(мпф1[[#This Row],[Source.Name.1]]='[1]прайс ЗПП'!$A$1:$A$1080),0),4)</f>
        <v>845.90641427682806</v>
      </c>
      <c r="J708" s="7">
        <f>мпф1[[#This Row],[цена]]*мпф1[[#This Row],[объем]]</f>
        <v>88308.642751211257</v>
      </c>
      <c r="K708" s="7">
        <v>4024.0529999999999</v>
      </c>
      <c r="L708" t="s">
        <v>187</v>
      </c>
    </row>
    <row r="709" spans="1:12" x14ac:dyDescent="0.35">
      <c r="A709" t="s">
        <v>144</v>
      </c>
      <c r="B709" t="s">
        <v>195</v>
      </c>
      <c r="C709" t="s">
        <v>194</v>
      </c>
      <c r="D709">
        <f>VLOOKUP(мпф1[[#This Row],[Номенклатура]],[1]!Таблица213[[product_name]:[упаковка]],7,FALSE)</f>
        <v>711</v>
      </c>
      <c r="E709" t="s">
        <v>73</v>
      </c>
      <c r="F709" s="7">
        <v>4856.1867918057214</v>
      </c>
      <c r="G709" t="str">
        <f>VLOOKUP(мпф1[[#This Row],[артикул]],[1]!Таблица213[[code]:[упаковка]],4,FALSE)</f>
        <v>ОХЛ</v>
      </c>
      <c r="H709" t="str">
        <f>VLOOKUP(мпф1[[#This Row],[артикул]],[1]!Таблица213[[code]:[упаковка]],5,FALSE)</f>
        <v>бедро</v>
      </c>
      <c r="I709" s="7" cm="1">
        <f t="array" ref="I709">INDEX('[1]прайс ЗПП'!$A$1:$D$1080,MATCH(1,(мпф1[[#This Row],[артикул]]='[1]прайс ЗПП'!$B$1:$B$1080)*(мпф1[[#This Row],[Source.Name.1]]='[1]прайс ЗПП'!$A$1:$A$1080),0),4)</f>
        <v>812.83657383686557</v>
      </c>
      <c r="J709" s="7">
        <f>мпф1[[#This Row],[цена]]*мпф1[[#This Row],[объем]]</f>
        <v>3947286.2337632026</v>
      </c>
      <c r="K709" s="7">
        <v>72.599999999999994</v>
      </c>
      <c r="L709" t="s">
        <v>187</v>
      </c>
    </row>
    <row r="710" spans="1:12" x14ac:dyDescent="0.35">
      <c r="A710" t="s">
        <v>144</v>
      </c>
      <c r="B710" t="s">
        <v>195</v>
      </c>
      <c r="C710" t="s">
        <v>194</v>
      </c>
      <c r="D710">
        <f>VLOOKUP(мпф1[[#This Row],[Номенклатура]],[1]!Таблица213[[product_name]:[упаковка]],7,FALSE)</f>
        <v>712</v>
      </c>
      <c r="E710" t="s">
        <v>30</v>
      </c>
      <c r="F710" s="7">
        <v>53.107250269059293</v>
      </c>
      <c r="G710" t="str">
        <f>VLOOKUP(мпф1[[#This Row],[артикул]],[1]!Таблица213[[code]:[упаковка]],4,FALSE)</f>
        <v>ОХЛ</v>
      </c>
      <c r="H710" t="str">
        <f>VLOOKUP(мпф1[[#This Row],[артикул]],[1]!Таблица213[[code]:[упаковка]],5,FALSE)</f>
        <v>голень</v>
      </c>
      <c r="I710" s="7" cm="1">
        <f t="array" ref="I710">INDEX('[1]прайс ЗПП'!$A$1:$D$1080,MATCH(1,(мпф1[[#This Row],[артикул]]='[1]прайс ЗПП'!$B$1:$B$1080)*(мпф1[[#This Row],[Source.Name.1]]='[1]прайс ЗПП'!$A$1:$A$1080),0),4)</f>
        <v>879.63611193408849</v>
      </c>
      <c r="J710" s="7">
        <f>мпф1[[#This Row],[цена]]*мпф1[[#This Row],[объем]]</f>
        <v>46715.055142185891</v>
      </c>
      <c r="K710" s="7">
        <v>1675.6000000000001</v>
      </c>
      <c r="L710" t="s">
        <v>187</v>
      </c>
    </row>
    <row r="711" spans="1:12" x14ac:dyDescent="0.35">
      <c r="A711" t="s">
        <v>144</v>
      </c>
      <c r="B711" t="s">
        <v>195</v>
      </c>
      <c r="C711" t="s">
        <v>194</v>
      </c>
      <c r="D711">
        <f>VLOOKUP(мпф1[[#This Row],[Номенклатура]],[1]!Таблица213[[product_name]:[упаковка]],7,FALSE)</f>
        <v>713</v>
      </c>
      <c r="E711" t="s">
        <v>74</v>
      </c>
      <c r="F711" s="7">
        <v>3015.3546741203104</v>
      </c>
      <c r="G711" t="str">
        <f>VLOOKUP(мпф1[[#This Row],[артикул]],[1]!Таблица213[[code]:[упаковка]],4,FALSE)</f>
        <v>ОХЛ</v>
      </c>
      <c r="H711" t="str">
        <f>VLOOKUP(мпф1[[#This Row],[артикул]],[1]!Таблица213[[code]:[упаковка]],5,FALSE)</f>
        <v>голень</v>
      </c>
      <c r="I711" s="7" cm="1">
        <f t="array" ref="I711">INDEX('[1]прайс ЗПП'!$A$1:$D$1080,MATCH(1,(мпф1[[#This Row],[артикул]]='[1]прайс ЗПП'!$B$1:$B$1080)*(мпф1[[#This Row],[Source.Name.1]]='[1]прайс ЗПП'!$A$1:$A$1080),0),4)</f>
        <v>841.96102857317726</v>
      </c>
      <c r="J711" s="7">
        <f>мпф1[[#This Row],[цена]]*мпф1[[#This Row],[объем]]</f>
        <v>2538811.1229352742</v>
      </c>
      <c r="K711" s="7">
        <v>3799.6000000000004</v>
      </c>
      <c r="L711" t="s">
        <v>187</v>
      </c>
    </row>
    <row r="712" spans="1:12" x14ac:dyDescent="0.35">
      <c r="A712" t="s">
        <v>144</v>
      </c>
      <c r="B712" t="s">
        <v>195</v>
      </c>
      <c r="C712" t="s">
        <v>194</v>
      </c>
      <c r="D712">
        <f>VLOOKUP(мпф1[[#This Row],[Номенклатура]],[1]!Таблица213[[product_name]:[упаковка]],7,FALSE)</f>
        <v>714</v>
      </c>
      <c r="E712" s="22" t="s">
        <v>32</v>
      </c>
      <c r="F712" s="7">
        <v>54.411992460828856</v>
      </c>
      <c r="G712" t="str">
        <f>VLOOKUP(мпф1[[#This Row],[артикул]],[1]!Таблица213[[code]:[упаковка]],4,FALSE)</f>
        <v>ОХЛ</v>
      </c>
      <c r="H712" t="str">
        <f>VLOOKUP(мпф1[[#This Row],[артикул]],[1]!Таблица213[[code]:[упаковка]],5,FALSE)</f>
        <v>крыло</v>
      </c>
      <c r="I712" s="7" cm="1">
        <f t="array" ref="I712">INDEX('[1]прайс ЗПП'!$A$1:$D$1080,MATCH(1,(мпф1[[#This Row],[артикул]]='[1]прайс ЗПП'!$B$1:$B$1080)*(мпф1[[#This Row],[Source.Name.1]]='[1]прайс ЗПП'!$A$1:$A$1080),0),4)</f>
        <v>862.15022164168329</v>
      </c>
      <c r="J712" s="7">
        <f>мпф1[[#This Row],[цена]]*мпф1[[#This Row],[объем]]</f>
        <v>46911.311360069201</v>
      </c>
      <c r="K712" s="7">
        <v>2048.2000000000003</v>
      </c>
      <c r="L712" t="s">
        <v>187</v>
      </c>
    </row>
    <row r="713" spans="1:12" x14ac:dyDescent="0.35">
      <c r="A713" t="s">
        <v>144</v>
      </c>
      <c r="B713" t="s">
        <v>195</v>
      </c>
      <c r="C713" t="s">
        <v>194</v>
      </c>
      <c r="D713">
        <f>VLOOKUP(мпф1[[#This Row],[Номенклатура]],[1]!Таблица213[[product_name]:[упаковка]],7,FALSE)</f>
        <v>715</v>
      </c>
      <c r="E713" t="s">
        <v>75</v>
      </c>
      <c r="F713" s="7">
        <v>2229.708936793314</v>
      </c>
      <c r="G713" t="str">
        <f>VLOOKUP(мпф1[[#This Row],[артикул]],[1]!Таблица213[[code]:[упаковка]],4,FALSE)</f>
        <v>ОХЛ</v>
      </c>
      <c r="H713" t="str">
        <f>VLOOKUP(мпф1[[#This Row],[артикул]],[1]!Таблица213[[code]:[упаковка]],5,FALSE)</f>
        <v>крыло</v>
      </c>
      <c r="I713" s="7" cm="1">
        <f t="array" ref="I713">INDEX('[1]прайс ЗПП'!$A$1:$D$1080,MATCH(1,(мпф1[[#This Row],[артикул]]='[1]прайс ЗПП'!$B$1:$B$1080)*(мпф1[[#This Row],[Source.Name.1]]='[1]прайс ЗПП'!$A$1:$A$1080),0),4)</f>
        <v>830.96963690517828</v>
      </c>
      <c r="J713" s="7">
        <f>мпф1[[#This Row],[цена]]*мпф1[[#This Row],[объем]]</f>
        <v>1852820.4256113712</v>
      </c>
      <c r="K713" s="7">
        <v>605.90000000000009</v>
      </c>
      <c r="L713" t="s">
        <v>187</v>
      </c>
    </row>
    <row r="714" spans="1:12" x14ac:dyDescent="0.35">
      <c r="A714" t="s">
        <v>144</v>
      </c>
      <c r="B714" t="s">
        <v>195</v>
      </c>
      <c r="C714" t="s">
        <v>194</v>
      </c>
      <c r="D714">
        <f>VLOOKUP(мпф1[[#This Row],[Номенклатура]],[1]!Таблица213[[product_name]:[упаковка]],7,FALSE)</f>
        <v>717</v>
      </c>
      <c r="E714" t="s">
        <v>76</v>
      </c>
      <c r="F714" s="7">
        <v>427.70085505811858</v>
      </c>
      <c r="G714" t="str">
        <f>VLOOKUP(мпф1[[#This Row],[артикул]],[1]!Таблица213[[code]:[упаковка]],4,FALSE)</f>
        <v>ОХЛ</v>
      </c>
      <c r="H714" t="str">
        <f>VLOOKUP(мпф1[[#This Row],[артикул]],[1]!Таблица213[[code]:[упаковка]],5,FALSE)</f>
        <v>четвертина</v>
      </c>
      <c r="I714" s="7" cm="1">
        <f t="array" ref="I714">INDEX('[1]прайс ЗПП'!$A$1:$D$1080,MATCH(1,(мпф1[[#This Row],[артикул]]='[1]прайс ЗПП'!$B$1:$B$1080)*(мпф1[[#This Row],[Source.Name.1]]='[1]прайс ЗПП'!$A$1:$A$1080),0),4)</f>
        <v>796.78416492677025</v>
      </c>
      <c r="J714" s="7">
        <f>мпф1[[#This Row],[цена]]*мпф1[[#This Row],[объем]]</f>
        <v>340785.2686359486</v>
      </c>
      <c r="K714" s="7">
        <v>2661.6649063053937</v>
      </c>
      <c r="L714" t="s">
        <v>187</v>
      </c>
    </row>
    <row r="715" spans="1:12" x14ac:dyDescent="0.35">
      <c r="A715" t="s">
        <v>144</v>
      </c>
      <c r="B715" t="s">
        <v>195</v>
      </c>
      <c r="C715" t="s">
        <v>194</v>
      </c>
      <c r="D715">
        <f>VLOOKUP(мпф1[[#This Row],[Номенклатура]],[1]!Таблица213[[product_name]:[упаковка]],7,FALSE)</f>
        <v>718</v>
      </c>
      <c r="E715" t="s">
        <v>36</v>
      </c>
      <c r="F715" s="7">
        <v>103.29739401180454</v>
      </c>
      <c r="G715" t="str">
        <f>VLOOKUP(мпф1[[#This Row],[артикул]],[1]!Таблица213[[code]:[упаковка]],4,FALSE)</f>
        <v>ОХЛ</v>
      </c>
      <c r="H715" t="str">
        <f>VLOOKUP(мпф1[[#This Row],[артикул]],[1]!Таблица213[[code]:[упаковка]],5,FALSE)</f>
        <v>филе</v>
      </c>
      <c r="I715" s="7" cm="1">
        <f t="array" ref="I715">INDEX('[1]прайс ЗПП'!$A$1:$D$1080,MATCH(1,(мпф1[[#This Row],[артикул]]='[1]прайс ЗПП'!$B$1:$B$1080)*(мпф1[[#This Row],[Source.Name.1]]='[1]прайс ЗПП'!$A$1:$A$1080),0),4)</f>
        <v>1115.7940751178014</v>
      </c>
      <c r="J715" s="7">
        <f>мпф1[[#This Row],[цена]]*мпф1[[#This Row],[объем]]</f>
        <v>115258.62021348056</v>
      </c>
      <c r="K715" s="7">
        <v>686.4</v>
      </c>
      <c r="L715" t="s">
        <v>187</v>
      </c>
    </row>
    <row r="716" spans="1:12" x14ac:dyDescent="0.35">
      <c r="A716" t="s">
        <v>144</v>
      </c>
      <c r="B716" t="s">
        <v>195</v>
      </c>
      <c r="C716" t="s">
        <v>194</v>
      </c>
      <c r="D716">
        <f>VLOOKUP(мпф1[[#This Row],[Номенклатура]],[1]!Таблица213[[product_name]:[упаковка]],7,FALSE)</f>
        <v>719</v>
      </c>
      <c r="E716" t="s">
        <v>77</v>
      </c>
      <c r="F716" s="7">
        <v>3021.5919782565747</v>
      </c>
      <c r="G716" t="str">
        <f>VLOOKUP(мпф1[[#This Row],[артикул]],[1]!Таблица213[[code]:[упаковка]],4,FALSE)</f>
        <v>ОХЛ</v>
      </c>
      <c r="H716" t="str">
        <f>VLOOKUP(мпф1[[#This Row],[артикул]],[1]!Таблица213[[code]:[упаковка]],5,FALSE)</f>
        <v>филе</v>
      </c>
      <c r="I716" s="7" cm="1">
        <f t="array" ref="I716">INDEX('[1]прайс ЗПП'!$A$1:$D$1080,MATCH(1,(мпф1[[#This Row],[артикул]]='[1]прайс ЗПП'!$B$1:$B$1080)*(мпф1[[#This Row],[Source.Name.1]]='[1]прайс ЗПП'!$A$1:$A$1080),0),4)</f>
        <v>1078.3861547947834</v>
      </c>
      <c r="J716" s="7">
        <f>мпф1[[#This Row],[цена]]*мпф1[[#This Row],[объем]]</f>
        <v>3258442.9547908702</v>
      </c>
      <c r="K716" s="7">
        <v>2658.6</v>
      </c>
      <c r="L716" t="s">
        <v>187</v>
      </c>
    </row>
    <row r="717" spans="1:12" x14ac:dyDescent="0.35">
      <c r="A717" t="s">
        <v>144</v>
      </c>
      <c r="B717" t="s">
        <v>195</v>
      </c>
      <c r="C717" t="s">
        <v>194</v>
      </c>
      <c r="D717">
        <f>VLOOKUP(мпф1[[#This Row],[Номенклатура]],[1]!Таблица213[[product_name]:[упаковка]],7,FALSE)</f>
        <v>725</v>
      </c>
      <c r="E717" t="s">
        <v>78</v>
      </c>
      <c r="F717" s="7">
        <v>531.77579055493698</v>
      </c>
      <c r="G717" t="str">
        <f>VLOOKUP(мпф1[[#This Row],[артикул]],[1]!Таблица213[[code]:[упаковка]],4,FALSE)</f>
        <v>ОХЛ</v>
      </c>
      <c r="H717" t="str">
        <f>VLOOKUP(мпф1[[#This Row],[артикул]],[1]!Таблица213[[code]:[упаковка]],5,FALSE)</f>
        <v>грудка</v>
      </c>
      <c r="I717" s="7" cm="1">
        <f t="array" ref="I717">INDEX('[1]прайс ЗПП'!$A$1:$D$1080,MATCH(1,(мпф1[[#This Row],[артикул]]='[1]прайс ЗПП'!$B$1:$B$1080)*(мпф1[[#This Row],[Source.Name.1]]='[1]прайс ЗПП'!$A$1:$A$1080),0),4)</f>
        <v>861.52477550803349</v>
      </c>
      <c r="J717" s="7">
        <f>мпф1[[#This Row],[цена]]*мпф1[[#This Row],[объем]]</f>
        <v>458138.01857844909</v>
      </c>
      <c r="K717" s="7">
        <v>454.88799999999998</v>
      </c>
      <c r="L717" t="s">
        <v>187</v>
      </c>
    </row>
    <row r="718" spans="1:12" x14ac:dyDescent="0.35">
      <c r="A718" t="s">
        <v>144</v>
      </c>
      <c r="B718" t="s">
        <v>195</v>
      </c>
      <c r="C718" t="s">
        <v>194</v>
      </c>
      <c r="D718">
        <f>VLOOKUP(мпф1[[#This Row],[Номенклатура]],[1]!Таблица213[[product_name]:[упаковка]],7,FALSE)</f>
        <v>29</v>
      </c>
      <c r="E718" t="s">
        <v>79</v>
      </c>
      <c r="F718" s="7">
        <v>212.78966151949058</v>
      </c>
      <c r="G718" t="str">
        <f>VLOOKUP(мпф1[[#This Row],[артикул]],[1]!Таблица213[[code]:[упаковка]],4,FALSE)</f>
        <v>ОХЛ</v>
      </c>
      <c r="H718" t="str">
        <f>VLOOKUP(мпф1[[#This Row],[артикул]],[1]!Таблица213[[code]:[упаковка]],5,FALSE)</f>
        <v>табак</v>
      </c>
      <c r="I718" s="7" cm="1">
        <f t="array" ref="I718">INDEX('[1]прайс ЗПП'!$A$1:$D$1080,MATCH(1,(мпф1[[#This Row],[артикул]]='[1]прайс ЗПП'!$B$1:$B$1080)*(мпф1[[#This Row],[Source.Name.1]]='[1]прайс ЗПП'!$A$1:$A$1080),0),4)</f>
        <v>755.9875123699552</v>
      </c>
      <c r="J718" s="7">
        <f>мпф1[[#This Row],[цена]]*мпф1[[#This Row],[объем]]</f>
        <v>160866.32687016446</v>
      </c>
      <c r="K718" s="7">
        <v>2281.6</v>
      </c>
      <c r="L718" t="s">
        <v>187</v>
      </c>
    </row>
    <row r="719" spans="1:12" x14ac:dyDescent="0.35">
      <c r="A719" t="s">
        <v>144</v>
      </c>
      <c r="B719" t="s">
        <v>195</v>
      </c>
      <c r="C719" t="s">
        <v>194</v>
      </c>
      <c r="D719">
        <f>VLOOKUP(мпф1[[#This Row],[Номенклатура]],[1]!Таблица213[[product_name]:[упаковка]],7,FALSE)</f>
        <v>30</v>
      </c>
      <c r="E719" t="s">
        <v>80</v>
      </c>
      <c r="F719" s="7">
        <v>1289.2550080298547</v>
      </c>
      <c r="G719" t="str">
        <f>VLOOKUP(мпф1[[#This Row],[артикул]],[1]!Таблица213[[code]:[упаковка]],4,FALSE)</f>
        <v>ОХЛ</v>
      </c>
      <c r="H719" t="str">
        <f>VLOOKUP(мпф1[[#This Row],[артикул]],[1]!Таблица213[[code]:[упаковка]],5,FALSE)</f>
        <v>рагу</v>
      </c>
      <c r="I719" s="7" cm="1">
        <f t="array" ref="I719">INDEX('[1]прайс ЗПП'!$A$1:$D$1080,MATCH(1,(мпф1[[#This Row],[артикул]]='[1]прайс ЗПП'!$B$1:$B$1080)*(мпф1[[#This Row],[Source.Name.1]]='[1]прайс ЗПП'!$A$1:$A$1080),0),4)</f>
        <v>707.72421221836021</v>
      </c>
      <c r="J719" s="7">
        <f>мпф1[[#This Row],[цена]]*мпф1[[#This Row],[объем]]</f>
        <v>912436.98490650463</v>
      </c>
      <c r="K719" s="7">
        <v>2935.1510395838</v>
      </c>
      <c r="L719" t="s">
        <v>187</v>
      </c>
    </row>
    <row r="720" spans="1:12" x14ac:dyDescent="0.35">
      <c r="A720" t="s">
        <v>144</v>
      </c>
      <c r="B720" t="s">
        <v>195</v>
      </c>
      <c r="C720" t="s">
        <v>194</v>
      </c>
      <c r="D720">
        <f>VLOOKUP(мпф1[[#This Row],[Номенклатура]],[1]!Таблица213[[product_name]:[упаковка]],7,FALSE)</f>
        <v>781</v>
      </c>
      <c r="E720" t="s">
        <v>188</v>
      </c>
      <c r="F720" s="7">
        <v>747.73396014500952</v>
      </c>
      <c r="G720" t="str">
        <f>VLOOKUP(мпф1[[#This Row],[артикул]],[1]!Таблица213[[code]:[упаковка]],4,FALSE)</f>
        <v>ОХЛ</v>
      </c>
      <c r="H720" t="str">
        <f>VLOOKUP(мпф1[[#This Row],[артикул]],[1]!Таблица213[[code]:[упаковка]],5,FALSE)</f>
        <v>спинка</v>
      </c>
      <c r="I720" s="7" cm="1">
        <f t="array" ref="I720">INDEX('[1]прайс ЗПП'!$A$1:$D$1080,MATCH(1,(мпф1[[#This Row],[артикул]]='[1]прайс ЗПП'!$B$1:$B$1080)*(мпф1[[#This Row],[Source.Name.1]]='[1]прайс ЗПП'!$A$1:$A$1080),0),4)</f>
        <v>363.61097792355628</v>
      </c>
      <c r="J720" s="7">
        <f>мпф1[[#This Row],[цена]]*мпф1[[#This Row],[объем]]</f>
        <v>271884.27647498035</v>
      </c>
      <c r="K720" s="7">
        <v>1005.3456888741691</v>
      </c>
      <c r="L720" t="s">
        <v>187</v>
      </c>
    </row>
    <row r="721" spans="1:12" x14ac:dyDescent="0.35">
      <c r="A721" t="s">
        <v>144</v>
      </c>
      <c r="B721" t="s">
        <v>195</v>
      </c>
      <c r="C721" t="s">
        <v>194</v>
      </c>
      <c r="D721">
        <f>VLOOKUP(мпф1[[#This Row],[Номенклатура]],[1]!Таблица213[[product_name]:[упаковка]],7,FALSE)</f>
        <v>731</v>
      </c>
      <c r="E721" t="s">
        <v>81</v>
      </c>
      <c r="F721" s="7">
        <v>533.45414801981804</v>
      </c>
      <c r="G721" t="str">
        <f>VLOOKUP(мпф1[[#This Row],[артикул]],[1]!Таблица213[[code]:[упаковка]],4,FALSE)</f>
        <v>ОХЛ</v>
      </c>
      <c r="H721" t="str">
        <f>VLOOKUP(мпф1[[#This Row],[артикул]],[1]!Таблица213[[code]:[упаковка]],5,FALSE)</f>
        <v>желудки</v>
      </c>
      <c r="I721" s="7" cm="1">
        <f t="array" ref="I721">INDEX('[1]прайс ЗПП'!$A$1:$D$1080,MATCH(1,(мпф1[[#This Row],[артикул]]='[1]прайс ЗПП'!$B$1:$B$1080)*(мпф1[[#This Row],[Source.Name.1]]='[1]прайс ЗПП'!$A$1:$A$1080),0),4)</f>
        <v>539.00985206632879</v>
      </c>
      <c r="J721" s="7">
        <f>мпф1[[#This Row],[цена]]*мпф1[[#This Row],[объем]]</f>
        <v>287537.0414083316</v>
      </c>
      <c r="K721" s="7">
        <v>2276.2756591817952</v>
      </c>
      <c r="L721" t="s">
        <v>187</v>
      </c>
    </row>
    <row r="722" spans="1:12" x14ac:dyDescent="0.35">
      <c r="A722" t="s">
        <v>144</v>
      </c>
      <c r="B722" t="s">
        <v>195</v>
      </c>
      <c r="C722" t="s">
        <v>194</v>
      </c>
      <c r="D722">
        <f>VLOOKUP(мпф1[[#This Row],[Номенклатура]],[1]!Таблица213[[product_name]:[упаковка]],7,FALSE)</f>
        <v>733</v>
      </c>
      <c r="E722" t="s">
        <v>82</v>
      </c>
      <c r="F722" s="7">
        <v>748.47649635170762</v>
      </c>
      <c r="G722" t="str">
        <f>VLOOKUP(мпф1[[#This Row],[артикул]],[1]!Таблица213[[code]:[упаковка]],4,FALSE)</f>
        <v>ОХЛ</v>
      </c>
      <c r="H722" t="str">
        <f>VLOOKUP(мпф1[[#This Row],[артикул]],[1]!Таблица213[[code]:[упаковка]],5,FALSE)</f>
        <v>печень</v>
      </c>
      <c r="I722" s="7" cm="1">
        <f t="array" ref="I722">INDEX('[1]прайс ЗПП'!$A$1:$D$1080,MATCH(1,(мпф1[[#This Row],[артикул]]='[1]прайс ЗПП'!$B$1:$B$1080)*(мпф1[[#This Row],[Source.Name.1]]='[1]прайс ЗПП'!$A$1:$A$1080),0),4)</f>
        <v>512.30030169493568</v>
      </c>
      <c r="J722" s="7">
        <f>мпф1[[#This Row],[цена]]*мпф1[[#This Row],[объем]]</f>
        <v>383444.73489254824</v>
      </c>
      <c r="K722" s="7">
        <v>1966.896515536087</v>
      </c>
      <c r="L722" t="s">
        <v>187</v>
      </c>
    </row>
    <row r="723" spans="1:12" x14ac:dyDescent="0.35">
      <c r="A723" t="s">
        <v>144</v>
      </c>
      <c r="B723" t="s">
        <v>195</v>
      </c>
      <c r="C723" t="s">
        <v>194</v>
      </c>
      <c r="D723">
        <f>VLOOKUP(мпф1[[#This Row],[Номенклатура]],[1]!Таблица213[[product_name]:[упаковка]],7,FALSE)</f>
        <v>735</v>
      </c>
      <c r="E723" t="s">
        <v>83</v>
      </c>
      <c r="F723" s="7">
        <v>539.29343926475076</v>
      </c>
      <c r="G723" t="str">
        <f>VLOOKUP(мпф1[[#This Row],[артикул]],[1]!Таблица213[[code]:[упаковка]],4,FALSE)</f>
        <v>ОХЛ</v>
      </c>
      <c r="H723" t="str">
        <f>VLOOKUP(мпф1[[#This Row],[артикул]],[1]!Таблица213[[code]:[упаковка]],5,FALSE)</f>
        <v>сердце</v>
      </c>
      <c r="I723" s="7" cm="1">
        <f t="array" ref="I723">INDEX('[1]прайс ЗПП'!$A$1:$D$1080,MATCH(1,(мпф1[[#This Row],[артикул]]='[1]прайс ЗПП'!$B$1:$B$1080)*(мпф1[[#This Row],[Source.Name.1]]='[1]прайс ЗПП'!$A$1:$A$1080),0),4)</f>
        <v>869.80032279673628</v>
      </c>
      <c r="J723" s="7">
        <f>мпф1[[#This Row],[цена]]*мпф1[[#This Row],[объем]]</f>
        <v>469077.60755464231</v>
      </c>
      <c r="K723" s="7">
        <v>1457.8524043235004</v>
      </c>
      <c r="L723" t="s">
        <v>187</v>
      </c>
    </row>
    <row r="724" spans="1:12" x14ac:dyDescent="0.35">
      <c r="A724" t="s">
        <v>144</v>
      </c>
      <c r="B724" t="s">
        <v>195</v>
      </c>
      <c r="C724" t="s">
        <v>194</v>
      </c>
      <c r="D724">
        <f>VLOOKUP(мпф1[[#This Row],[Номенклатура]],[1]!Таблица213[[product_name]:[упаковка]],7,FALSE)</f>
        <v>204</v>
      </c>
      <c r="E724" t="s">
        <v>84</v>
      </c>
      <c r="F724" s="7">
        <v>3776.6051281086411</v>
      </c>
      <c r="G724" t="str">
        <f>VLOOKUP(мпф1[[#This Row],[артикул]],[1]!Таблица213[[code]:[упаковка]],4,FALSE)</f>
        <v>ОХЛ</v>
      </c>
      <c r="H724" t="str">
        <f>VLOOKUP(мпф1[[#This Row],[артикул]],[1]!Таблица213[[code]:[упаковка]],5,FALSE)</f>
        <v>крыло</v>
      </c>
      <c r="I724" s="7" cm="1">
        <f t="array" ref="I724">INDEX('[1]прайс ЗПП'!$A$1:$D$1080,MATCH(1,(мпф1[[#This Row],[артикул]]='[1]прайс ЗПП'!$B$1:$B$1080)*(мпф1[[#This Row],[Source.Name.1]]='[1]прайс ЗПП'!$A$1:$A$1080),0),4)</f>
        <v>839.77868284589601</v>
      </c>
      <c r="J724" s="7">
        <f>мпф1[[#This Row],[цена]]*мпф1[[#This Row],[объем]]</f>
        <v>3171512.4801121312</v>
      </c>
      <c r="K724" s="7">
        <v>1478.9956750052693</v>
      </c>
      <c r="L724" t="s">
        <v>187</v>
      </c>
    </row>
    <row r="725" spans="1:12" x14ac:dyDescent="0.35">
      <c r="A725" t="s">
        <v>144</v>
      </c>
      <c r="B725" t="s">
        <v>195</v>
      </c>
      <c r="C725" t="s">
        <v>194</v>
      </c>
      <c r="D725">
        <f>VLOOKUP(мпф1[[#This Row],[Номенклатура]],[1]!Таблица213[[product_name]:[упаковка]],7,FALSE)</f>
        <v>959</v>
      </c>
      <c r="E725" t="s">
        <v>85</v>
      </c>
      <c r="F725" s="7">
        <v>646.00013106101653</v>
      </c>
      <c r="G725" t="str">
        <f>VLOOKUP(мпф1[[#This Row],[артикул]],[1]!Таблица213[[code]:[упаковка]],4,FALSE)</f>
        <v>ОХЛ</v>
      </c>
      <c r="H725" t="str">
        <f>VLOOKUP(мпф1[[#This Row],[артикул]],[1]!Таблица213[[code]:[упаковка]],5,FALSE)</f>
        <v>табак</v>
      </c>
      <c r="I725" s="7" cm="1">
        <f t="array" ref="I725">INDEX('[1]прайс ЗПП'!$A$1:$D$1080,MATCH(1,(мпф1[[#This Row],[артикул]]='[1]прайс ЗПП'!$B$1:$B$1080)*(мпф1[[#This Row],[Source.Name.1]]='[1]прайс ЗПП'!$A$1:$A$1080),0),4)</f>
        <v>677.95669596935511</v>
      </c>
      <c r="J725" s="7">
        <f>мпф1[[#This Row],[цена]]*мпф1[[#This Row],[объем]]</f>
        <v>437960.11444989714</v>
      </c>
      <c r="K725" s="7">
        <v>1975.232432112871</v>
      </c>
      <c r="L725" t="s">
        <v>187</v>
      </c>
    </row>
    <row r="726" spans="1:12" x14ac:dyDescent="0.35">
      <c r="A726" t="s">
        <v>144</v>
      </c>
      <c r="B726" t="s">
        <v>195</v>
      </c>
      <c r="C726" t="s">
        <v>194</v>
      </c>
      <c r="D726">
        <f>VLOOKUP(мпф1[[#This Row],[Номенклатура]],[1]!Таблица213[[product_name]:[упаковка]],7,FALSE)</f>
        <v>952</v>
      </c>
      <c r="E726" t="s">
        <v>86</v>
      </c>
      <c r="F726" s="7">
        <v>2154.0216483310196</v>
      </c>
      <c r="G726" t="str">
        <f>VLOOKUP(мпф1[[#This Row],[артикул]],[1]!Таблица213[[code]:[упаковка]],4,FALSE)</f>
        <v>ОХЛ</v>
      </c>
      <c r="H726" t="str">
        <f>VLOOKUP(мпф1[[#This Row],[артикул]],[1]!Таблица213[[code]:[упаковка]],5,FALSE)</f>
        <v>голень</v>
      </c>
      <c r="I726" s="7" cm="1">
        <f t="array" ref="I726">INDEX('[1]прайс ЗПП'!$A$1:$D$1080,MATCH(1,(мпф1[[#This Row],[артикул]]='[1]прайс ЗПП'!$B$1:$B$1080)*(мпф1[[#This Row],[Source.Name.1]]='[1]прайс ЗПП'!$A$1:$A$1080),0),4)</f>
        <v>883.62026016805021</v>
      </c>
      <c r="J726" s="7">
        <f>мпф1[[#This Row],[цена]]*мпф1[[#This Row],[объем]]</f>
        <v>1903337.169305868</v>
      </c>
      <c r="K726" s="7">
        <v>1507.7257468787589</v>
      </c>
      <c r="L726" t="s">
        <v>187</v>
      </c>
    </row>
    <row r="727" spans="1:12" x14ac:dyDescent="0.35">
      <c r="A727" t="s">
        <v>144</v>
      </c>
      <c r="B727" t="s">
        <v>195</v>
      </c>
      <c r="C727" t="s">
        <v>194</v>
      </c>
      <c r="D727">
        <f>VLOOKUP(мпф1[[#This Row],[Номенклатура]],[1]!Таблица213[[product_name]:[упаковка]],7,FALSE)</f>
        <v>953</v>
      </c>
      <c r="E727" t="s">
        <v>87</v>
      </c>
      <c r="F727" s="7">
        <v>2156.8775314097634</v>
      </c>
      <c r="G727" t="str">
        <f>VLOOKUP(мпф1[[#This Row],[артикул]],[1]!Таблица213[[code]:[упаковка]],4,FALSE)</f>
        <v>ОХЛ</v>
      </c>
      <c r="H727" t="str">
        <f>VLOOKUP(мпф1[[#This Row],[артикул]],[1]!Таблица213[[code]:[упаковка]],5,FALSE)</f>
        <v>бедро</v>
      </c>
      <c r="I727" s="7" cm="1">
        <f t="array" ref="I727">INDEX('[1]прайс ЗПП'!$A$1:$D$1080,MATCH(1,(мпф1[[#This Row],[артикул]]='[1]прайс ЗПП'!$B$1:$B$1080)*(мпф1[[#This Row],[Source.Name.1]]='[1]прайс ЗПП'!$A$1:$A$1080),0),4)</f>
        <v>897.31582142724778</v>
      </c>
      <c r="J727" s="7">
        <f>мпф1[[#This Row],[цена]]*мпф1[[#This Row],[объем]]</f>
        <v>1935400.3338149262</v>
      </c>
      <c r="K727" s="7">
        <v>1319.3265902633559</v>
      </c>
      <c r="L727" t="s">
        <v>187</v>
      </c>
    </row>
    <row r="728" spans="1:12" x14ac:dyDescent="0.35">
      <c r="A728" t="s">
        <v>144</v>
      </c>
      <c r="B728" t="s">
        <v>195</v>
      </c>
      <c r="C728" t="s">
        <v>194</v>
      </c>
      <c r="D728">
        <f>VLOOKUP(мпф1[[#This Row],[Номенклатура]],[1]!Таблица213[[product_name]:[упаковка]],7,FALSE)</f>
        <v>954</v>
      </c>
      <c r="E728" t="s">
        <v>191</v>
      </c>
      <c r="F728" s="7">
        <v>862.25760925847703</v>
      </c>
      <c r="G728" t="str">
        <f>VLOOKUP(мпф1[[#This Row],[артикул]],[1]!Таблица213[[code]:[упаковка]],4,FALSE)</f>
        <v>ОХЛ</v>
      </c>
      <c r="H728" t="str">
        <f>VLOOKUP(мпф1[[#This Row],[артикул]],[1]!Таблица213[[code]:[упаковка]],5,FALSE)</f>
        <v>филе</v>
      </c>
      <c r="I728" s="7" cm="1">
        <f t="array" ref="I728">INDEX('[1]прайс ЗПП'!$A$1:$D$1080,MATCH(1,(мпф1[[#This Row],[артикул]]='[1]прайс ЗПП'!$B$1:$B$1080)*(мпф1[[#This Row],[Source.Name.1]]='[1]прайс ЗПП'!$A$1:$A$1080),0),4)</f>
        <v>1078.2653792614628</v>
      </c>
      <c r="J728" s="7">
        <f>мпф1[[#This Row],[цена]]*мпф1[[#This Row],[объем]]</f>
        <v>929742.52806817403</v>
      </c>
      <c r="K728" s="7">
        <v>324.48530826689364</v>
      </c>
      <c r="L728" t="s">
        <v>187</v>
      </c>
    </row>
    <row r="729" spans="1:12" x14ac:dyDescent="0.35">
      <c r="A729" t="s">
        <v>144</v>
      </c>
      <c r="B729" t="s">
        <v>195</v>
      </c>
      <c r="C729" t="s">
        <v>194</v>
      </c>
      <c r="D729">
        <f>VLOOKUP(мпф1[[#This Row],[Номенклатура]],[1]!Таблица213[[product_name]:[упаковка]],7,FALSE)</f>
        <v>205</v>
      </c>
      <c r="E729" t="s">
        <v>88</v>
      </c>
      <c r="F729" s="7">
        <v>1892.0766942668565</v>
      </c>
      <c r="G729" t="str">
        <f>VLOOKUP(мпф1[[#This Row],[артикул]],[1]!Таблица213[[code]:[упаковка]],4,FALSE)</f>
        <v>ОХЛ</v>
      </c>
      <c r="H729" t="str">
        <f>VLOOKUP(мпф1[[#This Row],[артикул]],[1]!Таблица213[[code]:[упаковка]],5,FALSE)</f>
        <v>рагу</v>
      </c>
      <c r="I729" s="7" cm="1">
        <f t="array" ref="I729">INDEX('[1]прайс ЗПП'!$A$1:$D$1080,MATCH(1,(мпф1[[#This Row],[артикул]]='[1]прайс ЗПП'!$B$1:$B$1080)*(мпф1[[#This Row],[Source.Name.1]]='[1]прайс ЗПП'!$A$1:$A$1080),0),4)</f>
        <v>598.7980167185882</v>
      </c>
      <c r="J729" s="7">
        <f>мпф1[[#This Row],[цена]]*мпф1[[#This Row],[объем]]</f>
        <v>1132971.7720064563</v>
      </c>
      <c r="K729" s="7">
        <v>321.77160648482351</v>
      </c>
      <c r="L729" t="s">
        <v>187</v>
      </c>
    </row>
    <row r="730" spans="1:12" x14ac:dyDescent="0.35">
      <c r="A730" t="s">
        <v>144</v>
      </c>
      <c r="B730" t="s">
        <v>195</v>
      </c>
      <c r="C730" t="s">
        <v>194</v>
      </c>
      <c r="D730">
        <f>VLOOKUP(мпф1[[#This Row],[Номенклатура]],[1]!Таблица213[[product_name]:[упаковка]],7,FALSE)</f>
        <v>960</v>
      </c>
      <c r="E730" t="s">
        <v>189</v>
      </c>
      <c r="F730" s="7">
        <v>646.23858118574321</v>
      </c>
      <c r="G730" t="str">
        <f>VLOOKUP(мпф1[[#This Row],[артикул]],[1]!Таблица213[[code]:[упаковка]],4,FALSE)</f>
        <v>ОХЛ</v>
      </c>
      <c r="H730" t="str">
        <f>VLOOKUP(мпф1[[#This Row],[артикул]],[1]!Таблица213[[code]:[упаковка]],5,FALSE)</f>
        <v>крыло</v>
      </c>
      <c r="I730" s="7" cm="1">
        <f t="array" ref="I730">INDEX('[1]прайс ЗПП'!$A$1:$D$1080,MATCH(1,(мпф1[[#This Row],[артикул]]='[1]прайс ЗПП'!$B$1:$B$1080)*(мпф1[[#This Row],[Source.Name.1]]='[1]прайс ЗПП'!$A$1:$A$1080),0),4)</f>
        <v>851.28162114787904</v>
      </c>
      <c r="J730" s="7">
        <f>мпф1[[#This Row],[цена]]*мпф1[[#This Row],[объем]]</f>
        <v>550131.02704010473</v>
      </c>
      <c r="K730" s="7">
        <v>7610.4</v>
      </c>
      <c r="L730" t="s">
        <v>187</v>
      </c>
    </row>
    <row r="731" spans="1:12" x14ac:dyDescent="0.35">
      <c r="A731" t="s">
        <v>144</v>
      </c>
      <c r="B731" t="s">
        <v>195</v>
      </c>
      <c r="C731" t="s">
        <v>194</v>
      </c>
      <c r="D731">
        <f>VLOOKUP(мпф1[[#This Row],[Номенклатура]],[1]!Таблица213[[product_name]:[упаковка]],7,FALSE)</f>
        <v>1066</v>
      </c>
      <c r="E731" t="s">
        <v>63</v>
      </c>
      <c r="F731" s="7">
        <v>221.16606384722277</v>
      </c>
      <c r="G731" t="str">
        <f>VLOOKUP(мпф1[[#This Row],[артикул]],[1]!Таблица213[[code]:[упаковка]],4,FALSE)</f>
        <v>ОХЛ</v>
      </c>
      <c r="H731" t="str">
        <f>VLOOKUP(мпф1[[#This Row],[артикул]],[1]!Таблица213[[code]:[упаковка]],5,FALSE)</f>
        <v>бедро</v>
      </c>
      <c r="I731" s="7" cm="1">
        <f t="array" ref="I731">INDEX('[1]прайс ЗПП'!$A$1:$D$1080,MATCH(1,(мпф1[[#This Row],[артикул]]='[1]прайс ЗПП'!$B$1:$B$1080)*(мпф1[[#This Row],[Source.Name.1]]='[1]прайс ЗПП'!$A$1:$A$1080),0),4)</f>
        <v>884.41603179246226</v>
      </c>
      <c r="J731" s="7">
        <f>мпф1[[#This Row],[цена]]*мпф1[[#This Row],[объем]]</f>
        <v>195602.8125549191</v>
      </c>
      <c r="K731" s="7">
        <v>207</v>
      </c>
      <c r="L731" t="s">
        <v>187</v>
      </c>
    </row>
    <row r="732" spans="1:12" x14ac:dyDescent="0.35">
      <c r="A732" t="s">
        <v>144</v>
      </c>
      <c r="B732" t="s">
        <v>195</v>
      </c>
      <c r="C732" t="s">
        <v>194</v>
      </c>
      <c r="D732">
        <f>VLOOKUP(мпф1[[#This Row],[Номенклатура]],[1]!Таблица213[[product_name]:[упаковка]],7,FALSE)</f>
        <v>1065</v>
      </c>
      <c r="E732" t="s">
        <v>64</v>
      </c>
      <c r="F732" s="7">
        <v>214.44273236162238</v>
      </c>
      <c r="G732" t="str">
        <f>VLOOKUP(мпф1[[#This Row],[артикул]],[1]!Таблица213[[code]:[упаковка]],4,FALSE)</f>
        <v>ОХЛ</v>
      </c>
      <c r="H732" t="str">
        <f>VLOOKUP(мпф1[[#This Row],[артикул]],[1]!Таблица213[[code]:[упаковка]],5,FALSE)</f>
        <v>филе</v>
      </c>
      <c r="I732" s="7" cm="1">
        <f t="array" ref="I732">INDEX('[1]прайс ЗПП'!$A$1:$D$1080,MATCH(1,(мпф1[[#This Row],[артикул]]='[1]прайс ЗПП'!$B$1:$B$1080)*(мпф1[[#This Row],[Source.Name.1]]='[1]прайс ЗПП'!$A$1:$A$1080),0),4)</f>
        <v>1031.041523873906</v>
      </c>
      <c r="J732" s="7">
        <f>мпф1[[#This Row],[цена]]*мпф1[[#This Row],[объем]]</f>
        <v>221099.36155781132</v>
      </c>
      <c r="K732" s="7">
        <v>3051</v>
      </c>
      <c r="L732" t="s">
        <v>187</v>
      </c>
    </row>
    <row r="733" spans="1:12" x14ac:dyDescent="0.35">
      <c r="A733" t="s">
        <v>144</v>
      </c>
      <c r="B733" t="s">
        <v>195</v>
      </c>
      <c r="C733" t="s">
        <v>194</v>
      </c>
      <c r="D733">
        <f>VLOOKUP(мпф1[[#This Row],[Номенклатура]],[1]!Таблица213[[product_name]:[упаковка]],7,FALSE)</f>
        <v>744</v>
      </c>
      <c r="E733" t="s">
        <v>92</v>
      </c>
      <c r="F733" s="7">
        <v>3234.487716377022</v>
      </c>
      <c r="G733" t="str">
        <f>VLOOKUP(мпф1[[#This Row],[артикул]],[1]!Таблица213[[code]:[упаковка]],4,FALSE)</f>
        <v>ОХЛ</v>
      </c>
      <c r="H733" t="str">
        <f>VLOOKUP(мпф1[[#This Row],[артикул]],[1]!Таблица213[[code]:[упаковка]],5,FALSE)</f>
        <v>шея</v>
      </c>
      <c r="I733" s="7" cm="1">
        <f t="array" ref="I733">INDEX('[1]прайс ЗПП'!$A$1:$D$1080,MATCH(1,(мпф1[[#This Row],[артикул]]='[1]прайс ЗПП'!$B$1:$B$1080)*(мпф1[[#This Row],[Source.Name.1]]='[1]прайс ЗПП'!$A$1:$A$1080),0),4)</f>
        <v>348.6007505704805</v>
      </c>
      <c r="J733" s="7">
        <f>мпф1[[#This Row],[цена]]*мпф1[[#This Row],[объем]]</f>
        <v>1127544.8456400293</v>
      </c>
      <c r="K733" s="7">
        <v>306.18</v>
      </c>
      <c r="L733" t="s">
        <v>187</v>
      </c>
    </row>
    <row r="734" spans="1:12" x14ac:dyDescent="0.35">
      <c r="A734" t="s">
        <v>144</v>
      </c>
      <c r="B734" t="s">
        <v>196</v>
      </c>
      <c r="C734" t="s">
        <v>194</v>
      </c>
      <c r="D734">
        <f>VLOOKUP(мпф1[[#This Row],[Номенклатура]],[1]!Таблица213[[product_name]:[упаковка]],7,FALSE)</f>
        <v>701</v>
      </c>
      <c r="E734" t="s">
        <v>26</v>
      </c>
      <c r="F734" s="7">
        <v>57.281364516712316</v>
      </c>
      <c r="G734" t="str">
        <f>VLOOKUP(мпф1[[#This Row],[артикул]],[1]!Таблица213[[code]:[упаковка]],4,FALSE)</f>
        <v>ОХЛ</v>
      </c>
      <c r="H734" t="str">
        <f>VLOOKUP(мпф1[[#This Row],[артикул]],[1]!Таблица213[[code]:[упаковка]],5,FALSE)</f>
        <v>тушка</v>
      </c>
      <c r="I734" s="7" cm="1">
        <f t="array" ref="I734">INDEX('[1]прайс ЗПП'!$A$1:$D$1080,MATCH(1,(мпф1[[#This Row],[артикул]]='[1]прайс ЗПП'!$B$1:$B$1080)*(мпф1[[#This Row],[Source.Name.1]]='[1]прайс ЗПП'!$A$1:$A$1080),0),4)</f>
        <v>830.24406062674745</v>
      </c>
      <c r="J734" s="7">
        <f>мпф1[[#This Row],[цена]]*мпф1[[#This Row],[объем]]</f>
        <v>47557.512674596117</v>
      </c>
      <c r="K734" s="7">
        <v>20313.240000000002</v>
      </c>
      <c r="L734" t="s">
        <v>187</v>
      </c>
    </row>
    <row r="735" spans="1:12" x14ac:dyDescent="0.35">
      <c r="A735" t="s">
        <v>144</v>
      </c>
      <c r="B735" t="s">
        <v>196</v>
      </c>
      <c r="C735" t="s">
        <v>194</v>
      </c>
      <c r="D735">
        <f>VLOOKUP(мпф1[[#This Row],[Номенклатура]],[1]!Таблица213[[product_name]:[упаковка]],7,FALSE)</f>
        <v>702</v>
      </c>
      <c r="E735" t="s">
        <v>72</v>
      </c>
      <c r="F735" s="7">
        <v>431.51961269256611</v>
      </c>
      <c r="G735" t="str">
        <f>VLOOKUP(мпф1[[#This Row],[артикул]],[1]!Таблица213[[code]:[упаковка]],4,FALSE)</f>
        <v>ОХЛ</v>
      </c>
      <c r="H735" t="str">
        <f>VLOOKUP(мпф1[[#This Row],[артикул]],[1]!Таблица213[[code]:[упаковка]],5,FALSE)</f>
        <v>тушка</v>
      </c>
      <c r="I735" s="7" cm="1">
        <f t="array" ref="I735">INDEX('[1]прайс ЗПП'!$A$1:$D$1080,MATCH(1,(мпф1[[#This Row],[артикул]]='[1]прайс ЗПП'!$B$1:$B$1080)*(мпф1[[#This Row],[Source.Name.1]]='[1]прайс ЗПП'!$A$1:$A$1080),0),4)</f>
        <v>794.68095353595959</v>
      </c>
      <c r="J735" s="7">
        <f>мпф1[[#This Row],[цена]]*мпф1[[#This Row],[объем]]</f>
        <v>342920.41728399642</v>
      </c>
      <c r="K735" s="7">
        <v>300.39</v>
      </c>
      <c r="L735" t="s">
        <v>187</v>
      </c>
    </row>
    <row r="736" spans="1:12" x14ac:dyDescent="0.35">
      <c r="A736" t="s">
        <v>144</v>
      </c>
      <c r="B736" t="s">
        <v>196</v>
      </c>
      <c r="C736" t="s">
        <v>194</v>
      </c>
      <c r="D736">
        <f>VLOOKUP(мпф1[[#This Row],[Номенклатура]],[1]!Таблица213[[product_name]:[упаковка]],7,FALSE)</f>
        <v>710</v>
      </c>
      <c r="E736" t="s">
        <v>28</v>
      </c>
      <c r="F736" s="7">
        <v>104.3952868317082</v>
      </c>
      <c r="G736" t="str">
        <f>VLOOKUP(мпф1[[#This Row],[артикул]],[1]!Таблица213[[code]:[упаковка]],4,FALSE)</f>
        <v>ОХЛ</v>
      </c>
      <c r="H736" t="str">
        <f>VLOOKUP(мпф1[[#This Row],[артикул]],[1]!Таблица213[[code]:[упаковка]],5,FALSE)</f>
        <v>бедро</v>
      </c>
      <c r="I736" s="7" cm="1">
        <f t="array" ref="I736">INDEX('[1]прайс ЗПП'!$A$1:$D$1080,MATCH(1,(мпф1[[#This Row],[артикул]]='[1]прайс ЗПП'!$B$1:$B$1080)*(мпф1[[#This Row],[Source.Name.1]]='[1]прайс ЗПП'!$A$1:$A$1080),0),4)</f>
        <v>845.90641427682806</v>
      </c>
      <c r="J736" s="7">
        <f>мпф1[[#This Row],[цена]]*мпф1[[#This Row],[объем]]</f>
        <v>88308.642751211257</v>
      </c>
      <c r="K736" s="7">
        <v>6801.52</v>
      </c>
      <c r="L736" t="s">
        <v>187</v>
      </c>
    </row>
    <row r="737" spans="1:12" x14ac:dyDescent="0.35">
      <c r="A737" t="s">
        <v>144</v>
      </c>
      <c r="B737" t="s">
        <v>196</v>
      </c>
      <c r="C737" t="s">
        <v>194</v>
      </c>
      <c r="D737">
        <f>VLOOKUP(мпф1[[#This Row],[Номенклатура]],[1]!Таблица213[[product_name]:[упаковка]],7,FALSE)</f>
        <v>711</v>
      </c>
      <c r="E737" t="s">
        <v>73</v>
      </c>
      <c r="F737" s="7">
        <v>4856.1867918057214</v>
      </c>
      <c r="G737" t="str">
        <f>VLOOKUP(мпф1[[#This Row],[артикул]],[1]!Таблица213[[code]:[упаковка]],4,FALSE)</f>
        <v>ОХЛ</v>
      </c>
      <c r="H737" t="str">
        <f>VLOOKUP(мпф1[[#This Row],[артикул]],[1]!Таблица213[[code]:[упаковка]],5,FALSE)</f>
        <v>бедро</v>
      </c>
      <c r="I737" s="7" cm="1">
        <f t="array" ref="I737">INDEX('[1]прайс ЗПП'!$A$1:$D$1080,MATCH(1,(мпф1[[#This Row],[артикул]]='[1]прайс ЗПП'!$B$1:$B$1080)*(мпф1[[#This Row],[Source.Name.1]]='[1]прайс ЗПП'!$A$1:$A$1080),0),4)</f>
        <v>812.83657383686557</v>
      </c>
      <c r="J737" s="7">
        <f>мпф1[[#This Row],[цена]]*мпф1[[#This Row],[объем]]</f>
        <v>3947286.2337632026</v>
      </c>
      <c r="K737" s="7">
        <v>205.18</v>
      </c>
      <c r="L737" t="s">
        <v>187</v>
      </c>
    </row>
    <row r="738" spans="1:12" x14ac:dyDescent="0.35">
      <c r="A738" t="s">
        <v>144</v>
      </c>
      <c r="B738" t="s">
        <v>196</v>
      </c>
      <c r="C738" t="s">
        <v>194</v>
      </c>
      <c r="D738">
        <f>VLOOKUP(мпф1[[#This Row],[Номенклатура]],[1]!Таблица213[[product_name]:[упаковка]],7,FALSE)</f>
        <v>712</v>
      </c>
      <c r="E738" t="s">
        <v>30</v>
      </c>
      <c r="F738" s="7">
        <v>53.107250269059293</v>
      </c>
      <c r="G738" t="str">
        <f>VLOOKUP(мпф1[[#This Row],[артикул]],[1]!Таблица213[[code]:[упаковка]],4,FALSE)</f>
        <v>ОХЛ</v>
      </c>
      <c r="H738" t="str">
        <f>VLOOKUP(мпф1[[#This Row],[артикул]],[1]!Таблица213[[code]:[упаковка]],5,FALSE)</f>
        <v>голень</v>
      </c>
      <c r="I738" s="7" cm="1">
        <f t="array" ref="I738">INDEX('[1]прайс ЗПП'!$A$1:$D$1080,MATCH(1,(мпф1[[#This Row],[артикул]]='[1]прайс ЗПП'!$B$1:$B$1080)*(мпф1[[#This Row],[Source.Name.1]]='[1]прайс ЗПП'!$A$1:$A$1080),0),4)</f>
        <v>879.63611193408849</v>
      </c>
      <c r="J738" s="7">
        <f>мпф1[[#This Row],[цена]]*мпф1[[#This Row],[объем]]</f>
        <v>46715.055142185891</v>
      </c>
      <c r="K738" s="7">
        <v>5790.3600000000006</v>
      </c>
      <c r="L738" t="s">
        <v>187</v>
      </c>
    </row>
    <row r="739" spans="1:12" x14ac:dyDescent="0.35">
      <c r="A739" t="s">
        <v>144</v>
      </c>
      <c r="B739" t="s">
        <v>196</v>
      </c>
      <c r="C739" t="s">
        <v>194</v>
      </c>
      <c r="D739">
        <f>VLOOKUP(мпф1[[#This Row],[Номенклатура]],[1]!Таблица213[[product_name]:[упаковка]],7,FALSE)</f>
        <v>713</v>
      </c>
      <c r="E739" t="s">
        <v>74</v>
      </c>
      <c r="F739" s="7">
        <v>3015.3546741203104</v>
      </c>
      <c r="G739" t="str">
        <f>VLOOKUP(мпф1[[#This Row],[артикул]],[1]!Таблица213[[code]:[упаковка]],4,FALSE)</f>
        <v>ОХЛ</v>
      </c>
      <c r="H739" t="str">
        <f>VLOOKUP(мпф1[[#This Row],[артикул]],[1]!Таблица213[[code]:[упаковка]],5,FALSE)</f>
        <v>голень</v>
      </c>
      <c r="I739" s="7" cm="1">
        <f t="array" ref="I739">INDEX('[1]прайс ЗПП'!$A$1:$D$1080,MATCH(1,(мпф1[[#This Row],[артикул]]='[1]прайс ЗПП'!$B$1:$B$1080)*(мпф1[[#This Row],[Source.Name.1]]='[1]прайс ЗПП'!$A$1:$A$1080),0),4)</f>
        <v>841.96102857317726</v>
      </c>
      <c r="J739" s="7">
        <f>мпф1[[#This Row],[цена]]*мпф1[[#This Row],[объем]]</f>
        <v>2538811.1229352742</v>
      </c>
      <c r="K739" s="7">
        <v>4573.8</v>
      </c>
      <c r="L739" t="s">
        <v>187</v>
      </c>
    </row>
    <row r="740" spans="1:12" x14ac:dyDescent="0.35">
      <c r="A740" t="s">
        <v>144</v>
      </c>
      <c r="B740" t="s">
        <v>196</v>
      </c>
      <c r="C740" t="s">
        <v>194</v>
      </c>
      <c r="D740">
        <f>VLOOKUP(мпф1[[#This Row],[Номенклатура]],[1]!Таблица213[[product_name]:[упаковка]],7,FALSE)</f>
        <v>714</v>
      </c>
      <c r="E740" t="s">
        <v>32</v>
      </c>
      <c r="F740" s="7">
        <v>54.411992460828856</v>
      </c>
      <c r="G740" t="str">
        <f>VLOOKUP(мпф1[[#This Row],[артикул]],[1]!Таблица213[[code]:[упаковка]],4,FALSE)</f>
        <v>ОХЛ</v>
      </c>
      <c r="H740" t="str">
        <f>VLOOKUP(мпф1[[#This Row],[артикул]],[1]!Таблица213[[code]:[упаковка]],5,FALSE)</f>
        <v>крыло</v>
      </c>
      <c r="I740" s="7" cm="1">
        <f t="array" ref="I740">INDEX('[1]прайс ЗПП'!$A$1:$D$1080,MATCH(1,(мпф1[[#This Row],[артикул]]='[1]прайс ЗПП'!$B$1:$B$1080)*(мпф1[[#This Row],[Source.Name.1]]='[1]прайс ЗПП'!$A$1:$A$1080),0),4)</f>
        <v>862.15022164168329</v>
      </c>
      <c r="J740" s="7">
        <f>мпф1[[#This Row],[цена]]*мпф1[[#This Row],[объем]]</f>
        <v>46911.311360069201</v>
      </c>
      <c r="K740" s="7">
        <v>508.54</v>
      </c>
      <c r="L740" t="s">
        <v>187</v>
      </c>
    </row>
    <row r="741" spans="1:12" x14ac:dyDescent="0.35">
      <c r="A741" t="s">
        <v>144</v>
      </c>
      <c r="B741" t="s">
        <v>196</v>
      </c>
      <c r="C741" t="s">
        <v>194</v>
      </c>
      <c r="D741">
        <f>VLOOKUP(мпф1[[#This Row],[Номенклатура]],[1]!Таблица213[[product_name]:[упаковка]],7,FALSE)</f>
        <v>715</v>
      </c>
      <c r="E741" t="s">
        <v>75</v>
      </c>
      <c r="F741" s="7">
        <v>2229.708936793314</v>
      </c>
      <c r="G741" t="str">
        <f>VLOOKUP(мпф1[[#This Row],[артикул]],[1]!Таблица213[[code]:[упаковка]],4,FALSE)</f>
        <v>ОХЛ</v>
      </c>
      <c r="H741" t="str">
        <f>VLOOKUP(мпф1[[#This Row],[артикул]],[1]!Таблица213[[code]:[упаковка]],5,FALSE)</f>
        <v>крыло</v>
      </c>
      <c r="I741" s="7" cm="1">
        <f t="array" ref="I741">INDEX('[1]прайс ЗПП'!$A$1:$D$1080,MATCH(1,(мпф1[[#This Row],[артикул]]='[1]прайс ЗПП'!$B$1:$B$1080)*(мпф1[[#This Row],[Source.Name.1]]='[1]прайс ЗПП'!$A$1:$A$1080),0),4)</f>
        <v>830.96963690517828</v>
      </c>
      <c r="J741" s="7">
        <f>мпф1[[#This Row],[цена]]*мпф1[[#This Row],[объем]]</f>
        <v>1852820.4256113712</v>
      </c>
      <c r="K741" s="7">
        <v>13203</v>
      </c>
      <c r="L741" t="s">
        <v>187</v>
      </c>
    </row>
    <row r="742" spans="1:12" x14ac:dyDescent="0.35">
      <c r="A742" t="s">
        <v>144</v>
      </c>
      <c r="B742" t="s">
        <v>196</v>
      </c>
      <c r="C742" t="s">
        <v>194</v>
      </c>
      <c r="D742">
        <f>VLOOKUP(мпф1[[#This Row],[Номенклатура]],[1]!Таблица213[[product_name]:[упаковка]],7,FALSE)</f>
        <v>717</v>
      </c>
      <c r="E742" t="s">
        <v>76</v>
      </c>
      <c r="F742" s="7">
        <v>427.70085505811858</v>
      </c>
      <c r="G742" t="str">
        <f>VLOOKUP(мпф1[[#This Row],[артикул]],[1]!Таблица213[[code]:[упаковка]],4,FALSE)</f>
        <v>ОХЛ</v>
      </c>
      <c r="H742" t="str">
        <f>VLOOKUP(мпф1[[#This Row],[артикул]],[1]!Таблица213[[code]:[упаковка]],5,FALSE)</f>
        <v>четвертина</v>
      </c>
      <c r="I742" s="7" cm="1">
        <f t="array" ref="I742">INDEX('[1]прайс ЗПП'!$A$1:$D$1080,MATCH(1,(мпф1[[#This Row],[артикул]]='[1]прайс ЗПП'!$B$1:$B$1080)*(мпф1[[#This Row],[Source.Name.1]]='[1]прайс ЗПП'!$A$1:$A$1080),0),4)</f>
        <v>796.78416492677025</v>
      </c>
      <c r="J742" s="7">
        <f>мпф1[[#This Row],[цена]]*мпф1[[#This Row],[объем]]</f>
        <v>340785.2686359486</v>
      </c>
      <c r="K742" s="7">
        <v>4064.7</v>
      </c>
      <c r="L742" t="s">
        <v>187</v>
      </c>
    </row>
    <row r="743" spans="1:12" x14ac:dyDescent="0.35">
      <c r="A743" t="s">
        <v>144</v>
      </c>
      <c r="B743" t="s">
        <v>196</v>
      </c>
      <c r="C743" t="s">
        <v>194</v>
      </c>
      <c r="D743">
        <f>VLOOKUP(мпф1[[#This Row],[Номенклатура]],[1]!Таблица213[[product_name]:[упаковка]],7,FALSE)</f>
        <v>718</v>
      </c>
      <c r="E743" t="s">
        <v>36</v>
      </c>
      <c r="F743" s="7">
        <v>103.29739401180454</v>
      </c>
      <c r="G743" t="str">
        <f>VLOOKUP(мпф1[[#This Row],[артикул]],[1]!Таблица213[[code]:[упаковка]],4,FALSE)</f>
        <v>ОХЛ</v>
      </c>
      <c r="H743" t="str">
        <f>VLOOKUP(мпф1[[#This Row],[артикул]],[1]!Таблица213[[code]:[упаковка]],5,FALSE)</f>
        <v>филе</v>
      </c>
      <c r="I743" s="7" cm="1">
        <f t="array" ref="I743">INDEX('[1]прайс ЗПП'!$A$1:$D$1080,MATCH(1,(мпф1[[#This Row],[артикул]]='[1]прайс ЗПП'!$B$1:$B$1080)*(мпф1[[#This Row],[Source.Name.1]]='[1]прайс ЗПП'!$A$1:$A$1080),0),4)</f>
        <v>1115.7940751178014</v>
      </c>
      <c r="J743" s="7">
        <f>мпф1[[#This Row],[цена]]*мпф1[[#This Row],[объем]]</f>
        <v>115258.62021348056</v>
      </c>
      <c r="K743" s="7">
        <v>200.60000000000002</v>
      </c>
      <c r="L743" t="s">
        <v>187</v>
      </c>
    </row>
    <row r="744" spans="1:12" x14ac:dyDescent="0.35">
      <c r="A744" t="s">
        <v>144</v>
      </c>
      <c r="B744" t="s">
        <v>196</v>
      </c>
      <c r="C744" t="s">
        <v>194</v>
      </c>
      <c r="D744">
        <f>VLOOKUP(мпф1[[#This Row],[Номенклатура]],[1]!Таблица213[[product_name]:[упаковка]],7,FALSE)</f>
        <v>719</v>
      </c>
      <c r="E744" t="s">
        <v>77</v>
      </c>
      <c r="F744" s="7">
        <v>3021.5919782565747</v>
      </c>
      <c r="G744" t="str">
        <f>VLOOKUP(мпф1[[#This Row],[артикул]],[1]!Таблица213[[code]:[упаковка]],4,FALSE)</f>
        <v>ОХЛ</v>
      </c>
      <c r="H744" t="str">
        <f>VLOOKUP(мпф1[[#This Row],[артикул]],[1]!Таблица213[[code]:[упаковка]],5,FALSE)</f>
        <v>филе</v>
      </c>
      <c r="I744" s="7" cm="1">
        <f t="array" ref="I744">INDEX('[1]прайс ЗПП'!$A$1:$D$1080,MATCH(1,(мпф1[[#This Row],[артикул]]='[1]прайс ЗПП'!$B$1:$B$1080)*(мпф1[[#This Row],[Source.Name.1]]='[1]прайс ЗПП'!$A$1:$A$1080),0),4)</f>
        <v>1078.3861547947834</v>
      </c>
      <c r="J744" s="7">
        <f>мпф1[[#This Row],[цена]]*мпф1[[#This Row],[объем]]</f>
        <v>3258442.9547908702</v>
      </c>
      <c r="K744" s="7">
        <v>24378.800000000003</v>
      </c>
      <c r="L744" t="s">
        <v>187</v>
      </c>
    </row>
    <row r="745" spans="1:12" x14ac:dyDescent="0.35">
      <c r="A745" t="s">
        <v>144</v>
      </c>
      <c r="B745" t="s">
        <v>196</v>
      </c>
      <c r="C745" t="s">
        <v>194</v>
      </c>
      <c r="D745">
        <f>VLOOKUP(мпф1[[#This Row],[Номенклатура]],[1]!Таблица213[[product_name]:[упаковка]],7,FALSE)</f>
        <v>725</v>
      </c>
      <c r="E745" s="22" t="s">
        <v>78</v>
      </c>
      <c r="F745" s="7">
        <v>531.77579055493698</v>
      </c>
      <c r="G745" t="str">
        <f>VLOOKUP(мпф1[[#This Row],[артикул]],[1]!Таблица213[[code]:[упаковка]],4,FALSE)</f>
        <v>ОХЛ</v>
      </c>
      <c r="H745" t="str">
        <f>VLOOKUP(мпф1[[#This Row],[артикул]],[1]!Таблица213[[code]:[упаковка]],5,FALSE)</f>
        <v>грудка</v>
      </c>
      <c r="I745" s="7" cm="1">
        <f t="array" ref="I745">INDEX('[1]прайс ЗПП'!$A$1:$D$1080,MATCH(1,(мпф1[[#This Row],[артикул]]='[1]прайс ЗПП'!$B$1:$B$1080)*(мпф1[[#This Row],[Source.Name.1]]='[1]прайс ЗПП'!$A$1:$A$1080),0),4)</f>
        <v>861.52477550803349</v>
      </c>
      <c r="J745" s="7">
        <f>мпф1[[#This Row],[цена]]*мпф1[[#This Row],[объем]]</f>
        <v>458138.01857844909</v>
      </c>
      <c r="K745" s="7">
        <v>1529.5</v>
      </c>
      <c r="L745" t="s">
        <v>187</v>
      </c>
    </row>
    <row r="746" spans="1:12" x14ac:dyDescent="0.35">
      <c r="A746" t="s">
        <v>144</v>
      </c>
      <c r="B746" t="s">
        <v>196</v>
      </c>
      <c r="C746" t="s">
        <v>194</v>
      </c>
      <c r="D746">
        <f>VLOOKUP(мпф1[[#This Row],[Номенклатура]],[1]!Таблица213[[product_name]:[упаковка]],7,FALSE)</f>
        <v>29</v>
      </c>
      <c r="E746" t="s">
        <v>79</v>
      </c>
      <c r="F746" s="7">
        <v>212.78966151949058</v>
      </c>
      <c r="G746" t="str">
        <f>VLOOKUP(мпф1[[#This Row],[артикул]],[1]!Таблица213[[code]:[упаковка]],4,FALSE)</f>
        <v>ОХЛ</v>
      </c>
      <c r="H746" t="str">
        <f>VLOOKUP(мпф1[[#This Row],[артикул]],[1]!Таблица213[[code]:[упаковка]],5,FALSE)</f>
        <v>табак</v>
      </c>
      <c r="I746" s="7" cm="1">
        <f t="array" ref="I746">INDEX('[1]прайс ЗПП'!$A$1:$D$1080,MATCH(1,(мпф1[[#This Row],[артикул]]='[1]прайс ЗПП'!$B$1:$B$1080)*(мпф1[[#This Row],[Source.Name.1]]='[1]прайс ЗПП'!$A$1:$A$1080),0),4)</f>
        <v>755.9875123699552</v>
      </c>
      <c r="J746" s="7">
        <f>мпф1[[#This Row],[цена]]*мпф1[[#This Row],[объем]]</f>
        <v>160866.32687016446</v>
      </c>
      <c r="K746" s="7">
        <v>99.600000000000009</v>
      </c>
      <c r="L746" t="s">
        <v>187</v>
      </c>
    </row>
    <row r="747" spans="1:12" x14ac:dyDescent="0.35">
      <c r="A747" t="s">
        <v>144</v>
      </c>
      <c r="B747" t="s">
        <v>196</v>
      </c>
      <c r="C747" t="s">
        <v>194</v>
      </c>
      <c r="D747">
        <f>VLOOKUP(мпф1[[#This Row],[Номенклатура]],[1]!Таблица213[[product_name]:[упаковка]],7,FALSE)</f>
        <v>30</v>
      </c>
      <c r="E747" t="s">
        <v>80</v>
      </c>
      <c r="F747" s="7">
        <v>1289.2550080298547</v>
      </c>
      <c r="G747" t="str">
        <f>VLOOKUP(мпф1[[#This Row],[артикул]],[1]!Таблица213[[code]:[упаковка]],4,FALSE)</f>
        <v>ОХЛ</v>
      </c>
      <c r="H747" t="str">
        <f>VLOOKUP(мпф1[[#This Row],[артикул]],[1]!Таблица213[[code]:[упаковка]],5,FALSE)</f>
        <v>рагу</v>
      </c>
      <c r="I747" s="7" cm="1">
        <f t="array" ref="I747">INDEX('[1]прайс ЗПП'!$A$1:$D$1080,MATCH(1,(мпф1[[#This Row],[артикул]]='[1]прайс ЗПП'!$B$1:$B$1080)*(мпф1[[#This Row],[Source.Name.1]]='[1]прайс ЗПП'!$A$1:$A$1080),0),4)</f>
        <v>707.72421221836021</v>
      </c>
      <c r="J747" s="7">
        <f>мпф1[[#This Row],[цена]]*мпф1[[#This Row],[объем]]</f>
        <v>912436.98490650463</v>
      </c>
      <c r="K747" s="7">
        <v>1520.9513750316535</v>
      </c>
      <c r="L747" t="s">
        <v>187</v>
      </c>
    </row>
    <row r="748" spans="1:12" x14ac:dyDescent="0.35">
      <c r="A748" t="s">
        <v>144</v>
      </c>
      <c r="B748" t="s">
        <v>196</v>
      </c>
      <c r="C748" t="s">
        <v>194</v>
      </c>
      <c r="D748">
        <f>VLOOKUP(мпф1[[#This Row],[Номенклатура]],[1]!Таблица213[[product_name]:[упаковка]],7,FALSE)</f>
        <v>781</v>
      </c>
      <c r="E748" t="s">
        <v>188</v>
      </c>
      <c r="F748" s="7">
        <v>747.73396014500952</v>
      </c>
      <c r="G748" t="str">
        <f>VLOOKUP(мпф1[[#This Row],[артикул]],[1]!Таблица213[[code]:[упаковка]],4,FALSE)</f>
        <v>ОХЛ</v>
      </c>
      <c r="H748" t="str">
        <f>VLOOKUP(мпф1[[#This Row],[артикул]],[1]!Таблица213[[code]:[упаковка]],5,FALSE)</f>
        <v>спинка</v>
      </c>
      <c r="I748" s="7" cm="1">
        <f t="array" ref="I748">INDEX('[1]прайс ЗПП'!$A$1:$D$1080,MATCH(1,(мпф1[[#This Row],[артикул]]='[1]прайс ЗПП'!$B$1:$B$1080)*(мпф1[[#This Row],[Source.Name.1]]='[1]прайс ЗПП'!$A$1:$A$1080),0),4)</f>
        <v>363.61097792355628</v>
      </c>
      <c r="J748" s="7">
        <f>мпф1[[#This Row],[цена]]*мпф1[[#This Row],[объем]]</f>
        <v>271884.27647498035</v>
      </c>
      <c r="K748" s="7">
        <v>304.2</v>
      </c>
      <c r="L748" t="s">
        <v>187</v>
      </c>
    </row>
    <row r="749" spans="1:12" x14ac:dyDescent="0.35">
      <c r="A749" t="s">
        <v>144</v>
      </c>
      <c r="B749" t="s">
        <v>196</v>
      </c>
      <c r="C749" t="s">
        <v>194</v>
      </c>
      <c r="D749">
        <f>VLOOKUP(мпф1[[#This Row],[Номенклатура]],[1]!Таблица213[[product_name]:[упаковка]],7,FALSE)</f>
        <v>731</v>
      </c>
      <c r="E749" t="s">
        <v>81</v>
      </c>
      <c r="F749" s="7">
        <v>533.45414801981804</v>
      </c>
      <c r="G749" t="str">
        <f>VLOOKUP(мпф1[[#This Row],[артикул]],[1]!Таблица213[[code]:[упаковка]],4,FALSE)</f>
        <v>ОХЛ</v>
      </c>
      <c r="H749" t="str">
        <f>VLOOKUP(мпф1[[#This Row],[артикул]],[1]!Таблица213[[code]:[упаковка]],5,FALSE)</f>
        <v>желудки</v>
      </c>
      <c r="I749" s="7" cm="1">
        <f t="array" ref="I749">INDEX('[1]прайс ЗПП'!$A$1:$D$1080,MATCH(1,(мпф1[[#This Row],[артикул]]='[1]прайс ЗПП'!$B$1:$B$1080)*(мпф1[[#This Row],[Source.Name.1]]='[1]прайс ЗПП'!$A$1:$A$1080),0),4)</f>
        <v>539.00985206632879</v>
      </c>
      <c r="J749" s="7">
        <f>мпф1[[#This Row],[цена]]*мпф1[[#This Row],[объем]]</f>
        <v>287537.0414083316</v>
      </c>
      <c r="K749" s="7">
        <v>6098.4</v>
      </c>
      <c r="L749" t="s">
        <v>187</v>
      </c>
    </row>
    <row r="750" spans="1:12" x14ac:dyDescent="0.35">
      <c r="A750" t="s">
        <v>144</v>
      </c>
      <c r="B750" t="s">
        <v>196</v>
      </c>
      <c r="C750" t="s">
        <v>194</v>
      </c>
      <c r="D750">
        <f>VLOOKUP(мпф1[[#This Row],[Номенклатура]],[1]!Таблица213[[product_name]:[упаковка]],7,FALSE)</f>
        <v>733</v>
      </c>
      <c r="E750" t="s">
        <v>82</v>
      </c>
      <c r="F750" s="7">
        <v>748.47649635170762</v>
      </c>
      <c r="G750" t="str">
        <f>VLOOKUP(мпф1[[#This Row],[артикул]],[1]!Таблица213[[code]:[упаковка]],4,FALSE)</f>
        <v>ОХЛ</v>
      </c>
      <c r="H750" t="str">
        <f>VLOOKUP(мпф1[[#This Row],[артикул]],[1]!Таблица213[[code]:[упаковка]],5,FALSE)</f>
        <v>печень</v>
      </c>
      <c r="I750" s="7" cm="1">
        <f t="array" ref="I750">INDEX('[1]прайс ЗПП'!$A$1:$D$1080,MATCH(1,(мпф1[[#This Row],[артикул]]='[1]прайс ЗПП'!$B$1:$B$1080)*(мпф1[[#This Row],[Source.Name.1]]='[1]прайс ЗПП'!$A$1:$A$1080),0),4)</f>
        <v>512.30030169493568</v>
      </c>
      <c r="J750" s="7">
        <f>мпф1[[#This Row],[цена]]*мпф1[[#This Row],[объем]]</f>
        <v>383444.73489254824</v>
      </c>
      <c r="K750" s="7">
        <v>308.67399999999998</v>
      </c>
      <c r="L750" t="s">
        <v>187</v>
      </c>
    </row>
    <row r="751" spans="1:12" x14ac:dyDescent="0.35">
      <c r="A751" t="s">
        <v>144</v>
      </c>
      <c r="B751" t="s">
        <v>196</v>
      </c>
      <c r="C751" t="s">
        <v>194</v>
      </c>
      <c r="D751">
        <f>VLOOKUP(мпф1[[#This Row],[Номенклатура]],[1]!Таблица213[[product_name]:[упаковка]],7,FALSE)</f>
        <v>735</v>
      </c>
      <c r="E751" t="s">
        <v>83</v>
      </c>
      <c r="F751" s="7">
        <v>539.29343926475076</v>
      </c>
      <c r="G751" t="str">
        <f>VLOOKUP(мпф1[[#This Row],[артикул]],[1]!Таблица213[[code]:[упаковка]],4,FALSE)</f>
        <v>ОХЛ</v>
      </c>
      <c r="H751" t="str">
        <f>VLOOKUP(мпф1[[#This Row],[артикул]],[1]!Таблица213[[code]:[упаковка]],5,FALSE)</f>
        <v>сердце</v>
      </c>
      <c r="I751" s="7" cm="1">
        <f t="array" ref="I751">INDEX('[1]прайс ЗПП'!$A$1:$D$1080,MATCH(1,(мпф1[[#This Row],[артикул]]='[1]прайс ЗПП'!$B$1:$B$1080)*(мпф1[[#This Row],[Source.Name.1]]='[1]прайс ЗПП'!$A$1:$A$1080),0),4)</f>
        <v>869.80032279673628</v>
      </c>
      <c r="J751" s="7">
        <f>мпф1[[#This Row],[цена]]*мпф1[[#This Row],[объем]]</f>
        <v>469077.60755464231</v>
      </c>
      <c r="K751" s="7">
        <v>1016.8000000000001</v>
      </c>
      <c r="L751" t="s">
        <v>187</v>
      </c>
    </row>
    <row r="752" spans="1:12" x14ac:dyDescent="0.35">
      <c r="A752" t="s">
        <v>144</v>
      </c>
      <c r="B752" t="s">
        <v>196</v>
      </c>
      <c r="C752" t="s">
        <v>194</v>
      </c>
      <c r="D752">
        <f>VLOOKUP(мпф1[[#This Row],[Номенклатура]],[1]!Таблица213[[product_name]:[упаковка]],7,FALSE)</f>
        <v>204</v>
      </c>
      <c r="E752" t="s">
        <v>84</v>
      </c>
      <c r="F752" s="7">
        <v>3776.6051281086411</v>
      </c>
      <c r="G752" t="str">
        <f>VLOOKUP(мпф1[[#This Row],[артикул]],[1]!Таблица213[[code]:[упаковка]],4,FALSE)</f>
        <v>ОХЛ</v>
      </c>
      <c r="H752" t="str">
        <f>VLOOKUP(мпф1[[#This Row],[артикул]],[1]!Таблица213[[code]:[упаковка]],5,FALSE)</f>
        <v>крыло</v>
      </c>
      <c r="I752" s="7" cm="1">
        <f t="array" ref="I752">INDEX('[1]прайс ЗПП'!$A$1:$D$1080,MATCH(1,(мпф1[[#This Row],[артикул]]='[1]прайс ЗПП'!$B$1:$B$1080)*(мпф1[[#This Row],[Source.Name.1]]='[1]прайс ЗПП'!$A$1:$A$1080),0),4)</f>
        <v>839.77868284589601</v>
      </c>
      <c r="J752" s="7">
        <f>мпф1[[#This Row],[цена]]*мпф1[[#This Row],[объем]]</f>
        <v>3171512.4801121312</v>
      </c>
      <c r="K752" s="7">
        <v>425.95085577758027</v>
      </c>
      <c r="L752" t="s">
        <v>187</v>
      </c>
    </row>
    <row r="753" spans="1:12" x14ac:dyDescent="0.35">
      <c r="A753" t="s">
        <v>144</v>
      </c>
      <c r="B753" t="s">
        <v>196</v>
      </c>
      <c r="C753" t="s">
        <v>194</v>
      </c>
      <c r="D753">
        <f>VLOOKUP(мпф1[[#This Row],[Номенклатура]],[1]!Таблица213[[product_name]:[упаковка]],7,FALSE)</f>
        <v>959</v>
      </c>
      <c r="E753" t="s">
        <v>85</v>
      </c>
      <c r="F753" s="7">
        <v>646.00013106101653</v>
      </c>
      <c r="G753" t="str">
        <f>VLOOKUP(мпф1[[#This Row],[артикул]],[1]!Таблица213[[code]:[упаковка]],4,FALSE)</f>
        <v>ОХЛ</v>
      </c>
      <c r="H753" t="str">
        <f>VLOOKUP(мпф1[[#This Row],[артикул]],[1]!Таблица213[[code]:[упаковка]],5,FALSE)</f>
        <v>табак</v>
      </c>
      <c r="I753" s="7" cm="1">
        <f t="array" ref="I753">INDEX('[1]прайс ЗПП'!$A$1:$D$1080,MATCH(1,(мпф1[[#This Row],[артикул]]='[1]прайс ЗПП'!$B$1:$B$1080)*(мпф1[[#This Row],[Source.Name.1]]='[1]прайс ЗПП'!$A$1:$A$1080),0),4)</f>
        <v>677.95669596935511</v>
      </c>
      <c r="J753" s="7">
        <f>мпф1[[#This Row],[цена]]*мпф1[[#This Row],[объем]]</f>
        <v>437960.11444989714</v>
      </c>
      <c r="K753" s="7">
        <v>174.21508563626688</v>
      </c>
      <c r="L753" t="s">
        <v>187</v>
      </c>
    </row>
    <row r="754" spans="1:12" x14ac:dyDescent="0.35">
      <c r="A754" t="s">
        <v>144</v>
      </c>
      <c r="B754" t="s">
        <v>196</v>
      </c>
      <c r="C754" t="s">
        <v>194</v>
      </c>
      <c r="D754">
        <f>VLOOKUP(мпф1[[#This Row],[Номенклатура]],[1]!Таблица213[[product_name]:[упаковка]],7,FALSE)</f>
        <v>952</v>
      </c>
      <c r="E754" t="s">
        <v>86</v>
      </c>
      <c r="F754" s="7">
        <v>2154.0216483310196</v>
      </c>
      <c r="G754" t="str">
        <f>VLOOKUP(мпф1[[#This Row],[артикул]],[1]!Таблица213[[code]:[упаковка]],4,FALSE)</f>
        <v>ОХЛ</v>
      </c>
      <c r="H754" t="str">
        <f>VLOOKUP(мпф1[[#This Row],[артикул]],[1]!Таблица213[[code]:[упаковка]],5,FALSE)</f>
        <v>голень</v>
      </c>
      <c r="I754" s="7" cm="1">
        <f t="array" ref="I754">INDEX('[1]прайс ЗПП'!$A$1:$D$1080,MATCH(1,(мпф1[[#This Row],[артикул]]='[1]прайс ЗПП'!$B$1:$B$1080)*(мпф1[[#This Row],[Source.Name.1]]='[1]прайс ЗПП'!$A$1:$A$1080),0),4)</f>
        <v>883.62026016805021</v>
      </c>
      <c r="J754" s="7">
        <f>мпф1[[#This Row],[цена]]*мпф1[[#This Row],[объем]]</f>
        <v>1903337.169305868</v>
      </c>
      <c r="K754" s="7">
        <v>6618.7071251172547</v>
      </c>
      <c r="L754" t="s">
        <v>187</v>
      </c>
    </row>
    <row r="755" spans="1:12" x14ac:dyDescent="0.35">
      <c r="A755" t="s">
        <v>144</v>
      </c>
      <c r="B755" t="s">
        <v>196</v>
      </c>
      <c r="C755" t="s">
        <v>194</v>
      </c>
      <c r="D755">
        <f>VLOOKUP(мпф1[[#This Row],[Номенклатура]],[1]!Таблица213[[product_name]:[упаковка]],7,FALSE)</f>
        <v>953</v>
      </c>
      <c r="E755" t="s">
        <v>87</v>
      </c>
      <c r="F755" s="7">
        <v>2156.8775314097634</v>
      </c>
      <c r="G755" t="str">
        <f>VLOOKUP(мпф1[[#This Row],[артикул]],[1]!Таблица213[[code]:[упаковка]],4,FALSE)</f>
        <v>ОХЛ</v>
      </c>
      <c r="H755" t="str">
        <f>VLOOKUP(мпф1[[#This Row],[артикул]],[1]!Таблица213[[code]:[упаковка]],5,FALSE)</f>
        <v>бедро</v>
      </c>
      <c r="I755" s="7" cm="1">
        <f t="array" ref="I755">INDEX('[1]прайс ЗПП'!$A$1:$D$1080,MATCH(1,(мпф1[[#This Row],[артикул]]='[1]прайс ЗПП'!$B$1:$B$1080)*(мпф1[[#This Row],[Source.Name.1]]='[1]прайс ЗПП'!$A$1:$A$1080),0),4)</f>
        <v>897.31582142724778</v>
      </c>
      <c r="J755" s="7">
        <f>мпф1[[#This Row],[цена]]*мпф1[[#This Row],[объем]]</f>
        <v>1935400.3338149262</v>
      </c>
      <c r="K755" s="7">
        <v>900.13509352687231</v>
      </c>
      <c r="L755" t="s">
        <v>187</v>
      </c>
    </row>
    <row r="756" spans="1:12" x14ac:dyDescent="0.35">
      <c r="A756" t="s">
        <v>144</v>
      </c>
      <c r="B756" t="s">
        <v>196</v>
      </c>
      <c r="C756" t="s">
        <v>194</v>
      </c>
      <c r="D756">
        <f>VLOOKUP(мпф1[[#This Row],[Номенклатура]],[1]!Таблица213[[product_name]:[упаковка]],7,FALSE)</f>
        <v>954</v>
      </c>
      <c r="E756" t="s">
        <v>191</v>
      </c>
      <c r="F756" s="7">
        <v>862.25760925847703</v>
      </c>
      <c r="G756" t="str">
        <f>VLOOKUP(мпф1[[#This Row],[артикул]],[1]!Таблица213[[code]:[упаковка]],4,FALSE)</f>
        <v>ОХЛ</v>
      </c>
      <c r="H756" t="str">
        <f>VLOOKUP(мпф1[[#This Row],[артикул]],[1]!Таблица213[[code]:[упаковка]],5,FALSE)</f>
        <v>филе</v>
      </c>
      <c r="I756" s="7" cm="1">
        <f t="array" ref="I756">INDEX('[1]прайс ЗПП'!$A$1:$D$1080,MATCH(1,(мпф1[[#This Row],[артикул]]='[1]прайс ЗПП'!$B$1:$B$1080)*(мпф1[[#This Row],[Source.Name.1]]='[1]прайс ЗПП'!$A$1:$A$1080),0),4)</f>
        <v>1078.2653792614628</v>
      </c>
      <c r="J756" s="7">
        <f>мпф1[[#This Row],[цена]]*мпф1[[#This Row],[объем]]</f>
        <v>929742.52806817403</v>
      </c>
      <c r="K756" s="7">
        <v>2604.482847249868</v>
      </c>
      <c r="L756" t="s">
        <v>187</v>
      </c>
    </row>
    <row r="757" spans="1:12" x14ac:dyDescent="0.35">
      <c r="A757" t="s">
        <v>144</v>
      </c>
      <c r="B757" t="s">
        <v>196</v>
      </c>
      <c r="C757" t="s">
        <v>194</v>
      </c>
      <c r="D757">
        <f>VLOOKUP(мпф1[[#This Row],[Номенклатура]],[1]!Таблица213[[product_name]:[упаковка]],7,FALSE)</f>
        <v>205</v>
      </c>
      <c r="E757" t="s">
        <v>88</v>
      </c>
      <c r="F757" s="7">
        <v>1892.0766942668565</v>
      </c>
      <c r="G757" t="str">
        <f>VLOOKUP(мпф1[[#This Row],[артикул]],[1]!Таблица213[[code]:[упаковка]],4,FALSE)</f>
        <v>ОХЛ</v>
      </c>
      <c r="H757" t="str">
        <f>VLOOKUP(мпф1[[#This Row],[артикул]],[1]!Таблица213[[code]:[упаковка]],5,FALSE)</f>
        <v>рагу</v>
      </c>
      <c r="I757" s="7" cm="1">
        <f t="array" ref="I757">INDEX('[1]прайс ЗПП'!$A$1:$D$1080,MATCH(1,(мпф1[[#This Row],[артикул]]='[1]прайс ЗПП'!$B$1:$B$1080)*(мпф1[[#This Row],[Source.Name.1]]='[1]прайс ЗПП'!$A$1:$A$1080),0),4)</f>
        <v>598.7980167185882</v>
      </c>
      <c r="J757" s="7">
        <f>мпф1[[#This Row],[цена]]*мпф1[[#This Row],[объем]]</f>
        <v>1132971.7720064563</v>
      </c>
      <c r="K757" s="7">
        <v>2713.369289504602</v>
      </c>
      <c r="L757" t="s">
        <v>187</v>
      </c>
    </row>
    <row r="758" spans="1:12" x14ac:dyDescent="0.35">
      <c r="A758" t="s">
        <v>144</v>
      </c>
      <c r="B758" t="s">
        <v>196</v>
      </c>
      <c r="C758" t="s">
        <v>194</v>
      </c>
      <c r="D758">
        <f>VLOOKUP(мпф1[[#This Row],[Номенклатура]],[1]!Таблица213[[product_name]:[упаковка]],7,FALSE)</f>
        <v>960</v>
      </c>
      <c r="E758" t="s">
        <v>189</v>
      </c>
      <c r="F758" s="7">
        <v>646.23858118574321</v>
      </c>
      <c r="G758" t="str">
        <f>VLOOKUP(мпф1[[#This Row],[артикул]],[1]!Таблица213[[code]:[упаковка]],4,FALSE)</f>
        <v>ОХЛ</v>
      </c>
      <c r="H758" t="str">
        <f>VLOOKUP(мпф1[[#This Row],[артикул]],[1]!Таблица213[[code]:[упаковка]],5,FALSE)</f>
        <v>крыло</v>
      </c>
      <c r="I758" s="7" cm="1">
        <f t="array" ref="I758">INDEX('[1]прайс ЗПП'!$A$1:$D$1080,MATCH(1,(мпф1[[#This Row],[артикул]]='[1]прайс ЗПП'!$B$1:$B$1080)*(мпф1[[#This Row],[Source.Name.1]]='[1]прайс ЗПП'!$A$1:$A$1080),0),4)</f>
        <v>851.28162114787904</v>
      </c>
      <c r="J758" s="7">
        <f>мпф1[[#This Row],[цена]]*мпф1[[#This Row],[объем]]</f>
        <v>550131.02704010473</v>
      </c>
      <c r="K758" s="7">
        <v>694.83018288838173</v>
      </c>
      <c r="L758" t="s">
        <v>187</v>
      </c>
    </row>
    <row r="759" spans="1:12" x14ac:dyDescent="0.35">
      <c r="A759" t="s">
        <v>144</v>
      </c>
      <c r="B759" t="s">
        <v>196</v>
      </c>
      <c r="C759" t="s">
        <v>194</v>
      </c>
      <c r="D759">
        <f>VLOOKUP(мпф1[[#This Row],[Номенклатура]],[1]!Таблица213[[product_name]:[упаковка]],7,FALSE)</f>
        <v>1066</v>
      </c>
      <c r="E759" t="s">
        <v>63</v>
      </c>
      <c r="F759" s="7">
        <v>221.16606384722277</v>
      </c>
      <c r="G759" t="str">
        <f>VLOOKUP(мпф1[[#This Row],[артикул]],[1]!Таблица213[[code]:[упаковка]],4,FALSE)</f>
        <v>ОХЛ</v>
      </c>
      <c r="H759" t="str">
        <f>VLOOKUP(мпф1[[#This Row],[артикул]],[1]!Таблица213[[code]:[упаковка]],5,FALSE)</f>
        <v>бедро</v>
      </c>
      <c r="I759" s="7" cm="1">
        <f t="array" ref="I759">INDEX('[1]прайс ЗПП'!$A$1:$D$1080,MATCH(1,(мпф1[[#This Row],[артикул]]='[1]прайс ЗПП'!$B$1:$B$1080)*(мпф1[[#This Row],[Source.Name.1]]='[1]прайс ЗПП'!$A$1:$A$1080),0),4)</f>
        <v>884.41603179246226</v>
      </c>
      <c r="J759" s="7">
        <f>мпф1[[#This Row],[цена]]*мпф1[[#This Row],[объем]]</f>
        <v>195602.8125549191</v>
      </c>
      <c r="K759" s="7">
        <v>2787.3838382100412</v>
      </c>
      <c r="L759" t="s">
        <v>187</v>
      </c>
    </row>
    <row r="760" spans="1:12" x14ac:dyDescent="0.35">
      <c r="A760" t="s">
        <v>144</v>
      </c>
      <c r="B760" t="s">
        <v>196</v>
      </c>
      <c r="C760" t="s">
        <v>194</v>
      </c>
      <c r="D760">
        <f>VLOOKUP(мпф1[[#This Row],[Номенклатура]],[1]!Таблица213[[product_name]:[упаковка]],7,FALSE)</f>
        <v>1065</v>
      </c>
      <c r="E760" t="s">
        <v>64</v>
      </c>
      <c r="F760" s="7">
        <v>214.44273236162238</v>
      </c>
      <c r="G760" t="str">
        <f>VLOOKUP(мпф1[[#This Row],[артикул]],[1]!Таблица213[[code]:[упаковка]],4,FALSE)</f>
        <v>ОХЛ</v>
      </c>
      <c r="H760" t="str">
        <f>VLOOKUP(мпф1[[#This Row],[артикул]],[1]!Таблица213[[code]:[упаковка]],5,FALSE)</f>
        <v>филе</v>
      </c>
      <c r="I760" s="7" cm="1">
        <f t="array" ref="I760">INDEX('[1]прайс ЗПП'!$A$1:$D$1080,MATCH(1,(мпф1[[#This Row],[артикул]]='[1]прайс ЗПП'!$B$1:$B$1080)*(мпф1[[#This Row],[Source.Name.1]]='[1]прайс ЗПП'!$A$1:$A$1080),0),4)</f>
        <v>1031.041523873906</v>
      </c>
      <c r="J760" s="7">
        <f>мпф1[[#This Row],[цена]]*мпф1[[#This Row],[объем]]</f>
        <v>221099.36155781132</v>
      </c>
      <c r="K760" s="7">
        <v>206.7043362656363</v>
      </c>
      <c r="L760" t="s">
        <v>187</v>
      </c>
    </row>
    <row r="761" spans="1:12" x14ac:dyDescent="0.35">
      <c r="A761" t="s">
        <v>144</v>
      </c>
      <c r="B761" t="s">
        <v>196</v>
      </c>
      <c r="C761" t="s">
        <v>194</v>
      </c>
      <c r="D761">
        <f>VLOOKUP(мпф1[[#This Row],[Номенклатура]],[1]!Таблица213[[product_name]:[упаковка]],7,FALSE)</f>
        <v>744</v>
      </c>
      <c r="E761" t="s">
        <v>92</v>
      </c>
      <c r="F761" s="7">
        <v>3234.487716377022</v>
      </c>
      <c r="G761" t="str">
        <f>VLOOKUP(мпф1[[#This Row],[артикул]],[1]!Таблица213[[code]:[упаковка]],4,FALSE)</f>
        <v>ОХЛ</v>
      </c>
      <c r="H761" t="str">
        <f>VLOOKUP(мпф1[[#This Row],[артикул]],[1]!Таблица213[[code]:[упаковка]],5,FALSE)</f>
        <v>шея</v>
      </c>
      <c r="I761" s="7" cm="1">
        <f t="array" ref="I761">INDEX('[1]прайс ЗПП'!$A$1:$D$1080,MATCH(1,(мпф1[[#This Row],[артикул]]='[1]прайс ЗПП'!$B$1:$B$1080)*(мпф1[[#This Row],[Source.Name.1]]='[1]прайс ЗПП'!$A$1:$A$1080),0),4)</f>
        <v>348.6007505704805</v>
      </c>
      <c r="J761" s="7">
        <f>мпф1[[#This Row],[цена]]*мпф1[[#This Row],[объем]]</f>
        <v>1127544.8456400293</v>
      </c>
      <c r="K761" s="7">
        <v>180.42073029242476</v>
      </c>
      <c r="L761" t="s">
        <v>187</v>
      </c>
    </row>
    <row r="762" spans="1:12" x14ac:dyDescent="0.35">
      <c r="A762" t="s">
        <v>144</v>
      </c>
      <c r="B762" t="s">
        <v>197</v>
      </c>
      <c r="C762" t="s">
        <v>194</v>
      </c>
      <c r="D762">
        <f>VLOOKUP(мпф1[[#This Row],[Номенклатура]],[1]!Таблица213[[product_name]:[упаковка]],7,FALSE)</f>
        <v>702</v>
      </c>
      <c r="E762" t="s">
        <v>72</v>
      </c>
      <c r="F762" s="7">
        <v>755.1593222119908</v>
      </c>
      <c r="G762" t="str">
        <f>VLOOKUP(мпф1[[#This Row],[артикул]],[1]!Таблица213[[code]:[упаковка]],4,FALSE)</f>
        <v>ОХЛ</v>
      </c>
      <c r="H762" t="str">
        <f>VLOOKUP(мпф1[[#This Row],[артикул]],[1]!Таблица213[[code]:[упаковка]],5,FALSE)</f>
        <v>тушка</v>
      </c>
      <c r="I762" s="7" cm="1">
        <f t="array" ref="I762">INDEX('[1]прайс ЗПП'!$A$1:$D$1080,MATCH(1,(мпф1[[#This Row],[артикул]]='[1]прайс ЗПП'!$B$1:$B$1080)*(мпф1[[#This Row],[Source.Name.1]]='[1]прайс ЗПП'!$A$1:$A$1080),0),4)</f>
        <v>794.68095353595959</v>
      </c>
      <c r="J762" s="7">
        <f>мпф1[[#This Row],[цена]]*мпф1[[#This Row],[объем]]</f>
        <v>600110.73024699383</v>
      </c>
      <c r="K762" s="7">
        <v>3367.6130894091725</v>
      </c>
      <c r="L762" t="s">
        <v>187</v>
      </c>
    </row>
    <row r="763" spans="1:12" x14ac:dyDescent="0.35">
      <c r="A763" t="s">
        <v>144</v>
      </c>
      <c r="B763" t="s">
        <v>197</v>
      </c>
      <c r="C763" t="s">
        <v>194</v>
      </c>
      <c r="D763">
        <f>VLOOKUP(мпф1[[#This Row],[Номенклатура]],[1]!Таблица213[[product_name]:[упаковка]],7,FALSE)</f>
        <v>711</v>
      </c>
      <c r="E763" t="s">
        <v>73</v>
      </c>
      <c r="F763" s="7">
        <v>7547.901756406608</v>
      </c>
      <c r="G763" t="str">
        <f>VLOOKUP(мпф1[[#This Row],[артикул]],[1]!Таблица213[[code]:[упаковка]],4,FALSE)</f>
        <v>ОХЛ</v>
      </c>
      <c r="H763" t="str">
        <f>VLOOKUP(мпф1[[#This Row],[артикул]],[1]!Таблица213[[code]:[упаковка]],5,FALSE)</f>
        <v>бедро</v>
      </c>
      <c r="I763" s="7" cm="1">
        <f t="array" ref="I763">INDEX('[1]прайс ЗПП'!$A$1:$D$1080,MATCH(1,(мпф1[[#This Row],[артикул]]='[1]прайс ЗПП'!$B$1:$B$1080)*(мпф1[[#This Row],[Source.Name.1]]='[1]прайс ЗПП'!$A$1:$A$1080),0),4)</f>
        <v>812.83657383686557</v>
      </c>
      <c r="J763" s="7">
        <f>мпф1[[#This Row],[цена]]*мпф1[[#This Row],[объем]]</f>
        <v>6135210.6033348069</v>
      </c>
      <c r="K763" s="7">
        <v>88.495993163698259</v>
      </c>
      <c r="L763" t="s">
        <v>187</v>
      </c>
    </row>
    <row r="764" spans="1:12" x14ac:dyDescent="0.35">
      <c r="A764" t="s">
        <v>144</v>
      </c>
      <c r="B764" t="s">
        <v>197</v>
      </c>
      <c r="C764" t="s">
        <v>194</v>
      </c>
      <c r="D764">
        <f>VLOOKUP(мпф1[[#This Row],[Номенклатура]],[1]!Таблица213[[product_name]:[упаковка]],7,FALSE)</f>
        <v>713</v>
      </c>
      <c r="E764" t="s">
        <v>74</v>
      </c>
      <c r="F764" s="7">
        <v>3772.6355283514386</v>
      </c>
      <c r="G764" t="str">
        <f>VLOOKUP(мпф1[[#This Row],[артикул]],[1]!Таблица213[[code]:[упаковка]],4,FALSE)</f>
        <v>ОХЛ</v>
      </c>
      <c r="H764" t="str">
        <f>VLOOKUP(мпф1[[#This Row],[артикул]],[1]!Таблица213[[code]:[упаковка]],5,FALSE)</f>
        <v>голень</v>
      </c>
      <c r="I764" s="7" cm="1">
        <f t="array" ref="I764">INDEX('[1]прайс ЗПП'!$A$1:$D$1080,MATCH(1,(мпф1[[#This Row],[артикул]]='[1]прайс ЗПП'!$B$1:$B$1080)*(мпф1[[#This Row],[Source.Name.1]]='[1]прайс ЗПП'!$A$1:$A$1080),0),4)</f>
        <v>841.96102857317726</v>
      </c>
      <c r="J764" s="7">
        <f>мпф1[[#This Row],[цена]]*мпф1[[#This Row],[объем]]</f>
        <v>3176412.0898824893</v>
      </c>
      <c r="K764" s="7">
        <v>429.02880864643134</v>
      </c>
      <c r="L764" t="s">
        <v>187</v>
      </c>
    </row>
    <row r="765" spans="1:12" x14ac:dyDescent="0.35">
      <c r="A765" t="s">
        <v>144</v>
      </c>
      <c r="B765" t="s">
        <v>197</v>
      </c>
      <c r="C765" t="s">
        <v>194</v>
      </c>
      <c r="D765">
        <f>VLOOKUP(мпф1[[#This Row],[Номенклатура]],[1]!Таблица213[[product_name]:[упаковка]],7,FALSE)</f>
        <v>715</v>
      </c>
      <c r="E765" t="s">
        <v>75</v>
      </c>
      <c r="F765" s="7">
        <v>2510.1754697232905</v>
      </c>
      <c r="G765" t="str">
        <f>VLOOKUP(мпф1[[#This Row],[артикул]],[1]!Таблица213[[code]:[упаковка]],4,FALSE)</f>
        <v>ОХЛ</v>
      </c>
      <c r="H765" t="str">
        <f>VLOOKUP(мпф1[[#This Row],[артикул]],[1]!Таблица213[[code]:[упаковка]],5,FALSE)</f>
        <v>крыло</v>
      </c>
      <c r="I765" s="7" cm="1">
        <f t="array" ref="I765">INDEX('[1]прайс ЗПП'!$A$1:$D$1080,MATCH(1,(мпф1[[#This Row],[артикул]]='[1]прайс ЗПП'!$B$1:$B$1080)*(мпф1[[#This Row],[Source.Name.1]]='[1]прайс ЗПП'!$A$1:$A$1080),0),4)</f>
        <v>830.96963690517828</v>
      </c>
      <c r="J765" s="7">
        <f>мпф1[[#This Row],[цена]]*мпф1[[#This Row],[объем]]</f>
        <v>2085879.598644248</v>
      </c>
      <c r="K765" s="7">
        <v>4069.7999999999997</v>
      </c>
      <c r="L765" t="s">
        <v>187</v>
      </c>
    </row>
    <row r="766" spans="1:12" x14ac:dyDescent="0.35">
      <c r="A766" t="s">
        <v>144</v>
      </c>
      <c r="B766" t="s">
        <v>197</v>
      </c>
      <c r="C766" t="s">
        <v>194</v>
      </c>
      <c r="D766">
        <f>VLOOKUP(мпф1[[#This Row],[Номенклатура]],[1]!Таблица213[[product_name]:[упаковка]],7,FALSE)</f>
        <v>717</v>
      </c>
      <c r="E766" t="s">
        <v>76</v>
      </c>
      <c r="F766" s="7">
        <v>868.76736183680339</v>
      </c>
      <c r="G766" t="str">
        <f>VLOOKUP(мпф1[[#This Row],[артикул]],[1]!Таблица213[[code]:[упаковка]],4,FALSE)</f>
        <v>ОХЛ</v>
      </c>
      <c r="H766" t="str">
        <f>VLOOKUP(мпф1[[#This Row],[артикул]],[1]!Таблица213[[code]:[упаковка]],5,FALSE)</f>
        <v>четвертина</v>
      </c>
      <c r="I766" s="7" cm="1">
        <f t="array" ref="I766">INDEX('[1]прайс ЗПП'!$A$1:$D$1080,MATCH(1,(мпф1[[#This Row],[артикул]]='[1]прайс ЗПП'!$B$1:$B$1080)*(мпф1[[#This Row],[Source.Name.1]]='[1]прайс ЗПП'!$A$1:$A$1080),0),4)</f>
        <v>796.78416492677025</v>
      </c>
      <c r="J766" s="7">
        <f>мпф1[[#This Row],[цена]]*мпф1[[#This Row],[объем]]</f>
        <v>692220.07691677066</v>
      </c>
      <c r="K766" s="7">
        <v>54</v>
      </c>
      <c r="L766" t="s">
        <v>187</v>
      </c>
    </row>
    <row r="767" spans="1:12" x14ac:dyDescent="0.35">
      <c r="A767" t="s">
        <v>144</v>
      </c>
      <c r="B767" t="s">
        <v>197</v>
      </c>
      <c r="C767" t="s">
        <v>194</v>
      </c>
      <c r="D767">
        <f>VLOOKUP(мпф1[[#This Row],[Номенклатура]],[1]!Таблица213[[product_name]:[упаковка]],7,FALSE)</f>
        <v>719</v>
      </c>
      <c r="E767" t="s">
        <v>77</v>
      </c>
      <c r="F767" s="7">
        <v>4310.4226798826021</v>
      </c>
      <c r="G767" t="str">
        <f>VLOOKUP(мпф1[[#This Row],[артикул]],[1]!Таблица213[[code]:[упаковка]],4,FALSE)</f>
        <v>ОХЛ</v>
      </c>
      <c r="H767" t="str">
        <f>VLOOKUP(мпф1[[#This Row],[артикул]],[1]!Таблица213[[code]:[упаковка]],5,FALSE)</f>
        <v>филе</v>
      </c>
      <c r="I767" s="7" cm="1">
        <f t="array" ref="I767">INDEX('[1]прайс ЗПП'!$A$1:$D$1080,MATCH(1,(мпф1[[#This Row],[артикул]]='[1]прайс ЗПП'!$B$1:$B$1080)*(мпф1[[#This Row],[Source.Name.1]]='[1]прайс ЗПП'!$A$1:$A$1080),0),4)</f>
        <v>1078.3861547947834</v>
      </c>
      <c r="J767" s="7">
        <f>мпф1[[#This Row],[цена]]*мпф1[[#This Row],[объем]]</f>
        <v>4648300.1392988246</v>
      </c>
      <c r="K767" s="7">
        <v>406.8</v>
      </c>
      <c r="L767" t="s">
        <v>187</v>
      </c>
    </row>
    <row r="768" spans="1:12" x14ac:dyDescent="0.35">
      <c r="A768" t="s">
        <v>144</v>
      </c>
      <c r="B768" t="s">
        <v>197</v>
      </c>
      <c r="C768" t="s">
        <v>194</v>
      </c>
      <c r="D768">
        <f>VLOOKUP(мпф1[[#This Row],[Номенклатура]],[1]!Таблица213[[product_name]:[упаковка]],7,FALSE)</f>
        <v>725</v>
      </c>
      <c r="E768" t="s">
        <v>78</v>
      </c>
      <c r="F768" s="7">
        <v>1077.923899773521</v>
      </c>
      <c r="G768" t="str">
        <f>VLOOKUP(мпф1[[#This Row],[артикул]],[1]!Таблица213[[code]:[упаковка]],4,FALSE)</f>
        <v>ОХЛ</v>
      </c>
      <c r="H768" t="str">
        <f>VLOOKUP(мпф1[[#This Row],[артикул]],[1]!Таблица213[[code]:[упаковка]],5,FALSE)</f>
        <v>грудка</v>
      </c>
      <c r="I768" s="7" cm="1">
        <f t="array" ref="I768">INDEX('[1]прайс ЗПП'!$A$1:$D$1080,MATCH(1,(мпф1[[#This Row],[артикул]]='[1]прайс ЗПП'!$B$1:$B$1080)*(мпф1[[#This Row],[Source.Name.1]]='[1]прайс ЗПП'!$A$1:$A$1080),0),4)</f>
        <v>861.52477550803349</v>
      </c>
      <c r="J768" s="7">
        <f>мпф1[[#This Row],[цена]]*мпф1[[#This Row],[объем]]</f>
        <v>928658.1457671267</v>
      </c>
      <c r="K768" s="7">
        <v>98.415000000000006</v>
      </c>
      <c r="L768" t="s">
        <v>187</v>
      </c>
    </row>
    <row r="769" spans="1:12" x14ac:dyDescent="0.35">
      <c r="A769" t="s">
        <v>144</v>
      </c>
      <c r="B769" t="s">
        <v>197</v>
      </c>
      <c r="C769" t="s">
        <v>194</v>
      </c>
      <c r="D769">
        <f>VLOOKUP(мпф1[[#This Row],[Номенклатура]],[1]!Таблица213[[product_name]:[упаковка]],7,FALSE)</f>
        <v>29</v>
      </c>
      <c r="E769" t="s">
        <v>79</v>
      </c>
      <c r="F769" s="7">
        <v>538.23267325518202</v>
      </c>
      <c r="G769" t="str">
        <f>VLOOKUP(мпф1[[#This Row],[артикул]],[1]!Таблица213[[code]:[упаковка]],4,FALSE)</f>
        <v>ОХЛ</v>
      </c>
      <c r="H769" t="str">
        <f>VLOOKUP(мпф1[[#This Row],[артикул]],[1]!Таблица213[[code]:[упаковка]],5,FALSE)</f>
        <v>табак</v>
      </c>
      <c r="I769" s="7" cm="1">
        <f t="array" ref="I769">INDEX('[1]прайс ЗПП'!$A$1:$D$1080,MATCH(1,(мпф1[[#This Row],[артикул]]='[1]прайс ЗПП'!$B$1:$B$1080)*(мпф1[[#This Row],[Source.Name.1]]='[1]прайс ЗПП'!$A$1:$A$1080),0),4)</f>
        <v>755.9875123699552</v>
      </c>
      <c r="J769" s="7">
        <f>мпф1[[#This Row],[цена]]*мпф1[[#This Row],[объем]]</f>
        <v>406897.17973041598</v>
      </c>
      <c r="K769" s="7">
        <v>4578</v>
      </c>
      <c r="L769" t="s">
        <v>187</v>
      </c>
    </row>
    <row r="770" spans="1:12" x14ac:dyDescent="0.35">
      <c r="A770" t="s">
        <v>144</v>
      </c>
      <c r="B770" t="s">
        <v>197</v>
      </c>
      <c r="C770" t="s">
        <v>194</v>
      </c>
      <c r="D770">
        <f>VLOOKUP(мпф1[[#This Row],[Номенклатура]],[1]!Таблица213[[product_name]:[упаковка]],7,FALSE)</f>
        <v>30</v>
      </c>
      <c r="E770" t="s">
        <v>80</v>
      </c>
      <c r="F770" s="7">
        <v>1614.698019765546</v>
      </c>
      <c r="G770" t="str">
        <f>VLOOKUP(мпф1[[#This Row],[артикул]],[1]!Таблица213[[code]:[упаковка]],4,FALSE)</f>
        <v>ОХЛ</v>
      </c>
      <c r="H770" t="str">
        <f>VLOOKUP(мпф1[[#This Row],[артикул]],[1]!Таблица213[[code]:[упаковка]],5,FALSE)</f>
        <v>рагу</v>
      </c>
      <c r="I770" s="7" cm="1">
        <f t="array" ref="I770">INDEX('[1]прайс ЗПП'!$A$1:$D$1080,MATCH(1,(мпф1[[#This Row],[артикул]]='[1]прайс ЗПП'!$B$1:$B$1080)*(мпф1[[#This Row],[Source.Name.1]]='[1]прайс ЗПП'!$A$1:$A$1080),0),4)</f>
        <v>707.72421221836021</v>
      </c>
      <c r="J770" s="7">
        <f>мпф1[[#This Row],[цена]]*мпф1[[#This Row],[объем]]</f>
        <v>1142760.8840091173</v>
      </c>
      <c r="K770" s="7">
        <v>50.064999999999998</v>
      </c>
      <c r="L770" t="s">
        <v>187</v>
      </c>
    </row>
    <row r="771" spans="1:12" x14ac:dyDescent="0.35">
      <c r="A771" t="s">
        <v>144</v>
      </c>
      <c r="B771" t="s">
        <v>197</v>
      </c>
      <c r="C771" t="s">
        <v>194</v>
      </c>
      <c r="D771">
        <f>VLOOKUP(мпф1[[#This Row],[Номенклатура]],[1]!Таблица213[[product_name]:[упаковка]],7,FALSE)</f>
        <v>781</v>
      </c>
      <c r="E771" t="s">
        <v>188</v>
      </c>
      <c r="F771" s="7">
        <v>1072.2222824720891</v>
      </c>
      <c r="G771" t="str">
        <f>VLOOKUP(мпф1[[#This Row],[артикул]],[1]!Таблица213[[code]:[упаковка]],4,FALSE)</f>
        <v>ОХЛ</v>
      </c>
      <c r="H771" t="str">
        <f>VLOOKUP(мпф1[[#This Row],[артикул]],[1]!Таблица213[[code]:[упаковка]],5,FALSE)</f>
        <v>спинка</v>
      </c>
      <c r="I771" s="7" cm="1">
        <f t="array" ref="I771">INDEX('[1]прайс ЗПП'!$A$1:$D$1080,MATCH(1,(мпф1[[#This Row],[артикул]]='[1]прайс ЗПП'!$B$1:$B$1080)*(мпф1[[#This Row],[Source.Name.1]]='[1]прайс ЗПП'!$A$1:$A$1080),0),4)</f>
        <v>363.61097792355628</v>
      </c>
      <c r="J771" s="7">
        <f>мпф1[[#This Row],[цена]]*мпф1[[#This Row],[объем]]</f>
        <v>389871.79268110392</v>
      </c>
      <c r="K771" s="7">
        <v>2842.62</v>
      </c>
      <c r="L771" t="s">
        <v>187</v>
      </c>
    </row>
    <row r="772" spans="1:12" x14ac:dyDescent="0.35">
      <c r="A772" t="s">
        <v>144</v>
      </c>
      <c r="B772" t="s">
        <v>197</v>
      </c>
      <c r="C772" t="s">
        <v>194</v>
      </c>
      <c r="D772">
        <f>VLOOKUP(мпф1[[#This Row],[Номенклатура]],[1]!Таблица213[[product_name]:[упаковка]],7,FALSE)</f>
        <v>731</v>
      </c>
      <c r="E772" t="s">
        <v>81</v>
      </c>
      <c r="F772" s="7">
        <v>533.45414801981804</v>
      </c>
      <c r="G772" t="str">
        <f>VLOOKUP(мпф1[[#This Row],[артикул]],[1]!Таблица213[[code]:[упаковка]],4,FALSE)</f>
        <v>ОХЛ</v>
      </c>
      <c r="H772" t="str">
        <f>VLOOKUP(мпф1[[#This Row],[артикул]],[1]!Таблица213[[code]:[упаковка]],5,FALSE)</f>
        <v>желудки</v>
      </c>
      <c r="I772" s="7" cm="1">
        <f t="array" ref="I772">INDEX('[1]прайс ЗПП'!$A$1:$D$1080,MATCH(1,(мпф1[[#This Row],[артикул]]='[1]прайс ЗПП'!$B$1:$B$1080)*(мпф1[[#This Row],[Source.Name.1]]='[1]прайс ЗПП'!$A$1:$A$1080),0),4)</f>
        <v>539.00985206632879</v>
      </c>
      <c r="J772" s="7">
        <f>мпф1[[#This Row],[цена]]*мпф1[[#This Row],[объем]]</f>
        <v>287537.0414083316</v>
      </c>
      <c r="K772" s="7">
        <v>51.295000000000002</v>
      </c>
      <c r="L772" t="s">
        <v>187</v>
      </c>
    </row>
    <row r="773" spans="1:12" x14ac:dyDescent="0.35">
      <c r="A773" t="s">
        <v>144</v>
      </c>
      <c r="B773" t="s">
        <v>197</v>
      </c>
      <c r="C773" t="s">
        <v>194</v>
      </c>
      <c r="D773">
        <f>VLOOKUP(мпф1[[#This Row],[Номенклатура]],[1]!Таблица213[[product_name]:[упаковка]],7,FALSE)</f>
        <v>733</v>
      </c>
      <c r="E773" t="s">
        <v>82</v>
      </c>
      <c r="F773" s="7">
        <v>534.62606882264822</v>
      </c>
      <c r="G773" t="str">
        <f>VLOOKUP(мпф1[[#This Row],[артикул]],[1]!Таблица213[[code]:[упаковка]],4,FALSE)</f>
        <v>ОХЛ</v>
      </c>
      <c r="H773" t="str">
        <f>VLOOKUP(мпф1[[#This Row],[артикул]],[1]!Таблица213[[code]:[упаковка]],5,FALSE)</f>
        <v>печень</v>
      </c>
      <c r="I773" s="7" cm="1">
        <f t="array" ref="I773">INDEX('[1]прайс ЗПП'!$A$1:$D$1080,MATCH(1,(мпф1[[#This Row],[артикул]]='[1]прайс ЗПП'!$B$1:$B$1080)*(мпф1[[#This Row],[Source.Name.1]]='[1]прайс ЗПП'!$A$1:$A$1080),0),4)</f>
        <v>512.30030169493568</v>
      </c>
      <c r="J773" s="7">
        <f>мпф1[[#This Row],[цена]]*мпф1[[#This Row],[объем]]</f>
        <v>273889.09635182016</v>
      </c>
      <c r="K773" s="7">
        <v>2101.98</v>
      </c>
      <c r="L773" t="s">
        <v>187</v>
      </c>
    </row>
    <row r="774" spans="1:12" x14ac:dyDescent="0.35">
      <c r="A774" t="s">
        <v>144</v>
      </c>
      <c r="B774" t="s">
        <v>197</v>
      </c>
      <c r="C774" t="s">
        <v>194</v>
      </c>
      <c r="D774">
        <f>VLOOKUP(мпф1[[#This Row],[Номенклатура]],[1]!Таблица213[[product_name]:[упаковка]],7,FALSE)</f>
        <v>735</v>
      </c>
      <c r="E774" t="s">
        <v>83</v>
      </c>
      <c r="F774" s="7">
        <v>486.67944519014094</v>
      </c>
      <c r="G774" t="str">
        <f>VLOOKUP(мпф1[[#This Row],[артикул]],[1]!Таблица213[[code]:[упаковка]],4,FALSE)</f>
        <v>ОХЛ</v>
      </c>
      <c r="H774" t="str">
        <f>VLOOKUP(мпф1[[#This Row],[артикул]],[1]!Таблица213[[code]:[упаковка]],5,FALSE)</f>
        <v>сердце</v>
      </c>
      <c r="I774" s="7" cm="1">
        <f t="array" ref="I774">INDEX('[1]прайс ЗПП'!$A$1:$D$1080,MATCH(1,(мпф1[[#This Row],[артикул]]='[1]прайс ЗПП'!$B$1:$B$1080)*(мпф1[[#This Row],[Source.Name.1]]='[1]прайс ЗПП'!$A$1:$A$1080),0),4)</f>
        <v>869.80032279673628</v>
      </c>
      <c r="J774" s="7">
        <f>мпф1[[#This Row],[цена]]*мпф1[[#This Row],[объем]]</f>
        <v>423313.93852492113</v>
      </c>
      <c r="K774" s="7">
        <v>403.2</v>
      </c>
      <c r="L774" t="s">
        <v>187</v>
      </c>
    </row>
    <row r="775" spans="1:12" x14ac:dyDescent="0.35">
      <c r="A775" t="s">
        <v>144</v>
      </c>
      <c r="B775" t="s">
        <v>197</v>
      </c>
      <c r="C775" t="s">
        <v>194</v>
      </c>
      <c r="D775">
        <f>VLOOKUP(мпф1[[#This Row],[Номенклатура]],[1]!Таблица213[[product_name]:[упаковка]],7,FALSE)</f>
        <v>204</v>
      </c>
      <c r="E775" t="s">
        <v>84</v>
      </c>
      <c r="F775" s="7">
        <v>4094.9396599798674</v>
      </c>
      <c r="G775" t="str">
        <f>VLOOKUP(мпф1[[#This Row],[артикул]],[1]!Таблица213[[code]:[упаковка]],4,FALSE)</f>
        <v>ОХЛ</v>
      </c>
      <c r="H775" t="str">
        <f>VLOOKUP(мпф1[[#This Row],[артикул]],[1]!Таблица213[[code]:[упаковка]],5,FALSE)</f>
        <v>крыло</v>
      </c>
      <c r="I775" s="7" cm="1">
        <f t="array" ref="I775">INDEX('[1]прайс ЗПП'!$A$1:$D$1080,MATCH(1,(мпф1[[#This Row],[артикул]]='[1]прайс ЗПП'!$B$1:$B$1080)*(мпф1[[#This Row],[Source.Name.1]]='[1]прайс ЗПП'!$A$1:$A$1080),0),4)</f>
        <v>839.77868284589601</v>
      </c>
      <c r="J775" s="7">
        <f>мпф1[[#This Row],[цена]]*мпф1[[#This Row],[объем]]</f>
        <v>3438843.0339913145</v>
      </c>
      <c r="K775" s="7">
        <v>97.38</v>
      </c>
      <c r="L775" t="s">
        <v>187</v>
      </c>
    </row>
    <row r="776" spans="1:12" x14ac:dyDescent="0.35">
      <c r="A776" t="s">
        <v>144</v>
      </c>
      <c r="B776" t="s">
        <v>197</v>
      </c>
      <c r="C776" t="s">
        <v>194</v>
      </c>
      <c r="D776">
        <f>VLOOKUP(мпф1[[#This Row],[Номенклатура]],[1]!Таблица213[[product_name]:[упаковка]],7,FALSE)</f>
        <v>959</v>
      </c>
      <c r="E776" t="s">
        <v>85</v>
      </c>
      <c r="F776" s="7">
        <v>533.65228218083985</v>
      </c>
      <c r="G776" t="str">
        <f>VLOOKUP(мпф1[[#This Row],[артикул]],[1]!Таблица213[[code]:[упаковка]],4,FALSE)</f>
        <v>ОХЛ</v>
      </c>
      <c r="H776" t="str">
        <f>VLOOKUP(мпф1[[#This Row],[артикул]],[1]!Таблица213[[code]:[упаковка]],5,FALSE)</f>
        <v>табак</v>
      </c>
      <c r="I776" s="7" cm="1">
        <f t="array" ref="I776">INDEX('[1]прайс ЗПП'!$A$1:$D$1080,MATCH(1,(мпф1[[#This Row],[артикул]]='[1]прайс ЗПП'!$B$1:$B$1080)*(мпф1[[#This Row],[Source.Name.1]]='[1]прайс ЗПП'!$A$1:$A$1080),0),4)</f>
        <v>677.95669596935511</v>
      </c>
      <c r="J776" s="7">
        <f>мпф1[[#This Row],[цена]]*мпф1[[#This Row],[объем]]</f>
        <v>361793.13802382816</v>
      </c>
      <c r="K776" s="7">
        <v>2848.5</v>
      </c>
      <c r="L776" t="s">
        <v>187</v>
      </c>
    </row>
    <row r="777" spans="1:12" x14ac:dyDescent="0.35">
      <c r="A777" t="s">
        <v>144</v>
      </c>
      <c r="B777" t="s">
        <v>197</v>
      </c>
      <c r="C777" t="s">
        <v>194</v>
      </c>
      <c r="D777">
        <f>VLOOKUP(мпф1[[#This Row],[Номенклатура]],[1]!Таблица213[[product_name]:[упаковка]],7,FALSE)</f>
        <v>952</v>
      </c>
      <c r="E777" t="s">
        <v>86</v>
      </c>
      <c r="F777" s="7">
        <v>2692.527060413775</v>
      </c>
      <c r="G777" t="str">
        <f>VLOOKUP(мпф1[[#This Row],[артикул]],[1]!Таблица213[[code]:[упаковка]],4,FALSE)</f>
        <v>ОХЛ</v>
      </c>
      <c r="H777" t="str">
        <f>VLOOKUP(мпф1[[#This Row],[артикул]],[1]!Таблица213[[code]:[упаковка]],5,FALSE)</f>
        <v>голень</v>
      </c>
      <c r="I777" s="7" cm="1">
        <f t="array" ref="I777">INDEX('[1]прайс ЗПП'!$A$1:$D$1080,MATCH(1,(мпф1[[#This Row],[артикул]]='[1]прайс ЗПП'!$B$1:$B$1080)*(мпф1[[#This Row],[Source.Name.1]]='[1]прайс ЗПП'!$A$1:$A$1080),0),4)</f>
        <v>883.62026016805021</v>
      </c>
      <c r="J777" s="7">
        <f>мпф1[[#This Row],[цена]]*мпф1[[#This Row],[объем]]</f>
        <v>2379171.4616323351</v>
      </c>
      <c r="K777" s="7">
        <v>501.31299999999999</v>
      </c>
      <c r="L777" t="s">
        <v>187</v>
      </c>
    </row>
    <row r="778" spans="1:12" x14ac:dyDescent="0.35">
      <c r="A778" t="s">
        <v>144</v>
      </c>
      <c r="B778" t="s">
        <v>197</v>
      </c>
      <c r="C778" t="s">
        <v>194</v>
      </c>
      <c r="D778">
        <f>VLOOKUP(мпф1[[#This Row],[Номенклатура]],[1]!Таблица213[[product_name]:[упаковка]],7,FALSE)</f>
        <v>953</v>
      </c>
      <c r="E778" t="s">
        <v>87</v>
      </c>
      <c r="F778" s="7">
        <v>2696.0969142622048</v>
      </c>
      <c r="G778" t="str">
        <f>VLOOKUP(мпф1[[#This Row],[артикул]],[1]!Таблица213[[code]:[упаковка]],4,FALSE)</f>
        <v>ОХЛ</v>
      </c>
      <c r="H778" t="str">
        <f>VLOOKUP(мпф1[[#This Row],[артикул]],[1]!Таблица213[[code]:[упаковка]],5,FALSE)</f>
        <v>бедро</v>
      </c>
      <c r="I778" s="7" cm="1">
        <f t="array" ref="I778">INDEX('[1]прайс ЗПП'!$A$1:$D$1080,MATCH(1,(мпф1[[#This Row],[артикул]]='[1]прайс ЗПП'!$B$1:$B$1080)*(мпф1[[#This Row],[Source.Name.1]]='[1]прайс ЗПП'!$A$1:$A$1080),0),4)</f>
        <v>897.31582142724778</v>
      </c>
      <c r="J778" s="7">
        <f>мпф1[[#This Row],[цена]]*мпф1[[#This Row],[объем]]</f>
        <v>2419250.4172686585</v>
      </c>
      <c r="K778" s="7">
        <v>200.60000000000002</v>
      </c>
      <c r="L778" t="s">
        <v>187</v>
      </c>
    </row>
    <row r="779" spans="1:12" x14ac:dyDescent="0.35">
      <c r="A779" t="s">
        <v>144</v>
      </c>
      <c r="B779" t="s">
        <v>197</v>
      </c>
      <c r="C779" t="s">
        <v>194</v>
      </c>
      <c r="D779">
        <f>VLOOKUP(мпф1[[#This Row],[Номенклатура]],[1]!Таблица213[[product_name]:[упаковка]],7,FALSE)</f>
        <v>954</v>
      </c>
      <c r="E779" t="s">
        <v>191</v>
      </c>
      <c r="F779" s="7">
        <v>538.91100578654812</v>
      </c>
      <c r="G779" t="str">
        <f>VLOOKUP(мпф1[[#This Row],[артикул]],[1]!Таблица213[[code]:[упаковка]],4,FALSE)</f>
        <v>ОХЛ</v>
      </c>
      <c r="H779" t="str">
        <f>VLOOKUP(мпф1[[#This Row],[артикул]],[1]!Таблица213[[code]:[упаковка]],5,FALSE)</f>
        <v>филе</v>
      </c>
      <c r="I779" s="7" cm="1">
        <f t="array" ref="I779">INDEX('[1]прайс ЗПП'!$A$1:$D$1080,MATCH(1,(мпф1[[#This Row],[артикул]]='[1]прайс ЗПП'!$B$1:$B$1080)*(мпф1[[#This Row],[Source.Name.1]]='[1]прайс ЗПП'!$A$1:$A$1080),0),4)</f>
        <v>1078.2653792614628</v>
      </c>
      <c r="J779" s="7">
        <f>мпф1[[#This Row],[цена]]*мпф1[[#This Row],[объем]]</f>
        <v>581089.08004260866</v>
      </c>
      <c r="K779" s="7">
        <v>1215.4000000000001</v>
      </c>
      <c r="L779" t="s">
        <v>187</v>
      </c>
    </row>
    <row r="780" spans="1:12" x14ac:dyDescent="0.35">
      <c r="A780" t="s">
        <v>144</v>
      </c>
      <c r="B780" t="s">
        <v>197</v>
      </c>
      <c r="C780" t="s">
        <v>194</v>
      </c>
      <c r="D780">
        <f>VLOOKUP(мпф1[[#This Row],[Номенклатура]],[1]!Таблица213[[product_name]:[упаковка]],7,FALSE)</f>
        <v>205</v>
      </c>
      <c r="E780" s="22" t="s">
        <v>88</v>
      </c>
      <c r="F780" s="7">
        <v>1619.732321607233</v>
      </c>
      <c r="G780" t="str">
        <f>VLOOKUP(мпф1[[#This Row],[артикул]],[1]!Таблица213[[code]:[упаковка]],4,FALSE)</f>
        <v>ОХЛ</v>
      </c>
      <c r="H780" t="str">
        <f>VLOOKUP(мпф1[[#This Row],[артикул]],[1]!Таблица213[[code]:[упаковка]],5,FALSE)</f>
        <v>рагу</v>
      </c>
      <c r="I780" s="7" cm="1">
        <f t="array" ref="I780">INDEX('[1]прайс ЗПП'!$A$1:$D$1080,MATCH(1,(мпф1[[#This Row],[артикул]]='[1]прайс ЗПП'!$B$1:$B$1080)*(мпф1[[#This Row],[Source.Name.1]]='[1]прайс ЗПП'!$A$1:$A$1080),0),4)</f>
        <v>598.7980167185882</v>
      </c>
      <c r="J780" s="7">
        <f>мпф1[[#This Row],[цена]]*мпф1[[#This Row],[объем]]</f>
        <v>969892.50179340551</v>
      </c>
      <c r="K780" s="7">
        <v>704.90000000000009</v>
      </c>
      <c r="L780" t="s">
        <v>187</v>
      </c>
    </row>
    <row r="781" spans="1:12" x14ac:dyDescent="0.35">
      <c r="A781" t="s">
        <v>144</v>
      </c>
      <c r="B781" t="s">
        <v>197</v>
      </c>
      <c r="C781" t="s">
        <v>194</v>
      </c>
      <c r="D781">
        <f>VLOOKUP(мпф1[[#This Row],[Номенклатура]],[1]!Таблица213[[product_name]:[упаковка]],7,FALSE)</f>
        <v>960</v>
      </c>
      <c r="E781" t="s">
        <v>189</v>
      </c>
      <c r="F781" s="7">
        <v>536.24052481370177</v>
      </c>
      <c r="G781" t="str">
        <f>VLOOKUP(мпф1[[#This Row],[артикул]],[1]!Таблица213[[code]:[упаковка]],4,FALSE)</f>
        <v>ОХЛ</v>
      </c>
      <c r="H781" t="str">
        <f>VLOOKUP(мпф1[[#This Row],[артикул]],[1]!Таблица213[[code]:[упаковка]],5,FALSE)</f>
        <v>крыло</v>
      </c>
      <c r="I781" s="7" cm="1">
        <f t="array" ref="I781">INDEX('[1]прайс ЗПП'!$A$1:$D$1080,MATCH(1,(мпф1[[#This Row],[артикул]]='[1]прайс ЗПП'!$B$1:$B$1080)*(мпф1[[#This Row],[Source.Name.1]]='[1]прайс ЗПП'!$A$1:$A$1080),0),4)</f>
        <v>851.28162114787904</v>
      </c>
      <c r="J781" s="7">
        <f>мпф1[[#This Row],[цена]]*мпф1[[#This Row],[объем]]</f>
        <v>456491.70328859752</v>
      </c>
      <c r="K781" s="7">
        <v>502.895212712079</v>
      </c>
      <c r="L781" t="s">
        <v>187</v>
      </c>
    </row>
    <row r="782" spans="1:12" x14ac:dyDescent="0.35">
      <c r="A782" t="s">
        <v>144</v>
      </c>
      <c r="B782" t="s">
        <v>197</v>
      </c>
      <c r="C782" t="s">
        <v>194</v>
      </c>
      <c r="D782">
        <f>VLOOKUP(мпф1[[#This Row],[Номенклатура]],[1]!Таблица213[[product_name]:[упаковка]],7,FALSE)</f>
        <v>1066</v>
      </c>
      <c r="E782" t="s">
        <v>63</v>
      </c>
      <c r="F782" s="7">
        <v>319.46209222376621</v>
      </c>
      <c r="G782" t="str">
        <f>VLOOKUP(мпф1[[#This Row],[артикул]],[1]!Таблица213[[code]:[упаковка]],4,FALSE)</f>
        <v>ОХЛ</v>
      </c>
      <c r="H782" t="str">
        <f>VLOOKUP(мпф1[[#This Row],[артикул]],[1]!Таблица213[[code]:[упаковка]],5,FALSE)</f>
        <v>бедро</v>
      </c>
      <c r="I782" s="7" cm="1">
        <f t="array" ref="I782">INDEX('[1]прайс ЗПП'!$A$1:$D$1080,MATCH(1,(мпф1[[#This Row],[артикул]]='[1]прайс ЗПП'!$B$1:$B$1080)*(мпф1[[#This Row],[Source.Name.1]]='[1]прайс ЗПП'!$A$1:$A$1080),0),4)</f>
        <v>884.41603179246226</v>
      </c>
      <c r="J782" s="7">
        <f>мпф1[[#This Row],[цена]]*мпф1[[#This Row],[объем]]</f>
        <v>282537.39591266093</v>
      </c>
      <c r="K782" s="7">
        <v>705.6</v>
      </c>
      <c r="L782" t="s">
        <v>187</v>
      </c>
    </row>
    <row r="783" spans="1:12" x14ac:dyDescent="0.35">
      <c r="A783" t="s">
        <v>144</v>
      </c>
      <c r="B783" t="s">
        <v>197</v>
      </c>
      <c r="C783" t="s">
        <v>194</v>
      </c>
      <c r="D783">
        <f>VLOOKUP(мпф1[[#This Row],[Номенклатура]],[1]!Таблица213[[product_name]:[упаковка]],7,FALSE)</f>
        <v>1065</v>
      </c>
      <c r="E783" t="s">
        <v>64</v>
      </c>
      <c r="F783" s="7">
        <v>321.66409854243358</v>
      </c>
      <c r="G783" t="str">
        <f>VLOOKUP(мпф1[[#This Row],[артикул]],[1]!Таблица213[[code]:[упаковка]],4,FALSE)</f>
        <v>ОХЛ</v>
      </c>
      <c r="H783" t="str">
        <f>VLOOKUP(мпф1[[#This Row],[артикул]],[1]!Таблица213[[code]:[упаковка]],5,FALSE)</f>
        <v>филе</v>
      </c>
      <c r="I783" s="7" cm="1">
        <f t="array" ref="I783">INDEX('[1]прайс ЗПП'!$A$1:$D$1080,MATCH(1,(мпф1[[#This Row],[артикул]]='[1]прайс ЗПП'!$B$1:$B$1080)*(мпф1[[#This Row],[Source.Name.1]]='[1]прайс ЗПП'!$A$1:$A$1080),0),4)</f>
        <v>1031.041523873906</v>
      </c>
      <c r="J783" s="7">
        <f>мпф1[[#This Row],[цена]]*мпф1[[#This Row],[объем]]</f>
        <v>331649.04233671702</v>
      </c>
      <c r="K783" s="7">
        <v>508.40000000000003</v>
      </c>
      <c r="L783" t="s">
        <v>187</v>
      </c>
    </row>
    <row r="784" spans="1:12" x14ac:dyDescent="0.35">
      <c r="A784" t="s">
        <v>144</v>
      </c>
      <c r="B784" t="s">
        <v>197</v>
      </c>
      <c r="C784" t="s">
        <v>194</v>
      </c>
      <c r="D784">
        <f>VLOOKUP(мпф1[[#This Row],[Номенклатура]],[1]!Таблица213[[product_name]:[упаковка]],7,FALSE)</f>
        <v>744</v>
      </c>
      <c r="E784" t="s">
        <v>92</v>
      </c>
      <c r="F784" s="7">
        <v>5386.3576433881817</v>
      </c>
      <c r="G784" t="str">
        <f>VLOOKUP(мпф1[[#This Row],[артикул]],[1]!Таблица213[[code]:[упаковка]],4,FALSE)</f>
        <v>ОХЛ</v>
      </c>
      <c r="H784" t="str">
        <f>VLOOKUP(мпф1[[#This Row],[артикул]],[1]!Таблица213[[code]:[упаковка]],5,FALSE)</f>
        <v>шея</v>
      </c>
      <c r="I784" s="7" cm="1">
        <f t="array" ref="I784">INDEX('[1]прайс ЗПП'!$A$1:$D$1080,MATCH(1,(мпф1[[#This Row],[артикул]]='[1]прайс ЗПП'!$B$1:$B$1080)*(мпф1[[#This Row],[Source.Name.1]]='[1]прайс ЗПП'!$A$1:$A$1080),0),4)</f>
        <v>348.6007505704805</v>
      </c>
      <c r="J784" s="7">
        <f>мпф1[[#This Row],[цена]]*мпф1[[#This Row],[объем]]</f>
        <v>1877688.3173261646</v>
      </c>
      <c r="K784" s="7">
        <v>3052.0893280134333</v>
      </c>
      <c r="L784" t="s">
        <v>187</v>
      </c>
    </row>
    <row r="785" spans="1:12" x14ac:dyDescent="0.35">
      <c r="A785" t="s">
        <v>144</v>
      </c>
      <c r="B785" t="s">
        <v>198</v>
      </c>
      <c r="C785" t="s">
        <v>194</v>
      </c>
      <c r="D785">
        <f>VLOOKUP(мпф1[[#This Row],[Номенклатура]],[1]!Таблица213[[product_name]:[упаковка]],7,FALSE)</f>
        <v>702</v>
      </c>
      <c r="E785" t="s">
        <v>72</v>
      </c>
      <c r="F785" s="7">
        <v>539.39951586570771</v>
      </c>
      <c r="G785" t="str">
        <f>VLOOKUP(мпф1[[#This Row],[артикул]],[1]!Таблица213[[code]:[упаковка]],4,FALSE)</f>
        <v>ОХЛ</v>
      </c>
      <c r="H785" t="str">
        <f>VLOOKUP(мпф1[[#This Row],[артикул]],[1]!Таблица213[[code]:[упаковка]],5,FALSE)</f>
        <v>тушка</v>
      </c>
      <c r="I785" s="7" cm="1">
        <f t="array" ref="I785">INDEX('[1]прайс ЗПП'!$A$1:$D$1080,MATCH(1,(мпф1[[#This Row],[артикул]]='[1]прайс ЗПП'!$B$1:$B$1080)*(мпф1[[#This Row],[Source.Name.1]]='[1]прайс ЗПП'!$A$1:$A$1080),0),4)</f>
        <v>794.68095353595959</v>
      </c>
      <c r="J785" s="7">
        <f>мпф1[[#This Row],[цена]]*мпф1[[#This Row],[объем]]</f>
        <v>428650.52160499559</v>
      </c>
      <c r="K785" s="7">
        <v>537.74304288618339</v>
      </c>
      <c r="L785" t="s">
        <v>187</v>
      </c>
    </row>
    <row r="786" spans="1:12" x14ac:dyDescent="0.35">
      <c r="A786" t="s">
        <v>144</v>
      </c>
      <c r="B786" t="s">
        <v>198</v>
      </c>
      <c r="C786" t="s">
        <v>194</v>
      </c>
      <c r="D786">
        <f>VLOOKUP(мпф1[[#This Row],[Номенклатура]],[1]!Таблица213[[product_name]:[упаковка]],7,FALSE)</f>
        <v>711</v>
      </c>
      <c r="E786" t="s">
        <v>73</v>
      </c>
      <c r="F786" s="7">
        <v>3454.8300318846423</v>
      </c>
      <c r="G786" t="str">
        <f>VLOOKUP(мпф1[[#This Row],[артикул]],[1]!Таблица213[[code]:[упаковка]],4,FALSE)</f>
        <v>ОХЛ</v>
      </c>
      <c r="H786" t="str">
        <f>VLOOKUP(мпф1[[#This Row],[артикул]],[1]!Таблица213[[code]:[упаковка]],5,FALSE)</f>
        <v>бедро</v>
      </c>
      <c r="I786" s="7" cm="1">
        <f t="array" ref="I786">INDEX('[1]прайс ЗПП'!$A$1:$D$1080,MATCH(1,(мпф1[[#This Row],[артикул]]='[1]прайс ЗПП'!$B$1:$B$1080)*(мпф1[[#This Row],[Source.Name.1]]='[1]прайс ЗПП'!$A$1:$A$1080),0),4)</f>
        <v>812.83657383686557</v>
      </c>
      <c r="J786" s="7">
        <f>мпф1[[#This Row],[цена]]*мпф1[[#This Row],[объем]]</f>
        <v>2808212.2063058214</v>
      </c>
      <c r="K786" s="7">
        <v>1736.3218981665786</v>
      </c>
      <c r="L786" t="s">
        <v>187</v>
      </c>
    </row>
    <row r="787" spans="1:12" x14ac:dyDescent="0.35">
      <c r="A787" t="s">
        <v>144</v>
      </c>
      <c r="B787" t="s">
        <v>198</v>
      </c>
      <c r="C787" t="s">
        <v>194</v>
      </c>
      <c r="D787">
        <f>VLOOKUP(мпф1[[#This Row],[Номенклатура]],[1]!Таблица213[[product_name]:[упаковка]],7,FALSE)</f>
        <v>713</v>
      </c>
      <c r="E787" t="s">
        <v>74</v>
      </c>
      <c r="F787" s="7">
        <v>2368.2237623228007</v>
      </c>
      <c r="G787" t="str">
        <f>VLOOKUP(мпф1[[#This Row],[артикул]],[1]!Таблица213[[code]:[упаковка]],4,FALSE)</f>
        <v>ОХЛ</v>
      </c>
      <c r="H787" t="str">
        <f>VLOOKUP(мпф1[[#This Row],[артикул]],[1]!Таблица213[[code]:[упаковка]],5,FALSE)</f>
        <v>голень</v>
      </c>
      <c r="I787" s="7" cm="1">
        <f t="array" ref="I787">INDEX('[1]прайс ЗПП'!$A$1:$D$1080,MATCH(1,(мпф1[[#This Row],[артикул]]='[1]прайс ЗПП'!$B$1:$B$1080)*(мпф1[[#This Row],[Source.Name.1]]='[1]прайс ЗПП'!$A$1:$A$1080),0),4)</f>
        <v>841.96102857317726</v>
      </c>
      <c r="J787" s="7">
        <f>мпф1[[#This Row],[цена]]*мпф1[[#This Row],[объем]]</f>
        <v>1993952.1148167448</v>
      </c>
      <c r="K787" s="7">
        <v>1753.6185801165111</v>
      </c>
      <c r="L787" t="s">
        <v>187</v>
      </c>
    </row>
    <row r="788" spans="1:12" x14ac:dyDescent="0.35">
      <c r="A788" t="s">
        <v>144</v>
      </c>
      <c r="B788" t="s">
        <v>198</v>
      </c>
      <c r="C788" t="s">
        <v>194</v>
      </c>
      <c r="D788">
        <f>VLOOKUP(мпф1[[#This Row],[Номенклатура]],[1]!Таблица213[[product_name]:[упаковка]],7,FALSE)</f>
        <v>715</v>
      </c>
      <c r="E788" t="s">
        <v>75</v>
      </c>
      <c r="F788" s="7">
        <v>953.58621196192041</v>
      </c>
      <c r="G788" t="str">
        <f>VLOOKUP(мпф1[[#This Row],[артикул]],[1]!Таблица213[[code]:[упаковка]],4,FALSE)</f>
        <v>ОХЛ</v>
      </c>
      <c r="H788" t="str">
        <f>VLOOKUP(мпф1[[#This Row],[артикул]],[1]!Таблица213[[code]:[упаковка]],5,FALSE)</f>
        <v>крыло</v>
      </c>
      <c r="I788" s="7" cm="1">
        <f t="array" ref="I788">INDEX('[1]прайс ЗПП'!$A$1:$D$1080,MATCH(1,(мпф1[[#This Row],[артикул]]='[1]прайс ЗПП'!$B$1:$B$1080)*(мпф1[[#This Row],[Source.Name.1]]='[1]прайс ЗПП'!$A$1:$A$1080),0),4)</f>
        <v>830.96963690517828</v>
      </c>
      <c r="J788" s="7">
        <f>мпф1[[#This Row],[цена]]*мпф1[[#This Row],[объем]]</f>
        <v>792401.18831178138</v>
      </c>
      <c r="K788" s="7">
        <v>706.83752936896997</v>
      </c>
      <c r="L788" t="s">
        <v>187</v>
      </c>
    </row>
    <row r="789" spans="1:12" x14ac:dyDescent="0.35">
      <c r="A789" t="s">
        <v>144</v>
      </c>
      <c r="B789" t="s">
        <v>198</v>
      </c>
      <c r="C789" t="s">
        <v>194</v>
      </c>
      <c r="D789">
        <f>VLOOKUP(мпф1[[#This Row],[Номенклатура]],[1]!Таблица213[[product_name]:[упаковка]],7,FALSE)</f>
        <v>717</v>
      </c>
      <c r="E789" t="s">
        <v>76</v>
      </c>
      <c r="F789" s="7">
        <v>213.85042752905929</v>
      </c>
      <c r="G789" t="str">
        <f>VLOOKUP(мпф1[[#This Row],[артикул]],[1]!Таблица213[[code]:[упаковка]],4,FALSE)</f>
        <v>ОХЛ</v>
      </c>
      <c r="H789" t="str">
        <f>VLOOKUP(мпф1[[#This Row],[артикул]],[1]!Таблица213[[code]:[упаковка]],5,FALSE)</f>
        <v>четвертина</v>
      </c>
      <c r="I789" s="7" cm="1">
        <f t="array" ref="I789">INDEX('[1]прайс ЗПП'!$A$1:$D$1080,MATCH(1,(мпф1[[#This Row],[артикул]]='[1]прайс ЗПП'!$B$1:$B$1080)*(мпф1[[#This Row],[Source.Name.1]]='[1]прайс ЗПП'!$A$1:$A$1080),0),4)</f>
        <v>796.78416492677025</v>
      </c>
      <c r="J789" s="7">
        <f>мпф1[[#This Row],[цена]]*мпф1[[#This Row],[объем]]</f>
        <v>170392.6343179743</v>
      </c>
      <c r="K789" s="7">
        <v>1323.5059951213148</v>
      </c>
      <c r="L789" t="s">
        <v>187</v>
      </c>
    </row>
    <row r="790" spans="1:12" x14ac:dyDescent="0.35">
      <c r="A790" t="s">
        <v>144</v>
      </c>
      <c r="B790" t="s">
        <v>198</v>
      </c>
      <c r="C790" t="s">
        <v>194</v>
      </c>
      <c r="D790">
        <f>VLOOKUP(мпф1[[#This Row],[Номенклатура]],[1]!Таблица213[[product_name]:[упаковка]],7,FALSE)</f>
        <v>719</v>
      </c>
      <c r="E790" t="s">
        <v>77</v>
      </c>
      <c r="F790" s="7">
        <v>1933.2460524390406</v>
      </c>
      <c r="G790" t="str">
        <f>VLOOKUP(мпф1[[#This Row],[артикул]],[1]!Таблица213[[code]:[упаковка]],4,FALSE)</f>
        <v>ОХЛ</v>
      </c>
      <c r="H790" t="str">
        <f>VLOOKUP(мпф1[[#This Row],[артикул]],[1]!Таблица213[[code]:[упаковка]],5,FALSE)</f>
        <v>филе</v>
      </c>
      <c r="I790" s="7" cm="1">
        <f t="array" ref="I790">INDEX('[1]прайс ЗПП'!$A$1:$D$1080,MATCH(1,(мпф1[[#This Row],[артикул]]='[1]прайс ЗПП'!$B$1:$B$1080)*(мпф1[[#This Row],[Source.Name.1]]='[1]прайс ЗПП'!$A$1:$A$1080),0),4)</f>
        <v>1078.3861547947834</v>
      </c>
      <c r="J790" s="7">
        <f>мпф1[[#This Row],[цена]]*мпф1[[#This Row],[объем]]</f>
        <v>2084785.7767619311</v>
      </c>
      <c r="K790" s="7">
        <v>529.98589523399778</v>
      </c>
      <c r="L790" t="s">
        <v>187</v>
      </c>
    </row>
    <row r="791" spans="1:12" x14ac:dyDescent="0.35">
      <c r="A791" t="s">
        <v>144</v>
      </c>
      <c r="B791" t="s">
        <v>198</v>
      </c>
      <c r="C791" t="s">
        <v>194</v>
      </c>
      <c r="D791">
        <f>VLOOKUP(мпф1[[#This Row],[Номенклатура]],[1]!Таблица213[[product_name]:[упаковка]],7,FALSE)</f>
        <v>725</v>
      </c>
      <c r="E791" t="s">
        <v>78</v>
      </c>
      <c r="F791" s="7">
        <v>316.1910106002328</v>
      </c>
      <c r="G791" t="str">
        <f>VLOOKUP(мпф1[[#This Row],[артикул]],[1]!Таблица213[[code]:[упаковка]],4,FALSE)</f>
        <v>ОХЛ</v>
      </c>
      <c r="H791" t="str">
        <f>VLOOKUP(мпф1[[#This Row],[артикул]],[1]!Таблица213[[code]:[упаковка]],5,FALSE)</f>
        <v>грудка</v>
      </c>
      <c r="I791" s="7" cm="1">
        <f t="array" ref="I791">INDEX('[1]прайс ЗПП'!$A$1:$D$1080,MATCH(1,(мпф1[[#This Row],[артикул]]='[1]прайс ЗПП'!$B$1:$B$1080)*(мпф1[[#This Row],[Source.Name.1]]='[1]прайс ЗПП'!$A$1:$A$1080),0),4)</f>
        <v>861.52477550803349</v>
      </c>
      <c r="J791" s="7">
        <f>мпф1[[#This Row],[цена]]*мпф1[[#This Row],[объем]]</f>
        <v>272406.38942502381</v>
      </c>
      <c r="K791" s="7">
        <v>176.99198632739652</v>
      </c>
      <c r="L791" t="s">
        <v>187</v>
      </c>
    </row>
    <row r="792" spans="1:12" x14ac:dyDescent="0.35">
      <c r="A792" t="s">
        <v>144</v>
      </c>
      <c r="B792" t="s">
        <v>198</v>
      </c>
      <c r="C792" t="s">
        <v>194</v>
      </c>
      <c r="D792">
        <f>VLOOKUP(мпф1[[#This Row],[Номенклатура]],[1]!Таблица213[[product_name]:[упаковка]],7,FALSE)</f>
        <v>29</v>
      </c>
      <c r="E792" t="s">
        <v>79</v>
      </c>
      <c r="F792" s="7">
        <v>50.068155651644844</v>
      </c>
      <c r="G792" t="str">
        <f>VLOOKUP(мпф1[[#This Row],[артикул]],[1]!Таблица213[[code]:[упаковка]],4,FALSE)</f>
        <v>ОХЛ</v>
      </c>
      <c r="H792" t="str">
        <f>VLOOKUP(мпф1[[#This Row],[артикул]],[1]!Таблица213[[code]:[упаковка]],5,FALSE)</f>
        <v>табак</v>
      </c>
      <c r="I792" s="7" cm="1">
        <f t="array" ref="I792">INDEX('[1]прайс ЗПП'!$A$1:$D$1080,MATCH(1,(мпф1[[#This Row],[артикул]]='[1]прайс ЗПП'!$B$1:$B$1080)*(мпф1[[#This Row],[Source.Name.1]]='[1]прайс ЗПП'!$A$1:$A$1080),0),4)</f>
        <v>755.9875123699552</v>
      </c>
      <c r="J792" s="7">
        <f>мпф1[[#This Row],[цена]]*мпф1[[#This Row],[объем]]</f>
        <v>37850.900440038698</v>
      </c>
      <c r="K792" s="7">
        <v>171.61152345857252</v>
      </c>
      <c r="L792" t="s">
        <v>187</v>
      </c>
    </row>
    <row r="793" spans="1:12" x14ac:dyDescent="0.35">
      <c r="A793" t="s">
        <v>144</v>
      </c>
      <c r="B793" t="s">
        <v>198</v>
      </c>
      <c r="C793" t="s">
        <v>194</v>
      </c>
      <c r="D793">
        <f>VLOOKUP(мпф1[[#This Row],[Номенклатура]],[1]!Таблица213[[product_name]:[упаковка]],7,FALSE)</f>
        <v>30</v>
      </c>
      <c r="E793" t="s">
        <v>80</v>
      </c>
      <c r="F793" s="7">
        <v>863.67568499087349</v>
      </c>
      <c r="G793" t="str">
        <f>VLOOKUP(мпф1[[#This Row],[артикул]],[1]!Таблица213[[code]:[упаковка]],4,FALSE)</f>
        <v>ОХЛ</v>
      </c>
      <c r="H793" t="str">
        <f>VLOOKUP(мпф1[[#This Row],[артикул]],[1]!Таблица213[[code]:[упаковка]],5,FALSE)</f>
        <v>рагу</v>
      </c>
      <c r="I793" s="7" cm="1">
        <f t="array" ref="I793">INDEX('[1]прайс ЗПП'!$A$1:$D$1080,MATCH(1,(мпф1[[#This Row],[артикул]]='[1]прайс ЗПП'!$B$1:$B$1080)*(мпф1[[#This Row],[Source.Name.1]]='[1]прайс ЗПП'!$A$1:$A$1080),0),4)</f>
        <v>707.72421221836021</v>
      </c>
      <c r="J793" s="7">
        <f>мпф1[[#This Row],[цена]]*мпф1[[#This Row],[объем]]</f>
        <v>611244.19377231854</v>
      </c>
      <c r="K793" s="7">
        <v>3049.2</v>
      </c>
      <c r="L793" t="s">
        <v>187</v>
      </c>
    </row>
    <row r="794" spans="1:12" x14ac:dyDescent="0.35">
      <c r="A794" t="s">
        <v>144</v>
      </c>
      <c r="B794" t="s">
        <v>198</v>
      </c>
      <c r="C794" t="s">
        <v>194</v>
      </c>
      <c r="D794">
        <f>VLOOKUP(мпф1[[#This Row],[Номенклатура]],[1]!Таблица213[[product_name]:[упаковка]],7,FALSE)</f>
        <v>781</v>
      </c>
      <c r="E794" t="s">
        <v>188</v>
      </c>
      <c r="F794" s="7">
        <v>648.97664465415926</v>
      </c>
      <c r="G794" t="str">
        <f>VLOOKUP(мпф1[[#This Row],[артикул]],[1]!Таблица213[[code]:[упаковка]],4,FALSE)</f>
        <v>ОХЛ</v>
      </c>
      <c r="H794" t="str">
        <f>VLOOKUP(мпф1[[#This Row],[артикул]],[1]!Таблица213[[code]:[упаковка]],5,FALSE)</f>
        <v>спинка</v>
      </c>
      <c r="I794" s="7" cm="1">
        <f t="array" ref="I794">INDEX('[1]прайс ЗПП'!$A$1:$D$1080,MATCH(1,(мпф1[[#This Row],[артикул]]='[1]прайс ЗПП'!$B$1:$B$1080)*(мпф1[[#This Row],[Source.Name.1]]='[1]прайс ЗПП'!$A$1:$A$1080),0),4)</f>
        <v>363.61097792355628</v>
      </c>
      <c r="J794" s="7">
        <f>мпф1[[#This Row],[цена]]*мпф1[[#This Row],[объем]]</f>
        <v>235975.03241224712</v>
      </c>
      <c r="K794" s="7">
        <v>54</v>
      </c>
      <c r="L794" t="s">
        <v>187</v>
      </c>
    </row>
    <row r="795" spans="1:12" x14ac:dyDescent="0.35">
      <c r="A795" t="s">
        <v>144</v>
      </c>
      <c r="B795" t="s">
        <v>198</v>
      </c>
      <c r="C795" t="s">
        <v>194</v>
      </c>
      <c r="D795">
        <f>VLOOKUP(мпф1[[#This Row],[Номенклатура]],[1]!Таблица213[[product_name]:[упаковка]],7,FALSE)</f>
        <v>731</v>
      </c>
      <c r="E795" t="s">
        <v>81</v>
      </c>
      <c r="F795" s="7">
        <v>429.36553377204865</v>
      </c>
      <c r="G795" t="str">
        <f>VLOOKUP(мпф1[[#This Row],[артикул]],[1]!Таблица213[[code]:[упаковка]],4,FALSE)</f>
        <v>ОХЛ</v>
      </c>
      <c r="H795" t="str">
        <f>VLOOKUP(мпф1[[#This Row],[артикул]],[1]!Таблица213[[code]:[упаковка]],5,FALSE)</f>
        <v>желудки</v>
      </c>
      <c r="I795" s="7" cm="1">
        <f t="array" ref="I795">INDEX('[1]прайс ЗПП'!$A$1:$D$1080,MATCH(1,(мпф1[[#This Row],[артикул]]='[1]прайс ЗПП'!$B$1:$B$1080)*(мпф1[[#This Row],[Source.Name.1]]='[1]прайс ЗПП'!$A$1:$A$1080),0),4)</f>
        <v>539.00985206632879</v>
      </c>
      <c r="J795" s="7">
        <f>мпф1[[#This Row],[цена]]*мпф1[[#This Row],[объем]]</f>
        <v>231432.25284085225</v>
      </c>
      <c r="K795" s="7">
        <v>406.8</v>
      </c>
      <c r="L795" t="s">
        <v>187</v>
      </c>
    </row>
    <row r="796" spans="1:12" x14ac:dyDescent="0.35">
      <c r="A796" t="s">
        <v>144</v>
      </c>
      <c r="B796" t="s">
        <v>198</v>
      </c>
      <c r="C796" t="s">
        <v>194</v>
      </c>
      <c r="D796">
        <f>VLOOKUP(мпф1[[#This Row],[Номенклатура]],[1]!Таблица213[[product_name]:[упаковка]],7,FALSE)</f>
        <v>733</v>
      </c>
      <c r="E796" t="s">
        <v>82</v>
      </c>
      <c r="F796" s="7">
        <v>534.62606882264822</v>
      </c>
      <c r="G796" t="str">
        <f>VLOOKUP(мпф1[[#This Row],[артикул]],[1]!Таблица213[[code]:[упаковка]],4,FALSE)</f>
        <v>ОХЛ</v>
      </c>
      <c r="H796" t="str">
        <f>VLOOKUP(мпф1[[#This Row],[артикул]],[1]!Таблица213[[code]:[упаковка]],5,FALSE)</f>
        <v>печень</v>
      </c>
      <c r="I796" s="7" cm="1">
        <f t="array" ref="I796">INDEX('[1]прайс ЗПП'!$A$1:$D$1080,MATCH(1,(мпф1[[#This Row],[артикул]]='[1]прайс ЗПП'!$B$1:$B$1080)*(мпф1[[#This Row],[Source.Name.1]]='[1]прайс ЗПП'!$A$1:$A$1080),0),4)</f>
        <v>512.30030169493568</v>
      </c>
      <c r="J796" s="7">
        <f>мпф1[[#This Row],[цена]]*мпф1[[#This Row],[объем]]</f>
        <v>273889.09635182016</v>
      </c>
      <c r="K796" s="7">
        <v>98.415000000000006</v>
      </c>
      <c r="L796" t="s">
        <v>187</v>
      </c>
    </row>
    <row r="797" spans="1:12" x14ac:dyDescent="0.35">
      <c r="A797" t="s">
        <v>144</v>
      </c>
      <c r="B797" t="s">
        <v>198</v>
      </c>
      <c r="C797" t="s">
        <v>194</v>
      </c>
      <c r="D797">
        <f>VLOOKUP(мпф1[[#This Row],[Номенклатура]],[1]!Таблица213[[product_name]:[упаковка]],7,FALSE)</f>
        <v>735</v>
      </c>
      <c r="E797" t="s">
        <v>83</v>
      </c>
      <c r="F797" s="7">
        <v>434.06545111553106</v>
      </c>
      <c r="G797" t="str">
        <f>VLOOKUP(мпф1[[#This Row],[артикул]],[1]!Таблица213[[code]:[упаковка]],4,FALSE)</f>
        <v>ОХЛ</v>
      </c>
      <c r="H797" t="str">
        <f>VLOOKUP(мпф1[[#This Row],[артикул]],[1]!Таблица213[[code]:[упаковка]],5,FALSE)</f>
        <v>сердце</v>
      </c>
      <c r="I797" s="7" cm="1">
        <f t="array" ref="I797">INDEX('[1]прайс ЗПП'!$A$1:$D$1080,MATCH(1,(мпф1[[#This Row],[артикул]]='[1]прайс ЗПП'!$B$1:$B$1080)*(мпф1[[#This Row],[Source.Name.1]]='[1]прайс ЗПП'!$A$1:$A$1080),0),4)</f>
        <v>869.80032279673628</v>
      </c>
      <c r="J797" s="7">
        <f>мпф1[[#This Row],[цена]]*мпф1[[#This Row],[объем]]</f>
        <v>377550.26949519984</v>
      </c>
      <c r="K797" s="7">
        <v>4578</v>
      </c>
      <c r="L797" t="s">
        <v>187</v>
      </c>
    </row>
    <row r="798" spans="1:12" x14ac:dyDescent="0.35">
      <c r="A798" t="s">
        <v>144</v>
      </c>
      <c r="B798" t="s">
        <v>198</v>
      </c>
      <c r="C798" t="s">
        <v>194</v>
      </c>
      <c r="D798">
        <f>VLOOKUP(мпф1[[#This Row],[Номенклатура]],[1]!Таблица213[[product_name]:[упаковка]],7,FALSE)</f>
        <v>204</v>
      </c>
      <c r="E798" t="s">
        <v>84</v>
      </c>
      <c r="F798" s="7">
        <v>1504.8541506639797</v>
      </c>
      <c r="G798" t="str">
        <f>VLOOKUP(мпф1[[#This Row],[артикул]],[1]!Таблица213[[code]:[упаковка]],4,FALSE)</f>
        <v>ОХЛ</v>
      </c>
      <c r="H798" t="str">
        <f>VLOOKUP(мпф1[[#This Row],[артикул]],[1]!Таблица213[[code]:[упаковка]],5,FALSE)</f>
        <v>крыло</v>
      </c>
      <c r="I798" s="7" cm="1">
        <f t="array" ref="I798">INDEX('[1]прайс ЗПП'!$A$1:$D$1080,MATCH(1,(мпф1[[#This Row],[артикул]]='[1]прайс ЗПП'!$B$1:$B$1080)*(мпф1[[#This Row],[Source.Name.1]]='[1]прайс ЗПП'!$A$1:$A$1080),0),4)</f>
        <v>839.77868284589601</v>
      </c>
      <c r="J798" s="7">
        <f>мпф1[[#This Row],[цена]]*мпф1[[#This Row],[объем]]</f>
        <v>1263744.4365197765</v>
      </c>
      <c r="K798" s="7">
        <v>50.064999999999998</v>
      </c>
      <c r="L798" t="s">
        <v>187</v>
      </c>
    </row>
    <row r="799" spans="1:12" x14ac:dyDescent="0.35">
      <c r="A799" t="s">
        <v>144</v>
      </c>
      <c r="B799" t="s">
        <v>198</v>
      </c>
      <c r="C799" t="s">
        <v>194</v>
      </c>
      <c r="D799">
        <f>VLOOKUP(мпф1[[#This Row],[Номенклатура]],[1]!Таблица213[[product_name]:[упаковка]],7,FALSE)</f>
        <v>952</v>
      </c>
      <c r="E799" t="s">
        <v>86</v>
      </c>
      <c r="F799" s="7">
        <v>1182.0850509133645</v>
      </c>
      <c r="G799" t="str">
        <f>VLOOKUP(мпф1[[#This Row],[артикул]],[1]!Таблица213[[code]:[упаковка]],4,FALSE)</f>
        <v>ОХЛ</v>
      </c>
      <c r="H799" t="str">
        <f>VLOOKUP(мпф1[[#This Row],[артикул]],[1]!Таблица213[[code]:[упаковка]],5,FALSE)</f>
        <v>голень</v>
      </c>
      <c r="I799" s="7" cm="1">
        <f t="array" ref="I799">INDEX('[1]прайс ЗПП'!$A$1:$D$1080,MATCH(1,(мпф1[[#This Row],[артикул]]='[1]прайс ЗПП'!$B$1:$B$1080)*(мпф1[[#This Row],[Source.Name.1]]='[1]прайс ЗПП'!$A$1:$A$1080),0),4)</f>
        <v>883.62026016805021</v>
      </c>
      <c r="J799" s="7">
        <f>мпф1[[#This Row],[цена]]*мпф1[[#This Row],[объем]]</f>
        <v>1044514.3002288301</v>
      </c>
      <c r="K799" s="7">
        <v>2842.62</v>
      </c>
      <c r="L799" t="s">
        <v>187</v>
      </c>
    </row>
    <row r="800" spans="1:12" x14ac:dyDescent="0.35">
      <c r="A800" t="s">
        <v>144</v>
      </c>
      <c r="B800" t="s">
        <v>198</v>
      </c>
      <c r="C800" t="s">
        <v>194</v>
      </c>
      <c r="D800">
        <f>VLOOKUP(мпф1[[#This Row],[Номенклатура]],[1]!Таблица213[[product_name]:[упаковка]],7,FALSE)</f>
        <v>953</v>
      </c>
      <c r="E800" t="s">
        <v>87</v>
      </c>
      <c r="F800" s="7">
        <v>1136.7327530402808</v>
      </c>
      <c r="G800" t="str">
        <f>VLOOKUP(мпф1[[#This Row],[артикул]],[1]!Таблица213[[code]:[упаковка]],4,FALSE)</f>
        <v>ОХЛ</v>
      </c>
      <c r="H800" t="str">
        <f>VLOOKUP(мпф1[[#This Row],[артикул]],[1]!Таблица213[[code]:[упаковка]],5,FALSE)</f>
        <v>бедро</v>
      </c>
      <c r="I800" s="7" cm="1">
        <f t="array" ref="I800">INDEX('[1]прайс ЗПП'!$A$1:$D$1080,MATCH(1,(мпф1[[#This Row],[артикул]]='[1]прайс ЗПП'!$B$1:$B$1080)*(мпф1[[#This Row],[Source.Name.1]]='[1]прайс ЗПП'!$A$1:$A$1080),0),4)</f>
        <v>897.31582142724778</v>
      </c>
      <c r="J800" s="7">
        <f>мпф1[[#This Row],[цена]]*мпф1[[#This Row],[объем]]</f>
        <v>1020008.2840375964</v>
      </c>
      <c r="K800" s="7">
        <v>51.295000000000002</v>
      </c>
      <c r="L800" t="s">
        <v>187</v>
      </c>
    </row>
    <row r="801" spans="1:12" x14ac:dyDescent="0.35">
      <c r="A801" t="s">
        <v>144</v>
      </c>
      <c r="B801" t="s">
        <v>198</v>
      </c>
      <c r="C801" t="s">
        <v>194</v>
      </c>
      <c r="D801">
        <f>VLOOKUP(мпф1[[#This Row],[Номенклатура]],[1]!Таблица213[[product_name]:[упаковка]],7,FALSE)</f>
        <v>205</v>
      </c>
      <c r="E801" t="s">
        <v>88</v>
      </c>
      <c r="F801" s="7">
        <v>1075.0435762879868</v>
      </c>
      <c r="G801" t="str">
        <f>VLOOKUP(мпф1[[#This Row],[артикул]],[1]!Таблица213[[code]:[упаковка]],4,FALSE)</f>
        <v>ОХЛ</v>
      </c>
      <c r="H801" t="str">
        <f>VLOOKUP(мпф1[[#This Row],[артикул]],[1]!Таблица213[[code]:[упаковка]],5,FALSE)</f>
        <v>рагу</v>
      </c>
      <c r="I801" s="7" cm="1">
        <f t="array" ref="I801">INDEX('[1]прайс ЗПП'!$A$1:$D$1080,MATCH(1,(мпф1[[#This Row],[артикул]]='[1]прайс ЗПП'!$B$1:$B$1080)*(мпф1[[#This Row],[Source.Name.1]]='[1]прайс ЗПП'!$A$1:$A$1080),0),4)</f>
        <v>598.7980167185882</v>
      </c>
      <c r="J801" s="7">
        <f>мпф1[[#This Row],[цена]]*мпф1[[#This Row],[объем]]</f>
        <v>643733.96136730479</v>
      </c>
      <c r="K801" s="7">
        <v>2101.98</v>
      </c>
      <c r="L801" t="s">
        <v>187</v>
      </c>
    </row>
    <row r="802" spans="1:12" x14ac:dyDescent="0.35">
      <c r="A802" t="s">
        <v>144</v>
      </c>
      <c r="B802" t="s">
        <v>198</v>
      </c>
      <c r="C802" t="s">
        <v>194</v>
      </c>
      <c r="D802">
        <f>VLOOKUP(мпф1[[#This Row],[Номенклатура]],[1]!Таблица213[[product_name]:[упаковка]],7,FALSE)</f>
        <v>960</v>
      </c>
      <c r="E802" t="s">
        <v>189</v>
      </c>
      <c r="F802" s="7">
        <v>329.99416911612417</v>
      </c>
      <c r="G802" t="str">
        <f>VLOOKUP(мпф1[[#This Row],[артикул]],[1]!Таблица213[[code]:[упаковка]],4,FALSE)</f>
        <v>ОХЛ</v>
      </c>
      <c r="H802" t="str">
        <f>VLOOKUP(мпф1[[#This Row],[артикул]],[1]!Таблица213[[code]:[упаковка]],5,FALSE)</f>
        <v>крыло</v>
      </c>
      <c r="I802" s="7" cm="1">
        <f t="array" ref="I802">INDEX('[1]прайс ЗПП'!$A$1:$D$1080,MATCH(1,(мпф1[[#This Row],[артикул]]='[1]прайс ЗПП'!$B$1:$B$1080)*(мпф1[[#This Row],[Source.Name.1]]='[1]прайс ЗПП'!$A$1:$A$1080),0),4)</f>
        <v>851.28162114787904</v>
      </c>
      <c r="J802" s="7">
        <f>мпф1[[#This Row],[цена]]*мпф1[[#This Row],[объем]]</f>
        <v>280917.97125452152</v>
      </c>
      <c r="K802" s="7">
        <v>403.2</v>
      </c>
      <c r="L802" t="s">
        <v>187</v>
      </c>
    </row>
    <row r="803" spans="1:12" x14ac:dyDescent="0.35">
      <c r="A803" t="s">
        <v>144</v>
      </c>
      <c r="B803" t="s">
        <v>198</v>
      </c>
      <c r="C803" t="s">
        <v>194</v>
      </c>
      <c r="D803">
        <f>VLOOKUP(мпф1[[#This Row],[Номенклатура]],[1]!Таблица213[[product_name]:[упаковка]],7,FALSE)</f>
        <v>744</v>
      </c>
      <c r="E803" t="s">
        <v>92</v>
      </c>
      <c r="F803" s="7">
        <v>2151.8699270111592</v>
      </c>
      <c r="G803" t="str">
        <f>VLOOKUP(мпф1[[#This Row],[артикул]],[1]!Таблица213[[code]:[упаковка]],4,FALSE)</f>
        <v>ОХЛ</v>
      </c>
      <c r="H803" t="str">
        <f>VLOOKUP(мпф1[[#This Row],[артикул]],[1]!Таблица213[[code]:[упаковка]],5,FALSE)</f>
        <v>шея</v>
      </c>
      <c r="I803" s="7" cm="1">
        <f t="array" ref="I803">INDEX('[1]прайс ЗПП'!$A$1:$D$1080,MATCH(1,(мпф1[[#This Row],[артикул]]='[1]прайс ЗПП'!$B$1:$B$1080)*(мпф1[[#This Row],[Source.Name.1]]='[1]прайс ЗПП'!$A$1:$A$1080),0),4)</f>
        <v>348.6007505704805</v>
      </c>
      <c r="J803" s="7">
        <f>мпф1[[#This Row],[цена]]*мпф1[[#This Row],[объем]]</f>
        <v>750143.47168613516</v>
      </c>
      <c r="K803" s="7">
        <v>97.38</v>
      </c>
      <c r="L803" t="s">
        <v>187</v>
      </c>
    </row>
    <row r="804" spans="1:12" x14ac:dyDescent="0.35">
      <c r="A804" t="s">
        <v>144</v>
      </c>
      <c r="B804" t="s">
        <v>199</v>
      </c>
      <c r="C804" t="s">
        <v>194</v>
      </c>
      <c r="D804">
        <f>VLOOKUP(мпф1[[#This Row],[Номенклатура]],[1]!Таблица213[[product_name]:[упаковка]],7,FALSE)</f>
        <v>701</v>
      </c>
      <c r="E804" t="s">
        <v>26</v>
      </c>
      <c r="F804" s="7">
        <v>1938.0194994820999</v>
      </c>
      <c r="G804" t="str">
        <f>VLOOKUP(мпф1[[#This Row],[артикул]],[1]!Таблица213[[code]:[упаковка]],4,FALSE)</f>
        <v>ОХЛ</v>
      </c>
      <c r="H804" t="str">
        <f>VLOOKUP(мпф1[[#This Row],[артикул]],[1]!Таблица213[[code]:[упаковка]],5,FALSE)</f>
        <v>тушка</v>
      </c>
      <c r="I804" s="7" cm="1">
        <f t="array" ref="I804">INDEX('[1]прайс ЗПП'!$A$1:$D$1080,MATCH(1,(мпф1[[#This Row],[артикул]]='[1]прайс ЗПП'!$B$1:$B$1080)*(мпф1[[#This Row],[Source.Name.1]]='[1]прайс ЗПП'!$A$1:$A$1080),0),4)</f>
        <v>830.24406062674745</v>
      </c>
      <c r="J804" s="7">
        <f>мпф1[[#This Row],[цена]]*мпф1[[#This Row],[объем]]</f>
        <v>1609029.1788238354</v>
      </c>
      <c r="K804" s="7">
        <v>2848.5</v>
      </c>
      <c r="L804" t="s">
        <v>187</v>
      </c>
    </row>
    <row r="805" spans="1:12" x14ac:dyDescent="0.35">
      <c r="A805" t="s">
        <v>144</v>
      </c>
      <c r="B805" t="s">
        <v>199</v>
      </c>
      <c r="C805" t="s">
        <v>194</v>
      </c>
      <c r="D805">
        <f>VLOOKUP(мпф1[[#This Row],[Номенклатура]],[1]!Таблица213[[product_name]:[упаковка]],7,FALSE)</f>
        <v>702</v>
      </c>
      <c r="E805" t="s">
        <v>72</v>
      </c>
      <c r="F805" s="7">
        <v>155.82652680564888</v>
      </c>
      <c r="G805" t="str">
        <f>VLOOKUP(мпф1[[#This Row],[артикул]],[1]!Таблица213[[code]:[упаковка]],4,FALSE)</f>
        <v>ОХЛ</v>
      </c>
      <c r="H805" t="str">
        <f>VLOOKUP(мпф1[[#This Row],[артикул]],[1]!Таблица213[[code]:[упаковка]],5,FALSE)</f>
        <v>тушка</v>
      </c>
      <c r="I805" s="7" cm="1">
        <f t="array" ref="I805">INDEX('[1]прайс ЗПП'!$A$1:$D$1080,MATCH(1,(мпф1[[#This Row],[артикул]]='[1]прайс ЗПП'!$B$1:$B$1080)*(мпф1[[#This Row],[Source.Name.1]]='[1]прайс ЗПП'!$A$1:$A$1080),0),4)</f>
        <v>794.68095353595959</v>
      </c>
      <c r="J805" s="7">
        <f>мпф1[[#This Row],[цена]]*мпф1[[#This Row],[объем]]</f>
        <v>123832.37290810981</v>
      </c>
      <c r="K805" s="7">
        <v>501.31299999999999</v>
      </c>
      <c r="L805" t="s">
        <v>187</v>
      </c>
    </row>
    <row r="806" spans="1:12" x14ac:dyDescent="0.35">
      <c r="A806" t="s">
        <v>144</v>
      </c>
      <c r="B806" t="s">
        <v>199</v>
      </c>
      <c r="C806" t="s">
        <v>194</v>
      </c>
      <c r="D806">
        <f>VLOOKUP(мпф1[[#This Row],[Номенклатура]],[1]!Таблица213[[product_name]:[упаковка]],7,FALSE)</f>
        <v>710</v>
      </c>
      <c r="E806" t="s">
        <v>28</v>
      </c>
      <c r="F806" s="7">
        <v>3874.2250890878372</v>
      </c>
      <c r="G806" t="str">
        <f>VLOOKUP(мпф1[[#This Row],[артикул]],[1]!Таблица213[[code]:[упаковка]],4,FALSE)</f>
        <v>ОХЛ</v>
      </c>
      <c r="H806" t="str">
        <f>VLOOKUP(мпф1[[#This Row],[артикул]],[1]!Таблица213[[code]:[упаковка]],5,FALSE)</f>
        <v>бедро</v>
      </c>
      <c r="I806" s="7" cm="1">
        <f t="array" ref="I806">INDEX('[1]прайс ЗПП'!$A$1:$D$1080,MATCH(1,(мпф1[[#This Row],[артикул]]='[1]прайс ЗПП'!$B$1:$B$1080)*(мпф1[[#This Row],[Source.Name.1]]='[1]прайс ЗПП'!$A$1:$A$1080),0),4)</f>
        <v>845.90641427682806</v>
      </c>
      <c r="J806" s="7">
        <f>мпф1[[#This Row],[цена]]*мпф1[[#This Row],[объем]]</f>
        <v>3277231.8532116171</v>
      </c>
      <c r="K806" s="7">
        <v>200.60000000000002</v>
      </c>
      <c r="L806" t="s">
        <v>187</v>
      </c>
    </row>
    <row r="807" spans="1:12" x14ac:dyDescent="0.35">
      <c r="A807" t="s">
        <v>144</v>
      </c>
      <c r="B807" t="s">
        <v>199</v>
      </c>
      <c r="C807" t="s">
        <v>194</v>
      </c>
      <c r="D807">
        <f>VLOOKUP(мпф1[[#This Row],[Номенклатура]],[1]!Таблица213[[product_name]:[упаковка]],7,FALSE)</f>
        <v>711</v>
      </c>
      <c r="E807" t="s">
        <v>73</v>
      </c>
      <c r="F807" s="7">
        <v>5605.4270396843185</v>
      </c>
      <c r="G807" t="str">
        <f>VLOOKUP(мпф1[[#This Row],[артикул]],[1]!Таблица213[[code]:[упаковка]],4,FALSE)</f>
        <v>ОХЛ</v>
      </c>
      <c r="H807" t="str">
        <f>VLOOKUP(мпф1[[#This Row],[артикул]],[1]!Таблица213[[code]:[упаковка]],5,FALSE)</f>
        <v>бедро</v>
      </c>
      <c r="I807" s="7" cm="1">
        <f t="array" ref="I807">INDEX('[1]прайс ЗПП'!$A$1:$D$1080,MATCH(1,(мпф1[[#This Row],[артикул]]='[1]прайс ЗПП'!$B$1:$B$1080)*(мпф1[[#This Row],[Source.Name.1]]='[1]прайс ЗПП'!$A$1:$A$1080),0),4)</f>
        <v>812.83657383686557</v>
      </c>
      <c r="J807" s="7">
        <f>мпф1[[#This Row],[цена]]*мпф1[[#This Row],[объем]]</f>
        <v>4556296.1098295255</v>
      </c>
      <c r="K807" s="7">
        <v>1215.4000000000001</v>
      </c>
      <c r="L807" t="s">
        <v>187</v>
      </c>
    </row>
    <row r="808" spans="1:12" x14ac:dyDescent="0.35">
      <c r="A808" t="s">
        <v>144</v>
      </c>
      <c r="B808" t="s">
        <v>199</v>
      </c>
      <c r="C808" t="s">
        <v>194</v>
      </c>
      <c r="D808">
        <f>VLOOKUP(мпф1[[#This Row],[Номенклатура]],[1]!Таблица213[[product_name]:[упаковка]],7,FALSE)</f>
        <v>712</v>
      </c>
      <c r="E808" s="22" t="s">
        <v>30</v>
      </c>
      <c r="F808" s="7">
        <v>3770.6147691032097</v>
      </c>
      <c r="G808" t="str">
        <f>VLOOKUP(мпф1[[#This Row],[артикул]],[1]!Таблица213[[code]:[упаковка]],4,FALSE)</f>
        <v>ОХЛ</v>
      </c>
      <c r="H808" t="str">
        <f>VLOOKUP(мпф1[[#This Row],[артикул]],[1]!Таблица213[[code]:[упаковка]],5,FALSE)</f>
        <v>голень</v>
      </c>
      <c r="I808" s="7" cm="1">
        <f t="array" ref="I808">INDEX('[1]прайс ЗПП'!$A$1:$D$1080,MATCH(1,(мпф1[[#This Row],[артикул]]='[1]прайс ЗПП'!$B$1:$B$1080)*(мпф1[[#This Row],[Source.Name.1]]='[1]прайс ЗПП'!$A$1:$A$1080),0),4)</f>
        <v>879.63611193408849</v>
      </c>
      <c r="J808" s="7">
        <f>мпф1[[#This Row],[цена]]*мпф1[[#This Row],[объем]]</f>
        <v>3316768.9150951984</v>
      </c>
      <c r="K808" s="7">
        <v>704.90000000000009</v>
      </c>
      <c r="L808" t="s">
        <v>187</v>
      </c>
    </row>
    <row r="809" spans="1:12" x14ac:dyDescent="0.35">
      <c r="A809" t="s">
        <v>144</v>
      </c>
      <c r="B809" t="s">
        <v>199</v>
      </c>
      <c r="C809" t="s">
        <v>194</v>
      </c>
      <c r="D809">
        <f>VLOOKUP(мпф1[[#This Row],[Номенклатура]],[1]!Таблица213[[product_name]:[упаковка]],7,FALSE)</f>
        <v>713</v>
      </c>
      <c r="E809" t="s">
        <v>74</v>
      </c>
      <c r="F809" s="7">
        <v>4956.7474095128391</v>
      </c>
      <c r="G809" t="str">
        <f>VLOOKUP(мпф1[[#This Row],[артикул]],[1]!Таблица213[[code]:[упаковка]],4,FALSE)</f>
        <v>ОХЛ</v>
      </c>
      <c r="H809" t="str">
        <f>VLOOKUP(мпф1[[#This Row],[артикул]],[1]!Таблица213[[code]:[упаковка]],5,FALSE)</f>
        <v>голень</v>
      </c>
      <c r="I809" s="7" cm="1">
        <f t="array" ref="I809">INDEX('[1]прайс ЗПП'!$A$1:$D$1080,MATCH(1,(мпф1[[#This Row],[артикул]]='[1]прайс ЗПП'!$B$1:$B$1080)*(мпф1[[#This Row],[Source.Name.1]]='[1]прайс ЗПП'!$A$1:$A$1080),0),4)</f>
        <v>841.96102857317726</v>
      </c>
      <c r="J809" s="7">
        <f>мпф1[[#This Row],[цена]]*мпф1[[#This Row],[объем]]</f>
        <v>4173388.1472908617</v>
      </c>
      <c r="K809" s="7">
        <v>502.895212712079</v>
      </c>
      <c r="L809" t="s">
        <v>187</v>
      </c>
    </row>
    <row r="810" spans="1:12" x14ac:dyDescent="0.35">
      <c r="A810" t="s">
        <v>144</v>
      </c>
      <c r="B810" t="s">
        <v>199</v>
      </c>
      <c r="C810" t="s">
        <v>194</v>
      </c>
      <c r="D810">
        <f>VLOOKUP(мпф1[[#This Row],[Номенклатура]],[1]!Таблица213[[product_name]:[упаковка]],7,FALSE)</f>
        <v>714</v>
      </c>
      <c r="E810" t="s">
        <v>32</v>
      </c>
      <c r="F810" s="7">
        <v>3014.4243823299184</v>
      </c>
      <c r="G810" t="str">
        <f>VLOOKUP(мпф1[[#This Row],[артикул]],[1]!Таблица213[[code]:[упаковка]],4,FALSE)</f>
        <v>ОХЛ</v>
      </c>
      <c r="H810" t="str">
        <f>VLOOKUP(мпф1[[#This Row],[артикул]],[1]!Таблица213[[code]:[упаковка]],5,FALSE)</f>
        <v>крыло</v>
      </c>
      <c r="I810" s="7" cm="1">
        <f t="array" ref="I810">INDEX('[1]прайс ЗПП'!$A$1:$D$1080,MATCH(1,(мпф1[[#This Row],[артикул]]='[1]прайс ЗПП'!$B$1:$B$1080)*(мпф1[[#This Row],[Source.Name.1]]='[1]прайс ЗПП'!$A$1:$A$1080),0),4)</f>
        <v>862.15022164168329</v>
      </c>
      <c r="J810" s="7">
        <f>мпф1[[#This Row],[цена]]*мпф1[[#This Row],[объем]]</f>
        <v>2598886.6493478334</v>
      </c>
      <c r="K810" s="7">
        <v>705.6</v>
      </c>
      <c r="L810" t="s">
        <v>187</v>
      </c>
    </row>
    <row r="811" spans="1:12" x14ac:dyDescent="0.35">
      <c r="A811" t="s">
        <v>144</v>
      </c>
      <c r="B811" t="s">
        <v>199</v>
      </c>
      <c r="C811" t="s">
        <v>194</v>
      </c>
      <c r="D811">
        <f>VLOOKUP(мпф1[[#This Row],[Номенклатура]],[1]!Таблица213[[product_name]:[упаковка]],7,FALSE)</f>
        <v>715</v>
      </c>
      <c r="E811" t="s">
        <v>75</v>
      </c>
      <c r="F811" s="7">
        <v>3029.0385556437473</v>
      </c>
      <c r="G811" t="str">
        <f>VLOOKUP(мпф1[[#This Row],[артикул]],[1]!Таблица213[[code]:[упаковка]],4,FALSE)</f>
        <v>ОХЛ</v>
      </c>
      <c r="H811" t="str">
        <f>VLOOKUP(мпф1[[#This Row],[артикул]],[1]!Таблица213[[code]:[упаковка]],5,FALSE)</f>
        <v>крыло</v>
      </c>
      <c r="I811" s="7" cm="1">
        <f t="array" ref="I811">INDEX('[1]прайс ЗПП'!$A$1:$D$1080,MATCH(1,(мпф1[[#This Row],[артикул]]='[1]прайс ЗПП'!$B$1:$B$1080)*(мпф1[[#This Row],[Source.Name.1]]='[1]прайс ЗПП'!$A$1:$A$1080),0),4)</f>
        <v>830.96963690517828</v>
      </c>
      <c r="J811" s="7">
        <f>мпф1[[#This Row],[цена]]*мпф1[[#This Row],[объем]]</f>
        <v>2517039.0687550702</v>
      </c>
      <c r="K811" s="7">
        <v>508.40000000000003</v>
      </c>
      <c r="L811" t="s">
        <v>187</v>
      </c>
    </row>
    <row r="812" spans="1:12" x14ac:dyDescent="0.35">
      <c r="A812" t="s">
        <v>144</v>
      </c>
      <c r="B812" t="s">
        <v>199</v>
      </c>
      <c r="C812" t="s">
        <v>194</v>
      </c>
      <c r="D812">
        <f>VLOOKUP(мпф1[[#This Row],[Номенклатура]],[1]!Таблица213[[product_name]:[упаковка]],7,FALSE)</f>
        <v>716</v>
      </c>
      <c r="E812" t="s">
        <v>34</v>
      </c>
      <c r="F812" s="7">
        <v>433.74722131266043</v>
      </c>
      <c r="G812" t="str">
        <f>VLOOKUP(мпф1[[#This Row],[артикул]],[1]!Таблица213[[code]:[упаковка]],4,FALSE)</f>
        <v>ОХЛ</v>
      </c>
      <c r="H812" t="str">
        <f>VLOOKUP(мпф1[[#This Row],[артикул]],[1]!Таблица213[[code]:[упаковка]],5,FALSE)</f>
        <v>четвертина</v>
      </c>
      <c r="I812" s="7" cm="1">
        <f t="array" ref="I812">INDEX('[1]прайс ЗПП'!$A$1:$D$1080,MATCH(1,(мпф1[[#This Row],[артикул]]='[1]прайс ЗПП'!$B$1:$B$1080)*(мпф1[[#This Row],[Source.Name.1]]='[1]прайс ЗПП'!$A$1:$A$1080),0),4)</f>
        <v>824.24828533053687</v>
      </c>
      <c r="J812" s="7">
        <f>мпф1[[#This Row],[цена]]*мпф1[[#This Row],[объем]]</f>
        <v>357515.40343384526</v>
      </c>
      <c r="K812" s="7">
        <v>3052.0893280134333</v>
      </c>
      <c r="L812" t="s">
        <v>187</v>
      </c>
    </row>
    <row r="813" spans="1:12" x14ac:dyDescent="0.35">
      <c r="A813" t="s">
        <v>144</v>
      </c>
      <c r="B813" t="s">
        <v>199</v>
      </c>
      <c r="C813" t="s">
        <v>194</v>
      </c>
      <c r="D813">
        <f>VLOOKUP(мпф1[[#This Row],[Номенклатура]],[1]!Таблица213[[product_name]:[упаковка]],7,FALSE)</f>
        <v>717</v>
      </c>
      <c r="E813" t="s">
        <v>76</v>
      </c>
      <c r="F813" s="7">
        <v>1403.3934306594517</v>
      </c>
      <c r="G813" t="str">
        <f>VLOOKUP(мпф1[[#This Row],[артикул]],[1]!Таблица213[[code]:[упаковка]],4,FALSE)</f>
        <v>ОХЛ</v>
      </c>
      <c r="H813" t="str">
        <f>VLOOKUP(мпф1[[#This Row],[артикул]],[1]!Таблица213[[code]:[упаковка]],5,FALSE)</f>
        <v>четвертина</v>
      </c>
      <c r="I813" s="7" cm="1">
        <f t="array" ref="I813">INDEX('[1]прайс ЗПП'!$A$1:$D$1080,MATCH(1,(мпф1[[#This Row],[артикул]]='[1]прайс ЗПП'!$B$1:$B$1080)*(мпф1[[#This Row],[Source.Name.1]]='[1]прайс ЗПП'!$A$1:$A$1080),0),4)</f>
        <v>796.78416492677025</v>
      </c>
      <c r="J813" s="7">
        <f>мпф1[[#This Row],[цена]]*мпф1[[#This Row],[объем]]</f>
        <v>1118201.6627117065</v>
      </c>
      <c r="K813" s="7">
        <v>537.74304288618339</v>
      </c>
      <c r="L813" t="s">
        <v>187</v>
      </c>
    </row>
    <row r="814" spans="1:12" x14ac:dyDescent="0.35">
      <c r="A814" t="s">
        <v>144</v>
      </c>
      <c r="B814" t="s">
        <v>199</v>
      </c>
      <c r="C814" t="s">
        <v>194</v>
      </c>
      <c r="D814">
        <f>VLOOKUP(мпф1[[#This Row],[Номенклатура]],[1]!Таблица213[[product_name]:[упаковка]],7,FALSE)</f>
        <v>718</v>
      </c>
      <c r="E814" t="s">
        <v>36</v>
      </c>
      <c r="F814" s="7">
        <v>5382.94197683737</v>
      </c>
      <c r="G814" t="str">
        <f>VLOOKUP(мпф1[[#This Row],[артикул]],[1]!Таблица213[[code]:[упаковка]],4,FALSE)</f>
        <v>ОХЛ</v>
      </c>
      <c r="H814" t="str">
        <f>VLOOKUP(мпф1[[#This Row],[артикул]],[1]!Таблица213[[code]:[упаковка]],5,FALSE)</f>
        <v>филе</v>
      </c>
      <c r="I814" s="7" cm="1">
        <f t="array" ref="I814">INDEX('[1]прайс ЗПП'!$A$1:$D$1080,MATCH(1,(мпф1[[#This Row],[артикул]]='[1]прайс ЗПП'!$B$1:$B$1080)*(мпф1[[#This Row],[Source.Name.1]]='[1]прайс ЗПП'!$A$1:$A$1080),0),4)</f>
        <v>1115.7940751178014</v>
      </c>
      <c r="J814" s="7">
        <f>мпф1[[#This Row],[цена]]*мпф1[[#This Row],[объем]]</f>
        <v>6006254.7644580426</v>
      </c>
      <c r="K814" s="7">
        <v>1736.3218981665786</v>
      </c>
      <c r="L814" t="s">
        <v>187</v>
      </c>
    </row>
    <row r="815" spans="1:12" x14ac:dyDescent="0.35">
      <c r="A815" t="s">
        <v>144</v>
      </c>
      <c r="B815" t="s">
        <v>199</v>
      </c>
      <c r="C815" t="s">
        <v>194</v>
      </c>
      <c r="D815">
        <f>VLOOKUP(мпф1[[#This Row],[Номенклатура]],[1]!Таблица213[[product_name]:[упаковка]],7,FALSE)</f>
        <v>719</v>
      </c>
      <c r="E815" t="s">
        <v>77</v>
      </c>
      <c r="F815" s="7">
        <v>5499.0109936043818</v>
      </c>
      <c r="G815" t="str">
        <f>VLOOKUP(мпф1[[#This Row],[артикул]],[1]!Таблица213[[code]:[упаковка]],4,FALSE)</f>
        <v>ОХЛ</v>
      </c>
      <c r="H815" t="str">
        <f>VLOOKUP(мпф1[[#This Row],[артикул]],[1]!Таблица213[[code]:[упаковка]],5,FALSE)</f>
        <v>филе</v>
      </c>
      <c r="I815" s="7" cm="1">
        <f t="array" ref="I815">INDEX('[1]прайс ЗПП'!$A$1:$D$1080,MATCH(1,(мпф1[[#This Row],[артикул]]='[1]прайс ЗПП'!$B$1:$B$1080)*(мпф1[[#This Row],[Source.Name.1]]='[1]прайс ЗПП'!$A$1:$A$1080),0),4)</f>
        <v>1078.3861547947834</v>
      </c>
      <c r="J815" s="7">
        <f>мпф1[[#This Row],[цена]]*мпф1[[#This Row],[объем]]</f>
        <v>5930057.3205672707</v>
      </c>
      <c r="K815" s="7">
        <v>1753.6185801165111</v>
      </c>
      <c r="L815" t="s">
        <v>187</v>
      </c>
    </row>
    <row r="816" spans="1:12" x14ac:dyDescent="0.35">
      <c r="A816" t="s">
        <v>144</v>
      </c>
      <c r="B816" t="s">
        <v>199</v>
      </c>
      <c r="C816" t="s">
        <v>194</v>
      </c>
      <c r="D816">
        <f>VLOOKUP(мпф1[[#This Row],[Номенклатура]],[1]!Таблица213[[product_name]:[упаковка]],7,FALSE)</f>
        <v>727</v>
      </c>
      <c r="E816" t="s">
        <v>38</v>
      </c>
      <c r="F816" s="7">
        <v>1401.7513648766389</v>
      </c>
      <c r="G816" t="str">
        <f>VLOOKUP(мпф1[[#This Row],[артикул]],[1]!Таблица213[[code]:[упаковка]],4,FALSE)</f>
        <v>ОХЛ</v>
      </c>
      <c r="H816" t="str">
        <f>VLOOKUP(мпф1[[#This Row],[артикул]],[1]!Таблица213[[code]:[упаковка]],5,FALSE)</f>
        <v>грудка</v>
      </c>
      <c r="I816" s="7" cm="1">
        <f t="array" ref="I816">INDEX('[1]прайс ЗПП'!$A$1:$D$1080,MATCH(1,(мпф1[[#This Row],[артикул]]='[1]прайс ЗПП'!$B$1:$B$1080)*(мпф1[[#This Row],[Source.Name.1]]='[1]прайс ЗПП'!$A$1:$A$1080),0),4)</f>
        <v>891.67435740192946</v>
      </c>
      <c r="J816" s="7">
        <f>мпф1[[#This Row],[цена]]*мпф1[[#This Row],[объем]]</f>
        <v>1249905.7475136546</v>
      </c>
      <c r="K816" s="7">
        <v>706.83752936896997</v>
      </c>
      <c r="L816" t="s">
        <v>187</v>
      </c>
    </row>
    <row r="817" spans="1:12" x14ac:dyDescent="0.35">
      <c r="A817" t="s">
        <v>144</v>
      </c>
      <c r="B817" t="s">
        <v>199</v>
      </c>
      <c r="C817" t="s">
        <v>194</v>
      </c>
      <c r="D817">
        <f>VLOOKUP(мпф1[[#This Row],[Номенклатура]],[1]!Таблица213[[product_name]:[упаковка]],7,FALSE)</f>
        <v>725</v>
      </c>
      <c r="E817" t="s">
        <v>78</v>
      </c>
      <c r="F817" s="7">
        <v>1609.6996903284578</v>
      </c>
      <c r="G817" t="str">
        <f>VLOOKUP(мпф1[[#This Row],[артикул]],[1]!Таблица213[[code]:[упаковка]],4,FALSE)</f>
        <v>ОХЛ</v>
      </c>
      <c r="H817" t="str">
        <f>VLOOKUP(мпф1[[#This Row],[артикул]],[1]!Таблица213[[code]:[упаковка]],5,FALSE)</f>
        <v>грудка</v>
      </c>
      <c r="I817" s="7" cm="1">
        <f t="array" ref="I817">INDEX('[1]прайс ЗПП'!$A$1:$D$1080,MATCH(1,(мпф1[[#This Row],[артикул]]='[1]прайс ЗПП'!$B$1:$B$1080)*(мпф1[[#This Row],[Source.Name.1]]='[1]прайс ЗПП'!$A$1:$A$1080),0),4)</f>
        <v>861.52477550803349</v>
      </c>
      <c r="J817" s="7">
        <f>мпф1[[#This Row],[цена]]*мпф1[[#This Row],[объем]]</f>
        <v>1386796.1643455757</v>
      </c>
      <c r="K817" s="7">
        <v>1323.5059951213148</v>
      </c>
      <c r="L817" t="s">
        <v>187</v>
      </c>
    </row>
    <row r="818" spans="1:12" x14ac:dyDescent="0.35">
      <c r="A818" t="s">
        <v>144</v>
      </c>
      <c r="B818" t="s">
        <v>199</v>
      </c>
      <c r="C818" t="s">
        <v>194</v>
      </c>
      <c r="D818">
        <f>VLOOKUP(мпф1[[#This Row],[Номенклатура]],[1]!Таблица213[[product_name]:[упаковка]],7,FALSE)</f>
        <v>29</v>
      </c>
      <c r="E818" t="s">
        <v>79</v>
      </c>
      <c r="F818" s="7">
        <v>425.57932303898116</v>
      </c>
      <c r="G818" t="str">
        <f>VLOOKUP(мпф1[[#This Row],[артикул]],[1]!Таблица213[[code]:[упаковка]],4,FALSE)</f>
        <v>ОХЛ</v>
      </c>
      <c r="H818" t="str">
        <f>VLOOKUP(мпф1[[#This Row],[артикул]],[1]!Таблица213[[code]:[упаковка]],5,FALSE)</f>
        <v>табак</v>
      </c>
      <c r="I818" s="7" cm="1">
        <f t="array" ref="I818">INDEX('[1]прайс ЗПП'!$A$1:$D$1080,MATCH(1,(мпф1[[#This Row],[артикул]]='[1]прайс ЗПП'!$B$1:$B$1080)*(мпф1[[#This Row],[Source.Name.1]]='[1]прайс ЗПП'!$A$1:$A$1080),0),4)</f>
        <v>755.9875123699552</v>
      </c>
      <c r="J818" s="7">
        <f>мпф1[[#This Row],[цена]]*мпф1[[#This Row],[объем]]</f>
        <v>321732.65374032891</v>
      </c>
      <c r="K818" s="7">
        <v>529.98589523399778</v>
      </c>
      <c r="L818" t="s">
        <v>187</v>
      </c>
    </row>
    <row r="819" spans="1:12" x14ac:dyDescent="0.35">
      <c r="A819" t="s">
        <v>144</v>
      </c>
      <c r="B819" t="s">
        <v>199</v>
      </c>
      <c r="C819" t="s">
        <v>194</v>
      </c>
      <c r="D819">
        <f>VLOOKUP(мпф1[[#This Row],[Номенклатура]],[1]!Таблица213[[product_name]:[упаковка]],7,FALSE)</f>
        <v>30</v>
      </c>
      <c r="E819" t="s">
        <v>80</v>
      </c>
      <c r="F819" s="7">
        <v>2152.9306930207281</v>
      </c>
      <c r="G819" t="str">
        <f>VLOOKUP(мпф1[[#This Row],[артикул]],[1]!Таблица213[[code]:[упаковка]],4,FALSE)</f>
        <v>ОХЛ</v>
      </c>
      <c r="H819" t="str">
        <f>VLOOKUP(мпф1[[#This Row],[артикул]],[1]!Таблица213[[code]:[упаковка]],5,FALSE)</f>
        <v>рагу</v>
      </c>
      <c r="I819" s="7" cm="1">
        <f t="array" ref="I819">INDEX('[1]прайс ЗПП'!$A$1:$D$1080,MATCH(1,(мпф1[[#This Row],[артикул]]='[1]прайс ЗПП'!$B$1:$B$1080)*(мпф1[[#This Row],[Source.Name.1]]='[1]прайс ЗПП'!$A$1:$A$1080),0),4)</f>
        <v>707.72421221836021</v>
      </c>
      <c r="J819" s="7">
        <f>мпф1[[#This Row],[цена]]*мпф1[[#This Row],[объем]]</f>
        <v>1523681.1786788232</v>
      </c>
      <c r="K819" s="7">
        <v>176.99198632739652</v>
      </c>
      <c r="L819" t="s">
        <v>187</v>
      </c>
    </row>
    <row r="820" spans="1:12" x14ac:dyDescent="0.35">
      <c r="A820" t="s">
        <v>144</v>
      </c>
      <c r="B820" t="s">
        <v>199</v>
      </c>
      <c r="C820" t="s">
        <v>194</v>
      </c>
      <c r="D820">
        <f>VLOOKUP(мпф1[[#This Row],[Номенклатура]],[1]!Таблица213[[product_name]:[упаковка]],7,FALSE)</f>
        <v>781</v>
      </c>
      <c r="E820" t="s">
        <v>188</v>
      </c>
      <c r="F820" s="7">
        <v>1721.1989271262482</v>
      </c>
      <c r="G820" t="str">
        <f>VLOOKUP(мпф1[[#This Row],[артикул]],[1]!Таблица213[[code]:[упаковка]],4,FALSE)</f>
        <v>ОХЛ</v>
      </c>
      <c r="H820" t="str">
        <f>VLOOKUP(мпф1[[#This Row],[артикул]],[1]!Таблица213[[code]:[упаковка]],5,FALSE)</f>
        <v>спинка</v>
      </c>
      <c r="I820" s="7" cm="1">
        <f t="array" ref="I820">INDEX('[1]прайс ЗПП'!$A$1:$D$1080,MATCH(1,(мпф1[[#This Row],[артикул]]='[1]прайс ЗПП'!$B$1:$B$1080)*(мпф1[[#This Row],[Source.Name.1]]='[1]прайс ЗПП'!$A$1:$A$1080),0),4)</f>
        <v>363.61097792355628</v>
      </c>
      <c r="J820" s="7">
        <f>мпф1[[#This Row],[цена]]*мпф1[[#This Row],[объем]]</f>
        <v>625846.82509335096</v>
      </c>
      <c r="K820" s="7">
        <v>171.61152345857252</v>
      </c>
      <c r="L820" t="s">
        <v>187</v>
      </c>
    </row>
    <row r="821" spans="1:12" x14ac:dyDescent="0.35">
      <c r="A821" t="s">
        <v>144</v>
      </c>
      <c r="B821" t="s">
        <v>199</v>
      </c>
      <c r="C821" t="s">
        <v>194</v>
      </c>
      <c r="D821">
        <f>VLOOKUP(мпф1[[#This Row],[Номенклатура]],[1]!Таблица213[[product_name]:[упаковка]],7,FALSE)</f>
        <v>730</v>
      </c>
      <c r="E821" t="s">
        <v>45</v>
      </c>
      <c r="F821" s="7">
        <v>757.17477763017132</v>
      </c>
      <c r="G821" t="str">
        <f>VLOOKUP(мпф1[[#This Row],[артикул]],[1]!Таблица213[[code]:[упаковка]],4,FALSE)</f>
        <v>ОХЛ</v>
      </c>
      <c r="H821" t="str">
        <f>VLOOKUP(мпф1[[#This Row],[артикул]],[1]!Таблица213[[code]:[упаковка]],5,FALSE)</f>
        <v>желудки</v>
      </c>
      <c r="I821" s="7" cm="1">
        <f t="array" ref="I821">INDEX('[1]прайс ЗПП'!$A$1:$D$1080,MATCH(1,(мпф1[[#This Row],[артикул]]='[1]прайс ЗПП'!$B$1:$B$1080)*(мпф1[[#This Row],[Source.Name.1]]='[1]прайс ЗПП'!$A$1:$A$1080),0),4)</f>
        <v>560.52844849424787</v>
      </c>
      <c r="J821" s="7">
        <f>мпф1[[#This Row],[цена]]*мпф1[[#This Row],[объем]]</f>
        <v>424418.00334401708</v>
      </c>
      <c r="K821" s="7">
        <v>3049.2</v>
      </c>
      <c r="L821" t="s">
        <v>187</v>
      </c>
    </row>
    <row r="822" spans="1:12" x14ac:dyDescent="0.35">
      <c r="A822" t="s">
        <v>144</v>
      </c>
      <c r="B822" t="s">
        <v>199</v>
      </c>
      <c r="C822" t="s">
        <v>194</v>
      </c>
      <c r="D822">
        <f>VLOOKUP(мпф1[[#This Row],[Номенклатура]],[1]!Таблица213[[product_name]:[упаковка]],7,FALSE)</f>
        <v>731</v>
      </c>
      <c r="E822" t="s">
        <v>81</v>
      </c>
      <c r="F822" s="7">
        <v>1509.2849065926559</v>
      </c>
      <c r="G822" t="str">
        <f>VLOOKUP(мпф1[[#This Row],[артикул]],[1]!Таблица213[[code]:[упаковка]],4,FALSE)</f>
        <v>ОХЛ</v>
      </c>
      <c r="H822" t="str">
        <f>VLOOKUP(мпф1[[#This Row],[артикул]],[1]!Таблица213[[code]:[упаковка]],5,FALSE)</f>
        <v>желудки</v>
      </c>
      <c r="I822" s="7" cm="1">
        <f t="array" ref="I822">INDEX('[1]прайс ЗПП'!$A$1:$D$1080,MATCH(1,(мпф1[[#This Row],[артикул]]='[1]прайс ЗПП'!$B$1:$B$1080)*(мпф1[[#This Row],[Source.Name.1]]='[1]прайс ЗПП'!$A$1:$A$1080),0),4)</f>
        <v>539.00985206632879</v>
      </c>
      <c r="J822" s="7">
        <f>мпф1[[#This Row],[цена]]*мпф1[[#This Row],[объем]]</f>
        <v>813519.43422845029</v>
      </c>
      <c r="K822" s="7">
        <v>711.90000000000009</v>
      </c>
      <c r="L822" t="s">
        <v>187</v>
      </c>
    </row>
    <row r="823" spans="1:12" x14ac:dyDescent="0.35">
      <c r="A823" t="s">
        <v>144</v>
      </c>
      <c r="B823" t="s">
        <v>199</v>
      </c>
      <c r="C823" t="s">
        <v>194</v>
      </c>
      <c r="D823">
        <f>VLOOKUP(мпф1[[#This Row],[Номенклатура]],[1]!Таблица213[[product_name]:[упаковка]],7,FALSE)</f>
        <v>732</v>
      </c>
      <c r="E823" t="s">
        <v>47</v>
      </c>
      <c r="F823" s="7">
        <v>1613.4251005540634</v>
      </c>
      <c r="G823" t="str">
        <f>VLOOKUP(мпф1[[#This Row],[артикул]],[1]!Таблица213[[code]:[упаковка]],4,FALSE)</f>
        <v>ОХЛ</v>
      </c>
      <c r="H823" t="str">
        <f>VLOOKUP(мпф1[[#This Row],[артикул]],[1]!Таблица213[[code]:[упаковка]],5,FALSE)</f>
        <v>печень</v>
      </c>
      <c r="I823" s="7" cm="1">
        <f t="array" ref="I823">INDEX('[1]прайс ЗПП'!$A$1:$D$1080,MATCH(1,(мпф1[[#This Row],[артикул]]='[1]прайс ЗПП'!$B$1:$B$1080)*(мпф1[[#This Row],[Source.Name.1]]='[1]прайс ЗПП'!$A$1:$A$1080),0),4)</f>
        <v>536.0700740421903</v>
      </c>
      <c r="J823" s="7">
        <f>мпф1[[#This Row],[цена]]*мпф1[[#This Row],[объем]]</f>
        <v>864908.91311554506</v>
      </c>
      <c r="K823" s="7">
        <v>7115.52</v>
      </c>
      <c r="L823" t="s">
        <v>187</v>
      </c>
    </row>
    <row r="824" spans="1:12" x14ac:dyDescent="0.35">
      <c r="A824" t="s">
        <v>144</v>
      </c>
      <c r="B824" t="s">
        <v>199</v>
      </c>
      <c r="C824" t="s">
        <v>194</v>
      </c>
      <c r="D824">
        <f>VLOOKUP(мпф1[[#This Row],[Номенклатура]],[1]!Таблица213[[product_name]:[упаковка]],7,FALSE)</f>
        <v>733</v>
      </c>
      <c r="E824" t="s">
        <v>82</v>
      </c>
      <c r="F824" s="7">
        <v>1510.3186444239814</v>
      </c>
      <c r="G824" t="str">
        <f>VLOOKUP(мпф1[[#This Row],[артикул]],[1]!Таблица213[[code]:[упаковка]],4,FALSE)</f>
        <v>ОХЛ</v>
      </c>
      <c r="H824" t="str">
        <f>VLOOKUP(мпф1[[#This Row],[артикул]],[1]!Таблица213[[code]:[упаковка]],5,FALSE)</f>
        <v>печень</v>
      </c>
      <c r="I824" s="7" cm="1">
        <f t="array" ref="I824">INDEX('[1]прайс ЗПП'!$A$1:$D$1080,MATCH(1,(мпф1[[#This Row],[артикул]]='[1]прайс ЗПП'!$B$1:$B$1080)*(мпф1[[#This Row],[Source.Name.1]]='[1]прайс ЗПП'!$A$1:$A$1080),0),4)</f>
        <v>512.30030169493568</v>
      </c>
      <c r="J824" s="7">
        <f>мпф1[[#This Row],[цена]]*мпф1[[#This Row],[объем]]</f>
        <v>773736.69719389197</v>
      </c>
      <c r="K824" s="7">
        <v>3556.52</v>
      </c>
      <c r="L824" t="s">
        <v>187</v>
      </c>
    </row>
    <row r="825" spans="1:12" x14ac:dyDescent="0.35">
      <c r="A825" t="s">
        <v>144</v>
      </c>
      <c r="B825" t="s">
        <v>199</v>
      </c>
      <c r="C825" t="s">
        <v>194</v>
      </c>
      <c r="D825">
        <f>VLOOKUP(мпф1[[#This Row],[Номенклатура]],[1]!Таблица213[[product_name]:[упаковка]],7,FALSE)</f>
        <v>734</v>
      </c>
      <c r="E825" t="s">
        <v>49</v>
      </c>
      <c r="F825" s="7">
        <v>861.66022957269274</v>
      </c>
      <c r="G825" t="str">
        <f>VLOOKUP(мпф1[[#This Row],[артикул]],[1]!Таблица213[[code]:[упаковка]],4,FALSE)</f>
        <v>ОХЛ</v>
      </c>
      <c r="H825" t="str">
        <f>VLOOKUP(мпф1[[#This Row],[артикул]],[1]!Таблица213[[code]:[упаковка]],5,FALSE)</f>
        <v>сердце</v>
      </c>
      <c r="I825" s="7" cm="1">
        <f t="array" ref="I825">INDEX('[1]прайс ЗПП'!$A$1:$D$1080,MATCH(1,(мпф1[[#This Row],[артикул]]='[1]прайс ЗПП'!$B$1:$B$1080)*(мпф1[[#This Row],[Source.Name.1]]='[1]прайс ЗПП'!$A$1:$A$1080),0),4)</f>
        <v>895.87195896591265</v>
      </c>
      <c r="J825" s="7">
        <f>мпф1[[#This Row],[цена]]*мпф1[[#This Row],[объем]]</f>
        <v>771937.23783030629</v>
      </c>
      <c r="K825" s="7">
        <v>2366.38</v>
      </c>
      <c r="L825" t="s">
        <v>187</v>
      </c>
    </row>
    <row r="826" spans="1:12" x14ac:dyDescent="0.35">
      <c r="A826" t="s">
        <v>144</v>
      </c>
      <c r="B826" t="s">
        <v>199</v>
      </c>
      <c r="C826" t="s">
        <v>194</v>
      </c>
      <c r="D826">
        <f>VLOOKUP(мпф1[[#This Row],[Номенклатура]],[1]!Таблица213[[product_name]:[упаковка]],7,FALSE)</f>
        <v>735</v>
      </c>
      <c r="E826" t="s">
        <v>83</v>
      </c>
      <c r="F826" s="7">
        <v>868.13090223106212</v>
      </c>
      <c r="G826" t="str">
        <f>VLOOKUP(мпф1[[#This Row],[артикул]],[1]!Таблица213[[code]:[упаковка]],4,FALSE)</f>
        <v>ОХЛ</v>
      </c>
      <c r="H826" t="str">
        <f>VLOOKUP(мпф1[[#This Row],[артикул]],[1]!Таблица213[[code]:[упаковка]],5,FALSE)</f>
        <v>сердце</v>
      </c>
      <c r="I826" s="7" cm="1">
        <f t="array" ref="I826">INDEX('[1]прайс ЗПП'!$A$1:$D$1080,MATCH(1,(мпф1[[#This Row],[артикул]]='[1]прайс ЗПП'!$B$1:$B$1080)*(мпф1[[#This Row],[Source.Name.1]]='[1]прайс ЗПП'!$A$1:$A$1080),0),4)</f>
        <v>869.80032279673628</v>
      </c>
      <c r="J826" s="7">
        <f>мпф1[[#This Row],[цена]]*мпф1[[#This Row],[объем]]</f>
        <v>755100.53899039968</v>
      </c>
      <c r="K826" s="7">
        <v>819</v>
      </c>
      <c r="L826" t="s">
        <v>187</v>
      </c>
    </row>
    <row r="827" spans="1:12" x14ac:dyDescent="0.35">
      <c r="A827" t="s">
        <v>144</v>
      </c>
      <c r="B827" t="s">
        <v>199</v>
      </c>
      <c r="C827" t="s">
        <v>194</v>
      </c>
      <c r="D827">
        <f>VLOOKUP(мпф1[[#This Row],[Номенклатура]],[1]!Таблица213[[product_name]:[упаковка]],7,FALSE)</f>
        <v>204</v>
      </c>
      <c r="E827" t="s">
        <v>84</v>
      </c>
      <c r="F827" s="7">
        <v>2373.0392375855063</v>
      </c>
      <c r="G827" t="str">
        <f>VLOOKUP(мпф1[[#This Row],[артикул]],[1]!Таблица213[[code]:[упаковка]],4,FALSE)</f>
        <v>ОХЛ</v>
      </c>
      <c r="H827" t="str">
        <f>VLOOKUP(мпф1[[#This Row],[артикул]],[1]!Таблица213[[code]:[упаковка]],5,FALSE)</f>
        <v>крыло</v>
      </c>
      <c r="I827" s="7" cm="1">
        <f t="array" ref="I827">INDEX('[1]прайс ЗПП'!$A$1:$D$1080,MATCH(1,(мпф1[[#This Row],[артикул]]='[1]прайс ЗПП'!$B$1:$B$1080)*(мпф1[[#This Row],[Source.Name.1]]='[1]прайс ЗПП'!$A$1:$A$1080),0),4)</f>
        <v>839.77868284589601</v>
      </c>
      <c r="J827" s="7">
        <f>мпф1[[#This Row],[цена]]*мпф1[[#This Row],[объем]]</f>
        <v>1992827.7652811857</v>
      </c>
      <c r="K827" s="7">
        <v>4063.5</v>
      </c>
      <c r="L827" t="s">
        <v>187</v>
      </c>
    </row>
    <row r="828" spans="1:12" x14ac:dyDescent="0.35">
      <c r="A828" t="s">
        <v>144</v>
      </c>
      <c r="B828" t="s">
        <v>199</v>
      </c>
      <c r="C828" t="s">
        <v>194</v>
      </c>
      <c r="D828">
        <f>VLOOKUP(мпф1[[#This Row],[Номенклатура]],[1]!Таблица213[[product_name]:[упаковка]],7,FALSE)</f>
        <v>952</v>
      </c>
      <c r="E828" t="s">
        <v>86</v>
      </c>
      <c r="F828" s="7">
        <v>1720.5904629961192</v>
      </c>
      <c r="G828" t="str">
        <f>VLOOKUP(мпф1[[#This Row],[артикул]],[1]!Таблица213[[code]:[упаковка]],4,FALSE)</f>
        <v>ОХЛ</v>
      </c>
      <c r="H828" t="str">
        <f>VLOOKUP(мпф1[[#This Row],[артикул]],[1]!Таблица213[[code]:[упаковка]],5,FALSE)</f>
        <v>голень</v>
      </c>
      <c r="I828" s="7" cm="1">
        <f t="array" ref="I828">INDEX('[1]прайс ЗПП'!$A$1:$D$1080,MATCH(1,(мпф1[[#This Row],[артикул]]='[1]прайс ЗПП'!$B$1:$B$1080)*(мпф1[[#This Row],[Source.Name.1]]='[1]прайс ЗПП'!$A$1:$A$1080),0),4)</f>
        <v>883.62026016805021</v>
      </c>
      <c r="J828" s="7">
        <f>мпф1[[#This Row],[цена]]*мпф1[[#This Row],[объем]]</f>
        <v>1520348.5925552968</v>
      </c>
      <c r="K828" s="7">
        <v>1016.175</v>
      </c>
      <c r="L828" t="s">
        <v>187</v>
      </c>
    </row>
    <row r="829" spans="1:12" x14ac:dyDescent="0.35">
      <c r="A829" t="s">
        <v>144</v>
      </c>
      <c r="B829" t="s">
        <v>199</v>
      </c>
      <c r="C829" t="s">
        <v>194</v>
      </c>
      <c r="D829">
        <f>VLOOKUP(мпф1[[#This Row],[Номенклатура]],[1]!Таблица213[[product_name]:[упаковка]],7,FALSE)</f>
        <v>953</v>
      </c>
      <c r="E829" t="s">
        <v>87</v>
      </c>
      <c r="F829" s="7">
        <v>1719.6726263942712</v>
      </c>
      <c r="G829" t="str">
        <f>VLOOKUP(мпф1[[#This Row],[артикул]],[1]!Таблица213[[code]:[упаковка]],4,FALSE)</f>
        <v>ОХЛ</v>
      </c>
      <c r="H829" t="str">
        <f>VLOOKUP(мпф1[[#This Row],[артикул]],[1]!Таблица213[[code]:[упаковка]],5,FALSE)</f>
        <v>бедро</v>
      </c>
      <c r="I829" s="7" cm="1">
        <f t="array" ref="I829">INDEX('[1]прайс ЗПП'!$A$1:$D$1080,MATCH(1,(мпф1[[#This Row],[артикул]]='[1]прайс ЗПП'!$B$1:$B$1080)*(мпф1[[#This Row],[Source.Name.1]]='[1]прайс ЗПП'!$A$1:$A$1080),0),4)</f>
        <v>897.31582142724778</v>
      </c>
      <c r="J829" s="7">
        <f>мпф1[[#This Row],[цена]]*мпф1[[#This Row],[объем]]</f>
        <v>1543089.4553389282</v>
      </c>
      <c r="K829" s="7">
        <v>507.40000000000003</v>
      </c>
      <c r="L829" t="s">
        <v>187</v>
      </c>
    </row>
    <row r="830" spans="1:12" x14ac:dyDescent="0.35">
      <c r="A830" t="s">
        <v>144</v>
      </c>
      <c r="B830" t="s">
        <v>199</v>
      </c>
      <c r="C830" t="s">
        <v>95</v>
      </c>
      <c r="D830">
        <f>VLOOKUP(мпф1[[#This Row],[Номенклатура]],[1]!Таблица213[[product_name]:[упаковка]],7,FALSE)</f>
        <v>954</v>
      </c>
      <c r="E830" t="s">
        <v>191</v>
      </c>
      <c r="F830" s="7">
        <v>646.69320694385772</v>
      </c>
      <c r="G830" t="str">
        <f>VLOOKUP(мпф1[[#This Row],[артикул]],[1]!Таблица213[[code]:[упаковка]],4,FALSE)</f>
        <v>ОХЛ</v>
      </c>
      <c r="H830" t="str">
        <f>VLOOKUP(мпф1[[#This Row],[артикул]],[1]!Таблица213[[code]:[упаковка]],5,FALSE)</f>
        <v>филе</v>
      </c>
      <c r="I830" s="7" cm="1">
        <f t="array" ref="I830">INDEX('[1]прайс ЗПП'!$A$1:$D$1080,MATCH(1,(мпф1[[#This Row],[артикул]]='[1]прайс ЗПП'!$B$1:$B$1080)*(мпф1[[#This Row],[Source.Name.1]]='[1]прайс ЗПП'!$A$1:$A$1080),0),4)</f>
        <v>1078.2653792614628</v>
      </c>
      <c r="J830" s="7">
        <f>мпф1[[#This Row],[цена]]*мпф1[[#This Row],[объем]]</f>
        <v>697306.89605113037</v>
      </c>
      <c r="K830" s="7">
        <v>1522.2</v>
      </c>
      <c r="L830" t="s">
        <v>187</v>
      </c>
    </row>
    <row r="831" spans="1:12" x14ac:dyDescent="0.35">
      <c r="A831" t="s">
        <v>144</v>
      </c>
      <c r="B831" t="s">
        <v>199</v>
      </c>
      <c r="C831" t="s">
        <v>95</v>
      </c>
      <c r="D831">
        <f>VLOOKUP(мпф1[[#This Row],[Номенклатура]],[1]!Таблица213[[product_name]:[упаковка]],7,FALSE)</f>
        <v>958</v>
      </c>
      <c r="E831" s="22" t="s">
        <v>58</v>
      </c>
      <c r="F831" s="7">
        <v>919.15679040534951</v>
      </c>
      <c r="G831" t="str">
        <f>VLOOKUP(мпф1[[#This Row],[артикул]],[1]!Таблица213[[code]:[упаковка]],4,FALSE)</f>
        <v>ОХЛ</v>
      </c>
      <c r="H831" t="str">
        <f>VLOOKUP(мпф1[[#This Row],[артикул]],[1]!Таблица213[[code]:[упаковка]],5,FALSE)</f>
        <v>табак</v>
      </c>
      <c r="I831" s="7" cm="1">
        <f t="array" ref="I831">INDEX('[1]прайс ЗПП'!$A$1:$D$1080,MATCH(1,(мпф1[[#This Row],[артикул]]='[1]прайс ЗПП'!$B$1:$B$1080)*(мпф1[[#This Row],[Source.Name.1]]='[1]прайс ЗПП'!$A$1:$A$1080),0),4)</f>
        <v>780.4634996377381</v>
      </c>
      <c r="J831" s="7">
        <f>мпф1[[#This Row],[цена]]*мпф1[[#This Row],[объем]]</f>
        <v>717368.32535555004</v>
      </c>
      <c r="K831" s="7">
        <v>1010.8000000000001</v>
      </c>
      <c r="L831" t="s">
        <v>187</v>
      </c>
    </row>
    <row r="832" spans="1:12" x14ac:dyDescent="0.35">
      <c r="A832" t="s">
        <v>144</v>
      </c>
      <c r="B832" t="s">
        <v>199</v>
      </c>
      <c r="C832" t="s">
        <v>213</v>
      </c>
      <c r="D832">
        <f>VLOOKUP(мпф1[[#This Row],[Номенклатура]],[1]!Таблица213[[product_name]:[упаковка]],7,FALSE)</f>
        <v>205</v>
      </c>
      <c r="E832" t="s">
        <v>88</v>
      </c>
      <c r="F832" s="7">
        <v>2150.0871525759735</v>
      </c>
      <c r="G832" t="str">
        <f>VLOOKUP(мпф1[[#This Row],[артикул]],[1]!Таблица213[[code]:[упаковка]],4,FALSE)</f>
        <v>ОХЛ</v>
      </c>
      <c r="H832" t="str">
        <f>VLOOKUP(мпф1[[#This Row],[артикул]],[1]!Таблица213[[code]:[упаковка]],5,FALSE)</f>
        <v>рагу</v>
      </c>
      <c r="I832" s="7" cm="1">
        <f t="array" ref="I832">INDEX('[1]прайс ЗПП'!$A$1:$D$1080,MATCH(1,(мпф1[[#This Row],[артикул]]='[1]прайс ЗПП'!$B$1:$B$1080)*(мпф1[[#This Row],[Source.Name.1]]='[1]прайс ЗПП'!$A$1:$A$1080),0),4)</f>
        <v>598.7980167185882</v>
      </c>
      <c r="J832" s="7">
        <f>мпф1[[#This Row],[цена]]*мпф1[[#This Row],[объем]]</f>
        <v>1287467.9227346096</v>
      </c>
      <c r="K832" s="7">
        <v>502.895212712079</v>
      </c>
      <c r="L832" t="s">
        <v>187</v>
      </c>
    </row>
    <row r="833" spans="1:12" x14ac:dyDescent="0.35">
      <c r="A833" t="s">
        <v>144</v>
      </c>
      <c r="B833" t="s">
        <v>199</v>
      </c>
      <c r="C833" t="s">
        <v>95</v>
      </c>
      <c r="D833">
        <f>VLOOKUP(мпф1[[#This Row],[Номенклатура]],[1]!Таблица213[[product_name]:[упаковка]],7,FALSE)</f>
        <v>960</v>
      </c>
      <c r="E833" t="s">
        <v>189</v>
      </c>
      <c r="F833" s="7">
        <v>109.99805637204139</v>
      </c>
      <c r="G833" t="str">
        <f>VLOOKUP(мпф1[[#This Row],[артикул]],[1]!Таблица213[[code]:[упаковка]],4,FALSE)</f>
        <v>ОХЛ</v>
      </c>
      <c r="H833" t="str">
        <f>VLOOKUP(мпф1[[#This Row],[артикул]],[1]!Таблица213[[code]:[упаковка]],5,FALSE)</f>
        <v>крыло</v>
      </c>
      <c r="I833" s="7" cm="1">
        <f t="array" ref="I833">INDEX('[1]прайс ЗПП'!$A$1:$D$1080,MATCH(1,(мпф1[[#This Row],[артикул]]='[1]прайс ЗПП'!$B$1:$B$1080)*(мпф1[[#This Row],[Source.Name.1]]='[1]прайс ЗПП'!$A$1:$A$1080),0),4)</f>
        <v>851.28162114787904</v>
      </c>
      <c r="J833" s="7">
        <f>мпф1[[#This Row],[цена]]*мпф1[[#This Row],[объем]]</f>
        <v>93639.323751507181</v>
      </c>
      <c r="K833" s="7">
        <v>504</v>
      </c>
      <c r="L833" t="s">
        <v>187</v>
      </c>
    </row>
    <row r="834" spans="1:12" x14ac:dyDescent="0.35">
      <c r="A834" t="s">
        <v>144</v>
      </c>
      <c r="B834" t="s">
        <v>199</v>
      </c>
      <c r="C834" t="s">
        <v>95</v>
      </c>
      <c r="D834">
        <f>VLOOKUP(мпф1[[#This Row],[Номенклатура]],[1]!Таблица213[[product_name]:[упаковка]],7,FALSE)</f>
        <v>1066</v>
      </c>
      <c r="E834" t="s">
        <v>63</v>
      </c>
      <c r="F834" s="7">
        <v>221.16606384722277</v>
      </c>
      <c r="G834" t="str">
        <f>VLOOKUP(мпф1[[#This Row],[артикул]],[1]!Таблица213[[code]:[упаковка]],4,FALSE)</f>
        <v>ОХЛ</v>
      </c>
      <c r="H834" t="str">
        <f>VLOOKUP(мпф1[[#This Row],[артикул]],[1]!Таблица213[[code]:[упаковка]],5,FALSE)</f>
        <v>бедро</v>
      </c>
      <c r="I834" s="7" cm="1">
        <f t="array" ref="I834">INDEX('[1]прайс ЗПП'!$A$1:$D$1080,MATCH(1,(мпф1[[#This Row],[артикул]]='[1]прайс ЗПП'!$B$1:$B$1080)*(мпф1[[#This Row],[Source.Name.1]]='[1]прайс ЗПП'!$A$1:$A$1080),0),4)</f>
        <v>884.41603179246226</v>
      </c>
      <c r="J834" s="7">
        <f>мпф1[[#This Row],[цена]]*мпф1[[#This Row],[объем]]</f>
        <v>195602.8125549191</v>
      </c>
      <c r="K834" s="7">
        <v>458.8</v>
      </c>
      <c r="L834" t="s">
        <v>187</v>
      </c>
    </row>
    <row r="835" spans="1:12" x14ac:dyDescent="0.35">
      <c r="A835" t="s">
        <v>144</v>
      </c>
      <c r="B835" t="s">
        <v>199</v>
      </c>
      <c r="C835" t="s">
        <v>95</v>
      </c>
      <c r="D835">
        <f>VLOOKUP(мпф1[[#This Row],[Номенклатура]],[1]!Таблица213[[product_name]:[упаковка]],7,FALSE)</f>
        <v>1065</v>
      </c>
      <c r="E835" t="s">
        <v>64</v>
      </c>
      <c r="F835" s="7">
        <v>214.44273236162238</v>
      </c>
      <c r="G835" t="str">
        <f>VLOOKUP(мпф1[[#This Row],[артикул]],[1]!Таблица213[[code]:[упаковка]],4,FALSE)</f>
        <v>ОХЛ</v>
      </c>
      <c r="H835" t="str">
        <f>VLOOKUP(мпф1[[#This Row],[артикул]],[1]!Таблица213[[code]:[упаковка]],5,FALSE)</f>
        <v>филе</v>
      </c>
      <c r="I835" s="7" cm="1">
        <f t="array" ref="I835">INDEX('[1]прайс ЗПП'!$A$1:$D$1080,MATCH(1,(мпф1[[#This Row],[артикул]]='[1]прайс ЗПП'!$B$1:$B$1080)*(мпф1[[#This Row],[Source.Name.1]]='[1]прайс ЗПП'!$A$1:$A$1080),0),4)</f>
        <v>1031.041523873906</v>
      </c>
      <c r="J835" s="7">
        <f>мпф1[[#This Row],[цена]]*мпф1[[#This Row],[объем]]</f>
        <v>221099.36155781132</v>
      </c>
      <c r="K835" s="7">
        <v>3309.3535625586273</v>
      </c>
      <c r="L835" t="s">
        <v>187</v>
      </c>
    </row>
    <row r="836" spans="1:12" x14ac:dyDescent="0.35">
      <c r="A836" t="s">
        <v>144</v>
      </c>
      <c r="B836" t="s">
        <v>199</v>
      </c>
      <c r="C836" t="s">
        <v>95</v>
      </c>
      <c r="D836">
        <f>VLOOKUP(мпф1[[#This Row],[Номенклатура]],[1]!Таблица213[[product_name]:[упаковка]],7,FALSE)</f>
        <v>744</v>
      </c>
      <c r="E836" t="s">
        <v>92</v>
      </c>
      <c r="F836" s="7">
        <v>5386.3576433881817</v>
      </c>
      <c r="G836" t="str">
        <f>VLOOKUP(мпф1[[#This Row],[артикул]],[1]!Таблица213[[code]:[упаковка]],4,FALSE)</f>
        <v>ОХЛ</v>
      </c>
      <c r="H836" t="str">
        <f>VLOOKUP(мпф1[[#This Row],[артикул]],[1]!Таблица213[[code]:[упаковка]],5,FALSE)</f>
        <v>шея</v>
      </c>
      <c r="I836" s="7" cm="1">
        <f t="array" ref="I836">INDEX('[1]прайс ЗПП'!$A$1:$D$1080,MATCH(1,(мпф1[[#This Row],[артикул]]='[1]прайс ЗПП'!$B$1:$B$1080)*(мпф1[[#This Row],[Source.Name.1]]='[1]прайс ЗПП'!$A$1:$A$1080),0),4)</f>
        <v>348.6007505704805</v>
      </c>
      <c r="J836" s="7">
        <f>мпф1[[#This Row],[цена]]*мпф1[[#This Row],[объем]]</f>
        <v>1877688.3173261646</v>
      </c>
      <c r="K836" s="7">
        <v>444.22251368858633</v>
      </c>
      <c r="L836" t="s">
        <v>187</v>
      </c>
    </row>
    <row r="837" spans="1:12" x14ac:dyDescent="0.35">
      <c r="A837" t="s">
        <v>144</v>
      </c>
      <c r="B837" t="s">
        <v>200</v>
      </c>
      <c r="C837" t="s">
        <v>95</v>
      </c>
      <c r="D837">
        <f>VLOOKUP(мпф1[[#This Row],[Номенклатура]],[1]!Таблица213[[product_name]:[упаковка]],7,FALSE)</f>
        <v>716</v>
      </c>
      <c r="E837" t="s">
        <v>34</v>
      </c>
      <c r="F837" s="7">
        <v>3479.2064347845317</v>
      </c>
      <c r="G837" t="str">
        <f>VLOOKUP(мпф1[[#This Row],[артикул]],[1]!Таблица213[[code]:[упаковка]],4,FALSE)</f>
        <v>ОХЛ</v>
      </c>
      <c r="H837" t="str">
        <f>VLOOKUP(мпф1[[#This Row],[артикул]],[1]!Таблица213[[code]:[упаковка]],5,FALSE)</f>
        <v>четвертина</v>
      </c>
      <c r="I837" s="7" cm="1">
        <f t="array" ref="I837">INDEX('[1]прайс ЗПП'!$A$1:$D$1080,MATCH(1,(мпф1[[#This Row],[артикул]]='[1]прайс ЗПП'!$B$1:$B$1080)*(мпф1[[#This Row],[Source.Name.1]]='[1]прайс ЗПП'!$A$1:$A$1080),0),4)</f>
        <v>824.24828533053687</v>
      </c>
      <c r="J837" s="7">
        <f>мпф1[[#This Row],[цена]]*мпф1[[#This Row],[объем]]</f>
        <v>2867729.9381821207</v>
      </c>
      <c r="K837" s="7">
        <v>2170.4023727082235</v>
      </c>
      <c r="L837" t="s">
        <v>187</v>
      </c>
    </row>
    <row r="838" spans="1:12" x14ac:dyDescent="0.35">
      <c r="A838" t="s">
        <v>144</v>
      </c>
      <c r="B838" t="s">
        <v>200</v>
      </c>
      <c r="C838" t="s">
        <v>95</v>
      </c>
      <c r="D838">
        <f>VLOOKUP(мпф1[[#This Row],[Номенклатура]],[1]!Таблица213[[product_name]:[упаковка]],7,FALSE)</f>
        <v>701</v>
      </c>
      <c r="E838" t="s">
        <v>26</v>
      </c>
      <c r="F838" s="7">
        <v>44240.307195074143</v>
      </c>
      <c r="G838" t="str">
        <f>VLOOKUP(мпф1[[#This Row],[артикул]],[1]!Таблица213[[code]:[упаковка]],4,FALSE)</f>
        <v>ОХЛ</v>
      </c>
      <c r="H838" t="str">
        <f>VLOOKUP(мпф1[[#This Row],[артикул]],[1]!Таблица213[[code]:[упаковка]],5,FALSE)</f>
        <v>тушка</v>
      </c>
      <c r="I838" s="7" cm="1">
        <f t="array" ref="I838">INDEX('[1]прайс ЗПП'!$A$1:$D$1080,MATCH(1,(мпф1[[#This Row],[артикул]]='[1]прайс ЗПП'!$B$1:$B$1080)*(мпф1[[#This Row],[Source.Name.1]]='[1]прайс ЗПП'!$A$1:$A$1080),0),4)</f>
        <v>830.24406062674745</v>
      </c>
      <c r="J838" s="7">
        <f>мпф1[[#This Row],[цена]]*мпф1[[#This Row],[объем]]</f>
        <v>36730252.289013065</v>
      </c>
      <c r="K838" s="7">
        <v>2192.0232251456391</v>
      </c>
      <c r="L838" t="s">
        <v>187</v>
      </c>
    </row>
    <row r="839" spans="1:12" x14ac:dyDescent="0.35">
      <c r="A839" t="s">
        <v>144</v>
      </c>
      <c r="B839" t="s">
        <v>200</v>
      </c>
      <c r="C839" t="s">
        <v>95</v>
      </c>
      <c r="D839">
        <f>VLOOKUP(мпф1[[#This Row],[Номенклатура]],[1]!Таблица213[[product_name]:[упаковка]],7,FALSE)</f>
        <v>718</v>
      </c>
      <c r="E839" t="s">
        <v>36</v>
      </c>
      <c r="F839" s="7">
        <v>71998.283626227771</v>
      </c>
      <c r="G839" t="str">
        <f>VLOOKUP(мпф1[[#This Row],[артикул]],[1]!Таблица213[[code]:[упаковка]],4,FALSE)</f>
        <v>ОХЛ</v>
      </c>
      <c r="H839" t="str">
        <f>VLOOKUP(мпф1[[#This Row],[артикул]],[1]!Таблица213[[code]:[упаковка]],5,FALSE)</f>
        <v>филе</v>
      </c>
      <c r="I839" s="7" cm="1">
        <f t="array" ref="I839">INDEX('[1]прайс ЗПП'!$A$1:$D$1080,MATCH(1,(мпф1[[#This Row],[артикул]]='[1]прайс ЗПП'!$B$1:$B$1080)*(мпф1[[#This Row],[Source.Name.1]]='[1]прайс ЗПП'!$A$1:$A$1080),0),4)</f>
        <v>1115.7940751178014</v>
      </c>
      <c r="J839" s="7">
        <f>мпф1[[#This Row],[цена]]*мпф1[[#This Row],[объем]]</f>
        <v>80335258.288795963</v>
      </c>
      <c r="K839" s="7">
        <v>441.77345585560613</v>
      </c>
      <c r="L839" t="s">
        <v>187</v>
      </c>
    </row>
    <row r="840" spans="1:12" x14ac:dyDescent="0.35">
      <c r="A840" t="s">
        <v>144</v>
      </c>
      <c r="B840" t="s">
        <v>200</v>
      </c>
      <c r="C840" t="s">
        <v>95</v>
      </c>
      <c r="D840">
        <f>VLOOKUP(мпф1[[#This Row],[Номенклатура]],[1]!Таблица213[[product_name]:[упаковка]],7,FALSE)</f>
        <v>734</v>
      </c>
      <c r="E840" t="s">
        <v>49</v>
      </c>
      <c r="F840" s="7">
        <v>1800.8698798069279</v>
      </c>
      <c r="G840" t="str">
        <f>VLOOKUP(мпф1[[#This Row],[артикул]],[1]!Таблица213[[code]:[упаковка]],4,FALSE)</f>
        <v>ОХЛ</v>
      </c>
      <c r="H840" t="str">
        <f>VLOOKUP(мпф1[[#This Row],[артикул]],[1]!Таблица213[[code]:[упаковка]],5,FALSE)</f>
        <v>сердце</v>
      </c>
      <c r="I840" s="7" cm="1">
        <f t="array" ref="I840">INDEX('[1]прайс ЗПП'!$A$1:$D$1080,MATCH(1,(мпф1[[#This Row],[артикул]]='[1]прайс ЗПП'!$B$1:$B$1080)*(мпф1[[#This Row],[Source.Name.1]]='[1]прайс ЗПП'!$A$1:$A$1080),0),4)</f>
        <v>895.87195896591265</v>
      </c>
      <c r="J840" s="7">
        <f>мпф1[[#This Row],[цена]]*мпф1[[#This Row],[объем]]</f>
        <v>1613348.8270653402</v>
      </c>
      <c r="K840" s="7">
        <v>1133.0013443083981</v>
      </c>
      <c r="L840" t="s">
        <v>187</v>
      </c>
    </row>
    <row r="841" spans="1:12" x14ac:dyDescent="0.35">
      <c r="A841" t="s">
        <v>144</v>
      </c>
      <c r="B841" t="s">
        <v>200</v>
      </c>
      <c r="C841" t="s">
        <v>95</v>
      </c>
      <c r="D841">
        <f>VLOOKUP(мпф1[[#This Row],[Номенклатура]],[1]!Таблица213[[product_name]:[упаковка]],7,FALSE)</f>
        <v>732</v>
      </c>
      <c r="E841" t="s">
        <v>47</v>
      </c>
      <c r="F841" s="7">
        <v>3599.1790704667569</v>
      </c>
      <c r="G841" t="str">
        <f>VLOOKUP(мпф1[[#This Row],[артикул]],[1]!Таблица213[[code]:[упаковка]],4,FALSE)</f>
        <v>ОХЛ</v>
      </c>
      <c r="H841" t="str">
        <f>VLOOKUP(мпф1[[#This Row],[артикул]],[1]!Таблица213[[code]:[упаковка]],5,FALSE)</f>
        <v>печень</v>
      </c>
      <c r="I841" s="7" cm="1">
        <f t="array" ref="I841">INDEX('[1]прайс ЗПП'!$A$1:$D$1080,MATCH(1,(мпф1[[#This Row],[артикул]]='[1]прайс ЗПП'!$B$1:$B$1080)*(мпф1[[#This Row],[Source.Name.1]]='[1]прайс ЗПП'!$A$1:$A$1080),0),4)</f>
        <v>536.0700740421903</v>
      </c>
      <c r="J841" s="7">
        <f>мпф1[[#This Row],[цена]]*мпф1[[#This Row],[объем]]</f>
        <v>1929412.190796216</v>
      </c>
      <c r="K841" s="7">
        <v>439.77553008778534</v>
      </c>
      <c r="L841" t="s">
        <v>187</v>
      </c>
    </row>
    <row r="842" spans="1:12" x14ac:dyDescent="0.35">
      <c r="A842" t="s">
        <v>144</v>
      </c>
      <c r="B842" t="s">
        <v>200</v>
      </c>
      <c r="C842" t="s">
        <v>95</v>
      </c>
      <c r="D842">
        <f>VLOOKUP(мпф1[[#This Row],[Номенклатура]],[1]!Таблица213[[product_name]:[упаковка]],7,FALSE)</f>
        <v>714</v>
      </c>
      <c r="E842" t="s">
        <v>32</v>
      </c>
      <c r="F842" s="7">
        <v>35998.974212084373</v>
      </c>
      <c r="G842" t="str">
        <f>VLOOKUP(мпф1[[#This Row],[артикул]],[1]!Таблица213[[code]:[упаковка]],4,FALSE)</f>
        <v>ОХЛ</v>
      </c>
      <c r="H842" t="str">
        <f>VLOOKUP(мпф1[[#This Row],[артикул]],[1]!Таблица213[[code]:[упаковка]],5,FALSE)</f>
        <v>крыло</v>
      </c>
      <c r="I842" s="7" cm="1">
        <f t="array" ref="I842">INDEX('[1]прайс ЗПП'!$A$1:$D$1080,MATCH(1,(мпф1[[#This Row],[артикул]]='[1]прайс ЗПП'!$B$1:$B$1080)*(мпф1[[#This Row],[Source.Name.1]]='[1]прайс ЗПП'!$A$1:$A$1080),0),4)</f>
        <v>862.15022164168329</v>
      </c>
      <c r="J842" s="7">
        <f>мпф1[[#This Row],[цена]]*мпф1[[#This Row],[объем]]</f>
        <v>31036523.595821783</v>
      </c>
      <c r="K842" s="7">
        <v>255.65509136179497</v>
      </c>
      <c r="L842" t="s">
        <v>187</v>
      </c>
    </row>
    <row r="843" spans="1:12" x14ac:dyDescent="0.35">
      <c r="A843" t="s">
        <v>144</v>
      </c>
      <c r="B843" t="s">
        <v>200</v>
      </c>
      <c r="C843" t="s">
        <v>95</v>
      </c>
      <c r="D843">
        <f>VLOOKUP(мпф1[[#This Row],[Номенклатура]],[1]!Таблица213[[product_name]:[упаковка]],7,FALSE)</f>
        <v>730</v>
      </c>
      <c r="E843" t="s">
        <v>45</v>
      </c>
      <c r="F843" s="7">
        <v>360.97867305624447</v>
      </c>
      <c r="G843" t="str">
        <f>VLOOKUP(мпф1[[#This Row],[артикул]],[1]!Таблица213[[code]:[упаковка]],4,FALSE)</f>
        <v>ОХЛ</v>
      </c>
      <c r="H843" t="str">
        <f>VLOOKUP(мпф1[[#This Row],[артикул]],[1]!Таблица213[[code]:[упаковка]],5,FALSE)</f>
        <v>желудки</v>
      </c>
      <c r="I843" s="7" cm="1">
        <f t="array" ref="I843">INDEX('[1]прайс ЗПП'!$A$1:$D$1080,MATCH(1,(мпф1[[#This Row],[артикул]]='[1]прайс ЗПП'!$B$1:$B$1080)*(мпф1[[#This Row],[Source.Name.1]]='[1]прайс ЗПП'!$A$1:$A$1080),0),4)</f>
        <v>560.52844849424787</v>
      </c>
      <c r="J843" s="7">
        <f>мпф1[[#This Row],[цена]]*мпф1[[#This Row],[объем]]</f>
        <v>202338.81554772909</v>
      </c>
      <c r="K843" s="7">
        <v>257.41728518785879</v>
      </c>
      <c r="L843" t="s">
        <v>187</v>
      </c>
    </row>
    <row r="844" spans="1:12" x14ac:dyDescent="0.35">
      <c r="A844" t="s">
        <v>144</v>
      </c>
      <c r="B844" t="s">
        <v>200</v>
      </c>
      <c r="C844" t="s">
        <v>95</v>
      </c>
      <c r="D844">
        <f>VLOOKUP(мпф1[[#This Row],[Номенклатура]],[1]!Таблица213[[product_name]:[упаковка]],7,FALSE)</f>
        <v>727</v>
      </c>
      <c r="E844" t="s">
        <v>38</v>
      </c>
      <c r="F844" s="7">
        <v>6149.9373261841283</v>
      </c>
      <c r="G844" t="str">
        <f>VLOOKUP(мпф1[[#This Row],[артикул]],[1]!Таблица213[[code]:[упаковка]],4,FALSE)</f>
        <v>ОХЛ</v>
      </c>
      <c r="H844" t="str">
        <f>VLOOKUP(мпф1[[#This Row],[артикул]],[1]!Таблица213[[code]:[упаковка]],5,FALSE)</f>
        <v>грудка</v>
      </c>
      <c r="I844" s="7" cm="1">
        <f t="array" ref="I844">INDEX('[1]прайс ЗПП'!$A$1:$D$1080,MATCH(1,(мпф1[[#This Row],[артикул]]='[1]прайс ЗПП'!$B$1:$B$1080)*(мпф1[[#This Row],[Source.Name.1]]='[1]прайс ЗПП'!$A$1:$A$1080),0),4)</f>
        <v>891.67435740192946</v>
      </c>
      <c r="J844" s="7">
        <f>мпф1[[#This Row],[цена]]*мпф1[[#This Row],[объем]]</f>
        <v>5483741.4133873731</v>
      </c>
      <c r="K844" s="7">
        <v>5077.8</v>
      </c>
      <c r="L844" t="s">
        <v>187</v>
      </c>
    </row>
    <row r="845" spans="1:12" x14ac:dyDescent="0.35">
      <c r="A845" t="s">
        <v>144</v>
      </c>
      <c r="B845" t="s">
        <v>200</v>
      </c>
      <c r="C845" t="s">
        <v>95</v>
      </c>
      <c r="D845">
        <f>VLOOKUP(мпф1[[#This Row],[Номенклатура]],[1]!Таблица213[[product_name]:[упаковка]],7,FALSE)</f>
        <v>712</v>
      </c>
      <c r="E845" t="s">
        <v>30</v>
      </c>
      <c r="F845" s="7">
        <v>53999.452073579487</v>
      </c>
      <c r="G845" t="str">
        <f>VLOOKUP(мпф1[[#This Row],[артикул]],[1]!Таблица213[[code]:[упаковка]],4,FALSE)</f>
        <v>ОХЛ</v>
      </c>
      <c r="H845" t="str">
        <f>VLOOKUP(мпф1[[#This Row],[артикул]],[1]!Таблица213[[code]:[упаковка]],5,FALSE)</f>
        <v>голень</v>
      </c>
      <c r="I845" s="7" cm="1">
        <f t="array" ref="I845">INDEX('[1]прайс ЗПП'!$A$1:$D$1080,MATCH(1,(мпф1[[#This Row],[артикул]]='[1]прайс ЗПП'!$B$1:$B$1080)*(мпф1[[#This Row],[Source.Name.1]]='[1]прайс ЗПП'!$A$1:$A$1080),0),4)</f>
        <v>879.63611193408849</v>
      </c>
      <c r="J845" s="7">
        <f>мпф1[[#This Row],[цена]]*мпф1[[#This Row],[объем]]</f>
        <v>47499868.068574615</v>
      </c>
      <c r="K845" s="7">
        <v>508.50000000000006</v>
      </c>
      <c r="L845" t="s">
        <v>187</v>
      </c>
    </row>
    <row r="846" spans="1:12" x14ac:dyDescent="0.35">
      <c r="A846" t="s">
        <v>144</v>
      </c>
      <c r="B846" t="s">
        <v>200</v>
      </c>
      <c r="C846" t="s">
        <v>95</v>
      </c>
      <c r="D846">
        <f>VLOOKUP(мпф1[[#This Row],[Номенклатура]],[1]!Таблица213[[product_name]:[упаковка]],7,FALSE)</f>
        <v>710</v>
      </c>
      <c r="E846" t="s">
        <v>28</v>
      </c>
      <c r="F846" s="7">
        <v>53995.562244622408</v>
      </c>
      <c r="G846" t="str">
        <f>VLOOKUP(мпф1[[#This Row],[артикул]],[1]!Таблица213[[code]:[упаковка]],4,FALSE)</f>
        <v>ОХЛ</v>
      </c>
      <c r="H846" t="str">
        <f>VLOOKUP(мпф1[[#This Row],[артикул]],[1]!Таблица213[[code]:[упаковка]],5,FALSE)</f>
        <v>бедро</v>
      </c>
      <c r="I846" s="7" cm="1">
        <f t="array" ref="I846">INDEX('[1]прайс ЗПП'!$A$1:$D$1080,MATCH(1,(мпф1[[#This Row],[артикул]]='[1]прайс ЗПП'!$B$1:$B$1080)*(мпф1[[#This Row],[Source.Name.1]]='[1]прайс ЗПП'!$A$1:$A$1080),0),4)</f>
        <v>845.90641427682806</v>
      </c>
      <c r="J846" s="7">
        <f>мпф1[[#This Row],[цена]]*мпф1[[#This Row],[объем]]</f>
        <v>45675192.445209816</v>
      </c>
      <c r="K846" s="7">
        <v>3256.92</v>
      </c>
      <c r="L846" t="s">
        <v>187</v>
      </c>
    </row>
    <row r="847" spans="1:12" x14ac:dyDescent="0.35">
      <c r="A847" t="s">
        <v>144</v>
      </c>
      <c r="B847" t="s">
        <v>200</v>
      </c>
      <c r="C847" t="s">
        <v>95</v>
      </c>
      <c r="D847">
        <f>VLOOKUP(мпф1[[#This Row],[Номенклатура]],[1]!Таблица213[[product_name]:[упаковка]],7,FALSE)</f>
        <v>958</v>
      </c>
      <c r="E847" t="s">
        <v>58</v>
      </c>
      <c r="F847" s="7">
        <v>1276.0058972686029</v>
      </c>
      <c r="G847" t="str">
        <f>VLOOKUP(мпф1[[#This Row],[артикул]],[1]!Таблица213[[code]:[упаковка]],4,FALSE)</f>
        <v>ОХЛ</v>
      </c>
      <c r="H847" t="str">
        <f>VLOOKUP(мпф1[[#This Row],[артикул]],[1]!Таблица213[[code]:[упаковка]],5,FALSE)</f>
        <v>табак</v>
      </c>
      <c r="I847" s="7" cm="1">
        <f t="array" ref="I847">INDEX('[1]прайс ЗПП'!$A$1:$D$1080,MATCH(1,(мпф1[[#This Row],[артикул]]='[1]прайс ЗПП'!$B$1:$B$1080)*(мпф1[[#This Row],[Source.Name.1]]='[1]прайс ЗПП'!$A$1:$A$1080),0),4)</f>
        <v>780.4634996377381</v>
      </c>
      <c r="J847" s="7">
        <f>мпф1[[#This Row],[цена]]*мпф1[[#This Row],[объем]]</f>
        <v>995876.02814064594</v>
      </c>
      <c r="K847" s="7">
        <v>2232.56</v>
      </c>
      <c r="L847" t="s">
        <v>187</v>
      </c>
    </row>
    <row r="848" spans="1:12" x14ac:dyDescent="0.35">
      <c r="A848" t="s">
        <v>144</v>
      </c>
      <c r="B848" t="s">
        <v>201</v>
      </c>
      <c r="C848" t="s">
        <v>95</v>
      </c>
      <c r="D848">
        <f>VLOOKUP(мпф1[[#This Row],[Номенклатура]],[1]!Таблица213[[product_name]:[упаковка]],7,FALSE)</f>
        <v>958</v>
      </c>
      <c r="E848" t="s">
        <v>58</v>
      </c>
      <c r="F848" s="7">
        <v>3709.0679895180583</v>
      </c>
      <c r="G848" t="str">
        <f>VLOOKUP(мпф1[[#This Row],[артикул]],[1]!Таблица213[[code]:[упаковка]],4,FALSE)</f>
        <v>ОХЛ</v>
      </c>
      <c r="H848" t="str">
        <f>VLOOKUP(мпф1[[#This Row],[артикул]],[1]!Таблица213[[code]:[упаковка]],5,FALSE)</f>
        <v>табак</v>
      </c>
      <c r="I848" s="7" cm="1">
        <f t="array" ref="I848">INDEX('[1]прайс ЗПП'!$A$1:$D$1080,MATCH(1,(мпф1[[#This Row],[артикул]]='[1]прайс ЗПП'!$B$1:$B$1080)*(мпф1[[#This Row],[Source.Name.1]]='[1]прайс ЗПП'!$A$1:$A$1080),0),4)</f>
        <v>780.4634996377381</v>
      </c>
      <c r="J848" s="7">
        <f>мпф1[[#This Row],[цена]]*мпф1[[#This Row],[объем]]</f>
        <v>2894792.1834935732</v>
      </c>
      <c r="K848" s="7">
        <v>898.96</v>
      </c>
      <c r="L848" t="s">
        <v>187</v>
      </c>
    </row>
    <row r="849" spans="1:12" x14ac:dyDescent="0.35">
      <c r="A849" t="s">
        <v>144</v>
      </c>
      <c r="B849" t="s">
        <v>201</v>
      </c>
      <c r="C849" t="s">
        <v>95</v>
      </c>
      <c r="D849">
        <f>VLOOKUP(мпф1[[#This Row],[Номенклатура]],[1]!Таблица213[[product_name]:[упаковка]],7,FALSE)</f>
        <v>961</v>
      </c>
      <c r="E849" t="s">
        <v>89</v>
      </c>
      <c r="F849" s="7">
        <v>1849.822166225068</v>
      </c>
      <c r="G849" t="str">
        <f>VLOOKUP(мпф1[[#This Row],[артикул]],[1]!Таблица213[[code]:[упаковка]],4,FALSE)</f>
        <v>ОХЛ</v>
      </c>
      <c r="H849" t="str">
        <f>VLOOKUP(мпф1[[#This Row],[артикул]],[1]!Таблица213[[code]:[упаковка]],5,FALSE)</f>
        <v>табак</v>
      </c>
      <c r="I849" s="7" cm="1">
        <f t="array" ref="I849">INDEX('[1]прайс ЗПП'!$A$1:$D$1080,MATCH(1,(мпф1[[#This Row],[артикул]]='[1]прайс ЗПП'!$B$1:$B$1080)*(мпф1[[#This Row],[Source.Name.1]]='[1]прайс ЗПП'!$A$1:$A$1080),0),4)</f>
        <v>770.26695377434407</v>
      </c>
      <c r="J849" s="7">
        <f>мпф1[[#This Row],[цена]]*мпф1[[#This Row],[объем]]</f>
        <v>1424856.8850024415</v>
      </c>
      <c r="K849" s="7">
        <v>201.6</v>
      </c>
      <c r="L849" t="s">
        <v>187</v>
      </c>
    </row>
    <row r="850" spans="1:12" x14ac:dyDescent="0.35">
      <c r="A850" t="s">
        <v>144</v>
      </c>
      <c r="B850" t="s">
        <v>201</v>
      </c>
      <c r="C850" t="s">
        <v>95</v>
      </c>
      <c r="D850">
        <f>VLOOKUP(мпф1[[#This Row],[Номенклатура]],[1]!Таблица213[[product_name]:[упаковка]],7,FALSE)</f>
        <v>701</v>
      </c>
      <c r="E850" t="s">
        <v>26</v>
      </c>
      <c r="F850" s="7">
        <v>4296.1023387534233</v>
      </c>
      <c r="G850" t="str">
        <f>VLOOKUP(мпф1[[#This Row],[артикул]],[1]!Таблица213[[code]:[упаковка]],4,FALSE)</f>
        <v>ОХЛ</v>
      </c>
      <c r="H850" t="str">
        <f>VLOOKUP(мпф1[[#This Row],[артикул]],[1]!Таблица213[[code]:[упаковка]],5,FALSE)</f>
        <v>тушка</v>
      </c>
      <c r="I850" s="7" cm="1">
        <f t="array" ref="I850">INDEX('[1]прайс ЗПП'!$A$1:$D$1080,MATCH(1,(мпф1[[#This Row],[артикул]]='[1]прайс ЗПП'!$B$1:$B$1080)*(мпф1[[#This Row],[Source.Name.1]]='[1]прайс ЗПП'!$A$1:$A$1080),0),4)</f>
        <v>830.24406062674745</v>
      </c>
      <c r="J850" s="7">
        <f>мпф1[[#This Row],[цена]]*мпф1[[#This Row],[объем]]</f>
        <v>3566813.4505947088</v>
      </c>
      <c r="K850" s="7">
        <v>1822.5</v>
      </c>
      <c r="L850" t="s">
        <v>187</v>
      </c>
    </row>
    <row r="851" spans="1:12" x14ac:dyDescent="0.35">
      <c r="A851" t="s">
        <v>144</v>
      </c>
      <c r="B851" t="s">
        <v>201</v>
      </c>
      <c r="C851" t="s">
        <v>95</v>
      </c>
      <c r="D851">
        <f>VLOOKUP(мпф1[[#This Row],[Номенклатура]],[1]!Таблица213[[product_name]:[упаковка]],7,FALSE)</f>
        <v>710</v>
      </c>
      <c r="E851" t="s">
        <v>28</v>
      </c>
      <c r="F851" s="7">
        <v>15798.486740531842</v>
      </c>
      <c r="G851" t="str">
        <f>VLOOKUP(мпф1[[#This Row],[артикул]],[1]!Таблица213[[code]:[упаковка]],4,FALSE)</f>
        <v>ОХЛ</v>
      </c>
      <c r="H851" t="str">
        <f>VLOOKUP(мпф1[[#This Row],[артикул]],[1]!Таблица213[[code]:[упаковка]],5,FALSE)</f>
        <v>бедро</v>
      </c>
      <c r="I851" s="7" cm="1">
        <f t="array" ref="I851">INDEX('[1]прайс ЗПП'!$A$1:$D$1080,MATCH(1,(мпф1[[#This Row],[артикул]]='[1]прайс ЗПП'!$B$1:$B$1080)*(мпф1[[#This Row],[Source.Name.1]]='[1]прайс ЗПП'!$A$1:$A$1080),0),4)</f>
        <v>845.90641427682806</v>
      </c>
      <c r="J851" s="7">
        <f>мпф1[[#This Row],[цена]]*мпф1[[#This Row],[объем]]</f>
        <v>13364041.269683303</v>
      </c>
      <c r="K851" s="7">
        <v>298.07799999999997</v>
      </c>
      <c r="L851" t="s">
        <v>187</v>
      </c>
    </row>
    <row r="852" spans="1:12" x14ac:dyDescent="0.35">
      <c r="A852" t="s">
        <v>144</v>
      </c>
      <c r="B852" t="s">
        <v>201</v>
      </c>
      <c r="C852" t="s">
        <v>95</v>
      </c>
      <c r="D852">
        <f>VLOOKUP(мпф1[[#This Row],[Номенклатура]],[1]!Таблица213[[product_name]:[упаковка]],7,FALSE)</f>
        <v>712</v>
      </c>
      <c r="E852" t="s">
        <v>30</v>
      </c>
      <c r="F852" s="7">
        <v>15794.096230018235</v>
      </c>
      <c r="G852" t="str">
        <f>VLOOKUP(мпф1[[#This Row],[артикул]],[1]!Таблица213[[code]:[упаковка]],4,FALSE)</f>
        <v>ОХЛ</v>
      </c>
      <c r="H852" t="str">
        <f>VLOOKUP(мпф1[[#This Row],[артикул]],[1]!Таблица213[[code]:[упаковка]],5,FALSE)</f>
        <v>голень</v>
      </c>
      <c r="I852" s="7" cm="1">
        <f t="array" ref="I852">INDEX('[1]прайс ЗПП'!$A$1:$D$1080,MATCH(1,(мпф1[[#This Row],[артикул]]='[1]прайс ЗПП'!$B$1:$B$1080)*(мпф1[[#This Row],[Source.Name.1]]='[1]прайс ЗПП'!$A$1:$A$1080),0),4)</f>
        <v>879.63611193408849</v>
      </c>
      <c r="J852" s="7">
        <f>мпф1[[#This Row],[цена]]*мпф1[[#This Row],[объем]]</f>
        <v>13893057.399286084</v>
      </c>
      <c r="K852" s="7">
        <v>47.2</v>
      </c>
      <c r="L852" t="s">
        <v>187</v>
      </c>
    </row>
    <row r="853" spans="1:12" x14ac:dyDescent="0.35">
      <c r="A853" t="s">
        <v>144</v>
      </c>
      <c r="B853" t="s">
        <v>201</v>
      </c>
      <c r="C853" t="s">
        <v>95</v>
      </c>
      <c r="D853">
        <f>VLOOKUP(мпф1[[#This Row],[Номенклатура]],[1]!Таблица213[[product_name]:[упаковка]],7,FALSE)</f>
        <v>714</v>
      </c>
      <c r="E853" t="s">
        <v>32</v>
      </c>
      <c r="F853" s="7">
        <v>8477.3884253971355</v>
      </c>
      <c r="G853" t="str">
        <f>VLOOKUP(мпф1[[#This Row],[артикул]],[1]!Таблица213[[code]:[упаковка]],4,FALSE)</f>
        <v>ОХЛ</v>
      </c>
      <c r="H853" t="str">
        <f>VLOOKUP(мпф1[[#This Row],[артикул]],[1]!Таблица213[[code]:[упаковка]],5,FALSE)</f>
        <v>крыло</v>
      </c>
      <c r="I853" s="7" cm="1">
        <f t="array" ref="I853">INDEX('[1]прайс ЗПП'!$A$1:$D$1080,MATCH(1,(мпф1[[#This Row],[артикул]]='[1]прайс ЗПП'!$B$1:$B$1080)*(мпф1[[#This Row],[Source.Name.1]]='[1]прайс ЗПП'!$A$1:$A$1080),0),4)</f>
        <v>862.15022164168329</v>
      </c>
      <c r="J853" s="7">
        <f>мпф1[[#This Row],[цена]]*мпф1[[#This Row],[объем]]</f>
        <v>7308782.3098987807</v>
      </c>
      <c r="K853" s="7">
        <v>814.2</v>
      </c>
      <c r="L853" t="s">
        <v>187</v>
      </c>
    </row>
    <row r="854" spans="1:12" x14ac:dyDescent="0.35">
      <c r="A854" t="s">
        <v>144</v>
      </c>
      <c r="B854" t="s">
        <v>201</v>
      </c>
      <c r="C854" t="s">
        <v>95</v>
      </c>
      <c r="D854">
        <f>VLOOKUP(мпф1[[#This Row],[Номенклатура]],[1]!Таблица213[[product_name]:[упаковка]],7,FALSE)</f>
        <v>716</v>
      </c>
      <c r="E854" s="22" t="s">
        <v>34</v>
      </c>
      <c r="F854" s="7">
        <v>2325.6233993785195</v>
      </c>
      <c r="G854" t="str">
        <f>VLOOKUP(мпф1[[#This Row],[артикул]],[1]!Таблица213[[code]:[упаковка]],4,FALSE)</f>
        <v>ОХЛ</v>
      </c>
      <c r="H854" t="str">
        <f>VLOOKUP(мпф1[[#This Row],[артикул]],[1]!Таблица213[[code]:[упаковка]],5,FALSE)</f>
        <v>четвертина</v>
      </c>
      <c r="I854" s="7" cm="1">
        <f t="array" ref="I854">INDEX('[1]прайс ЗПП'!$A$1:$D$1080,MATCH(1,(мпф1[[#This Row],[артикул]]='[1]прайс ЗПП'!$B$1:$B$1080)*(мпф1[[#This Row],[Source.Name.1]]='[1]прайс ЗПП'!$A$1:$A$1080),0),4)</f>
        <v>824.24828533053687</v>
      </c>
      <c r="J854" s="7">
        <f>мпф1[[#This Row],[цена]]*мпф1[[#This Row],[объем]]</f>
        <v>1916891.099262319</v>
      </c>
      <c r="K854" s="7">
        <v>611.80000000000007</v>
      </c>
      <c r="L854" t="s">
        <v>187</v>
      </c>
    </row>
    <row r="855" spans="1:12" x14ac:dyDescent="0.35">
      <c r="A855" t="s">
        <v>144</v>
      </c>
      <c r="B855" t="s">
        <v>201</v>
      </c>
      <c r="C855" t="s">
        <v>95</v>
      </c>
      <c r="D855">
        <f>VLOOKUP(мпф1[[#This Row],[Номенклатура]],[1]!Таблица213[[product_name]:[упаковка]],7,FALSE)</f>
        <v>718</v>
      </c>
      <c r="E855" t="s">
        <v>36</v>
      </c>
      <c r="F855" s="7">
        <v>17996.701534501059</v>
      </c>
      <c r="G855" t="str">
        <f>VLOOKUP(мпф1[[#This Row],[артикул]],[1]!Таблица213[[code]:[упаковка]],4,FALSE)</f>
        <v>ОХЛ</v>
      </c>
      <c r="H855" t="str">
        <f>VLOOKUP(мпф1[[#This Row],[артикул]],[1]!Таблица213[[code]:[упаковка]],5,FALSE)</f>
        <v>филе</v>
      </c>
      <c r="I855" s="7" cm="1">
        <f t="array" ref="I855">INDEX('[1]прайс ЗПП'!$A$1:$D$1080,MATCH(1,(мпф1[[#This Row],[артикул]]='[1]прайс ЗПП'!$B$1:$B$1080)*(мпф1[[#This Row],[Source.Name.1]]='[1]прайс ЗПП'!$A$1:$A$1080),0),4)</f>
        <v>1115.7940751178014</v>
      </c>
      <c r="J855" s="7">
        <f>мпф1[[#This Row],[цена]]*мпф1[[#This Row],[объем]]</f>
        <v>20080612.943859726</v>
      </c>
      <c r="K855" s="7">
        <v>404.76931754874653</v>
      </c>
      <c r="L855" t="s">
        <v>187</v>
      </c>
    </row>
    <row r="856" spans="1:12" x14ac:dyDescent="0.35">
      <c r="A856" t="s">
        <v>144</v>
      </c>
      <c r="B856" t="s">
        <v>201</v>
      </c>
      <c r="C856" t="s">
        <v>95</v>
      </c>
      <c r="D856">
        <f>VLOOKUP(мпф1[[#This Row],[Номенклатура]],[1]!Таблица213[[product_name]:[упаковка]],7,FALSE)</f>
        <v>727</v>
      </c>
      <c r="E856" t="s">
        <v>38</v>
      </c>
      <c r="F856" s="7">
        <v>2319.7997939859874</v>
      </c>
      <c r="G856" t="str">
        <f>VLOOKUP(мпф1[[#This Row],[артикул]],[1]!Таблица213[[code]:[упаковка]],4,FALSE)</f>
        <v>ОХЛ</v>
      </c>
      <c r="H856" t="str">
        <f>VLOOKUP(мпф1[[#This Row],[артикул]],[1]!Таблица213[[code]:[упаковка]],5,FALSE)</f>
        <v>грудка</v>
      </c>
      <c r="I856" s="7" cm="1">
        <f t="array" ref="I856">INDEX('[1]прайс ЗПП'!$A$1:$D$1080,MATCH(1,(мпф1[[#This Row],[артикул]]='[1]прайс ЗПП'!$B$1:$B$1080)*(мпф1[[#This Row],[Source.Name.1]]='[1]прайс ЗПП'!$A$1:$A$1080),0),4)</f>
        <v>891.67435740192946</v>
      </c>
      <c r="J856" s="7">
        <f>мпф1[[#This Row],[цена]]*мпф1[[#This Row],[объем]]</f>
        <v>2068505.9906035836</v>
      </c>
      <c r="K856" s="7">
        <v>504</v>
      </c>
      <c r="L856" t="s">
        <v>187</v>
      </c>
    </row>
    <row r="857" spans="1:12" x14ac:dyDescent="0.35">
      <c r="A857" t="s">
        <v>144</v>
      </c>
      <c r="B857" t="s">
        <v>201</v>
      </c>
      <c r="C857" t="s">
        <v>95</v>
      </c>
      <c r="D857">
        <f>VLOOKUP(мпф1[[#This Row],[Номенклатура]],[1]!Таблица213[[product_name]:[упаковка]],7,FALSE)</f>
        <v>730</v>
      </c>
      <c r="E857" t="s">
        <v>45</v>
      </c>
      <c r="F857" s="7">
        <v>1796.0890074018016</v>
      </c>
      <c r="G857" t="str">
        <f>VLOOKUP(мпф1[[#This Row],[артикул]],[1]!Таблица213[[code]:[упаковка]],4,FALSE)</f>
        <v>ОХЛ</v>
      </c>
      <c r="H857" t="str">
        <f>VLOOKUP(мпф1[[#This Row],[артикул]],[1]!Таблица213[[code]:[упаковка]],5,FALSE)</f>
        <v>желудки</v>
      </c>
      <c r="I857" s="7" cm="1">
        <f t="array" ref="I857">INDEX('[1]прайс ЗПП'!$A$1:$D$1080,MATCH(1,(мпф1[[#This Row],[артикул]]='[1]прайс ЗПП'!$B$1:$B$1080)*(мпф1[[#This Row],[Source.Name.1]]='[1]прайс ЗПП'!$A$1:$A$1080),0),4)</f>
        <v>560.52844849424787</v>
      </c>
      <c r="J857" s="7">
        <f>мпф1[[#This Row],[цена]]*мпф1[[#This Row],[объем]]</f>
        <v>1006758.9846765056</v>
      </c>
      <c r="K857" s="7">
        <v>409.2</v>
      </c>
      <c r="L857" t="s">
        <v>187</v>
      </c>
    </row>
    <row r="858" spans="1:12" x14ac:dyDescent="0.35">
      <c r="A858" t="s">
        <v>144</v>
      </c>
      <c r="B858" t="s">
        <v>201</v>
      </c>
      <c r="C858" t="s">
        <v>95</v>
      </c>
      <c r="D858">
        <f>VLOOKUP(мпф1[[#This Row],[Номенклатура]],[1]!Таблица213[[product_name]:[упаковка]],7,FALSE)</f>
        <v>732</v>
      </c>
      <c r="E858" t="s">
        <v>47</v>
      </c>
      <c r="F858" s="7">
        <v>1803.7265226706966</v>
      </c>
      <c r="G858" t="str">
        <f>VLOOKUP(мпф1[[#This Row],[артикул]],[1]!Таблица213[[code]:[упаковка]],4,FALSE)</f>
        <v>ОХЛ</v>
      </c>
      <c r="H858" t="str">
        <f>VLOOKUP(мпф1[[#This Row],[артикул]],[1]!Таблица213[[code]:[упаковка]],5,FALSE)</f>
        <v>печень</v>
      </c>
      <c r="I858" s="7" cm="1">
        <f t="array" ref="I858">INDEX('[1]прайс ЗПП'!$A$1:$D$1080,MATCH(1,(мпф1[[#This Row],[артикул]]='[1]прайс ЗПП'!$B$1:$B$1080)*(мпф1[[#This Row],[Source.Name.1]]='[1]прайс ЗПП'!$A$1:$A$1080),0),4)</f>
        <v>536.0700740421903</v>
      </c>
      <c r="J858" s="7">
        <f>мпф1[[#This Row],[цена]]*мпф1[[#This Row],[объем]]</f>
        <v>966923.81055994274</v>
      </c>
      <c r="K858" s="7">
        <v>1216.158199668188</v>
      </c>
      <c r="L858" t="s">
        <v>187</v>
      </c>
    </row>
    <row r="859" spans="1:12" x14ac:dyDescent="0.35">
      <c r="A859" t="s">
        <v>144</v>
      </c>
      <c r="B859" t="s">
        <v>201</v>
      </c>
      <c r="C859" t="s">
        <v>95</v>
      </c>
      <c r="D859">
        <f>VLOOKUP(мпф1[[#This Row],[Номенклатура]],[1]!Таблица213[[product_name]:[упаковка]],7,FALSE)</f>
        <v>734</v>
      </c>
      <c r="E859" t="s">
        <v>49</v>
      </c>
      <c r="F859" s="7">
        <v>1800.8698798069279</v>
      </c>
      <c r="G859" t="str">
        <f>VLOOKUP(мпф1[[#This Row],[артикул]],[1]!Таблица213[[code]:[упаковка]],4,FALSE)</f>
        <v>ОХЛ</v>
      </c>
      <c r="H859" t="str">
        <f>VLOOKUP(мпф1[[#This Row],[артикул]],[1]!Таблица213[[code]:[упаковка]],5,FALSE)</f>
        <v>сердце</v>
      </c>
      <c r="I859" s="7" cm="1">
        <f t="array" ref="I859">INDEX('[1]прайс ЗПП'!$A$1:$D$1080,MATCH(1,(мпф1[[#This Row],[артикул]]='[1]прайс ЗПП'!$B$1:$B$1080)*(мпф1[[#This Row],[Source.Name.1]]='[1]прайс ЗПП'!$A$1:$A$1080),0),4)</f>
        <v>895.87195896591265</v>
      </c>
      <c r="J859" s="7">
        <f>мпф1[[#This Row],[цена]]*мпф1[[#This Row],[объем]]</f>
        <v>1613348.8270653402</v>
      </c>
      <c r="K859" s="7">
        <v>952.8595782621469</v>
      </c>
      <c r="L859" t="s">
        <v>187</v>
      </c>
    </row>
    <row r="860" spans="1:12" x14ac:dyDescent="0.35">
      <c r="A860" t="s">
        <v>144</v>
      </c>
      <c r="B860" t="s">
        <v>192</v>
      </c>
      <c r="C860" t="s">
        <v>95</v>
      </c>
      <c r="D860">
        <f>VLOOKUP(мпф1[[#This Row],[Номенклатура]],[1]!Таблица213[[product_name]:[упаковка]],7,FALSE)</f>
        <v>701</v>
      </c>
      <c r="E860" t="s">
        <v>26</v>
      </c>
      <c r="F860" s="7">
        <v>46445.639728967566</v>
      </c>
      <c r="G860" t="str">
        <f>VLOOKUP(мпф1[[#This Row],[артикул]],[1]!Таблица213[[code]:[упаковка]],4,FALSE)</f>
        <v>ОХЛ</v>
      </c>
      <c r="H860" t="str">
        <f>VLOOKUP(мпф1[[#This Row],[артикул]],[1]!Таблица213[[code]:[упаковка]],5,FALSE)</f>
        <v>тушка</v>
      </c>
      <c r="I860" s="7" cm="1">
        <f t="array" ref="I860">INDEX('[1]прайс ЗПП'!$A$1:$D$1080,MATCH(1,(мпф1[[#This Row],[артикул]]='[1]прайс ЗПП'!$B$1:$B$1080)*(мпф1[[#This Row],[Source.Name.1]]='[1]прайс ЗПП'!$A$1:$A$1080),0),4)</f>
        <v>830.24406062674745</v>
      </c>
      <c r="J860" s="7">
        <f>мпф1[[#This Row],[цена]]*мпф1[[#This Row],[объем]]</f>
        <v>38561216.526985019</v>
      </c>
      <c r="K860" s="7">
        <v>924.20438681816131</v>
      </c>
      <c r="L860" t="s">
        <v>187</v>
      </c>
    </row>
    <row r="861" spans="1:12" x14ac:dyDescent="0.35">
      <c r="A861" t="s">
        <v>144</v>
      </c>
      <c r="B861" t="s">
        <v>192</v>
      </c>
      <c r="C861" t="s">
        <v>95</v>
      </c>
      <c r="D861">
        <f>VLOOKUP(мпф1[[#This Row],[Номенклатура]],[1]!Таблица213[[product_name]:[упаковка]],7,FALSE)</f>
        <v>710</v>
      </c>
      <c r="E861" t="s">
        <v>28</v>
      </c>
      <c r="F861" s="7">
        <v>46444.303163795514</v>
      </c>
      <c r="G861" t="str">
        <f>VLOOKUP(мпф1[[#This Row],[артикул]],[1]!Таблица213[[code]:[упаковка]],4,FALSE)</f>
        <v>ОХЛ</v>
      </c>
      <c r="H861" t="str">
        <f>VLOOKUP(мпф1[[#This Row],[артикул]],[1]!Таблица213[[code]:[упаковка]],5,FALSE)</f>
        <v>бедро</v>
      </c>
      <c r="I861" s="7" cm="1">
        <f t="array" ref="I861">INDEX('[1]прайс ЗПП'!$A$1:$D$1080,MATCH(1,(мпф1[[#This Row],[артикул]]='[1]прайс ЗПП'!$B$1:$B$1080)*(мпф1[[#This Row],[Source.Name.1]]='[1]прайс ЗПП'!$A$1:$A$1080),0),4)</f>
        <v>845.90641427682806</v>
      </c>
      <c r="J861" s="7">
        <f>мпф1[[#This Row],[цена]]*мпф1[[#This Row],[объем]]</f>
        <v>39287533.952872202</v>
      </c>
      <c r="K861" s="7">
        <v>751.99204268256517</v>
      </c>
      <c r="L861" t="s">
        <v>187</v>
      </c>
    </row>
    <row r="862" spans="1:12" x14ac:dyDescent="0.35">
      <c r="A862" t="s">
        <v>144</v>
      </c>
      <c r="B862" t="s">
        <v>192</v>
      </c>
      <c r="C862" t="s">
        <v>95</v>
      </c>
      <c r="D862">
        <f>VLOOKUP(мпф1[[#This Row],[Номенклатура]],[1]!Таблица213[[product_name]:[упаковка]],7,FALSE)</f>
        <v>712</v>
      </c>
      <c r="E862" t="s">
        <v>30</v>
      </c>
      <c r="F862" s="7">
        <v>34838.356176502901</v>
      </c>
      <c r="G862" t="str">
        <f>VLOOKUP(мпф1[[#This Row],[артикул]],[1]!Таблица213[[code]:[упаковка]],4,FALSE)</f>
        <v>ОХЛ</v>
      </c>
      <c r="H862" t="str">
        <f>VLOOKUP(мпф1[[#This Row],[артикул]],[1]!Таблица213[[code]:[упаковка]],5,FALSE)</f>
        <v>голень</v>
      </c>
      <c r="I862" s="7" cm="1">
        <f t="array" ref="I862">INDEX('[1]прайс ЗПП'!$A$1:$D$1080,MATCH(1,(мпф1[[#This Row],[артикул]]='[1]прайс ЗПП'!$B$1:$B$1080)*(мпф1[[#This Row],[Source.Name.1]]='[1]прайс ЗПП'!$A$1:$A$1080),0),4)</f>
        <v>879.63611193408849</v>
      </c>
      <c r="J862" s="7">
        <f>мпф1[[#This Row],[цена]]*мпф1[[#This Row],[объем]]</f>
        <v>30645076.173273947</v>
      </c>
      <c r="K862" s="7">
        <v>270.63109543863715</v>
      </c>
      <c r="L862" t="s">
        <v>187</v>
      </c>
    </row>
    <row r="863" spans="1:12" x14ac:dyDescent="0.35">
      <c r="A863" t="s">
        <v>144</v>
      </c>
      <c r="B863" t="s">
        <v>192</v>
      </c>
      <c r="C863" t="s">
        <v>95</v>
      </c>
      <c r="D863">
        <f>VLOOKUP(мпф1[[#This Row],[Номенклатура]],[1]!Таблица213[[product_name]:[упаковка]],7,FALSE)</f>
        <v>718</v>
      </c>
      <c r="E863" t="s">
        <v>36</v>
      </c>
      <c r="F863" s="7">
        <v>46449.394840641442</v>
      </c>
      <c r="G863" t="str">
        <f>VLOOKUP(мпф1[[#This Row],[артикул]],[1]!Таблица213[[code]:[упаковка]],4,FALSE)</f>
        <v>ОХЛ</v>
      </c>
      <c r="H863" t="str">
        <f>VLOOKUP(мпф1[[#This Row],[артикул]],[1]!Таблица213[[code]:[упаковка]],5,FALSE)</f>
        <v>филе</v>
      </c>
      <c r="I863" s="7" cm="1">
        <f t="array" ref="I863">INDEX('[1]прайс ЗПП'!$A$1:$D$1080,MATCH(1,(мпф1[[#This Row],[артикул]]='[1]прайс ЗПП'!$B$1:$B$1080)*(мпф1[[#This Row],[Source.Name.1]]='[1]прайс ЗПП'!$A$1:$A$1080),0),4)</f>
        <v>1115.7940751178014</v>
      </c>
      <c r="J863" s="7">
        <f>мпф1[[#This Row],[цена]]*мпф1[[#This Row],[объем]]</f>
        <v>51827959.555995092</v>
      </c>
      <c r="K863" s="7">
        <v>2028.6</v>
      </c>
      <c r="L863" t="s">
        <v>187</v>
      </c>
    </row>
    <row r="864" spans="1:12" x14ac:dyDescent="0.35">
      <c r="A864" t="s">
        <v>144</v>
      </c>
      <c r="B864" t="s">
        <v>192</v>
      </c>
      <c r="C864" t="s">
        <v>95</v>
      </c>
      <c r="D864">
        <f>VLOOKUP(мпф1[[#This Row],[Номенклатура]],[1]!Таблица213[[product_name]:[упаковка]],7,FALSE)</f>
        <v>714</v>
      </c>
      <c r="E864" t="s">
        <v>32</v>
      </c>
      <c r="F864" s="7">
        <v>34834.557573422637</v>
      </c>
      <c r="G864" t="str">
        <f>VLOOKUP(мпф1[[#This Row],[артикул]],[1]!Таблица213[[code]:[упаковка]],4,FALSE)</f>
        <v>ОХЛ</v>
      </c>
      <c r="H864" t="str">
        <f>VLOOKUP(мпф1[[#This Row],[артикул]],[1]!Таблица213[[code]:[упаковка]],5,FALSE)</f>
        <v>крыло</v>
      </c>
      <c r="I864" s="7" cm="1">
        <f t="array" ref="I864">INDEX('[1]прайс ЗПП'!$A$1:$D$1080,MATCH(1,(мпф1[[#This Row],[артикул]]='[1]прайс ЗПП'!$B$1:$B$1080)*(мпф1[[#This Row],[Source.Name.1]]='[1]прайс ЗПП'!$A$1:$A$1080),0),4)</f>
        <v>862.15022164168329</v>
      </c>
      <c r="J864" s="7">
        <f>мпф1[[#This Row],[цена]]*мпф1[[#This Row],[объем]]</f>
        <v>30032621.532716304</v>
      </c>
      <c r="K864" s="7">
        <v>1827</v>
      </c>
      <c r="L864" t="s">
        <v>187</v>
      </c>
    </row>
    <row r="865" spans="1:12" x14ac:dyDescent="0.35">
      <c r="A865" t="s">
        <v>144</v>
      </c>
      <c r="B865" t="s">
        <v>97</v>
      </c>
      <c r="C865" t="s">
        <v>97</v>
      </c>
      <c r="D865">
        <f>VLOOKUP(мпф1[[#This Row],[Номенклатура]],[1]!Таблица213[[product_name]:[упаковка]],7,FALSE)</f>
        <v>1615</v>
      </c>
      <c r="E865" t="s">
        <v>204</v>
      </c>
      <c r="F865" s="7">
        <v>1056.5229455304716</v>
      </c>
      <c r="G865" t="str">
        <f>VLOOKUP(мпф1[[#This Row],[артикул]],[1]!Таблица213[[code]:[упаковка]],4,FALSE)</f>
        <v>ОХЛ</v>
      </c>
      <c r="H865" t="str">
        <f>VLOOKUP(мпф1[[#This Row],[артикул]],[1]!Таблица213[[code]:[упаковка]],5,FALSE)</f>
        <v>голень</v>
      </c>
      <c r="I865" s="7" cm="1">
        <f t="array" ref="I865">INDEX('[1]прайс ЗПП'!$A$1:$D$1080,MATCH(1,(мпф1[[#This Row],[артикул]]='[1]прайс ЗПП'!$B$1:$B$1080)*(мпф1[[#This Row],[Source.Name.1]]='[1]прайс ЗПП'!$A$1:$A$1080),0),4)</f>
        <v>683.60705146579392</v>
      </c>
      <c r="J865" s="7">
        <f>мпф1[[#This Row],[цена]]*мпф1[[#This Row],[объем]]</f>
        <v>722246.53560004127</v>
      </c>
      <c r="K865" s="7">
        <v>146.9</v>
      </c>
      <c r="L865" t="s">
        <v>187</v>
      </c>
    </row>
    <row r="866" spans="1:12" x14ac:dyDescent="0.35">
      <c r="A866" t="s">
        <v>144</v>
      </c>
      <c r="B866" t="s">
        <v>97</v>
      </c>
      <c r="C866" t="s">
        <v>97</v>
      </c>
      <c r="D866">
        <f>VLOOKUP(мпф1[[#This Row],[Номенклатура]],[1]!Таблица213[[product_name]:[упаковка]],7,FALSE)</f>
        <v>983</v>
      </c>
      <c r="E866" t="s">
        <v>181</v>
      </c>
      <c r="F866" s="7">
        <v>528.60091788829777</v>
      </c>
      <c r="G866" t="str">
        <f>VLOOKUP(мпф1[[#This Row],[артикул]],[1]!Таблица213[[code]:[упаковка]],4,FALSE)</f>
        <v>ОХЛ</v>
      </c>
      <c r="H866" t="str">
        <f>VLOOKUP(мпф1[[#This Row],[артикул]],[1]!Таблица213[[code]:[упаковка]],5,FALSE)</f>
        <v>грудка</v>
      </c>
      <c r="I866" s="7" cm="1">
        <f t="array" ref="I866">INDEX('[1]прайс ЗПП'!$A$1:$D$1080,MATCH(1,(мпф1[[#This Row],[артикул]]='[1]прайс ЗПП'!$B$1:$B$1080)*(мпф1[[#This Row],[Source.Name.1]]='[1]прайс ЗПП'!$A$1:$A$1080),0),4)</f>
        <v>984.05438206850283</v>
      </c>
      <c r="J866" s="7">
        <f>мпф1[[#This Row],[цена]]*мпф1[[#This Row],[объем]]</f>
        <v>520172.0496134123</v>
      </c>
      <c r="K866" s="7">
        <v>3652.29</v>
      </c>
      <c r="L866" t="s">
        <v>187</v>
      </c>
    </row>
    <row r="867" spans="1:12" x14ac:dyDescent="0.35">
      <c r="A867" t="s">
        <v>144</v>
      </c>
      <c r="B867" t="s">
        <v>97</v>
      </c>
      <c r="C867" t="s">
        <v>97</v>
      </c>
      <c r="D867">
        <f>VLOOKUP(мпф1[[#This Row],[Номенклатура]],[1]!Таблица213[[product_name]:[упаковка]],7,FALSE)</f>
        <v>982</v>
      </c>
      <c r="E867" t="s">
        <v>100</v>
      </c>
      <c r="F867" s="7">
        <v>12729.192114824958</v>
      </c>
      <c r="G867" t="str">
        <f>VLOOKUP(мпф1[[#This Row],[артикул]],[1]!Таблица213[[code]:[упаковка]],4,FALSE)</f>
        <v>ОХЛ</v>
      </c>
      <c r="H867" t="str">
        <f>VLOOKUP(мпф1[[#This Row],[артикул]],[1]!Таблица213[[code]:[упаковка]],5,FALSE)</f>
        <v>филе</v>
      </c>
      <c r="I867" s="7" cm="1">
        <f t="array" ref="I867">INDEX('[1]прайс ЗПП'!$A$1:$D$1080,MATCH(1,(мпф1[[#This Row],[артикул]]='[1]прайс ЗПП'!$B$1:$B$1080)*(мпф1[[#This Row],[Source.Name.1]]='[1]прайс ЗПП'!$A$1:$A$1080),0),4)</f>
        <v>838.66272392838005</v>
      </c>
      <c r="J867" s="7">
        <f>мпф1[[#This Row],[цена]]*мпф1[[#This Row],[объем]]</f>
        <v>10675498.932426756</v>
      </c>
      <c r="K867" s="7">
        <v>5284.32</v>
      </c>
      <c r="L867" t="s">
        <v>187</v>
      </c>
    </row>
    <row r="868" spans="1:12" x14ac:dyDescent="0.35">
      <c r="A868" t="s">
        <v>144</v>
      </c>
      <c r="B868" t="s">
        <v>97</v>
      </c>
      <c r="C868" t="s">
        <v>97</v>
      </c>
      <c r="D868">
        <f>VLOOKUP(мпф1[[#This Row],[Номенклатура]],[1]!Таблица213[[product_name]:[упаковка]],7,FALSE)</f>
        <v>984</v>
      </c>
      <c r="E868" t="s">
        <v>101</v>
      </c>
      <c r="F868" s="7">
        <v>9547.8487755273309</v>
      </c>
      <c r="G868" t="str">
        <f>VLOOKUP(мпф1[[#This Row],[артикул]],[1]!Таблица213[[code]:[упаковка]],4,FALSE)</f>
        <v>ОХЛ</v>
      </c>
      <c r="H868" t="str">
        <f>VLOOKUP(мпф1[[#This Row],[артикул]],[1]!Таблица213[[code]:[упаковка]],5,FALSE)</f>
        <v>четвертина</v>
      </c>
      <c r="I868" s="7" cm="1">
        <f t="array" ref="I868">INDEX('[1]прайс ЗПП'!$A$1:$D$1080,MATCH(1,(мпф1[[#This Row],[артикул]]='[1]прайс ЗПП'!$B$1:$B$1080)*(мпф1[[#This Row],[Source.Name.1]]='[1]прайс ЗПП'!$A$1:$A$1080),0),4)</f>
        <v>732.46832792430882</v>
      </c>
      <c r="J868" s="7">
        <f>мпф1[[#This Row],[цена]]*мпф1[[#This Row],[объем]]</f>
        <v>6993496.8278846638</v>
      </c>
      <c r="K868" s="7">
        <v>3554.6149999999998</v>
      </c>
      <c r="L868" t="s">
        <v>187</v>
      </c>
    </row>
    <row r="869" spans="1:12" x14ac:dyDescent="0.35">
      <c r="A869" t="s">
        <v>144</v>
      </c>
      <c r="B869" t="s">
        <v>97</v>
      </c>
      <c r="C869" t="s">
        <v>97</v>
      </c>
      <c r="D869">
        <f>VLOOKUP(мпф1[[#This Row],[Номенклатура]],[1]!Таблица213[[product_name]:[упаковка]],7,FALSE)</f>
        <v>978</v>
      </c>
      <c r="E869" t="s">
        <v>98</v>
      </c>
      <c r="F869" s="7">
        <v>8490.3711405882477</v>
      </c>
      <c r="G869" t="str">
        <f>VLOOKUP(мпф1[[#This Row],[артикул]],[1]!Таблица213[[code]:[упаковка]],4,FALSE)</f>
        <v>ОХЛ</v>
      </c>
      <c r="H869" t="str">
        <f>VLOOKUP(мпф1[[#This Row],[артикул]],[1]!Таблица213[[code]:[упаковка]],5,FALSE)</f>
        <v>тушка</v>
      </c>
      <c r="I869" s="7" cm="1">
        <f t="array" ref="I869">INDEX('[1]прайс ЗПП'!$A$1:$D$1080,MATCH(1,(мпф1[[#This Row],[артикул]]='[1]прайс ЗПП'!$B$1:$B$1080)*(мпф1[[#This Row],[Source.Name.1]]='[1]прайс ЗПП'!$A$1:$A$1080),0),4)</f>
        <v>646.38314120437519</v>
      </c>
      <c r="J869" s="7">
        <f>мпф1[[#This Row],[цена]]*мпф1[[#This Row],[объем]]</f>
        <v>5488032.767844405</v>
      </c>
      <c r="K869" s="7">
        <v>4672.8</v>
      </c>
      <c r="L869" t="s">
        <v>187</v>
      </c>
    </row>
    <row r="870" spans="1:12" x14ac:dyDescent="0.35">
      <c r="A870" t="s">
        <v>144</v>
      </c>
      <c r="B870" t="s">
        <v>97</v>
      </c>
      <c r="C870" t="s">
        <v>97</v>
      </c>
      <c r="D870">
        <f>VLOOKUP(мпф1[[#This Row],[Номенклатура]],[1]!Таблица213[[product_name]:[упаковка]],7,FALSE)</f>
        <v>978</v>
      </c>
      <c r="E870" t="s">
        <v>98</v>
      </c>
      <c r="F870" s="7">
        <v>21210.54674433187</v>
      </c>
      <c r="G870" t="str">
        <f>VLOOKUP(мпф1[[#This Row],[артикул]],[1]!Таблица213[[code]:[упаковка]],4,FALSE)</f>
        <v>ОХЛ</v>
      </c>
      <c r="H870" t="str">
        <f>VLOOKUP(мпф1[[#This Row],[артикул]],[1]!Таблица213[[code]:[упаковка]],5,FALSE)</f>
        <v>тушка</v>
      </c>
      <c r="I870" s="7" cm="1">
        <f t="array" ref="I870">INDEX('[1]прайс ЗПП'!$A$1:$D$1080,MATCH(1,(мпф1[[#This Row],[артикул]]='[1]прайс ЗПП'!$B$1:$B$1080)*(мпф1[[#This Row],[Source.Name.1]]='[1]прайс ЗПП'!$A$1:$A$1080),0),4)</f>
        <v>646.38314120437519</v>
      </c>
      <c r="J870" s="7">
        <f>мпф1[[#This Row],[цена]]*мпф1[[#This Row],[объем]]</f>
        <v>13710139.831263468</v>
      </c>
      <c r="K870" s="7">
        <v>2841.7429999999999</v>
      </c>
      <c r="L870" t="s">
        <v>187</v>
      </c>
    </row>
    <row r="871" spans="1:12" x14ac:dyDescent="0.35">
      <c r="A871" t="s">
        <v>144</v>
      </c>
      <c r="B871" t="s">
        <v>97</v>
      </c>
      <c r="C871" t="s">
        <v>97</v>
      </c>
      <c r="D871">
        <f>VLOOKUP(мпф1[[#This Row],[Номенклатура]],[1]!Таблица213[[product_name]:[упаковка]],7,FALSE)</f>
        <v>978</v>
      </c>
      <c r="E871" t="s">
        <v>98</v>
      </c>
      <c r="F871" s="7">
        <v>5306.4819628676551</v>
      </c>
      <c r="G871" t="str">
        <f>VLOOKUP(мпф1[[#This Row],[артикул]],[1]!Таблица213[[code]:[упаковка]],4,FALSE)</f>
        <v>ОХЛ</v>
      </c>
      <c r="H871" t="str">
        <f>VLOOKUP(мпф1[[#This Row],[артикул]],[1]!Таблица213[[code]:[упаковка]],5,FALSE)</f>
        <v>тушка</v>
      </c>
      <c r="I871" s="7" cm="1">
        <f t="array" ref="I871">INDEX('[1]прайс ЗПП'!$A$1:$D$1080,MATCH(1,(мпф1[[#This Row],[артикул]]='[1]прайс ЗПП'!$B$1:$B$1080)*(мпф1[[#This Row],[Source.Name.1]]='[1]прайс ЗПП'!$A$1:$A$1080),0),4)</f>
        <v>646.38314120437519</v>
      </c>
      <c r="J871" s="7">
        <f>мпф1[[#This Row],[цена]]*мпф1[[#This Row],[объем]]</f>
        <v>3430020.4799027536</v>
      </c>
      <c r="K871" s="7">
        <v>2855.52</v>
      </c>
      <c r="L871" t="s">
        <v>187</v>
      </c>
    </row>
    <row r="872" spans="1:12" x14ac:dyDescent="0.35">
      <c r="A872" t="s">
        <v>144</v>
      </c>
      <c r="B872" t="s">
        <v>97</v>
      </c>
      <c r="C872" t="s">
        <v>97</v>
      </c>
      <c r="D872">
        <f>VLOOKUP(мпф1[[#This Row],[Номенклатура]],[1]!Таблица213[[product_name]:[упаковка]],7,FALSE)</f>
        <v>978</v>
      </c>
      <c r="E872" t="s">
        <v>98</v>
      </c>
      <c r="F872" s="7">
        <v>2122.5927851470619</v>
      </c>
      <c r="G872" t="str">
        <f>VLOOKUP(мпф1[[#This Row],[артикул]],[1]!Таблица213[[code]:[упаковка]],4,FALSE)</f>
        <v>ОХЛ</v>
      </c>
      <c r="H872" t="str">
        <f>VLOOKUP(мпф1[[#This Row],[артикул]],[1]!Таблица213[[code]:[упаковка]],5,FALSE)</f>
        <v>тушка</v>
      </c>
      <c r="I872" s="7" cm="1">
        <f t="array" ref="I872">INDEX('[1]прайс ЗПП'!$A$1:$D$1080,MATCH(1,(мпф1[[#This Row],[артикул]]='[1]прайс ЗПП'!$B$1:$B$1080)*(мпф1[[#This Row],[Source.Name.1]]='[1]прайс ЗПП'!$A$1:$A$1080),0),4)</f>
        <v>646.38314120437519</v>
      </c>
      <c r="J872" s="7">
        <f>мпф1[[#This Row],[цена]]*мпф1[[#This Row],[объем]]</f>
        <v>1372008.1919611013</v>
      </c>
      <c r="K872" s="7">
        <v>408.9</v>
      </c>
      <c r="L872" t="s">
        <v>187</v>
      </c>
    </row>
    <row r="873" spans="1:12" x14ac:dyDescent="0.35">
      <c r="A873" t="s">
        <v>144</v>
      </c>
      <c r="B873" t="s">
        <v>97</v>
      </c>
      <c r="C873" t="s">
        <v>97</v>
      </c>
      <c r="D873">
        <f>VLOOKUP(мпф1[[#This Row],[Номенклатура]],[1]!Таблица213[[product_name]:[упаковка]],7,FALSE)</f>
        <v>978</v>
      </c>
      <c r="E873" t="s">
        <v>98</v>
      </c>
      <c r="F873" s="7">
        <v>5306.4819628676551</v>
      </c>
      <c r="G873" t="str">
        <f>VLOOKUP(мпф1[[#This Row],[артикул]],[1]!Таблица213[[code]:[упаковка]],4,FALSE)</f>
        <v>ОХЛ</v>
      </c>
      <c r="H873" t="str">
        <f>VLOOKUP(мпф1[[#This Row],[артикул]],[1]!Таблица213[[code]:[упаковка]],5,FALSE)</f>
        <v>тушка</v>
      </c>
      <c r="I873" s="7" cm="1">
        <f t="array" ref="I873">INDEX('[1]прайс ЗПП'!$A$1:$D$1080,MATCH(1,(мпф1[[#This Row],[артикул]]='[1]прайс ЗПП'!$B$1:$B$1080)*(мпф1[[#This Row],[Source.Name.1]]='[1]прайс ЗПП'!$A$1:$A$1080),0),4)</f>
        <v>646.38314120437519</v>
      </c>
      <c r="J873" s="7">
        <f>мпф1[[#This Row],[цена]]*мпф1[[#This Row],[объем]]</f>
        <v>3430020.4799027536</v>
      </c>
      <c r="K873" s="7">
        <v>1323</v>
      </c>
      <c r="L873" t="s">
        <v>187</v>
      </c>
    </row>
    <row r="874" spans="1:12" x14ac:dyDescent="0.35">
      <c r="A874" t="s">
        <v>144</v>
      </c>
      <c r="B874" t="s">
        <v>97</v>
      </c>
      <c r="C874" t="s">
        <v>97</v>
      </c>
      <c r="D874">
        <f>VLOOKUP(мпф1[[#This Row],[Номенклатура]],[1]!Таблица213[[product_name]:[упаковка]],7,FALSE)</f>
        <v>981</v>
      </c>
      <c r="E874" t="s">
        <v>203</v>
      </c>
      <c r="F874" s="7">
        <v>932.55122199217215</v>
      </c>
      <c r="G874" t="str">
        <f>VLOOKUP(мпф1[[#This Row],[артикул]],[1]!Таблица213[[code]:[упаковка]],4,FALSE)</f>
        <v>ОХЛ</v>
      </c>
      <c r="H874" t="str">
        <f>VLOOKUP(мпф1[[#This Row],[артикул]],[1]!Таблица213[[code]:[упаковка]],5,FALSE)</f>
        <v>крыло</v>
      </c>
      <c r="I874" s="7" cm="1">
        <f t="array" ref="I874">INDEX('[1]прайс ЗПП'!$A$1:$D$1080,MATCH(1,(мпф1[[#This Row],[артикул]]='[1]прайс ЗПП'!$B$1:$B$1080)*(мпф1[[#This Row],[Source.Name.1]]='[1]прайс ЗПП'!$A$1:$A$1080),0),4)</f>
        <v>646.14842783999973</v>
      </c>
      <c r="J874" s="7">
        <f>мпф1[[#This Row],[цена]]*мпф1[[#This Row],[объем]]</f>
        <v>602566.50597051263</v>
      </c>
      <c r="K874" s="7">
        <v>5074.58</v>
      </c>
      <c r="L874" t="s">
        <v>187</v>
      </c>
    </row>
    <row r="875" spans="1:12" x14ac:dyDescent="0.35">
      <c r="A875" t="s">
        <v>144</v>
      </c>
      <c r="B875" t="s">
        <v>97</v>
      </c>
      <c r="C875" t="s">
        <v>97</v>
      </c>
      <c r="D875">
        <f>VLOOKUP(мпф1[[#This Row],[Номенклатура]],[1]!Таблица213[[product_name]:[упаковка]],7,FALSE)</f>
        <v>984</v>
      </c>
      <c r="E875" t="s">
        <v>101</v>
      </c>
      <c r="F875" s="7">
        <v>523.16979591930578</v>
      </c>
      <c r="G875" t="str">
        <f>VLOOKUP(мпф1[[#This Row],[артикул]],[1]!Таблица213[[code]:[упаковка]],4,FALSE)</f>
        <v>ОХЛ</v>
      </c>
      <c r="H875" t="str">
        <f>VLOOKUP(мпф1[[#This Row],[артикул]],[1]!Таблица213[[code]:[упаковка]],5,FALSE)</f>
        <v>четвертина</v>
      </c>
      <c r="I875" s="7" cm="1">
        <f t="array" ref="I875">INDEX('[1]прайс ЗПП'!$A$1:$D$1080,MATCH(1,(мпф1[[#This Row],[артикул]]='[1]прайс ЗПП'!$B$1:$B$1080)*(мпф1[[#This Row],[Source.Name.1]]='[1]прайс ЗПП'!$A$1:$A$1080),0),4)</f>
        <v>732.46832792430882</v>
      </c>
      <c r="J875" s="7">
        <f>мпф1[[#This Row],[цена]]*мпф1[[#This Row],[объем]]</f>
        <v>383205.30563751579</v>
      </c>
      <c r="K875" s="7">
        <v>5184</v>
      </c>
      <c r="L875" t="s">
        <v>187</v>
      </c>
    </row>
    <row r="876" spans="1:12" x14ac:dyDescent="0.35">
      <c r="A876" t="s">
        <v>144</v>
      </c>
      <c r="B876" t="s">
        <v>97</v>
      </c>
      <c r="C876" t="s">
        <v>97</v>
      </c>
      <c r="D876">
        <f>VLOOKUP(мпф1[[#This Row],[Номенклатура]],[1]!Таблица213[[product_name]:[упаковка]],7,FALSE)</f>
        <v>982</v>
      </c>
      <c r="E876" t="s">
        <v>100</v>
      </c>
      <c r="F876" s="7">
        <v>5834.2130526281062</v>
      </c>
      <c r="G876" t="str">
        <f>VLOOKUP(мпф1[[#This Row],[артикул]],[1]!Таблица213[[code]:[упаковка]],4,FALSE)</f>
        <v>ОХЛ</v>
      </c>
      <c r="H876" t="str">
        <f>VLOOKUP(мпф1[[#This Row],[артикул]],[1]!Таблица213[[code]:[упаковка]],5,FALSE)</f>
        <v>филе</v>
      </c>
      <c r="I876" s="7" cm="1">
        <f t="array" ref="I876">INDEX('[1]прайс ЗПП'!$A$1:$D$1080,MATCH(1,(мпф1[[#This Row],[артикул]]='[1]прайс ЗПП'!$B$1:$B$1080)*(мпф1[[#This Row],[Source.Name.1]]='[1]прайс ЗПП'!$A$1:$A$1080),0),4)</f>
        <v>838.66272392838005</v>
      </c>
      <c r="J876" s="7">
        <f>мпф1[[#This Row],[цена]]*мпф1[[#This Row],[объем]]</f>
        <v>4892937.0106955972</v>
      </c>
      <c r="K876" s="7">
        <v>1321.4519999999998</v>
      </c>
      <c r="L876" t="s">
        <v>187</v>
      </c>
    </row>
    <row r="877" spans="1:12" x14ac:dyDescent="0.35">
      <c r="A877" t="s">
        <v>144</v>
      </c>
      <c r="B877" t="s">
        <v>97</v>
      </c>
      <c r="C877" t="s">
        <v>97</v>
      </c>
      <c r="D877">
        <f>VLOOKUP(мпф1[[#This Row],[Номенклатура]],[1]!Таблица213[[product_name]:[упаковка]],7,FALSE)</f>
        <v>983</v>
      </c>
      <c r="E877" t="s">
        <v>181</v>
      </c>
      <c r="F877" s="7">
        <v>1057.2018357765955</v>
      </c>
      <c r="G877" t="str">
        <f>VLOOKUP(мпф1[[#This Row],[артикул]],[1]!Таблица213[[code]:[упаковка]],4,FALSE)</f>
        <v>ОХЛ</v>
      </c>
      <c r="H877" t="str">
        <f>VLOOKUP(мпф1[[#This Row],[артикул]],[1]!Таблица213[[code]:[упаковка]],5,FALSE)</f>
        <v>грудка</v>
      </c>
      <c r="I877" s="7" cm="1">
        <f t="array" ref="I877">INDEX('[1]прайс ЗПП'!$A$1:$D$1080,MATCH(1,(мпф1[[#This Row],[артикул]]='[1]прайс ЗПП'!$B$1:$B$1080)*(мпф1[[#This Row],[Source.Name.1]]='[1]прайс ЗПП'!$A$1:$A$1080),0),4)</f>
        <v>984.05438206850283</v>
      </c>
      <c r="J877" s="7">
        <f>мпф1[[#This Row],[цена]]*мпф1[[#This Row],[объем]]</f>
        <v>1040344.0992268246</v>
      </c>
      <c r="K877" s="7">
        <v>1517.4879999999998</v>
      </c>
      <c r="L877" t="s">
        <v>187</v>
      </c>
    </row>
    <row r="878" spans="1:12" x14ac:dyDescent="0.35">
      <c r="A878" t="s">
        <v>144</v>
      </c>
      <c r="B878" t="s">
        <v>97</v>
      </c>
      <c r="C878" t="s">
        <v>97</v>
      </c>
      <c r="D878">
        <f>VLOOKUP(мпф1[[#This Row],[Номенклатура]],[1]!Таблица213[[product_name]:[упаковка]],7,FALSE)</f>
        <v>978</v>
      </c>
      <c r="E878" t="s">
        <v>98</v>
      </c>
      <c r="F878" s="7">
        <v>7429.0747480147165</v>
      </c>
      <c r="G878" t="str">
        <f>VLOOKUP(мпф1[[#This Row],[артикул]],[1]!Таблица213[[code]:[упаковка]],4,FALSE)</f>
        <v>ОХЛ</v>
      </c>
      <c r="H878" t="str">
        <f>VLOOKUP(мпф1[[#This Row],[артикул]],[1]!Таблица213[[code]:[упаковка]],5,FALSE)</f>
        <v>тушка</v>
      </c>
      <c r="I878" s="7" cm="1">
        <f t="array" ref="I878">INDEX('[1]прайс ЗПП'!$A$1:$D$1080,MATCH(1,(мпф1[[#This Row],[артикул]]='[1]прайс ЗПП'!$B$1:$B$1080)*(мпф1[[#This Row],[Source.Name.1]]='[1]прайс ЗПП'!$A$1:$A$1080),0),4)</f>
        <v>646.38314120437519</v>
      </c>
      <c r="J878" s="7">
        <f>мпф1[[#This Row],[цена]]*мпф1[[#This Row],[объем]]</f>
        <v>4802028.6718638549</v>
      </c>
      <c r="K878" s="7">
        <v>401.20000000000005</v>
      </c>
      <c r="L878" t="s">
        <v>187</v>
      </c>
    </row>
    <row r="879" spans="1:12" x14ac:dyDescent="0.35">
      <c r="A879" t="s">
        <v>144</v>
      </c>
      <c r="B879" t="s">
        <v>97</v>
      </c>
      <c r="C879" t="s">
        <v>97</v>
      </c>
      <c r="D879">
        <f>VLOOKUP(мпф1[[#This Row],[Номенклатура]],[1]!Таблица213[[product_name]:[упаковка]],7,FALSE)</f>
        <v>982</v>
      </c>
      <c r="E879" t="s">
        <v>100</v>
      </c>
      <c r="F879" s="7">
        <v>3182.2980287062396</v>
      </c>
      <c r="G879" t="str">
        <f>VLOOKUP(мпф1[[#This Row],[артикул]],[1]!Таблица213[[code]:[упаковка]],4,FALSE)</f>
        <v>ОХЛ</v>
      </c>
      <c r="H879" t="str">
        <f>VLOOKUP(мпф1[[#This Row],[артикул]],[1]!Таблица213[[code]:[упаковка]],5,FALSE)</f>
        <v>филе</v>
      </c>
      <c r="I879" s="7" cm="1">
        <f t="array" ref="I879">INDEX('[1]прайс ЗПП'!$A$1:$D$1080,MATCH(1,(мпф1[[#This Row],[артикул]]='[1]прайс ЗПП'!$B$1:$B$1080)*(мпф1[[#This Row],[Source.Name.1]]='[1]прайс ЗПП'!$A$1:$A$1080),0),4)</f>
        <v>838.66272392838005</v>
      </c>
      <c r="J879" s="7">
        <f>мпф1[[#This Row],[цена]]*мпф1[[#This Row],[объем]]</f>
        <v>2668874.7331066891</v>
      </c>
      <c r="K879" s="7">
        <v>2029.6000000000001</v>
      </c>
      <c r="L879" t="s">
        <v>187</v>
      </c>
    </row>
    <row r="880" spans="1:12" x14ac:dyDescent="0.35">
      <c r="A880" t="s">
        <v>144</v>
      </c>
      <c r="B880" t="s">
        <v>97</v>
      </c>
      <c r="C880" t="s">
        <v>97</v>
      </c>
      <c r="D880">
        <f>VLOOKUP(мпф1[[#This Row],[Номенклатура]],[1]!Таблица213[[product_name]:[упаковка]],7,FALSE)</f>
        <v>981</v>
      </c>
      <c r="E880" s="22" t="s">
        <v>203</v>
      </c>
      <c r="F880" s="7">
        <v>786.00745853625938</v>
      </c>
      <c r="G880" t="str">
        <f>VLOOKUP(мпф1[[#This Row],[артикул]],[1]!Таблица213[[code]:[упаковка]],4,FALSE)</f>
        <v>ОХЛ</v>
      </c>
      <c r="H880" t="str">
        <f>VLOOKUP(мпф1[[#This Row],[артикул]],[1]!Таблица213[[code]:[упаковка]],5,FALSE)</f>
        <v>крыло</v>
      </c>
      <c r="I880" s="7" cm="1">
        <f t="array" ref="I880">INDEX('[1]прайс ЗПП'!$A$1:$D$1080,MATCH(1,(мпф1[[#This Row],[артикул]]='[1]прайс ЗПП'!$B$1:$B$1080)*(мпф1[[#This Row],[Source.Name.1]]='[1]прайс ЗПП'!$A$1:$A$1080),0),4)</f>
        <v>646.14842783999973</v>
      </c>
      <c r="J880" s="7">
        <f>мпф1[[#This Row],[цена]]*мпф1[[#This Row],[объем]]</f>
        <v>507877.48360371776</v>
      </c>
      <c r="K880" s="7">
        <v>1622.6000000000001</v>
      </c>
      <c r="L880" t="s">
        <v>187</v>
      </c>
    </row>
    <row r="881" spans="1:12" x14ac:dyDescent="0.35">
      <c r="A881" t="s">
        <v>144</v>
      </c>
      <c r="B881" t="s">
        <v>97</v>
      </c>
      <c r="C881" t="s">
        <v>97</v>
      </c>
      <c r="D881">
        <f>VLOOKUP(мпф1[[#This Row],[Номенклатура]],[1]!Таблица213[[product_name]:[упаковка]],7,FALSE)</f>
        <v>984</v>
      </c>
      <c r="E881" t="s">
        <v>101</v>
      </c>
      <c r="F881" s="7">
        <v>2121.7441723394068</v>
      </c>
      <c r="G881" t="str">
        <f>VLOOKUP(мпф1[[#This Row],[артикул]],[1]!Таблица213[[code]:[упаковка]],4,FALSE)</f>
        <v>ОХЛ</v>
      </c>
      <c r="H881" t="str">
        <f>VLOOKUP(мпф1[[#This Row],[артикул]],[1]!Таблица213[[code]:[упаковка]],5,FALSE)</f>
        <v>четвертина</v>
      </c>
      <c r="I881" s="7" cm="1">
        <f t="array" ref="I881">INDEX('[1]прайс ЗПП'!$A$1:$D$1080,MATCH(1,(мпф1[[#This Row],[артикул]]='[1]прайс ЗПП'!$B$1:$B$1080)*(мпф1[[#This Row],[Source.Name.1]]='[1]прайс ЗПП'!$A$1:$A$1080),0),4)</f>
        <v>732.46832792430882</v>
      </c>
      <c r="J881" s="7">
        <f>мпф1[[#This Row],[цена]]*мпф1[[#This Row],[объем]]</f>
        <v>1554110.4061965919</v>
      </c>
      <c r="K881" s="7">
        <v>713.80000000000007</v>
      </c>
      <c r="L881" t="s">
        <v>187</v>
      </c>
    </row>
    <row r="882" spans="1:12" x14ac:dyDescent="0.35">
      <c r="A882" t="s">
        <v>144</v>
      </c>
      <c r="B882" t="s">
        <v>97</v>
      </c>
      <c r="C882" t="s">
        <v>97</v>
      </c>
      <c r="D882">
        <f>VLOOKUP(мпф1[[#This Row],[Номенклатура]],[1]!Таблица213[[product_name]:[упаковка]],7,FALSE)</f>
        <v>983</v>
      </c>
      <c r="E882" t="s">
        <v>181</v>
      </c>
      <c r="F882" s="7">
        <v>3184.8205302769943</v>
      </c>
      <c r="G882" t="str">
        <f>VLOOKUP(мпф1[[#This Row],[артикул]],[1]!Таблица213[[code]:[упаковка]],4,FALSE)</f>
        <v>ОХЛ</v>
      </c>
      <c r="H882" t="str">
        <f>VLOOKUP(мпф1[[#This Row],[артикул]],[1]!Таблица213[[code]:[упаковка]],5,FALSE)</f>
        <v>грудка</v>
      </c>
      <c r="I882" s="7" cm="1">
        <f t="array" ref="I882">INDEX('[1]прайс ЗПП'!$A$1:$D$1080,MATCH(1,(мпф1[[#This Row],[артикул]]='[1]прайс ЗПП'!$B$1:$B$1080)*(мпф1[[#This Row],[Source.Name.1]]='[1]прайс ЗПП'!$A$1:$A$1080),0),4)</f>
        <v>984.05438206850283</v>
      </c>
      <c r="J882" s="7">
        <f>мпф1[[#This Row],[цена]]*мпф1[[#This Row],[объем]]</f>
        <v>3134036.5989208091</v>
      </c>
      <c r="K882" s="7">
        <v>1422.8254798683211</v>
      </c>
      <c r="L882" t="s">
        <v>187</v>
      </c>
    </row>
    <row r="883" spans="1:12" x14ac:dyDescent="0.35">
      <c r="A883" t="s">
        <v>144</v>
      </c>
      <c r="B883" t="s">
        <v>97</v>
      </c>
      <c r="C883" t="s">
        <v>97</v>
      </c>
      <c r="D883">
        <f>VLOOKUP(мпф1[[#This Row],[Номенклатура]],[1]!Таблица213[[product_name]:[упаковка]],7,FALSE)</f>
        <v>978</v>
      </c>
      <c r="E883" t="s">
        <v>98</v>
      </c>
      <c r="F883" s="7">
        <v>5306.4819628676551</v>
      </c>
      <c r="G883" t="str">
        <f>VLOOKUP(мпф1[[#This Row],[артикул]],[1]!Таблица213[[code]:[упаковка]],4,FALSE)</f>
        <v>ОХЛ</v>
      </c>
      <c r="H883" t="str">
        <f>VLOOKUP(мпф1[[#This Row],[артикул]],[1]!Таблица213[[code]:[упаковка]],5,FALSE)</f>
        <v>тушка</v>
      </c>
      <c r="I883" s="7" cm="1">
        <f t="array" ref="I883">INDEX('[1]прайс ЗПП'!$A$1:$D$1080,MATCH(1,(мпф1[[#This Row],[артикул]]='[1]прайс ЗПП'!$B$1:$B$1080)*(мпф1[[#This Row],[Source.Name.1]]='[1]прайс ЗПП'!$A$1:$A$1080),0),4)</f>
        <v>646.38314120437519</v>
      </c>
      <c r="J883" s="7">
        <f>мпф1[[#This Row],[цена]]*мпф1[[#This Row],[объем]]</f>
        <v>3430020.4799027536</v>
      </c>
      <c r="K883" s="7">
        <v>1521</v>
      </c>
      <c r="L883" t="s">
        <v>187</v>
      </c>
    </row>
    <row r="884" spans="1:12" x14ac:dyDescent="0.35">
      <c r="A884" t="s">
        <v>144</v>
      </c>
      <c r="B884" t="s">
        <v>97</v>
      </c>
      <c r="C884" t="s">
        <v>97</v>
      </c>
      <c r="D884">
        <f>VLOOKUP(мпф1[[#This Row],[Номенклатура]],[1]!Таблица213[[product_name]:[упаковка]],7,FALSE)</f>
        <v>981</v>
      </c>
      <c r="E884" t="s">
        <v>203</v>
      </c>
      <c r="F884" s="7">
        <v>932.55122199217215</v>
      </c>
      <c r="G884" t="str">
        <f>VLOOKUP(мпф1[[#This Row],[артикул]],[1]!Таблица213[[code]:[упаковка]],4,FALSE)</f>
        <v>ОХЛ</v>
      </c>
      <c r="H884" t="str">
        <f>VLOOKUP(мпф1[[#This Row],[артикул]],[1]!Таблица213[[code]:[упаковка]],5,FALSE)</f>
        <v>крыло</v>
      </c>
      <c r="I884" s="7" cm="1">
        <f t="array" ref="I884">INDEX('[1]прайс ЗПП'!$A$1:$D$1080,MATCH(1,(мпф1[[#This Row],[артикул]]='[1]прайс ЗПП'!$B$1:$B$1080)*(мпф1[[#This Row],[Source.Name.1]]='[1]прайс ЗПП'!$A$1:$A$1080),0),4)</f>
        <v>646.14842783999973</v>
      </c>
      <c r="J884" s="7">
        <f>мпф1[[#This Row],[цена]]*мпф1[[#This Row],[объем]]</f>
        <v>602566.50597051263</v>
      </c>
      <c r="K884" s="7">
        <v>1423.8</v>
      </c>
      <c r="L884" t="s">
        <v>187</v>
      </c>
    </row>
    <row r="885" spans="1:12" x14ac:dyDescent="0.35">
      <c r="A885" t="s">
        <v>144</v>
      </c>
      <c r="B885" t="s">
        <v>97</v>
      </c>
      <c r="C885" t="s">
        <v>97</v>
      </c>
      <c r="D885">
        <f>VLOOKUP(мпф1[[#This Row],[Номенклатура]],[1]!Таблица213[[product_name]:[упаковка]],7,FALSE)</f>
        <v>984</v>
      </c>
      <c r="E885" t="s">
        <v>101</v>
      </c>
      <c r="F885" s="7">
        <v>1060.8720861697034</v>
      </c>
      <c r="G885" t="str">
        <f>VLOOKUP(мпф1[[#This Row],[артикул]],[1]!Таблица213[[code]:[упаковка]],4,FALSE)</f>
        <v>ОХЛ</v>
      </c>
      <c r="H885" t="str">
        <f>VLOOKUP(мпф1[[#This Row],[артикул]],[1]!Таблица213[[code]:[упаковка]],5,FALSE)</f>
        <v>четвертина</v>
      </c>
      <c r="I885" s="7" cm="1">
        <f t="array" ref="I885">INDEX('[1]прайс ЗПП'!$A$1:$D$1080,MATCH(1,(мпф1[[#This Row],[артикул]]='[1]прайс ЗПП'!$B$1:$B$1080)*(мпф1[[#This Row],[Source.Name.1]]='[1]прайс ЗПП'!$A$1:$A$1080),0),4)</f>
        <v>732.46832792430882</v>
      </c>
      <c r="J885" s="7">
        <f>мпф1[[#This Row],[цена]]*мпф1[[#This Row],[объем]]</f>
        <v>777055.20309829595</v>
      </c>
      <c r="K885" s="7">
        <v>812.3</v>
      </c>
      <c r="L885" t="s">
        <v>187</v>
      </c>
    </row>
    <row r="886" spans="1:12" x14ac:dyDescent="0.35">
      <c r="A886" t="s">
        <v>144</v>
      </c>
      <c r="B886" t="s">
        <v>97</v>
      </c>
      <c r="C886" t="s">
        <v>97</v>
      </c>
      <c r="D886">
        <f>VLOOKUP(мпф1[[#This Row],[Номенклатура]],[1]!Таблица213[[product_name]:[упаковка]],7,FALSE)</f>
        <v>978</v>
      </c>
      <c r="E886" t="s">
        <v>98</v>
      </c>
      <c r="F886" s="7">
        <v>21210.54674433187</v>
      </c>
      <c r="G886" t="str">
        <f>VLOOKUP(мпф1[[#This Row],[артикул]],[1]!Таблица213[[code]:[упаковка]],4,FALSE)</f>
        <v>ОХЛ</v>
      </c>
      <c r="H886" t="str">
        <f>VLOOKUP(мпф1[[#This Row],[артикул]],[1]!Таблица213[[code]:[упаковка]],5,FALSE)</f>
        <v>тушка</v>
      </c>
      <c r="I886" s="7" cm="1">
        <f t="array" ref="I886">INDEX('[1]прайс ЗПП'!$A$1:$D$1080,MATCH(1,(мпф1[[#This Row],[артикул]]='[1]прайс ЗПП'!$B$1:$B$1080)*(мпф1[[#This Row],[Source.Name.1]]='[1]прайс ЗПП'!$A$1:$A$1080),0),4)</f>
        <v>646.38314120437519</v>
      </c>
      <c r="J886" s="7">
        <f>мпф1[[#This Row],[цена]]*мпф1[[#This Row],[объем]]</f>
        <v>13710139.831263468</v>
      </c>
      <c r="K886" s="7">
        <v>818.4</v>
      </c>
      <c r="L886" t="s">
        <v>187</v>
      </c>
    </row>
    <row r="887" spans="1:12" x14ac:dyDescent="0.35">
      <c r="A887" t="s">
        <v>144</v>
      </c>
      <c r="B887" t="s">
        <v>97</v>
      </c>
      <c r="C887" t="s">
        <v>97</v>
      </c>
      <c r="D887">
        <f>VLOOKUP(мпф1[[#This Row],[Номенклатура]],[1]!Таблица213[[product_name]:[упаковка]],7,FALSE)</f>
        <v>982</v>
      </c>
      <c r="E887" t="s">
        <v>100</v>
      </c>
      <c r="F887" s="7">
        <v>2121.5320191374931</v>
      </c>
      <c r="G887" t="str">
        <f>VLOOKUP(мпф1[[#This Row],[артикул]],[1]!Таблица213[[code]:[упаковка]],4,FALSE)</f>
        <v>ОХЛ</v>
      </c>
      <c r="H887" t="str">
        <f>VLOOKUP(мпф1[[#This Row],[артикул]],[1]!Таблица213[[code]:[упаковка]],5,FALSE)</f>
        <v>филе</v>
      </c>
      <c r="I887" s="7" cm="1">
        <f t="array" ref="I887">INDEX('[1]прайс ЗПП'!$A$1:$D$1080,MATCH(1,(мпф1[[#This Row],[артикул]]='[1]прайс ЗПП'!$B$1:$B$1080)*(мпф1[[#This Row],[Source.Name.1]]='[1]прайс ЗПП'!$A$1:$A$1080),0),4)</f>
        <v>838.66272392838005</v>
      </c>
      <c r="J887" s="7">
        <f>мпф1[[#This Row],[цена]]*мпф1[[#This Row],[объем]]</f>
        <v>1779249.822071126</v>
      </c>
      <c r="K887" s="7">
        <v>1917.7879302459887</v>
      </c>
      <c r="L887" t="s">
        <v>187</v>
      </c>
    </row>
    <row r="888" spans="1:12" x14ac:dyDescent="0.35">
      <c r="A888" t="s">
        <v>144</v>
      </c>
      <c r="B888" t="s">
        <v>97</v>
      </c>
      <c r="C888" t="s">
        <v>97</v>
      </c>
      <c r="D888">
        <f>VLOOKUP(мпф1[[#This Row],[Номенклатура]],[1]!Таблица213[[product_name]:[упаковка]],7,FALSE)</f>
        <v>978</v>
      </c>
      <c r="E888" t="s">
        <v>98</v>
      </c>
      <c r="F888" s="7">
        <v>2122.5927851470619</v>
      </c>
      <c r="G888" t="str">
        <f>VLOOKUP(мпф1[[#This Row],[артикул]],[1]!Таблица213[[code]:[упаковка]],4,FALSE)</f>
        <v>ОХЛ</v>
      </c>
      <c r="H888" t="str">
        <f>VLOOKUP(мпф1[[#This Row],[артикул]],[1]!Таблица213[[code]:[упаковка]],5,FALSE)</f>
        <v>тушка</v>
      </c>
      <c r="I888" s="7" cm="1">
        <f t="array" ref="I888">INDEX('[1]прайс ЗПП'!$A$1:$D$1080,MATCH(1,(мпф1[[#This Row],[артикул]]='[1]прайс ЗПП'!$B$1:$B$1080)*(мпф1[[#This Row],[Source.Name.1]]='[1]прайс ЗПП'!$A$1:$A$1080),0),4)</f>
        <v>646.38314120437519</v>
      </c>
      <c r="J888" s="7">
        <f>мпф1[[#This Row],[цена]]*мпф1[[#This Row],[объем]]</f>
        <v>1372008.1919611013</v>
      </c>
      <c r="K888" s="7">
        <v>1386.9400528037916</v>
      </c>
      <c r="L888" t="s">
        <v>187</v>
      </c>
    </row>
    <row r="889" spans="1:12" x14ac:dyDescent="0.35">
      <c r="A889" t="s">
        <v>144</v>
      </c>
      <c r="B889" t="s">
        <v>97</v>
      </c>
      <c r="C889" t="s">
        <v>97</v>
      </c>
      <c r="D889">
        <f>VLOOKUP(мпф1[[#This Row],[Номенклатура]],[1]!Таблица213[[product_name]:[упаковка]],7,FALSE)</f>
        <v>984</v>
      </c>
      <c r="E889" t="s">
        <v>101</v>
      </c>
      <c r="F889" s="7">
        <v>1060.8720861697034</v>
      </c>
      <c r="G889" t="str">
        <f>VLOOKUP(мпф1[[#This Row],[артикул]],[1]!Таблица213[[code]:[упаковка]],4,FALSE)</f>
        <v>ОХЛ</v>
      </c>
      <c r="H889" t="str">
        <f>VLOOKUP(мпф1[[#This Row],[артикул]],[1]!Таблица213[[code]:[упаковка]],5,FALSE)</f>
        <v>четвертина</v>
      </c>
      <c r="I889" s="7" cm="1">
        <f t="array" ref="I889">INDEX('[1]прайс ЗПП'!$A$1:$D$1080,MATCH(1,(мпф1[[#This Row],[артикул]]='[1]прайс ЗПП'!$B$1:$B$1080)*(мпф1[[#This Row],[Source.Name.1]]='[1]прайс ЗПП'!$A$1:$A$1080),0),4)</f>
        <v>732.46832792430882</v>
      </c>
      <c r="J889" s="7">
        <f>мпф1[[#This Row],[цена]]*мпф1[[#This Row],[объем]]</f>
        <v>777055.20309829595</v>
      </c>
      <c r="K889" s="7">
        <v>1398.1553544172186</v>
      </c>
      <c r="L889" t="s">
        <v>187</v>
      </c>
    </row>
    <row r="890" spans="1:12" x14ac:dyDescent="0.35">
      <c r="A890" t="s">
        <v>144</v>
      </c>
      <c r="B890" t="s">
        <v>97</v>
      </c>
      <c r="C890" t="s">
        <v>97</v>
      </c>
      <c r="D890">
        <f>VLOOKUP(мпф1[[#This Row],[Номенклатура]],[1]!Таблица213[[product_name]:[упаковка]],7,FALSE)</f>
        <v>983</v>
      </c>
      <c r="E890" t="s">
        <v>181</v>
      </c>
      <c r="F890" s="7">
        <v>2127.6186945003988</v>
      </c>
      <c r="G890" t="str">
        <f>VLOOKUP(мпф1[[#This Row],[артикул]],[1]!Таблица213[[code]:[упаковка]],4,FALSE)</f>
        <v>ОХЛ</v>
      </c>
      <c r="H890" t="str">
        <f>VLOOKUP(мпф1[[#This Row],[артикул]],[1]!Таблица213[[code]:[упаковка]],5,FALSE)</f>
        <v>грудка</v>
      </c>
      <c r="I890" s="7" cm="1">
        <f t="array" ref="I890">INDEX('[1]прайс ЗПП'!$A$1:$D$1080,MATCH(1,(мпф1[[#This Row],[артикул]]='[1]прайс ЗПП'!$B$1:$B$1080)*(мпф1[[#This Row],[Source.Name.1]]='[1]прайс ЗПП'!$A$1:$A$1080),0),4)</f>
        <v>984.05438206850283</v>
      </c>
      <c r="J890" s="7">
        <f>мпф1[[#This Row],[цена]]*мпф1[[#This Row],[объем]]</f>
        <v>2093692.4996939846</v>
      </c>
      <c r="K890" s="7">
        <v>530.12814702672745</v>
      </c>
      <c r="L890" t="s">
        <v>187</v>
      </c>
    </row>
    <row r="891" spans="1:12" x14ac:dyDescent="0.35">
      <c r="A891" t="s">
        <v>144</v>
      </c>
      <c r="B891" t="s">
        <v>97</v>
      </c>
      <c r="C891" t="s">
        <v>97</v>
      </c>
      <c r="D891">
        <f>VLOOKUP(мпф1[[#This Row],[Номенклатура]],[1]!Таблица213[[product_name]:[упаковка]],7,FALSE)</f>
        <v>981</v>
      </c>
      <c r="E891" t="s">
        <v>203</v>
      </c>
      <c r="F891" s="7">
        <v>932.55122199217215</v>
      </c>
      <c r="G891" t="str">
        <f>VLOOKUP(мпф1[[#This Row],[артикул]],[1]!Таблица213[[code]:[упаковка]],4,FALSE)</f>
        <v>ОХЛ</v>
      </c>
      <c r="H891" t="str">
        <f>VLOOKUP(мпф1[[#This Row],[артикул]],[1]!Таблица213[[code]:[упаковка]],5,FALSE)</f>
        <v>крыло</v>
      </c>
      <c r="I891" s="7" cm="1">
        <f t="array" ref="I891">INDEX('[1]прайс ЗПП'!$A$1:$D$1080,MATCH(1,(мпф1[[#This Row],[артикул]]='[1]прайс ЗПП'!$B$1:$B$1080)*(мпф1[[#This Row],[Source.Name.1]]='[1]прайс ЗПП'!$A$1:$A$1080),0),4)</f>
        <v>646.14842783999973</v>
      </c>
      <c r="J891" s="7">
        <f>мпф1[[#This Row],[цена]]*мпф1[[#This Row],[объем]]</f>
        <v>602566.50597051263</v>
      </c>
      <c r="K891" s="7">
        <v>843.72236493589185</v>
      </c>
      <c r="L891" t="s">
        <v>187</v>
      </c>
    </row>
    <row r="892" spans="1:12" x14ac:dyDescent="0.35">
      <c r="A892" t="s">
        <v>144</v>
      </c>
      <c r="B892" t="s">
        <v>97</v>
      </c>
      <c r="C892" t="s">
        <v>97</v>
      </c>
      <c r="D892">
        <f>VLOOKUP(мпф1[[#This Row],[Номенклатура]],[1]!Таблица213[[product_name]:[упаковка]],7,FALSE)</f>
        <v>981</v>
      </c>
      <c r="E892" t="s">
        <v>203</v>
      </c>
      <c r="F892" s="7">
        <v>466.27561099608607</v>
      </c>
      <c r="G892" t="str">
        <f>VLOOKUP(мпф1[[#This Row],[артикул]],[1]!Таблица213[[code]:[упаковка]],4,FALSE)</f>
        <v>ОХЛ</v>
      </c>
      <c r="H892" t="str">
        <f>VLOOKUP(мпф1[[#This Row],[артикул]],[1]!Таблица213[[code]:[упаковка]],5,FALSE)</f>
        <v>крыло</v>
      </c>
      <c r="I892" s="7" cm="1">
        <f t="array" ref="I892">INDEX('[1]прайс ЗПП'!$A$1:$D$1080,MATCH(1,(мпф1[[#This Row],[артикул]]='[1]прайс ЗПП'!$B$1:$B$1080)*(мпф1[[#This Row],[Source.Name.1]]='[1]прайс ЗПП'!$A$1:$A$1080),0),4)</f>
        <v>646.14842783999973</v>
      </c>
      <c r="J892" s="7">
        <f>мпф1[[#This Row],[цена]]*мпф1[[#This Row],[объем]]</f>
        <v>301283.25298525632</v>
      </c>
      <c r="K892" s="7">
        <v>1503.9840853651303</v>
      </c>
      <c r="L892" t="s">
        <v>187</v>
      </c>
    </row>
    <row r="893" spans="1:12" x14ac:dyDescent="0.35">
      <c r="A893" t="s">
        <v>144</v>
      </c>
      <c r="B893" t="s">
        <v>97</v>
      </c>
      <c r="C893" t="s">
        <v>97</v>
      </c>
      <c r="D893">
        <f>VLOOKUP(мпф1[[#This Row],[Номенклатура]],[1]!Таблица213[[product_name]:[упаковка]],7,FALSE)</f>
        <v>982</v>
      </c>
      <c r="E893" t="s">
        <v>100</v>
      </c>
      <c r="F893" s="7">
        <v>10607.660095687466</v>
      </c>
      <c r="G893" t="str">
        <f>VLOOKUP(мпф1[[#This Row],[артикул]],[1]!Таблица213[[code]:[упаковка]],4,FALSE)</f>
        <v>ОХЛ</v>
      </c>
      <c r="H893" t="str">
        <f>VLOOKUP(мпф1[[#This Row],[артикул]],[1]!Таблица213[[code]:[упаковка]],5,FALSE)</f>
        <v>филе</v>
      </c>
      <c r="I893" s="7" cm="1">
        <f t="array" ref="I893">INDEX('[1]прайс ЗПП'!$A$1:$D$1080,MATCH(1,(мпф1[[#This Row],[артикул]]='[1]прайс ЗПП'!$B$1:$B$1080)*(мпф1[[#This Row],[Source.Name.1]]='[1]прайс ЗПП'!$A$1:$A$1080),0),4)</f>
        <v>838.66272392838005</v>
      </c>
      <c r="J893" s="7">
        <f>мпф1[[#This Row],[цена]]*мпф1[[#This Row],[объем]]</f>
        <v>8896249.1103556305</v>
      </c>
      <c r="K893" s="7">
        <v>90.210365146212382</v>
      </c>
      <c r="L893" t="s">
        <v>187</v>
      </c>
    </row>
    <row r="894" spans="1:12" x14ac:dyDescent="0.35">
      <c r="A894" t="s">
        <v>144</v>
      </c>
      <c r="B894" t="s">
        <v>97</v>
      </c>
      <c r="C894" t="s">
        <v>97</v>
      </c>
      <c r="D894">
        <f>VLOOKUP(мпф1[[#This Row],[Номенклатура]],[1]!Таблица213[[product_name]:[упаковка]],7,FALSE)</f>
        <v>1614</v>
      </c>
      <c r="E894" t="s">
        <v>205</v>
      </c>
      <c r="F894" s="7">
        <v>1591.1490143531198</v>
      </c>
      <c r="G894" t="str">
        <f>VLOOKUP(мпф1[[#This Row],[артикул]],[1]!Таблица213[[code]:[упаковка]],4,FALSE)</f>
        <v>ОХЛ</v>
      </c>
      <c r="H894" t="str">
        <f>VLOOKUP(мпф1[[#This Row],[артикул]],[1]!Таблица213[[code]:[упаковка]],5,FALSE)</f>
        <v>бедро</v>
      </c>
      <c r="I894" s="7" cm="1">
        <f t="array" ref="I894">INDEX('[1]прайс ЗПП'!$A$1:$D$1080,MATCH(1,(мпф1[[#This Row],[артикул]]='[1]прайс ЗПП'!$B$1:$B$1080)*(мпф1[[#This Row],[Source.Name.1]]='[1]прайс ЗПП'!$A$1:$A$1080),0),4)</f>
        <v>680.43905943915786</v>
      </c>
      <c r="J894" s="7">
        <f>мпф1[[#This Row],[цена]]*мпф1[[#This Row],[объем]]</f>
        <v>1082679.93875398</v>
      </c>
      <c r="K894" s="7">
        <v>176.99198632739652</v>
      </c>
      <c r="L894" t="s">
        <v>187</v>
      </c>
    </row>
    <row r="895" spans="1:12" x14ac:dyDescent="0.35">
      <c r="A895" t="s">
        <v>144</v>
      </c>
      <c r="B895" t="s">
        <v>97</v>
      </c>
      <c r="C895" t="s">
        <v>97</v>
      </c>
      <c r="D895">
        <f>VLOOKUP(мпф1[[#This Row],[Номенклатура]],[1]!Таблица213[[product_name]:[упаковка]],7,FALSE)</f>
        <v>978</v>
      </c>
      <c r="E895" t="s">
        <v>98</v>
      </c>
      <c r="F895" s="7">
        <v>3183.8891777205927</v>
      </c>
      <c r="G895" t="str">
        <f>VLOOKUP(мпф1[[#This Row],[артикул]],[1]!Таблица213[[code]:[упаковка]],4,FALSE)</f>
        <v>ОХЛ</v>
      </c>
      <c r="H895" t="str">
        <f>VLOOKUP(мпф1[[#This Row],[артикул]],[1]!Таблица213[[code]:[упаковка]],5,FALSE)</f>
        <v>тушка</v>
      </c>
      <c r="I895" s="7" cm="1">
        <f t="array" ref="I895">INDEX('[1]прайс ЗПП'!$A$1:$D$1080,MATCH(1,(мпф1[[#This Row],[артикул]]='[1]прайс ЗПП'!$B$1:$B$1080)*(мпф1[[#This Row],[Source.Name.1]]='[1]прайс ЗПП'!$A$1:$A$1080),0),4)</f>
        <v>646.38314120437519</v>
      </c>
      <c r="J895" s="7">
        <f>мпф1[[#This Row],[цена]]*мпф1[[#This Row],[объем]]</f>
        <v>2058012.2879416519</v>
      </c>
      <c r="K895" s="7">
        <v>171.61152345857252</v>
      </c>
      <c r="L895" t="s">
        <v>187</v>
      </c>
    </row>
    <row r="896" spans="1:12" x14ac:dyDescent="0.35">
      <c r="A896" t="s">
        <v>144</v>
      </c>
      <c r="B896" t="s">
        <v>97</v>
      </c>
      <c r="C896" t="s">
        <v>97</v>
      </c>
      <c r="D896">
        <f>VLOOKUP(мпф1[[#This Row],[Номенклатура]],[1]!Таблица213[[product_name]:[упаковка]],7,FALSE)</f>
        <v>981</v>
      </c>
      <c r="E896" t="s">
        <v>203</v>
      </c>
      <c r="F896" s="7">
        <v>133.22160314173888</v>
      </c>
      <c r="G896" t="str">
        <f>VLOOKUP(мпф1[[#This Row],[артикул]],[1]!Таблица213[[code]:[упаковка]],4,FALSE)</f>
        <v>ОХЛ</v>
      </c>
      <c r="H896" t="str">
        <f>VLOOKUP(мпф1[[#This Row],[артикул]],[1]!Таблица213[[code]:[упаковка]],5,FALSE)</f>
        <v>крыло</v>
      </c>
      <c r="I896" s="7" cm="1">
        <f t="array" ref="I896">INDEX('[1]прайс ЗПП'!$A$1:$D$1080,MATCH(1,(мпф1[[#This Row],[артикул]]='[1]прайс ЗПП'!$B$1:$B$1080)*(мпф1[[#This Row],[Source.Name.1]]='[1]прайс ЗПП'!$A$1:$A$1080),0),4)</f>
        <v>646.14842783999973</v>
      </c>
      <c r="J896" s="7">
        <f>мпф1[[#This Row],[цена]]*мпф1[[#This Row],[объем]]</f>
        <v>86080.929424358954</v>
      </c>
      <c r="K896" s="7">
        <v>5077.8</v>
      </c>
      <c r="L896" t="s">
        <v>187</v>
      </c>
    </row>
    <row r="897" spans="1:12" x14ac:dyDescent="0.35">
      <c r="A897" t="s">
        <v>144</v>
      </c>
      <c r="B897" t="s">
        <v>97</v>
      </c>
      <c r="C897" t="s">
        <v>97</v>
      </c>
      <c r="D897">
        <f>VLOOKUP(мпф1[[#This Row],[Номенклатура]],[1]!Таблица213[[product_name]:[упаковка]],7,FALSE)</f>
        <v>982</v>
      </c>
      <c r="E897" t="s">
        <v>100</v>
      </c>
      <c r="F897" s="7">
        <v>3182.2980287062396</v>
      </c>
      <c r="G897" t="str">
        <f>VLOOKUP(мпф1[[#This Row],[артикул]],[1]!Таблица213[[code]:[упаковка]],4,FALSE)</f>
        <v>ОХЛ</v>
      </c>
      <c r="H897" t="str">
        <f>VLOOKUP(мпф1[[#This Row],[артикул]],[1]!Таблица213[[code]:[упаковка]],5,FALSE)</f>
        <v>филе</v>
      </c>
      <c r="I897" s="7" cm="1">
        <f t="array" ref="I897">INDEX('[1]прайс ЗПП'!$A$1:$D$1080,MATCH(1,(мпф1[[#This Row],[артикул]]='[1]прайс ЗПП'!$B$1:$B$1080)*(мпф1[[#This Row],[Source.Name.1]]='[1]прайс ЗПП'!$A$1:$A$1080),0),4)</f>
        <v>838.66272392838005</v>
      </c>
      <c r="J897" s="7">
        <f>мпф1[[#This Row],[цена]]*мпф1[[#This Row],[объем]]</f>
        <v>2668874.7331066891</v>
      </c>
      <c r="K897" s="7">
        <v>3279.8999999999996</v>
      </c>
      <c r="L897" t="s">
        <v>187</v>
      </c>
    </row>
    <row r="898" spans="1:12" x14ac:dyDescent="0.35">
      <c r="A898" t="s">
        <v>144</v>
      </c>
      <c r="B898" t="s">
        <v>97</v>
      </c>
      <c r="C898" t="s">
        <v>97</v>
      </c>
      <c r="D898">
        <f>VLOOKUP(мпф1[[#This Row],[Номенклатура]],[1]!Таблица213[[product_name]:[упаковка]],7,FALSE)</f>
        <v>978</v>
      </c>
      <c r="E898" t="s">
        <v>98</v>
      </c>
      <c r="F898" s="7">
        <v>3183.8891777205927</v>
      </c>
      <c r="G898" t="str">
        <f>VLOOKUP(мпф1[[#This Row],[артикул]],[1]!Таблица213[[code]:[упаковка]],4,FALSE)</f>
        <v>ОХЛ</v>
      </c>
      <c r="H898" t="str">
        <f>VLOOKUP(мпф1[[#This Row],[артикул]],[1]!Таблица213[[code]:[упаковка]],5,FALSE)</f>
        <v>тушка</v>
      </c>
      <c r="I898" s="7" cm="1">
        <f t="array" ref="I898">INDEX('[1]прайс ЗПП'!$A$1:$D$1080,MATCH(1,(мпф1[[#This Row],[артикул]]='[1]прайс ЗПП'!$B$1:$B$1080)*(мпф1[[#This Row],[Source.Name.1]]='[1]прайс ЗПП'!$A$1:$A$1080),0),4)</f>
        <v>646.38314120437519</v>
      </c>
      <c r="J898" s="7">
        <f>мпф1[[#This Row],[цена]]*мпф1[[#This Row],[объем]]</f>
        <v>2058012.2879416519</v>
      </c>
      <c r="K898" s="7">
        <v>41706</v>
      </c>
      <c r="L898" t="s">
        <v>187</v>
      </c>
    </row>
    <row r="899" spans="1:12" x14ac:dyDescent="0.35">
      <c r="A899" t="s">
        <v>144</v>
      </c>
      <c r="B899" t="s">
        <v>97</v>
      </c>
      <c r="C899" t="s">
        <v>97</v>
      </c>
      <c r="D899">
        <f>VLOOKUP(мпф1[[#This Row],[Номенклатура]],[1]!Таблица213[[product_name]:[упаковка]],7,FALSE)</f>
        <v>984</v>
      </c>
      <c r="E899" t="s">
        <v>101</v>
      </c>
      <c r="F899" s="7">
        <v>523.16979591930578</v>
      </c>
      <c r="G899" t="str">
        <f>VLOOKUP(мпф1[[#This Row],[артикул]],[1]!Таблица213[[code]:[упаковка]],4,FALSE)</f>
        <v>ОХЛ</v>
      </c>
      <c r="H899" t="str">
        <f>VLOOKUP(мпф1[[#This Row],[артикул]],[1]!Таблица213[[code]:[упаковка]],5,FALSE)</f>
        <v>четвертина</v>
      </c>
      <c r="I899" s="7" cm="1">
        <f t="array" ref="I899">INDEX('[1]прайс ЗПП'!$A$1:$D$1080,MATCH(1,(мпф1[[#This Row],[артикул]]='[1]прайс ЗПП'!$B$1:$B$1080)*(мпф1[[#This Row],[Source.Name.1]]='[1]прайс ЗПП'!$A$1:$A$1080),0),4)</f>
        <v>732.46832792430882</v>
      </c>
      <c r="J899" s="7">
        <f>мпф1[[#This Row],[цена]]*мпф1[[#This Row],[объем]]</f>
        <v>383205.30563751579</v>
      </c>
      <c r="K899" s="7">
        <v>67873.86</v>
      </c>
      <c r="L899" t="s">
        <v>187</v>
      </c>
    </row>
    <row r="900" spans="1:12" x14ac:dyDescent="0.35">
      <c r="A900" t="s">
        <v>144</v>
      </c>
      <c r="B900" t="s">
        <v>97</v>
      </c>
      <c r="C900" t="s">
        <v>97</v>
      </c>
      <c r="D900">
        <f>VLOOKUP(мпф1[[#This Row],[Номенклатура]],[1]!Таблица213[[product_name]:[упаковка]],7,FALSE)</f>
        <v>982</v>
      </c>
      <c r="E900" t="s">
        <v>100</v>
      </c>
      <c r="F900" s="7">
        <v>2121.5320191374931</v>
      </c>
      <c r="G900" t="str">
        <f>VLOOKUP(мпф1[[#This Row],[артикул]],[1]!Таблица213[[code]:[упаковка]],4,FALSE)</f>
        <v>ОХЛ</v>
      </c>
      <c r="H900" t="str">
        <f>VLOOKUP(мпф1[[#This Row],[артикул]],[1]!Таблица213[[code]:[упаковка]],5,FALSE)</f>
        <v>филе</v>
      </c>
      <c r="I900" s="7" cm="1">
        <f t="array" ref="I900">INDEX('[1]прайс ЗПП'!$A$1:$D$1080,MATCH(1,(мпф1[[#This Row],[артикул]]='[1]прайс ЗПП'!$B$1:$B$1080)*(мпф1[[#This Row],[Source.Name.1]]='[1]прайс ЗПП'!$A$1:$A$1080),0),4)</f>
        <v>838.66272392838005</v>
      </c>
      <c r="J900" s="7">
        <f>мпф1[[#This Row],[цена]]*мпф1[[#This Row],[объем]]</f>
        <v>1779249.822071126</v>
      </c>
      <c r="K900" s="7">
        <v>1697.7069999999999</v>
      </c>
      <c r="L900" t="s">
        <v>187</v>
      </c>
    </row>
    <row r="901" spans="1:12" x14ac:dyDescent="0.35">
      <c r="A901" t="s">
        <v>144</v>
      </c>
      <c r="B901" t="s">
        <v>97</v>
      </c>
      <c r="C901" t="s">
        <v>97</v>
      </c>
      <c r="D901">
        <f>VLOOKUP(мпф1[[#This Row],[Номенклатура]],[1]!Таблица213[[product_name]:[упаковка]],7,FALSE)</f>
        <v>983</v>
      </c>
      <c r="E901" t="s">
        <v>181</v>
      </c>
      <c r="F901" s="7">
        <v>5299.2242018301858</v>
      </c>
      <c r="G901" t="str">
        <f>VLOOKUP(мпф1[[#This Row],[артикул]],[1]!Таблица213[[code]:[упаковка]],4,FALSE)</f>
        <v>ОХЛ</v>
      </c>
      <c r="H901" t="str">
        <f>VLOOKUP(мпф1[[#This Row],[артикул]],[1]!Таблица213[[code]:[упаковка]],5,FALSE)</f>
        <v>грудка</v>
      </c>
      <c r="I901" s="7" cm="1">
        <f t="array" ref="I901">INDEX('[1]прайс ЗПП'!$A$1:$D$1080,MATCH(1,(мпф1[[#This Row],[артикул]]='[1]прайс ЗПП'!$B$1:$B$1080)*(мпф1[[#This Row],[Source.Name.1]]='[1]прайс ЗПП'!$A$1:$A$1080),0),4)</f>
        <v>984.05438206850283</v>
      </c>
      <c r="J901" s="7">
        <f>мпф1[[#This Row],[цена]]*мпф1[[#This Row],[объем]]</f>
        <v>5214724.797374459</v>
      </c>
      <c r="K901" s="7">
        <v>3393</v>
      </c>
      <c r="L901" t="s">
        <v>187</v>
      </c>
    </row>
    <row r="902" spans="1:12" x14ac:dyDescent="0.35">
      <c r="A902" t="s">
        <v>144</v>
      </c>
      <c r="B902" t="s">
        <v>97</v>
      </c>
      <c r="C902" t="s">
        <v>97</v>
      </c>
      <c r="D902">
        <f>VLOOKUP(мпф1[[#This Row],[Номенклатура]],[1]!Таблица213[[product_name]:[упаковка]],7,FALSE)</f>
        <v>978</v>
      </c>
      <c r="E902" t="s">
        <v>98</v>
      </c>
      <c r="F902" s="7">
        <v>21210.54674433187</v>
      </c>
      <c r="G902" t="str">
        <f>VLOOKUP(мпф1[[#This Row],[артикул]],[1]!Таблица213[[code]:[упаковка]],4,FALSE)</f>
        <v>ОХЛ</v>
      </c>
      <c r="H902" t="str">
        <f>VLOOKUP(мпф1[[#This Row],[артикул]],[1]!Таблица213[[code]:[упаковка]],5,FALSE)</f>
        <v>тушка</v>
      </c>
      <c r="I902" s="7" cm="1">
        <f t="array" ref="I902">INDEX('[1]прайс ЗПП'!$A$1:$D$1080,MATCH(1,(мпф1[[#This Row],[артикул]]='[1]прайс ЗПП'!$B$1:$B$1080)*(мпф1[[#This Row],[Source.Name.1]]='[1]прайс ЗПП'!$A$1:$A$1080),0),4)</f>
        <v>646.38314120437519</v>
      </c>
      <c r="J902" s="7">
        <f>мпф1[[#This Row],[цена]]*мпф1[[#This Row],[объем]]</f>
        <v>13710139.831263468</v>
      </c>
      <c r="K902" s="7">
        <v>33936.772000000004</v>
      </c>
      <c r="L902" t="s">
        <v>187</v>
      </c>
    </row>
    <row r="903" spans="1:12" x14ac:dyDescent="0.35">
      <c r="A903" t="s">
        <v>144</v>
      </c>
      <c r="B903" t="s">
        <v>97</v>
      </c>
      <c r="C903" t="s">
        <v>97</v>
      </c>
      <c r="D903">
        <f>VLOOKUP(мпф1[[#This Row],[Номенклатура]],[1]!Таблица213[[product_name]:[упаковка]],7,FALSE)</f>
        <v>982</v>
      </c>
      <c r="E903" t="s">
        <v>100</v>
      </c>
      <c r="F903" s="7">
        <v>5303.8300478437332</v>
      </c>
      <c r="G903" t="str">
        <f>VLOOKUP(мпф1[[#This Row],[артикул]],[1]!Таблица213[[code]:[упаковка]],4,FALSE)</f>
        <v>ОХЛ</v>
      </c>
      <c r="H903" t="str">
        <f>VLOOKUP(мпф1[[#This Row],[артикул]],[1]!Таблица213[[code]:[упаковка]],5,FALSE)</f>
        <v>филе</v>
      </c>
      <c r="I903" s="7" cm="1">
        <f t="array" ref="I903">INDEX('[1]прайс ЗПП'!$A$1:$D$1080,MATCH(1,(мпф1[[#This Row],[артикул]]='[1]прайс ЗПП'!$B$1:$B$1080)*(мпф1[[#This Row],[Source.Name.1]]='[1]прайс ЗПП'!$A$1:$A$1080),0),4)</f>
        <v>838.66272392838005</v>
      </c>
      <c r="J903" s="7">
        <f>мпф1[[#This Row],[цена]]*мпф1[[#This Row],[объем]]</f>
        <v>4448124.5551778153</v>
      </c>
      <c r="K903" s="7">
        <v>340.3</v>
      </c>
      <c r="L903" t="s">
        <v>187</v>
      </c>
    </row>
    <row r="904" spans="1:12" x14ac:dyDescent="0.35">
      <c r="A904" t="s">
        <v>144</v>
      </c>
      <c r="B904" t="s">
        <v>97</v>
      </c>
      <c r="C904" t="s">
        <v>97</v>
      </c>
      <c r="D904">
        <f>VLOOKUP(мпф1[[#This Row],[Номенклатура]],[1]!Таблица213[[product_name]:[упаковка]],7,FALSE)</f>
        <v>984</v>
      </c>
      <c r="E904" t="s">
        <v>101</v>
      </c>
      <c r="F904" s="7">
        <v>7426.1046031879241</v>
      </c>
      <c r="G904" t="str">
        <f>VLOOKUP(мпф1[[#This Row],[артикул]],[1]!Таблица213[[code]:[упаковка]],4,FALSE)</f>
        <v>ОХЛ</v>
      </c>
      <c r="H904" t="str">
        <f>VLOOKUP(мпф1[[#This Row],[артикул]],[1]!Таблица213[[code]:[упаковка]],5,FALSE)</f>
        <v>четвертина</v>
      </c>
      <c r="I904" s="7" cm="1">
        <f t="array" ref="I904">INDEX('[1]прайс ЗПП'!$A$1:$D$1080,MATCH(1,(мпф1[[#This Row],[артикул]]='[1]прайс ЗПП'!$B$1:$B$1080)*(мпф1[[#This Row],[Source.Name.1]]='[1]прайс ЗПП'!$A$1:$A$1080),0),4)</f>
        <v>732.46832792430882</v>
      </c>
      <c r="J904" s="7">
        <f>мпф1[[#This Row],[цена]]*мпф1[[#This Row],[объем]]</f>
        <v>5439386.4216880715</v>
      </c>
      <c r="K904" s="7">
        <v>5797.6379999999999</v>
      </c>
      <c r="L904" t="s">
        <v>187</v>
      </c>
    </row>
    <row r="905" spans="1:12" x14ac:dyDescent="0.35">
      <c r="A905" t="s">
        <v>144</v>
      </c>
      <c r="B905" t="s">
        <v>97</v>
      </c>
      <c r="C905" t="s">
        <v>97</v>
      </c>
      <c r="D905">
        <f>VLOOKUP(мпф1[[#This Row],[Номенклатура]],[1]!Таблица213[[product_name]:[упаковка]],7,FALSE)</f>
        <v>978</v>
      </c>
      <c r="E905" t="s">
        <v>98</v>
      </c>
      <c r="F905" s="7">
        <v>1061.296392573531</v>
      </c>
      <c r="G905" t="str">
        <f>VLOOKUP(мпф1[[#This Row],[артикул]],[1]!Таблица213[[code]:[упаковка]],4,FALSE)</f>
        <v>ОХЛ</v>
      </c>
      <c r="H905" t="str">
        <f>VLOOKUP(мпф1[[#This Row],[артикул]],[1]!Таблица213[[code]:[упаковка]],5,FALSE)</f>
        <v>тушка</v>
      </c>
      <c r="I905" s="7" cm="1">
        <f t="array" ref="I905">INDEX('[1]прайс ЗПП'!$A$1:$D$1080,MATCH(1,(мпф1[[#This Row],[артикул]]='[1]прайс ЗПП'!$B$1:$B$1080)*(мпф1[[#This Row],[Source.Name.1]]='[1]прайс ЗПП'!$A$1:$A$1080),0),4)</f>
        <v>646.38314120437519</v>
      </c>
      <c r="J905" s="7">
        <f>мпф1[[#This Row],[цена]]*мпф1[[#This Row],[объем]]</f>
        <v>686004.09598055063</v>
      </c>
      <c r="K905" s="7">
        <v>50906.091999999997</v>
      </c>
      <c r="L905" t="s">
        <v>187</v>
      </c>
    </row>
    <row r="906" spans="1:12" x14ac:dyDescent="0.35">
      <c r="A906" t="s">
        <v>144</v>
      </c>
      <c r="B906" t="s">
        <v>97</v>
      </c>
      <c r="C906" t="s">
        <v>97</v>
      </c>
      <c r="D906">
        <f>VLOOKUP(мпф1[[#This Row],[Номенклатура]],[1]!Таблица213[[product_name]:[упаковка]],7,FALSE)</f>
        <v>978</v>
      </c>
      <c r="E906" t="s">
        <v>98</v>
      </c>
      <c r="F906" s="7">
        <v>4245.1855702941239</v>
      </c>
      <c r="G906" t="str">
        <f>VLOOKUP(мпф1[[#This Row],[артикул]],[1]!Таблица213[[code]:[упаковка]],4,FALSE)</f>
        <v>ОХЛ</v>
      </c>
      <c r="H906" t="str">
        <f>VLOOKUP(мпф1[[#This Row],[артикул]],[1]!Таблица213[[code]:[упаковка]],5,FALSE)</f>
        <v>тушка</v>
      </c>
      <c r="I906" s="7" cm="1">
        <f t="array" ref="I906">INDEX('[1]прайс ЗПП'!$A$1:$D$1080,MATCH(1,(мпф1[[#This Row],[артикул]]='[1]прайс ЗПП'!$B$1:$B$1080)*(мпф1[[#This Row],[Source.Name.1]]='[1]прайс ЗПП'!$A$1:$A$1080),0),4)</f>
        <v>646.38314120437519</v>
      </c>
      <c r="J906" s="7">
        <f>мпф1[[#This Row],[цена]]*мпф1[[#This Row],[объем]]</f>
        <v>2744016.3839222025</v>
      </c>
      <c r="K906" s="7">
        <v>50902.425000000003</v>
      </c>
      <c r="L906" t="s">
        <v>187</v>
      </c>
    </row>
    <row r="907" spans="1:12" x14ac:dyDescent="0.35">
      <c r="A907" t="s">
        <v>144</v>
      </c>
      <c r="B907" t="s">
        <v>97</v>
      </c>
      <c r="C907" t="s">
        <v>97</v>
      </c>
      <c r="D907">
        <f>VLOOKUP(мпф1[[#This Row],[Номенклатура]],[1]!Таблица213[[product_name]:[упаковка]],7,FALSE)</f>
        <v>982</v>
      </c>
      <c r="E907" t="s">
        <v>100</v>
      </c>
      <c r="F907" s="7">
        <v>6364.5960574124792</v>
      </c>
      <c r="G907" t="str">
        <f>VLOOKUP(мпф1[[#This Row],[артикул]],[1]!Таблица213[[code]:[упаковка]],4,FALSE)</f>
        <v>ОХЛ</v>
      </c>
      <c r="H907" t="str">
        <f>VLOOKUP(мпф1[[#This Row],[артикул]],[1]!Таблица213[[code]:[упаковка]],5,FALSE)</f>
        <v>филе</v>
      </c>
      <c r="I907" s="7" cm="1">
        <f t="array" ref="I907">INDEX('[1]прайс ЗПП'!$A$1:$D$1080,MATCH(1,(мпф1[[#This Row],[артикул]]='[1]прайс ЗПП'!$B$1:$B$1080)*(мпф1[[#This Row],[Source.Name.1]]='[1]прайс ЗПП'!$A$1:$A$1080),0),4)</f>
        <v>838.66272392838005</v>
      </c>
      <c r="J907" s="7">
        <f>мпф1[[#This Row],[цена]]*мпф1[[#This Row],[объем]]</f>
        <v>5337749.4662133781</v>
      </c>
      <c r="K907" s="7">
        <v>1171.2851654404149</v>
      </c>
      <c r="L907" t="s">
        <v>187</v>
      </c>
    </row>
    <row r="908" spans="1:12" x14ac:dyDescent="0.35">
      <c r="A908" t="s">
        <v>144</v>
      </c>
      <c r="B908" t="s">
        <v>97</v>
      </c>
      <c r="C908" t="s">
        <v>97</v>
      </c>
      <c r="D908">
        <f>VLOOKUP(мпф1[[#This Row],[Номенклатура]],[1]!Таблица213[[product_name]:[упаковка]],7,FALSE)</f>
        <v>978</v>
      </c>
      <c r="E908" t="s">
        <v>98</v>
      </c>
      <c r="F908" s="7">
        <v>9551.6675331617789</v>
      </c>
      <c r="G908" t="str">
        <f>VLOOKUP(мпф1[[#This Row],[артикул]],[1]!Таблица213[[code]:[упаковка]],4,FALSE)</f>
        <v>ОХЛ</v>
      </c>
      <c r="H908" t="str">
        <f>VLOOKUP(мпф1[[#This Row],[артикул]],[1]!Таблица213[[code]:[упаковка]],5,FALSE)</f>
        <v>тушка</v>
      </c>
      <c r="I908" s="7" cm="1">
        <f t="array" ref="I908">INDEX('[1]прайс ЗПП'!$A$1:$D$1080,MATCH(1,(мпф1[[#This Row],[артикул]]='[1]прайс ЗПП'!$B$1:$B$1080)*(мпф1[[#This Row],[Source.Name.1]]='[1]прайс ЗПП'!$A$1:$A$1080),0),4)</f>
        <v>646.38314120437519</v>
      </c>
      <c r="J908" s="7">
        <f>мпф1[[#This Row],[цена]]*мпф1[[#This Row],[объем]]</f>
        <v>6174036.8638249561</v>
      </c>
      <c r="K908" s="7">
        <v>3404.6678961530706</v>
      </c>
      <c r="L908" t="s">
        <v>187</v>
      </c>
    </row>
    <row r="909" spans="1:12" x14ac:dyDescent="0.35">
      <c r="A909" t="s">
        <v>144</v>
      </c>
      <c r="B909" t="s">
        <v>97</v>
      </c>
      <c r="C909" t="s">
        <v>97</v>
      </c>
      <c r="D909">
        <f>VLOOKUP(мпф1[[#This Row],[Номенклатура]],[1]!Таблица213[[product_name]:[упаковка]],7,FALSE)</f>
        <v>982</v>
      </c>
      <c r="E909" t="s">
        <v>100</v>
      </c>
      <c r="F909" s="7">
        <v>3182.2980287062396</v>
      </c>
      <c r="G909" t="str">
        <f>VLOOKUP(мпф1[[#This Row],[артикул]],[1]!Таблица213[[code]:[упаковка]],4,FALSE)</f>
        <v>ОХЛ</v>
      </c>
      <c r="H909" t="str">
        <f>VLOOKUP(мпф1[[#This Row],[артикул]],[1]!Таблица213[[code]:[упаковка]],5,FALSE)</f>
        <v>филе</v>
      </c>
      <c r="I909" s="7" cm="1">
        <f t="array" ref="I909">INDEX('[1]прайс ЗПП'!$A$1:$D$1080,MATCH(1,(мпф1[[#This Row],[артикул]]='[1]прайс ЗПП'!$B$1:$B$1080)*(мпф1[[#This Row],[Source.Name.1]]='[1]прайс ЗПП'!$A$1:$A$1080),0),4)</f>
        <v>838.66272392838005</v>
      </c>
      <c r="J909" s="7">
        <f>мпф1[[#This Row],[цена]]*мпф1[[#This Row],[объем]]</f>
        <v>2668874.7331066891</v>
      </c>
      <c r="K909" s="7">
        <v>1726.5891617482559</v>
      </c>
      <c r="L909" t="s">
        <v>187</v>
      </c>
    </row>
    <row r="910" spans="1:12" x14ac:dyDescent="0.35">
      <c r="A910" t="s">
        <v>144</v>
      </c>
      <c r="B910" t="s">
        <v>97</v>
      </c>
      <c r="C910" t="s">
        <v>97</v>
      </c>
      <c r="D910">
        <f>VLOOKUP(мпф1[[#This Row],[Номенклатура]],[1]!Таблица213[[product_name]:[упаковка]],7,FALSE)</f>
        <v>982</v>
      </c>
      <c r="E910" t="s">
        <v>100</v>
      </c>
      <c r="F910" s="7">
        <v>21215.320191374933</v>
      </c>
      <c r="G910" t="str">
        <f>VLOOKUP(мпф1[[#This Row],[артикул]],[1]!Таблица213[[code]:[упаковка]],4,FALSE)</f>
        <v>ОХЛ</v>
      </c>
      <c r="H910" t="str">
        <f>VLOOKUP(мпф1[[#This Row],[артикул]],[1]!Таблица213[[code]:[упаковка]],5,FALSE)</f>
        <v>филе</v>
      </c>
      <c r="I910" s="7" cm="1">
        <f t="array" ref="I910">INDEX('[1]прайс ЗПП'!$A$1:$D$1080,MATCH(1,(мпф1[[#This Row],[артикул]]='[1]прайс ЗПП'!$B$1:$B$1080)*(мпф1[[#This Row],[Source.Name.1]]='[1]прайс ЗПП'!$A$1:$A$1080),0),4)</f>
        <v>838.66272392838005</v>
      </c>
      <c r="J910" s="7">
        <f>мпф1[[#This Row],[цена]]*мпф1[[#This Row],[объем]]</f>
        <v>17792498.220711261</v>
      </c>
      <c r="K910" s="7">
        <v>4050</v>
      </c>
      <c r="L910" t="s">
        <v>187</v>
      </c>
    </row>
    <row r="911" spans="1:12" x14ac:dyDescent="0.35">
      <c r="A911" t="s">
        <v>144</v>
      </c>
      <c r="B911" t="s">
        <v>97</v>
      </c>
      <c r="C911" t="s">
        <v>97</v>
      </c>
      <c r="D911">
        <f>VLOOKUP(мпф1[[#This Row],[Номенклатура]],[1]!Таблица213[[product_name]:[упаковка]],7,FALSE)</f>
        <v>984</v>
      </c>
      <c r="E911" t="s">
        <v>101</v>
      </c>
      <c r="F911" s="7">
        <v>10608.720861697035</v>
      </c>
      <c r="G911" t="str">
        <f>VLOOKUP(мпф1[[#This Row],[артикул]],[1]!Таблица213[[code]:[упаковка]],4,FALSE)</f>
        <v>ОХЛ</v>
      </c>
      <c r="H911" t="str">
        <f>VLOOKUP(мпф1[[#This Row],[артикул]],[1]!Таблица213[[code]:[упаковка]],5,FALSE)</f>
        <v>четвертина</v>
      </c>
      <c r="I911" s="7" cm="1">
        <f t="array" ref="I911">INDEX('[1]прайс ЗПП'!$A$1:$D$1080,MATCH(1,(мпф1[[#This Row],[артикул]]='[1]прайс ЗПП'!$B$1:$B$1080)*(мпф1[[#This Row],[Source.Name.1]]='[1]прайс ЗПП'!$A$1:$A$1080),0),4)</f>
        <v>732.46832792430882</v>
      </c>
      <c r="J911" s="7">
        <f>мпф1[[#This Row],[цена]]*мпф1[[#This Row],[объем]]</f>
        <v>7770552.03098296</v>
      </c>
      <c r="K911" s="7">
        <v>14893.470000000001</v>
      </c>
      <c r="L911" t="s">
        <v>187</v>
      </c>
    </row>
    <row r="912" spans="1:12" x14ac:dyDescent="0.35">
      <c r="A912" t="s">
        <v>144</v>
      </c>
      <c r="B912" t="s">
        <v>97</v>
      </c>
      <c r="C912" t="s">
        <v>97</v>
      </c>
      <c r="D912">
        <f>VLOOKUP(мпф1[[#This Row],[Номенклатура]],[1]!Таблица213[[product_name]:[упаковка]],7,FALSE)</f>
        <v>1614</v>
      </c>
      <c r="E912" t="s">
        <v>205</v>
      </c>
      <c r="F912" s="7">
        <v>21219.563255413206</v>
      </c>
      <c r="G912" t="str">
        <f>VLOOKUP(мпф1[[#This Row],[артикул]],[1]!Таблица213[[code]:[упаковка]],4,FALSE)</f>
        <v>ОХЛ</v>
      </c>
      <c r="H912" t="str">
        <f>VLOOKUP(мпф1[[#This Row],[артикул]],[1]!Таблица213[[code]:[упаковка]],5,FALSE)</f>
        <v>бедро</v>
      </c>
      <c r="I912" s="7" cm="1">
        <f t="array" ref="I912">INDEX('[1]прайс ЗПП'!$A$1:$D$1080,MATCH(1,(мпф1[[#This Row],[артикул]]='[1]прайс ЗПП'!$B$1:$B$1080)*(мпф1[[#This Row],[Source.Name.1]]='[1]прайс ЗПП'!$A$1:$A$1080),0),4)</f>
        <v>680.43905943915786</v>
      </c>
      <c r="J912" s="7">
        <f>мпф1[[#This Row],[цена]]*мпф1[[#This Row],[объем]]</f>
        <v>14438619.663223077</v>
      </c>
      <c r="K912" s="7">
        <v>14889.331</v>
      </c>
      <c r="L912" t="s">
        <v>187</v>
      </c>
    </row>
    <row r="913" spans="1:12" x14ac:dyDescent="0.35">
      <c r="A913" t="s">
        <v>144</v>
      </c>
      <c r="B913" t="s">
        <v>97</v>
      </c>
      <c r="C913" t="s">
        <v>97</v>
      </c>
      <c r="D913">
        <f>VLOOKUP(мпф1[[#This Row],[Номенклатура]],[1]!Таблица213[[product_name]:[упаковка]],7,FALSE)</f>
        <v>978</v>
      </c>
      <c r="E913" t="s">
        <v>98</v>
      </c>
      <c r="F913" s="7">
        <v>21210.54674433187</v>
      </c>
      <c r="G913" t="str">
        <f>VLOOKUP(мпф1[[#This Row],[артикул]],[1]!Таблица213[[code]:[упаковка]],4,FALSE)</f>
        <v>ОХЛ</v>
      </c>
      <c r="H913" t="str">
        <f>VLOOKUP(мпф1[[#This Row],[артикул]],[1]!Таблица213[[code]:[упаковка]],5,FALSE)</f>
        <v>тушка</v>
      </c>
      <c r="I913" s="7" cm="1">
        <f t="array" ref="I913">INDEX('[1]прайс ЗПП'!$A$1:$D$1080,MATCH(1,(мпф1[[#This Row],[артикул]]='[1]прайс ЗПП'!$B$1:$B$1080)*(мпф1[[#This Row],[Source.Name.1]]='[1]прайс ЗПП'!$A$1:$A$1080),0),4)</f>
        <v>646.38314120437519</v>
      </c>
      <c r="J913" s="7">
        <f>мпф1[[#This Row],[цена]]*мпф1[[#This Row],[объем]]</f>
        <v>13710139.831263468</v>
      </c>
      <c r="K913" s="7">
        <v>7991.7610000000004</v>
      </c>
      <c r="L913" t="s">
        <v>187</v>
      </c>
    </row>
    <row r="914" spans="1:12" x14ac:dyDescent="0.35">
      <c r="A914" t="s">
        <v>144</v>
      </c>
      <c r="B914" t="s">
        <v>97</v>
      </c>
      <c r="C914" t="s">
        <v>97</v>
      </c>
      <c r="D914">
        <f>VLOOKUP(мпф1[[#This Row],[Номенклатура]],[1]!Таблица213[[product_name]:[упаковка]],7,FALSE)</f>
        <v>984</v>
      </c>
      <c r="E914" t="s">
        <v>101</v>
      </c>
      <c r="F914" s="7">
        <v>2121.7441723394068</v>
      </c>
      <c r="G914" t="str">
        <f>VLOOKUP(мпф1[[#This Row],[артикул]],[1]!Таблица213[[code]:[упаковка]],4,FALSE)</f>
        <v>ОХЛ</v>
      </c>
      <c r="H914" t="str">
        <f>VLOOKUP(мпф1[[#This Row],[артикул]],[1]!Таблица213[[code]:[упаковка]],5,FALSE)</f>
        <v>четвертина</v>
      </c>
      <c r="I914" s="7" cm="1">
        <f t="array" ref="I914">INDEX('[1]прайс ЗПП'!$A$1:$D$1080,MATCH(1,(мпф1[[#This Row],[артикул]]='[1]прайс ЗПП'!$B$1:$B$1080)*(мпф1[[#This Row],[Source.Name.1]]='[1]прайс ЗПП'!$A$1:$A$1080),0),4)</f>
        <v>732.46832792430882</v>
      </c>
      <c r="J914" s="7">
        <f>мпф1[[#This Row],[цена]]*мпф1[[#This Row],[объем]]</f>
        <v>1554110.4061965919</v>
      </c>
      <c r="K914" s="7">
        <v>2192.3999999999996</v>
      </c>
      <c r="L914" t="s">
        <v>187</v>
      </c>
    </row>
    <row r="915" spans="1:12" x14ac:dyDescent="0.35">
      <c r="A915" t="s">
        <v>144</v>
      </c>
      <c r="B915" t="s">
        <v>97</v>
      </c>
      <c r="C915" t="s">
        <v>97</v>
      </c>
      <c r="D915">
        <f>VLOOKUP(мпф1[[#This Row],[Номенклатура]],[1]!Таблица213[[product_name]:[упаковка]],7,FALSE)</f>
        <v>978</v>
      </c>
      <c r="E915" t="s">
        <v>98</v>
      </c>
      <c r="F915" s="7">
        <v>5306.4819628676551</v>
      </c>
      <c r="G915" t="str">
        <f>VLOOKUP(мпф1[[#This Row],[артикул]],[1]!Таблица213[[code]:[упаковка]],4,FALSE)</f>
        <v>ОХЛ</v>
      </c>
      <c r="H915" t="str">
        <f>VLOOKUP(мпф1[[#This Row],[артикул]],[1]!Таблица213[[code]:[упаковка]],5,FALSE)</f>
        <v>тушка</v>
      </c>
      <c r="I915" s="7" cm="1">
        <f t="array" ref="I915">INDEX('[1]прайс ЗПП'!$A$1:$D$1080,MATCH(1,(мпф1[[#This Row],[артикул]]='[1]прайс ЗПП'!$B$1:$B$1080)*(мпф1[[#This Row],[Source.Name.1]]='[1]прайс ЗПП'!$A$1:$A$1080),0),4)</f>
        <v>646.38314120437519</v>
      </c>
      <c r="J915" s="7">
        <f>мпф1[[#This Row],[цена]]*мпф1[[#This Row],[объем]]</f>
        <v>3430020.4799027536</v>
      </c>
      <c r="K915" s="7">
        <v>16965.760000000002</v>
      </c>
      <c r="L915" t="s">
        <v>187</v>
      </c>
    </row>
    <row r="916" spans="1:12" x14ac:dyDescent="0.35">
      <c r="A916" t="s">
        <v>144</v>
      </c>
      <c r="B916" t="s">
        <v>97</v>
      </c>
      <c r="C916" t="s">
        <v>97</v>
      </c>
      <c r="D916">
        <f>VLOOKUP(мпф1[[#This Row],[Номенклатура]],[1]!Таблица213[[product_name]:[упаковка]],7,FALSE)</f>
        <v>1615</v>
      </c>
      <c r="E916" t="s">
        <v>204</v>
      </c>
      <c r="F916" s="7">
        <v>2125.775083175768</v>
      </c>
      <c r="G916" t="str">
        <f>VLOOKUP(мпф1[[#This Row],[артикул]],[1]!Таблица213[[code]:[упаковка]],4,FALSE)</f>
        <v>ОХЛ</v>
      </c>
      <c r="H916" t="str">
        <f>VLOOKUP(мпф1[[#This Row],[артикул]],[1]!Таблица213[[code]:[упаковка]],5,FALSE)</f>
        <v>голень</v>
      </c>
      <c r="I916" s="7" cm="1">
        <f t="array" ref="I916">INDEX('[1]прайс ЗПП'!$A$1:$D$1080,MATCH(1,(мпф1[[#This Row],[артикул]]='[1]прайс ЗПП'!$B$1:$B$1080)*(мпф1[[#This Row],[Source.Name.1]]='[1]прайс ЗПП'!$A$1:$A$1080),0),4)</f>
        <v>683.60705146579392</v>
      </c>
      <c r="J916" s="7">
        <f>мпф1[[#This Row],[цена]]*мпф1[[#This Row],[объем]]</f>
        <v>1453194.8366892396</v>
      </c>
      <c r="K916" s="7">
        <v>2186.91</v>
      </c>
      <c r="L916" t="s">
        <v>187</v>
      </c>
    </row>
    <row r="917" spans="1:12" x14ac:dyDescent="0.35">
      <c r="A917" t="s">
        <v>144</v>
      </c>
      <c r="B917" t="s">
        <v>97</v>
      </c>
      <c r="C917" t="s">
        <v>97</v>
      </c>
      <c r="D917">
        <f>VLOOKUP(мпф1[[#This Row],[Номенклатура]],[1]!Таблица213[[product_name]:[упаковка]],7,FALSE)</f>
        <v>982</v>
      </c>
      <c r="E917" t="s">
        <v>100</v>
      </c>
      <c r="F917" s="7">
        <v>3182.2980287062396</v>
      </c>
      <c r="G917" t="str">
        <f>VLOOKUP(мпф1[[#This Row],[артикул]],[1]!Таблица213[[code]:[упаковка]],4,FALSE)</f>
        <v>ОХЛ</v>
      </c>
      <c r="H917" t="str">
        <f>VLOOKUP(мпф1[[#This Row],[артикул]],[1]!Таблица213[[code]:[упаковка]],5,FALSE)</f>
        <v>филе</v>
      </c>
      <c r="I917" s="7" cm="1">
        <f t="array" ref="I917">INDEX('[1]прайс ЗПП'!$A$1:$D$1080,MATCH(1,(мпф1[[#This Row],[артикул]]='[1]прайс ЗПП'!$B$1:$B$1080)*(мпф1[[#This Row],[Source.Name.1]]='[1]прайс ЗПП'!$A$1:$A$1080),0),4)</f>
        <v>838.66272392838005</v>
      </c>
      <c r="J917" s="7">
        <f>мпф1[[#This Row],[цена]]*мпф1[[#This Row],[объем]]</f>
        <v>2668874.7331066891</v>
      </c>
      <c r="K917" s="7">
        <v>1693.2</v>
      </c>
      <c r="L917" t="s">
        <v>187</v>
      </c>
    </row>
    <row r="918" spans="1:12" x14ac:dyDescent="0.35">
      <c r="A918" t="s">
        <v>144</v>
      </c>
      <c r="B918" t="s">
        <v>97</v>
      </c>
      <c r="C918" t="s">
        <v>97</v>
      </c>
      <c r="D918">
        <f>VLOOKUP(мпф1[[#This Row],[Номенклатура]],[1]!Таблица213[[product_name]:[упаковка]],7,FALSE)</f>
        <v>1614</v>
      </c>
      <c r="E918" t="s">
        <v>205</v>
      </c>
      <c r="F918" s="7">
        <v>534.62606882264822</v>
      </c>
      <c r="G918" t="str">
        <f>VLOOKUP(мпф1[[#This Row],[артикул]],[1]!Таблица213[[code]:[упаковка]],4,FALSE)</f>
        <v>ОХЛ</v>
      </c>
      <c r="H918" t="str">
        <f>VLOOKUP(мпф1[[#This Row],[артикул]],[1]!Таблица213[[code]:[упаковка]],5,FALSE)</f>
        <v>бедро</v>
      </c>
      <c r="I918" s="7" cm="1">
        <f t="array" ref="I918">INDEX('[1]прайс ЗПП'!$A$1:$D$1080,MATCH(1,(мпф1[[#This Row],[артикул]]='[1]прайс ЗПП'!$B$1:$B$1080)*(мпф1[[#This Row],[Source.Name.1]]='[1]прайс ЗПП'!$A$1:$A$1080),0),4)</f>
        <v>680.43905943915786</v>
      </c>
      <c r="J918" s="7">
        <f>мпф1[[#This Row],[цена]]*мпф1[[#This Row],[объем]]</f>
        <v>363780.45942133723</v>
      </c>
      <c r="K918" s="7">
        <v>1700.3999999999999</v>
      </c>
      <c r="L918" t="s">
        <v>187</v>
      </c>
    </row>
    <row r="919" spans="1:12" x14ac:dyDescent="0.35">
      <c r="A919" t="s">
        <v>144</v>
      </c>
      <c r="B919" t="s">
        <v>97</v>
      </c>
      <c r="C919" t="s">
        <v>97</v>
      </c>
      <c r="D919">
        <f>VLOOKUP(мпф1[[#This Row],[Номенклатура]],[1]!Таблица213[[product_name]:[упаковка]],7,FALSE)</f>
        <v>984</v>
      </c>
      <c r="E919" t="s">
        <v>101</v>
      </c>
      <c r="F919" s="7">
        <v>523.16979591930578</v>
      </c>
      <c r="G919" t="str">
        <f>VLOOKUP(мпф1[[#This Row],[артикул]],[1]!Таблица213[[code]:[упаковка]],4,FALSE)</f>
        <v>ОХЛ</v>
      </c>
      <c r="H919" t="str">
        <f>VLOOKUP(мпф1[[#This Row],[артикул]],[1]!Таблица213[[code]:[упаковка]],5,FALSE)</f>
        <v>четвертина</v>
      </c>
      <c r="I919" s="7" cm="1">
        <f t="array" ref="I919">INDEX('[1]прайс ЗПП'!$A$1:$D$1080,MATCH(1,(мпф1[[#This Row],[артикул]]='[1]прайс ЗПП'!$B$1:$B$1080)*(мпф1[[#This Row],[Source.Name.1]]='[1]прайс ЗПП'!$A$1:$A$1080),0),4)</f>
        <v>732.46832792430882</v>
      </c>
      <c r="J919" s="7">
        <f>мпф1[[#This Row],[цена]]*мпф1[[#This Row],[объем]]</f>
        <v>383205.30563751579</v>
      </c>
      <c r="K919" s="7">
        <v>1697.7069999999999</v>
      </c>
      <c r="L919" t="s">
        <v>187</v>
      </c>
    </row>
    <row r="920" spans="1:12" x14ac:dyDescent="0.35">
      <c r="A920" t="s">
        <v>144</v>
      </c>
      <c r="B920" t="s">
        <v>97</v>
      </c>
      <c r="C920" t="s">
        <v>97</v>
      </c>
      <c r="D920">
        <f>VLOOKUP(мпф1[[#This Row],[Номенклатура]],[1]!Таблица213[[product_name]:[упаковка]],7,FALSE)</f>
        <v>1614</v>
      </c>
      <c r="E920" t="s">
        <v>205</v>
      </c>
      <c r="F920" s="7">
        <v>1056.5229455304716</v>
      </c>
      <c r="G920" t="str">
        <f>VLOOKUP(мпф1[[#This Row],[артикул]],[1]!Таблица213[[code]:[упаковка]],4,FALSE)</f>
        <v>ОХЛ</v>
      </c>
      <c r="H920" t="str">
        <f>VLOOKUP(мпф1[[#This Row],[артикул]],[1]!Таблица213[[code]:[упаковка]],5,FALSE)</f>
        <v>бедро</v>
      </c>
      <c r="I920" s="7" cm="1">
        <f t="array" ref="I920">INDEX('[1]прайс ЗПП'!$A$1:$D$1080,MATCH(1,(мпф1[[#This Row],[артикул]]='[1]прайс ЗПП'!$B$1:$B$1080)*(мпф1[[#This Row],[Source.Name.1]]='[1]прайс ЗПП'!$A$1:$A$1080),0),4)</f>
        <v>680.43905943915786</v>
      </c>
      <c r="J920" s="7">
        <f>мпф1[[#This Row],[цена]]*мпф1[[#This Row],[объем]]</f>
        <v>718899.47933264275</v>
      </c>
      <c r="K920" s="7">
        <v>43785</v>
      </c>
      <c r="L920" t="s">
        <v>187</v>
      </c>
    </row>
    <row r="921" spans="1:12" x14ac:dyDescent="0.35">
      <c r="A921" t="s">
        <v>144</v>
      </c>
      <c r="B921" t="s">
        <v>97</v>
      </c>
      <c r="C921" t="s">
        <v>97</v>
      </c>
      <c r="D921">
        <f>VLOOKUP(мпф1[[#This Row],[Номенклатура]],[1]!Таблица213[[product_name]:[упаковка]],7,FALSE)</f>
        <v>984</v>
      </c>
      <c r="E921" t="s">
        <v>101</v>
      </c>
      <c r="F921" s="7">
        <v>523.16979591930578</v>
      </c>
      <c r="G921" t="str">
        <f>VLOOKUP(мпф1[[#This Row],[артикул]],[1]!Таблица213[[code]:[упаковка]],4,FALSE)</f>
        <v>ОХЛ</v>
      </c>
      <c r="H921" t="str">
        <f>VLOOKUP(мпф1[[#This Row],[артикул]],[1]!Таблица213[[code]:[упаковка]],5,FALSE)</f>
        <v>четвертина</v>
      </c>
      <c r="I921" s="7" cm="1">
        <f t="array" ref="I921">INDEX('[1]прайс ЗПП'!$A$1:$D$1080,MATCH(1,(мпф1[[#This Row],[артикул]]='[1]прайс ЗПП'!$B$1:$B$1080)*(мпф1[[#This Row],[Source.Name.1]]='[1]прайс ЗПП'!$A$1:$A$1080),0),4)</f>
        <v>732.46832792430882</v>
      </c>
      <c r="J921" s="7">
        <f>мпф1[[#This Row],[цена]]*мпф1[[#This Row],[объем]]</f>
        <v>383205.30563751579</v>
      </c>
      <c r="K921" s="7">
        <v>43783.740000000005</v>
      </c>
      <c r="L921" t="s">
        <v>187</v>
      </c>
    </row>
    <row r="922" spans="1:12" x14ac:dyDescent="0.35">
      <c r="A922" t="s">
        <v>144</v>
      </c>
      <c r="B922" t="s">
        <v>97</v>
      </c>
      <c r="C922" t="s">
        <v>97</v>
      </c>
      <c r="D922">
        <f>VLOOKUP(мпф1[[#This Row],[Номенклатура]],[1]!Таблица213[[product_name]:[упаковка]],7,FALSE)</f>
        <v>982</v>
      </c>
      <c r="E922" t="s">
        <v>100</v>
      </c>
      <c r="F922" s="7">
        <v>2121.5320191374931</v>
      </c>
      <c r="G922" t="str">
        <f>VLOOKUP(мпф1[[#This Row],[артикул]],[1]!Таблица213[[code]:[упаковка]],4,FALSE)</f>
        <v>ОХЛ</v>
      </c>
      <c r="H922" t="str">
        <f>VLOOKUP(мпф1[[#This Row],[артикул]],[1]!Таблица213[[code]:[упаковка]],5,FALSE)</f>
        <v>филе</v>
      </c>
      <c r="I922" s="7" cm="1">
        <f t="array" ref="I922">INDEX('[1]прайс ЗПП'!$A$1:$D$1080,MATCH(1,(мпф1[[#This Row],[артикул]]='[1]прайс ЗПП'!$B$1:$B$1080)*(мпф1[[#This Row],[Source.Name.1]]='[1]прайс ЗПП'!$A$1:$A$1080),0),4)</f>
        <v>838.66272392838005</v>
      </c>
      <c r="J922" s="7">
        <f>мпф1[[#This Row],[цена]]*мпф1[[#This Row],[объем]]</f>
        <v>1779249.822071126</v>
      </c>
      <c r="K922" s="7">
        <v>32842.639999999999</v>
      </c>
      <c r="L922" t="s">
        <v>187</v>
      </c>
    </row>
    <row r="923" spans="1:12" x14ac:dyDescent="0.35">
      <c r="A923" t="s">
        <v>144</v>
      </c>
      <c r="B923" t="s">
        <v>97</v>
      </c>
      <c r="C923" t="s">
        <v>97</v>
      </c>
      <c r="D923">
        <f>VLOOKUP(мпф1[[#This Row],[Номенклатура]],[1]!Таблица213[[product_name]:[упаковка]],7,FALSE)</f>
        <v>1615</v>
      </c>
      <c r="E923" t="s">
        <v>204</v>
      </c>
      <c r="F923" s="7">
        <v>534.62606882264822</v>
      </c>
      <c r="G923" t="str">
        <f>VLOOKUP(мпф1[[#This Row],[артикул]],[1]!Таблица213[[code]:[упаковка]],4,FALSE)</f>
        <v>ОХЛ</v>
      </c>
      <c r="H923" t="str">
        <f>VLOOKUP(мпф1[[#This Row],[артикул]],[1]!Таблица213[[code]:[упаковка]],5,FALSE)</f>
        <v>голень</v>
      </c>
      <c r="I923" s="7" cm="1">
        <f t="array" ref="I923">INDEX('[1]прайс ЗПП'!$A$1:$D$1080,MATCH(1,(мпф1[[#This Row],[артикул]]='[1]прайс ЗПП'!$B$1:$B$1080)*(мпф1[[#This Row],[Source.Name.1]]='[1]прайс ЗПП'!$A$1:$A$1080),0),4)</f>
        <v>683.60705146579392</v>
      </c>
      <c r="J923" s="7">
        <f>мпф1[[#This Row],[цена]]*мпф1[[#This Row],[объем]]</f>
        <v>365474.15054459916</v>
      </c>
      <c r="K923" s="7">
        <v>43788.54</v>
      </c>
      <c r="L923" t="s">
        <v>187</v>
      </c>
    </row>
    <row r="924" spans="1:12" x14ac:dyDescent="0.35">
      <c r="A924" t="s">
        <v>144</v>
      </c>
      <c r="B924" t="s">
        <v>97</v>
      </c>
      <c r="C924" t="s">
        <v>97</v>
      </c>
      <c r="D924">
        <f>VLOOKUP(мпф1[[#This Row],[Номенклатура]],[1]!Таблица213[[product_name]:[упаковка]],7,FALSE)</f>
        <v>984</v>
      </c>
      <c r="E924" t="s">
        <v>101</v>
      </c>
      <c r="F924" s="7">
        <v>4243.4883446788135</v>
      </c>
      <c r="G924" t="str">
        <f>VLOOKUP(мпф1[[#This Row],[артикул]],[1]!Таблица213[[code]:[упаковка]],4,FALSE)</f>
        <v>ОХЛ</v>
      </c>
      <c r="H924" t="str">
        <f>VLOOKUP(мпф1[[#This Row],[артикул]],[1]!Таблица213[[code]:[упаковка]],5,FALSE)</f>
        <v>четвертина</v>
      </c>
      <c r="I924" s="7" cm="1">
        <f t="array" ref="I924">INDEX('[1]прайс ЗПП'!$A$1:$D$1080,MATCH(1,(мпф1[[#This Row],[артикул]]='[1]прайс ЗПП'!$B$1:$B$1080)*(мпф1[[#This Row],[Source.Name.1]]='[1]прайс ЗПП'!$A$1:$A$1080),0),4)</f>
        <v>732.46832792430882</v>
      </c>
      <c r="J924" s="7">
        <f>мпф1[[#This Row],[цена]]*мпф1[[#This Row],[объем]]</f>
        <v>3108220.8123931838</v>
      </c>
      <c r="K924" s="7">
        <v>32839.059000000001</v>
      </c>
      <c r="L924" t="s">
        <v>187</v>
      </c>
    </row>
    <row r="925" spans="1:12" x14ac:dyDescent="0.35">
      <c r="A925" t="s">
        <v>144</v>
      </c>
      <c r="B925" t="s">
        <v>97</v>
      </c>
      <c r="C925" t="s">
        <v>97</v>
      </c>
      <c r="D925">
        <f>VLOOKUP(мпф1[[#This Row],[Номенклатура]],[1]!Таблица213[[product_name]:[упаковка]],7,FALSE)</f>
        <v>982</v>
      </c>
      <c r="E925" t="s">
        <v>100</v>
      </c>
      <c r="F925" s="7">
        <v>530.38300478437327</v>
      </c>
      <c r="G925" t="str">
        <f>VLOOKUP(мпф1[[#This Row],[артикул]],[1]!Таблица213[[code]:[упаковка]],4,FALSE)</f>
        <v>ОХЛ</v>
      </c>
      <c r="H925" t="str">
        <f>VLOOKUP(мпф1[[#This Row],[артикул]],[1]!Таблица213[[code]:[упаковка]],5,FALSE)</f>
        <v>филе</v>
      </c>
      <c r="I925" s="7" cm="1">
        <f t="array" ref="I925">INDEX('[1]прайс ЗПП'!$A$1:$D$1080,MATCH(1,(мпф1[[#This Row],[артикул]]='[1]прайс ЗПП'!$B$1:$B$1080)*(мпф1[[#This Row],[Source.Name.1]]='[1]прайс ЗПП'!$A$1:$A$1080),0),4)</f>
        <v>838.66272392838005</v>
      </c>
      <c r="J925" s="7">
        <f>мпф1[[#This Row],[цена]]*мпф1[[#This Row],[объем]]</f>
        <v>444812.45551778149</v>
      </c>
      <c r="K925" s="7">
        <v>996</v>
      </c>
      <c r="L925" t="s">
        <v>187</v>
      </c>
    </row>
    <row r="926" spans="1:12" x14ac:dyDescent="0.35">
      <c r="A926" t="s">
        <v>144</v>
      </c>
      <c r="B926" t="s">
        <v>97</v>
      </c>
      <c r="C926" t="s">
        <v>97</v>
      </c>
      <c r="D926">
        <f>VLOOKUP(мпф1[[#This Row],[Номенклатура]],[1]!Таблица213[[product_name]:[упаковка]],7,FALSE)</f>
        <v>982</v>
      </c>
      <c r="E926" t="s">
        <v>100</v>
      </c>
      <c r="F926" s="7">
        <v>1060.7660095687465</v>
      </c>
      <c r="G926" t="str">
        <f>VLOOKUP(мпф1[[#This Row],[артикул]],[1]!Таблица213[[code]:[упаковка]],4,FALSE)</f>
        <v>ОХЛ</v>
      </c>
      <c r="H926" t="str">
        <f>VLOOKUP(мпф1[[#This Row],[артикул]],[1]!Таблица213[[code]:[упаковка]],5,FALSE)</f>
        <v>филе</v>
      </c>
      <c r="I926" s="7" cm="1">
        <f t="array" ref="I926">INDEX('[1]прайс ЗПП'!$A$1:$D$1080,MATCH(1,(мпф1[[#This Row],[артикул]]='[1]прайс ЗПП'!$B$1:$B$1080)*(мпф1[[#This Row],[Source.Name.1]]='[1]прайс ЗПП'!$A$1:$A$1080),0),4)</f>
        <v>838.66272392838005</v>
      </c>
      <c r="J926" s="7">
        <f>мпф1[[#This Row],[цена]]*мпф1[[#This Row],[объем]]</f>
        <v>889624.91103556298</v>
      </c>
      <c r="K926" s="7">
        <v>498.32</v>
      </c>
      <c r="L926" t="s">
        <v>187</v>
      </c>
    </row>
    <row r="927" spans="1:12" x14ac:dyDescent="0.35">
      <c r="A927" t="s">
        <v>144</v>
      </c>
      <c r="B927" t="s">
        <v>97</v>
      </c>
      <c r="C927" t="s">
        <v>97</v>
      </c>
      <c r="D927">
        <f>VLOOKUP(мпф1[[#This Row],[Номенклатура]],[1]!Таблица213[[product_name]:[упаковка]],7,FALSE)</f>
        <v>984</v>
      </c>
      <c r="E927" t="s">
        <v>101</v>
      </c>
      <c r="F927" s="7">
        <v>2121.7441723394068</v>
      </c>
      <c r="G927" t="str">
        <f>VLOOKUP(мпф1[[#This Row],[артикул]],[1]!Таблица213[[code]:[упаковка]],4,FALSE)</f>
        <v>ОХЛ</v>
      </c>
      <c r="H927" t="str">
        <f>VLOOKUP(мпф1[[#This Row],[артикул]],[1]!Таблица213[[code]:[упаковка]],5,FALSE)</f>
        <v>четвертина</v>
      </c>
      <c r="I927" s="7" cm="1">
        <f t="array" ref="I927">INDEX('[1]прайс ЗПП'!$A$1:$D$1080,MATCH(1,(мпф1[[#This Row],[артикул]]='[1]прайс ЗПП'!$B$1:$B$1080)*(мпф1[[#This Row],[Source.Name.1]]='[1]прайс ЗПП'!$A$1:$A$1080),0),4)</f>
        <v>732.46832792430882</v>
      </c>
      <c r="J927" s="7">
        <f>мпф1[[#This Row],[цена]]*мпф1[[#This Row],[объем]]</f>
        <v>1554110.4061965919</v>
      </c>
      <c r="K927" s="7">
        <v>12000</v>
      </c>
      <c r="L927" t="s">
        <v>187</v>
      </c>
    </row>
    <row r="928" spans="1:12" x14ac:dyDescent="0.35">
      <c r="A928" t="s">
        <v>144</v>
      </c>
      <c r="B928" t="s">
        <v>97</v>
      </c>
      <c r="C928" t="s">
        <v>97</v>
      </c>
      <c r="D928">
        <f>VLOOKUP(мпф1[[#This Row],[Номенклатура]],[1]!Таблица213[[product_name]:[упаковка]],7,FALSE)</f>
        <v>984</v>
      </c>
      <c r="E928" t="s">
        <v>101</v>
      </c>
      <c r="F928" s="7">
        <v>523.16979591930578</v>
      </c>
      <c r="G928" t="str">
        <f>VLOOKUP(мпф1[[#This Row],[артикул]],[1]!Таблица213[[code]:[упаковка]],4,FALSE)</f>
        <v>ОХЛ</v>
      </c>
      <c r="H928" t="str">
        <f>VLOOKUP(мпф1[[#This Row],[артикул]],[1]!Таблица213[[code]:[упаковка]],5,FALSE)</f>
        <v>четвертина</v>
      </c>
      <c r="I928" s="7" cm="1">
        <f t="array" ref="I928">INDEX('[1]прайс ЗПП'!$A$1:$D$1080,MATCH(1,(мпф1[[#This Row],[артикул]]='[1]прайс ЗПП'!$B$1:$B$1080)*(мпф1[[#This Row],[Source.Name.1]]='[1]прайс ЗПП'!$A$1:$A$1080),0),4)</f>
        <v>732.46832792430882</v>
      </c>
      <c r="J928" s="7">
        <f>мпф1[[#This Row],[цена]]*мпф1[[#This Row],[объем]]</f>
        <v>383205.30563751579</v>
      </c>
      <c r="K928" s="7">
        <v>9000.9</v>
      </c>
      <c r="L928" t="s">
        <v>187</v>
      </c>
    </row>
    <row r="929" spans="1:12" x14ac:dyDescent="0.35">
      <c r="A929" t="s">
        <v>144</v>
      </c>
      <c r="B929" t="s">
        <v>97</v>
      </c>
      <c r="C929" t="s">
        <v>97</v>
      </c>
      <c r="D929">
        <f>VLOOKUP(мпф1[[#This Row],[Номенклатура]],[1]!Таблица213[[product_name]:[упаковка]],7,FALSE)</f>
        <v>978</v>
      </c>
      <c r="E929" t="s">
        <v>98</v>
      </c>
      <c r="F929" s="7">
        <v>845.96089263107535</v>
      </c>
      <c r="G929" t="str">
        <f>VLOOKUP(мпф1[[#This Row],[артикул]],[1]!Таблица213[[code]:[упаковка]],4,FALSE)</f>
        <v>ОХЛ</v>
      </c>
      <c r="H929" t="str">
        <f>VLOOKUP(мпф1[[#This Row],[артикул]],[1]!Таблица213[[code]:[упаковка]],5,FALSE)</f>
        <v>тушка</v>
      </c>
      <c r="I929" s="7" cm="1">
        <f t="array" ref="I929">INDEX('[1]прайс ЗПП'!$A$1:$D$1080,MATCH(1,(мпф1[[#This Row],[артикул]]='[1]прайс ЗПП'!$B$1:$B$1080)*(мпф1[[#This Row],[Source.Name.1]]='[1]прайс ЗПП'!$A$1:$A$1080),0),4)</f>
        <v>646.38314120437519</v>
      </c>
      <c r="J929" s="7">
        <f>мпф1[[#This Row],[цена]]*мпф1[[#This Row],[объем]]</f>
        <v>546814.85911493166</v>
      </c>
      <c r="K929" s="7">
        <v>8004</v>
      </c>
      <c r="L929" t="s">
        <v>187</v>
      </c>
    </row>
    <row r="930" spans="1:12" x14ac:dyDescent="0.35">
      <c r="A930" t="s">
        <v>144</v>
      </c>
      <c r="B930" t="s">
        <v>97</v>
      </c>
      <c r="C930" t="s">
        <v>97</v>
      </c>
      <c r="D930">
        <f>VLOOKUP(мпф1[[#This Row],[Номенклатура]],[1]!Таблица213[[product_name]:[упаковка]],7,FALSE)</f>
        <v>984</v>
      </c>
      <c r="E930" t="s">
        <v>101</v>
      </c>
      <c r="F930" s="7">
        <v>2121.7441723394068</v>
      </c>
      <c r="G930" t="str">
        <f>VLOOKUP(мпф1[[#This Row],[артикул]],[1]!Таблица213[[code]:[упаковка]],4,FALSE)</f>
        <v>ОХЛ</v>
      </c>
      <c r="H930" t="str">
        <f>VLOOKUP(мпф1[[#This Row],[артикул]],[1]!Таблица213[[code]:[упаковка]],5,FALSE)</f>
        <v>четвертина</v>
      </c>
      <c r="I930" s="7" cm="1">
        <f t="array" ref="I930">INDEX('[1]прайс ЗПП'!$A$1:$D$1080,MATCH(1,(мпф1[[#This Row],[артикул]]='[1]прайс ЗПП'!$B$1:$B$1080)*(мпф1[[#This Row],[Source.Name.1]]='[1]прайс ЗПП'!$A$1:$A$1080),0),4)</f>
        <v>732.46832792430882</v>
      </c>
      <c r="J930" s="7">
        <f>мпф1[[#This Row],[цена]]*мпф1[[#This Row],[объем]]</f>
        <v>1554110.4061965919</v>
      </c>
      <c r="K930" s="7">
        <v>19995.5</v>
      </c>
      <c r="L930" t="s">
        <v>187</v>
      </c>
    </row>
    <row r="931" spans="1:12" x14ac:dyDescent="0.35">
      <c r="A931" t="s">
        <v>144</v>
      </c>
      <c r="B931" t="s">
        <v>97</v>
      </c>
      <c r="C931" t="s">
        <v>97</v>
      </c>
      <c r="D931">
        <f>VLOOKUP(мпф1[[#This Row],[Номенклатура]],[1]!Таблица213[[product_name]:[упаковка]],7,FALSE)</f>
        <v>982</v>
      </c>
      <c r="E931" t="s">
        <v>100</v>
      </c>
      <c r="F931" s="7">
        <v>2121.5320191374931</v>
      </c>
      <c r="G931" t="str">
        <f>VLOOKUP(мпф1[[#This Row],[артикул]],[1]!Таблица213[[code]:[упаковка]],4,FALSE)</f>
        <v>ОХЛ</v>
      </c>
      <c r="H931" t="str">
        <f>VLOOKUP(мпф1[[#This Row],[артикул]],[1]!Таблица213[[code]:[упаковка]],5,FALSE)</f>
        <v>филе</v>
      </c>
      <c r="I931" s="7" cm="1">
        <f t="array" ref="I931">INDEX('[1]прайс ЗПП'!$A$1:$D$1080,MATCH(1,(мпф1[[#This Row],[артикул]]='[1]прайс ЗПП'!$B$1:$B$1080)*(мпф1[[#This Row],[Source.Name.1]]='[1]прайс ЗПП'!$A$1:$A$1080),0),4)</f>
        <v>838.66272392838005</v>
      </c>
      <c r="J931" s="7">
        <f>мпф1[[#This Row],[цена]]*мпф1[[#This Row],[объем]]</f>
        <v>1779249.822071126</v>
      </c>
      <c r="K931" s="7">
        <v>5002.5</v>
      </c>
      <c r="L931" t="s">
        <v>187</v>
      </c>
    </row>
    <row r="932" spans="1:12" x14ac:dyDescent="0.35">
      <c r="A932" t="s">
        <v>144</v>
      </c>
      <c r="B932" t="s">
        <v>97</v>
      </c>
      <c r="C932" t="s">
        <v>97</v>
      </c>
      <c r="D932">
        <f>VLOOKUP(мпф1[[#This Row],[Номенклатура]],[1]!Таблица213[[product_name]:[упаковка]],7,FALSE)</f>
        <v>984</v>
      </c>
      <c r="E932" t="s">
        <v>101</v>
      </c>
      <c r="F932" s="7">
        <v>7426.1046031879241</v>
      </c>
      <c r="G932" t="str">
        <f>VLOOKUP(мпф1[[#This Row],[артикул]],[1]!Таблица213[[code]:[упаковка]],4,FALSE)</f>
        <v>ОХЛ</v>
      </c>
      <c r="H932" t="str">
        <f>VLOOKUP(мпф1[[#This Row],[артикул]],[1]!Таблица213[[code]:[упаковка]],5,FALSE)</f>
        <v>четвертина</v>
      </c>
      <c r="I932" s="7" cm="1">
        <f t="array" ref="I932">INDEX('[1]прайс ЗПП'!$A$1:$D$1080,MATCH(1,(мпф1[[#This Row],[артикул]]='[1]прайс ЗПП'!$B$1:$B$1080)*(мпф1[[#This Row],[Source.Name.1]]='[1]прайс ЗПП'!$A$1:$A$1080),0),4)</f>
        <v>732.46832792430882</v>
      </c>
      <c r="J932" s="7">
        <f>мпф1[[#This Row],[цена]]*мпф1[[#This Row],[объем]]</f>
        <v>5439386.4216880715</v>
      </c>
      <c r="K932" s="7">
        <v>2001</v>
      </c>
      <c r="L932" t="s">
        <v>187</v>
      </c>
    </row>
    <row r="933" spans="1:12" x14ac:dyDescent="0.35">
      <c r="A933" t="s">
        <v>144</v>
      </c>
      <c r="B933" t="s">
        <v>97</v>
      </c>
      <c r="C933" t="s">
        <v>97</v>
      </c>
      <c r="D933">
        <f>VLOOKUP(мпф1[[#This Row],[Номенклатура]],[1]!Таблица213[[product_name]:[упаковка]],7,FALSE)</f>
        <v>981</v>
      </c>
      <c r="E933" t="s">
        <v>203</v>
      </c>
      <c r="F933" s="7">
        <v>2251.4450930953872</v>
      </c>
      <c r="G933" t="str">
        <f>VLOOKUP(мпф1[[#This Row],[артикул]],[1]!Таблица213[[code]:[упаковка]],4,FALSE)</f>
        <v>ОХЛ</v>
      </c>
      <c r="H933" t="str">
        <f>VLOOKUP(мпф1[[#This Row],[артикул]],[1]!Таблица213[[code]:[упаковка]],5,FALSE)</f>
        <v>крыло</v>
      </c>
      <c r="I933" s="7" cm="1">
        <f t="array" ref="I933">INDEX('[1]прайс ЗПП'!$A$1:$D$1080,MATCH(1,(мпф1[[#This Row],[артикул]]='[1]прайс ЗПП'!$B$1:$B$1080)*(мпф1[[#This Row],[Source.Name.1]]='[1]прайс ЗПП'!$A$1:$A$1080),0),4)</f>
        <v>646.14842783999973</v>
      </c>
      <c r="J933" s="7">
        <f>мпф1[[#This Row],[цена]]*мпф1[[#This Row],[объем]]</f>
        <v>1454767.7072716663</v>
      </c>
      <c r="K933" s="7">
        <v>5002.5</v>
      </c>
      <c r="L933" t="s">
        <v>187</v>
      </c>
    </row>
    <row r="934" spans="1:12" x14ac:dyDescent="0.35">
      <c r="A934" t="s">
        <v>144</v>
      </c>
      <c r="B934" t="s">
        <v>97</v>
      </c>
      <c r="C934" t="s">
        <v>97</v>
      </c>
      <c r="D934">
        <f>VLOOKUP(мпф1[[#This Row],[Номенклатура]],[1]!Таблица213[[product_name]:[упаковка]],7,FALSE)</f>
        <v>984</v>
      </c>
      <c r="E934" t="s">
        <v>101</v>
      </c>
      <c r="F934" s="7">
        <v>21217.441723394069</v>
      </c>
      <c r="G934" t="str">
        <f>VLOOKUP(мпф1[[#This Row],[артикул]],[1]!Таблица213[[code]:[упаковка]],4,FALSE)</f>
        <v>ОХЛ</v>
      </c>
      <c r="H934" t="str">
        <f>VLOOKUP(мпф1[[#This Row],[артикул]],[1]!Таблица213[[code]:[упаковка]],5,FALSE)</f>
        <v>четвертина</v>
      </c>
      <c r="I934" s="7" cm="1">
        <f t="array" ref="I934">INDEX('[1]прайс ЗПП'!$A$1:$D$1080,MATCH(1,(мпф1[[#This Row],[артикул]]='[1]прайс ЗПП'!$B$1:$B$1080)*(мпф1[[#This Row],[Source.Name.1]]='[1]прайс ЗПП'!$A$1:$A$1080),0),4)</f>
        <v>732.46832792430882</v>
      </c>
      <c r="J934" s="7">
        <f>мпф1[[#This Row],[цена]]*мпф1[[#This Row],[объем]]</f>
        <v>15541104.06196592</v>
      </c>
      <c r="K934" s="7">
        <v>879.13</v>
      </c>
      <c r="L934" t="s">
        <v>187</v>
      </c>
    </row>
    <row r="935" spans="1:12" x14ac:dyDescent="0.35">
      <c r="A935" t="s">
        <v>144</v>
      </c>
      <c r="B935" t="s">
        <v>97</v>
      </c>
      <c r="C935" t="s">
        <v>97</v>
      </c>
      <c r="D935">
        <f>VLOOKUP(мпф1[[#This Row],[Номенклатура]],[1]!Таблица213[[product_name]:[упаковка]],7,FALSE)</f>
        <v>982</v>
      </c>
      <c r="E935" t="s">
        <v>100</v>
      </c>
      <c r="F935" s="7">
        <v>21215.320191374933</v>
      </c>
      <c r="G935" t="str">
        <f>VLOOKUP(мпф1[[#This Row],[артикул]],[1]!Таблица213[[code]:[упаковка]],4,FALSE)</f>
        <v>ОХЛ</v>
      </c>
      <c r="H935" t="str">
        <f>VLOOKUP(мпф1[[#This Row],[артикул]],[1]!Таблица213[[code]:[упаковка]],5,FALSE)</f>
        <v>филе</v>
      </c>
      <c r="I935" s="7" cm="1">
        <f t="array" ref="I935">INDEX('[1]прайс ЗПП'!$A$1:$D$1080,MATCH(1,(мпф1[[#This Row],[артикул]]='[1]прайс ЗПП'!$B$1:$B$1080)*(мпф1[[#This Row],[Source.Name.1]]='[1]прайс ЗПП'!$A$1:$A$1080),0),4)</f>
        <v>838.66272392838005</v>
      </c>
      <c r="J935" s="7">
        <f>мпф1[[#This Row],[цена]]*мпф1[[#This Row],[объем]]</f>
        <v>17792498.220711261</v>
      </c>
      <c r="K935" s="7">
        <v>493.2</v>
      </c>
      <c r="L935" t="s">
        <v>187</v>
      </c>
    </row>
    <row r="936" spans="1:12" x14ac:dyDescent="0.35">
      <c r="A936" t="s">
        <v>144</v>
      </c>
      <c r="B936" t="s">
        <v>97</v>
      </c>
      <c r="C936" t="s">
        <v>97</v>
      </c>
      <c r="D936">
        <f>VLOOKUP(мпф1[[#This Row],[Номенклатура]],[1]!Таблица213[[product_name]:[упаковка]],7,FALSE)</f>
        <v>978</v>
      </c>
      <c r="E936" t="s">
        <v>98</v>
      </c>
      <c r="F936" s="7">
        <v>15904.064781464218</v>
      </c>
      <c r="G936" t="str">
        <f>VLOOKUP(мпф1[[#This Row],[артикул]],[1]!Таблица213[[code]:[упаковка]],4,FALSE)</f>
        <v>ОХЛ</v>
      </c>
      <c r="H936" t="str">
        <f>VLOOKUP(мпф1[[#This Row],[артикул]],[1]!Таблица213[[code]:[упаковка]],5,FALSE)</f>
        <v>тушка</v>
      </c>
      <c r="I936" s="7" cm="1">
        <f t="array" ref="I936">INDEX('[1]прайс ЗПП'!$A$1:$D$1080,MATCH(1,(мпф1[[#This Row],[артикул]]='[1]прайс ЗПП'!$B$1:$B$1080)*(мпф1[[#This Row],[Source.Name.1]]='[1]прайс ЗПП'!$A$1:$A$1080),0),4)</f>
        <v>646.38314120437519</v>
      </c>
      <c r="J936" s="7">
        <f>мпф1[[#This Row],[цена]]*мпф1[[#This Row],[объем]]</f>
        <v>10280119.351360716</v>
      </c>
      <c r="K936" s="7">
        <v>5500</v>
      </c>
      <c r="L936" t="s">
        <v>187</v>
      </c>
    </row>
    <row r="937" spans="1:12" x14ac:dyDescent="0.35">
      <c r="A937" t="s">
        <v>144</v>
      </c>
      <c r="B937" t="s">
        <v>97</v>
      </c>
      <c r="C937" t="s">
        <v>97</v>
      </c>
      <c r="D937">
        <f>VLOOKUP(мпф1[[#This Row],[Номенклатура]],[1]!Таблица213[[product_name]:[упаковка]],7,FALSE)</f>
        <v>981</v>
      </c>
      <c r="E937" t="s">
        <v>203</v>
      </c>
      <c r="F937" s="7">
        <v>3263.9292769726026</v>
      </c>
      <c r="G937" t="str">
        <f>VLOOKUP(мпф1[[#This Row],[артикул]],[1]!Таблица213[[code]:[упаковка]],4,FALSE)</f>
        <v>ОХЛ</v>
      </c>
      <c r="H937" t="str">
        <f>VLOOKUP(мпф1[[#This Row],[артикул]],[1]!Таблица213[[code]:[упаковка]],5,FALSE)</f>
        <v>крыло</v>
      </c>
      <c r="I937" s="7" cm="1">
        <f t="array" ref="I937">INDEX('[1]прайс ЗПП'!$A$1:$D$1080,MATCH(1,(мпф1[[#This Row],[артикул]]='[1]прайс ЗПП'!$B$1:$B$1080)*(мпф1[[#This Row],[Source.Name.1]]='[1]прайс ЗПП'!$A$1:$A$1080),0),4)</f>
        <v>646.14842783999973</v>
      </c>
      <c r="J937" s="7">
        <f>мпф1[[#This Row],[цена]]*мпф1[[#This Row],[объем]]</f>
        <v>2108982.7708967943</v>
      </c>
      <c r="K937" s="7">
        <v>996.64</v>
      </c>
      <c r="L937" t="s">
        <v>187</v>
      </c>
    </row>
    <row r="938" spans="1:12" x14ac:dyDescent="0.35">
      <c r="A938" t="s">
        <v>144</v>
      </c>
      <c r="B938" t="s">
        <v>97</v>
      </c>
      <c r="C938" t="s">
        <v>97</v>
      </c>
      <c r="D938">
        <f>VLOOKUP(мпф1[[#This Row],[Номенклатура]],[1]!Таблица213[[product_name]:[упаковка]],7,FALSE)</f>
        <v>1614</v>
      </c>
      <c r="E938" t="s">
        <v>205</v>
      </c>
      <c r="F938" s="7">
        <v>15911.490143531199</v>
      </c>
      <c r="G938" t="str">
        <f>VLOOKUP(мпф1[[#This Row],[артикул]],[1]!Таблица213[[code]:[упаковка]],4,FALSE)</f>
        <v>ОХЛ</v>
      </c>
      <c r="H938" t="str">
        <f>VLOOKUP(мпф1[[#This Row],[артикул]],[1]!Таблица213[[code]:[упаковка]],5,FALSE)</f>
        <v>бедро</v>
      </c>
      <c r="I938" s="7" cm="1">
        <f t="array" ref="I938">INDEX('[1]прайс ЗПП'!$A$1:$D$1080,MATCH(1,(мпф1[[#This Row],[артикул]]='[1]прайс ЗПП'!$B$1:$B$1080)*(мпф1[[#This Row],[Source.Name.1]]='[1]прайс ЗПП'!$A$1:$A$1080),0),4)</f>
        <v>680.43905943915786</v>
      </c>
      <c r="J938" s="7">
        <f>мпф1[[#This Row],[цена]]*мпф1[[#This Row],[объем]]</f>
        <v>10826799.3875398</v>
      </c>
      <c r="K938" s="7">
        <v>7003.5</v>
      </c>
      <c r="L938" t="s">
        <v>187</v>
      </c>
    </row>
    <row r="939" spans="1:12" x14ac:dyDescent="0.35">
      <c r="A939" t="s">
        <v>144</v>
      </c>
      <c r="B939" t="s">
        <v>97</v>
      </c>
      <c r="C939" t="s">
        <v>97</v>
      </c>
      <c r="D939">
        <f>VLOOKUP(мпф1[[#This Row],[Номенклатура]],[1]!Таблица213[[product_name]:[упаковка]],7,FALSE)</f>
        <v>1615</v>
      </c>
      <c r="E939" t="s">
        <v>204</v>
      </c>
      <c r="F939" s="7">
        <v>3182.2980287062396</v>
      </c>
      <c r="G939" t="str">
        <f>VLOOKUP(мпф1[[#This Row],[артикул]],[1]!Таблица213[[code]:[упаковка]],4,FALSE)</f>
        <v>ОХЛ</v>
      </c>
      <c r="H939" t="str">
        <f>VLOOKUP(мпф1[[#This Row],[артикул]],[1]!Таблица213[[code]:[упаковка]],5,FALSE)</f>
        <v>голень</v>
      </c>
      <c r="I939" s="7" cm="1">
        <f t="array" ref="I939">INDEX('[1]прайс ЗПП'!$A$1:$D$1080,MATCH(1,(мпф1[[#This Row],[артикул]]='[1]прайс ЗПП'!$B$1:$B$1080)*(мпф1[[#This Row],[Source.Name.1]]='[1]прайс ЗПП'!$A$1:$A$1080),0),4)</f>
        <v>683.60705146579392</v>
      </c>
      <c r="J939" s="7">
        <f>мпф1[[#This Row],[цена]]*мпф1[[#This Row],[объем]]</f>
        <v>2175441.3722892809</v>
      </c>
      <c r="K939" s="7">
        <v>3000</v>
      </c>
      <c r="L939" t="s">
        <v>187</v>
      </c>
    </row>
    <row r="940" spans="1:12" x14ac:dyDescent="0.35">
      <c r="A940" t="s">
        <v>144</v>
      </c>
      <c r="B940" t="s">
        <v>97</v>
      </c>
      <c r="C940" t="s">
        <v>97</v>
      </c>
      <c r="D940">
        <f>VLOOKUP(мпф1[[#This Row],[Номенклатура]],[1]!Таблица213[[product_name]:[упаковка]],7,FALSE)</f>
        <v>978</v>
      </c>
      <c r="E940" t="s">
        <v>98</v>
      </c>
      <c r="F940" s="7">
        <v>21210.54674433187</v>
      </c>
      <c r="G940" t="str">
        <f>VLOOKUP(мпф1[[#This Row],[артикул]],[1]!Таблица213[[code]:[упаковка]],4,FALSE)</f>
        <v>ОХЛ</v>
      </c>
      <c r="H940" t="str">
        <f>VLOOKUP(мпф1[[#This Row],[артикул]],[1]!Таблица213[[code]:[упаковка]],5,FALSE)</f>
        <v>тушка</v>
      </c>
      <c r="I940" s="7" cm="1">
        <f t="array" ref="I940">INDEX('[1]прайс ЗПП'!$A$1:$D$1080,MATCH(1,(мпф1[[#This Row],[артикул]]='[1]прайс ЗПП'!$B$1:$B$1080)*(мпф1[[#This Row],[Source.Name.1]]='[1]прайс ЗПП'!$A$1:$A$1080),0),4)</f>
        <v>646.38314120437519</v>
      </c>
      <c r="J940" s="7">
        <f>мпф1[[#This Row],[цена]]*мпф1[[#This Row],[объем]]</f>
        <v>13710139.831263468</v>
      </c>
      <c r="K940" s="7">
        <v>740.98099999999999</v>
      </c>
      <c r="L940" t="s">
        <v>187</v>
      </c>
    </row>
    <row r="941" spans="1:12" x14ac:dyDescent="0.35">
      <c r="A941" t="s">
        <v>144</v>
      </c>
      <c r="B941" t="s">
        <v>97</v>
      </c>
      <c r="C941" t="s">
        <v>97</v>
      </c>
      <c r="D941">
        <f>VLOOKUP(мпф1[[#This Row],[Номенклатура]],[1]!Таблица213[[product_name]:[упаковка]],7,FALSE)</f>
        <v>981</v>
      </c>
      <c r="E941" t="s">
        <v>203</v>
      </c>
      <c r="F941" s="7">
        <v>2331.3780549804301</v>
      </c>
      <c r="G941" t="str">
        <f>VLOOKUP(мпф1[[#This Row],[артикул]],[1]!Таблица213[[code]:[упаковка]],4,FALSE)</f>
        <v>ОХЛ</v>
      </c>
      <c r="H941" t="str">
        <f>VLOOKUP(мпф1[[#This Row],[артикул]],[1]!Таблица213[[code]:[упаковка]],5,FALSE)</f>
        <v>крыло</v>
      </c>
      <c r="I941" s="7" cm="1">
        <f t="array" ref="I941">INDEX('[1]прайс ЗПП'!$A$1:$D$1080,MATCH(1,(мпф1[[#This Row],[артикул]]='[1]прайс ЗПП'!$B$1:$B$1080)*(мпф1[[#This Row],[Source.Name.1]]='[1]прайс ЗПП'!$A$1:$A$1080),0),4)</f>
        <v>646.14842783999973</v>
      </c>
      <c r="J941" s="7">
        <f>мпф1[[#This Row],[цена]]*мпф1[[#This Row],[объем]]</f>
        <v>1506416.2649262813</v>
      </c>
      <c r="K941" s="7">
        <v>2000.1999999999998</v>
      </c>
      <c r="L941" t="s">
        <v>187</v>
      </c>
    </row>
    <row r="942" spans="1:12" x14ac:dyDescent="0.35">
      <c r="A942" t="s">
        <v>144</v>
      </c>
      <c r="B942" t="s">
        <v>97</v>
      </c>
      <c r="C942" t="s">
        <v>97</v>
      </c>
      <c r="D942">
        <f>VLOOKUP(мпф1[[#This Row],[Номенклатура]],[1]!Таблица213[[product_name]:[упаковка]],7,FALSE)</f>
        <v>982</v>
      </c>
      <c r="E942" t="s">
        <v>100</v>
      </c>
      <c r="F942" s="7">
        <v>15911.490143531199</v>
      </c>
      <c r="G942" t="str">
        <f>VLOOKUP(мпф1[[#This Row],[артикул]],[1]!Таблица213[[code]:[упаковка]],4,FALSE)</f>
        <v>ОХЛ</v>
      </c>
      <c r="H942" t="str">
        <f>VLOOKUP(мпф1[[#This Row],[артикул]],[1]!Таблица213[[code]:[упаковка]],5,FALSE)</f>
        <v>филе</v>
      </c>
      <c r="I942" s="7" cm="1">
        <f t="array" ref="I942">INDEX('[1]прайс ЗПП'!$A$1:$D$1080,MATCH(1,(мпф1[[#This Row],[артикул]]='[1]прайс ЗПП'!$B$1:$B$1080)*(мпф1[[#This Row],[Source.Name.1]]='[1]прайс ЗПП'!$A$1:$A$1080),0),4)</f>
        <v>838.66272392838005</v>
      </c>
      <c r="J942" s="7">
        <f>мпф1[[#This Row],[цена]]*мпф1[[#This Row],[объем]]</f>
        <v>13344373.665533446</v>
      </c>
      <c r="K942" s="7">
        <v>3002.3780000000002</v>
      </c>
      <c r="L942" t="s">
        <v>187</v>
      </c>
    </row>
    <row r="943" spans="1:12" x14ac:dyDescent="0.35">
      <c r="A943" t="s">
        <v>144</v>
      </c>
      <c r="B943" t="s">
        <v>97</v>
      </c>
      <c r="C943" t="s">
        <v>97</v>
      </c>
      <c r="D943">
        <f>VLOOKUP(мпф1[[#This Row],[Номенклатура]],[1]!Таблица213[[product_name]:[упаковка]],7,FALSE)</f>
        <v>984</v>
      </c>
      <c r="E943" t="s">
        <v>101</v>
      </c>
      <c r="F943" s="7">
        <v>4243.4883446788135</v>
      </c>
      <c r="G943" t="str">
        <f>VLOOKUP(мпф1[[#This Row],[артикул]],[1]!Таблица213[[code]:[упаковка]],4,FALSE)</f>
        <v>ОХЛ</v>
      </c>
      <c r="H943" t="str">
        <f>VLOOKUP(мпф1[[#This Row],[артикул]],[1]!Таблица213[[code]:[упаковка]],5,FALSE)</f>
        <v>четвертина</v>
      </c>
      <c r="I943" s="7" cm="1">
        <f t="array" ref="I943">INDEX('[1]прайс ЗПП'!$A$1:$D$1080,MATCH(1,(мпф1[[#This Row],[артикул]]='[1]прайс ЗПП'!$B$1:$B$1080)*(мпф1[[#This Row],[Source.Name.1]]='[1]прайс ЗПП'!$A$1:$A$1080),0),4)</f>
        <v>732.46832792430882</v>
      </c>
      <c r="J943" s="7">
        <f>мпф1[[#This Row],[цена]]*мпф1[[#This Row],[объем]]</f>
        <v>3108220.8123931838</v>
      </c>
      <c r="K943" s="7">
        <v>5002.5</v>
      </c>
      <c r="L943" t="s">
        <v>187</v>
      </c>
    </row>
    <row r="944" spans="1:12" x14ac:dyDescent="0.35">
      <c r="A944" t="s">
        <v>144</v>
      </c>
      <c r="B944" t="s">
        <v>97</v>
      </c>
      <c r="C944" t="s">
        <v>97</v>
      </c>
      <c r="D944">
        <f>VLOOKUP(мпф1[[#This Row],[Номенклатура]],[1]!Таблица213[[product_name]:[упаковка]],7,FALSE)</f>
        <v>982</v>
      </c>
      <c r="E944" t="s">
        <v>100</v>
      </c>
      <c r="F944" s="7">
        <v>15911.490143531199</v>
      </c>
      <c r="G944" t="str">
        <f>VLOOKUP(мпф1[[#This Row],[артикул]],[1]!Таблица213[[code]:[упаковка]],4,FALSE)</f>
        <v>ОХЛ</v>
      </c>
      <c r="H944" t="str">
        <f>VLOOKUP(мпф1[[#This Row],[артикул]],[1]!Таблица213[[code]:[упаковка]],5,FALSE)</f>
        <v>филе</v>
      </c>
      <c r="I944" s="7" cm="1">
        <f t="array" ref="I944">INDEX('[1]прайс ЗПП'!$A$1:$D$1080,MATCH(1,(мпф1[[#This Row],[артикул]]='[1]прайс ЗПП'!$B$1:$B$1080)*(мпф1[[#This Row],[Source.Name.1]]='[1]прайс ЗПП'!$A$1:$A$1080),0),4)</f>
        <v>838.66272392838005</v>
      </c>
      <c r="J944" s="7">
        <f>мпф1[[#This Row],[цена]]*мпф1[[#This Row],[объем]]</f>
        <v>13344373.665533446</v>
      </c>
      <c r="K944" s="7">
        <v>879.13</v>
      </c>
      <c r="L944" t="s">
        <v>187</v>
      </c>
    </row>
    <row r="945" spans="1:12" x14ac:dyDescent="0.35">
      <c r="A945" t="s">
        <v>144</v>
      </c>
      <c r="B945" t="s">
        <v>97</v>
      </c>
      <c r="C945" t="s">
        <v>97</v>
      </c>
      <c r="D945">
        <f>VLOOKUP(мпф1[[#This Row],[Номенклатура]],[1]!Таблица213[[product_name]:[упаковка]],7,FALSE)</f>
        <v>1614</v>
      </c>
      <c r="E945" t="s">
        <v>205</v>
      </c>
      <c r="F945" s="7">
        <v>4238.8209742367117</v>
      </c>
      <c r="G945" t="str">
        <f>VLOOKUP(мпф1[[#This Row],[артикул]],[1]!Таблица213[[code]:[упаковка]],4,FALSE)</f>
        <v>ОХЛ</v>
      </c>
      <c r="H945" t="str">
        <f>VLOOKUP(мпф1[[#This Row],[артикул]],[1]!Таблица213[[code]:[упаковка]],5,FALSE)</f>
        <v>бедро</v>
      </c>
      <c r="I945" s="7" cm="1">
        <f t="array" ref="I945">INDEX('[1]прайс ЗПП'!$A$1:$D$1080,MATCH(1,(мпф1[[#This Row],[артикул]]='[1]прайс ЗПП'!$B$1:$B$1080)*(мпф1[[#This Row],[Source.Name.1]]='[1]прайс ЗПП'!$A$1:$A$1080),0),4)</f>
        <v>680.43905943915786</v>
      </c>
      <c r="J945" s="7">
        <f>мпф1[[#This Row],[цена]]*мпф1[[#This Row],[объем]]</f>
        <v>2884259.3568406031</v>
      </c>
      <c r="K945" s="7">
        <v>1000.0999999999999</v>
      </c>
      <c r="L945" t="s">
        <v>187</v>
      </c>
    </row>
    <row r="946" spans="1:12" x14ac:dyDescent="0.35">
      <c r="A946" t="s">
        <v>144</v>
      </c>
      <c r="B946" t="s">
        <v>97</v>
      </c>
      <c r="C946" t="s">
        <v>97</v>
      </c>
      <c r="D946">
        <f>VLOOKUP(мпф1[[#This Row],[Номенклатура]],[1]!Таблица213[[product_name]:[упаковка]],7,FALSE)</f>
        <v>978</v>
      </c>
      <c r="E946" t="s">
        <v>98</v>
      </c>
      <c r="F946" s="7">
        <v>15904.064781464218</v>
      </c>
      <c r="G946" t="str">
        <f>VLOOKUP(мпф1[[#This Row],[артикул]],[1]!Таблица213[[code]:[упаковка]],4,FALSE)</f>
        <v>ОХЛ</v>
      </c>
      <c r="H946" t="str">
        <f>VLOOKUP(мпф1[[#This Row],[артикул]],[1]!Таблица213[[code]:[упаковка]],5,FALSE)</f>
        <v>тушка</v>
      </c>
      <c r="I946" s="7" cm="1">
        <f t="array" ref="I946">INDEX('[1]прайс ЗПП'!$A$1:$D$1080,MATCH(1,(мпф1[[#This Row],[артикул]]='[1]прайс ЗПП'!$B$1:$B$1080)*(мпф1[[#This Row],[Source.Name.1]]='[1]прайс ЗПП'!$A$1:$A$1080),0),4)</f>
        <v>646.38314120437519</v>
      </c>
      <c r="J946" s="7">
        <f>мпф1[[#This Row],[цена]]*мпф1[[#This Row],[объем]]</f>
        <v>10280119.351360716</v>
      </c>
      <c r="K946" s="7">
        <v>19995.5</v>
      </c>
      <c r="L946" t="s">
        <v>187</v>
      </c>
    </row>
    <row r="947" spans="1:12" x14ac:dyDescent="0.35">
      <c r="A947" t="s">
        <v>144</v>
      </c>
      <c r="B947" t="s">
        <v>97</v>
      </c>
      <c r="C947" t="s">
        <v>97</v>
      </c>
      <c r="D947">
        <f>VLOOKUP(мпф1[[#This Row],[Номенклатура]],[1]!Таблица213[[product_name]:[упаковка]],7,FALSE)</f>
        <v>1614</v>
      </c>
      <c r="E947" t="s">
        <v>205</v>
      </c>
      <c r="F947" s="7">
        <v>534.62606882264822</v>
      </c>
      <c r="G947" t="str">
        <f>VLOOKUP(мпф1[[#This Row],[артикул]],[1]!Таблица213[[code]:[упаковка]],4,FALSE)</f>
        <v>ОХЛ</v>
      </c>
      <c r="H947" t="str">
        <f>VLOOKUP(мпф1[[#This Row],[артикул]],[1]!Таблица213[[code]:[упаковка]],5,FALSE)</f>
        <v>бедро</v>
      </c>
      <c r="I947" s="7" cm="1">
        <f t="array" ref="I947">INDEX('[1]прайс ЗПП'!$A$1:$D$1080,MATCH(1,(мпф1[[#This Row],[артикул]]='[1]прайс ЗПП'!$B$1:$B$1080)*(мпф1[[#This Row],[Source.Name.1]]='[1]прайс ЗПП'!$A$1:$A$1080),0),4)</f>
        <v>680.43905943915786</v>
      </c>
      <c r="J947" s="7">
        <f>мпф1[[#This Row],[цена]]*мпф1[[#This Row],[объем]]</f>
        <v>363780.45942133723</v>
      </c>
      <c r="K947" s="7">
        <v>2000</v>
      </c>
      <c r="L947" t="s">
        <v>187</v>
      </c>
    </row>
    <row r="948" spans="1:12" x14ac:dyDescent="0.35">
      <c r="A948" t="s">
        <v>144</v>
      </c>
      <c r="B948" t="s">
        <v>97</v>
      </c>
      <c r="C948" t="s">
        <v>97</v>
      </c>
      <c r="D948">
        <f>VLOOKUP(мпф1[[#This Row],[Номенклатура]],[1]!Таблица213[[product_name]:[упаковка]],7,FALSE)</f>
        <v>978</v>
      </c>
      <c r="E948" t="s">
        <v>98</v>
      </c>
      <c r="F948" s="7">
        <v>2122.5927851470619</v>
      </c>
      <c r="G948" t="str">
        <f>VLOOKUP(мпф1[[#This Row],[артикул]],[1]!Таблица213[[code]:[упаковка]],4,FALSE)</f>
        <v>ОХЛ</v>
      </c>
      <c r="H948" t="str">
        <f>VLOOKUP(мпф1[[#This Row],[артикул]],[1]!Таблица213[[code]:[упаковка]],5,FALSE)</f>
        <v>тушка</v>
      </c>
      <c r="I948" s="7" cm="1">
        <f t="array" ref="I948">INDEX('[1]прайс ЗПП'!$A$1:$D$1080,MATCH(1,(мпф1[[#This Row],[артикул]]='[1]прайс ЗПП'!$B$1:$B$1080)*(мпф1[[#This Row],[Source.Name.1]]='[1]прайс ЗПП'!$A$1:$A$1080),0),4)</f>
        <v>646.38314120437519</v>
      </c>
      <c r="J948" s="7">
        <f>мпф1[[#This Row],[цена]]*мпф1[[#This Row],[объем]]</f>
        <v>1372008.1919611013</v>
      </c>
      <c r="K948" s="7">
        <v>2001</v>
      </c>
      <c r="L948" t="s">
        <v>187</v>
      </c>
    </row>
    <row r="949" spans="1:12" x14ac:dyDescent="0.35">
      <c r="A949" t="s">
        <v>144</v>
      </c>
      <c r="B949" t="s">
        <v>97</v>
      </c>
      <c r="C949" t="s">
        <v>210</v>
      </c>
      <c r="D949">
        <f>VLOOKUP(мпф1[[#This Row],[Номенклатура]],[1]!Таблица213[[product_name]:[упаковка]],7,FALSE)</f>
        <v>982</v>
      </c>
      <c r="E949" t="s">
        <v>100</v>
      </c>
      <c r="F949" s="7">
        <v>1060.7660095687465</v>
      </c>
      <c r="G949" t="str">
        <f>VLOOKUP(мпф1[[#This Row],[артикул]],[1]!Таблица213[[code]:[упаковка]],4,FALSE)</f>
        <v>ОХЛ</v>
      </c>
      <c r="H949" t="str">
        <f>VLOOKUP(мпф1[[#This Row],[артикул]],[1]!Таблица213[[code]:[упаковка]],5,FALSE)</f>
        <v>филе</v>
      </c>
      <c r="I949" s="7" cm="1">
        <f t="array" ref="I949">INDEX('[1]прайс ЗПП'!$A$1:$D$1080,MATCH(1,(мпф1[[#This Row],[артикул]]='[1]прайс ЗПП'!$B$1:$B$1080)*(мпф1[[#This Row],[Source.Name.1]]='[1]прайс ЗПП'!$A$1:$A$1080),0),4)</f>
        <v>838.66272392838005</v>
      </c>
      <c r="J949" s="7">
        <f>мпф1[[#This Row],[цена]]*мпф1[[#This Row],[объем]]</f>
        <v>889624.91103556298</v>
      </c>
      <c r="K949" s="7">
        <v>1000.0999999999999</v>
      </c>
      <c r="L949" t="s">
        <v>187</v>
      </c>
    </row>
    <row r="950" spans="1:12" x14ac:dyDescent="0.35">
      <c r="A950" t="s">
        <v>144</v>
      </c>
      <c r="B950" t="s">
        <v>97</v>
      </c>
      <c r="C950" t="s">
        <v>210</v>
      </c>
      <c r="D950">
        <f>VLOOKUP(мпф1[[#This Row],[Номенклатура]],[1]!Таблица213[[product_name]:[упаковка]],7,FALSE)</f>
        <v>1615</v>
      </c>
      <c r="E950" t="s">
        <v>204</v>
      </c>
      <c r="F950" s="7">
        <v>534.62606882264822</v>
      </c>
      <c r="G950" t="str">
        <f>VLOOKUP(мпф1[[#This Row],[артикул]],[1]!Таблица213[[code]:[упаковка]],4,FALSE)</f>
        <v>ОХЛ</v>
      </c>
      <c r="H950" t="str">
        <f>VLOOKUP(мпф1[[#This Row],[артикул]],[1]!Таблица213[[code]:[упаковка]],5,FALSE)</f>
        <v>голень</v>
      </c>
      <c r="I950" s="7" cm="1">
        <f t="array" ref="I950">INDEX('[1]прайс ЗПП'!$A$1:$D$1080,MATCH(1,(мпф1[[#This Row],[артикул]]='[1]прайс ЗПП'!$B$1:$B$1080)*(мпф1[[#This Row],[Source.Name.1]]='[1]прайс ЗПП'!$A$1:$A$1080),0),4)</f>
        <v>683.60705146579392</v>
      </c>
      <c r="J950" s="7">
        <f>мпф1[[#This Row],[цена]]*мпф1[[#This Row],[объем]]</f>
        <v>365474.15054459916</v>
      </c>
      <c r="K950" s="7">
        <v>2005.7380000000001</v>
      </c>
      <c r="L950" t="s">
        <v>187</v>
      </c>
    </row>
    <row r="951" spans="1:12" x14ac:dyDescent="0.35">
      <c r="A951" t="s">
        <v>144</v>
      </c>
      <c r="B951" t="s">
        <v>97</v>
      </c>
      <c r="C951" t="s">
        <v>180</v>
      </c>
      <c r="D951">
        <f>VLOOKUP(мпф1[[#This Row],[Номенклатура]],[1]!Таблица213[[product_name]:[упаковка]],7,FALSE)</f>
        <v>984</v>
      </c>
      <c r="E951" t="s">
        <v>101</v>
      </c>
      <c r="F951" s="7">
        <v>523.16979591930578</v>
      </c>
      <c r="G951" t="str">
        <f>VLOOKUP(мпф1[[#This Row],[артикул]],[1]!Таблица213[[code]:[упаковка]],4,FALSE)</f>
        <v>ОХЛ</v>
      </c>
      <c r="H951" t="str">
        <f>VLOOKUP(мпф1[[#This Row],[артикул]],[1]!Таблица213[[code]:[упаковка]],5,FALSE)</f>
        <v>четвертина</v>
      </c>
      <c r="I951" s="7" cm="1">
        <f t="array" ref="I951">INDEX('[1]прайс ЗПП'!$A$1:$D$1080,MATCH(1,(мпф1[[#This Row],[артикул]]='[1]прайс ЗПП'!$B$1:$B$1080)*(мпф1[[#This Row],[Source.Name.1]]='[1]прайс ЗПП'!$A$1:$A$1080),0),4)</f>
        <v>732.46832792430882</v>
      </c>
      <c r="J951" s="7">
        <f>мпф1[[#This Row],[цена]]*мпф1[[#This Row],[объем]]</f>
        <v>383205.30563751579</v>
      </c>
      <c r="K951" s="7">
        <v>879.13</v>
      </c>
      <c r="L951" t="s">
        <v>187</v>
      </c>
    </row>
    <row r="952" spans="1:12" x14ac:dyDescent="0.35">
      <c r="A952" t="s">
        <v>144</v>
      </c>
      <c r="B952" t="s">
        <v>97</v>
      </c>
      <c r="C952" t="s">
        <v>97</v>
      </c>
      <c r="D952">
        <f>VLOOKUP(мпф1[[#This Row],[Номенклатура]],[1]!Таблица213[[product_name]:[упаковка]],7,FALSE)</f>
        <v>978</v>
      </c>
      <c r="E952" t="s">
        <v>98</v>
      </c>
      <c r="F952" s="7">
        <v>127294.04268026873</v>
      </c>
      <c r="G952" t="str">
        <f>VLOOKUP(мпф1[[#This Row],[артикул]],[1]!Таблица213[[code]:[упаковка]],4,FALSE)</f>
        <v>ОХЛ</v>
      </c>
      <c r="H952" t="str">
        <f>VLOOKUP(мпф1[[#This Row],[артикул]],[1]!Таблица213[[code]:[упаковка]],5,FALSE)</f>
        <v>тушка</v>
      </c>
      <c r="I952" s="7" cm="1">
        <f t="array" ref="I952">INDEX('[1]прайс ЗПП'!$A$1:$D$1080,MATCH(1,(мпф1[[#This Row],[артикул]]='[1]прайс ЗПП'!$B$1:$B$1080)*(мпф1[[#This Row],[Source.Name.1]]='[1]прайс ЗПП'!$A$1:$A$1080),0),4)</f>
        <v>646.38314120437519</v>
      </c>
      <c r="J952" s="7">
        <f>мпф1[[#This Row],[цена]]*мпф1[[#This Row],[объем]]</f>
        <v>82280723.1642759</v>
      </c>
      <c r="K952" s="7">
        <v>439.565</v>
      </c>
      <c r="L952" t="s">
        <v>187</v>
      </c>
    </row>
    <row r="953" spans="1:12" x14ac:dyDescent="0.35">
      <c r="A953" t="s">
        <v>144</v>
      </c>
      <c r="B953" t="s">
        <v>210</v>
      </c>
      <c r="C953" t="s">
        <v>210</v>
      </c>
      <c r="D953">
        <f>VLOOKUP(мпф1[[#This Row],[Номенклатура]],[1]!Таблица213[[product_name]:[упаковка]],7,FALSE)</f>
        <v>984</v>
      </c>
      <c r="E953" t="s">
        <v>101</v>
      </c>
      <c r="F953" s="7">
        <v>15913.081292545552</v>
      </c>
      <c r="G953" t="str">
        <f>VLOOKUP(мпф1[[#This Row],[артикул]],[1]!Таблица213[[code]:[упаковка]],4,FALSE)</f>
        <v>ОХЛ</v>
      </c>
      <c r="H953" t="str">
        <f>VLOOKUP(мпф1[[#This Row],[артикул]],[1]!Таблица213[[code]:[упаковка]],5,FALSE)</f>
        <v>четвертина</v>
      </c>
      <c r="I953" s="7" cm="1">
        <f t="array" ref="I953">INDEX('[1]прайс ЗПП'!$A$1:$D$1080,MATCH(1,(мпф1[[#This Row],[артикул]]='[1]прайс ЗПП'!$B$1:$B$1080)*(мпф1[[#This Row],[Source.Name.1]]='[1]прайс ЗПП'!$A$1:$A$1080),0),4)</f>
        <v>732.46832792430882</v>
      </c>
      <c r="J953" s="7">
        <f>мпф1[[#This Row],[цена]]*мпф1[[#This Row],[объем]]</f>
        <v>11655828.04647444</v>
      </c>
      <c r="K953" s="7">
        <v>10000</v>
      </c>
      <c r="L953" t="s">
        <v>187</v>
      </c>
    </row>
    <row r="954" spans="1:12" x14ac:dyDescent="0.35">
      <c r="A954" t="s">
        <v>144</v>
      </c>
      <c r="B954" t="s">
        <v>210</v>
      </c>
      <c r="C954" t="s">
        <v>210</v>
      </c>
      <c r="D954">
        <f>VLOOKUP(мпф1[[#This Row],[Номенклатура]],[1]!Таблица213[[product_name]:[упаковка]],7,FALSE)</f>
        <v>982</v>
      </c>
      <c r="E954" t="s">
        <v>100</v>
      </c>
      <c r="F954" s="7">
        <v>21215.320191374933</v>
      </c>
      <c r="G954" t="str">
        <f>VLOOKUP(мпф1[[#This Row],[артикул]],[1]!Таблица213[[code]:[упаковка]],4,FALSE)</f>
        <v>ОХЛ</v>
      </c>
      <c r="H954" t="str">
        <f>VLOOKUP(мпф1[[#This Row],[артикул]],[1]!Таблица213[[code]:[упаковка]],5,FALSE)</f>
        <v>филе</v>
      </c>
      <c r="I954" s="7" cm="1">
        <f t="array" ref="I954">INDEX('[1]прайс ЗПП'!$A$1:$D$1080,MATCH(1,(мпф1[[#This Row],[артикул]]='[1]прайс ЗПП'!$B$1:$B$1080)*(мпф1[[#This Row],[Source.Name.1]]='[1]прайс ЗПП'!$A$1:$A$1080),0),4)</f>
        <v>838.66272392838005</v>
      </c>
      <c r="J954" s="7">
        <f>мпф1[[#This Row],[цена]]*мпф1[[#This Row],[объем]]</f>
        <v>17792498.220711261</v>
      </c>
      <c r="K954" s="7">
        <v>1500</v>
      </c>
      <c r="L954" t="s">
        <v>187</v>
      </c>
    </row>
    <row r="955" spans="1:12" x14ac:dyDescent="0.35">
      <c r="A955" t="s">
        <v>144</v>
      </c>
      <c r="B955" t="s">
        <v>180</v>
      </c>
      <c r="C955" t="s">
        <v>180</v>
      </c>
      <c r="D955">
        <f>VLOOKUP(мпф1[[#This Row],[Номенклатура]],[1]!Таблица213[[product_name]:[упаковка]],7,FALSE)</f>
        <v>978</v>
      </c>
      <c r="E955" t="s">
        <v>98</v>
      </c>
      <c r="F955" s="7">
        <v>594848.93748389476</v>
      </c>
      <c r="G955" t="str">
        <f>VLOOKUP(мпф1[[#This Row],[артикул]],[1]!Таблица213[[code]:[упаковка]],4,FALSE)</f>
        <v>ОХЛ</v>
      </c>
      <c r="H955" t="str">
        <f>VLOOKUP(мпф1[[#This Row],[артикул]],[1]!Таблица213[[code]:[упаковка]],5,FALSE)</f>
        <v>тушка</v>
      </c>
      <c r="I955" s="7" cm="1">
        <f t="array" ref="I955">INDEX('[1]прайс ЗПП'!$A$1:$D$1080,MATCH(1,(мпф1[[#This Row],[артикул]]='[1]прайс ЗПП'!$B$1:$B$1080)*(мпф1[[#This Row],[Source.Name.1]]='[1]прайс ЗПП'!$A$1:$A$1080),0),4)</f>
        <v>646.38314120437519</v>
      </c>
      <c r="J955" s="7">
        <f>мпф1[[#This Row],[цена]]*мпф1[[#This Row],[объем]]</f>
        <v>384500324.75292492</v>
      </c>
      <c r="K955" s="7">
        <v>3001.5</v>
      </c>
      <c r="L955" t="s">
        <v>187</v>
      </c>
    </row>
    <row r="956" spans="1:12" x14ac:dyDescent="0.35">
      <c r="A956" t="s">
        <v>144</v>
      </c>
      <c r="B956" t="s">
        <v>13</v>
      </c>
      <c r="C956" t="s">
        <v>13</v>
      </c>
      <c r="D956">
        <f>VLOOKUP(мпф1[[#This Row],[Номенклатура]],[1]!Таблица213[[product_name]:[упаковка]],7,FALSE)</f>
        <v>962</v>
      </c>
      <c r="E956" t="s">
        <v>118</v>
      </c>
      <c r="F956" s="7">
        <v>5935.4234599550182</v>
      </c>
      <c r="G956" t="str">
        <f>VLOOKUP(мпф1[[#This Row],[артикул]],[1]!Таблица213[[code]:[упаковка]],4,FALSE)</f>
        <v>ЗАМ</v>
      </c>
      <c r="H956" t="str">
        <f>VLOOKUP(мпф1[[#This Row],[артикул]],[1]!Таблица213[[code]:[упаковка]],5,FALSE)</f>
        <v>рагу</v>
      </c>
      <c r="I956" s="7" cm="1">
        <f t="array" ref="I956">INDEX('[1]прайс ЗПП'!$A$1:$D$1080,MATCH(1,(мпф1[[#This Row],[артикул]]='[1]прайс ЗПП'!$B$1:$B$1080)*(мпф1[[#This Row],[Source.Name.1]]='[1]прайс ЗПП'!$A$1:$A$1080),0),4)</f>
        <v>557.142857142857</v>
      </c>
      <c r="J956" s="7">
        <f>мпф1[[#This Row],[цена]]*мпф1[[#This Row],[объем]]</f>
        <v>3306878.7848320808</v>
      </c>
      <c r="K956" s="7">
        <v>125.58999999999999</v>
      </c>
      <c r="L956" t="s">
        <v>187</v>
      </c>
    </row>
    <row r="957" spans="1:12" x14ac:dyDescent="0.35">
      <c r="A957" t="s">
        <v>144</v>
      </c>
      <c r="B957" t="s">
        <v>13</v>
      </c>
      <c r="C957" t="s">
        <v>13</v>
      </c>
      <c r="D957">
        <f>VLOOKUP(мпф1[[#This Row],[Номенклатура]],[1]!Таблица213[[product_name]:[упаковка]],7,FALSE)</f>
        <v>15</v>
      </c>
      <c r="E957" t="s">
        <v>121</v>
      </c>
      <c r="F957" s="7">
        <v>32467.844055684312</v>
      </c>
      <c r="G957" t="str">
        <f>VLOOKUP(мпф1[[#This Row],[артикул]],[1]!Таблица213[[code]:[упаковка]],4,FALSE)</f>
        <v>ЗАМ</v>
      </c>
      <c r="H957" t="str">
        <f>VLOOKUP(мпф1[[#This Row],[артикул]],[1]!Таблица213[[code]:[упаковка]],5,FALSE)</f>
        <v>табак</v>
      </c>
      <c r="I957" s="7" cm="1">
        <f t="array" ref="I957">INDEX('[1]прайс ЗПП'!$A$1:$D$1080,MATCH(1,(мпф1[[#This Row],[артикул]]='[1]прайс ЗПП'!$B$1:$B$1080)*(мпф1[[#This Row],[Source.Name.1]]='[1]прайс ЗПП'!$A$1:$A$1080),0),4)</f>
        <v>658.49849734326699</v>
      </c>
      <c r="J957" s="7">
        <f>мпф1[[#This Row],[цена]]*мпф1[[#This Row],[объем]]</f>
        <v>21380026.522643644</v>
      </c>
      <c r="K957" s="7">
        <v>3000</v>
      </c>
      <c r="L957" t="s">
        <v>187</v>
      </c>
    </row>
    <row r="958" spans="1:12" x14ac:dyDescent="0.35">
      <c r="A958" t="s">
        <v>144</v>
      </c>
      <c r="B958" t="s">
        <v>13</v>
      </c>
      <c r="C958" t="s">
        <v>13</v>
      </c>
      <c r="D958">
        <f>VLOOKUP(мпф1[[#This Row],[Номенклатура]],[1]!Таблица213[[product_name]:[упаковка]],7,FALSE)</f>
        <v>1073</v>
      </c>
      <c r="E958" t="s">
        <v>211</v>
      </c>
      <c r="F958" s="7">
        <v>156421.04234508568</v>
      </c>
      <c r="G958" t="str">
        <f>VLOOKUP(мпф1[[#This Row],[артикул]],[1]!Таблица213[[code]:[упаковка]],4,FALSE)</f>
        <v>ЗАМ</v>
      </c>
      <c r="H958" t="str">
        <f>VLOOKUP(мпф1[[#This Row],[артикул]],[1]!Таблица213[[code]:[упаковка]],5,FALSE)</f>
        <v>табак</v>
      </c>
      <c r="I958" s="7" cm="1">
        <f t="array" ref="I958">INDEX('[1]прайс ЗПП'!$A$1:$D$1080,MATCH(1,(мпф1[[#This Row],[артикул]]='[1]прайс ЗПП'!$B$1:$B$1080)*(мпф1[[#This Row],[Source.Name.1]]='[1]прайс ЗПП'!$A$1:$A$1080),0),4)</f>
        <v>1037.1428571428569</v>
      </c>
      <c r="J958" s="7">
        <f>мпф1[[#This Row],[цена]]*мпф1[[#This Row],[объем]]</f>
        <v>162230966.77504596</v>
      </c>
      <c r="K958" s="7">
        <v>3001.5</v>
      </c>
      <c r="L958" t="s">
        <v>187</v>
      </c>
    </row>
    <row r="959" spans="1:12" x14ac:dyDescent="0.35">
      <c r="A959" t="s">
        <v>144</v>
      </c>
      <c r="B959" t="s">
        <v>13</v>
      </c>
      <c r="C959" t="s">
        <v>13</v>
      </c>
      <c r="D959">
        <f>VLOOKUP(мпф1[[#This Row],[Номенклатура]],[1]!Таблица213[[product_name]:[упаковка]],7,FALSE)</f>
        <v>1055</v>
      </c>
      <c r="E959" t="s">
        <v>125</v>
      </c>
      <c r="F959" s="7">
        <v>54093.139358190725</v>
      </c>
      <c r="G959" t="str">
        <f>VLOOKUP(мпф1[[#This Row],[артикул]],[1]!Таблица213[[code]:[упаковка]],4,FALSE)</f>
        <v>ЗАМ</v>
      </c>
      <c r="H959" t="str">
        <f>VLOOKUP(мпф1[[#This Row],[артикул]],[1]!Таблица213[[code]:[упаковка]],5,FALSE)</f>
        <v>табак</v>
      </c>
      <c r="I959" s="7" cm="1">
        <f t="array" ref="I959">INDEX('[1]прайс ЗПП'!$A$1:$D$1080,MATCH(1,(мпф1[[#This Row],[артикул]]='[1]прайс ЗПП'!$B$1:$B$1080)*(мпф1[[#This Row],[Source.Name.1]]='[1]прайс ЗПП'!$A$1:$A$1080),0),4)</f>
        <v>614.2196799775727</v>
      </c>
      <c r="J959" s="7">
        <f>мпф1[[#This Row],[цена]]*мпф1[[#This Row],[объем]]</f>
        <v>33225070.745570149</v>
      </c>
      <c r="K959" s="7">
        <v>493.2</v>
      </c>
      <c r="L959" t="s">
        <v>187</v>
      </c>
    </row>
    <row r="960" spans="1:12" x14ac:dyDescent="0.35">
      <c r="A960" t="s">
        <v>144</v>
      </c>
      <c r="B960" t="s">
        <v>13</v>
      </c>
      <c r="C960" t="s">
        <v>13</v>
      </c>
      <c r="D960">
        <f>VLOOKUP(мпф1[[#This Row],[Номенклатура]],[1]!Таблица213[[product_name]:[упаковка]],7,FALSE)</f>
        <v>1056</v>
      </c>
      <c r="E960" t="s">
        <v>126</v>
      </c>
      <c r="F960" s="7">
        <v>119865.9936363686</v>
      </c>
      <c r="G960" t="str">
        <f>VLOOKUP(мпф1[[#This Row],[артикул]],[1]!Таблица213[[code]:[упаковка]],4,FALSE)</f>
        <v>ЗАМ</v>
      </c>
      <c r="H960" t="str">
        <f>VLOOKUP(мпф1[[#This Row],[артикул]],[1]!Таблица213[[code]:[упаковка]],5,FALSE)</f>
        <v>табак</v>
      </c>
      <c r="I960" s="7" cm="1">
        <f t="array" ref="I960">INDEX('[1]прайс ЗПП'!$A$1:$D$1080,MATCH(1,(мпф1[[#This Row],[артикул]]='[1]прайс ЗПП'!$B$1:$B$1080)*(мпф1[[#This Row],[Source.Name.1]]='[1]прайс ЗПП'!$A$1:$A$1080),0),4)</f>
        <v>582.85714285714266</v>
      </c>
      <c r="J960" s="7">
        <f>мпф1[[#This Row],[цена]]*мпф1[[#This Row],[объем]]</f>
        <v>69864750.576626241</v>
      </c>
      <c r="K960" s="7">
        <v>2000</v>
      </c>
      <c r="L960" t="s">
        <v>187</v>
      </c>
    </row>
    <row r="961" spans="1:12" x14ac:dyDescent="0.35">
      <c r="A961" t="s">
        <v>144</v>
      </c>
      <c r="B961" t="s">
        <v>13</v>
      </c>
      <c r="C961" t="s">
        <v>13</v>
      </c>
      <c r="D961">
        <f>VLOOKUP(мпф1[[#This Row],[Номенклатура]],[1]!Таблица213[[product_name]:[упаковка]],7,FALSE)</f>
        <v>1057</v>
      </c>
      <c r="E961" t="s">
        <v>127</v>
      </c>
      <c r="F961" s="7">
        <v>119871.4021334884</v>
      </c>
      <c r="G961" t="str">
        <f>VLOOKUP(мпф1[[#This Row],[артикул]],[1]!Таблица213[[code]:[упаковка]],4,FALSE)</f>
        <v>ЗАМ</v>
      </c>
      <c r="H961" t="str">
        <f>VLOOKUP(мпф1[[#This Row],[артикул]],[1]!Таблица213[[code]:[упаковка]],5,FALSE)</f>
        <v>табак</v>
      </c>
      <c r="I961" s="7" cm="1">
        <f t="array" ref="I961">INDEX('[1]прайс ЗПП'!$A$1:$D$1080,MATCH(1,(мпф1[[#This Row],[артикул]]='[1]прайс ЗПП'!$B$1:$B$1080)*(мпф1[[#This Row],[Source.Name.1]]='[1]прайс ЗПП'!$A$1:$A$1080),0),4)</f>
        <v>599.99999999999989</v>
      </c>
      <c r="J961" s="7">
        <f>мпф1[[#This Row],[цена]]*мпф1[[#This Row],[объем]]</f>
        <v>71922841.280093029</v>
      </c>
      <c r="K961" s="7">
        <v>4995.6580000000004</v>
      </c>
      <c r="L961" t="s">
        <v>187</v>
      </c>
    </row>
    <row r="962" spans="1:12" x14ac:dyDescent="0.35">
      <c r="A962" t="s">
        <v>144</v>
      </c>
      <c r="B962" t="s">
        <v>13</v>
      </c>
      <c r="C962" t="s">
        <v>13</v>
      </c>
      <c r="D962">
        <f>VLOOKUP(мпф1[[#This Row],[Номенклатура]],[1]!Таблица213[[product_name]:[упаковка]],7,FALSE)</f>
        <v>114</v>
      </c>
      <c r="E962" t="s">
        <v>129</v>
      </c>
      <c r="F962" s="7">
        <v>38857.594865272738</v>
      </c>
      <c r="G962" t="str">
        <f>VLOOKUP(мпф1[[#This Row],[артикул]],[1]!Таблица213[[code]:[упаковка]],4,FALSE)</f>
        <v>ЗАМ</v>
      </c>
      <c r="H962" t="str">
        <f>VLOOKUP(мпф1[[#This Row],[артикул]],[1]!Таблица213[[code]:[упаковка]],5,FALSE)</f>
        <v>табак</v>
      </c>
      <c r="I962" s="7" cm="1">
        <f t="array" ref="I962">INDEX('[1]прайс ЗПП'!$A$1:$D$1080,MATCH(1,(мпф1[[#This Row],[артикул]]='[1]прайс ЗПП'!$B$1:$B$1080)*(мпф1[[#This Row],[Source.Name.1]]='[1]прайс ЗПП'!$A$1:$A$1080),0),4)</f>
        <v>724.88361711011055</v>
      </c>
      <c r="J962" s="7">
        <f>мпф1[[#This Row],[цена]]*мпф1[[#This Row],[объем]]</f>
        <v>28167233.918138161</v>
      </c>
      <c r="K962" s="7">
        <v>19995.5</v>
      </c>
      <c r="L962" t="s">
        <v>187</v>
      </c>
    </row>
    <row r="963" spans="1:12" x14ac:dyDescent="0.35">
      <c r="A963" t="s">
        <v>144</v>
      </c>
      <c r="B963" t="s">
        <v>13</v>
      </c>
      <c r="C963" t="s">
        <v>13</v>
      </c>
      <c r="D963">
        <f>VLOOKUP(мпф1[[#This Row],[Номенклатура]],[1]!Таблица213[[product_name]:[упаковка]],7,FALSE)</f>
        <v>357</v>
      </c>
      <c r="E963" t="s">
        <v>105</v>
      </c>
      <c r="F963" s="7">
        <v>360010.17834095645</v>
      </c>
      <c r="G963" t="str">
        <f>VLOOKUP(мпф1[[#This Row],[артикул]],[1]!Таблица213[[code]:[упаковка]],4,FALSE)</f>
        <v>ЗАМ</v>
      </c>
      <c r="H963" t="str">
        <f>VLOOKUP(мпф1[[#This Row],[артикул]],[1]!Таблица213[[code]:[упаковка]],5,FALSE)</f>
        <v>филе</v>
      </c>
      <c r="I963" s="7" cm="1">
        <f t="array" ref="I963">INDEX('[1]прайс ЗПП'!$A$1:$D$1080,MATCH(1,(мпф1[[#This Row],[артикул]]='[1]прайс ЗПП'!$B$1:$B$1080)*(мпф1[[#This Row],[Source.Name.1]]='[1]прайс ЗПП'!$A$1:$A$1080),0),4)</f>
        <v>837.85539923908129</v>
      </c>
      <c r="J963" s="7">
        <f>мпф1[[#This Row],[цена]]*мпф1[[#This Row],[объем]]</f>
        <v>301636471.70399493</v>
      </c>
      <c r="K963" s="7">
        <v>5000</v>
      </c>
      <c r="L963" t="s">
        <v>187</v>
      </c>
    </row>
    <row r="964" spans="1:12" x14ac:dyDescent="0.35">
      <c r="A964" t="s">
        <v>144</v>
      </c>
      <c r="B964" t="s">
        <v>13</v>
      </c>
      <c r="C964" t="s">
        <v>13</v>
      </c>
      <c r="D964">
        <f>VLOOKUP(мпф1[[#This Row],[Номенклатура]],[1]!Таблица213[[product_name]:[упаковка]],7,FALSE)</f>
        <v>19</v>
      </c>
      <c r="E964" t="s">
        <v>110</v>
      </c>
      <c r="F964" s="7">
        <v>182575.32626595601</v>
      </c>
      <c r="G964" t="str">
        <f>VLOOKUP(мпф1[[#This Row],[артикул]],[1]!Таблица213[[code]:[упаковка]],4,FALSE)</f>
        <v>ЗАМ</v>
      </c>
      <c r="H964" t="str">
        <f>VLOOKUP(мпф1[[#This Row],[артикул]],[1]!Таблица213[[code]:[упаковка]],5,FALSE)</f>
        <v>четвертина</v>
      </c>
      <c r="I964" s="7" cm="1">
        <f t="array" ref="I964">INDEX('[1]прайс ЗПП'!$A$1:$D$1080,MATCH(1,(мпф1[[#This Row],[артикул]]='[1]прайс ЗПП'!$B$1:$B$1080)*(мпф1[[#This Row],[Source.Name.1]]='[1]прайс ЗПП'!$A$1:$A$1080),0),4)</f>
        <v>659.04276786373941</v>
      </c>
      <c r="J964" s="7">
        <f>мпф1[[#This Row],[цена]]*мпф1[[#This Row],[объем]]</f>
        <v>120324948.36594093</v>
      </c>
      <c r="K964" s="7">
        <v>7000.7</v>
      </c>
      <c r="L964" t="s">
        <v>187</v>
      </c>
    </row>
    <row r="965" spans="1:12" x14ac:dyDescent="0.35">
      <c r="A965" t="s">
        <v>144</v>
      </c>
      <c r="B965" t="s">
        <v>13</v>
      </c>
      <c r="C965" t="s">
        <v>13</v>
      </c>
      <c r="D965">
        <f>VLOOKUP(мпф1[[#This Row],[Номенклатура]],[1]!Таблица213[[product_name]:[упаковка]],7,FALSE)</f>
        <v>1107</v>
      </c>
      <c r="E965" t="s">
        <v>113</v>
      </c>
      <c r="F965" s="7">
        <v>17225.878314065689</v>
      </c>
      <c r="G965" t="str">
        <f>VLOOKUP(мпф1[[#This Row],[артикул]],[1]!Таблица213[[code]:[упаковка]],4,FALSE)</f>
        <v>ЗАМ</v>
      </c>
      <c r="H965" t="str">
        <f>VLOOKUP(мпф1[[#This Row],[артикул]],[1]!Таблица213[[code]:[упаковка]],5,FALSE)</f>
        <v>голень</v>
      </c>
      <c r="I965" s="7" cm="1">
        <f t="array" ref="I965">INDEX('[1]прайс ЗПП'!$A$1:$D$1080,MATCH(1,(мпф1[[#This Row],[артикул]]='[1]прайс ЗПП'!$B$1:$B$1080)*(мпф1[[#This Row],[Source.Name.1]]='[1]прайс ЗПП'!$A$1:$A$1080),0),4)</f>
        <v>646.44202862798943</v>
      </c>
      <c r="J965" s="7">
        <f>мпф1[[#This Row],[цена]]*мпф1[[#This Row],[объем]]</f>
        <v>11135531.722243514</v>
      </c>
      <c r="K965" s="7">
        <v>1000.5</v>
      </c>
      <c r="L965" t="s">
        <v>187</v>
      </c>
    </row>
    <row r="966" spans="1:12" x14ac:dyDescent="0.35">
      <c r="A966" t="s">
        <v>144</v>
      </c>
      <c r="B966" t="s">
        <v>102</v>
      </c>
      <c r="C966" t="s">
        <v>102</v>
      </c>
      <c r="D966">
        <f>VLOOKUP(мпф1[[#This Row],[Номенклатура]],[1]!Таблица213[[product_name]:[упаковка]],7,FALSE)</f>
        <v>140</v>
      </c>
      <c r="E966" t="s">
        <v>109</v>
      </c>
      <c r="F966" s="7">
        <v>8041.4457770804875</v>
      </c>
      <c r="G966" t="str">
        <f>VLOOKUP(мпф1[[#This Row],[артикул]],[1]!Таблица213[[code]:[упаковка]],4,FALSE)</f>
        <v>ЗАМ</v>
      </c>
      <c r="H966" t="str">
        <f>VLOOKUP(мпф1[[#This Row],[артикул]],[1]!Таблица213[[code]:[упаковка]],5,FALSE)</f>
        <v>бедро</v>
      </c>
      <c r="I966" s="7" cm="1">
        <f t="array" ref="I966">INDEX('[1]прайс ЗПП'!$A$1:$D$1080,MATCH(1,(мпф1[[#This Row],[артикул]]='[1]прайс ЗПП'!$B$1:$B$1080)*(мпф1[[#This Row],[Source.Name.1]]='[1]прайс ЗПП'!$A$1:$A$1080),0),4)</f>
        <v>740.51089507479412</v>
      </c>
      <c r="J966" s="7">
        <f>мпф1[[#This Row],[цена]]*мпф1[[#This Row],[объем]]</f>
        <v>5954778.2100812951</v>
      </c>
      <c r="K966" s="7">
        <v>4002</v>
      </c>
      <c r="L966" t="s">
        <v>187</v>
      </c>
    </row>
    <row r="967" spans="1:12" x14ac:dyDescent="0.35">
      <c r="A967" t="s">
        <v>144</v>
      </c>
      <c r="B967" t="s">
        <v>102</v>
      </c>
      <c r="C967" t="s">
        <v>102</v>
      </c>
      <c r="D967">
        <f>VLOOKUP(мпф1[[#This Row],[Номенклатура]],[1]!Таблица213[[product_name]:[упаковка]],7,FALSE)</f>
        <v>141</v>
      </c>
      <c r="E967" t="s">
        <v>108</v>
      </c>
      <c r="F967" s="7">
        <v>28417.458880987371</v>
      </c>
      <c r="G967" t="str">
        <f>VLOOKUP(мпф1[[#This Row],[артикул]],[1]!Таблица213[[code]:[упаковка]],4,FALSE)</f>
        <v>ЗАМ</v>
      </c>
      <c r="H967" t="str">
        <f>VLOOKUP(мпф1[[#This Row],[артикул]],[1]!Таблица213[[code]:[упаковка]],5,FALSE)</f>
        <v>голень</v>
      </c>
      <c r="I967" s="7" cm="1">
        <f t="array" ref="I967">INDEX('[1]прайс ЗПП'!$A$1:$D$1080,MATCH(1,(мпф1[[#This Row],[артикул]]='[1]прайс ЗПП'!$B$1:$B$1080)*(мпф1[[#This Row],[Source.Name.1]]='[1]прайс ЗПП'!$A$1:$A$1080),0),4)</f>
        <v>797.4585194004901</v>
      </c>
      <c r="J967" s="7">
        <f>мпф1[[#This Row],[цена]]*мпф1[[#This Row],[объем]]</f>
        <v>22661744.684356496</v>
      </c>
      <c r="K967" s="7">
        <v>6000</v>
      </c>
      <c r="L967" t="s">
        <v>187</v>
      </c>
    </row>
    <row r="968" spans="1:12" x14ac:dyDescent="0.35">
      <c r="A968" t="s">
        <v>144</v>
      </c>
      <c r="B968" t="s">
        <v>214</v>
      </c>
      <c r="C968" t="s">
        <v>132</v>
      </c>
      <c r="D968">
        <f>VLOOKUP(мпф1[[#This Row],[Номенклатура]],[1]!Таблица213[[product_name]:[упаковка]],7,FALSE)</f>
        <v>1083</v>
      </c>
      <c r="E968" t="s">
        <v>133</v>
      </c>
      <c r="F968" s="7">
        <v>6046.3662545418556</v>
      </c>
      <c r="G968" t="str">
        <f>VLOOKUP(мпф1[[#This Row],[артикул]],[1]!Таблица213[[code]:[упаковка]],4,FALSE)</f>
        <v>ЗАМ</v>
      </c>
      <c r="H968" t="str">
        <f>VLOOKUP(мпф1[[#This Row],[артикул]],[1]!Таблица213[[code]:[упаковка]],5,FALSE)</f>
        <v>филе</v>
      </c>
      <c r="I968" s="7" cm="1">
        <f t="array" ref="I968">INDEX('[1]прайс ЗПП'!$A$1:$D$1080,MATCH(1,(мпф1[[#This Row],[артикул]]='[1]прайс ЗПП'!$B$1:$B$1080)*(мпф1[[#This Row],[Source.Name.1]]='[1]прайс ЗПП'!$A$1:$A$1080),0),4)</f>
        <v>1167.3599999999999</v>
      </c>
      <c r="J968" s="7">
        <f>мпф1[[#This Row],[цена]]*мпф1[[#This Row],[объем]]</f>
        <v>7058286.1109019797</v>
      </c>
      <c r="K968" s="7">
        <v>9004.5</v>
      </c>
      <c r="L968" t="s">
        <v>215</v>
      </c>
    </row>
    <row r="969" spans="1:12" x14ac:dyDescent="0.35">
      <c r="A969" t="s">
        <v>144</v>
      </c>
      <c r="B969" t="s">
        <v>132</v>
      </c>
      <c r="C969" t="s">
        <v>132</v>
      </c>
      <c r="D969">
        <f>VLOOKUP(мпф1[[#This Row],[Номенклатура]],[1]!Таблица213[[product_name]:[упаковка]],7,FALSE)</f>
        <v>1085</v>
      </c>
      <c r="E969" t="s">
        <v>134</v>
      </c>
      <c r="F969" s="7">
        <v>6205.481155977167</v>
      </c>
      <c r="G969" t="str">
        <f>VLOOKUP(мпф1[[#This Row],[артикул]],[1]!Таблица213[[code]:[упаковка]],4,FALSE)</f>
        <v>ЗАМ</v>
      </c>
      <c r="H969" t="str">
        <f>VLOOKUP(мпф1[[#This Row],[артикул]],[1]!Таблица213[[code]:[упаковка]],5,FALSE)</f>
        <v>филе</v>
      </c>
      <c r="I969" s="7" cm="1">
        <f t="array" ref="I969">INDEX('[1]прайс ЗПП'!$A$1:$D$1080,MATCH(1,(мпф1[[#This Row],[артикул]]='[1]прайс ЗПП'!$B$1:$B$1080)*(мпф1[[#This Row],[Source.Name.1]]='[1]прайс ЗПП'!$A$1:$A$1080),0),4)</f>
        <v>864</v>
      </c>
      <c r="J969" s="7">
        <f>мпф1[[#This Row],[цена]]*мпф1[[#This Row],[объем]]</f>
        <v>5361535.7187642725</v>
      </c>
      <c r="K969" s="7">
        <v>3000</v>
      </c>
      <c r="L969" t="s">
        <v>215</v>
      </c>
    </row>
    <row r="970" spans="1:12" x14ac:dyDescent="0.35">
      <c r="A970" t="s">
        <v>144</v>
      </c>
      <c r="B970" t="s">
        <v>132</v>
      </c>
      <c r="C970" t="s">
        <v>132</v>
      </c>
      <c r="D970">
        <f>VLOOKUP(мпф1[[#This Row],[Номенклатура]],[1]!Таблица213[[product_name]:[упаковка]],7,FALSE)</f>
        <v>1104</v>
      </c>
      <c r="E970" t="s">
        <v>136</v>
      </c>
      <c r="F970" s="7">
        <v>15434.145439225262</v>
      </c>
      <c r="G970" t="str">
        <f>VLOOKUP(мпф1[[#This Row],[артикул]],[1]!Таблица213[[code]:[упаковка]],4,FALSE)</f>
        <v>ЗАМ</v>
      </c>
      <c r="H970" t="str">
        <f>VLOOKUP(мпф1[[#This Row],[артикул]],[1]!Таблица213[[code]:[упаковка]],5,FALSE)</f>
        <v>филе</v>
      </c>
      <c r="I970" s="7" cm="1">
        <f t="array" ref="I970">INDEX('[1]прайс ЗПП'!$A$1:$D$1080,MATCH(1,(мпф1[[#This Row],[артикул]]='[1]прайс ЗПП'!$B$1:$B$1080)*(мпф1[[#This Row],[Source.Name.1]]='[1]прайс ЗПП'!$A$1:$A$1080),0),4)</f>
        <v>1224</v>
      </c>
      <c r="J970" s="7">
        <f>мпф1[[#This Row],[цена]]*мпф1[[#This Row],[объем]]</f>
        <v>18891394.01761172</v>
      </c>
      <c r="K970" s="7">
        <v>20000</v>
      </c>
      <c r="L970" t="s">
        <v>215</v>
      </c>
    </row>
    <row r="971" spans="1:12" x14ac:dyDescent="0.35">
      <c r="A971" t="s">
        <v>144</v>
      </c>
      <c r="B971" t="s">
        <v>132</v>
      </c>
      <c r="C971" t="s">
        <v>132</v>
      </c>
      <c r="D971">
        <f>VLOOKUP(мпф1[[#This Row],[Номенклатура]],[1]!Таблица213[[product_name]:[упаковка]],7,FALSE)</f>
        <v>1103</v>
      </c>
      <c r="E971" t="s">
        <v>137</v>
      </c>
      <c r="F971" s="7">
        <v>7160.1705645890397</v>
      </c>
      <c r="G971" t="str">
        <f>VLOOKUP(мпф1[[#This Row],[артикул]],[1]!Таблица213[[code]:[упаковка]],4,FALSE)</f>
        <v>ЗАМ</v>
      </c>
      <c r="H971" t="str">
        <f>VLOOKUP(мпф1[[#This Row],[артикул]],[1]!Таблица213[[code]:[упаковка]],5,FALSE)</f>
        <v>филе</v>
      </c>
      <c r="I971" s="7" cm="1">
        <f t="array" ref="I971">INDEX('[1]прайс ЗПП'!$A$1:$D$1080,MATCH(1,(мпф1[[#This Row],[артикул]]='[1]прайс ЗПП'!$B$1:$B$1080)*(мпф1[[#This Row],[Source.Name.1]]='[1]прайс ЗПП'!$A$1:$A$1080),0),4)</f>
        <v>1224</v>
      </c>
      <c r="J971" s="7">
        <f>мпф1[[#This Row],[цена]]*мпф1[[#This Row],[объем]]</f>
        <v>8764048.7710569855</v>
      </c>
      <c r="K971" s="7">
        <v>10001</v>
      </c>
      <c r="L971" t="s">
        <v>215</v>
      </c>
    </row>
    <row r="972" spans="1:12" x14ac:dyDescent="0.35">
      <c r="A972" t="s">
        <v>144</v>
      </c>
      <c r="B972" t="s">
        <v>214</v>
      </c>
      <c r="C972" t="s">
        <v>214</v>
      </c>
      <c r="D972">
        <f>VLOOKUP(мпф1[[#This Row],[Номенклатура]],[1]!Таблица213[[product_name]:[упаковка]],7,FALSE)</f>
        <v>1087</v>
      </c>
      <c r="E972" t="s">
        <v>138</v>
      </c>
      <c r="F972" s="7">
        <v>22594.316003814303</v>
      </c>
      <c r="G972" t="str">
        <f>VLOOKUP(мпф1[[#This Row],[артикул]],[1]!Таблица213[[code]:[упаковка]],4,FALSE)</f>
        <v>ЗАМ</v>
      </c>
      <c r="H972" t="str">
        <f>VLOOKUP(мпф1[[#This Row],[артикул]],[1]!Таблица213[[code]:[упаковка]],5,FALSE)</f>
        <v>голень</v>
      </c>
      <c r="I972" s="7" cm="1">
        <f t="array" ref="I972">INDEX('[1]прайс ЗПП'!$A$1:$D$1080,MATCH(1,(мпф1[[#This Row],[артикул]]='[1]прайс ЗПП'!$B$1:$B$1080)*(мпф1[[#This Row],[Source.Name.1]]='[1]прайс ЗПП'!$A$1:$A$1080),0),4)</f>
        <v>1167.3599999999999</v>
      </c>
      <c r="J972" s="7">
        <f>мпф1[[#This Row],[цена]]*мпф1[[#This Row],[объем]]</f>
        <v>26375700.730212662</v>
      </c>
      <c r="K972" s="7">
        <v>20004</v>
      </c>
      <c r="L972" t="s">
        <v>215</v>
      </c>
    </row>
    <row r="973" spans="1:12" x14ac:dyDescent="0.35">
      <c r="A973" t="s">
        <v>144</v>
      </c>
      <c r="B973" t="s">
        <v>132</v>
      </c>
      <c r="C973" t="s">
        <v>132</v>
      </c>
      <c r="D973">
        <f>VLOOKUP(мпф1[[#This Row],[Номенклатура]],[1]!Таблица213[[product_name]:[упаковка]],7,FALSE)</f>
        <v>1084</v>
      </c>
      <c r="E973" t="s">
        <v>135</v>
      </c>
      <c r="F973" s="7">
        <v>62704.390341609607</v>
      </c>
      <c r="G973" t="str">
        <f>VLOOKUP(мпф1[[#This Row],[артикул]],[1]!Таблица213[[code]:[упаковка]],4,FALSE)</f>
        <v>ЗАМ</v>
      </c>
      <c r="H973" t="str">
        <f>VLOOKUP(мпф1[[#This Row],[артикул]],[1]!Таблица213[[code]:[упаковка]],5,FALSE)</f>
        <v>крыло</v>
      </c>
      <c r="I973" s="7" cm="1">
        <f t="array" ref="I973">INDEX('[1]прайс ЗПП'!$A$1:$D$1080,MATCH(1,(мпф1[[#This Row],[артикул]]='[1]прайс ЗПП'!$B$1:$B$1080)*(мпф1[[#This Row],[Source.Name.1]]='[1]прайс ЗПП'!$A$1:$A$1080),0),4)</f>
        <v>1167.3599999999999</v>
      </c>
      <c r="J973" s="7">
        <f>мпф1[[#This Row],[цена]]*мпф1[[#This Row],[объем]]</f>
        <v>73198597.109181389</v>
      </c>
      <c r="K973" s="7">
        <v>19995.5</v>
      </c>
      <c r="L973" t="s">
        <v>215</v>
      </c>
    </row>
    <row r="974" spans="1:12" x14ac:dyDescent="0.35">
      <c r="A974" t="s">
        <v>142</v>
      </c>
      <c r="B974" t="s">
        <v>102</v>
      </c>
      <c r="C974" t="s">
        <v>102</v>
      </c>
      <c r="D974">
        <f>VLOOKUP(мпф1[[#This Row],[Номенклатура]],[1]!Таблица213[[product_name]:[упаковка]],7,FALSE)</f>
        <v>23</v>
      </c>
      <c r="E974" t="s">
        <v>114</v>
      </c>
      <c r="F974" s="7">
        <v>70101.869616993295</v>
      </c>
      <c r="G974" t="str">
        <f>VLOOKUP(мпф1[[#This Row],[артикул]],[1]!Таблица213[[code]:[упаковка]],4,FALSE)</f>
        <v>ЗАМ</v>
      </c>
      <c r="H974" t="str">
        <f>VLOOKUP(мпф1[[#This Row],[артикул]],[1]!Таблица213[[code]:[упаковка]],5,FALSE)</f>
        <v>грудка</v>
      </c>
      <c r="I974" s="7" cm="1">
        <f t="array" ref="I974">INDEX('[1]прайс ЗПП'!$A$1:$D$1080,MATCH(1,(мпф1[[#This Row],[артикул]]='[1]прайс ЗПП'!$B$1:$B$1080)*(мпф1[[#This Row],[Source.Name.1]]='[1]прайс ЗПП'!$A$1:$A$1080),0),4)</f>
        <v>882.75546668833863</v>
      </c>
      <c r="J974" s="7">
        <f>мпф1[[#This Row],[цена]]*мпф1[[#This Row],[объем]]</f>
        <v>61882808.629473984</v>
      </c>
      <c r="K974" s="7">
        <v>2000.1999999999998</v>
      </c>
      <c r="L974" t="s">
        <v>187</v>
      </c>
    </row>
    <row r="975" spans="1:12" x14ac:dyDescent="0.35">
      <c r="A975" t="s">
        <v>142</v>
      </c>
      <c r="B975" t="s">
        <v>162</v>
      </c>
      <c r="C975" t="s">
        <v>25</v>
      </c>
      <c r="D975">
        <f>VLOOKUP(мпф1[[#This Row],[Номенклатура]],[1]!Таблица213[[product_name]:[упаковка]],7,FALSE)</f>
        <v>737</v>
      </c>
      <c r="E975" t="s">
        <v>90</v>
      </c>
      <c r="F975" s="7">
        <v>2334.3153632036206</v>
      </c>
      <c r="G975" t="str">
        <f>VLOOKUP(мпф1[[#This Row],[артикул]],[1]!Таблица213[[code]:[упаковка]],4,FALSE)</f>
        <v>ОХЛ</v>
      </c>
      <c r="H975" t="str">
        <f>VLOOKUP(мпф1[[#This Row],[артикул]],[1]!Таблица213[[code]:[упаковка]],5,FALSE)</f>
        <v>лапы</v>
      </c>
      <c r="I975" s="7" cm="1">
        <f t="array" ref="I975">INDEX('[1]прайс ЗПП'!$A$1:$D$1080,MATCH(1,(мпф1[[#This Row],[артикул]]='[1]прайс ЗПП'!$B$1:$B$1080)*(мпф1[[#This Row],[Source.Name.1]]='[1]прайс ЗПП'!$A$1:$A$1080),0),4)</f>
        <v>164.27132995533887</v>
      </c>
      <c r="J975" s="7">
        <f>мпф1[[#This Row],[цена]]*мпф1[[#This Row],[объем]]</f>
        <v>383461.08924863866</v>
      </c>
      <c r="K975" s="7">
        <v>3000</v>
      </c>
      <c r="L975" t="s">
        <v>187</v>
      </c>
    </row>
    <row r="976" spans="1:12" x14ac:dyDescent="0.35">
      <c r="A976" t="s">
        <v>142</v>
      </c>
      <c r="B976" t="s">
        <v>162</v>
      </c>
      <c r="C976" t="s">
        <v>25</v>
      </c>
      <c r="D976">
        <f>VLOOKUP(мпф1[[#This Row],[Номенклатура]],[1]!Таблица213[[product_name]:[упаковка]],7,FALSE)</f>
        <v>739</v>
      </c>
      <c r="E976" t="s">
        <v>91</v>
      </c>
      <c r="F976" s="7">
        <v>2334.3153632036206</v>
      </c>
      <c r="G976" t="str">
        <f>VLOOKUP(мпф1[[#This Row],[артикул]],[1]!Таблица213[[code]:[упаковка]],4,FALSE)</f>
        <v>ОХЛ</v>
      </c>
      <c r="H976" t="str">
        <f>VLOOKUP(мпф1[[#This Row],[артикул]],[1]!Таблица213[[code]:[упаковка]],5,FALSE)</f>
        <v>головы</v>
      </c>
      <c r="I976" s="7" cm="1">
        <f t="array" ref="I976">INDEX('[1]прайс ЗПП'!$A$1:$D$1080,MATCH(1,(мпф1[[#This Row],[артикул]]='[1]прайс ЗПП'!$B$1:$B$1080)*(мпф1[[#This Row],[Source.Name.1]]='[1]прайс ЗПП'!$A$1:$A$1080),0),4)</f>
        <v>171.62167551565457</v>
      </c>
      <c r="J976" s="7">
        <f>мпф1[[#This Row],[цена]]*мпф1[[#This Row],[объем]]</f>
        <v>400619.1138149391</v>
      </c>
      <c r="K976" s="7">
        <v>504</v>
      </c>
      <c r="L976" t="s">
        <v>187</v>
      </c>
    </row>
    <row r="977" spans="1:12" x14ac:dyDescent="0.35">
      <c r="A977" t="s">
        <v>142</v>
      </c>
      <c r="B977" t="s">
        <v>179</v>
      </c>
      <c r="C977" t="s">
        <v>25</v>
      </c>
      <c r="D977">
        <f>VLOOKUP(мпф1[[#This Row],[Номенклатура]],[1]!Таблица213[[product_name]:[упаковка]],7,FALSE)</f>
        <v>737</v>
      </c>
      <c r="E977" t="s">
        <v>90</v>
      </c>
      <c r="F977" s="7">
        <v>5252.2095672081468</v>
      </c>
      <c r="G977" t="str">
        <f>VLOOKUP(мпф1[[#This Row],[артикул]],[1]!Таблица213[[code]:[упаковка]],4,FALSE)</f>
        <v>ОХЛ</v>
      </c>
      <c r="H977" t="str">
        <f>VLOOKUP(мпф1[[#This Row],[артикул]],[1]!Таблица213[[code]:[упаковка]],5,FALSE)</f>
        <v>лапы</v>
      </c>
      <c r="I977" s="7" cm="1">
        <f t="array" ref="I977">INDEX('[1]прайс ЗПП'!$A$1:$D$1080,MATCH(1,(мпф1[[#This Row],[артикул]]='[1]прайс ЗПП'!$B$1:$B$1080)*(мпф1[[#This Row],[Source.Name.1]]='[1]прайс ЗПП'!$A$1:$A$1080),0),4)</f>
        <v>164.27132995533887</v>
      </c>
      <c r="J977" s="7">
        <f>мпф1[[#This Row],[цена]]*мпф1[[#This Row],[объем]]</f>
        <v>862787.45080943708</v>
      </c>
      <c r="K977" s="7">
        <v>493.2</v>
      </c>
      <c r="L977" t="s">
        <v>187</v>
      </c>
    </row>
    <row r="978" spans="1:12" x14ac:dyDescent="0.35">
      <c r="A978" t="s">
        <v>142</v>
      </c>
      <c r="B978" t="s">
        <v>179</v>
      </c>
      <c r="C978" t="s">
        <v>25</v>
      </c>
      <c r="D978">
        <f>VLOOKUP(мпф1[[#This Row],[Номенклатура]],[1]!Таблица213[[product_name]:[упаковка]],7,FALSE)</f>
        <v>739</v>
      </c>
      <c r="E978" t="s">
        <v>91</v>
      </c>
      <c r="F978" s="7">
        <v>4668.6307264072411</v>
      </c>
      <c r="G978" t="str">
        <f>VLOOKUP(мпф1[[#This Row],[артикул]],[1]!Таблица213[[code]:[упаковка]],4,FALSE)</f>
        <v>ОХЛ</v>
      </c>
      <c r="H978" t="str">
        <f>VLOOKUP(мпф1[[#This Row],[артикул]],[1]!Таблица213[[code]:[упаковка]],5,FALSE)</f>
        <v>головы</v>
      </c>
      <c r="I978" s="7" cm="1">
        <f t="array" ref="I978">INDEX('[1]прайс ЗПП'!$A$1:$D$1080,MATCH(1,(мпф1[[#This Row],[артикул]]='[1]прайс ЗПП'!$B$1:$B$1080)*(мпф1[[#This Row],[Source.Name.1]]='[1]прайс ЗПП'!$A$1:$A$1080),0),4)</f>
        <v>171.62167551565457</v>
      </c>
      <c r="J978" s="7">
        <f>мпф1[[#This Row],[цена]]*мпф1[[#This Row],[объем]]</f>
        <v>801238.22762987821</v>
      </c>
      <c r="K978" s="7">
        <v>996</v>
      </c>
      <c r="L978" t="s">
        <v>187</v>
      </c>
    </row>
    <row r="979" spans="1:12" x14ac:dyDescent="0.35">
      <c r="A979" t="s">
        <v>142</v>
      </c>
      <c r="B979" t="s">
        <v>193</v>
      </c>
      <c r="C979" t="s">
        <v>194</v>
      </c>
      <c r="D979">
        <f>VLOOKUP(мпф1[[#This Row],[Номенклатура]],[1]!Таблица213[[product_name]:[упаковка]],7,FALSE)</f>
        <v>737</v>
      </c>
      <c r="E979" t="s">
        <v>90</v>
      </c>
      <c r="F979" s="7">
        <v>7004.9777341939507</v>
      </c>
      <c r="G979" t="str">
        <f>VLOOKUP(мпф1[[#This Row],[артикул]],[1]!Таблица213[[code]:[упаковка]],4,FALSE)</f>
        <v>ОХЛ</v>
      </c>
      <c r="H979" t="str">
        <f>VLOOKUP(мпф1[[#This Row],[артикул]],[1]!Таблица213[[code]:[упаковка]],5,FALSE)</f>
        <v>лапы</v>
      </c>
      <c r="I979" s="7" cm="1">
        <f t="array" ref="I979">INDEX('[1]прайс ЗПП'!$A$1:$D$1080,MATCH(1,(мпф1[[#This Row],[артикул]]='[1]прайс ЗПП'!$B$1:$B$1080)*(мпф1[[#This Row],[Source.Name.1]]='[1]прайс ЗПП'!$A$1:$A$1080),0),4)</f>
        <v>164.27132995533887</v>
      </c>
      <c r="J979" s="7">
        <f>мпф1[[#This Row],[цена]]*мпф1[[#This Row],[объем]]</f>
        <v>1150717.0087035766</v>
      </c>
      <c r="K979" s="7">
        <v>493.2</v>
      </c>
      <c r="L979" t="s">
        <v>187</v>
      </c>
    </row>
    <row r="980" spans="1:12" x14ac:dyDescent="0.35">
      <c r="A980" t="s">
        <v>142</v>
      </c>
      <c r="B980" t="s">
        <v>193</v>
      </c>
      <c r="C980" t="s">
        <v>194</v>
      </c>
      <c r="D980">
        <f>VLOOKUP(мпф1[[#This Row],[Номенклатура]],[1]!Таблица213[[product_name]:[упаковка]],7,FALSE)</f>
        <v>739</v>
      </c>
      <c r="E980" t="s">
        <v>91</v>
      </c>
      <c r="F980" s="7">
        <v>11315.733262928687</v>
      </c>
      <c r="G980" t="str">
        <f>VLOOKUP(мпф1[[#This Row],[артикул]],[1]!Таблица213[[code]:[упаковка]],4,FALSE)</f>
        <v>ОХЛ</v>
      </c>
      <c r="H980" t="str">
        <f>VLOOKUP(мпф1[[#This Row],[артикул]],[1]!Таблица213[[code]:[упаковка]],5,FALSE)</f>
        <v>головы</v>
      </c>
      <c r="I980" s="7" cm="1">
        <f t="array" ref="I980">INDEX('[1]прайс ЗПП'!$A$1:$D$1080,MATCH(1,(мпф1[[#This Row],[артикул]]='[1]прайс ЗПП'!$B$1:$B$1080)*(мпф1[[#This Row],[Source.Name.1]]='[1]прайс ЗПП'!$A$1:$A$1080),0),4)</f>
        <v>171.62167551565457</v>
      </c>
      <c r="J980" s="7">
        <f>мпф1[[#This Row],[цена]]*мпф1[[#This Row],[объем]]</f>
        <v>1942025.1022720463</v>
      </c>
      <c r="K980" s="7">
        <v>2000</v>
      </c>
      <c r="L980" t="s">
        <v>187</v>
      </c>
    </row>
    <row r="981" spans="1:12" x14ac:dyDescent="0.35">
      <c r="A981" t="s">
        <v>144</v>
      </c>
      <c r="B981" t="s">
        <v>25</v>
      </c>
      <c r="C981" t="s">
        <v>25</v>
      </c>
      <c r="D981">
        <f>VLOOKUP(мпф1[[#This Row],[Номенклатура]],[1]!Таблица213[[product_name]:[упаковка]],7,FALSE)</f>
        <v>715</v>
      </c>
      <c r="E981" t="s">
        <v>75</v>
      </c>
      <c r="F981" s="7">
        <v>19093.788172237437</v>
      </c>
      <c r="G981" t="str">
        <f>VLOOKUP(мпф1[[#This Row],[артикул]],[1]!Таблица213[[code]:[упаковка]],4,FALSE)</f>
        <v>ОХЛ</v>
      </c>
      <c r="H981" t="str">
        <f>VLOOKUP(мпф1[[#This Row],[артикул]],[1]!Таблица213[[code]:[упаковка]],5,FALSE)</f>
        <v>крыло</v>
      </c>
      <c r="I981" s="7" cm="1">
        <f t="array" ref="I981">INDEX('[1]прайс ЗПП'!$A$1:$D$1080,MATCH(1,(мпф1[[#This Row],[артикул]]='[1]прайс ЗПП'!$B$1:$B$1080)*(мпф1[[#This Row],[Source.Name.1]]='[1]прайс ЗПП'!$A$1:$A$1080),0),4)</f>
        <v>830.96963690517828</v>
      </c>
      <c r="J981" s="7">
        <f>мпф1[[#This Row],[цена]]*мпф1[[#This Row],[объем]]</f>
        <v>15866358.22462853</v>
      </c>
      <c r="K981" s="7">
        <v>500</v>
      </c>
      <c r="L981" t="s">
        <v>187</v>
      </c>
    </row>
    <row r="982" spans="1:12" x14ac:dyDescent="0.35">
      <c r="A982" t="s">
        <v>144</v>
      </c>
      <c r="B982" t="s">
        <v>97</v>
      </c>
      <c r="C982" t="s">
        <v>97</v>
      </c>
      <c r="D982">
        <f>VLOOKUP(мпф1[[#This Row],[Номенклатура]],[1]!Таблица213[[product_name]:[упаковка]],7,FALSE)</f>
        <v>981</v>
      </c>
      <c r="E982" t="s">
        <v>203</v>
      </c>
      <c r="F982" s="7">
        <v>11291.8753871795</v>
      </c>
      <c r="G982" t="str">
        <f>VLOOKUP(мпф1[[#This Row],[артикул]],[1]!Таблица213[[code]:[упаковка]],4,FALSE)</f>
        <v>ОХЛ</v>
      </c>
      <c r="H982" t="str">
        <f>VLOOKUP(мпф1[[#This Row],[артикул]],[1]!Таблица213[[code]:[упаковка]],5,FALSE)</f>
        <v>крыло</v>
      </c>
      <c r="I982" s="7" cm="1">
        <f t="array" ref="I982">INDEX('[1]прайс ЗПП'!$A$1:$D$1080,MATCH(1,(мпф1[[#This Row],[артикул]]='[1]прайс ЗПП'!$B$1:$B$1080)*(мпф1[[#This Row],[Source.Name.1]]='[1]прайс ЗПП'!$A$1:$A$1080),0),4)</f>
        <v>646.14842783999973</v>
      </c>
      <c r="J982" s="7">
        <f>мпф1[[#This Row],[цена]]*мпф1[[#This Row],[объем]]</f>
        <v>7296227.5287912218</v>
      </c>
      <c r="K982" s="7">
        <v>1000</v>
      </c>
      <c r="L982" t="s">
        <v>187</v>
      </c>
    </row>
    <row r="983" spans="1:12" x14ac:dyDescent="0.35">
      <c r="A983" t="s">
        <v>144</v>
      </c>
      <c r="B983" t="s">
        <v>13</v>
      </c>
      <c r="C983" t="s">
        <v>13</v>
      </c>
      <c r="D983">
        <f>VLOOKUP(мпф1[[#This Row],[Номенклатура]],[1]!Таблица213[[product_name]:[упаковка]],7,FALSE)</f>
        <v>357</v>
      </c>
      <c r="E983" t="s">
        <v>105</v>
      </c>
      <c r="F983" s="7">
        <v>99128.957690501833</v>
      </c>
      <c r="G983" t="str">
        <f>VLOOKUP(мпф1[[#This Row],[артикул]],[1]!Таблица213[[code]:[упаковка]],4,FALSE)</f>
        <v>ЗАМ</v>
      </c>
      <c r="H983" t="str">
        <f>VLOOKUP(мпф1[[#This Row],[артикул]],[1]!Таблица213[[code]:[упаковка]],5,FALSE)</f>
        <v>филе</v>
      </c>
      <c r="I983" s="7" cm="1">
        <f t="array" ref="I983">INDEX('[1]прайс ЗПП'!$A$1:$D$1080,MATCH(1,(мпф1[[#This Row],[артикул]]='[1]прайс ЗПП'!$B$1:$B$1080)*(мпф1[[#This Row],[Source.Name.1]]='[1]прайс ЗПП'!$A$1:$A$1080),0),4)</f>
        <v>837.85539923908129</v>
      </c>
      <c r="J983" s="7">
        <f>мпф1[[#This Row],[цена]]*мпф1[[#This Row],[объем]]</f>
        <v>83055732.421929404</v>
      </c>
      <c r="K983" s="7">
        <v>2000.1999999999998</v>
      </c>
      <c r="L983" t="s">
        <v>187</v>
      </c>
    </row>
    <row r="984" spans="1:12" x14ac:dyDescent="0.35">
      <c r="A984" t="s">
        <v>144</v>
      </c>
      <c r="B984" t="s">
        <v>13</v>
      </c>
      <c r="C984" t="s">
        <v>13</v>
      </c>
      <c r="D984">
        <f>VLOOKUP(мпф1[[#This Row],[Номенклатура]],[1]!Таблица213[[product_name]:[упаковка]],7,FALSE)</f>
        <v>19</v>
      </c>
      <c r="E984" t="s">
        <v>110</v>
      </c>
      <c r="F984" s="7">
        <v>127451.51703064521</v>
      </c>
      <c r="G984" t="str">
        <f>VLOOKUP(мпф1[[#This Row],[артикул]],[1]!Таблица213[[code]:[упаковка]],4,FALSE)</f>
        <v>ЗАМ</v>
      </c>
      <c r="H984" t="str">
        <f>VLOOKUP(мпф1[[#This Row],[артикул]],[1]!Таблица213[[code]:[упаковка]],5,FALSE)</f>
        <v>четвертина</v>
      </c>
      <c r="I984" s="7" cm="1">
        <f t="array" ref="I984">INDEX('[1]прайс ЗПП'!$A$1:$D$1080,MATCH(1,(мпф1[[#This Row],[артикул]]='[1]прайс ЗПП'!$B$1:$B$1080)*(мпф1[[#This Row],[Source.Name.1]]='[1]прайс ЗПП'!$A$1:$A$1080),0),4)</f>
        <v>659.04276786373941</v>
      </c>
      <c r="J984" s="7">
        <f>мпф1[[#This Row],[цена]]*мпф1[[#This Row],[объем]]</f>
        <v>83996000.552308932</v>
      </c>
      <c r="K984" s="7">
        <v>493.2</v>
      </c>
      <c r="L984" t="s">
        <v>187</v>
      </c>
    </row>
    <row r="985" spans="1:12" x14ac:dyDescent="0.35">
      <c r="A985" t="s">
        <v>142</v>
      </c>
      <c r="B985" t="s">
        <v>13</v>
      </c>
      <c r="C985" t="s">
        <v>13</v>
      </c>
      <c r="D985">
        <f>VLOOKUP(мпф1[[#This Row],[Номенклатура]],[1]!Таблица213[[product_name]:[упаковка]],7,FALSE)</f>
        <v>126</v>
      </c>
      <c r="E985" t="s">
        <v>131</v>
      </c>
      <c r="F985" s="7">
        <v>158382.0641980058</v>
      </c>
      <c r="G985" t="str">
        <f>VLOOKUP(мпф1[[#This Row],[артикул]],[1]!Таблица213[[code]:[упаковка]],4,FALSE)</f>
        <v>ЗАМ</v>
      </c>
      <c r="H985" t="str">
        <f>VLOOKUP(мпф1[[#This Row],[артикул]],[1]!Таблица213[[code]:[упаковка]],5,FALSE)</f>
        <v>шкура</v>
      </c>
      <c r="I985" s="7" cm="1">
        <f t="array" ref="I985">INDEX('[1]прайс ЗПП'!$A$1:$D$1080,MATCH(1,(мпф1[[#This Row],[артикул]]='[1]прайс ЗПП'!$B$1:$B$1080)*(мпф1[[#This Row],[Source.Name.1]]='[1]прайс ЗПП'!$A$1:$A$1080),0),4)</f>
        <v>325.18845440107384</v>
      </c>
      <c r="J985" s="7">
        <f>мпф1[[#This Row],[цена]]*мпф1[[#This Row],[объем]]</f>
        <v>51504018.66140116</v>
      </c>
      <c r="K985" s="7">
        <v>797.5</v>
      </c>
      <c r="L985" t="s">
        <v>187</v>
      </c>
    </row>
    <row r="986" spans="1:12" x14ac:dyDescent="0.35">
      <c r="A986" t="s">
        <v>144</v>
      </c>
      <c r="B986" t="s">
        <v>13</v>
      </c>
      <c r="C986" t="s">
        <v>13</v>
      </c>
      <c r="D986">
        <f>VLOOKUP(мпф1[[#This Row],[Номенклатура]],[1]!Таблица213[[product_name]:[упаковка]],7,FALSE)</f>
        <v>117</v>
      </c>
      <c r="E986" t="s">
        <v>212</v>
      </c>
      <c r="F986" s="7">
        <v>374510.58926178748</v>
      </c>
      <c r="G986" t="str">
        <f>VLOOKUP(мпф1[[#This Row],[артикул]],[1]!Таблица213[[code]:[упаковка]],4,FALSE)</f>
        <v>ЗАМ</v>
      </c>
      <c r="H986" t="str">
        <f>VLOOKUP(мпф1[[#This Row],[артикул]],[1]!Таблица213[[code]:[упаковка]],5,FALSE)</f>
        <v>ммо</v>
      </c>
      <c r="I986" s="7" cm="1">
        <f t="array" ref="I986">INDEX('[1]прайс ЗПП'!$A$1:$D$1080,MATCH(1,(мпф1[[#This Row],[артикул]]='[1]прайс ЗПП'!$B$1:$B$1080)*(мпф1[[#This Row],[Source.Name.1]]='[1]прайс ЗПП'!$A$1:$A$1080),0),4)</f>
        <v>502.95317140390983</v>
      </c>
      <c r="J986" s="7">
        <f>мпф1[[#This Row],[цена]]*мпф1[[#This Row],[объем]]</f>
        <v>188361288.59356308</v>
      </c>
      <c r="K986" s="7">
        <v>2000.1999999999998</v>
      </c>
      <c r="L986" t="s">
        <v>187</v>
      </c>
    </row>
    <row r="987" spans="1:12" x14ac:dyDescent="0.35">
      <c r="A987" t="s">
        <v>144</v>
      </c>
      <c r="B987" t="s">
        <v>213</v>
      </c>
      <c r="C987" t="s">
        <v>213</v>
      </c>
      <c r="D987">
        <f>VLOOKUP(мпф1[[#This Row],[Номенклатура]],[1]!Таблица213[[product_name]:[упаковка]],7,FALSE)</f>
        <v>711</v>
      </c>
      <c r="E987" t="s">
        <v>73</v>
      </c>
      <c r="F987" s="7">
        <v>35358.866985624889</v>
      </c>
      <c r="G987" t="str">
        <f>VLOOKUP(мпф1[[#This Row],[артикул]],[1]!Таблица213[[code]:[упаковка]],4,FALSE)</f>
        <v>ОХЛ</v>
      </c>
      <c r="H987" t="str">
        <f>VLOOKUP(мпф1[[#This Row],[артикул]],[1]!Таблица213[[code]:[упаковка]],5,FALSE)</f>
        <v>бедро</v>
      </c>
      <c r="I987" s="7" cm="1">
        <f t="array" ref="I987">INDEX('[1]прайс ЗПП'!$A$1:$D$1080,MATCH(1,(мпф1[[#This Row],[артикул]]='[1]прайс ЗПП'!$B$1:$B$1080)*(мпф1[[#This Row],[Source.Name.1]]='[1]прайс ЗПП'!$A$1:$A$1080),0),4)</f>
        <v>812.83657383686557</v>
      </c>
      <c r="J987" s="7">
        <f>мпф1[[#This Row],[цена]]*мпф1[[#This Row],[объем]]</f>
        <v>28740980.295348793</v>
      </c>
      <c r="K987" s="7">
        <v>2000</v>
      </c>
      <c r="L987" t="s">
        <v>187</v>
      </c>
    </row>
    <row r="988" spans="1:12" x14ac:dyDescent="0.35">
      <c r="A988" t="s">
        <v>142</v>
      </c>
      <c r="B988" t="s">
        <v>13</v>
      </c>
      <c r="C988" t="s">
        <v>13</v>
      </c>
      <c r="D988">
        <f>VLOOKUP(мпф1[[#This Row],[Номенклатура]],[1]!Таблица213[[product_name]:[упаковка]],7,FALSE)</f>
        <v>1109</v>
      </c>
      <c r="E988" t="s">
        <v>14</v>
      </c>
      <c r="F988" s="7">
        <v>55163.926898209815</v>
      </c>
      <c r="G988" t="str">
        <f>VLOOKUP(мпф1[[#This Row],[артикул]],[1]!Таблица213[[code]:[упаковка]],4,FALSE)</f>
        <v>ЗАМ</v>
      </c>
      <c r="H988" t="str">
        <f>VLOOKUP(мпф1[[#This Row],[артикул]],[1]!Таблица213[[code]:[упаковка]],5,FALSE)</f>
        <v>филе</v>
      </c>
      <c r="I988" s="7" cm="1">
        <f t="array" ref="I988">INDEX('[1]прайс ЗПП'!$A$1:$D$1080,MATCH(1,(мпф1[[#This Row],[артикул]]='[1]прайс ЗПП'!$B$1:$B$1080)*(мпф1[[#This Row],[Source.Name.1]]='[1]прайс ЗПП'!$A$1:$A$1080),0),4)</f>
        <v>646.51679999999999</v>
      </c>
      <c r="J988" s="7">
        <f>мпф1[[#This Row],[цена]]*мпф1[[#This Row],[объем]]</f>
        <v>35664405.493664533</v>
      </c>
      <c r="K988" s="7">
        <v>7000.7</v>
      </c>
      <c r="L988" t="s">
        <v>187</v>
      </c>
    </row>
    <row r="989" spans="1:12" x14ac:dyDescent="0.35">
      <c r="A989" t="s">
        <v>147</v>
      </c>
      <c r="B989" t="s">
        <v>162</v>
      </c>
      <c r="C989" t="s">
        <v>25</v>
      </c>
      <c r="D989">
        <f>VLOOKUP(мпф1[[#This Row],[Номенклатура]],[1]!Таблица213[[product_name]:[упаковка]],7,FALSE)</f>
        <v>701</v>
      </c>
      <c r="E989" t="s">
        <v>26</v>
      </c>
      <c r="F989" s="7">
        <v>4598.3353791063009</v>
      </c>
      <c r="G989" t="str">
        <f>VLOOKUP(мпф1[[#This Row],[артикул]],[1]!Таблица213[[code]:[упаковка]],4,FALSE)</f>
        <v>ОХЛ</v>
      </c>
      <c r="H989" t="str">
        <f>VLOOKUP(мпф1[[#This Row],[артикул]],[1]!Таблица213[[code]:[упаковка]],5,FALSE)</f>
        <v>тушка</v>
      </c>
      <c r="I989" s="7" cm="1">
        <f t="array" ref="I989">INDEX('[1]прайс ЗПП'!$A$1:$D$1080,MATCH(1,(мпф1[[#This Row],[артикул]]='[1]прайс ЗПП'!$B$1:$B$1080)*(мпф1[[#This Row],[Source.Name.1]]='[1]прайс ЗПП'!$A$1:$A$1080),0),4)</f>
        <v>829.81914527362835</v>
      </c>
      <c r="J989" s="7">
        <f>мпф1[[#This Row],[цена]]*мпф1[[#This Row],[объем]]</f>
        <v>3815786.7339714766</v>
      </c>
      <c r="K989" s="7">
        <v>2122.471</v>
      </c>
      <c r="L989" t="s">
        <v>187</v>
      </c>
    </row>
    <row r="990" spans="1:12" x14ac:dyDescent="0.35">
      <c r="A990" t="s">
        <v>147</v>
      </c>
      <c r="B990" t="s">
        <v>162</v>
      </c>
      <c r="C990" t="s">
        <v>25</v>
      </c>
      <c r="D990">
        <f>VLOOKUP(мпф1[[#This Row],[Номенклатура]],[1]!Таблица213[[product_name]:[упаковка]],7,FALSE)</f>
        <v>702</v>
      </c>
      <c r="E990" t="s">
        <v>72</v>
      </c>
      <c r="F990" s="7">
        <v>5749.8037875628379</v>
      </c>
      <c r="G990" t="str">
        <f>VLOOKUP(мпф1[[#This Row],[артикул]],[1]!Таблица213[[code]:[упаковка]],4,FALSE)</f>
        <v>ОХЛ</v>
      </c>
      <c r="H990" t="str">
        <f>VLOOKUP(мпф1[[#This Row],[артикул]],[1]!Таблица213[[code]:[упаковка]],5,FALSE)</f>
        <v>тушка</v>
      </c>
      <c r="I990" s="7" cm="1">
        <f t="array" ref="I990">INDEX('[1]прайс ЗПП'!$A$1:$D$1080,MATCH(1,(мпф1[[#This Row],[артикул]]='[1]прайс ЗПП'!$B$1:$B$1080)*(мпф1[[#This Row],[Source.Name.1]]='[1]прайс ЗПП'!$A$1:$A$1080),0),4)</f>
        <v>797.40570096362057</v>
      </c>
      <c r="J990" s="7">
        <f>мпф1[[#This Row],[цена]]*мпф1[[#This Row],[объем]]</f>
        <v>4584926.3196248254</v>
      </c>
      <c r="K990" s="7">
        <v>20002</v>
      </c>
      <c r="L990" t="s">
        <v>187</v>
      </c>
    </row>
    <row r="991" spans="1:12" x14ac:dyDescent="0.35">
      <c r="A991" t="s">
        <v>147</v>
      </c>
      <c r="B991" t="s">
        <v>162</v>
      </c>
      <c r="C991" t="s">
        <v>25</v>
      </c>
      <c r="D991">
        <f>VLOOKUP(мпф1[[#This Row],[Номенклатура]],[1]!Таблица213[[product_name]:[упаковка]],7,FALSE)</f>
        <v>710</v>
      </c>
      <c r="E991" t="s">
        <v>28</v>
      </c>
      <c r="F991" s="7">
        <v>17253.227604140437</v>
      </c>
      <c r="G991" t="str">
        <f>VLOOKUP(мпф1[[#This Row],[артикул]],[1]!Таблица213[[code]:[упаковка]],4,FALSE)</f>
        <v>ОХЛ</v>
      </c>
      <c r="H991" t="str">
        <f>VLOOKUP(мпф1[[#This Row],[артикул]],[1]!Таблица213[[code]:[упаковка]],5,FALSE)</f>
        <v>бедро</v>
      </c>
      <c r="I991" s="7" cm="1">
        <f t="array" ref="I991">INDEX('[1]прайс ЗПП'!$A$1:$D$1080,MATCH(1,(мпф1[[#This Row],[артикул]]='[1]прайс ЗПП'!$B$1:$B$1080)*(мпф1[[#This Row],[Source.Name.1]]='[1]прайс ЗПП'!$A$1:$A$1080),0),4)</f>
        <v>845.50826325908452</v>
      </c>
      <c r="J991" s="7">
        <f>мпф1[[#This Row],[цена]]*мпф1[[#This Row],[объем]]</f>
        <v>14587746.507190477</v>
      </c>
      <c r="K991" s="7">
        <v>20000</v>
      </c>
      <c r="L991" t="s">
        <v>187</v>
      </c>
    </row>
    <row r="992" spans="1:12" x14ac:dyDescent="0.35">
      <c r="A992" t="s">
        <v>147</v>
      </c>
      <c r="B992" t="s">
        <v>162</v>
      </c>
      <c r="C992" t="s">
        <v>25</v>
      </c>
      <c r="D992">
        <f>VLOOKUP(мпф1[[#This Row],[Номенклатура]],[1]!Таблица213[[product_name]:[упаковка]],7,FALSE)</f>
        <v>711</v>
      </c>
      <c r="E992" t="s">
        <v>73</v>
      </c>
      <c r="F992" s="7">
        <v>57516.883512427994</v>
      </c>
      <c r="G992" t="str">
        <f>VLOOKUP(мпф1[[#This Row],[артикул]],[1]!Таблица213[[code]:[упаковка]],4,FALSE)</f>
        <v>ОХЛ</v>
      </c>
      <c r="H992" t="str">
        <f>VLOOKUP(мпф1[[#This Row],[артикул]],[1]!Таблица213[[code]:[упаковка]],5,FALSE)</f>
        <v>бедро</v>
      </c>
      <c r="I992" s="7" cm="1">
        <f t="array" ref="I992">INDEX('[1]прайс ЗПП'!$A$1:$D$1080,MATCH(1,(мпф1[[#This Row],[артикул]]='[1]прайс ЗПП'!$B$1:$B$1080)*(мпф1[[#This Row],[Source.Name.1]]='[1]прайс ЗПП'!$A$1:$A$1080),0),4)</f>
        <v>812.78157178001618</v>
      </c>
      <c r="J992" s="7">
        <f>мпф1[[#This Row],[цена]]*мпф1[[#This Row],[объем]]</f>
        <v>46748662.98511932</v>
      </c>
      <c r="K992" s="7">
        <v>14993</v>
      </c>
      <c r="L992" t="s">
        <v>187</v>
      </c>
    </row>
    <row r="993" spans="1:12" x14ac:dyDescent="0.35">
      <c r="A993" t="s">
        <v>147</v>
      </c>
      <c r="B993" t="s">
        <v>162</v>
      </c>
      <c r="C993" t="s">
        <v>25</v>
      </c>
      <c r="D993">
        <f>VLOOKUP(мпф1[[#This Row],[Номенклатура]],[1]!Таблица213[[product_name]:[упаковка]],7,FALSE)</f>
        <v>712</v>
      </c>
      <c r="E993" t="s">
        <v>30</v>
      </c>
      <c r="F993" s="7">
        <v>16102.51616209535</v>
      </c>
      <c r="G993" t="str">
        <f>VLOOKUP(мпф1[[#This Row],[артикул]],[1]!Таблица213[[code]:[упаковка]],4,FALSE)</f>
        <v>ОХЛ</v>
      </c>
      <c r="H993" t="str">
        <f>VLOOKUP(мпф1[[#This Row],[артикул]],[1]!Таблица213[[code]:[упаковка]],5,FALSE)</f>
        <v>голень</v>
      </c>
      <c r="I993" s="7" cm="1">
        <f t="array" ref="I993">INDEX('[1]прайс ЗПП'!$A$1:$D$1080,MATCH(1,(мпф1[[#This Row],[артикул]]='[1]прайс ЗПП'!$B$1:$B$1080)*(мпф1[[#This Row],[Source.Name.1]]='[1]прайс ЗПП'!$A$1:$A$1080),0),4)</f>
        <v>879.42371575734967</v>
      </c>
      <c r="J993" s="7">
        <f>мпф1[[#This Row],[цена]]*мпф1[[#This Row],[объем]]</f>
        <v>14160934.59631267</v>
      </c>
      <c r="K993" s="7">
        <v>3076.9549999999999</v>
      </c>
      <c r="L993" t="s">
        <v>187</v>
      </c>
    </row>
    <row r="994" spans="1:12" x14ac:dyDescent="0.35">
      <c r="A994" t="s">
        <v>147</v>
      </c>
      <c r="B994" t="s">
        <v>162</v>
      </c>
      <c r="C994" t="s">
        <v>25</v>
      </c>
      <c r="D994">
        <f>VLOOKUP(мпф1[[#This Row],[Номенклатура]],[1]!Таблица213[[product_name]:[упаковка]],7,FALSE)</f>
        <v>713</v>
      </c>
      <c r="E994" t="s">
        <v>74</v>
      </c>
      <c r="F994" s="7">
        <v>17259.043577052762</v>
      </c>
      <c r="G994" t="str">
        <f>VLOOKUP(мпф1[[#This Row],[артикул]],[1]!Таблица213[[code]:[упаковка]],4,FALSE)</f>
        <v>ОХЛ</v>
      </c>
      <c r="H994" t="str">
        <f>VLOOKUP(мпф1[[#This Row],[артикул]],[1]!Таблица213[[code]:[упаковка]],5,FALSE)</f>
        <v>голень</v>
      </c>
      <c r="I994" s="7" cm="1">
        <f t="array" ref="I994">INDEX('[1]прайс ЗПП'!$A$1:$D$1080,MATCH(1,(мпф1[[#This Row],[артикул]]='[1]прайс ЗПП'!$B$1:$B$1080)*(мпф1[[#This Row],[Source.Name.1]]='[1]прайс ЗПП'!$A$1:$A$1080),0),4)</f>
        <v>844.1513540307958</v>
      </c>
      <c r="J994" s="7">
        <f>мпф1[[#This Row],[цена]]*мпф1[[#This Row],[объем]]</f>
        <v>14569245.004845599</v>
      </c>
      <c r="K994" s="7">
        <v>15000</v>
      </c>
      <c r="L994" t="s">
        <v>187</v>
      </c>
    </row>
    <row r="995" spans="1:12" x14ac:dyDescent="0.35">
      <c r="A995" t="s">
        <v>147</v>
      </c>
      <c r="B995" t="s">
        <v>162</v>
      </c>
      <c r="C995" t="s">
        <v>25</v>
      </c>
      <c r="D995">
        <f>VLOOKUP(мпф1[[#This Row],[Номенклатура]],[1]!Таблица213[[product_name]:[упаковка]],7,FALSE)</f>
        <v>714</v>
      </c>
      <c r="E995" t="s">
        <v>32</v>
      </c>
      <c r="F995" s="7">
        <v>9205.0078585367864</v>
      </c>
      <c r="G995" t="str">
        <f>VLOOKUP(мпф1[[#This Row],[артикул]],[1]!Таблица213[[code]:[упаковка]],4,FALSE)</f>
        <v>ОХЛ</v>
      </c>
      <c r="H995" t="str">
        <f>VLOOKUP(мпф1[[#This Row],[артикул]],[1]!Таблица213[[code]:[упаковка]],5,FALSE)</f>
        <v>крыло</v>
      </c>
      <c r="I995" s="7" cm="1">
        <f t="array" ref="I995">INDEX('[1]прайс ЗПП'!$A$1:$D$1080,MATCH(1,(мпф1[[#This Row],[артикул]]='[1]прайс ЗПП'!$B$1:$B$1080)*(мпф1[[#This Row],[Source.Name.1]]='[1]прайс ЗПП'!$A$1:$A$1080),0),4)</f>
        <v>861.98555697690119</v>
      </c>
      <c r="J995" s="7">
        <f>мпф1[[#This Row],[цена]]*мпф1[[#This Row],[объем]]</f>
        <v>7934583.8259175848</v>
      </c>
      <c r="K995" s="7">
        <v>3000</v>
      </c>
      <c r="L995" t="s">
        <v>187</v>
      </c>
    </row>
    <row r="996" spans="1:12" x14ac:dyDescent="0.35">
      <c r="A996" t="s">
        <v>147</v>
      </c>
      <c r="B996" t="s">
        <v>162</v>
      </c>
      <c r="C996" t="s">
        <v>25</v>
      </c>
      <c r="D996">
        <f>VLOOKUP(мпф1[[#This Row],[Номенклатура]],[1]!Таблица213[[product_name]:[упаковка]],7,FALSE)</f>
        <v>715</v>
      </c>
      <c r="E996" t="s">
        <v>75</v>
      </c>
      <c r="F996" s="7">
        <v>24277.242479615532</v>
      </c>
      <c r="G996" t="str">
        <f>VLOOKUP(мпф1[[#This Row],[артикул]],[1]!Таблица213[[code]:[упаковка]],4,FALSE)</f>
        <v>ОХЛ</v>
      </c>
      <c r="H996" t="str">
        <f>VLOOKUP(мпф1[[#This Row],[артикул]],[1]!Таблица213[[code]:[упаковка]],5,FALSE)</f>
        <v>крыло</v>
      </c>
      <c r="I996" s="7" cm="1">
        <f t="array" ref="I996">INDEX('[1]прайс ЗПП'!$A$1:$D$1080,MATCH(1,(мпф1[[#This Row],[артикул]]='[1]прайс ЗПП'!$B$1:$B$1080)*(мпф1[[#This Row],[Source.Name.1]]='[1]прайс ЗПП'!$A$1:$A$1080),0),4)</f>
        <v>829.85439959197606</v>
      </c>
      <c r="J996" s="7">
        <f>мпф1[[#This Row],[цена]]*мпф1[[#This Row],[объем]]</f>
        <v>20146576.481670164</v>
      </c>
      <c r="K996" s="7">
        <v>19995.5</v>
      </c>
      <c r="L996" t="s">
        <v>187</v>
      </c>
    </row>
    <row r="997" spans="1:12" x14ac:dyDescent="0.35">
      <c r="A997" t="s">
        <v>147</v>
      </c>
      <c r="B997" t="s">
        <v>162</v>
      </c>
      <c r="C997" t="s">
        <v>25</v>
      </c>
      <c r="D997">
        <f>VLOOKUP(мпф1[[#This Row],[Номенклатура]],[1]!Таблица213[[product_name]:[упаковка]],7,FALSE)</f>
        <v>716</v>
      </c>
      <c r="E997" t="s">
        <v>34</v>
      </c>
      <c r="F997" s="7">
        <v>2067.6804508645337</v>
      </c>
      <c r="G997" t="str">
        <f>VLOOKUP(мпф1[[#This Row],[артикул]],[1]!Таблица213[[code]:[упаковка]],4,FALSE)</f>
        <v>ОХЛ</v>
      </c>
      <c r="H997" t="str">
        <f>VLOOKUP(мпф1[[#This Row],[артикул]],[1]!Таблица213[[code]:[упаковка]],5,FALSE)</f>
        <v>четвертина</v>
      </c>
      <c r="I997" s="7" cm="1">
        <f t="array" ref="I997">INDEX('[1]прайс ЗПП'!$A$1:$D$1080,MATCH(1,(мпф1[[#This Row],[артикул]]='[1]прайс ЗПП'!$B$1:$B$1080)*(мпф1[[#This Row],[Source.Name.1]]='[1]прайс ЗПП'!$A$1:$A$1080),0),4)</f>
        <v>824.41362190160498</v>
      </c>
      <c r="J997" s="7">
        <f>мпф1[[#This Row],[цена]]*мпф1[[#This Row],[объем]]</f>
        <v>1704623.9294323737</v>
      </c>
      <c r="K997" s="7">
        <v>2197.8249999999998</v>
      </c>
      <c r="L997" t="s">
        <v>187</v>
      </c>
    </row>
    <row r="998" spans="1:12" x14ac:dyDescent="0.35">
      <c r="A998" t="s">
        <v>147</v>
      </c>
      <c r="B998" t="s">
        <v>162</v>
      </c>
      <c r="C998" t="s">
        <v>25</v>
      </c>
      <c r="D998">
        <f>VLOOKUP(мпф1[[#This Row],[Номенклатура]],[1]!Таблица213[[product_name]:[упаковка]],7,FALSE)</f>
        <v>717</v>
      </c>
      <c r="E998" t="s">
        <v>76</v>
      </c>
      <c r="F998" s="7">
        <v>12651.075983582212</v>
      </c>
      <c r="G998" t="str">
        <f>VLOOKUP(мпф1[[#This Row],[артикул]],[1]!Таблица213[[code]:[упаковка]],4,FALSE)</f>
        <v>ОХЛ</v>
      </c>
      <c r="H998" t="str">
        <f>VLOOKUP(мпф1[[#This Row],[артикул]],[1]!Таблица213[[code]:[упаковка]],5,FALSE)</f>
        <v>четвертина</v>
      </c>
      <c r="I998" s="7" cm="1">
        <f t="array" ref="I998">INDEX('[1]прайс ЗПП'!$A$1:$D$1080,MATCH(1,(мпф1[[#This Row],[артикул]]='[1]прайс ЗПП'!$B$1:$B$1080)*(мпф1[[#This Row],[Source.Name.1]]='[1]прайс ЗПП'!$A$1:$A$1080),0),4)</f>
        <v>797.93132451385395</v>
      </c>
      <c r="J998" s="7">
        <f>мпф1[[#This Row],[цена]]*мпф1[[#This Row],[объем]]</f>
        <v>10094689.816105163</v>
      </c>
      <c r="K998" s="7">
        <v>15000</v>
      </c>
      <c r="L998" t="s">
        <v>187</v>
      </c>
    </row>
    <row r="999" spans="1:12" x14ac:dyDescent="0.35">
      <c r="A999" t="s">
        <v>147</v>
      </c>
      <c r="B999" t="s">
        <v>162</v>
      </c>
      <c r="C999" t="s">
        <v>25</v>
      </c>
      <c r="D999">
        <f>VLOOKUP(мпф1[[#This Row],[Номенклатура]],[1]!Таблица213[[product_name]:[упаковка]],7,FALSE)</f>
        <v>718</v>
      </c>
      <c r="E999" t="s">
        <v>36</v>
      </c>
      <c r="F999" s="7">
        <v>25307.470624661204</v>
      </c>
      <c r="G999" t="str">
        <f>VLOOKUP(мпф1[[#This Row],[артикул]],[1]!Таблица213[[code]:[упаковка]],4,FALSE)</f>
        <v>ОХЛ</v>
      </c>
      <c r="H999" t="str">
        <f>VLOOKUP(мпф1[[#This Row],[артикул]],[1]!Таблица213[[code]:[упаковка]],5,FALSE)</f>
        <v>филе</v>
      </c>
      <c r="I999" s="7" cm="1">
        <f t="array" ref="I999">INDEX('[1]прайс ЗПП'!$A$1:$D$1080,MATCH(1,(мпф1[[#This Row],[артикул]]='[1]прайс ЗПП'!$B$1:$B$1080)*(мпф1[[#This Row],[Source.Name.1]]='[1]прайс ЗПП'!$A$1:$A$1080),0),4)</f>
        <v>1115.6012441929406</v>
      </c>
      <c r="J999" s="7">
        <f>мпф1[[#This Row],[цена]]*мпф1[[#This Row],[объем]]</f>
        <v>28233045.716248333</v>
      </c>
      <c r="K999" s="7">
        <v>4000.3999999999996</v>
      </c>
      <c r="L999" t="s">
        <v>187</v>
      </c>
    </row>
    <row r="1000" spans="1:12" x14ac:dyDescent="0.35">
      <c r="A1000" t="s">
        <v>147</v>
      </c>
      <c r="B1000" t="s">
        <v>162</v>
      </c>
      <c r="C1000" t="s">
        <v>25</v>
      </c>
      <c r="D1000">
        <f>VLOOKUP(мпф1[[#This Row],[Номенклатура]],[1]!Таблица213[[product_name]:[упаковка]],7,FALSE)</f>
        <v>719</v>
      </c>
      <c r="E1000" t="s">
        <v>77</v>
      </c>
      <c r="F1000" s="7">
        <v>39575.837279193569</v>
      </c>
      <c r="G1000" t="str">
        <f>VLOOKUP(мпф1[[#This Row],[артикул]],[1]!Таблица213[[code]:[упаковка]],4,FALSE)</f>
        <v>ОХЛ</v>
      </c>
      <c r="H1000" t="str">
        <f>VLOOKUP(мпф1[[#This Row],[артикул]],[1]!Таблица213[[code]:[упаковка]],5,FALSE)</f>
        <v>филе</v>
      </c>
      <c r="I1000" s="7" cm="1">
        <f t="array" ref="I1000">INDEX('[1]прайс ЗПП'!$A$1:$D$1080,MATCH(1,(мпф1[[#This Row],[артикул]]='[1]прайс ЗПП'!$B$1:$B$1080)*(мпф1[[#This Row],[Source.Name.1]]='[1]прайс ЗПП'!$A$1:$A$1080),0),4)</f>
        <v>1080.2037060068903</v>
      </c>
      <c r="J1000" s="7">
        <f>мпф1[[#This Row],[цена]]*мпф1[[#This Row],[объем]]</f>
        <v>42749966.097310543</v>
      </c>
      <c r="K1000" s="7">
        <v>15000</v>
      </c>
      <c r="L1000" t="s">
        <v>187</v>
      </c>
    </row>
    <row r="1001" spans="1:12" x14ac:dyDescent="0.35">
      <c r="A1001" t="s">
        <v>147</v>
      </c>
      <c r="B1001" t="s">
        <v>162</v>
      </c>
      <c r="C1001" t="s">
        <v>25</v>
      </c>
      <c r="D1001">
        <f>VLOOKUP(мпф1[[#This Row],[Номенклатура]],[1]!Таблица213[[product_name]:[упаковка]],7,FALSE)</f>
        <v>727</v>
      </c>
      <c r="E1001" t="s">
        <v>38</v>
      </c>
      <c r="F1001" s="7">
        <v>1724.5453778960591</v>
      </c>
      <c r="G1001" t="str">
        <f>VLOOKUP(мпф1[[#This Row],[артикул]],[1]!Таблица213[[code]:[упаковка]],4,FALSE)</f>
        <v>ОХЛ</v>
      </c>
      <c r="H1001" t="str">
        <f>VLOOKUP(мпф1[[#This Row],[артикул]],[1]!Таблица213[[code]:[упаковка]],5,FALSE)</f>
        <v>грудка</v>
      </c>
      <c r="I1001" s="7" cm="1">
        <f t="array" ref="I1001">INDEX('[1]прайс ЗПП'!$A$1:$D$1080,MATCH(1,(мпф1[[#This Row],[артикул]]='[1]прайс ЗПП'!$B$1:$B$1080)*(мпф1[[#This Row],[Source.Name.1]]='[1]прайс ЗПП'!$A$1:$A$1080),0),4)</f>
        <v>892.01161834977916</v>
      </c>
      <c r="J1001" s="7">
        <f>мпф1[[#This Row],[цена]]*мпф1[[#This Row],[объем]]</f>
        <v>1538314.5134546952</v>
      </c>
      <c r="K1001" s="7">
        <v>3996</v>
      </c>
      <c r="L1001" t="s">
        <v>187</v>
      </c>
    </row>
    <row r="1002" spans="1:12" x14ac:dyDescent="0.35">
      <c r="A1002" t="s">
        <v>147</v>
      </c>
      <c r="B1002" t="s">
        <v>162</v>
      </c>
      <c r="C1002" t="s">
        <v>25</v>
      </c>
      <c r="D1002">
        <f>VLOOKUP(мпф1[[#This Row],[Номенклатура]],[1]!Таблица213[[product_name]:[упаковка]],7,FALSE)</f>
        <v>725</v>
      </c>
      <c r="E1002" t="s">
        <v>78</v>
      </c>
      <c r="F1002" s="7">
        <v>4596.1115939639467</v>
      </c>
      <c r="G1002" t="str">
        <f>VLOOKUP(мпф1[[#This Row],[артикул]],[1]!Таблица213[[code]:[упаковка]],4,FALSE)</f>
        <v>ОХЛ</v>
      </c>
      <c r="H1002" t="str">
        <f>VLOOKUP(мпф1[[#This Row],[артикул]],[1]!Таблица213[[code]:[упаковка]],5,FALSE)</f>
        <v>грудка</v>
      </c>
      <c r="I1002" s="7" cm="1">
        <f t="array" ref="I1002">INDEX('[1]прайс ЗПП'!$A$1:$D$1080,MATCH(1,(мпф1[[#This Row],[артикул]]='[1]прайс ЗПП'!$B$1:$B$1080)*(мпф1[[#This Row],[Source.Name.1]]='[1]прайс ЗПП'!$A$1:$A$1080),0),4)</f>
        <v>862.49501473572752</v>
      </c>
      <c r="J1002" s="7">
        <f>мпф1[[#This Row],[цена]]*мпф1[[#This Row],[объем]]</f>
        <v>3964123.3369629821</v>
      </c>
      <c r="K1002" s="7">
        <v>14993</v>
      </c>
      <c r="L1002" t="s">
        <v>187</v>
      </c>
    </row>
    <row r="1003" spans="1:12" x14ac:dyDescent="0.35">
      <c r="A1003" t="s">
        <v>147</v>
      </c>
      <c r="B1003" t="s">
        <v>162</v>
      </c>
      <c r="C1003" t="s">
        <v>25</v>
      </c>
      <c r="D1003">
        <f>VLOOKUP(мпф1[[#This Row],[Номенклатура]],[1]!Таблица213[[product_name]:[упаковка]],7,FALSE)</f>
        <v>720</v>
      </c>
      <c r="E1003" t="s">
        <v>40</v>
      </c>
      <c r="F1003" s="7">
        <v>1728.7730824181062</v>
      </c>
      <c r="G1003" t="str">
        <f>VLOOKUP(мпф1[[#This Row],[артикул]],[1]!Таблица213[[code]:[упаковка]],4,FALSE)</f>
        <v>ОХЛ</v>
      </c>
      <c r="H1003" t="str">
        <f>VLOOKUP(мпф1[[#This Row],[артикул]],[1]!Таблица213[[code]:[упаковка]],5,FALSE)</f>
        <v>половинка</v>
      </c>
      <c r="I1003" s="7" cm="1">
        <f t="array" ref="I1003">INDEX('[1]прайс ЗПП'!$A$1:$D$1080,MATCH(1,(мпф1[[#This Row],[артикул]]='[1]прайс ЗПП'!$B$1:$B$1080)*(мпф1[[#This Row],[Source.Name.1]]='[1]прайс ЗПП'!$A$1:$A$1080),0),4)</f>
        <v>840.36474744182749</v>
      </c>
      <c r="J1003" s="7">
        <f>мпф1[[#This Row],[цена]]*мпф1[[#This Row],[объем]]</f>
        <v>1452799.9547905214</v>
      </c>
      <c r="K1003" s="7">
        <v>504</v>
      </c>
      <c r="L1003" t="s">
        <v>187</v>
      </c>
    </row>
    <row r="1004" spans="1:12" x14ac:dyDescent="0.35">
      <c r="A1004" t="s">
        <v>147</v>
      </c>
      <c r="B1004" t="s">
        <v>162</v>
      </c>
      <c r="C1004" t="s">
        <v>25</v>
      </c>
      <c r="D1004">
        <f>VLOOKUP(мпф1[[#This Row],[Номенклатура]],[1]!Таблица213[[product_name]:[упаковка]],7,FALSE)</f>
        <v>721</v>
      </c>
      <c r="E1004" t="s">
        <v>183</v>
      </c>
      <c r="F1004" s="7">
        <v>1722.9099954137814</v>
      </c>
      <c r="G1004" t="str">
        <f>VLOOKUP(мпф1[[#This Row],[артикул]],[1]!Таблица213[[code]:[упаковка]],4,FALSE)</f>
        <v>ОХЛ</v>
      </c>
      <c r="H1004" t="str">
        <f>VLOOKUP(мпф1[[#This Row],[артикул]],[1]!Таблица213[[code]:[упаковка]],5,FALSE)</f>
        <v>половинка</v>
      </c>
      <c r="I1004" s="7" cm="1">
        <f t="array" ref="I1004">INDEX('[1]прайс ЗПП'!$A$1:$D$1080,MATCH(1,(мпф1[[#This Row],[артикул]]='[1]прайс ЗПП'!$B$1:$B$1080)*(мпф1[[#This Row],[Source.Name.1]]='[1]прайс ЗПП'!$A$1:$A$1080),0),4)</f>
        <v>824.0947899572418</v>
      </c>
      <c r="J1004" s="7">
        <f>мпф1[[#This Row],[цена]]*мпф1[[#This Row],[объем]]</f>
        <v>1419841.1507857526</v>
      </c>
      <c r="K1004" s="7">
        <v>2001</v>
      </c>
      <c r="L1004" t="s">
        <v>187</v>
      </c>
    </row>
    <row r="1005" spans="1:12" x14ac:dyDescent="0.35">
      <c r="A1005" t="s">
        <v>147</v>
      </c>
      <c r="B1005" t="s">
        <v>162</v>
      </c>
      <c r="C1005" t="s">
        <v>25</v>
      </c>
      <c r="D1005">
        <f>VLOOKUP(мпф1[[#This Row],[Номенклатура]],[1]!Таблица213[[product_name]:[упаковка]],7,FALSE)</f>
        <v>29</v>
      </c>
      <c r="E1005" t="s">
        <v>79</v>
      </c>
      <c r="F1005" s="7">
        <v>1606.0670472561624</v>
      </c>
      <c r="G1005" t="str">
        <f>VLOOKUP(мпф1[[#This Row],[артикул]],[1]!Таблица213[[code]:[упаковка]],4,FALSE)</f>
        <v>ОХЛ</v>
      </c>
      <c r="H1005" t="str">
        <f>VLOOKUP(мпф1[[#This Row],[артикул]],[1]!Таблица213[[code]:[упаковка]],5,FALSE)</f>
        <v>табак</v>
      </c>
      <c r="I1005" s="7" cm="1">
        <f t="array" ref="I1005">INDEX('[1]прайс ЗПП'!$A$1:$D$1080,MATCH(1,(мпф1[[#This Row],[артикул]]='[1]прайс ЗПП'!$B$1:$B$1080)*(мпф1[[#This Row],[Source.Name.1]]='[1]прайс ЗПП'!$A$1:$A$1080),0),4)</f>
        <v>756.97977270214278</v>
      </c>
      <c r="J1005" s="7">
        <f>мпф1[[#This Row],[цена]]*мпф1[[#This Row],[объем]]</f>
        <v>1215760.2683763714</v>
      </c>
      <c r="K1005" s="7">
        <v>1000</v>
      </c>
      <c r="L1005" t="s">
        <v>187</v>
      </c>
    </row>
    <row r="1006" spans="1:12" x14ac:dyDescent="0.35">
      <c r="A1006" t="s">
        <v>147</v>
      </c>
      <c r="B1006" t="s">
        <v>162</v>
      </c>
      <c r="C1006" t="s">
        <v>25</v>
      </c>
      <c r="D1006">
        <f>VLOOKUP(мпф1[[#This Row],[Номенклатура]],[1]!Таблица213[[product_name]:[упаковка]],7,FALSE)</f>
        <v>30</v>
      </c>
      <c r="E1006" t="s">
        <v>80</v>
      </c>
      <c r="F1006" s="7">
        <v>14961.132263286252</v>
      </c>
      <c r="G1006" t="str">
        <f>VLOOKUP(мпф1[[#This Row],[артикул]],[1]!Таблица213[[code]:[упаковка]],4,FALSE)</f>
        <v>ОХЛ</v>
      </c>
      <c r="H1006" t="str">
        <f>VLOOKUP(мпф1[[#This Row],[артикул]],[1]!Таблица213[[code]:[упаковка]],5,FALSE)</f>
        <v>рагу</v>
      </c>
      <c r="I1006" s="7" cm="1">
        <f t="array" ref="I1006">INDEX('[1]прайс ЗПП'!$A$1:$D$1080,MATCH(1,(мпф1[[#This Row],[артикул]]='[1]прайс ЗПП'!$B$1:$B$1080)*(мпф1[[#This Row],[Source.Name.1]]='[1]прайс ЗПП'!$A$1:$A$1080),0),4)</f>
        <v>708.75275821490163</v>
      </c>
      <c r="J1006" s="7">
        <f>мпф1[[#This Row],[цена]]*мпф1[[#This Row],[объем]]</f>
        <v>10603743.757622086</v>
      </c>
      <c r="K1006" s="7">
        <v>504</v>
      </c>
      <c r="L1006" t="s">
        <v>187</v>
      </c>
    </row>
    <row r="1007" spans="1:12" x14ac:dyDescent="0.35">
      <c r="A1007" t="s">
        <v>147</v>
      </c>
      <c r="B1007" t="s">
        <v>162</v>
      </c>
      <c r="C1007" t="s">
        <v>25</v>
      </c>
      <c r="D1007">
        <f>VLOOKUP(мпф1[[#This Row],[Номенклатура]],[1]!Таблица213[[product_name]:[упаковка]],7,FALSE)</f>
        <v>781</v>
      </c>
      <c r="E1007" t="s">
        <v>188</v>
      </c>
      <c r="F1007" s="7">
        <v>2297.5972198198492</v>
      </c>
      <c r="G1007" t="str">
        <f>VLOOKUP(мпф1[[#This Row],[артикул]],[1]!Таблица213[[code]:[упаковка]],4,FALSE)</f>
        <v>ОХЛ</v>
      </c>
      <c r="H1007" t="str">
        <f>VLOOKUP(мпф1[[#This Row],[артикул]],[1]!Таблица213[[code]:[упаковка]],5,FALSE)</f>
        <v>спинка</v>
      </c>
      <c r="I1007" s="7" cm="1">
        <f t="array" ref="I1007">INDEX('[1]прайс ЗПП'!$A$1:$D$1080,MATCH(1,(мпф1[[#This Row],[артикул]]='[1]прайс ЗПП'!$B$1:$B$1080)*(мпф1[[#This Row],[Source.Name.1]]='[1]прайс ЗПП'!$A$1:$A$1080),0),4)</f>
        <v>364.24820180451223</v>
      </c>
      <c r="J1007" s="7">
        <f>мпф1[[#This Row],[цена]]*мпф1[[#This Row],[объем]]</f>
        <v>836895.65579042665</v>
      </c>
      <c r="K1007" s="7">
        <v>493.2</v>
      </c>
      <c r="L1007" t="s">
        <v>187</v>
      </c>
    </row>
    <row r="1008" spans="1:12" x14ac:dyDescent="0.35">
      <c r="A1008" t="s">
        <v>147</v>
      </c>
      <c r="B1008" t="s">
        <v>162</v>
      </c>
      <c r="C1008" t="s">
        <v>25</v>
      </c>
      <c r="D1008">
        <f>VLOOKUP(мпф1[[#This Row],[Номенклатура]],[1]!Таблица213[[product_name]:[упаковка]],7,FALSE)</f>
        <v>730</v>
      </c>
      <c r="E1008" t="s">
        <v>45</v>
      </c>
      <c r="F1008" s="7">
        <v>1147.0710932032932</v>
      </c>
      <c r="G1008" t="str">
        <f>VLOOKUP(мпф1[[#This Row],[артикул]],[1]!Таблица213[[code]:[упаковка]],4,FALSE)</f>
        <v>ОХЛ</v>
      </c>
      <c r="H1008" t="str">
        <f>VLOOKUP(мпф1[[#This Row],[артикул]],[1]!Таблица213[[code]:[упаковка]],5,FALSE)</f>
        <v>желудки</v>
      </c>
      <c r="I1008" s="7" cm="1">
        <f t="array" ref="I1008">INDEX('[1]прайс ЗПП'!$A$1:$D$1080,MATCH(1,(мпф1[[#This Row],[артикул]]='[1]прайс ЗПП'!$B$1:$B$1080)*(мпф1[[#This Row],[Source.Name.1]]='[1]прайс ЗПП'!$A$1:$A$1080),0),4)</f>
        <v>560.90275787115536</v>
      </c>
      <c r="J1008" s="7">
        <f>мпф1[[#This Row],[цена]]*мпф1[[#This Row],[объем]]</f>
        <v>643395.33965200826</v>
      </c>
      <c r="K1008" s="7">
        <v>120002</v>
      </c>
      <c r="L1008" t="s">
        <v>187</v>
      </c>
    </row>
    <row r="1009" spans="1:12" x14ac:dyDescent="0.35">
      <c r="A1009" t="s">
        <v>147</v>
      </c>
      <c r="B1009" t="s">
        <v>162</v>
      </c>
      <c r="C1009" t="s">
        <v>25</v>
      </c>
      <c r="D1009">
        <f>VLOOKUP(мпф1[[#This Row],[Номенклатура]],[1]!Таблица213[[product_name]:[упаковка]],7,FALSE)</f>
        <v>731</v>
      </c>
      <c r="E1009" t="s">
        <v>81</v>
      </c>
      <c r="F1009" s="7">
        <v>3685.6479827367916</v>
      </c>
      <c r="G1009" t="str">
        <f>VLOOKUP(мпф1[[#This Row],[артикул]],[1]!Таблица213[[code]:[упаковка]],4,FALSE)</f>
        <v>ОХЛ</v>
      </c>
      <c r="H1009" t="str">
        <f>VLOOKUP(мпф1[[#This Row],[артикул]],[1]!Таблица213[[code]:[упаковка]],5,FALSE)</f>
        <v>желудки</v>
      </c>
      <c r="I1009" s="7" cm="1">
        <f t="array" ref="I1009">INDEX('[1]прайс ЗПП'!$A$1:$D$1080,MATCH(1,(мпф1[[#This Row],[артикул]]='[1]прайс ЗПП'!$B$1:$B$1080)*(мпф1[[#This Row],[Source.Name.1]]='[1]прайс ЗПП'!$A$1:$A$1080),0),4)</f>
        <v>540.1907544383015</v>
      </c>
      <c r="J1009" s="7">
        <f>мпф1[[#This Row],[цена]]*мпф1[[#This Row],[объем]]</f>
        <v>1990952.9643885915</v>
      </c>
      <c r="K1009" s="7">
        <v>15001.5</v>
      </c>
      <c r="L1009" t="s">
        <v>187</v>
      </c>
    </row>
    <row r="1010" spans="1:12" x14ac:dyDescent="0.35">
      <c r="A1010" t="s">
        <v>147</v>
      </c>
      <c r="B1010" t="s">
        <v>162</v>
      </c>
      <c r="C1010" t="s">
        <v>25</v>
      </c>
      <c r="D1010">
        <f>VLOOKUP(мпф1[[#This Row],[Номенклатура]],[1]!Таблица213[[product_name]:[упаковка]],7,FALSE)</f>
        <v>732</v>
      </c>
      <c r="E1010" t="s">
        <v>47</v>
      </c>
      <c r="F1010" s="7">
        <v>1380.1288016252108</v>
      </c>
      <c r="G1010" t="str">
        <f>VLOOKUP(мпф1[[#This Row],[артикул]],[1]!Таблица213[[code]:[упаковка]],4,FALSE)</f>
        <v>ОХЛ</v>
      </c>
      <c r="H1010" t="str">
        <f>VLOOKUP(мпф1[[#This Row],[артикул]],[1]!Таблица213[[code]:[упаковка]],5,FALSE)</f>
        <v>печень</v>
      </c>
      <c r="I1010" s="7" cm="1">
        <f t="array" ref="I1010">INDEX('[1]прайс ЗПП'!$A$1:$D$1080,MATCH(1,(мпф1[[#This Row],[артикул]]='[1]прайс ЗПП'!$B$1:$B$1080)*(мпф1[[#This Row],[Source.Name.1]]='[1]прайс ЗПП'!$A$1:$A$1080),0),4)</f>
        <v>536.38736888300605</v>
      </c>
      <c r="J1010" s="7">
        <f>мпф1[[#This Row],[цена]]*мпф1[[#This Row],[объем]]</f>
        <v>740283.65662340308</v>
      </c>
      <c r="K1010" s="7">
        <v>20000</v>
      </c>
      <c r="L1010" t="s">
        <v>187</v>
      </c>
    </row>
    <row r="1011" spans="1:12" x14ac:dyDescent="0.35">
      <c r="A1011" t="s">
        <v>147</v>
      </c>
      <c r="B1011" t="s">
        <v>162</v>
      </c>
      <c r="C1011" t="s">
        <v>25</v>
      </c>
      <c r="D1011">
        <f>VLOOKUP(мпф1[[#This Row],[Номенклатура]],[1]!Таблица213[[product_name]:[упаковка]],7,FALSE)</f>
        <v>733</v>
      </c>
      <c r="E1011" t="s">
        <v>82</v>
      </c>
      <c r="F1011" s="7">
        <v>3100.1072535368298</v>
      </c>
      <c r="G1011" t="str">
        <f>VLOOKUP(мпф1[[#This Row],[артикул]],[1]!Таблица213[[code]:[упаковка]],4,FALSE)</f>
        <v>ОХЛ</v>
      </c>
      <c r="H1011" t="str">
        <f>VLOOKUP(мпф1[[#This Row],[артикул]],[1]!Таблица213[[code]:[упаковка]],5,FALSE)</f>
        <v>печень</v>
      </c>
      <c r="I1011" s="7" cm="1">
        <f t="array" ref="I1011">INDEX('[1]прайс ЗПП'!$A$1:$D$1080,MATCH(1,(мпф1[[#This Row],[артикул]]='[1]прайс ЗПП'!$B$1:$B$1080)*(мпф1[[#This Row],[Source.Name.1]]='[1]прайс ЗПП'!$A$1:$A$1080),0),4)</f>
        <v>513.45759555870882</v>
      </c>
      <c r="J1011" s="7">
        <f>мпф1[[#This Row],[цена]]*мпф1[[#This Row],[объем]]</f>
        <v>1591773.6163751332</v>
      </c>
      <c r="K1011" s="7">
        <v>560773</v>
      </c>
      <c r="L1011" t="s">
        <v>187</v>
      </c>
    </row>
    <row r="1012" spans="1:12" x14ac:dyDescent="0.35">
      <c r="A1012" t="s">
        <v>147</v>
      </c>
      <c r="B1012" t="s">
        <v>162</v>
      </c>
      <c r="C1012" t="s">
        <v>25</v>
      </c>
      <c r="D1012">
        <f>VLOOKUP(мпф1[[#This Row],[Номенклатура]],[1]!Таблица213[[product_name]:[упаковка]],7,FALSE)</f>
        <v>734</v>
      </c>
      <c r="E1012" t="s">
        <v>49</v>
      </c>
      <c r="F1012" s="7">
        <v>1726.4372704347761</v>
      </c>
      <c r="G1012" t="str">
        <f>VLOOKUP(мпф1[[#This Row],[артикул]],[1]!Таблица213[[code]:[упаковка]],4,FALSE)</f>
        <v>ОХЛ</v>
      </c>
      <c r="H1012" t="str">
        <f>VLOOKUP(мпф1[[#This Row],[артикул]],[1]!Таблица213[[code]:[упаковка]],5,FALSE)</f>
        <v>сердце</v>
      </c>
      <c r="I1012" s="7" cm="1">
        <f t="array" ref="I1012">INDEX('[1]прайс ЗПП'!$A$1:$D$1080,MATCH(1,(мпф1[[#This Row],[артикул]]='[1]прайс ЗПП'!$B$1:$B$1080)*(мпф1[[#This Row],[Source.Name.1]]='[1]прайс ЗПП'!$A$1:$A$1080),0),4)</f>
        <v>896.34238000183404</v>
      </c>
      <c r="J1012" s="7">
        <f>мпф1[[#This Row],[цена]]*мпф1[[#This Row],[объем]]</f>
        <v>1547478.8919053772</v>
      </c>
      <c r="K1012" s="7">
        <v>6003</v>
      </c>
      <c r="L1012" t="s">
        <v>187</v>
      </c>
    </row>
    <row r="1013" spans="1:12" x14ac:dyDescent="0.35">
      <c r="A1013" t="s">
        <v>147</v>
      </c>
      <c r="B1013" t="s">
        <v>162</v>
      </c>
      <c r="C1013" t="s">
        <v>25</v>
      </c>
      <c r="D1013">
        <f>VLOOKUP(мпф1[[#This Row],[Номенклатура]],[1]!Таблица213[[product_name]:[упаковка]],7,FALSE)</f>
        <v>735</v>
      </c>
      <c r="E1013" t="s">
        <v>83</v>
      </c>
      <c r="F1013" s="9">
        <v>1273.5960273610131</v>
      </c>
      <c r="G1013" t="str">
        <f>VLOOKUP(мпф1[[#This Row],[артикул]],[1]!Таблица213[[code]:[упаковка]],4,FALSE)</f>
        <v>ОХЛ</v>
      </c>
      <c r="H1013" t="str">
        <f>VLOOKUP(мпф1[[#This Row],[артикул]],[1]!Таблица213[[code]:[упаковка]],5,FALSE)</f>
        <v>сердце</v>
      </c>
      <c r="I1013" s="7" cm="1">
        <f t="array" ref="I1013">INDEX('[1]прайс ЗПП'!$A$1:$D$1080,MATCH(1,(мпф1[[#This Row],[артикул]]='[1]прайс ЗПП'!$B$1:$B$1080)*(мпф1[[#This Row],[Source.Name.1]]='[1]прайс ЗПП'!$A$1:$A$1080),0),4)</f>
        <v>872.19912269320412</v>
      </c>
      <c r="J1013" s="7">
        <f>мпф1[[#This Row],[цена]]*мпф1[[#This Row],[объем]]</f>
        <v>1110829.3377298256</v>
      </c>
      <c r="K1013" s="7">
        <v>32837.5</v>
      </c>
      <c r="L1013" t="s">
        <v>187</v>
      </c>
    </row>
    <row r="1014" spans="1:12" x14ac:dyDescent="0.35">
      <c r="A1014" t="s">
        <v>147</v>
      </c>
      <c r="B1014" t="s">
        <v>162</v>
      </c>
      <c r="C1014" t="s">
        <v>25</v>
      </c>
      <c r="D1014">
        <f>VLOOKUP(мпф1[[#This Row],[Номенклатура]],[1]!Таблица213[[product_name]:[упаковка]],7,FALSE)</f>
        <v>941</v>
      </c>
      <c r="E1014" s="22" t="s">
        <v>51</v>
      </c>
      <c r="F1014" s="7">
        <v>1384.5499598864135</v>
      </c>
      <c r="G1014" t="str">
        <f>VLOOKUP(мпф1[[#This Row],[артикул]],[1]!Таблица213[[code]:[упаковка]],4,FALSE)</f>
        <v>ОХЛ</v>
      </c>
      <c r="H1014" t="str">
        <f>VLOOKUP(мпф1[[#This Row],[артикул]],[1]!Таблица213[[code]:[упаковка]],5,FALSE)</f>
        <v>бедро</v>
      </c>
      <c r="I1014" s="7" cm="1">
        <f t="array" ref="I1014">INDEX('[1]прайс ЗПП'!$A$1:$D$1080,MATCH(1,(мпф1[[#This Row],[артикул]]='[1]прайс ЗПП'!$B$1:$B$1080)*(мпф1[[#This Row],[Source.Name.1]]='[1]прайс ЗПП'!$A$1:$A$1080),0),4)</f>
        <v>922.31176824364081</v>
      </c>
      <c r="J1014" s="7">
        <f>мпф1[[#This Row],[цена]]*мпф1[[#This Row],[объем]]</f>
        <v>1276986.7217244999</v>
      </c>
      <c r="K1014" s="7">
        <v>158201.94187200681</v>
      </c>
      <c r="L1014" t="s">
        <v>187</v>
      </c>
    </row>
    <row r="1015" spans="1:12" x14ac:dyDescent="0.35">
      <c r="A1015" t="s">
        <v>147</v>
      </c>
      <c r="B1015" t="s">
        <v>162</v>
      </c>
      <c r="C1015" t="s">
        <v>25</v>
      </c>
      <c r="D1015">
        <f>VLOOKUP(мпф1[[#This Row],[Номенклатура]],[1]!Таблица213[[product_name]:[упаковка]],7,FALSE)</f>
        <v>942</v>
      </c>
      <c r="E1015" t="s">
        <v>52</v>
      </c>
      <c r="F1015" s="7">
        <v>1379.5444801221549</v>
      </c>
      <c r="G1015" t="str">
        <f>VLOOKUP(мпф1[[#This Row],[артикул]],[1]!Таблица213[[code]:[упаковка]],4,FALSE)</f>
        <v>ОХЛ</v>
      </c>
      <c r="H1015" t="str">
        <f>VLOOKUP(мпф1[[#This Row],[артикул]],[1]!Таблица213[[code]:[упаковка]],5,FALSE)</f>
        <v>крыло</v>
      </c>
      <c r="I1015" s="7" cm="1">
        <f t="array" ref="I1015">INDEX('[1]прайс ЗПП'!$A$1:$D$1080,MATCH(1,(мпф1[[#This Row],[артикул]]='[1]прайс ЗПП'!$B$1:$B$1080)*(мпф1[[#This Row],[Source.Name.1]]='[1]прайс ЗПП'!$A$1:$A$1080),0),4)</f>
        <v>905.01180654160851</v>
      </c>
      <c r="J1015" s="7">
        <f>мпф1[[#This Row],[цена]]*мпф1[[#This Row],[объем]]</f>
        <v>1248504.0421598556</v>
      </c>
      <c r="K1015" s="7">
        <v>54709.00564349621</v>
      </c>
      <c r="L1015" t="s">
        <v>187</v>
      </c>
    </row>
    <row r="1016" spans="1:12" x14ac:dyDescent="0.35">
      <c r="A1016" t="s">
        <v>147</v>
      </c>
      <c r="B1016" t="s">
        <v>162</v>
      </c>
      <c r="C1016" t="s">
        <v>25</v>
      </c>
      <c r="D1016">
        <f>VLOOKUP(мпф1[[#This Row],[Номенклатура]],[1]!Таблица213[[product_name]:[упаковка]],7,FALSE)</f>
        <v>204</v>
      </c>
      <c r="E1016" t="s">
        <v>84</v>
      </c>
      <c r="F1016" s="7">
        <v>5755.158607721969</v>
      </c>
      <c r="G1016" t="str">
        <f>VLOOKUP(мпф1[[#This Row],[артикул]],[1]!Таблица213[[code]:[упаковка]],4,FALSE)</f>
        <v>ОХЛ</v>
      </c>
      <c r="H1016" t="str">
        <f>VLOOKUP(мпф1[[#This Row],[артикул]],[1]!Таблица213[[code]:[упаковка]],5,FALSE)</f>
        <v>крыло</v>
      </c>
      <c r="I1016" s="7" cm="1">
        <f t="array" ref="I1016">INDEX('[1]прайс ЗПП'!$A$1:$D$1080,MATCH(1,(мпф1[[#This Row],[артикул]]='[1]прайс ЗПП'!$B$1:$B$1080)*(мпф1[[#This Row],[Source.Name.1]]='[1]прайс ЗПП'!$A$1:$A$1080),0),4)</f>
        <v>841.8213669818382</v>
      </c>
      <c r="J1016" s="7">
        <f>мпф1[[#This Row],[цена]]*мпф1[[#This Row],[объем]]</f>
        <v>4844815.4863498006</v>
      </c>
      <c r="K1016" s="7">
        <v>121230.70319309177</v>
      </c>
      <c r="L1016" t="s">
        <v>187</v>
      </c>
    </row>
    <row r="1017" spans="1:12" x14ac:dyDescent="0.35">
      <c r="A1017" t="s">
        <v>147</v>
      </c>
      <c r="B1017" t="s">
        <v>162</v>
      </c>
      <c r="C1017" t="s">
        <v>25</v>
      </c>
      <c r="D1017">
        <f>VLOOKUP(мпф1[[#This Row],[Номенклатура]],[1]!Таблица213[[product_name]:[упаковка]],7,FALSE)</f>
        <v>959</v>
      </c>
      <c r="E1017" t="s">
        <v>85</v>
      </c>
      <c r="F1017" s="7">
        <v>926.18330091258781</v>
      </c>
      <c r="G1017" t="str">
        <f>VLOOKUP(мпф1[[#This Row],[артикул]],[1]!Таблица213[[code]:[упаковка]],4,FALSE)</f>
        <v>ОХЛ</v>
      </c>
      <c r="H1017" t="str">
        <f>VLOOKUP(мпф1[[#This Row],[артикул]],[1]!Таблица213[[code]:[упаковка]],5,FALSE)</f>
        <v>табак</v>
      </c>
      <c r="I1017" s="7" cm="1">
        <f t="array" ref="I1017">INDEX('[1]прайс ЗПП'!$A$1:$D$1080,MATCH(1,(мпф1[[#This Row],[артикул]]='[1]прайс ЗПП'!$B$1:$B$1080)*(мпф1[[#This Row],[Source.Name.1]]='[1]прайс ЗПП'!$A$1:$A$1080),0),4)</f>
        <v>679.41102309686619</v>
      </c>
      <c r="J1017" s="7">
        <f>мпф1[[#This Row],[цена]]*мпф1[[#This Row],[объем]]</f>
        <v>629259.14404825401</v>
      </c>
      <c r="K1017" s="7">
        <v>121236.17326754042</v>
      </c>
      <c r="L1017" t="s">
        <v>187</v>
      </c>
    </row>
    <row r="1018" spans="1:12" x14ac:dyDescent="0.35">
      <c r="A1018" t="s">
        <v>147</v>
      </c>
      <c r="B1018" t="s">
        <v>162</v>
      </c>
      <c r="C1018" t="s">
        <v>25</v>
      </c>
      <c r="D1018">
        <f>VLOOKUP(мпф1[[#This Row],[Номенклатура]],[1]!Таблица213[[product_name]:[упаковка]],7,FALSE)</f>
        <v>952</v>
      </c>
      <c r="E1018" t="s">
        <v>86</v>
      </c>
      <c r="F1018" s="7">
        <v>7022.6308644790161</v>
      </c>
      <c r="G1018" t="str">
        <f>VLOOKUP(мпф1[[#This Row],[артикул]],[1]!Таблица213[[code]:[упаковка]],4,FALSE)</f>
        <v>ОХЛ</v>
      </c>
      <c r="H1018" t="str">
        <f>VLOOKUP(мпф1[[#This Row],[артикул]],[1]!Таблица213[[code]:[упаковка]],5,FALSE)</f>
        <v>голень</v>
      </c>
      <c r="I1018" s="7" cm="1">
        <f t="array" ref="I1018">INDEX('[1]прайс ЗПП'!$A$1:$D$1080,MATCH(1,(мпф1[[#This Row],[артикул]]='[1]прайс ЗПП'!$B$1:$B$1080)*(мпф1[[#This Row],[Source.Name.1]]='[1]прайс ЗПП'!$A$1:$A$1080),0),4)</f>
        <v>886.256214184334</v>
      </c>
      <c r="J1018" s="7">
        <f>мпф1[[#This Row],[цена]]*мпф1[[#This Row],[объем]]</f>
        <v>6223850.2435672292</v>
      </c>
      <c r="K1018" s="7">
        <v>39300</v>
      </c>
      <c r="L1018" t="s">
        <v>187</v>
      </c>
    </row>
    <row r="1019" spans="1:12" x14ac:dyDescent="0.35">
      <c r="A1019" t="s">
        <v>147</v>
      </c>
      <c r="B1019" t="s">
        <v>162</v>
      </c>
      <c r="C1019" t="s">
        <v>25</v>
      </c>
      <c r="D1019">
        <f>VLOOKUP(мпф1[[#This Row],[Номенклатура]],[1]!Таблица213[[product_name]:[упаковка]],7,FALSE)</f>
        <v>953</v>
      </c>
      <c r="E1019" t="s">
        <v>87</v>
      </c>
      <c r="F1019" s="7">
        <v>7017.3689169652143</v>
      </c>
      <c r="G1019" t="str">
        <f>VLOOKUP(мпф1[[#This Row],[артикул]],[1]!Таблица213[[code]:[упаковка]],4,FALSE)</f>
        <v>ОХЛ</v>
      </c>
      <c r="H1019" t="str">
        <f>VLOOKUP(мпф1[[#This Row],[артикул]],[1]!Таблица213[[code]:[упаковка]],5,FALSE)</f>
        <v>бедро</v>
      </c>
      <c r="I1019" s="7" cm="1">
        <f t="array" ref="I1019">INDEX('[1]прайс ЗПП'!$A$1:$D$1080,MATCH(1,(мпф1[[#This Row],[артикул]]='[1]прайс ЗПП'!$B$1:$B$1080)*(мпф1[[#This Row],[Source.Name.1]]='[1]прайс ЗПП'!$A$1:$A$1080),0),4)</f>
        <v>897.50906924129276</v>
      </c>
      <c r="J1019" s="7">
        <f>мпф1[[#This Row],[цена]]*мпф1[[#This Row],[объем]]</f>
        <v>6298152.2451882279</v>
      </c>
      <c r="K1019" s="7">
        <v>364109</v>
      </c>
      <c r="L1019" t="s">
        <v>187</v>
      </c>
    </row>
    <row r="1020" spans="1:12" x14ac:dyDescent="0.35">
      <c r="A1020" t="s">
        <v>147</v>
      </c>
      <c r="B1020" t="s">
        <v>162</v>
      </c>
      <c r="C1020" t="s">
        <v>25</v>
      </c>
      <c r="D1020">
        <f>VLOOKUP(мпф1[[#This Row],[Номенклатура]],[1]!Таблица213[[product_name]:[упаковка]],7,FALSE)</f>
        <v>958</v>
      </c>
      <c r="E1020" t="s">
        <v>58</v>
      </c>
      <c r="F1020" s="7">
        <v>3223.6684909366777</v>
      </c>
      <c r="G1020" t="str">
        <f>VLOOKUP(мпф1[[#This Row],[артикул]],[1]!Таблица213[[code]:[упаковка]],4,FALSE)</f>
        <v>ОХЛ</v>
      </c>
      <c r="H1020" t="str">
        <f>VLOOKUP(мпф1[[#This Row],[артикул]],[1]!Таблица213[[code]:[упаковка]],5,FALSE)</f>
        <v>табак</v>
      </c>
      <c r="I1020" s="7" cm="1">
        <f t="array" ref="I1020">INDEX('[1]прайс ЗПП'!$A$1:$D$1080,MATCH(1,(мпф1[[#This Row],[артикул]]='[1]прайс ЗПП'!$B$1:$B$1080)*(мпф1[[#This Row],[Source.Name.1]]='[1]прайс ЗПП'!$A$1:$A$1080),0),4)</f>
        <v>780.57683425800747</v>
      </c>
      <c r="J1020" s="7">
        <f>мпф1[[#This Row],[цена]]*мпф1[[#This Row],[объем]]</f>
        <v>2516320.94535264</v>
      </c>
      <c r="K1020" s="7">
        <v>184654</v>
      </c>
      <c r="L1020" t="s">
        <v>187</v>
      </c>
    </row>
    <row r="1021" spans="1:12" x14ac:dyDescent="0.35">
      <c r="A1021" t="s">
        <v>147</v>
      </c>
      <c r="B1021" t="s">
        <v>162</v>
      </c>
      <c r="C1021" t="s">
        <v>25</v>
      </c>
      <c r="D1021">
        <f>VLOOKUP(мпф1[[#This Row],[Номенклатура]],[1]!Таблица213[[product_name]:[упаковка]],7,FALSE)</f>
        <v>205</v>
      </c>
      <c r="E1021" t="s">
        <v>88</v>
      </c>
      <c r="F1021" s="7">
        <v>1033.3357146753053</v>
      </c>
      <c r="G1021" t="str">
        <f>VLOOKUP(мпф1[[#This Row],[артикул]],[1]!Таблица213[[code]:[упаковка]],4,FALSE)</f>
        <v>ОХЛ</v>
      </c>
      <c r="H1021" t="str">
        <f>VLOOKUP(мпф1[[#This Row],[артикул]],[1]!Таблица213[[code]:[упаковка]],5,FALSE)</f>
        <v>рагу</v>
      </c>
      <c r="I1021" s="7" cm="1">
        <f t="array" ref="I1021">INDEX('[1]прайс ЗПП'!$A$1:$D$1080,MATCH(1,(мпф1[[#This Row],[артикул]]='[1]прайс ЗПП'!$B$1:$B$1080)*(мпф1[[#This Row],[Source.Name.1]]='[1]прайс ЗПП'!$A$1:$A$1080),0),4)</f>
        <v>598.24825823633125</v>
      </c>
      <c r="J1021" s="7">
        <f>мпф1[[#This Row],[цена]]*мпф1[[#This Row],[объем]]</f>
        <v>618191.29147789592</v>
      </c>
      <c r="K1021" s="7">
        <v>17422</v>
      </c>
      <c r="L1021" t="s">
        <v>187</v>
      </c>
    </row>
    <row r="1022" spans="1:12" x14ac:dyDescent="0.35">
      <c r="A1022" t="s">
        <v>147</v>
      </c>
      <c r="B1022" t="s">
        <v>162</v>
      </c>
      <c r="C1022" t="s">
        <v>25</v>
      </c>
      <c r="D1022">
        <f>VLOOKUP(мпф1[[#This Row],[Номенклатура]],[1]!Таблица213[[product_name]:[упаковка]],7,FALSE)</f>
        <v>961</v>
      </c>
      <c r="E1022" t="s">
        <v>89</v>
      </c>
      <c r="F1022" s="7">
        <v>2303.3834806818954</v>
      </c>
      <c r="G1022" t="str">
        <f>VLOOKUP(мпф1[[#This Row],[артикул]],[1]!Таблица213[[code]:[упаковка]],4,FALSE)</f>
        <v>ОХЛ</v>
      </c>
      <c r="H1022" t="str">
        <f>VLOOKUP(мпф1[[#This Row],[артикул]],[1]!Таблица213[[code]:[упаковка]],5,FALSE)</f>
        <v>табак</v>
      </c>
      <c r="I1022" s="7" cm="1">
        <f t="array" ref="I1022">INDEX('[1]прайс ЗПП'!$A$1:$D$1080,MATCH(1,(мпф1[[#This Row],[артикул]]='[1]прайс ЗПП'!$B$1:$B$1080)*(мпф1[[#This Row],[Source.Name.1]]='[1]прайс ЗПП'!$A$1:$A$1080),0),4)</f>
        <v>771.02372775422987</v>
      </c>
      <c r="J1022" s="7">
        <f>мпф1[[#This Row],[цена]]*мпф1[[#This Row],[объем]]</f>
        <v>1775963.3177228682</v>
      </c>
      <c r="K1022" s="7">
        <v>8133</v>
      </c>
      <c r="L1022" t="s">
        <v>187</v>
      </c>
    </row>
    <row r="1023" spans="1:12" x14ac:dyDescent="0.35">
      <c r="A1023" t="s">
        <v>147</v>
      </c>
      <c r="B1023" t="s">
        <v>162</v>
      </c>
      <c r="C1023" t="s">
        <v>25</v>
      </c>
      <c r="D1023">
        <f>VLOOKUP(мпф1[[#This Row],[Номенклатура]],[1]!Таблица213[[product_name]:[упаковка]],7,FALSE)</f>
        <v>960</v>
      </c>
      <c r="E1023" t="s">
        <v>189</v>
      </c>
      <c r="F1023" s="7">
        <v>4371.9789861139016</v>
      </c>
      <c r="G1023" t="str">
        <f>VLOOKUP(мпф1[[#This Row],[артикул]],[1]!Таблица213[[code]:[упаковка]],4,FALSE)</f>
        <v>ОХЛ</v>
      </c>
      <c r="H1023" t="str">
        <f>VLOOKUP(мпф1[[#This Row],[артикул]],[1]!Таблица213[[code]:[упаковка]],5,FALSE)</f>
        <v>крыло</v>
      </c>
      <c r="I1023" s="7" cm="1">
        <f t="array" ref="I1023">INDEX('[1]прайс ЗПП'!$A$1:$D$1080,MATCH(1,(мпф1[[#This Row],[артикул]]='[1]прайс ЗПП'!$B$1:$B$1080)*(мпф1[[#This Row],[Source.Name.1]]='[1]прайс ЗПП'!$A$1:$A$1080),0),4)</f>
        <v>852.59931193893669</v>
      </c>
      <c r="J1023" s="7">
        <f>мпф1[[#This Row],[цена]]*мпф1[[#This Row],[объем]]</f>
        <v>3727546.2753722025</v>
      </c>
      <c r="K1023" s="7">
        <v>28741</v>
      </c>
      <c r="L1023" t="s">
        <v>187</v>
      </c>
    </row>
    <row r="1024" spans="1:12" x14ac:dyDescent="0.35">
      <c r="A1024" t="s">
        <v>147</v>
      </c>
      <c r="B1024" t="s">
        <v>162</v>
      </c>
      <c r="C1024" t="s">
        <v>25</v>
      </c>
      <c r="D1024">
        <f>VLOOKUP(мпф1[[#This Row],[Номенклатура]],[1]!Таблица213[[product_name]:[упаковка]],7,FALSE)</f>
        <v>1064</v>
      </c>
      <c r="E1024" t="s">
        <v>62</v>
      </c>
      <c r="F1024" s="7">
        <v>1035.0965988076407</v>
      </c>
      <c r="G1024" t="str">
        <f>VLOOKUP(мпф1[[#This Row],[артикул]],[1]!Таблица213[[code]:[упаковка]],4,FALSE)</f>
        <v>ОХЛ</v>
      </c>
      <c r="H1024" t="str">
        <f>VLOOKUP(мпф1[[#This Row],[артикул]],[1]!Таблица213[[code]:[упаковка]],5,FALSE)</f>
        <v>бедро</v>
      </c>
      <c r="I1024" s="7" cm="1">
        <f t="array" ref="I1024">INDEX('[1]прайс ЗПП'!$A$1:$D$1080,MATCH(1,(мпф1[[#This Row],[артикул]]='[1]прайс ЗПП'!$B$1:$B$1080)*(мпф1[[#This Row],[Source.Name.1]]='[1]прайс ЗПП'!$A$1:$A$1080),0),4)</f>
        <v>874.86146282754908</v>
      </c>
      <c r="J1024" s="7">
        <f>мпф1[[#This Row],[цена]]*мпф1[[#This Row],[объем]]</f>
        <v>905566.12460067321</v>
      </c>
      <c r="K1024" s="7">
        <v>5778</v>
      </c>
      <c r="L1024" t="s">
        <v>187</v>
      </c>
    </row>
    <row r="1025" spans="1:12" x14ac:dyDescent="0.35">
      <c r="A1025" t="s">
        <v>147</v>
      </c>
      <c r="B1025" t="s">
        <v>162</v>
      </c>
      <c r="C1025" t="s">
        <v>25</v>
      </c>
      <c r="D1025">
        <f>VLOOKUP(мпф1[[#This Row],[Номенклатура]],[1]!Таблица213[[product_name]:[упаковка]],7,FALSE)</f>
        <v>1066</v>
      </c>
      <c r="E1025" t="s">
        <v>63</v>
      </c>
      <c r="F1025" s="7">
        <v>1029.6983506516181</v>
      </c>
      <c r="G1025" t="str">
        <f>VLOOKUP(мпф1[[#This Row],[артикул]],[1]!Таблица213[[code]:[упаковка]],4,FALSE)</f>
        <v>ОХЛ</v>
      </c>
      <c r="H1025" t="str">
        <f>VLOOKUP(мпф1[[#This Row],[артикул]],[1]!Таблица213[[code]:[упаковка]],5,FALSE)</f>
        <v>бедро</v>
      </c>
      <c r="I1025" s="7" cm="1">
        <f t="array" ref="I1025">INDEX('[1]прайс ЗПП'!$A$1:$D$1080,MATCH(1,(мпф1[[#This Row],[артикул]]='[1]прайс ЗПП'!$B$1:$B$1080)*(мпф1[[#This Row],[Source.Name.1]]='[1]прайс ЗПП'!$A$1:$A$1080),0),4)</f>
        <v>878.17768515413422</v>
      </c>
      <c r="J1025" s="7">
        <f>мпф1[[#This Row],[цена]]*мпф1[[#This Row],[объем]]</f>
        <v>904258.11398226791</v>
      </c>
      <c r="K1025" s="7">
        <v>6599.2000000000007</v>
      </c>
      <c r="L1025" t="s">
        <v>187</v>
      </c>
    </row>
    <row r="1026" spans="1:12" x14ac:dyDescent="0.35">
      <c r="A1026" t="s">
        <v>147</v>
      </c>
      <c r="B1026" t="s">
        <v>162</v>
      </c>
      <c r="C1026" t="s">
        <v>25</v>
      </c>
      <c r="D1026">
        <f>VLOOKUP(мпф1[[#This Row],[Номенклатура]],[1]!Таблица213[[product_name]:[упаковка]],7,FALSE)</f>
        <v>1065</v>
      </c>
      <c r="E1026" t="s">
        <v>64</v>
      </c>
      <c r="F1026" s="7">
        <v>1034.6039752264924</v>
      </c>
      <c r="G1026" t="str">
        <f>VLOOKUP(мпф1[[#This Row],[артикул]],[1]!Таблица213[[code]:[упаковка]],4,FALSE)</f>
        <v>ОХЛ</v>
      </c>
      <c r="H1026" t="str">
        <f>VLOOKUP(мпф1[[#This Row],[артикул]],[1]!Таблица213[[code]:[упаковка]],5,FALSE)</f>
        <v>филе</v>
      </c>
      <c r="I1026" s="7" cm="1">
        <f t="array" ref="I1026">INDEX('[1]прайс ЗПП'!$A$1:$D$1080,MATCH(1,(мпф1[[#This Row],[артикул]]='[1]прайс ЗПП'!$B$1:$B$1080)*(мпф1[[#This Row],[Source.Name.1]]='[1]прайс ЗПП'!$A$1:$A$1080),0),4)</f>
        <v>1030.191076987385</v>
      </c>
      <c r="J1026" s="7">
        <f>мпф1[[#This Row],[цена]]*мпф1[[#This Row],[объем]]</f>
        <v>1065839.7834940101</v>
      </c>
      <c r="K1026" s="7">
        <v>16500.915000000001</v>
      </c>
      <c r="L1026" t="s">
        <v>187</v>
      </c>
    </row>
    <row r="1027" spans="1:12" x14ac:dyDescent="0.35">
      <c r="A1027" t="s">
        <v>147</v>
      </c>
      <c r="B1027" t="s">
        <v>162</v>
      </c>
      <c r="C1027" t="s">
        <v>25</v>
      </c>
      <c r="D1027">
        <f>VLOOKUP(мпф1[[#This Row],[Номенклатура]],[1]!Таблица213[[product_name]:[упаковка]],7,FALSE)</f>
        <v>744</v>
      </c>
      <c r="E1027" t="s">
        <v>92</v>
      </c>
      <c r="F1027" s="7">
        <v>6899.3876323394124</v>
      </c>
      <c r="G1027" t="str">
        <f>VLOOKUP(мпф1[[#This Row],[артикул]],[1]!Таблица213[[code]:[упаковка]],4,FALSE)</f>
        <v>ОХЛ</v>
      </c>
      <c r="H1027" t="str">
        <f>VLOOKUP(мпф1[[#This Row],[артикул]],[1]!Таблица213[[code]:[упаковка]],5,FALSE)</f>
        <v>шея</v>
      </c>
      <c r="I1027" s="7" cm="1">
        <f t="array" ref="I1027">INDEX('[1]прайс ЗПП'!$A$1:$D$1080,MATCH(1,(мпф1[[#This Row],[артикул]]='[1]прайс ЗПП'!$B$1:$B$1080)*(мпф1[[#This Row],[Source.Name.1]]='[1]прайс ЗПП'!$A$1:$A$1080),0),4)</f>
        <v>347.78104759083237</v>
      </c>
      <c r="J1027" s="7">
        <f>мпф1[[#This Row],[цена]]*мпф1[[#This Row],[объем]]</f>
        <v>2399476.2585102334</v>
      </c>
      <c r="K1027" s="7">
        <v>55014.48</v>
      </c>
      <c r="L1027" t="s">
        <v>187</v>
      </c>
    </row>
    <row r="1028" spans="1:12" x14ac:dyDescent="0.35">
      <c r="A1028" t="s">
        <v>147</v>
      </c>
      <c r="B1028" t="s">
        <v>190</v>
      </c>
      <c r="C1028" t="s">
        <v>25</v>
      </c>
      <c r="D1028">
        <f>VLOOKUP(мпф1[[#This Row],[Номенклатура]],[1]!Таблица213[[product_name]:[упаковка]],7,FALSE)</f>
        <v>701</v>
      </c>
      <c r="E1028" t="s">
        <v>26</v>
      </c>
      <c r="F1028" s="7">
        <v>2299.1676895531505</v>
      </c>
      <c r="G1028" t="str">
        <f>VLOOKUP(мпф1[[#This Row],[артикул]],[1]!Таблица213[[code]:[упаковка]],4,FALSE)</f>
        <v>ОХЛ</v>
      </c>
      <c r="H1028" t="str">
        <f>VLOOKUP(мпф1[[#This Row],[артикул]],[1]!Таблица213[[code]:[упаковка]],5,FALSE)</f>
        <v>тушка</v>
      </c>
      <c r="I1028" s="7" cm="1">
        <f t="array" ref="I1028">INDEX('[1]прайс ЗПП'!$A$1:$D$1080,MATCH(1,(мпф1[[#This Row],[артикул]]='[1]прайс ЗПП'!$B$1:$B$1080)*(мпф1[[#This Row],[Source.Name.1]]='[1]прайс ЗПП'!$A$1:$A$1080),0),4)</f>
        <v>829.81914527362835</v>
      </c>
      <c r="J1028" s="7">
        <f>мпф1[[#This Row],[цена]]*мпф1[[#This Row],[объем]]</f>
        <v>1907893.3669857383</v>
      </c>
      <c r="K1028" s="7">
        <v>15399.994000000001</v>
      </c>
      <c r="L1028" t="s">
        <v>187</v>
      </c>
    </row>
    <row r="1029" spans="1:12" x14ac:dyDescent="0.35">
      <c r="A1029" t="s">
        <v>147</v>
      </c>
      <c r="B1029" t="s">
        <v>190</v>
      </c>
      <c r="C1029" t="s">
        <v>25</v>
      </c>
      <c r="D1029">
        <f>VLOOKUP(мпф1[[#This Row],[Номенклатура]],[1]!Таблица213[[product_name]:[упаковка]],7,FALSE)</f>
        <v>702</v>
      </c>
      <c r="E1029" t="s">
        <v>72</v>
      </c>
      <c r="F1029" s="7">
        <v>2874.9018937814189</v>
      </c>
      <c r="G1029" t="str">
        <f>VLOOKUP(мпф1[[#This Row],[артикул]],[1]!Таблица213[[code]:[упаковка]],4,FALSE)</f>
        <v>ОХЛ</v>
      </c>
      <c r="H1029" t="str">
        <f>VLOOKUP(мпф1[[#This Row],[артикул]],[1]!Таблица213[[code]:[упаковка]],5,FALSE)</f>
        <v>тушка</v>
      </c>
      <c r="I1029" s="7" cm="1">
        <f t="array" ref="I1029">INDEX('[1]прайс ЗПП'!$A$1:$D$1080,MATCH(1,(мпф1[[#This Row],[артикул]]='[1]прайс ЗПП'!$B$1:$B$1080)*(мпф1[[#This Row],[Source.Name.1]]='[1]прайс ЗПП'!$A$1:$A$1080),0),4)</f>
        <v>797.40570096362057</v>
      </c>
      <c r="J1029" s="7">
        <f>мпф1[[#This Row],[цена]]*мпф1[[#This Row],[объем]]</f>
        <v>2292463.1598124127</v>
      </c>
      <c r="K1029" s="7">
        <v>16510.560000000001</v>
      </c>
      <c r="L1029" t="s">
        <v>187</v>
      </c>
    </row>
    <row r="1030" spans="1:12" x14ac:dyDescent="0.35">
      <c r="A1030" t="s">
        <v>147</v>
      </c>
      <c r="B1030" t="s">
        <v>190</v>
      </c>
      <c r="C1030" t="s">
        <v>25</v>
      </c>
      <c r="D1030">
        <f>VLOOKUP(мпф1[[#This Row],[Номенклатура]],[1]!Таблица213[[product_name]:[упаковка]],7,FALSE)</f>
        <v>710</v>
      </c>
      <c r="E1030" t="s">
        <v>28</v>
      </c>
      <c r="F1030" s="7">
        <v>4373.4127039028835</v>
      </c>
      <c r="G1030" t="str">
        <f>VLOOKUP(мпф1[[#This Row],[артикул]],[1]!Таблица213[[code]:[упаковка]],4,FALSE)</f>
        <v>ОХЛ</v>
      </c>
      <c r="H1030" t="str">
        <f>VLOOKUP(мпф1[[#This Row],[артикул]],[1]!Таблица213[[code]:[упаковка]],5,FALSE)</f>
        <v>бедро</v>
      </c>
      <c r="I1030" s="7" cm="1">
        <f t="array" ref="I1030">INDEX('[1]прайс ЗПП'!$A$1:$D$1080,MATCH(1,(мпф1[[#This Row],[артикул]]='[1]прайс ЗПП'!$B$1:$B$1080)*(мпф1[[#This Row],[Source.Name.1]]='[1]прайс ЗПП'!$A$1:$A$1080),0),4)</f>
        <v>845.50826325908452</v>
      </c>
      <c r="J1030" s="7">
        <f>мпф1[[#This Row],[цена]]*мпф1[[#This Row],[объем]]</f>
        <v>3697756.5797921438</v>
      </c>
      <c r="K1030" s="7">
        <v>7704.509</v>
      </c>
      <c r="L1030" t="s">
        <v>187</v>
      </c>
    </row>
    <row r="1031" spans="1:12" x14ac:dyDescent="0.35">
      <c r="A1031" t="s">
        <v>147</v>
      </c>
      <c r="B1031" t="s">
        <v>190</v>
      </c>
      <c r="C1031" t="s">
        <v>25</v>
      </c>
      <c r="D1031">
        <f>VLOOKUP(мпф1[[#This Row],[Номенклатура]],[1]!Таблица213[[product_name]:[упаковка]],7,FALSE)</f>
        <v>711</v>
      </c>
      <c r="E1031" t="s">
        <v>73</v>
      </c>
      <c r="F1031" s="7">
        <v>20130.909229349796</v>
      </c>
      <c r="G1031" t="str">
        <f>VLOOKUP(мпф1[[#This Row],[артикул]],[1]!Таблица213[[code]:[упаковка]],4,FALSE)</f>
        <v>ОХЛ</v>
      </c>
      <c r="H1031" t="str">
        <f>VLOOKUP(мпф1[[#This Row],[артикул]],[1]!Таблица213[[code]:[упаковка]],5,FALSE)</f>
        <v>бедро</v>
      </c>
      <c r="I1031" s="7" cm="1">
        <f t="array" ref="I1031">INDEX('[1]прайс ЗПП'!$A$1:$D$1080,MATCH(1,(мпф1[[#This Row],[артикул]]='[1]прайс ЗПП'!$B$1:$B$1080)*(мпф1[[#This Row],[Source.Name.1]]='[1]прайс ЗПП'!$A$1:$A$1080),0),4)</f>
        <v>812.78157178001618</v>
      </c>
      <c r="J1031" s="7">
        <f>мпф1[[#This Row],[цена]]*мпф1[[#This Row],[объем]]</f>
        <v>16362032.044791762</v>
      </c>
      <c r="K1031" s="7">
        <v>20319.14</v>
      </c>
      <c r="L1031" t="s">
        <v>187</v>
      </c>
    </row>
    <row r="1032" spans="1:12" x14ac:dyDescent="0.35">
      <c r="A1032" t="s">
        <v>147</v>
      </c>
      <c r="B1032" t="s">
        <v>190</v>
      </c>
      <c r="C1032" t="s">
        <v>25</v>
      </c>
      <c r="D1032">
        <f>VLOOKUP(мпф1[[#This Row],[Номенклатура]],[1]!Таблица213[[product_name]:[упаковка]],7,FALSE)</f>
        <v>712</v>
      </c>
      <c r="E1032" t="s">
        <v>30</v>
      </c>
      <c r="F1032" s="7">
        <v>3449.0415477404754</v>
      </c>
      <c r="G1032" t="str">
        <f>VLOOKUP(мпф1[[#This Row],[артикул]],[1]!Таблица213[[code]:[упаковка]],4,FALSE)</f>
        <v>ОХЛ</v>
      </c>
      <c r="H1032" t="str">
        <f>VLOOKUP(мпф1[[#This Row],[артикул]],[1]!Таблица213[[code]:[упаковка]],5,FALSE)</f>
        <v>голень</v>
      </c>
      <c r="I1032" s="7" cm="1">
        <f t="array" ref="I1032">INDEX('[1]прайс ЗПП'!$A$1:$D$1080,MATCH(1,(мпф1[[#This Row],[артикул]]='[1]прайс ЗПП'!$B$1:$B$1080)*(мпф1[[#This Row],[Source.Name.1]]='[1]прайс ЗПП'!$A$1:$A$1080),0),4)</f>
        <v>879.42371575734967</v>
      </c>
      <c r="J1032" s="7">
        <f>мпф1[[#This Row],[цена]]*мпф1[[#This Row],[объем]]</f>
        <v>3033168.9337154091</v>
      </c>
      <c r="K1032" s="7">
        <v>1983.6</v>
      </c>
      <c r="L1032" t="s">
        <v>187</v>
      </c>
    </row>
    <row r="1033" spans="1:12" x14ac:dyDescent="0.35">
      <c r="A1033" t="s">
        <v>147</v>
      </c>
      <c r="B1033" t="s">
        <v>190</v>
      </c>
      <c r="C1033" t="s">
        <v>25</v>
      </c>
      <c r="D1033">
        <f>VLOOKUP(мпф1[[#This Row],[Номенклатура]],[1]!Таблица213[[product_name]:[упаковка]],7,FALSE)</f>
        <v>713</v>
      </c>
      <c r="E1033" t="s">
        <v>74</v>
      </c>
      <c r="F1033" s="7">
        <v>6903.6174308211048</v>
      </c>
      <c r="G1033" t="str">
        <f>VLOOKUP(мпф1[[#This Row],[артикул]],[1]!Таблица213[[code]:[упаковка]],4,FALSE)</f>
        <v>ОХЛ</v>
      </c>
      <c r="H1033" t="str">
        <f>VLOOKUP(мпф1[[#This Row],[артикул]],[1]!Таблица213[[code]:[упаковка]],5,FALSE)</f>
        <v>голень</v>
      </c>
      <c r="I1033" s="7" cm="1">
        <f t="array" ref="I1033">INDEX('[1]прайс ЗПП'!$A$1:$D$1080,MATCH(1,(мпф1[[#This Row],[артикул]]='[1]прайс ЗПП'!$B$1:$B$1080)*(мпф1[[#This Row],[Source.Name.1]]='[1]прайс ЗПП'!$A$1:$A$1080),0),4)</f>
        <v>844.1513540307958</v>
      </c>
      <c r="J1033" s="7">
        <f>мпф1[[#This Row],[цена]]*мпф1[[#This Row],[объем]]</f>
        <v>5827698.0019382397</v>
      </c>
      <c r="K1033" s="7">
        <v>12108.6</v>
      </c>
      <c r="L1033" t="s">
        <v>187</v>
      </c>
    </row>
    <row r="1034" spans="1:12" x14ac:dyDescent="0.35">
      <c r="A1034" t="s">
        <v>147</v>
      </c>
      <c r="B1034" t="s">
        <v>190</v>
      </c>
      <c r="C1034" t="s">
        <v>25</v>
      </c>
      <c r="D1034">
        <f>VLOOKUP(мпф1[[#This Row],[Номенклатура]],[1]!Таблица213[[product_name]:[упаковка]],7,FALSE)</f>
        <v>714</v>
      </c>
      <c r="E1034" t="s">
        <v>32</v>
      </c>
      <c r="F1034" s="7">
        <v>4253.4225343997296</v>
      </c>
      <c r="G1034" t="str">
        <f>VLOOKUP(мпф1[[#This Row],[артикул]],[1]!Таблица213[[code]:[упаковка]],4,FALSE)</f>
        <v>ОХЛ</v>
      </c>
      <c r="H1034" t="str">
        <f>VLOOKUP(мпф1[[#This Row],[артикул]],[1]!Таблица213[[code]:[упаковка]],5,FALSE)</f>
        <v>крыло</v>
      </c>
      <c r="I1034" s="7" cm="1">
        <f t="array" ref="I1034">INDEX('[1]прайс ЗПП'!$A$1:$D$1080,MATCH(1,(мпф1[[#This Row],[артикул]]='[1]прайс ЗПП'!$B$1:$B$1080)*(мпф1[[#This Row],[Source.Name.1]]='[1]прайс ЗПП'!$A$1:$A$1080),0),4)</f>
        <v>861.98555697690119</v>
      </c>
      <c r="J1034" s="7">
        <f>мпф1[[#This Row],[цена]]*мпф1[[#This Row],[объем]]</f>
        <v>3666388.7923726537</v>
      </c>
      <c r="K1034" s="7">
        <v>24204.34</v>
      </c>
      <c r="L1034" t="s">
        <v>187</v>
      </c>
    </row>
    <row r="1035" spans="1:12" x14ac:dyDescent="0.35">
      <c r="A1035" t="s">
        <v>147</v>
      </c>
      <c r="B1035" t="s">
        <v>190</v>
      </c>
      <c r="C1035" t="s">
        <v>25</v>
      </c>
      <c r="D1035">
        <f>VLOOKUP(мпф1[[#This Row],[Номенклатура]],[1]!Таблица213[[product_name]:[упаковка]],7,FALSE)</f>
        <v>715</v>
      </c>
      <c r="E1035" t="s">
        <v>75</v>
      </c>
      <c r="F1035" s="7">
        <v>9315.0422969106348</v>
      </c>
      <c r="G1035" t="str">
        <f>VLOOKUP(мпф1[[#This Row],[артикул]],[1]!Таблица213[[code]:[упаковка]],4,FALSE)</f>
        <v>ОХЛ</v>
      </c>
      <c r="H1035" t="str">
        <f>VLOOKUP(мпф1[[#This Row],[артикул]],[1]!Таблица213[[code]:[упаковка]],5,FALSE)</f>
        <v>крыло</v>
      </c>
      <c r="I1035" s="7" cm="1">
        <f t="array" ref="I1035">INDEX('[1]прайс ЗПП'!$A$1:$D$1080,MATCH(1,(мпф1[[#This Row],[артикул]]='[1]прайс ЗПП'!$B$1:$B$1080)*(мпф1[[#This Row],[Source.Name.1]]='[1]прайс ЗПП'!$A$1:$A$1080),0),4)</f>
        <v>829.85439959197606</v>
      </c>
      <c r="J1035" s="7">
        <f>мпф1[[#This Row],[цена]]*мпф1[[#This Row],[объем]]</f>
        <v>7730128.8324766364</v>
      </c>
      <c r="K1035" s="7">
        <v>38515.5</v>
      </c>
      <c r="L1035" t="s">
        <v>187</v>
      </c>
    </row>
    <row r="1036" spans="1:12" x14ac:dyDescent="0.35">
      <c r="A1036" t="s">
        <v>147</v>
      </c>
      <c r="B1036" t="s">
        <v>190</v>
      </c>
      <c r="C1036" t="s">
        <v>25</v>
      </c>
      <c r="D1036">
        <f>VLOOKUP(мпф1[[#This Row],[Номенклатура]],[1]!Таблица213[[product_name]:[упаковка]],7,FALSE)</f>
        <v>716</v>
      </c>
      <c r="E1036" t="s">
        <v>34</v>
      </c>
      <c r="F1036" s="7">
        <v>346.13152921961358</v>
      </c>
      <c r="G1036" t="str">
        <f>VLOOKUP(мпф1[[#This Row],[артикул]],[1]!Таблица213[[code]:[упаковка]],4,FALSE)</f>
        <v>ОХЛ</v>
      </c>
      <c r="H1036" t="str">
        <f>VLOOKUP(мпф1[[#This Row],[артикул]],[1]!Таблица213[[code]:[упаковка]],5,FALSE)</f>
        <v>четвертина</v>
      </c>
      <c r="I1036" s="7" cm="1">
        <f t="array" ref="I1036">INDEX('[1]прайс ЗПП'!$A$1:$D$1080,MATCH(1,(мпф1[[#This Row],[артикул]]='[1]прайс ЗПП'!$B$1:$B$1080)*(мпф1[[#This Row],[Source.Name.1]]='[1]прайс ЗПП'!$A$1:$A$1080),0),4)</f>
        <v>824.41362190160498</v>
      </c>
      <c r="J1036" s="7">
        <f>мпф1[[#This Row],[цена]]*мпф1[[#This Row],[объем]]</f>
        <v>285355.54765828286</v>
      </c>
      <c r="K1036" s="7">
        <v>1647.1619999999998</v>
      </c>
      <c r="L1036" t="s">
        <v>187</v>
      </c>
    </row>
    <row r="1037" spans="1:12" x14ac:dyDescent="0.35">
      <c r="A1037" t="s">
        <v>147</v>
      </c>
      <c r="B1037" t="s">
        <v>190</v>
      </c>
      <c r="C1037" t="s">
        <v>25</v>
      </c>
      <c r="D1037">
        <f>VLOOKUP(мпф1[[#This Row],[Номенклатура]],[1]!Таблица213[[product_name]:[упаковка]],7,FALSE)</f>
        <v>717</v>
      </c>
      <c r="E1037" t="s">
        <v>76</v>
      </c>
      <c r="F1037" s="7">
        <v>5751.6883512427985</v>
      </c>
      <c r="G1037" t="str">
        <f>VLOOKUP(мпф1[[#This Row],[артикул]],[1]!Таблица213[[code]:[упаковка]],4,FALSE)</f>
        <v>ОХЛ</v>
      </c>
      <c r="H1037" t="str">
        <f>VLOOKUP(мпф1[[#This Row],[артикул]],[1]!Таблица213[[code]:[упаковка]],5,FALSE)</f>
        <v>четвертина</v>
      </c>
      <c r="I1037" s="7" cm="1">
        <f t="array" ref="I1037">INDEX('[1]прайс ЗПП'!$A$1:$D$1080,MATCH(1,(мпф1[[#This Row],[артикул]]='[1]прайс ЗПП'!$B$1:$B$1080)*(мпф1[[#This Row],[Source.Name.1]]='[1]прайс ЗПП'!$A$1:$A$1080),0),4)</f>
        <v>797.93132451385395</v>
      </c>
      <c r="J1037" s="7">
        <f>мпф1[[#This Row],[цена]]*мпф1[[#This Row],[объем]]</f>
        <v>4589452.3042980712</v>
      </c>
      <c r="K1037" s="7">
        <v>4403.4250000000002</v>
      </c>
      <c r="L1037" t="s">
        <v>187</v>
      </c>
    </row>
    <row r="1038" spans="1:12" x14ac:dyDescent="0.35">
      <c r="A1038" t="s">
        <v>147</v>
      </c>
      <c r="B1038" t="s">
        <v>190</v>
      </c>
      <c r="C1038" t="s">
        <v>25</v>
      </c>
      <c r="D1038">
        <f>VLOOKUP(мпф1[[#This Row],[Номенклатура]],[1]!Таблица213[[product_name]:[упаковка]],7,FALSE)</f>
        <v>718</v>
      </c>
      <c r="E1038" t="s">
        <v>36</v>
      </c>
      <c r="F1038" s="7">
        <v>4021.5541950558313</v>
      </c>
      <c r="G1038" t="str">
        <f>VLOOKUP(мпф1[[#This Row],[артикул]],[1]!Таблица213[[code]:[упаковка]],4,FALSE)</f>
        <v>ОХЛ</v>
      </c>
      <c r="H1038" t="str">
        <f>VLOOKUP(мпф1[[#This Row],[артикул]],[1]!Таблица213[[code]:[упаковка]],5,FALSE)</f>
        <v>филе</v>
      </c>
      <c r="I1038" s="7" cm="1">
        <f t="array" ref="I1038">INDEX('[1]прайс ЗПП'!$A$1:$D$1080,MATCH(1,(мпф1[[#This Row],[артикул]]='[1]прайс ЗПП'!$B$1:$B$1080)*(мпф1[[#This Row],[Source.Name.1]]='[1]прайс ЗПП'!$A$1:$A$1080),0),4)</f>
        <v>1115.6012441929406</v>
      </c>
      <c r="J1038" s="7">
        <f>мпф1[[#This Row],[цена]]*мпф1[[#This Row],[объем]]</f>
        <v>4486450.8635936249</v>
      </c>
      <c r="K1038" s="7">
        <v>1651.1999999999998</v>
      </c>
      <c r="L1038" t="s">
        <v>187</v>
      </c>
    </row>
    <row r="1039" spans="1:12" x14ac:dyDescent="0.35">
      <c r="A1039" t="s">
        <v>147</v>
      </c>
      <c r="B1039" t="s">
        <v>190</v>
      </c>
      <c r="C1039" t="s">
        <v>25</v>
      </c>
      <c r="D1039">
        <f>VLOOKUP(мпф1[[#This Row],[Номенклатура]],[1]!Таблица213[[product_name]:[упаковка]],7,FALSE)</f>
        <v>719</v>
      </c>
      <c r="E1039" t="s">
        <v>77</v>
      </c>
      <c r="F1039" s="7">
        <v>17257.891899248341</v>
      </c>
      <c r="G1039" t="str">
        <f>VLOOKUP(мпф1[[#This Row],[артикул]],[1]!Таблица213[[code]:[упаковка]],4,FALSE)</f>
        <v>ОХЛ</v>
      </c>
      <c r="H1039" t="str">
        <f>VLOOKUP(мпф1[[#This Row],[артикул]],[1]!Таблица213[[code]:[упаковка]],5,FALSE)</f>
        <v>филе</v>
      </c>
      <c r="I1039" s="7" cm="1">
        <f t="array" ref="I1039">INDEX('[1]прайс ЗПП'!$A$1:$D$1080,MATCH(1,(мпф1[[#This Row],[артикул]]='[1]прайс ЗПП'!$B$1:$B$1080)*(мпф1[[#This Row],[Source.Name.1]]='[1]прайс ЗПП'!$A$1:$A$1080),0),4)</f>
        <v>1080.2037060068903</v>
      </c>
      <c r="J1039" s="7">
        <f>мпф1[[#This Row],[цена]]*мпф1[[#This Row],[объем]]</f>
        <v>18642038.787434351</v>
      </c>
      <c r="K1039" s="7">
        <v>1645.6</v>
      </c>
      <c r="L1039" t="s">
        <v>187</v>
      </c>
    </row>
    <row r="1040" spans="1:12" x14ac:dyDescent="0.35">
      <c r="A1040" t="s">
        <v>147</v>
      </c>
      <c r="B1040" t="s">
        <v>190</v>
      </c>
      <c r="C1040" t="s">
        <v>25</v>
      </c>
      <c r="D1040">
        <f>VLOOKUP(мпф1[[#This Row],[Номенклатура]],[1]!Таблица213[[product_name]:[упаковка]],7,FALSE)</f>
        <v>727</v>
      </c>
      <c r="E1040" t="s">
        <v>38</v>
      </c>
      <c r="F1040" s="7">
        <v>2075.3003700105119</v>
      </c>
      <c r="G1040" t="str">
        <f>VLOOKUP(мпф1[[#This Row],[артикул]],[1]!Таблица213[[code]:[упаковка]],4,FALSE)</f>
        <v>ОХЛ</v>
      </c>
      <c r="H1040" t="str">
        <f>VLOOKUP(мпф1[[#This Row],[артикул]],[1]!Таблица213[[code]:[упаковка]],5,FALSE)</f>
        <v>грудка</v>
      </c>
      <c r="I1040" s="7" cm="1">
        <f t="array" ref="I1040">INDEX('[1]прайс ЗПП'!$A$1:$D$1080,MATCH(1,(мпф1[[#This Row],[артикул]]='[1]прайс ЗПП'!$B$1:$B$1080)*(мпф1[[#This Row],[Source.Name.1]]='[1]прайс ЗПП'!$A$1:$A$1080),0),4)</f>
        <v>892.01161834977916</v>
      </c>
      <c r="J1040" s="7">
        <f>мпф1[[#This Row],[цена]]*мпф1[[#This Row],[объем]]</f>
        <v>1851192.0416149723</v>
      </c>
      <c r="K1040" s="7">
        <v>1545.8000000000002</v>
      </c>
      <c r="L1040" t="s">
        <v>187</v>
      </c>
    </row>
    <row r="1041" spans="1:12" x14ac:dyDescent="0.35">
      <c r="A1041" t="s">
        <v>147</v>
      </c>
      <c r="B1041" t="s">
        <v>190</v>
      </c>
      <c r="C1041" t="s">
        <v>25</v>
      </c>
      <c r="D1041">
        <f>VLOOKUP(мпф1[[#This Row],[Номенклатура]],[1]!Таблица213[[product_name]:[упаковка]],7,FALSE)</f>
        <v>725</v>
      </c>
      <c r="E1041" t="s">
        <v>78</v>
      </c>
      <c r="F1041" s="7">
        <v>6099.7777327299282</v>
      </c>
      <c r="G1041" t="str">
        <f>VLOOKUP(мпф1[[#This Row],[артикул]],[1]!Таблица213[[code]:[упаковка]],4,FALSE)</f>
        <v>ОХЛ</v>
      </c>
      <c r="H1041" t="str">
        <f>VLOOKUP(мпф1[[#This Row],[артикул]],[1]!Таблица213[[code]:[упаковка]],5,FALSE)</f>
        <v>грудка</v>
      </c>
      <c r="I1041" s="7" cm="1">
        <f t="array" ref="I1041">INDEX('[1]прайс ЗПП'!$A$1:$D$1080,MATCH(1,(мпф1[[#This Row],[артикул]]='[1]прайс ЗПП'!$B$1:$B$1080)*(мпф1[[#This Row],[Source.Name.1]]='[1]прайс ЗПП'!$A$1:$A$1080),0),4)</f>
        <v>862.49501473572752</v>
      </c>
      <c r="J1041" s="7">
        <f>мпф1[[#This Row],[цена]]*мпф1[[#This Row],[объем]]</f>
        <v>5261027.885475562</v>
      </c>
      <c r="K1041" s="7">
        <v>14301.6</v>
      </c>
      <c r="L1041" t="s">
        <v>187</v>
      </c>
    </row>
    <row r="1042" spans="1:12" x14ac:dyDescent="0.35">
      <c r="A1042" t="s">
        <v>147</v>
      </c>
      <c r="B1042" t="s">
        <v>190</v>
      </c>
      <c r="C1042" t="s">
        <v>25</v>
      </c>
      <c r="D1042">
        <f>VLOOKUP(мпф1[[#This Row],[Номенклатура]],[1]!Таблица213[[product_name]:[упаковка]],7,FALSE)</f>
        <v>721</v>
      </c>
      <c r="E1042" s="22" t="s">
        <v>183</v>
      </c>
      <c r="F1042" s="7">
        <v>114.01610263767671</v>
      </c>
      <c r="G1042" t="str">
        <f>VLOOKUP(мпф1[[#This Row],[артикул]],[1]!Таблица213[[code]:[упаковка]],4,FALSE)</f>
        <v>ОХЛ</v>
      </c>
      <c r="H1042" t="str">
        <f>VLOOKUP(мпф1[[#This Row],[артикул]],[1]!Таблица213[[code]:[упаковка]],5,FALSE)</f>
        <v>половинка</v>
      </c>
      <c r="I1042" s="7" cm="1">
        <f t="array" ref="I1042">INDEX('[1]прайс ЗПП'!$A$1:$D$1080,MATCH(1,(мпф1[[#This Row],[артикул]]='[1]прайс ЗПП'!$B$1:$B$1080)*(мпф1[[#This Row],[Source.Name.1]]='[1]прайс ЗПП'!$A$1:$A$1080),0),4)</f>
        <v>824.0947899572418</v>
      </c>
      <c r="J1042" s="7">
        <f>мпф1[[#This Row],[цена]]*мпф1[[#This Row],[объем]]</f>
        <v>93960.07615493951</v>
      </c>
      <c r="K1042" s="7">
        <v>2194.5</v>
      </c>
      <c r="L1042" t="s">
        <v>187</v>
      </c>
    </row>
    <row r="1043" spans="1:12" x14ac:dyDescent="0.35">
      <c r="A1043" t="s">
        <v>147</v>
      </c>
      <c r="B1043" t="s">
        <v>190</v>
      </c>
      <c r="C1043" t="s">
        <v>25</v>
      </c>
      <c r="D1043">
        <f>VLOOKUP(мпф1[[#This Row],[Номенклатура]],[1]!Таблица213[[product_name]:[упаковка]],7,FALSE)</f>
        <v>29</v>
      </c>
      <c r="E1043" t="s">
        <v>79</v>
      </c>
      <c r="F1043" s="7">
        <v>2532.6441899039482</v>
      </c>
      <c r="G1043" t="str">
        <f>VLOOKUP(мпф1[[#This Row],[артикул]],[1]!Таблица213[[code]:[упаковка]],4,FALSE)</f>
        <v>ОХЛ</v>
      </c>
      <c r="H1043" t="str">
        <f>VLOOKUP(мпф1[[#This Row],[артикул]],[1]!Таблица213[[code]:[упаковка]],5,FALSE)</f>
        <v>табак</v>
      </c>
      <c r="I1043" s="7" cm="1">
        <f t="array" ref="I1043">INDEX('[1]прайс ЗПП'!$A$1:$D$1080,MATCH(1,(мпф1[[#This Row],[артикул]]='[1]прайс ЗПП'!$B$1:$B$1080)*(мпф1[[#This Row],[Source.Name.1]]='[1]прайс ЗПП'!$A$1:$A$1080),0),4)</f>
        <v>756.97977270214278</v>
      </c>
      <c r="J1043" s="7">
        <f>мпф1[[#This Row],[цена]]*мпф1[[#This Row],[объем]]</f>
        <v>1917160.4232088933</v>
      </c>
      <c r="K1043" s="7">
        <v>1103.9000000000001</v>
      </c>
      <c r="L1043" t="s">
        <v>187</v>
      </c>
    </row>
    <row r="1044" spans="1:12" x14ac:dyDescent="0.35">
      <c r="A1044" t="s">
        <v>147</v>
      </c>
      <c r="B1044" t="s">
        <v>190</v>
      </c>
      <c r="C1044" t="s">
        <v>25</v>
      </c>
      <c r="D1044">
        <f>VLOOKUP(мпф1[[#This Row],[Номенклатура]],[1]!Таблица213[[product_name]:[упаковка]],7,FALSE)</f>
        <v>30</v>
      </c>
      <c r="E1044" t="s">
        <v>80</v>
      </c>
      <c r="F1044" s="7">
        <v>5757.132646318244</v>
      </c>
      <c r="G1044" t="str">
        <f>VLOOKUP(мпф1[[#This Row],[артикул]],[1]!Таблица213[[code]:[упаковка]],4,FALSE)</f>
        <v>ОХЛ</v>
      </c>
      <c r="H1044" t="str">
        <f>VLOOKUP(мпф1[[#This Row],[артикул]],[1]!Таблица213[[code]:[упаковка]],5,FALSE)</f>
        <v>рагу</v>
      </c>
      <c r="I1044" s="7" cm="1">
        <f t="array" ref="I1044">INDEX('[1]прайс ЗПП'!$A$1:$D$1080,MATCH(1,(мпф1[[#This Row],[артикул]]='[1]прайс ЗПП'!$B$1:$B$1080)*(мпф1[[#This Row],[Source.Name.1]]='[1]прайс ЗПП'!$A$1:$A$1080),0),4)</f>
        <v>708.75275821490163</v>
      </c>
      <c r="J1044" s="7">
        <f>мпф1[[#This Row],[цена]]*мпф1[[#This Row],[объем]]</f>
        <v>4080383.642487111</v>
      </c>
      <c r="K1044" s="7">
        <v>3520.2664889845528</v>
      </c>
      <c r="L1044" t="s">
        <v>187</v>
      </c>
    </row>
    <row r="1045" spans="1:12" x14ac:dyDescent="0.35">
      <c r="A1045" t="s">
        <v>147</v>
      </c>
      <c r="B1045" t="s">
        <v>190</v>
      </c>
      <c r="C1045" t="s">
        <v>25</v>
      </c>
      <c r="D1045">
        <f>VLOOKUP(мпф1[[#This Row],[Номенклатура]],[1]!Таблица213[[product_name]:[упаковка]],7,FALSE)</f>
        <v>781</v>
      </c>
      <c r="E1045" t="s">
        <v>188</v>
      </c>
      <c r="F1045" s="7">
        <v>3105.2374546656142</v>
      </c>
      <c r="G1045" t="str">
        <f>VLOOKUP(мпф1[[#This Row],[артикул]],[1]!Таблица213[[code]:[упаковка]],4,FALSE)</f>
        <v>ОХЛ</v>
      </c>
      <c r="H1045" t="str">
        <f>VLOOKUP(мпф1[[#This Row],[артикул]],[1]!Таблица213[[code]:[упаковка]],5,FALSE)</f>
        <v>спинка</v>
      </c>
      <c r="I1045" s="7" cm="1">
        <f t="array" ref="I1045">INDEX('[1]прайс ЗПП'!$A$1:$D$1080,MATCH(1,(мпф1[[#This Row],[артикул]]='[1]прайс ЗПП'!$B$1:$B$1080)*(мпф1[[#This Row],[Source.Name.1]]='[1]прайс ЗПП'!$A$1:$A$1080),0),4)</f>
        <v>364.24820180451223</v>
      </c>
      <c r="J1045" s="7">
        <f>мпф1[[#This Row],[цена]]*мпф1[[#This Row],[объем]]</f>
        <v>1131077.1590379705</v>
      </c>
      <c r="K1045" s="7">
        <v>1318.2</v>
      </c>
      <c r="L1045" t="s">
        <v>187</v>
      </c>
    </row>
    <row r="1046" spans="1:12" x14ac:dyDescent="0.35">
      <c r="A1046" t="s">
        <v>147</v>
      </c>
      <c r="B1046" t="s">
        <v>190</v>
      </c>
      <c r="C1046" t="s">
        <v>25</v>
      </c>
      <c r="D1046">
        <f>VLOOKUP(мпф1[[#This Row],[Номенклатура]],[1]!Таблица213[[product_name]:[упаковка]],7,FALSE)</f>
        <v>730</v>
      </c>
      <c r="E1046" t="s">
        <v>45</v>
      </c>
      <c r="F1046" s="7">
        <v>921.13284757234146</v>
      </c>
      <c r="G1046" t="str">
        <f>VLOOKUP(мпф1[[#This Row],[артикул]],[1]!Таблица213[[code]:[упаковка]],4,FALSE)</f>
        <v>ОХЛ</v>
      </c>
      <c r="H1046" t="str">
        <f>VLOOKUP(мпф1[[#This Row],[артикул]],[1]!Таблица213[[code]:[упаковка]],5,FALSE)</f>
        <v>желудки</v>
      </c>
      <c r="I1046" s="7" cm="1">
        <f t="array" ref="I1046">INDEX('[1]прайс ЗПП'!$A$1:$D$1080,MATCH(1,(мпф1[[#This Row],[артикул]]='[1]прайс ЗПП'!$B$1:$B$1080)*(мпф1[[#This Row],[Source.Name.1]]='[1]прайс ЗПП'!$A$1:$A$1080),0),4)</f>
        <v>560.90275787115536</v>
      </c>
      <c r="J1046" s="7">
        <f>мпф1[[#This Row],[цена]]*мпф1[[#This Row],[объем]]</f>
        <v>516665.9545690369</v>
      </c>
      <c r="K1046" s="7">
        <v>2973.6</v>
      </c>
      <c r="L1046" t="s">
        <v>187</v>
      </c>
    </row>
    <row r="1047" spans="1:12" x14ac:dyDescent="0.35">
      <c r="A1047" t="s">
        <v>147</v>
      </c>
      <c r="B1047" t="s">
        <v>190</v>
      </c>
      <c r="C1047" t="s">
        <v>25</v>
      </c>
      <c r="D1047">
        <f>VLOOKUP(мпф1[[#This Row],[Номенклатура]],[1]!Таблица213[[product_name]:[упаковка]],7,FALSE)</f>
        <v>731</v>
      </c>
      <c r="E1047" t="s">
        <v>81</v>
      </c>
      <c r="F1047" s="7">
        <v>4032.3814166527968</v>
      </c>
      <c r="G1047" t="str">
        <f>VLOOKUP(мпф1[[#This Row],[артикул]],[1]!Таблица213[[code]:[упаковка]],4,FALSE)</f>
        <v>ОХЛ</v>
      </c>
      <c r="H1047" t="str">
        <f>VLOOKUP(мпф1[[#This Row],[артикул]],[1]!Таблица213[[code]:[упаковка]],5,FALSE)</f>
        <v>желудки</v>
      </c>
      <c r="I1047" s="7" cm="1">
        <f t="array" ref="I1047">INDEX('[1]прайс ЗПП'!$A$1:$D$1080,MATCH(1,(мпф1[[#This Row],[артикул]]='[1]прайс ЗПП'!$B$1:$B$1080)*(мпф1[[#This Row],[Source.Name.1]]='[1]прайс ЗПП'!$A$1:$A$1080),0),4)</f>
        <v>540.1907544383015</v>
      </c>
      <c r="J1047" s="7">
        <f>мпф1[[#This Row],[цена]]*мпф1[[#This Row],[объем]]</f>
        <v>2178255.1596446615</v>
      </c>
      <c r="K1047" s="7">
        <v>1633.0717584949489</v>
      </c>
      <c r="L1047" t="s">
        <v>187</v>
      </c>
    </row>
    <row r="1048" spans="1:12" x14ac:dyDescent="0.35">
      <c r="A1048" t="s">
        <v>147</v>
      </c>
      <c r="B1048" t="s">
        <v>190</v>
      </c>
      <c r="C1048" t="s">
        <v>25</v>
      </c>
      <c r="D1048">
        <f>VLOOKUP(мпф1[[#This Row],[Номенклатура]],[1]!Таблица213[[product_name]:[упаковка]],7,FALSE)</f>
        <v>732</v>
      </c>
      <c r="E1048" t="s">
        <v>47</v>
      </c>
      <c r="F1048" s="7">
        <v>1037.1382118721999</v>
      </c>
      <c r="G1048" t="str">
        <f>VLOOKUP(мпф1[[#This Row],[артикул]],[1]!Таблица213[[code]:[упаковка]],4,FALSE)</f>
        <v>ОХЛ</v>
      </c>
      <c r="H1048" t="str">
        <f>VLOOKUP(мпф1[[#This Row],[артикул]],[1]!Таблица213[[code]:[упаковка]],5,FALSE)</f>
        <v>печень</v>
      </c>
      <c r="I1048" s="7" cm="1">
        <f t="array" ref="I1048">INDEX('[1]прайс ЗПП'!$A$1:$D$1080,MATCH(1,(мпф1[[#This Row],[артикул]]='[1]прайс ЗПП'!$B$1:$B$1080)*(мпф1[[#This Row],[Source.Name.1]]='[1]прайс ЗПП'!$A$1:$A$1080),0),4)</f>
        <v>536.38736888300605</v>
      </c>
      <c r="J1048" s="7">
        <f>мпф1[[#This Row],[цена]]*мпф1[[#This Row],[объем]]</f>
        <v>556307.83663415501</v>
      </c>
      <c r="K1048" s="7">
        <v>1743.8246276054347</v>
      </c>
      <c r="L1048" t="s">
        <v>187</v>
      </c>
    </row>
    <row r="1049" spans="1:12" x14ac:dyDescent="0.35">
      <c r="A1049" t="s">
        <v>147</v>
      </c>
      <c r="B1049" t="s">
        <v>190</v>
      </c>
      <c r="C1049" t="s">
        <v>25</v>
      </c>
      <c r="D1049">
        <f>VLOOKUP(мпф1[[#This Row],[Номенклатура]],[1]!Таблица213[[product_name]:[упаковка]],7,FALSE)</f>
        <v>733</v>
      </c>
      <c r="E1049" t="s">
        <v>82</v>
      </c>
      <c r="F1049" s="7">
        <v>4023.5434567180132</v>
      </c>
      <c r="G1049" t="str">
        <f>VLOOKUP(мпф1[[#This Row],[артикул]],[1]!Таблица213[[code]:[упаковка]],4,FALSE)</f>
        <v>ОХЛ</v>
      </c>
      <c r="H1049" t="str">
        <f>VLOOKUP(мпф1[[#This Row],[артикул]],[1]!Таблица213[[code]:[упаковка]],5,FALSE)</f>
        <v>печень</v>
      </c>
      <c r="I1049" s="7" cm="1">
        <f t="array" ref="I1049">INDEX('[1]прайс ЗПП'!$A$1:$D$1080,MATCH(1,(мпф1[[#This Row],[артикул]]='[1]прайс ЗПП'!$B$1:$B$1080)*(мпф1[[#This Row],[Source.Name.1]]='[1]прайс ЗПП'!$A$1:$A$1080),0),4)</f>
        <v>513.45759555870882</v>
      </c>
      <c r="J1049" s="7">
        <f>мпф1[[#This Row],[цена]]*мпф1[[#This Row],[объем]]</f>
        <v>2065918.9489124068</v>
      </c>
      <c r="K1049" s="7">
        <v>838.87797743983401</v>
      </c>
      <c r="L1049" t="s">
        <v>187</v>
      </c>
    </row>
    <row r="1050" spans="1:12" x14ac:dyDescent="0.35">
      <c r="A1050" t="s">
        <v>147</v>
      </c>
      <c r="B1050" t="s">
        <v>190</v>
      </c>
      <c r="C1050" t="s">
        <v>25</v>
      </c>
      <c r="D1050">
        <f>VLOOKUP(мпф1[[#This Row],[Номенклатура]],[1]!Таблица213[[product_name]:[упаковка]],7,FALSE)</f>
        <v>734</v>
      </c>
      <c r="E1050" t="s">
        <v>49</v>
      </c>
      <c r="F1050" s="7">
        <v>688.87398475476289</v>
      </c>
      <c r="G1050" t="str">
        <f>VLOOKUP(мпф1[[#This Row],[артикул]],[1]!Таблица213[[code]:[упаковка]],4,FALSE)</f>
        <v>ОХЛ</v>
      </c>
      <c r="H1050" t="str">
        <f>VLOOKUP(мпф1[[#This Row],[артикул]],[1]!Таблица213[[code]:[упаковка]],5,FALSE)</f>
        <v>сердце</v>
      </c>
      <c r="I1050" s="7" cm="1">
        <f t="array" ref="I1050">INDEX('[1]прайс ЗПП'!$A$1:$D$1080,MATCH(1,(мпф1[[#This Row],[артикул]]='[1]прайс ЗПП'!$B$1:$B$1080)*(мпф1[[#This Row],[Source.Name.1]]='[1]прайс ЗПП'!$A$1:$A$1080),0),4)</f>
        <v>896.34238000183404</v>
      </c>
      <c r="J1050" s="7">
        <f>мпф1[[#This Row],[цена]]*мпф1[[#This Row],[объем]]</f>
        <v>617466.94701643125</v>
      </c>
      <c r="K1050" s="7">
        <v>833.87865818105365</v>
      </c>
      <c r="L1050" t="s">
        <v>187</v>
      </c>
    </row>
    <row r="1051" spans="1:12" x14ac:dyDescent="0.35">
      <c r="A1051" t="s">
        <v>147</v>
      </c>
      <c r="B1051" t="s">
        <v>190</v>
      </c>
      <c r="C1051" t="s">
        <v>25</v>
      </c>
      <c r="D1051">
        <f>VLOOKUP(мпф1[[#This Row],[Номенклатура]],[1]!Таблица213[[product_name]:[упаковка]],7,FALSE)</f>
        <v>735</v>
      </c>
      <c r="E1051" t="s">
        <v>83</v>
      </c>
      <c r="F1051" s="7">
        <v>2664.9824394301409</v>
      </c>
      <c r="G1051" t="str">
        <f>VLOOKUP(мпф1[[#This Row],[артикул]],[1]!Таблица213[[code]:[упаковка]],4,FALSE)</f>
        <v>ОХЛ</v>
      </c>
      <c r="H1051" t="str">
        <f>VLOOKUP(мпф1[[#This Row],[артикул]],[1]!Таблица213[[code]:[упаковка]],5,FALSE)</f>
        <v>сердце</v>
      </c>
      <c r="I1051" s="7" cm="1">
        <f t="array" ref="I1051">INDEX('[1]прайс ЗПП'!$A$1:$D$1080,MATCH(1,(мпф1[[#This Row],[артикул]]='[1]прайс ЗПП'!$B$1:$B$1080)*(мпф1[[#This Row],[Source.Name.1]]='[1]прайс ЗПП'!$A$1:$A$1080),0),4)</f>
        <v>872.19912269320412</v>
      </c>
      <c r="J1051" s="7">
        <f>мпф1[[#This Row],[цена]]*мпф1[[#This Row],[объем]]</f>
        <v>2324395.345663764</v>
      </c>
      <c r="K1051" s="7">
        <v>3776.9519770778215</v>
      </c>
      <c r="L1051" t="s">
        <v>187</v>
      </c>
    </row>
    <row r="1052" spans="1:12" x14ac:dyDescent="0.35">
      <c r="A1052" t="s">
        <v>147</v>
      </c>
      <c r="B1052" t="s">
        <v>190</v>
      </c>
      <c r="C1052" t="s">
        <v>25</v>
      </c>
      <c r="D1052">
        <f>VLOOKUP(мпф1[[#This Row],[Номенклатура]],[1]!Таблица213[[product_name]:[упаковка]],7,FALSE)</f>
        <v>204</v>
      </c>
      <c r="E1052" t="s">
        <v>84</v>
      </c>
      <c r="F1052" s="7">
        <v>5169.6461935368552</v>
      </c>
      <c r="G1052" t="str">
        <f>VLOOKUP(мпф1[[#This Row],[артикул]],[1]!Таблица213[[code]:[упаковка]],4,FALSE)</f>
        <v>ОХЛ</v>
      </c>
      <c r="H1052" t="str">
        <f>VLOOKUP(мпф1[[#This Row],[артикул]],[1]!Таблица213[[code]:[упаковка]],5,FALSE)</f>
        <v>крыло</v>
      </c>
      <c r="I1052" s="7" cm="1">
        <f t="array" ref="I1052">INDEX('[1]прайс ЗПП'!$A$1:$D$1080,MATCH(1,(мпф1[[#This Row],[артикул]]='[1]прайс ЗПП'!$B$1:$B$1080)*(мпф1[[#This Row],[Source.Name.1]]='[1]прайс ЗПП'!$A$1:$A$1080),0),4)</f>
        <v>841.8213669818382</v>
      </c>
      <c r="J1052" s="7">
        <f>мпф1[[#This Row],[цена]]*мпф1[[#This Row],[объем]]</f>
        <v>4351918.6254556524</v>
      </c>
      <c r="K1052" s="7">
        <v>875.66081524016442</v>
      </c>
      <c r="L1052" t="s">
        <v>187</v>
      </c>
    </row>
    <row r="1053" spans="1:12" x14ac:dyDescent="0.35">
      <c r="A1053" t="s">
        <v>147</v>
      </c>
      <c r="B1053" t="s">
        <v>190</v>
      </c>
      <c r="C1053" t="s">
        <v>25</v>
      </c>
      <c r="D1053">
        <f>VLOOKUP(мпф1[[#This Row],[Номенклатура]],[1]!Таблица213[[product_name]:[упаковка]],7,FALSE)</f>
        <v>959</v>
      </c>
      <c r="E1053" t="s">
        <v>85</v>
      </c>
      <c r="F1053" s="7">
        <v>1727.9539196130374</v>
      </c>
      <c r="G1053" t="str">
        <f>VLOOKUP(мпф1[[#This Row],[артикул]],[1]!Таблица213[[code]:[упаковка]],4,FALSE)</f>
        <v>ОХЛ</v>
      </c>
      <c r="H1053" t="str">
        <f>VLOOKUP(мпф1[[#This Row],[артикул]],[1]!Таблица213[[code]:[упаковка]],5,FALSE)</f>
        <v>табак</v>
      </c>
      <c r="I1053" s="7" cm="1">
        <f t="array" ref="I1053">INDEX('[1]прайс ЗПП'!$A$1:$D$1080,MATCH(1,(мпф1[[#This Row],[артикул]]='[1]прайс ЗПП'!$B$1:$B$1080)*(мпф1[[#This Row],[Source.Name.1]]='[1]прайс ЗПП'!$A$1:$A$1080),0),4)</f>
        <v>679.41102309686619</v>
      </c>
      <c r="J1053" s="7">
        <f>мпф1[[#This Row],[цена]]*мпф1[[#This Row],[объем]]</f>
        <v>1173990.9403885338</v>
      </c>
      <c r="K1053" s="7">
        <v>4803.7640330540162</v>
      </c>
      <c r="L1053" t="s">
        <v>187</v>
      </c>
    </row>
    <row r="1054" spans="1:12" x14ac:dyDescent="0.35">
      <c r="A1054" t="s">
        <v>147</v>
      </c>
      <c r="B1054" t="s">
        <v>190</v>
      </c>
      <c r="C1054" t="s">
        <v>25</v>
      </c>
      <c r="D1054">
        <f>VLOOKUP(мпф1[[#This Row],[Номенклатура]],[1]!Таблица213[[product_name]:[упаковка]],7,FALSE)</f>
        <v>952</v>
      </c>
      <c r="E1054" t="s">
        <v>86</v>
      </c>
      <c r="F1054" s="7">
        <v>4029.5907727914655</v>
      </c>
      <c r="G1054" t="str">
        <f>VLOOKUP(мпф1[[#This Row],[артикул]],[1]!Таблица213[[code]:[упаковка]],4,FALSE)</f>
        <v>ОХЛ</v>
      </c>
      <c r="H1054" t="str">
        <f>VLOOKUP(мпф1[[#This Row],[артикул]],[1]!Таблица213[[code]:[упаковка]],5,FALSE)</f>
        <v>голень</v>
      </c>
      <c r="I1054" s="7" cm="1">
        <f t="array" ref="I1054">INDEX('[1]прайс ЗПП'!$A$1:$D$1080,MATCH(1,(мпф1[[#This Row],[артикул]]='[1]прайс ЗПП'!$B$1:$B$1080)*(мпф1[[#This Row],[Source.Name.1]]='[1]прайс ЗПП'!$A$1:$A$1080),0),4)</f>
        <v>886.256214184334</v>
      </c>
      <c r="J1054" s="7">
        <f>мпф1[[#This Row],[цена]]*мпф1[[#This Row],[объем]]</f>
        <v>3571249.8630062891</v>
      </c>
      <c r="K1054" s="7">
        <v>4845.785640212307</v>
      </c>
      <c r="L1054" t="s">
        <v>187</v>
      </c>
    </row>
    <row r="1055" spans="1:12" x14ac:dyDescent="0.35">
      <c r="A1055" t="s">
        <v>147</v>
      </c>
      <c r="B1055" t="s">
        <v>190</v>
      </c>
      <c r="C1055" t="s">
        <v>25</v>
      </c>
      <c r="D1055">
        <f>VLOOKUP(мпф1[[#This Row],[Номенклатура]],[1]!Таблица213[[product_name]:[упаковка]],7,FALSE)</f>
        <v>953</v>
      </c>
      <c r="E1055" t="s">
        <v>87</v>
      </c>
      <c r="F1055" s="7">
        <v>3451.1650411304327</v>
      </c>
      <c r="G1055" t="str">
        <f>VLOOKUP(мпф1[[#This Row],[артикул]],[1]!Таблица213[[code]:[упаковка]],4,FALSE)</f>
        <v>ОХЛ</v>
      </c>
      <c r="H1055" t="str">
        <f>VLOOKUP(мпф1[[#This Row],[артикул]],[1]!Таблица213[[code]:[упаковка]],5,FALSE)</f>
        <v>бедро</v>
      </c>
      <c r="I1055" s="7" cm="1">
        <f t="array" ref="I1055">INDEX('[1]прайс ЗПП'!$A$1:$D$1080,MATCH(1,(мпф1[[#This Row],[артикул]]='[1]прайс ЗПП'!$B$1:$B$1080)*(мпф1[[#This Row],[Source.Name.1]]='[1]прайс ЗПП'!$A$1:$A$1080),0),4)</f>
        <v>897.50906924129276</v>
      </c>
      <c r="J1055" s="7">
        <f>мпф1[[#This Row],[цена]]*мпф1[[#This Row],[объем]]</f>
        <v>3097451.9238630626</v>
      </c>
      <c r="K1055" s="7">
        <v>3215.9225169716615</v>
      </c>
      <c r="L1055" t="s">
        <v>187</v>
      </c>
    </row>
    <row r="1056" spans="1:12" x14ac:dyDescent="0.35">
      <c r="A1056" t="s">
        <v>147</v>
      </c>
      <c r="B1056" t="s">
        <v>190</v>
      </c>
      <c r="C1056" t="s">
        <v>25</v>
      </c>
      <c r="D1056">
        <f>VLOOKUP(мпф1[[#This Row],[Номенклатура]],[1]!Таблица213[[product_name]:[упаковка]],7,FALSE)</f>
        <v>954</v>
      </c>
      <c r="E1056" t="s">
        <v>191</v>
      </c>
      <c r="F1056" s="7">
        <v>2533.2670968611214</v>
      </c>
      <c r="G1056" t="str">
        <f>VLOOKUP(мпф1[[#This Row],[артикул]],[1]!Таблица213[[code]:[упаковка]],4,FALSE)</f>
        <v>ОХЛ</v>
      </c>
      <c r="H1056" t="str">
        <f>VLOOKUP(мпф1[[#This Row],[артикул]],[1]!Таблица213[[code]:[упаковка]],5,FALSE)</f>
        <v>филе</v>
      </c>
      <c r="I1056" s="7" cm="1">
        <f t="array" ref="I1056">INDEX('[1]прайс ЗПП'!$A$1:$D$1080,MATCH(1,(мпф1[[#This Row],[артикул]]='[1]прайс ЗПП'!$B$1:$B$1080)*(мпф1[[#This Row],[Source.Name.1]]='[1]прайс ЗПП'!$A$1:$A$1080),0),4)</f>
        <v>1092.83193523881</v>
      </c>
      <c r="J1056" s="7">
        <f>мпф1[[#This Row],[цена]]*мпф1[[#This Row],[объем]]</f>
        <v>2768435.1839395412</v>
      </c>
      <c r="K1056" s="7">
        <v>731.9221196913827</v>
      </c>
      <c r="L1056" t="s">
        <v>187</v>
      </c>
    </row>
    <row r="1057" spans="1:12" x14ac:dyDescent="0.35">
      <c r="A1057" t="s">
        <v>147</v>
      </c>
      <c r="B1057" t="s">
        <v>190</v>
      </c>
      <c r="C1057" t="s">
        <v>25</v>
      </c>
      <c r="D1057">
        <f>VLOOKUP(мпф1[[#This Row],[Номенклатура]],[1]!Таблица213[[product_name]:[упаковка]],7,FALSE)</f>
        <v>958</v>
      </c>
      <c r="E1057" t="s">
        <v>58</v>
      </c>
      <c r="F1057" s="7">
        <v>2294.9957799714762</v>
      </c>
      <c r="G1057" t="str">
        <f>VLOOKUP(мпф1[[#This Row],[артикул]],[1]!Таблица213[[code]:[упаковка]],4,FALSE)</f>
        <v>ОХЛ</v>
      </c>
      <c r="H1057" t="str">
        <f>VLOOKUP(мпф1[[#This Row],[артикул]],[1]!Таблица213[[code]:[упаковка]],5,FALSE)</f>
        <v>табак</v>
      </c>
      <c r="I1057" s="7" cm="1">
        <f t="array" ref="I1057">INDEX('[1]прайс ЗПП'!$A$1:$D$1080,MATCH(1,(мпф1[[#This Row],[артикул]]='[1]прайс ЗПП'!$B$1:$B$1080)*(мпф1[[#This Row],[Source.Name.1]]='[1]прайс ЗПП'!$A$1:$A$1080),0),4)</f>
        <v>780.57683425800747</v>
      </c>
      <c r="J1057" s="7">
        <f>мпф1[[#This Row],[цена]]*мпф1[[#This Row],[объем]]</f>
        <v>1791420.5405656216</v>
      </c>
      <c r="K1057" s="7">
        <v>2723.8787640863948</v>
      </c>
      <c r="L1057" t="s">
        <v>187</v>
      </c>
    </row>
    <row r="1058" spans="1:12" x14ac:dyDescent="0.35">
      <c r="A1058" t="s">
        <v>147</v>
      </c>
      <c r="B1058" t="s">
        <v>190</v>
      </c>
      <c r="C1058" t="s">
        <v>25</v>
      </c>
      <c r="D1058">
        <f>VLOOKUP(мпф1[[#This Row],[Номенклатура]],[1]!Таблица213[[product_name]:[упаковка]],7,FALSE)</f>
        <v>205</v>
      </c>
      <c r="E1058" t="s">
        <v>88</v>
      </c>
      <c r="F1058" s="7">
        <v>4020.1005885998179</v>
      </c>
      <c r="G1058" t="str">
        <f>VLOOKUP(мпф1[[#This Row],[артикул]],[1]!Таблица213[[code]:[упаковка]],4,FALSE)</f>
        <v>ОХЛ</v>
      </c>
      <c r="H1058" t="str">
        <f>VLOOKUP(мпф1[[#This Row],[артикул]],[1]!Таблица213[[code]:[упаковка]],5,FALSE)</f>
        <v>рагу</v>
      </c>
      <c r="I1058" s="7" cm="1">
        <f t="array" ref="I1058">INDEX('[1]прайс ЗПП'!$A$1:$D$1080,MATCH(1,(мпф1[[#This Row],[артикул]]='[1]прайс ЗПП'!$B$1:$B$1080)*(мпф1[[#This Row],[Source.Name.1]]='[1]прайс ЗПП'!$A$1:$A$1080),0),4)</f>
        <v>598.24825823633125</v>
      </c>
      <c r="J1058" s="7">
        <f>мпф1[[#This Row],[цена]]*мпф1[[#This Row],[объем]]</f>
        <v>2405018.1750646913</v>
      </c>
      <c r="K1058" s="7">
        <v>2866.0981849115287</v>
      </c>
      <c r="L1058" t="s">
        <v>187</v>
      </c>
    </row>
    <row r="1059" spans="1:12" x14ac:dyDescent="0.35">
      <c r="A1059" t="s">
        <v>147</v>
      </c>
      <c r="B1059" t="s">
        <v>190</v>
      </c>
      <c r="C1059" t="s">
        <v>25</v>
      </c>
      <c r="D1059">
        <f>VLOOKUP(мпф1[[#This Row],[Номенклатура]],[1]!Таблица213[[product_name]:[упаковка]],7,FALSE)</f>
        <v>961</v>
      </c>
      <c r="E1059" t="s">
        <v>89</v>
      </c>
      <c r="F1059" s="7">
        <v>2303.3834806818954</v>
      </c>
      <c r="G1059" t="str">
        <f>VLOOKUP(мпф1[[#This Row],[артикул]],[1]!Таблица213[[code]:[упаковка]],4,FALSE)</f>
        <v>ОХЛ</v>
      </c>
      <c r="H1059" t="str">
        <f>VLOOKUP(мпф1[[#This Row],[артикул]],[1]!Таблица213[[code]:[упаковка]],5,FALSE)</f>
        <v>табак</v>
      </c>
      <c r="I1059" s="7" cm="1">
        <f t="array" ref="I1059">INDEX('[1]прайс ЗПП'!$A$1:$D$1080,MATCH(1,(мпф1[[#This Row],[артикул]]='[1]прайс ЗПП'!$B$1:$B$1080)*(мпф1[[#This Row],[Source.Name.1]]='[1]прайс ЗПП'!$A$1:$A$1080),0),4)</f>
        <v>771.02372775422987</v>
      </c>
      <c r="J1059" s="7">
        <f>мпф1[[#This Row],[цена]]*мпф1[[#This Row],[объем]]</f>
        <v>1775963.3177228682</v>
      </c>
      <c r="K1059" s="7">
        <v>838.97942685040505</v>
      </c>
      <c r="L1059" t="s">
        <v>187</v>
      </c>
    </row>
    <row r="1060" spans="1:12" x14ac:dyDescent="0.35">
      <c r="A1060" t="s">
        <v>147</v>
      </c>
      <c r="B1060" t="s">
        <v>190</v>
      </c>
      <c r="C1060" t="s">
        <v>25</v>
      </c>
      <c r="D1060">
        <f>VLOOKUP(мпф1[[#This Row],[Номенклатура]],[1]!Таблица213[[product_name]:[упаковка]],7,FALSE)</f>
        <v>960</v>
      </c>
      <c r="E1060" t="s">
        <v>189</v>
      </c>
      <c r="F1060" s="7">
        <v>2294.610088985246</v>
      </c>
      <c r="G1060" t="str">
        <f>VLOOKUP(мпф1[[#This Row],[артикул]],[1]!Таблица213[[code]:[упаковка]],4,FALSE)</f>
        <v>ОХЛ</v>
      </c>
      <c r="H1060" t="str">
        <f>VLOOKUP(мпф1[[#This Row],[артикул]],[1]!Таблица213[[code]:[упаковка]],5,FALSE)</f>
        <v>крыло</v>
      </c>
      <c r="I1060" s="7" cm="1">
        <f t="array" ref="I1060">INDEX('[1]прайс ЗПП'!$A$1:$D$1080,MATCH(1,(мпф1[[#This Row],[артикул]]='[1]прайс ЗПП'!$B$1:$B$1080)*(мпф1[[#This Row],[Source.Name.1]]='[1]прайс ЗПП'!$A$1:$A$1080),0),4)</f>
        <v>852.59931193893669</v>
      </c>
      <c r="J1060" s="7">
        <f>мпф1[[#This Row],[цена]]*мпф1[[#This Row],[объем]]</f>
        <v>1956382.983036963</v>
      </c>
      <c r="K1060" s="7">
        <v>835.79548883092184</v>
      </c>
      <c r="L1060" t="s">
        <v>187</v>
      </c>
    </row>
    <row r="1061" spans="1:12" x14ac:dyDescent="0.35">
      <c r="A1061" t="s">
        <v>147</v>
      </c>
      <c r="B1061" t="s">
        <v>190</v>
      </c>
      <c r="C1061" t="s">
        <v>25</v>
      </c>
      <c r="D1061">
        <f>VLOOKUP(мпф1[[#This Row],[Номенклатура]],[1]!Таблица213[[product_name]:[упаковка]],7,FALSE)</f>
        <v>1066</v>
      </c>
      <c r="E1061" t="s">
        <v>63</v>
      </c>
      <c r="F1061" s="7">
        <v>569.36261741912995</v>
      </c>
      <c r="G1061" t="str">
        <f>VLOOKUP(мпф1[[#This Row],[артикул]],[1]!Таблица213[[code]:[упаковка]],4,FALSE)</f>
        <v>ОХЛ</v>
      </c>
      <c r="H1061" t="str">
        <f>VLOOKUP(мпф1[[#This Row],[артикул]],[1]!Таблица213[[code]:[упаковка]],5,FALSE)</f>
        <v>бедро</v>
      </c>
      <c r="I1061" s="7" cm="1">
        <f t="array" ref="I1061">INDEX('[1]прайс ЗПП'!$A$1:$D$1080,MATCH(1,(мпф1[[#This Row],[артикул]]='[1]прайс ЗПП'!$B$1:$B$1080)*(мпф1[[#This Row],[Source.Name.1]]='[1]прайс ЗПП'!$A$1:$A$1080),0),4)</f>
        <v>878.17768515413422</v>
      </c>
      <c r="J1061" s="7">
        <f>мпф1[[#This Row],[цена]]*мпф1[[#This Row],[объем]]</f>
        <v>500001.54537843046</v>
      </c>
      <c r="K1061" s="7">
        <v>847.2055634779731</v>
      </c>
      <c r="L1061" t="s">
        <v>187</v>
      </c>
    </row>
    <row r="1062" spans="1:12" x14ac:dyDescent="0.35">
      <c r="A1062" t="s">
        <v>147</v>
      </c>
      <c r="B1062" t="s">
        <v>190</v>
      </c>
      <c r="C1062" t="s">
        <v>25</v>
      </c>
      <c r="D1062">
        <f>VLOOKUP(мпф1[[#This Row],[Номенклатура]],[1]!Таблица213[[product_name]:[упаковка]],7,FALSE)</f>
        <v>1065</v>
      </c>
      <c r="E1062" t="s">
        <v>64</v>
      </c>
      <c r="F1062" s="7">
        <v>583.62275525596999</v>
      </c>
      <c r="G1062" t="str">
        <f>VLOOKUP(мпф1[[#This Row],[артикул]],[1]!Таблица213[[code]:[упаковка]],4,FALSE)</f>
        <v>ОХЛ</v>
      </c>
      <c r="H1062" t="str">
        <f>VLOOKUP(мпф1[[#This Row],[артикул]],[1]!Таблица213[[code]:[упаковка]],5,FALSE)</f>
        <v>филе</v>
      </c>
      <c r="I1062" s="7" cm="1">
        <f t="array" ref="I1062">INDEX('[1]прайс ЗПП'!$A$1:$D$1080,MATCH(1,(мпф1[[#This Row],[артикул]]='[1]прайс ЗПП'!$B$1:$B$1080)*(мпф1[[#This Row],[Source.Name.1]]='[1]прайс ЗПП'!$A$1:$A$1080),0),4)</f>
        <v>1030.191076987385</v>
      </c>
      <c r="J1062" s="7">
        <f>мпф1[[#This Row],[цена]]*мпф1[[#This Row],[объем]]</f>
        <v>601242.95479149278</v>
      </c>
      <c r="K1062" s="7">
        <v>6602.4</v>
      </c>
      <c r="L1062" t="s">
        <v>187</v>
      </c>
    </row>
    <row r="1063" spans="1:12" x14ac:dyDescent="0.35">
      <c r="A1063" t="s">
        <v>147</v>
      </c>
      <c r="B1063" t="s">
        <v>190</v>
      </c>
      <c r="C1063" t="s">
        <v>25</v>
      </c>
      <c r="D1063">
        <f>VLOOKUP(мпф1[[#This Row],[Номенклатура]],[1]!Таблица213[[product_name]:[упаковка]],7,FALSE)</f>
        <v>744</v>
      </c>
      <c r="E1063" t="s">
        <v>92</v>
      </c>
      <c r="F1063" s="7">
        <v>11503.376702485597</v>
      </c>
      <c r="G1063" t="str">
        <f>VLOOKUP(мпф1[[#This Row],[артикул]],[1]!Таблица213[[code]:[упаковка]],4,FALSE)</f>
        <v>ОХЛ</v>
      </c>
      <c r="H1063" t="str">
        <f>VLOOKUP(мпф1[[#This Row],[артикул]],[1]!Таблица213[[code]:[упаковка]],5,FALSE)</f>
        <v>шея</v>
      </c>
      <c r="I1063" s="7" cm="1">
        <f t="array" ref="I1063">INDEX('[1]прайс ЗПП'!$A$1:$D$1080,MATCH(1,(мпф1[[#This Row],[артикул]]='[1]прайс ЗПП'!$B$1:$B$1080)*(мпф1[[#This Row],[Source.Name.1]]='[1]прайс ЗПП'!$A$1:$A$1080),0),4)</f>
        <v>347.78104759083237</v>
      </c>
      <c r="J1063" s="7">
        <f>мпф1[[#This Row],[цена]]*мпф1[[#This Row],[объем]]</f>
        <v>4000656.4004224157</v>
      </c>
      <c r="K1063" s="7">
        <v>2205</v>
      </c>
      <c r="L1063" t="s">
        <v>187</v>
      </c>
    </row>
    <row r="1064" spans="1:12" x14ac:dyDescent="0.35">
      <c r="A1064" t="s">
        <v>147</v>
      </c>
      <c r="B1064" t="s">
        <v>179</v>
      </c>
      <c r="C1064" t="s">
        <v>25</v>
      </c>
      <c r="D1064">
        <f>VLOOKUP(мпф1[[#This Row],[Номенклатура]],[1]!Таблица213[[product_name]:[упаковка]],7,FALSE)</f>
        <v>701</v>
      </c>
      <c r="E1064" t="s">
        <v>26</v>
      </c>
      <c r="F1064" s="7">
        <v>405.18119119174372</v>
      </c>
      <c r="G1064" t="str">
        <f>VLOOKUP(мпф1[[#This Row],[артикул]],[1]!Таблица213[[code]:[упаковка]],4,FALSE)</f>
        <v>ОХЛ</v>
      </c>
      <c r="H1064" t="str">
        <f>VLOOKUP(мпф1[[#This Row],[артикул]],[1]!Таблица213[[code]:[упаковка]],5,FALSE)</f>
        <v>тушка</v>
      </c>
      <c r="I1064" s="7" cm="1">
        <f t="array" ref="I1064">INDEX('[1]прайс ЗПП'!$A$1:$D$1080,MATCH(1,(мпф1[[#This Row],[артикул]]='[1]прайс ЗПП'!$B$1:$B$1080)*(мпф1[[#This Row],[Source.Name.1]]='[1]прайс ЗПП'!$A$1:$A$1080),0),4)</f>
        <v>829.81914527362835</v>
      </c>
      <c r="J1064" s="7">
        <f>мпф1[[#This Row],[цена]]*мпф1[[#This Row],[объем]]</f>
        <v>336227.10975568334</v>
      </c>
      <c r="K1064" s="7">
        <v>2745.9</v>
      </c>
      <c r="L1064" t="s">
        <v>187</v>
      </c>
    </row>
    <row r="1065" spans="1:12" x14ac:dyDescent="0.35">
      <c r="A1065" t="s">
        <v>147</v>
      </c>
      <c r="B1065" t="s">
        <v>179</v>
      </c>
      <c r="C1065" t="s">
        <v>25</v>
      </c>
      <c r="D1065">
        <f>VLOOKUP(мпф1[[#This Row],[Номенклатура]],[1]!Таблица213[[product_name]:[упаковка]],7,FALSE)</f>
        <v>702</v>
      </c>
      <c r="E1065" t="s">
        <v>72</v>
      </c>
      <c r="F1065" s="7">
        <v>1952.0938784935561</v>
      </c>
      <c r="G1065" t="str">
        <f>VLOOKUP(мпф1[[#This Row],[артикул]],[1]!Таблица213[[code]:[упаковка]],4,FALSE)</f>
        <v>ОХЛ</v>
      </c>
      <c r="H1065" t="str">
        <f>VLOOKUP(мпф1[[#This Row],[артикул]],[1]!Таблица213[[code]:[упаковка]],5,FALSE)</f>
        <v>тушка</v>
      </c>
      <c r="I1065" s="7" cm="1">
        <f t="array" ref="I1065">INDEX('[1]прайс ЗПП'!$A$1:$D$1080,MATCH(1,(мпф1[[#This Row],[артикул]]='[1]прайс ЗПП'!$B$1:$B$1080)*(мпф1[[#This Row],[Source.Name.1]]='[1]прайс ЗПП'!$A$1:$A$1080),0),4)</f>
        <v>797.40570096362057</v>
      </c>
      <c r="J1065" s="7">
        <f>мпф1[[#This Row],[цена]]*мпф1[[#This Row],[объем]]</f>
        <v>1556610.7875269467</v>
      </c>
      <c r="K1065" s="7">
        <v>4177.17</v>
      </c>
      <c r="L1065" t="s">
        <v>187</v>
      </c>
    </row>
    <row r="1066" spans="1:12" x14ac:dyDescent="0.35">
      <c r="A1066" t="s">
        <v>147</v>
      </c>
      <c r="B1066" t="s">
        <v>179</v>
      </c>
      <c r="C1066" t="s">
        <v>25</v>
      </c>
      <c r="D1066">
        <f>VLOOKUP(мпф1[[#This Row],[Номенклатура]],[1]!Таблица213[[product_name]:[упаковка]],7,FALSE)</f>
        <v>710</v>
      </c>
      <c r="E1066" t="s">
        <v>28</v>
      </c>
      <c r="F1066" s="7">
        <v>572.43621778833563</v>
      </c>
      <c r="G1066" t="str">
        <f>VLOOKUP(мпф1[[#This Row],[артикул]],[1]!Таблица213[[code]:[упаковка]],4,FALSE)</f>
        <v>ОХЛ</v>
      </c>
      <c r="H1066" t="str">
        <f>VLOOKUP(мпф1[[#This Row],[артикул]],[1]!Таблица213[[code]:[упаковка]],5,FALSE)</f>
        <v>бедро</v>
      </c>
      <c r="I1066" s="7" cm="1">
        <f t="array" ref="I1066">INDEX('[1]прайс ЗПП'!$A$1:$D$1080,MATCH(1,(мпф1[[#This Row],[артикул]]='[1]прайс ЗПП'!$B$1:$B$1080)*(мпф1[[#This Row],[Source.Name.1]]='[1]прайс ЗПП'!$A$1:$A$1080),0),4)</f>
        <v>845.50826325908452</v>
      </c>
      <c r="J1066" s="7">
        <f>мпф1[[#This Row],[цена]]*мпф1[[#This Row],[объем]]</f>
        <v>483999.55232881469</v>
      </c>
      <c r="K1066" s="7">
        <v>19253.759999999998</v>
      </c>
      <c r="L1066" t="s">
        <v>187</v>
      </c>
    </row>
    <row r="1067" spans="1:12" x14ac:dyDescent="0.35">
      <c r="A1067" t="s">
        <v>147</v>
      </c>
      <c r="B1067" t="s">
        <v>179</v>
      </c>
      <c r="C1067" t="s">
        <v>25</v>
      </c>
      <c r="D1067">
        <f>VLOOKUP(мпф1[[#This Row],[Номенклатура]],[1]!Таблица213[[product_name]:[упаковка]],7,FALSE)</f>
        <v>712</v>
      </c>
      <c r="E1067" t="s">
        <v>30</v>
      </c>
      <c r="F1067" s="7">
        <v>398.36954046850468</v>
      </c>
      <c r="G1067" t="str">
        <f>VLOOKUP(мпф1[[#This Row],[артикул]],[1]!Таблица213[[code]:[упаковка]],4,FALSE)</f>
        <v>ОХЛ</v>
      </c>
      <c r="H1067" t="str">
        <f>VLOOKUP(мпф1[[#This Row],[артикул]],[1]!Таблица213[[code]:[упаковка]],5,FALSE)</f>
        <v>голень</v>
      </c>
      <c r="I1067" s="7" cm="1">
        <f t="array" ref="I1067">INDEX('[1]прайс ЗПП'!$A$1:$D$1080,MATCH(1,(мпф1[[#This Row],[артикул]]='[1]прайс ЗПП'!$B$1:$B$1080)*(мпф1[[#This Row],[Source.Name.1]]='[1]прайс ЗПП'!$A$1:$A$1080),0),4)</f>
        <v>879.42371575734967</v>
      </c>
      <c r="J1067" s="7">
        <f>мпф1[[#This Row],[цена]]*мпф1[[#This Row],[объем]]</f>
        <v>350335.62152336026</v>
      </c>
      <c r="K1067" s="7">
        <v>3304.29</v>
      </c>
      <c r="L1067" t="s">
        <v>187</v>
      </c>
    </row>
    <row r="1068" spans="1:12" x14ac:dyDescent="0.35">
      <c r="A1068" t="s">
        <v>147</v>
      </c>
      <c r="B1068" t="s">
        <v>179</v>
      </c>
      <c r="C1068" t="s">
        <v>25</v>
      </c>
      <c r="D1068">
        <f>VLOOKUP(мпф1[[#This Row],[Номенклатура]],[1]!Таблица213[[product_name]:[упаковка]],7,FALSE)</f>
        <v>713</v>
      </c>
      <c r="E1068" t="s">
        <v>74</v>
      </c>
      <c r="F1068" s="7">
        <v>9200.2933083974167</v>
      </c>
      <c r="G1068" t="str">
        <f>VLOOKUP(мпф1[[#This Row],[артикул]],[1]!Таблица213[[code]:[упаковка]],4,FALSE)</f>
        <v>ОХЛ</v>
      </c>
      <c r="H1068" t="str">
        <f>VLOOKUP(мпф1[[#This Row],[артикул]],[1]!Таблица213[[code]:[упаковка]],5,FALSE)</f>
        <v>голень</v>
      </c>
      <c r="I1068" s="7" cm="1">
        <f t="array" ref="I1068">INDEX('[1]прайс ЗПП'!$A$1:$D$1080,MATCH(1,(мпф1[[#This Row],[артикул]]='[1]прайс ЗПП'!$B$1:$B$1080)*(мпф1[[#This Row],[Source.Name.1]]='[1]прайс ЗПП'!$A$1:$A$1080),0),4)</f>
        <v>844.1513540307958</v>
      </c>
      <c r="J1068" s="7">
        <f>мпф1[[#This Row],[цена]]*мпф1[[#This Row],[объем]]</f>
        <v>7766440.0537641495</v>
      </c>
      <c r="K1068" s="7">
        <v>6606.8200000000006</v>
      </c>
      <c r="L1068" t="s">
        <v>187</v>
      </c>
    </row>
    <row r="1069" spans="1:12" x14ac:dyDescent="0.35">
      <c r="A1069" t="s">
        <v>147</v>
      </c>
      <c r="B1069" t="s">
        <v>179</v>
      </c>
      <c r="C1069" t="s">
        <v>25</v>
      </c>
      <c r="D1069">
        <f>VLOOKUP(мпф1[[#This Row],[Номенклатура]],[1]!Таблица213[[product_name]:[упаковка]],7,FALSE)</f>
        <v>714</v>
      </c>
      <c r="E1069" t="s">
        <v>32</v>
      </c>
      <c r="F1069" s="7">
        <v>225.56028591513717</v>
      </c>
      <c r="G1069" t="str">
        <f>VLOOKUP(мпф1[[#This Row],[артикул]],[1]!Таблица213[[code]:[упаковка]],4,FALSE)</f>
        <v>ОХЛ</v>
      </c>
      <c r="H1069" t="str">
        <f>VLOOKUP(мпф1[[#This Row],[артикул]],[1]!Таблица213[[code]:[упаковка]],5,FALSE)</f>
        <v>крыло</v>
      </c>
      <c r="I1069" s="7" cm="1">
        <f t="array" ref="I1069">INDEX('[1]прайс ЗПП'!$A$1:$D$1080,MATCH(1,(мпф1[[#This Row],[артикул]]='[1]прайс ЗПП'!$B$1:$B$1080)*(мпф1[[#This Row],[Source.Name.1]]='[1]прайс ЗПП'!$A$1:$A$1080),0),4)</f>
        <v>861.98555697690119</v>
      </c>
      <c r="J1069" s="7">
        <f>мпф1[[#This Row],[цена]]*мпф1[[#This Row],[объем]]</f>
        <v>194429.70868642861</v>
      </c>
      <c r="K1069" s="7">
        <v>3559.873</v>
      </c>
      <c r="L1069" t="s">
        <v>187</v>
      </c>
    </row>
    <row r="1070" spans="1:12" x14ac:dyDescent="0.35">
      <c r="A1070" t="s">
        <v>147</v>
      </c>
      <c r="B1070" t="s">
        <v>179</v>
      </c>
      <c r="C1070" t="s">
        <v>25</v>
      </c>
      <c r="D1070">
        <f>VLOOKUP(мпф1[[#This Row],[Номенклатура]],[1]!Таблица213[[product_name]:[упаковка]],7,FALSE)</f>
        <v>715</v>
      </c>
      <c r="E1070" t="s">
        <v>75</v>
      </c>
      <c r="F1070" s="7">
        <v>8622.9886344358456</v>
      </c>
      <c r="G1070" t="str">
        <f>VLOOKUP(мпф1[[#This Row],[артикул]],[1]!Таблица213[[code]:[упаковка]],4,FALSE)</f>
        <v>ОХЛ</v>
      </c>
      <c r="H1070" t="str">
        <f>VLOOKUP(мпф1[[#This Row],[артикул]],[1]!Таблица213[[code]:[упаковка]],5,FALSE)</f>
        <v>крыло</v>
      </c>
      <c r="I1070" s="7" cm="1">
        <f t="array" ref="I1070">INDEX('[1]прайс ЗПП'!$A$1:$D$1080,MATCH(1,(мпф1[[#This Row],[артикул]]='[1]прайс ЗПП'!$B$1:$B$1080)*(мпф1[[#This Row],[Source.Name.1]]='[1]прайс ЗПП'!$A$1:$A$1080),0),4)</f>
        <v>829.85439959197606</v>
      </c>
      <c r="J1070" s="7">
        <f>мпф1[[#This Row],[цена]]*мпф1[[#This Row],[объем]]</f>
        <v>7155825.0559181925</v>
      </c>
      <c r="K1070" s="7">
        <v>7799.8</v>
      </c>
      <c r="L1070" t="s">
        <v>187</v>
      </c>
    </row>
    <row r="1071" spans="1:12" x14ac:dyDescent="0.35">
      <c r="A1071" t="s">
        <v>147</v>
      </c>
      <c r="B1071" t="s">
        <v>179</v>
      </c>
      <c r="C1071" t="s">
        <v>25</v>
      </c>
      <c r="D1071">
        <f>VLOOKUP(мпф1[[#This Row],[Номенклатура]],[1]!Таблица213[[product_name]:[упаковка]],7,FALSE)</f>
        <v>716</v>
      </c>
      <c r="E1071" t="s">
        <v>34</v>
      </c>
      <c r="F1071" s="7">
        <v>54.652346718886356</v>
      </c>
      <c r="G1071" t="str">
        <f>VLOOKUP(мпф1[[#This Row],[артикул]],[1]!Таблица213[[code]:[упаковка]],4,FALSE)</f>
        <v>ОХЛ</v>
      </c>
      <c r="H1071" t="str">
        <f>VLOOKUP(мпф1[[#This Row],[артикул]],[1]!Таблица213[[code]:[упаковка]],5,FALSE)</f>
        <v>четвертина</v>
      </c>
      <c r="I1071" s="7" cm="1">
        <f t="array" ref="I1071">INDEX('[1]прайс ЗПП'!$A$1:$D$1080,MATCH(1,(мпф1[[#This Row],[артикул]]='[1]прайс ЗПП'!$B$1:$B$1080)*(мпф1[[#This Row],[Source.Name.1]]='[1]прайс ЗПП'!$A$1:$A$1080),0),4)</f>
        <v>824.41362190160498</v>
      </c>
      <c r="J1071" s="7">
        <f>мпф1[[#This Row],[цена]]*мпф1[[#This Row],[объем]]</f>
        <v>45056.1391039394</v>
      </c>
      <c r="K1071" s="7">
        <v>330.59999999999997</v>
      </c>
      <c r="L1071" t="s">
        <v>187</v>
      </c>
    </row>
    <row r="1072" spans="1:12" x14ac:dyDescent="0.35">
      <c r="A1072" t="s">
        <v>147</v>
      </c>
      <c r="B1072" t="s">
        <v>179</v>
      </c>
      <c r="C1072" t="s">
        <v>25</v>
      </c>
      <c r="D1072">
        <f>VLOOKUP(мпф1[[#This Row],[Номенклатура]],[1]!Таблица213[[product_name]:[упаковка]],7,FALSE)</f>
        <v>717</v>
      </c>
      <c r="E1072" t="s">
        <v>76</v>
      </c>
      <c r="F1072" s="7">
        <v>5751.6883512427985</v>
      </c>
      <c r="G1072" t="str">
        <f>VLOOKUP(мпф1[[#This Row],[артикул]],[1]!Таблица213[[code]:[упаковка]],4,FALSE)</f>
        <v>ОХЛ</v>
      </c>
      <c r="H1072" t="str">
        <f>VLOOKUP(мпф1[[#This Row],[артикул]],[1]!Таблица213[[code]:[упаковка]],5,FALSE)</f>
        <v>четвертина</v>
      </c>
      <c r="I1072" s="7" cm="1">
        <f t="array" ref="I1072">INDEX('[1]прайс ЗПП'!$A$1:$D$1080,MATCH(1,(мпф1[[#This Row],[артикул]]='[1]прайс ЗПП'!$B$1:$B$1080)*(мпф1[[#This Row],[Source.Name.1]]='[1]прайс ЗПП'!$A$1:$A$1080),0),4)</f>
        <v>797.93132451385395</v>
      </c>
      <c r="J1072" s="7">
        <f>мпф1[[#This Row],[цена]]*мпф1[[#This Row],[объем]]</f>
        <v>4589452.3042980712</v>
      </c>
      <c r="K1072" s="7">
        <v>5506.2</v>
      </c>
      <c r="L1072" t="s">
        <v>187</v>
      </c>
    </row>
    <row r="1073" spans="1:12" x14ac:dyDescent="0.35">
      <c r="A1073" t="s">
        <v>147</v>
      </c>
      <c r="B1073" t="s">
        <v>179</v>
      </c>
      <c r="C1073" t="s">
        <v>25</v>
      </c>
      <c r="D1073">
        <f>VLOOKUP(мпф1[[#This Row],[Номенклатура]],[1]!Таблица213[[product_name]:[упаковка]],7,FALSE)</f>
        <v>718</v>
      </c>
      <c r="E1073" t="s">
        <v>36</v>
      </c>
      <c r="F1073" s="7">
        <v>577.74440548689415</v>
      </c>
      <c r="G1073" t="str">
        <f>VLOOKUP(мпф1[[#This Row],[артикул]],[1]!Таблица213[[code]:[упаковка]],4,FALSE)</f>
        <v>ОХЛ</v>
      </c>
      <c r="H1073" t="str">
        <f>VLOOKUP(мпф1[[#This Row],[артикул]],[1]!Таблица213[[code]:[упаковка]],5,FALSE)</f>
        <v>филе</v>
      </c>
      <c r="I1073" s="7" cm="1">
        <f t="array" ref="I1073">INDEX('[1]прайс ЗПП'!$A$1:$D$1080,MATCH(1,(мпф1[[#This Row],[артикул]]='[1]прайс ЗПП'!$B$1:$B$1080)*(мпф1[[#This Row],[Source.Name.1]]='[1]прайс ЗПП'!$A$1:$A$1080),0),4)</f>
        <v>1115.6012441929406</v>
      </c>
      <c r="J1073" s="7">
        <f>мпф1[[#This Row],[цена]]*мпф1[[#This Row],[объем]]</f>
        <v>644532.37758668989</v>
      </c>
      <c r="K1073" s="7">
        <v>3851.92</v>
      </c>
      <c r="L1073" t="s">
        <v>187</v>
      </c>
    </row>
    <row r="1074" spans="1:12" x14ac:dyDescent="0.35">
      <c r="A1074" t="s">
        <v>147</v>
      </c>
      <c r="B1074" t="s">
        <v>179</v>
      </c>
      <c r="C1074" t="s">
        <v>25</v>
      </c>
      <c r="D1074">
        <f>VLOOKUP(мпф1[[#This Row],[Номенклатура]],[1]!Таблица213[[product_name]:[упаковка]],7,FALSE)</f>
        <v>719</v>
      </c>
      <c r="E1074" t="s">
        <v>77</v>
      </c>
      <c r="F1074" s="7">
        <v>20706.643433578065</v>
      </c>
      <c r="G1074" t="str">
        <f>VLOOKUP(мпф1[[#This Row],[артикул]],[1]!Таблица213[[code]:[упаковка]],4,FALSE)</f>
        <v>ОХЛ</v>
      </c>
      <c r="H1074" t="str">
        <f>VLOOKUP(мпф1[[#This Row],[артикул]],[1]!Таблица213[[code]:[упаковка]],5,FALSE)</f>
        <v>филе</v>
      </c>
      <c r="I1074" s="7" cm="1">
        <f t="array" ref="I1074">INDEX('[1]прайс ЗПП'!$A$1:$D$1080,MATCH(1,(мпф1[[#This Row],[артикул]]='[1]прайс ЗПП'!$B$1:$B$1080)*(мпф1[[#This Row],[Source.Name.1]]='[1]прайс ЗПП'!$A$1:$A$1080),0),4)</f>
        <v>1080.2037060068903</v>
      </c>
      <c r="J1074" s="7">
        <f>мпф1[[#This Row],[цена]]*мпф1[[#This Row],[объем]]</f>
        <v>22367392.975914266</v>
      </c>
      <c r="K1074" s="7">
        <v>16510.5</v>
      </c>
      <c r="L1074" t="s">
        <v>187</v>
      </c>
    </row>
    <row r="1075" spans="1:12" x14ac:dyDescent="0.35">
      <c r="A1075" t="s">
        <v>147</v>
      </c>
      <c r="B1075" t="s">
        <v>179</v>
      </c>
      <c r="C1075" t="s">
        <v>25</v>
      </c>
      <c r="D1075">
        <f>VLOOKUP(мпф1[[#This Row],[Номенклатура]],[1]!Таблица213[[product_name]:[упаковка]],7,FALSE)</f>
        <v>727</v>
      </c>
      <c r="E1075" t="s">
        <v>38</v>
      </c>
      <c r="F1075" s="7">
        <v>116.91833070481758</v>
      </c>
      <c r="G1075" t="str">
        <f>VLOOKUP(мпф1[[#This Row],[артикул]],[1]!Таблица213[[code]:[упаковка]],4,FALSE)</f>
        <v>ОХЛ</v>
      </c>
      <c r="H1075" t="str">
        <f>VLOOKUP(мпф1[[#This Row],[артикул]],[1]!Таблица213[[code]:[упаковка]],5,FALSE)</f>
        <v>грудка</v>
      </c>
      <c r="I1075" s="7" cm="1">
        <f t="array" ref="I1075">INDEX('[1]прайс ЗПП'!$A$1:$D$1080,MATCH(1,(мпф1[[#This Row],[артикул]]='[1]прайс ЗПП'!$B$1:$B$1080)*(мпф1[[#This Row],[Source.Name.1]]='[1]прайс ЗПП'!$A$1:$A$1080),0),4)</f>
        <v>892.01161834977916</v>
      </c>
      <c r="J1075" s="7">
        <f>мпф1[[#This Row],[цена]]*мпф1[[#This Row],[объем]]</f>
        <v>104292.509386759</v>
      </c>
      <c r="K1075" s="7">
        <v>1982.1779999999999</v>
      </c>
      <c r="L1075" t="s">
        <v>187</v>
      </c>
    </row>
    <row r="1076" spans="1:12" x14ac:dyDescent="0.35">
      <c r="A1076" t="s">
        <v>147</v>
      </c>
      <c r="B1076" t="s">
        <v>179</v>
      </c>
      <c r="C1076" t="s">
        <v>25</v>
      </c>
      <c r="D1076">
        <f>VLOOKUP(мпф1[[#This Row],[Номенклатура]],[1]!Таблица213[[product_name]:[упаковка]],7,FALSE)</f>
        <v>725</v>
      </c>
      <c r="E1076" t="s">
        <v>78</v>
      </c>
      <c r="F1076" s="7">
        <v>5759.3250220659329</v>
      </c>
      <c r="G1076" t="str">
        <f>VLOOKUP(мпф1[[#This Row],[артикул]],[1]!Таблица213[[code]:[упаковка]],4,FALSE)</f>
        <v>ОХЛ</v>
      </c>
      <c r="H1076" t="str">
        <f>VLOOKUP(мпф1[[#This Row],[артикул]],[1]!Таблица213[[code]:[упаковка]],5,FALSE)</f>
        <v>грудка</v>
      </c>
      <c r="I1076" s="7" cm="1">
        <f t="array" ref="I1076">INDEX('[1]прайс ЗПП'!$A$1:$D$1080,MATCH(1,(мпф1[[#This Row],[артикул]]='[1]прайс ЗПП'!$B$1:$B$1080)*(мпф1[[#This Row],[Source.Name.1]]='[1]прайс ЗПП'!$A$1:$A$1080),0),4)</f>
        <v>862.49501473572752</v>
      </c>
      <c r="J1076" s="7">
        <f>мпф1[[#This Row],[цена]]*мпф1[[#This Row],[объем]]</f>
        <v>4967389.1197746014</v>
      </c>
      <c r="K1076" s="7">
        <v>5826.07</v>
      </c>
      <c r="L1076" t="s">
        <v>187</v>
      </c>
    </row>
    <row r="1077" spans="1:12" x14ac:dyDescent="0.35">
      <c r="A1077" t="s">
        <v>147</v>
      </c>
      <c r="B1077" t="s">
        <v>179</v>
      </c>
      <c r="C1077" t="s">
        <v>25</v>
      </c>
      <c r="D1077">
        <f>VLOOKUP(мпф1[[#This Row],[Номенклатура]],[1]!Таблица213[[product_name]:[упаковка]],7,FALSE)</f>
        <v>721</v>
      </c>
      <c r="E1077" t="s">
        <v>183</v>
      </c>
      <c r="F1077" s="7">
        <v>684.09661582606032</v>
      </c>
      <c r="G1077" t="str">
        <f>VLOOKUP(мпф1[[#This Row],[артикул]],[1]!Таблица213[[code]:[упаковка]],4,FALSE)</f>
        <v>ОХЛ</v>
      </c>
      <c r="H1077" t="str">
        <f>VLOOKUP(мпф1[[#This Row],[артикул]],[1]!Таблица213[[code]:[упаковка]],5,FALSE)</f>
        <v>половинка</v>
      </c>
      <c r="I1077" s="7" cm="1">
        <f t="array" ref="I1077">INDEX('[1]прайс ЗПП'!$A$1:$D$1080,MATCH(1,(мпф1[[#This Row],[артикул]]='[1]прайс ЗПП'!$B$1:$B$1080)*(мпф1[[#This Row],[Source.Name.1]]='[1]прайс ЗПП'!$A$1:$A$1080),0),4)</f>
        <v>824.0947899572418</v>
      </c>
      <c r="J1077" s="7">
        <f>мпф1[[#This Row],[цена]]*мпф1[[#This Row],[объем]]</f>
        <v>563760.45692963712</v>
      </c>
      <c r="K1077" s="7">
        <v>108.89999999999999</v>
      </c>
      <c r="L1077" t="s">
        <v>187</v>
      </c>
    </row>
    <row r="1078" spans="1:12" x14ac:dyDescent="0.35">
      <c r="A1078" t="s">
        <v>147</v>
      </c>
      <c r="B1078" t="s">
        <v>179</v>
      </c>
      <c r="C1078" t="s">
        <v>25</v>
      </c>
      <c r="D1078">
        <f>VLOOKUP(мпф1[[#This Row],[Номенклатура]],[1]!Таблица213[[product_name]:[упаковка]],7,FALSE)</f>
        <v>29</v>
      </c>
      <c r="E1078" t="s">
        <v>79</v>
      </c>
      <c r="F1078" s="7">
        <v>49.417447607881925</v>
      </c>
      <c r="G1078" t="str">
        <f>VLOOKUP(мпф1[[#This Row],[артикул]],[1]!Таблица213[[code]:[упаковка]],4,FALSE)</f>
        <v>ОХЛ</v>
      </c>
      <c r="H1078" t="str">
        <f>VLOOKUP(мпф1[[#This Row],[артикул]],[1]!Таблица213[[code]:[упаковка]],5,FALSE)</f>
        <v>табак</v>
      </c>
      <c r="I1078" s="7" cm="1">
        <f t="array" ref="I1078">INDEX('[1]прайс ЗПП'!$A$1:$D$1080,MATCH(1,(мпф1[[#This Row],[артикул]]='[1]прайс ЗПП'!$B$1:$B$1080)*(мпф1[[#This Row],[Source.Name.1]]='[1]прайс ЗПП'!$A$1:$A$1080),0),4)</f>
        <v>756.97977270214278</v>
      </c>
      <c r="J1078" s="7">
        <f>мпф1[[#This Row],[цена]]*мпф1[[#This Row],[объем]]</f>
        <v>37408.008257734509</v>
      </c>
      <c r="K1078" s="7">
        <v>2419</v>
      </c>
      <c r="L1078" t="s">
        <v>187</v>
      </c>
    </row>
    <row r="1079" spans="1:12" x14ac:dyDescent="0.35">
      <c r="A1079" t="s">
        <v>147</v>
      </c>
      <c r="B1079" t="s">
        <v>179</v>
      </c>
      <c r="C1079" t="s">
        <v>25</v>
      </c>
      <c r="D1079">
        <f>VLOOKUP(мпф1[[#This Row],[Номенклатура]],[1]!Таблица213[[product_name]:[упаковка]],7,FALSE)</f>
        <v>30</v>
      </c>
      <c r="E1079" t="s">
        <v>80</v>
      </c>
      <c r="F1079" s="7">
        <v>13799.822244501027</v>
      </c>
      <c r="G1079" t="str">
        <f>VLOOKUP(мпф1[[#This Row],[артикул]],[1]!Таблица213[[code]:[упаковка]],4,FALSE)</f>
        <v>ОХЛ</v>
      </c>
      <c r="H1079" t="str">
        <f>VLOOKUP(мпф1[[#This Row],[артикул]],[1]!Таблица213[[code]:[упаковка]],5,FALSE)</f>
        <v>рагу</v>
      </c>
      <c r="I1079" s="7" cm="1">
        <f t="array" ref="I1079">INDEX('[1]прайс ЗПП'!$A$1:$D$1080,MATCH(1,(мпф1[[#This Row],[артикул]]='[1]прайс ЗПП'!$B$1:$B$1080)*(мпф1[[#This Row],[Source.Name.1]]='[1]прайс ЗПП'!$A$1:$A$1080),0),4)</f>
        <v>708.75275821490163</v>
      </c>
      <c r="J1079" s="7">
        <f>мпф1[[#This Row],[цена]]*мпф1[[#This Row],[объем]]</f>
        <v>9780662.0786654577</v>
      </c>
      <c r="K1079" s="7">
        <v>5498.8</v>
      </c>
      <c r="L1079" t="s">
        <v>187</v>
      </c>
    </row>
    <row r="1080" spans="1:12" x14ac:dyDescent="0.35">
      <c r="A1080" t="s">
        <v>147</v>
      </c>
      <c r="B1080" t="s">
        <v>179</v>
      </c>
      <c r="C1080" t="s">
        <v>25</v>
      </c>
      <c r="D1080">
        <f>VLOOKUP(мпф1[[#This Row],[Номенклатура]],[1]!Таблица213[[product_name]:[упаковка]],7,FALSE)</f>
        <v>781</v>
      </c>
      <c r="E1080" s="22" t="s">
        <v>188</v>
      </c>
      <c r="F1080" s="7">
        <v>4372.3971334753487</v>
      </c>
      <c r="G1080" t="str">
        <f>VLOOKUP(мпф1[[#This Row],[артикул]],[1]!Таблица213[[code]:[упаковка]],4,FALSE)</f>
        <v>ОХЛ</v>
      </c>
      <c r="H1080" t="str">
        <f>VLOOKUP(мпф1[[#This Row],[артикул]],[1]!Таблица213[[code]:[упаковка]],5,FALSE)</f>
        <v>спинка</v>
      </c>
      <c r="I1080" s="7" cm="1">
        <f t="array" ref="I1080">INDEX('[1]прайс ЗПП'!$A$1:$D$1080,MATCH(1,(мпф1[[#This Row],[артикул]]='[1]прайс ЗПП'!$B$1:$B$1080)*(мпф1[[#This Row],[Source.Name.1]]='[1]прайс ЗПП'!$A$1:$A$1080),0),4)</f>
        <v>364.24820180451223</v>
      </c>
      <c r="J1080" s="7">
        <f>мпф1[[#This Row],[цена]]*мпф1[[#This Row],[объем]]</f>
        <v>1592637.7934435997</v>
      </c>
      <c r="K1080" s="7">
        <v>2965.9</v>
      </c>
      <c r="L1080" t="s">
        <v>187</v>
      </c>
    </row>
    <row r="1081" spans="1:12" x14ac:dyDescent="0.35">
      <c r="A1081" t="s">
        <v>147</v>
      </c>
      <c r="B1081" t="s">
        <v>179</v>
      </c>
      <c r="C1081" t="s">
        <v>25</v>
      </c>
      <c r="D1081">
        <f>VLOOKUP(мпф1[[#This Row],[Номенклатура]],[1]!Таблица213[[product_name]:[упаковка]],7,FALSE)</f>
        <v>730</v>
      </c>
      <c r="E1081" t="s">
        <v>45</v>
      </c>
      <c r="F1081" s="7">
        <v>112.96912281547584</v>
      </c>
      <c r="G1081" t="str">
        <f>VLOOKUP(мпф1[[#This Row],[артикул]],[1]!Таблица213[[code]:[упаковка]],4,FALSE)</f>
        <v>ОХЛ</v>
      </c>
      <c r="H1081" t="str">
        <f>VLOOKUP(мпф1[[#This Row],[артикул]],[1]!Таблица213[[code]:[упаковка]],5,FALSE)</f>
        <v>желудки</v>
      </c>
      <c r="I1081" s="7" cm="1">
        <f t="array" ref="I1081">INDEX('[1]прайс ЗПП'!$A$1:$D$1080,MATCH(1,(мпф1[[#This Row],[артикул]]='[1]прайс ЗПП'!$B$1:$B$1080)*(мпф1[[#This Row],[Source.Name.1]]='[1]прайс ЗПП'!$A$1:$A$1080),0),4)</f>
        <v>560.90275787115536</v>
      </c>
      <c r="J1081" s="7">
        <f>мпф1[[#This Row],[цена]]*мпф1[[#This Row],[объем]]</f>
        <v>63364.69254148566</v>
      </c>
      <c r="K1081" s="7">
        <v>879.80000000000007</v>
      </c>
      <c r="L1081" t="s">
        <v>187</v>
      </c>
    </row>
    <row r="1082" spans="1:12" x14ac:dyDescent="0.35">
      <c r="A1082" t="s">
        <v>147</v>
      </c>
      <c r="B1082" t="s">
        <v>179</v>
      </c>
      <c r="C1082" t="s">
        <v>25</v>
      </c>
      <c r="D1082">
        <f>VLOOKUP(мпф1[[#This Row],[Номенклатура]],[1]!Таблица213[[product_name]:[упаковка]],7,FALSE)</f>
        <v>731</v>
      </c>
      <c r="E1082" t="s">
        <v>81</v>
      </c>
      <c r="F1082" s="7">
        <v>1386.9337356640194</v>
      </c>
      <c r="G1082" t="str">
        <f>VLOOKUP(мпф1[[#This Row],[артикул]],[1]!Таблица213[[code]:[упаковка]],4,FALSE)</f>
        <v>ОХЛ</v>
      </c>
      <c r="H1082" t="str">
        <f>VLOOKUP(мпф1[[#This Row],[артикул]],[1]!Таблица213[[code]:[упаковка]],5,FALSE)</f>
        <v>желудки</v>
      </c>
      <c r="I1082" s="7" cm="1">
        <f t="array" ref="I1082">INDEX('[1]прайс ЗПП'!$A$1:$D$1080,MATCH(1,(мпф1[[#This Row],[артикул]]='[1]прайс ЗПП'!$B$1:$B$1080)*(мпф1[[#This Row],[Source.Name.1]]='[1]прайс ЗПП'!$A$1:$A$1080),0),4)</f>
        <v>540.1907544383015</v>
      </c>
      <c r="J1082" s="7">
        <f>мпф1[[#This Row],[цена]]*мпф1[[#This Row],[объем]]</f>
        <v>749208.78102427849</v>
      </c>
      <c r="K1082" s="7">
        <v>3851.4413851608001</v>
      </c>
      <c r="L1082" t="s">
        <v>187</v>
      </c>
    </row>
    <row r="1083" spans="1:12" x14ac:dyDescent="0.35">
      <c r="A1083" t="s">
        <v>147</v>
      </c>
      <c r="B1083" t="s">
        <v>179</v>
      </c>
      <c r="C1083" t="s">
        <v>25</v>
      </c>
      <c r="D1083">
        <f>VLOOKUP(мпф1[[#This Row],[Номенклатура]],[1]!Таблица213[[product_name]:[упаковка]],7,FALSE)</f>
        <v>732</v>
      </c>
      <c r="E1083" t="s">
        <v>47</v>
      </c>
      <c r="F1083" s="7">
        <v>114.33019658433699</v>
      </c>
      <c r="G1083" t="str">
        <f>VLOOKUP(мпф1[[#This Row],[артикул]],[1]!Таблица213[[code]:[упаковка]],4,FALSE)</f>
        <v>ОХЛ</v>
      </c>
      <c r="H1083" t="str">
        <f>VLOOKUP(мпф1[[#This Row],[артикул]],[1]!Таблица213[[code]:[упаковка]],5,FALSE)</f>
        <v>печень</v>
      </c>
      <c r="I1083" s="7" cm="1">
        <f t="array" ref="I1083">INDEX('[1]прайс ЗПП'!$A$1:$D$1080,MATCH(1,(мпф1[[#This Row],[артикул]]='[1]прайс ЗПП'!$B$1:$B$1080)*(мпф1[[#This Row],[Source.Name.1]]='[1]прайс ЗПП'!$A$1:$A$1080),0),4)</f>
        <v>536.38736888300605</v>
      </c>
      <c r="J1083" s="7">
        <f>мпф1[[#This Row],[цена]]*мпф1[[#This Row],[объем]]</f>
        <v>61325.273329749361</v>
      </c>
      <c r="K1083" s="7">
        <v>990.6</v>
      </c>
      <c r="L1083" t="s">
        <v>187</v>
      </c>
    </row>
    <row r="1084" spans="1:12" x14ac:dyDescent="0.35">
      <c r="A1084" t="s">
        <v>147</v>
      </c>
      <c r="B1084" t="s">
        <v>179</v>
      </c>
      <c r="C1084" t="s">
        <v>25</v>
      </c>
      <c r="D1084">
        <f>VLOOKUP(мпф1[[#This Row],[Номенклатура]],[1]!Таблица213[[product_name]:[упаковка]],7,FALSE)</f>
        <v>733</v>
      </c>
      <c r="E1084" t="s">
        <v>82</v>
      </c>
      <c r="F1084" s="7">
        <v>8047.0869134360264</v>
      </c>
      <c r="G1084" t="str">
        <f>VLOOKUP(мпф1[[#This Row],[артикул]],[1]!Таблица213[[code]:[упаковка]],4,FALSE)</f>
        <v>ОХЛ</v>
      </c>
      <c r="H1084" t="str">
        <f>VLOOKUP(мпф1[[#This Row],[артикул]],[1]!Таблица213[[code]:[упаковка]],5,FALSE)</f>
        <v>печень</v>
      </c>
      <c r="I1084" s="7" cm="1">
        <f t="array" ref="I1084">INDEX('[1]прайс ЗПП'!$A$1:$D$1080,MATCH(1,(мпф1[[#This Row],[артикул]]='[1]прайс ЗПП'!$B$1:$B$1080)*(мпф1[[#This Row],[Source.Name.1]]='[1]прайс ЗПП'!$A$1:$A$1080),0),4)</f>
        <v>513.45759555870882</v>
      </c>
      <c r="J1084" s="7">
        <f>мпф1[[#This Row],[цена]]*мпф1[[#This Row],[объем]]</f>
        <v>4131837.8978248136</v>
      </c>
      <c r="K1084" s="7">
        <v>3855.6</v>
      </c>
      <c r="L1084" t="s">
        <v>187</v>
      </c>
    </row>
    <row r="1085" spans="1:12" x14ac:dyDescent="0.35">
      <c r="A1085" t="s">
        <v>147</v>
      </c>
      <c r="B1085" t="s">
        <v>179</v>
      </c>
      <c r="C1085" t="s">
        <v>25</v>
      </c>
      <c r="D1085">
        <f>VLOOKUP(мпф1[[#This Row],[Номенклатура]],[1]!Таблица213[[product_name]:[упаковка]],7,FALSE)</f>
        <v>734</v>
      </c>
      <c r="E1085" t="s">
        <v>49</v>
      </c>
      <c r="F1085" s="7">
        <v>119.06463934032939</v>
      </c>
      <c r="G1085" t="str">
        <f>VLOOKUP(мпф1[[#This Row],[артикул]],[1]!Таблица213[[code]:[упаковка]],4,FALSE)</f>
        <v>ОХЛ</v>
      </c>
      <c r="H1085" t="str">
        <f>VLOOKUP(мпф1[[#This Row],[артикул]],[1]!Таблица213[[code]:[упаковка]],5,FALSE)</f>
        <v>сердце</v>
      </c>
      <c r="I1085" s="7" cm="1">
        <f t="array" ref="I1085">INDEX('[1]прайс ЗПП'!$A$1:$D$1080,MATCH(1,(мпф1[[#This Row],[артикул]]='[1]прайс ЗПП'!$B$1:$B$1080)*(мпф1[[#This Row],[Source.Name.1]]='[1]прайс ЗПП'!$A$1:$A$1080),0),4)</f>
        <v>896.34238000183404</v>
      </c>
      <c r="J1085" s="7">
        <f>мпф1[[#This Row],[цена]]*мпф1[[#This Row],[объем]]</f>
        <v>106722.68220037085</v>
      </c>
      <c r="K1085" s="7">
        <v>651.61976570488116</v>
      </c>
      <c r="L1085" t="s">
        <v>187</v>
      </c>
    </row>
    <row r="1086" spans="1:12" x14ac:dyDescent="0.35">
      <c r="A1086" t="s">
        <v>147</v>
      </c>
      <c r="B1086" t="s">
        <v>179</v>
      </c>
      <c r="C1086" t="s">
        <v>25</v>
      </c>
      <c r="D1086">
        <f>VLOOKUP(мпф1[[#This Row],[Номенклатура]],[1]!Таблица213[[product_name]:[упаковка]],7,FALSE)</f>
        <v>735</v>
      </c>
      <c r="E1086" t="s">
        <v>83</v>
      </c>
      <c r="F1086" s="7">
        <v>2297.9113137665095</v>
      </c>
      <c r="G1086" t="str">
        <f>VLOOKUP(мпф1[[#This Row],[артикул]],[1]!Таблица213[[code]:[упаковка]],4,FALSE)</f>
        <v>ОХЛ</v>
      </c>
      <c r="H1086" t="str">
        <f>VLOOKUP(мпф1[[#This Row],[артикул]],[1]!Таблица213[[code]:[упаковка]],5,FALSE)</f>
        <v>сердце</v>
      </c>
      <c r="I1086" s="7" cm="1">
        <f t="array" ref="I1086">INDEX('[1]прайс ЗПП'!$A$1:$D$1080,MATCH(1,(мпф1[[#This Row],[артикул]]='[1]прайс ЗПП'!$B$1:$B$1080)*(мпф1[[#This Row],[Source.Name.1]]='[1]прайс ЗПП'!$A$1:$A$1080),0),4)</f>
        <v>872.19912269320412</v>
      </c>
      <c r="J1086" s="7">
        <f>мпф1[[#This Row],[цена]]*мпф1[[#This Row],[объем]]</f>
        <v>2004236.2318939376</v>
      </c>
      <c r="K1086" s="7">
        <v>1245.6010629791899</v>
      </c>
      <c r="L1086" t="s">
        <v>187</v>
      </c>
    </row>
    <row r="1087" spans="1:12" x14ac:dyDescent="0.35">
      <c r="A1087" t="s">
        <v>147</v>
      </c>
      <c r="B1087" t="s">
        <v>179</v>
      </c>
      <c r="C1087" t="s">
        <v>25</v>
      </c>
      <c r="D1087">
        <f>VLOOKUP(мпф1[[#This Row],[Номенклатура]],[1]!Таблица213[[product_name]:[упаковка]],7,FALSE)</f>
        <v>941</v>
      </c>
      <c r="E1087" t="s">
        <v>51</v>
      </c>
      <c r="F1087" s="7">
        <v>1611.1126805950992</v>
      </c>
      <c r="G1087" t="str">
        <f>VLOOKUP(мпф1[[#This Row],[артикул]],[1]!Таблица213[[code]:[упаковка]],4,FALSE)</f>
        <v>ОХЛ</v>
      </c>
      <c r="H1087" t="str">
        <f>VLOOKUP(мпф1[[#This Row],[артикул]],[1]!Таблица213[[code]:[упаковка]],5,FALSE)</f>
        <v>бедро</v>
      </c>
      <c r="I1087" s="7" cm="1">
        <f t="array" ref="I1087">INDEX('[1]прайс ЗПП'!$A$1:$D$1080,MATCH(1,(мпф1[[#This Row],[артикул]]='[1]прайс ЗПП'!$B$1:$B$1080)*(мпф1[[#This Row],[Source.Name.1]]='[1]прайс ЗПП'!$A$1:$A$1080),0),4)</f>
        <v>922.31176824364081</v>
      </c>
      <c r="J1087" s="7">
        <f>мпф1[[#This Row],[цена]]*мпф1[[#This Row],[объем]]</f>
        <v>1485948.185279418</v>
      </c>
      <c r="K1087" s="7">
        <v>4244.6859680472116</v>
      </c>
      <c r="L1087" t="s">
        <v>187</v>
      </c>
    </row>
    <row r="1088" spans="1:12" x14ac:dyDescent="0.35">
      <c r="A1088" t="s">
        <v>147</v>
      </c>
      <c r="B1088" t="s">
        <v>179</v>
      </c>
      <c r="C1088" t="s">
        <v>25</v>
      </c>
      <c r="D1088">
        <f>VLOOKUP(мпф1[[#This Row],[Номенклатура]],[1]!Таблица213[[product_name]:[упаковка]],7,FALSE)</f>
        <v>942</v>
      </c>
      <c r="E1088" t="s">
        <v>52</v>
      </c>
      <c r="F1088" s="7">
        <v>227.92474019409516</v>
      </c>
      <c r="G1088" t="str">
        <f>VLOOKUP(мпф1[[#This Row],[артикул]],[1]!Таблица213[[code]:[упаковка]],4,FALSE)</f>
        <v>ОХЛ</v>
      </c>
      <c r="H1088" t="str">
        <f>VLOOKUP(мпф1[[#This Row],[артикул]],[1]!Таблица213[[code]:[упаковка]],5,FALSE)</f>
        <v>крыло</v>
      </c>
      <c r="I1088" s="7" cm="1">
        <f t="array" ref="I1088">INDEX('[1]прайс ЗПП'!$A$1:$D$1080,MATCH(1,(мпф1[[#This Row],[артикул]]='[1]прайс ЗПП'!$B$1:$B$1080)*(мпф1[[#This Row],[Source.Name.1]]='[1]прайс ЗПП'!$A$1:$A$1080),0),4)</f>
        <v>905.01180654160851</v>
      </c>
      <c r="J1088" s="7">
        <f>мпф1[[#This Row],[цена]]*мпф1[[#This Row],[объем]]</f>
        <v>206274.58087858482</v>
      </c>
      <c r="K1088" s="7">
        <v>1459.4346920669407</v>
      </c>
      <c r="L1088" t="s">
        <v>187</v>
      </c>
    </row>
    <row r="1089" spans="1:12" x14ac:dyDescent="0.35">
      <c r="A1089" t="s">
        <v>147</v>
      </c>
      <c r="B1089" t="s">
        <v>179</v>
      </c>
      <c r="C1089" t="s">
        <v>25</v>
      </c>
      <c r="D1089">
        <f>VLOOKUP(мпф1[[#This Row],[Номенклатура]],[1]!Таблица213[[product_name]:[упаковка]],7,FALSE)</f>
        <v>204</v>
      </c>
      <c r="E1089" t="s">
        <v>84</v>
      </c>
      <c r="F1089" s="7">
        <v>5869.4049324410153</v>
      </c>
      <c r="G1089" t="str">
        <f>VLOOKUP(мпф1[[#This Row],[артикул]],[1]!Таблица213[[code]:[упаковка]],4,FALSE)</f>
        <v>ОХЛ</v>
      </c>
      <c r="H1089" t="str">
        <f>VLOOKUP(мпф1[[#This Row],[артикул]],[1]!Таблица213[[code]:[упаковка]],5,FALSE)</f>
        <v>крыло</v>
      </c>
      <c r="I1089" s="7" cm="1">
        <f t="array" ref="I1089">INDEX('[1]прайс ЗПП'!$A$1:$D$1080,MATCH(1,(мпф1[[#This Row],[артикул]]='[1]прайс ЗПП'!$B$1:$B$1080)*(мпф1[[#This Row],[Source.Name.1]]='[1]прайс ЗПП'!$A$1:$A$1080),0),4)</f>
        <v>841.8213669818382</v>
      </c>
      <c r="J1089" s="7">
        <f>мпф1[[#This Row],[цена]]*мпф1[[#This Row],[объем]]</f>
        <v>4940990.4835974388</v>
      </c>
      <c r="K1089" s="7">
        <v>3290.6841724224646</v>
      </c>
      <c r="L1089" t="s">
        <v>187</v>
      </c>
    </row>
    <row r="1090" spans="1:12" x14ac:dyDescent="0.35">
      <c r="A1090" t="s">
        <v>147</v>
      </c>
      <c r="B1090" t="s">
        <v>179</v>
      </c>
      <c r="C1090" t="s">
        <v>25</v>
      </c>
      <c r="D1090">
        <f>VLOOKUP(мпф1[[#This Row],[Номенклатура]],[1]!Таблица213[[product_name]:[упаковка]],7,FALSE)</f>
        <v>959</v>
      </c>
      <c r="E1090" t="s">
        <v>85</v>
      </c>
      <c r="F1090" s="7">
        <v>691.18156784521489</v>
      </c>
      <c r="G1090" t="str">
        <f>VLOOKUP(мпф1[[#This Row],[артикул]],[1]!Таблица213[[code]:[упаковка]],4,FALSE)</f>
        <v>ОХЛ</v>
      </c>
      <c r="H1090" t="str">
        <f>VLOOKUP(мпф1[[#This Row],[артикул]],[1]!Таблица213[[code]:[упаковка]],5,FALSE)</f>
        <v>табак</v>
      </c>
      <c r="I1090" s="7" cm="1">
        <f t="array" ref="I1090">INDEX('[1]прайс ЗПП'!$A$1:$D$1080,MATCH(1,(мпф1[[#This Row],[артикул]]='[1]прайс ЗПП'!$B$1:$B$1080)*(мпф1[[#This Row],[Source.Name.1]]='[1]прайс ЗПП'!$A$1:$A$1080),0),4)</f>
        <v>679.41102309686619</v>
      </c>
      <c r="J1090" s="7">
        <f>мпф1[[#This Row],[цена]]*мпф1[[#This Row],[объем]]</f>
        <v>469596.37615541345</v>
      </c>
      <c r="K1090" s="7">
        <v>2843.4927962126012</v>
      </c>
      <c r="L1090" t="s">
        <v>187</v>
      </c>
    </row>
    <row r="1091" spans="1:12" x14ac:dyDescent="0.35">
      <c r="A1091" t="s">
        <v>147</v>
      </c>
      <c r="B1091" t="s">
        <v>179</v>
      </c>
      <c r="C1091" t="s">
        <v>25</v>
      </c>
      <c r="D1091">
        <f>VLOOKUP(мпф1[[#This Row],[Номенклатура]],[1]!Таблица213[[product_name]:[упаковка]],7,FALSE)</f>
        <v>952</v>
      </c>
      <c r="E1091" t="s">
        <v>86</v>
      </c>
      <c r="F1091" s="7">
        <v>4599.693647398617</v>
      </c>
      <c r="G1091" t="str">
        <f>VLOOKUP(мпф1[[#This Row],[артикул]],[1]!Таблица213[[code]:[упаковка]],4,FALSE)</f>
        <v>ОХЛ</v>
      </c>
      <c r="H1091" t="str">
        <f>VLOOKUP(мпф1[[#This Row],[артикул]],[1]!Таблица213[[code]:[упаковка]],5,FALSE)</f>
        <v>голень</v>
      </c>
      <c r="I1091" s="7" cm="1">
        <f t="array" ref="I1091">INDEX('[1]прайс ЗПП'!$A$1:$D$1080,MATCH(1,(мпф1[[#This Row],[артикул]]='[1]прайс ЗПП'!$B$1:$B$1080)*(мпф1[[#This Row],[Source.Name.1]]='[1]прайс ЗПП'!$A$1:$A$1080),0),4)</f>
        <v>886.256214184334</v>
      </c>
      <c r="J1091" s="7">
        <f>мпф1[[#This Row],[цена]]*мпф1[[#This Row],[объем]]</f>
        <v>4076507.0783512294</v>
      </c>
      <c r="K1091" s="7">
        <v>2102.8416457474887</v>
      </c>
      <c r="L1091" t="s">
        <v>187</v>
      </c>
    </row>
    <row r="1092" spans="1:12" x14ac:dyDescent="0.35">
      <c r="A1092" t="s">
        <v>147</v>
      </c>
      <c r="B1092" t="s">
        <v>179</v>
      </c>
      <c r="C1092" t="s">
        <v>25</v>
      </c>
      <c r="D1092">
        <f>VLOOKUP(мпф1[[#This Row],[Номенклатура]],[1]!Таблица213[[product_name]:[упаковка]],7,FALSE)</f>
        <v>953</v>
      </c>
      <c r="E1092" t="s">
        <v>87</v>
      </c>
      <c r="F1092" s="7">
        <v>862.79126028260816</v>
      </c>
      <c r="G1092" t="str">
        <f>VLOOKUP(мпф1[[#This Row],[артикул]],[1]!Таблица213[[code]:[упаковка]],4,FALSE)</f>
        <v>ОХЛ</v>
      </c>
      <c r="H1092" t="str">
        <f>VLOOKUP(мпф1[[#This Row],[артикул]],[1]!Таблица213[[code]:[упаковка]],5,FALSE)</f>
        <v>бедро</v>
      </c>
      <c r="I1092" s="7" cm="1">
        <f t="array" ref="I1092">INDEX('[1]прайс ЗПП'!$A$1:$D$1080,MATCH(1,(мпф1[[#This Row],[артикул]]='[1]прайс ЗПП'!$B$1:$B$1080)*(мпф1[[#This Row],[Source.Name.1]]='[1]прайс ЗПП'!$A$1:$A$1080),0),4)</f>
        <v>897.50906924129276</v>
      </c>
      <c r="J1092" s="7">
        <f>мпф1[[#This Row],[цена]]*мпф1[[#This Row],[объем]]</f>
        <v>774362.98096576566</v>
      </c>
      <c r="K1092" s="7">
        <v>2143.9483446477743</v>
      </c>
      <c r="L1092" t="s">
        <v>187</v>
      </c>
    </row>
    <row r="1093" spans="1:12" x14ac:dyDescent="0.35">
      <c r="A1093" t="s">
        <v>147</v>
      </c>
      <c r="B1093" t="s">
        <v>179</v>
      </c>
      <c r="C1093" t="s">
        <v>25</v>
      </c>
      <c r="D1093">
        <f>VLOOKUP(мпф1[[#This Row],[Номенклатура]],[1]!Таблица213[[product_name]:[упаковка]],7,FALSE)</f>
        <v>954</v>
      </c>
      <c r="E1093" t="s">
        <v>191</v>
      </c>
      <c r="F1093" s="7">
        <v>574.7748875231116</v>
      </c>
      <c r="G1093" t="str">
        <f>VLOOKUP(мпф1[[#This Row],[артикул]],[1]!Таблица213[[code]:[упаковка]],4,FALSE)</f>
        <v>ОХЛ</v>
      </c>
      <c r="H1093" t="str">
        <f>VLOOKUP(мпф1[[#This Row],[артикул]],[1]!Таблица213[[code]:[упаковка]],5,FALSE)</f>
        <v>филе</v>
      </c>
      <c r="I1093" s="7" cm="1">
        <f t="array" ref="I1093">INDEX('[1]прайс ЗПП'!$A$1:$D$1080,MATCH(1,(мпф1[[#This Row],[артикул]]='[1]прайс ЗПП'!$B$1:$B$1080)*(мпф1[[#This Row],[Source.Name.1]]='[1]прайс ЗПП'!$A$1:$A$1080),0),4)</f>
        <v>1092.83193523881</v>
      </c>
      <c r="J1093" s="7">
        <f>мпф1[[#This Row],[цена]]*мпф1[[#This Row],[объем]]</f>
        <v>628132.35265855142</v>
      </c>
      <c r="K1093" s="7">
        <v>2857.5041659184117</v>
      </c>
      <c r="L1093" t="s">
        <v>187</v>
      </c>
    </row>
    <row r="1094" spans="1:12" x14ac:dyDescent="0.35">
      <c r="A1094" t="s">
        <v>147</v>
      </c>
      <c r="B1094" t="s">
        <v>179</v>
      </c>
      <c r="C1094" t="s">
        <v>25</v>
      </c>
      <c r="D1094">
        <f>VLOOKUP(мпф1[[#This Row],[Номенклатура]],[1]!Таблица213[[product_name]:[упаковка]],7,FALSE)</f>
        <v>958</v>
      </c>
      <c r="E1094" t="s">
        <v>58</v>
      </c>
      <c r="F1094" s="7">
        <v>1729.2526342110657</v>
      </c>
      <c r="G1094" t="str">
        <f>VLOOKUP(мпф1[[#This Row],[артикул]],[1]!Таблица213[[code]:[упаковка]],4,FALSE)</f>
        <v>ОХЛ</v>
      </c>
      <c r="H1094" t="str">
        <f>VLOOKUP(мпф1[[#This Row],[артикул]],[1]!Таблица213[[code]:[упаковка]],5,FALSE)</f>
        <v>табак</v>
      </c>
      <c r="I1094" s="7" cm="1">
        <f t="array" ref="I1094">INDEX('[1]прайс ЗПП'!$A$1:$D$1080,MATCH(1,(мпф1[[#This Row],[артикул]]='[1]прайс ЗПП'!$B$1:$B$1080)*(мпф1[[#This Row],[Source.Name.1]]='[1]прайс ЗПП'!$A$1:$A$1080),0),4)</f>
        <v>780.57683425800747</v>
      </c>
      <c r="J1094" s="7">
        <f>мпф1[[#This Row],[цена]]*мпф1[[#This Row],[объем]]</f>
        <v>1349814.5468447939</v>
      </c>
      <c r="K1094" s="7">
        <v>2176.6709766583244</v>
      </c>
      <c r="L1094" t="s">
        <v>187</v>
      </c>
    </row>
    <row r="1095" spans="1:12" x14ac:dyDescent="0.35">
      <c r="A1095" t="s">
        <v>147</v>
      </c>
      <c r="B1095" t="s">
        <v>179</v>
      </c>
      <c r="C1095" t="s">
        <v>25</v>
      </c>
      <c r="D1095">
        <f>VLOOKUP(мпф1[[#This Row],[Номенклатура]],[1]!Таблица213[[product_name]:[упаковка]],7,FALSE)</f>
        <v>205</v>
      </c>
      <c r="E1095" t="s">
        <v>88</v>
      </c>
      <c r="F1095" s="7">
        <v>2661.1933473829777</v>
      </c>
      <c r="G1095" t="str">
        <f>VLOOKUP(мпф1[[#This Row],[артикул]],[1]!Таблица213[[code]:[упаковка]],4,FALSE)</f>
        <v>ОХЛ</v>
      </c>
      <c r="H1095" t="str">
        <f>VLOOKUP(мпф1[[#This Row],[артикул]],[1]!Таблица213[[code]:[упаковка]],5,FALSE)</f>
        <v>рагу</v>
      </c>
      <c r="I1095" s="7" cm="1">
        <f t="array" ref="I1095">INDEX('[1]прайс ЗПП'!$A$1:$D$1080,MATCH(1,(мпф1[[#This Row],[артикул]]='[1]прайс ЗПП'!$B$1:$B$1080)*(мпф1[[#This Row],[Source.Name.1]]='[1]прайс ЗПП'!$A$1:$A$1080),0),4)</f>
        <v>598.24825823633125</v>
      </c>
      <c r="J1095" s="7">
        <f>мпф1[[#This Row],[цена]]*мпф1[[#This Row],[объем]]</f>
        <v>1592054.2849019784</v>
      </c>
      <c r="K1095" s="7">
        <v>1918.2546906888188</v>
      </c>
      <c r="L1095" t="s">
        <v>187</v>
      </c>
    </row>
    <row r="1096" spans="1:12" x14ac:dyDescent="0.35">
      <c r="A1096" t="s">
        <v>147</v>
      </c>
      <c r="B1096" t="s">
        <v>179</v>
      </c>
      <c r="C1096" t="s">
        <v>25</v>
      </c>
      <c r="D1096">
        <f>VLOOKUP(мпф1[[#This Row],[Номенклатура]],[1]!Таблица213[[product_name]:[упаковка]],7,FALSE)</f>
        <v>961</v>
      </c>
      <c r="E1096" t="s">
        <v>89</v>
      </c>
      <c r="F1096" s="7">
        <v>579.0628862049457</v>
      </c>
      <c r="G1096" t="str">
        <f>VLOOKUP(мпф1[[#This Row],[артикул]],[1]!Таблица213[[code]:[упаковка]],4,FALSE)</f>
        <v>ОХЛ</v>
      </c>
      <c r="H1096" t="str">
        <f>VLOOKUP(мпф1[[#This Row],[артикул]],[1]!Таблица213[[code]:[упаковка]],5,FALSE)</f>
        <v>табак</v>
      </c>
      <c r="I1096" s="7" cm="1">
        <f t="array" ref="I1096">INDEX('[1]прайс ЗПП'!$A$1:$D$1080,MATCH(1,(мпф1[[#This Row],[артикул]]='[1]прайс ЗПП'!$B$1:$B$1080)*(мпф1[[#This Row],[Source.Name.1]]='[1]прайс ЗПП'!$A$1:$A$1080),0),4)</f>
        <v>771.02372775422987</v>
      </c>
      <c r="J1096" s="7">
        <f>мпф1[[#This Row],[цена]]*мпф1[[#This Row],[объем]]</f>
        <v>446471.22512586066</v>
      </c>
      <c r="K1096" s="7">
        <v>462.14574088298031</v>
      </c>
      <c r="L1096" t="s">
        <v>187</v>
      </c>
    </row>
    <row r="1097" spans="1:12" x14ac:dyDescent="0.35">
      <c r="A1097" t="s">
        <v>147</v>
      </c>
      <c r="B1097" t="s">
        <v>179</v>
      </c>
      <c r="C1097" t="s">
        <v>25</v>
      </c>
      <c r="D1097">
        <f>VLOOKUP(мпф1[[#This Row],[Номенклатура]],[1]!Таблица213[[product_name]:[упаковка]],7,FALSE)</f>
        <v>960</v>
      </c>
      <c r="E1097" t="s">
        <v>189</v>
      </c>
      <c r="F1097" s="7">
        <v>570.25812862355235</v>
      </c>
      <c r="G1097" t="str">
        <f>VLOOKUP(мпф1[[#This Row],[артикул]],[1]!Таблица213[[code]:[упаковка]],4,FALSE)</f>
        <v>ОХЛ</v>
      </c>
      <c r="H1097" t="str">
        <f>VLOOKUP(мпф1[[#This Row],[артикул]],[1]!Таблица213[[code]:[упаковка]],5,FALSE)</f>
        <v>крыло</v>
      </c>
      <c r="I1097" s="7" cm="1">
        <f t="array" ref="I1097">INDEX('[1]прайс ЗПП'!$A$1:$D$1080,MATCH(1,(мпф1[[#This Row],[артикул]]='[1]прайс ЗПП'!$B$1:$B$1080)*(мпф1[[#This Row],[Source.Name.1]]='[1]прайс ЗПП'!$A$1:$A$1080),0),4)</f>
        <v>852.59931193893669</v>
      </c>
      <c r="J1097" s="7">
        <f>мпф1[[#This Row],[цена]]*мпф1[[#This Row],[объем]]</f>
        <v>486201.68809202639</v>
      </c>
      <c r="K1097" s="7">
        <v>471.8613264940609</v>
      </c>
      <c r="L1097" t="s">
        <v>187</v>
      </c>
    </row>
    <row r="1098" spans="1:12" x14ac:dyDescent="0.35">
      <c r="A1098" t="s">
        <v>147</v>
      </c>
      <c r="B1098" t="s">
        <v>179</v>
      </c>
      <c r="C1098" t="s">
        <v>25</v>
      </c>
      <c r="D1098">
        <f>VLOOKUP(мпф1[[#This Row],[Номенклатура]],[1]!Таблица213[[product_name]:[упаковка]],7,FALSE)</f>
        <v>1064</v>
      </c>
      <c r="E1098" t="s">
        <v>62</v>
      </c>
      <c r="F1098" s="7">
        <v>2647.9215318334996</v>
      </c>
      <c r="G1098" t="str">
        <f>VLOOKUP(мпф1[[#This Row],[артикул]],[1]!Таблица213[[code]:[упаковка]],4,FALSE)</f>
        <v>ОХЛ</v>
      </c>
      <c r="H1098" t="str">
        <f>VLOOKUP(мпф1[[#This Row],[артикул]],[1]!Таблица213[[code]:[упаковка]],5,FALSE)</f>
        <v>бедро</v>
      </c>
      <c r="I1098" s="7" cm="1">
        <f t="array" ref="I1098">INDEX('[1]прайс ЗПП'!$A$1:$D$1080,MATCH(1,(мпф1[[#This Row],[артикул]]='[1]прайс ЗПП'!$B$1:$B$1080)*(мпф1[[#This Row],[Source.Name.1]]='[1]прайс ЗПП'!$A$1:$A$1080),0),4)</f>
        <v>874.86146282754908</v>
      </c>
      <c r="J1098" s="7">
        <f>мпф1[[#This Row],[цена]]*мпф1[[#This Row],[объем]]</f>
        <v>2316564.5047924202</v>
      </c>
      <c r="K1098" s="7">
        <v>10999.8</v>
      </c>
      <c r="L1098" t="s">
        <v>187</v>
      </c>
    </row>
    <row r="1099" spans="1:12" x14ac:dyDescent="0.35">
      <c r="A1099" t="s">
        <v>147</v>
      </c>
      <c r="B1099" t="s">
        <v>179</v>
      </c>
      <c r="C1099" t="s">
        <v>25</v>
      </c>
      <c r="D1099">
        <f>VLOOKUP(мпф1[[#This Row],[Номенклатура]],[1]!Таблица213[[product_name]:[упаковка]],7,FALSE)</f>
        <v>1066</v>
      </c>
      <c r="E1099" t="s">
        <v>63</v>
      </c>
      <c r="F1099" s="7">
        <v>3101.2091501978148</v>
      </c>
      <c r="G1099" t="str">
        <f>VLOOKUP(мпф1[[#This Row],[артикул]],[1]!Таблица213[[code]:[упаковка]],4,FALSE)</f>
        <v>ОХЛ</v>
      </c>
      <c r="H1099" t="str">
        <f>VLOOKUP(мпф1[[#This Row],[артикул]],[1]!Таблица213[[code]:[упаковка]],5,FALSE)</f>
        <v>бедро</v>
      </c>
      <c r="I1099" s="7" cm="1">
        <f t="array" ref="I1099">INDEX('[1]прайс ЗПП'!$A$1:$D$1080,MATCH(1,(мпф1[[#This Row],[артикул]]='[1]прайс ЗПП'!$B$1:$B$1080)*(мпф1[[#This Row],[Source.Name.1]]='[1]прайс ЗПП'!$A$1:$A$1080),0),4)</f>
        <v>878.17768515413422</v>
      </c>
      <c r="J1099" s="7">
        <f>мпф1[[#This Row],[цена]]*мпф1[[#This Row],[объем]]</f>
        <v>2723412.6726995367</v>
      </c>
      <c r="K1099" s="7">
        <v>387</v>
      </c>
      <c r="L1099" t="s">
        <v>187</v>
      </c>
    </row>
    <row r="1100" spans="1:12" x14ac:dyDescent="0.35">
      <c r="A1100" t="s">
        <v>147</v>
      </c>
      <c r="B1100" t="s">
        <v>179</v>
      </c>
      <c r="C1100" t="s">
        <v>25</v>
      </c>
      <c r="D1100">
        <f>VLOOKUP(мпф1[[#This Row],[Номенклатура]],[1]!Таблица213[[product_name]:[упаковка]],7,FALSE)</f>
        <v>1065</v>
      </c>
      <c r="E1100" t="s">
        <v>64</v>
      </c>
      <c r="F1100" s="7">
        <v>225.49060998526113</v>
      </c>
      <c r="G1100" t="str">
        <f>VLOOKUP(мпф1[[#This Row],[артикул]],[1]!Таблица213[[code]:[упаковка]],4,FALSE)</f>
        <v>ОХЛ</v>
      </c>
      <c r="H1100" t="str">
        <f>VLOOKUP(мпф1[[#This Row],[артикул]],[1]!Таблица213[[code]:[упаковка]],5,FALSE)</f>
        <v>филе</v>
      </c>
      <c r="I1100" s="7" cm="1">
        <f t="array" ref="I1100">INDEX('[1]прайс ЗПП'!$A$1:$D$1080,MATCH(1,(мпф1[[#This Row],[артикул]]='[1]прайс ЗПП'!$B$1:$B$1080)*(мпф1[[#This Row],[Source.Name.1]]='[1]прайс ЗПП'!$A$1:$A$1080),0),4)</f>
        <v>1030.191076987385</v>
      </c>
      <c r="J1100" s="7">
        <f>мпф1[[#This Row],[цена]]*мпф1[[#This Row],[объем]]</f>
        <v>232298.41435125857</v>
      </c>
      <c r="K1100" s="7">
        <v>1875.8000000000002</v>
      </c>
      <c r="L1100" t="s">
        <v>187</v>
      </c>
    </row>
    <row r="1101" spans="1:12" x14ac:dyDescent="0.35">
      <c r="A1101" t="s">
        <v>147</v>
      </c>
      <c r="B1101" t="s">
        <v>179</v>
      </c>
      <c r="C1101" t="s">
        <v>25</v>
      </c>
      <c r="D1101">
        <f>VLOOKUP(мпф1[[#This Row],[Номенклатура]],[1]!Таблица213[[product_name]:[упаковка]],7,FALSE)</f>
        <v>744</v>
      </c>
      <c r="E1101" t="s">
        <v>92</v>
      </c>
      <c r="F1101" s="7">
        <v>7479.8332457675851</v>
      </c>
      <c r="G1101" t="str">
        <f>VLOOKUP(мпф1[[#This Row],[артикул]],[1]!Таблица213[[code]:[упаковка]],4,FALSE)</f>
        <v>ОХЛ</v>
      </c>
      <c r="H1101" t="str">
        <f>VLOOKUP(мпф1[[#This Row],[артикул]],[1]!Таблица213[[code]:[упаковка]],5,FALSE)</f>
        <v>шея</v>
      </c>
      <c r="I1101" s="7" cm="1">
        <f t="array" ref="I1101">INDEX('[1]прайс ЗПП'!$A$1:$D$1080,MATCH(1,(мпф1[[#This Row],[артикул]]='[1]прайс ЗПП'!$B$1:$B$1080)*(мпф1[[#This Row],[Source.Name.1]]='[1]прайс ЗПП'!$A$1:$A$1080),0),4)</f>
        <v>347.78104759083237</v>
      </c>
      <c r="J1101" s="7">
        <f>мпф1[[#This Row],[цена]]*мпф1[[#This Row],[объем]]</f>
        <v>2601344.2420177865</v>
      </c>
      <c r="K1101" s="7">
        <v>546.75</v>
      </c>
      <c r="L1101" t="s">
        <v>187</v>
      </c>
    </row>
    <row r="1102" spans="1:12" x14ac:dyDescent="0.35">
      <c r="A1102" t="s">
        <v>147</v>
      </c>
      <c r="B1102" t="s">
        <v>192</v>
      </c>
      <c r="C1102" t="s">
        <v>25</v>
      </c>
      <c r="D1102">
        <f>VLOOKUP(мпф1[[#This Row],[Номенклатура]],[1]!Таблица213[[product_name]:[упаковка]],7,FALSE)</f>
        <v>701</v>
      </c>
      <c r="E1102" t="s">
        <v>26</v>
      </c>
      <c r="F1102" s="7">
        <v>1592.4563095675508</v>
      </c>
      <c r="G1102" t="str">
        <f>VLOOKUP(мпф1[[#This Row],[артикул]],[1]!Таблица213[[code]:[упаковка]],4,FALSE)</f>
        <v>ОХЛ</v>
      </c>
      <c r="H1102" t="str">
        <f>VLOOKUP(мпф1[[#This Row],[артикул]],[1]!Таблица213[[code]:[упаковка]],5,FALSE)</f>
        <v>тушка</v>
      </c>
      <c r="I1102" s="7" cm="1">
        <f t="array" ref="I1102">INDEX('[1]прайс ЗПП'!$A$1:$D$1080,MATCH(1,(мпф1[[#This Row],[артикул]]='[1]прайс ЗПП'!$B$1:$B$1080)*(мпф1[[#This Row],[Source.Name.1]]='[1]прайс ЗПП'!$A$1:$A$1080),0),4)</f>
        <v>829.81914527362835</v>
      </c>
      <c r="J1102" s="7">
        <f>мпф1[[#This Row],[цена]]*мпф1[[#This Row],[объем]]</f>
        <v>1321450.7336909415</v>
      </c>
      <c r="K1102" s="7">
        <v>23936.400000000001</v>
      </c>
      <c r="L1102" t="s">
        <v>187</v>
      </c>
    </row>
    <row r="1103" spans="1:12" x14ac:dyDescent="0.35">
      <c r="A1103" t="s">
        <v>147</v>
      </c>
      <c r="B1103" t="s">
        <v>192</v>
      </c>
      <c r="C1103" t="s">
        <v>25</v>
      </c>
      <c r="D1103">
        <f>VLOOKUP(мпф1[[#This Row],[Номенклатура]],[1]!Таблица213[[product_name]:[упаковка]],7,FALSE)</f>
        <v>702</v>
      </c>
      <c r="E1103" t="s">
        <v>72</v>
      </c>
      <c r="F1103" s="7">
        <v>1987.5864944661662</v>
      </c>
      <c r="G1103" t="str">
        <f>VLOOKUP(мпф1[[#This Row],[артикул]],[1]!Таблица213[[code]:[упаковка]],4,FALSE)</f>
        <v>ОХЛ</v>
      </c>
      <c r="H1103" t="str">
        <f>VLOOKUP(мпф1[[#This Row],[артикул]],[1]!Таблица213[[code]:[упаковка]],5,FALSE)</f>
        <v>тушка</v>
      </c>
      <c r="I1103" s="7" cm="1">
        <f t="array" ref="I1103">INDEX('[1]прайс ЗПП'!$A$1:$D$1080,MATCH(1,(мпф1[[#This Row],[артикул]]='[1]прайс ЗПП'!$B$1:$B$1080)*(мпф1[[#This Row],[Source.Name.1]]='[1]прайс ЗПП'!$A$1:$A$1080),0),4)</f>
        <v>797.40570096362057</v>
      </c>
      <c r="J1103" s="7">
        <f>мпф1[[#This Row],[цена]]*мпф1[[#This Row],[объем]]</f>
        <v>1584912.8018456185</v>
      </c>
      <c r="K1103" s="7">
        <v>380.49399999999997</v>
      </c>
      <c r="L1103" t="s">
        <v>187</v>
      </c>
    </row>
    <row r="1104" spans="1:12" x14ac:dyDescent="0.35">
      <c r="A1104" t="s">
        <v>147</v>
      </c>
      <c r="B1104" t="s">
        <v>192</v>
      </c>
      <c r="C1104" t="s">
        <v>25</v>
      </c>
      <c r="D1104">
        <f>VLOOKUP(мпф1[[#This Row],[Номенклатура]],[1]!Таблица213[[product_name]:[упаковка]],7,FALSE)</f>
        <v>710</v>
      </c>
      <c r="E1104" t="s">
        <v>28</v>
      </c>
      <c r="F1104" s="7">
        <v>3022.4632299224122</v>
      </c>
      <c r="G1104" t="str">
        <f>VLOOKUP(мпф1[[#This Row],[артикул]],[1]!Таблица213[[code]:[упаковка]],4,FALSE)</f>
        <v>ОХЛ</v>
      </c>
      <c r="H1104" t="str">
        <f>VLOOKUP(мпф1[[#This Row],[артикул]],[1]!Таблица213[[code]:[упаковка]],5,FALSE)</f>
        <v>бедро</v>
      </c>
      <c r="I1104" s="7" cm="1">
        <f t="array" ref="I1104">INDEX('[1]прайс ЗПП'!$A$1:$D$1080,MATCH(1,(мпф1[[#This Row],[артикул]]='[1]прайс ЗПП'!$B$1:$B$1080)*(мпф1[[#This Row],[Source.Name.1]]='[1]прайс ЗПП'!$A$1:$A$1080),0),4)</f>
        <v>845.50826325908452</v>
      </c>
      <c r="J1104" s="7">
        <f>мпф1[[#This Row],[цена]]*мпф1[[#This Row],[объем]]</f>
        <v>2555517.6362961419</v>
      </c>
      <c r="K1104" s="7">
        <v>8800.44</v>
      </c>
      <c r="L1104" t="s">
        <v>187</v>
      </c>
    </row>
    <row r="1105" spans="1:12" x14ac:dyDescent="0.35">
      <c r="A1105" t="s">
        <v>147</v>
      </c>
      <c r="B1105" t="s">
        <v>192</v>
      </c>
      <c r="C1105" t="s">
        <v>25</v>
      </c>
      <c r="D1105">
        <f>VLOOKUP(мпф1[[#This Row],[Номенклатура]],[1]!Таблица213[[product_name]:[упаковка]],7,FALSE)</f>
        <v>711</v>
      </c>
      <c r="E1105" t="s">
        <v>73</v>
      </c>
      <c r="F1105" s="7">
        <v>13913.608011577819</v>
      </c>
      <c r="G1105" t="str">
        <f>VLOOKUP(мпф1[[#This Row],[артикул]],[1]!Таблица213[[code]:[упаковка]],4,FALSE)</f>
        <v>ОХЛ</v>
      </c>
      <c r="H1105" t="str">
        <f>VLOOKUP(мпф1[[#This Row],[артикул]],[1]!Таблица213[[code]:[упаковка]],5,FALSE)</f>
        <v>бедро</v>
      </c>
      <c r="I1105" s="7" cm="1">
        <f t="array" ref="I1105">INDEX('[1]прайс ЗПП'!$A$1:$D$1080,MATCH(1,(мпф1[[#This Row],[артикул]]='[1]прайс ЗПП'!$B$1:$B$1080)*(мпф1[[#This Row],[Source.Name.1]]='[1]прайс ЗПП'!$A$1:$A$1080),0),4)</f>
        <v>812.78157178001618</v>
      </c>
      <c r="J1105" s="7">
        <f>мпф1[[#This Row],[цена]]*мпф1[[#This Row],[объем]]</f>
        <v>11308724.188781245</v>
      </c>
      <c r="K1105" s="7">
        <v>194.92099999999999</v>
      </c>
      <c r="L1105" t="s">
        <v>187</v>
      </c>
    </row>
    <row r="1106" spans="1:12" x14ac:dyDescent="0.35">
      <c r="A1106" t="s">
        <v>147</v>
      </c>
      <c r="B1106" t="s">
        <v>192</v>
      </c>
      <c r="C1106" t="s">
        <v>25</v>
      </c>
      <c r="D1106">
        <f>VLOOKUP(мпф1[[#This Row],[Номенклатура]],[1]!Таблица213[[product_name]:[упаковка]],7,FALSE)</f>
        <v>712</v>
      </c>
      <c r="E1106" t="s">
        <v>30</v>
      </c>
      <c r="F1106" s="7">
        <v>2390.2172428110284</v>
      </c>
      <c r="G1106" t="str">
        <f>VLOOKUP(мпф1[[#This Row],[артикул]],[1]!Таблица213[[code]:[упаковка]],4,FALSE)</f>
        <v>ОХЛ</v>
      </c>
      <c r="H1106" t="str">
        <f>VLOOKUP(мпф1[[#This Row],[артикул]],[1]!Таблица213[[code]:[упаковка]],5,FALSE)</f>
        <v>голень</v>
      </c>
      <c r="I1106" s="7" cm="1">
        <f t="array" ref="I1106">INDEX('[1]прайс ЗПП'!$A$1:$D$1080,MATCH(1,(мпф1[[#This Row],[артикул]]='[1]прайс ЗПП'!$B$1:$B$1080)*(мпф1[[#This Row],[Source.Name.1]]='[1]прайс ЗПП'!$A$1:$A$1080),0),4)</f>
        <v>879.42371575734967</v>
      </c>
      <c r="J1106" s="7">
        <f>мпф1[[#This Row],[цена]]*мпф1[[#This Row],[объем]]</f>
        <v>2102013.729140162</v>
      </c>
      <c r="K1106" s="7">
        <v>7218.1200000000008</v>
      </c>
      <c r="L1106" t="s">
        <v>187</v>
      </c>
    </row>
    <row r="1107" spans="1:12" x14ac:dyDescent="0.35">
      <c r="A1107" t="s">
        <v>147</v>
      </c>
      <c r="B1107" t="s">
        <v>192</v>
      </c>
      <c r="C1107" t="s">
        <v>25</v>
      </c>
      <c r="D1107">
        <f>VLOOKUP(мпф1[[#This Row],[Номенклатура]],[1]!Таблица213[[product_name]:[упаковка]],7,FALSE)</f>
        <v>713</v>
      </c>
      <c r="E1107" t="s">
        <v>74</v>
      </c>
      <c r="F1107" s="7">
        <v>4770.0191303508027</v>
      </c>
      <c r="G1107" t="str">
        <f>VLOOKUP(мпф1[[#This Row],[артикул]],[1]!Таблица213[[code]:[упаковка]],4,FALSE)</f>
        <v>ОХЛ</v>
      </c>
      <c r="H1107" t="str">
        <f>VLOOKUP(мпф1[[#This Row],[артикул]],[1]!Таблица213[[code]:[упаковка]],5,FALSE)</f>
        <v>голень</v>
      </c>
      <c r="I1107" s="7" cm="1">
        <f t="array" ref="I1107">INDEX('[1]прайс ЗПП'!$A$1:$D$1080,MATCH(1,(мпф1[[#This Row],[артикул]]='[1]прайс ЗПП'!$B$1:$B$1080)*(мпф1[[#This Row],[Source.Name.1]]='[1]прайс ЗПП'!$A$1:$A$1080),0),4)</f>
        <v>844.1513540307958</v>
      </c>
      <c r="J1107" s="7">
        <f>мпф1[[#This Row],[цена]]*мпф1[[#This Row],[объем]]</f>
        <v>4026618.1076384294</v>
      </c>
      <c r="K1107" s="7">
        <v>52.199999999999996</v>
      </c>
      <c r="L1107" t="s">
        <v>187</v>
      </c>
    </row>
    <row r="1108" spans="1:12" x14ac:dyDescent="0.35">
      <c r="A1108" t="s">
        <v>147</v>
      </c>
      <c r="B1108" t="s">
        <v>192</v>
      </c>
      <c r="C1108" t="s">
        <v>25</v>
      </c>
      <c r="D1108">
        <f>VLOOKUP(мпф1[[#This Row],[Номенклатура]],[1]!Таблица213[[product_name]:[упаковка]],7,FALSE)</f>
        <v>714</v>
      </c>
      <c r="E1108" t="s">
        <v>32</v>
      </c>
      <c r="F1108" s="7">
        <v>2943.0246828927416</v>
      </c>
      <c r="G1108" t="str">
        <f>VLOOKUP(мпф1[[#This Row],[артикул]],[1]!Таблица213[[code]:[упаковка]],4,FALSE)</f>
        <v>ОХЛ</v>
      </c>
      <c r="H1108" t="str">
        <f>VLOOKUP(мпф1[[#This Row],[артикул]],[1]!Таблица213[[code]:[упаковка]],5,FALSE)</f>
        <v>крыло</v>
      </c>
      <c r="I1108" s="7" cm="1">
        <f t="array" ref="I1108">INDEX('[1]прайс ЗПП'!$A$1:$D$1080,MATCH(1,(мпф1[[#This Row],[артикул]]='[1]прайс ЗПП'!$B$1:$B$1080)*(мпф1[[#This Row],[Source.Name.1]]='[1]прайс ЗПП'!$A$1:$A$1080),0),4)</f>
        <v>861.98555697690119</v>
      </c>
      <c r="J1108" s="7">
        <f>мпф1[[#This Row],[цена]]*мпф1[[#This Row],[объем]]</f>
        <v>2536844.7704800679</v>
      </c>
      <c r="K1108" s="7">
        <v>5506.2</v>
      </c>
      <c r="L1108" t="s">
        <v>187</v>
      </c>
    </row>
    <row r="1109" spans="1:12" x14ac:dyDescent="0.35">
      <c r="A1109" t="s">
        <v>147</v>
      </c>
      <c r="B1109" t="s">
        <v>192</v>
      </c>
      <c r="C1109" t="s">
        <v>25</v>
      </c>
      <c r="D1109">
        <f>VLOOKUP(мпф1[[#This Row],[Номенклатура]],[1]!Таблица213[[product_name]:[упаковка]],7,FALSE)</f>
        <v>715</v>
      </c>
      <c r="E1109" t="s">
        <v>75</v>
      </c>
      <c r="F1109" s="7">
        <v>6436.0990610155195</v>
      </c>
      <c r="G1109" t="str">
        <f>VLOOKUP(мпф1[[#This Row],[артикул]],[1]!Таблица213[[code]:[упаковка]],4,FALSE)</f>
        <v>ОХЛ</v>
      </c>
      <c r="H1109" t="str">
        <f>VLOOKUP(мпф1[[#This Row],[артикул]],[1]!Таблица213[[code]:[упаковка]],5,FALSE)</f>
        <v>крыло</v>
      </c>
      <c r="I1109" s="7" cm="1">
        <f t="array" ref="I1109">INDEX('[1]прайс ЗПП'!$A$1:$D$1080,MATCH(1,(мпф1[[#This Row],[артикул]]='[1]прайс ЗПП'!$B$1:$B$1080)*(мпф1[[#This Row],[Source.Name.1]]='[1]прайс ЗПП'!$A$1:$A$1080),0),4)</f>
        <v>829.85439959197606</v>
      </c>
      <c r="J1109" s="7">
        <f>мпф1[[#This Row],[цена]]*мпф1[[#This Row],[объем]]</f>
        <v>5341025.1219935147</v>
      </c>
      <c r="K1109" s="7">
        <v>551.82000000000005</v>
      </c>
      <c r="L1109" t="s">
        <v>187</v>
      </c>
    </row>
    <row r="1110" spans="1:12" x14ac:dyDescent="0.35">
      <c r="A1110" t="s">
        <v>147</v>
      </c>
      <c r="B1110" t="s">
        <v>192</v>
      </c>
      <c r="C1110" t="s">
        <v>25</v>
      </c>
      <c r="D1110">
        <f>VLOOKUP(мпф1[[#This Row],[Номенклатура]],[1]!Таблица213[[product_name]:[упаковка]],7,FALSE)</f>
        <v>716</v>
      </c>
      <c r="E1110" t="s">
        <v>34</v>
      </c>
      <c r="F1110" s="7">
        <v>236.82683578184088</v>
      </c>
      <c r="G1110" t="str">
        <f>VLOOKUP(мпф1[[#This Row],[артикул]],[1]!Таблица213[[code]:[упаковка]],4,FALSE)</f>
        <v>ОХЛ</v>
      </c>
      <c r="H1110" t="str">
        <f>VLOOKUP(мпф1[[#This Row],[артикул]],[1]!Таблица213[[code]:[упаковка]],5,FALSE)</f>
        <v>четвертина</v>
      </c>
      <c r="I1110" s="7" cm="1">
        <f t="array" ref="I1110">INDEX('[1]прайс ЗПП'!$A$1:$D$1080,MATCH(1,(мпф1[[#This Row],[артикул]]='[1]прайс ЗПП'!$B$1:$B$1080)*(мпф1[[#This Row],[Source.Name.1]]='[1]прайс ЗПП'!$A$1:$A$1080),0),4)</f>
        <v>824.41362190160498</v>
      </c>
      <c r="J1110" s="7">
        <f>мпф1[[#This Row],[цена]]*мпф1[[#This Row],[объем]]</f>
        <v>195243.26945040407</v>
      </c>
      <c r="K1110" s="7">
        <v>19804.5</v>
      </c>
      <c r="L1110" t="s">
        <v>187</v>
      </c>
    </row>
    <row r="1111" spans="1:12" x14ac:dyDescent="0.35">
      <c r="A1111" t="s">
        <v>147</v>
      </c>
      <c r="B1111" t="s">
        <v>192</v>
      </c>
      <c r="C1111" t="s">
        <v>25</v>
      </c>
      <c r="D1111">
        <f>VLOOKUP(мпф1[[#This Row],[Номенклатура]],[1]!Таблица213[[product_name]:[упаковка]],7,FALSE)</f>
        <v>717</v>
      </c>
      <c r="E1111" t="s">
        <v>76</v>
      </c>
      <c r="F1111" s="7">
        <v>3970.7756736790884</v>
      </c>
      <c r="G1111" t="str">
        <f>VLOOKUP(мпф1[[#This Row],[артикул]],[1]!Таблица213[[code]:[упаковка]],4,FALSE)</f>
        <v>ОХЛ</v>
      </c>
      <c r="H1111" t="str">
        <f>VLOOKUP(мпф1[[#This Row],[артикул]],[1]!Таблица213[[code]:[упаковка]],5,FALSE)</f>
        <v>четвертина</v>
      </c>
      <c r="I1111" s="7" cm="1">
        <f t="array" ref="I1111">INDEX('[1]прайс ЗПП'!$A$1:$D$1080,MATCH(1,(мпф1[[#This Row],[артикул]]='[1]прайс ЗПП'!$B$1:$B$1080)*(мпф1[[#This Row],[Source.Name.1]]='[1]прайс ЗПП'!$A$1:$A$1080),0),4)</f>
        <v>797.93132451385395</v>
      </c>
      <c r="J1111" s="7">
        <f>мпф1[[#This Row],[цена]]*мпф1[[#This Row],[объем]]</f>
        <v>3168406.2926461459</v>
      </c>
      <c r="K1111" s="7">
        <v>111.672</v>
      </c>
      <c r="L1111" t="s">
        <v>187</v>
      </c>
    </row>
    <row r="1112" spans="1:12" x14ac:dyDescent="0.35">
      <c r="A1112" t="s">
        <v>147</v>
      </c>
      <c r="B1112" t="s">
        <v>192</v>
      </c>
      <c r="C1112" t="s">
        <v>25</v>
      </c>
      <c r="D1112">
        <f>VLOOKUP(мпф1[[#This Row],[Номенклатура]],[1]!Таблица213[[product_name]:[упаковка]],7,FALSE)</f>
        <v>718</v>
      </c>
      <c r="E1112" t="s">
        <v>36</v>
      </c>
      <c r="F1112" s="7">
        <v>2786.7671323485483</v>
      </c>
      <c r="G1112" t="str">
        <f>VLOOKUP(мпф1[[#This Row],[артикул]],[1]!Таблица213[[code]:[упаковка]],4,FALSE)</f>
        <v>ОХЛ</v>
      </c>
      <c r="H1112" t="str">
        <f>VLOOKUP(мпф1[[#This Row],[артикул]],[1]!Таблица213[[code]:[упаковка]],5,FALSE)</f>
        <v>филе</v>
      </c>
      <c r="I1112" s="7" cm="1">
        <f t="array" ref="I1112">INDEX('[1]прайс ЗПП'!$A$1:$D$1080,MATCH(1,(мпф1[[#This Row],[артикул]]='[1]прайс ЗПП'!$B$1:$B$1080)*(мпф1[[#This Row],[Source.Name.1]]='[1]прайс ЗПП'!$A$1:$A$1080),0),4)</f>
        <v>1115.6012441929406</v>
      </c>
      <c r="J1112" s="7">
        <f>мпф1[[#This Row],[цена]]*мпф1[[#This Row],[объем]]</f>
        <v>3108920.8801240339</v>
      </c>
      <c r="K1112" s="7">
        <v>5500.8940000000002</v>
      </c>
      <c r="L1112" t="s">
        <v>187</v>
      </c>
    </row>
    <row r="1113" spans="1:12" x14ac:dyDescent="0.35">
      <c r="A1113" t="s">
        <v>147</v>
      </c>
      <c r="B1113" t="s">
        <v>192</v>
      </c>
      <c r="C1113" t="s">
        <v>25</v>
      </c>
      <c r="D1113">
        <f>VLOOKUP(мпф1[[#This Row],[Номенклатура]],[1]!Таблица213[[product_name]:[упаковка]],7,FALSE)</f>
        <v>719</v>
      </c>
      <c r="E1113" t="s">
        <v>77</v>
      </c>
      <c r="F1113" s="7">
        <v>11929.28809415692</v>
      </c>
      <c r="G1113" t="str">
        <f>VLOOKUP(мпф1[[#This Row],[артикул]],[1]!Таблица213[[code]:[упаковка]],4,FALSE)</f>
        <v>ОХЛ</v>
      </c>
      <c r="H1113" t="str">
        <f>VLOOKUP(мпф1[[#This Row],[артикул]],[1]!Таблица213[[code]:[упаковка]],5,FALSE)</f>
        <v>филе</v>
      </c>
      <c r="I1113" s="7" cm="1">
        <f t="array" ref="I1113">INDEX('[1]прайс ЗПП'!$A$1:$D$1080,MATCH(1,(мпф1[[#This Row],[артикул]]='[1]прайс ЗПП'!$B$1:$B$1080)*(мпф1[[#This Row],[Source.Name.1]]='[1]прайс ЗПП'!$A$1:$A$1080),0),4)</f>
        <v>1080.2037060068903</v>
      </c>
      <c r="J1113" s="7">
        <f>мпф1[[#This Row],[цена]]*мпф1[[#This Row],[объем]]</f>
        <v>12886061.209332179</v>
      </c>
      <c r="K1113" s="7">
        <v>665.5</v>
      </c>
      <c r="L1113" t="s">
        <v>187</v>
      </c>
    </row>
    <row r="1114" spans="1:12" x14ac:dyDescent="0.35">
      <c r="A1114" t="s">
        <v>147</v>
      </c>
      <c r="B1114" t="s">
        <v>192</v>
      </c>
      <c r="C1114" t="s">
        <v>25</v>
      </c>
      <c r="D1114">
        <f>VLOOKUP(мпф1[[#This Row],[Номенклатура]],[1]!Таблица213[[product_name]:[упаковка]],7,FALSE)</f>
        <v>727</v>
      </c>
      <c r="E1114" t="s">
        <v>38</v>
      </c>
      <c r="F1114" s="7">
        <v>1432.2495511340153</v>
      </c>
      <c r="G1114" t="str">
        <f>VLOOKUP(мпф1[[#This Row],[артикул]],[1]!Таблица213[[code]:[упаковка]],4,FALSE)</f>
        <v>ОХЛ</v>
      </c>
      <c r="H1114" t="str">
        <f>VLOOKUP(мпф1[[#This Row],[артикул]],[1]!Таблица213[[code]:[упаковка]],5,FALSE)</f>
        <v>грудка</v>
      </c>
      <c r="I1114" s="7" cm="1">
        <f t="array" ref="I1114">INDEX('[1]прайс ЗПП'!$A$1:$D$1080,MATCH(1,(мпф1[[#This Row],[артикул]]='[1]прайс ЗПП'!$B$1:$B$1080)*(мпф1[[#This Row],[Source.Name.1]]='[1]прайс ЗПП'!$A$1:$A$1080),0),4)</f>
        <v>892.01161834977916</v>
      </c>
      <c r="J1114" s="7">
        <f>мпф1[[#This Row],[цена]]*мпф1[[#This Row],[объем]]</f>
        <v>1277583.2399877978</v>
      </c>
      <c r="K1114" s="7">
        <v>47.2</v>
      </c>
      <c r="L1114" t="s">
        <v>187</v>
      </c>
    </row>
    <row r="1115" spans="1:12" x14ac:dyDescent="0.35">
      <c r="A1115" t="s">
        <v>147</v>
      </c>
      <c r="B1115" t="s">
        <v>192</v>
      </c>
      <c r="C1115" t="s">
        <v>25</v>
      </c>
      <c r="D1115">
        <f>VLOOKUP(мпф1[[#This Row],[Номенклатура]],[1]!Таблица213[[product_name]:[упаковка]],7,FALSE)</f>
        <v>725</v>
      </c>
      <c r="E1115" t="s">
        <v>78</v>
      </c>
      <c r="F1115" s="7">
        <v>4213.1022944669503</v>
      </c>
      <c r="G1115" t="str">
        <f>VLOOKUP(мпф1[[#This Row],[артикул]],[1]!Таблица213[[code]:[упаковка]],4,FALSE)</f>
        <v>ОХЛ</v>
      </c>
      <c r="H1115" t="str">
        <f>VLOOKUP(мпф1[[#This Row],[артикул]],[1]!Таблица213[[code]:[упаковка]],5,FALSE)</f>
        <v>грудка</v>
      </c>
      <c r="I1115" s="7" cm="1">
        <f t="array" ref="I1115">INDEX('[1]прайс ЗПП'!$A$1:$D$1080,MATCH(1,(мпф1[[#This Row],[артикул]]='[1]прайс ЗПП'!$B$1:$B$1080)*(мпф1[[#This Row],[Source.Name.1]]='[1]прайс ЗПП'!$A$1:$A$1080),0),4)</f>
        <v>862.49501473572752</v>
      </c>
      <c r="J1115" s="7">
        <f>мпф1[[#This Row],[цена]]*мпф1[[#This Row],[объем]]</f>
        <v>3633779.7255493999</v>
      </c>
      <c r="K1115" s="7">
        <v>13204.2</v>
      </c>
      <c r="L1115" t="s">
        <v>187</v>
      </c>
    </row>
    <row r="1116" spans="1:12" x14ac:dyDescent="0.35">
      <c r="A1116" t="s">
        <v>147</v>
      </c>
      <c r="B1116" t="s">
        <v>192</v>
      </c>
      <c r="C1116" t="s">
        <v>25</v>
      </c>
      <c r="D1116">
        <f>VLOOKUP(мпф1[[#This Row],[Номенклатура]],[1]!Таблица213[[product_name]:[упаковка]],7,FALSE)</f>
        <v>721</v>
      </c>
      <c r="E1116" s="22" t="s">
        <v>183</v>
      </c>
      <c r="F1116" s="7">
        <v>76.010735091784468</v>
      </c>
      <c r="G1116" t="str">
        <f>VLOOKUP(мпф1[[#This Row],[артикул]],[1]!Таблица213[[code]:[упаковка]],4,FALSE)</f>
        <v>ОХЛ</v>
      </c>
      <c r="H1116" t="str">
        <f>VLOOKUP(мпф1[[#This Row],[артикул]],[1]!Таблица213[[code]:[упаковка]],5,FALSE)</f>
        <v>половинка</v>
      </c>
      <c r="I1116" s="7" cm="1">
        <f t="array" ref="I1116">INDEX('[1]прайс ЗПП'!$A$1:$D$1080,MATCH(1,(мпф1[[#This Row],[артикул]]='[1]прайс ЗПП'!$B$1:$B$1080)*(мпф1[[#This Row],[Source.Name.1]]='[1]прайс ЗПП'!$A$1:$A$1080),0),4)</f>
        <v>824.0947899572418</v>
      </c>
      <c r="J1116" s="7">
        <f>мпф1[[#This Row],[цена]]*мпф1[[#This Row],[объем]]</f>
        <v>62640.050769959671</v>
      </c>
      <c r="K1116" s="7">
        <v>4176.2</v>
      </c>
      <c r="L1116" t="s">
        <v>187</v>
      </c>
    </row>
    <row r="1117" spans="1:12" x14ac:dyDescent="0.35">
      <c r="A1117" t="s">
        <v>147</v>
      </c>
      <c r="B1117" t="s">
        <v>192</v>
      </c>
      <c r="C1117" t="s">
        <v>25</v>
      </c>
      <c r="D1117">
        <f>VLOOKUP(мпф1[[#This Row],[Номенклатура]],[1]!Таблица213[[product_name]:[упаковка]],7,FALSE)</f>
        <v>29</v>
      </c>
      <c r="E1117" t="s">
        <v>79</v>
      </c>
      <c r="F1117" s="7">
        <v>1754.3193900798083</v>
      </c>
      <c r="G1117" t="str">
        <f>VLOOKUP(мпф1[[#This Row],[артикул]],[1]!Таблица213[[code]:[упаковка]],4,FALSE)</f>
        <v>ОХЛ</v>
      </c>
      <c r="H1117" t="str">
        <f>VLOOKUP(мпф1[[#This Row],[артикул]],[1]!Таблица213[[code]:[упаковка]],5,FALSE)</f>
        <v>табак</v>
      </c>
      <c r="I1117" s="7" cm="1">
        <f t="array" ref="I1117">INDEX('[1]прайс ЗПП'!$A$1:$D$1080,MATCH(1,(мпф1[[#This Row],[артикул]]='[1]прайс ЗПП'!$B$1:$B$1080)*(мпф1[[#This Row],[Source.Name.1]]='[1]прайс ЗПП'!$A$1:$A$1080),0),4)</f>
        <v>756.97977270214278</v>
      </c>
      <c r="J1117" s="7">
        <f>мпф1[[#This Row],[цена]]*мпф1[[#This Row],[объем]]</f>
        <v>1327984.2931495751</v>
      </c>
      <c r="K1117" s="7">
        <v>107.9</v>
      </c>
      <c r="L1117" t="s">
        <v>187</v>
      </c>
    </row>
    <row r="1118" spans="1:12" x14ac:dyDescent="0.35">
      <c r="A1118" t="s">
        <v>147</v>
      </c>
      <c r="B1118" t="s">
        <v>192</v>
      </c>
      <c r="C1118" t="s">
        <v>25</v>
      </c>
      <c r="D1118">
        <f>VLOOKUP(мпф1[[#This Row],[Номенклатура]],[1]!Таблица213[[product_name]:[упаковка]],7,FALSE)</f>
        <v>30</v>
      </c>
      <c r="E1118" t="s">
        <v>80</v>
      </c>
      <c r="F1118" s="7">
        <v>3978.104532434495</v>
      </c>
      <c r="G1118" t="str">
        <f>VLOOKUP(мпф1[[#This Row],[артикул]],[1]!Таблица213[[code]:[упаковка]],4,FALSE)</f>
        <v>ОХЛ</v>
      </c>
      <c r="H1118" t="str">
        <f>VLOOKUP(мпф1[[#This Row],[артикул]],[1]!Таблица213[[code]:[упаковка]],5,FALSE)</f>
        <v>рагу</v>
      </c>
      <c r="I1118" s="7" cm="1">
        <f t="array" ref="I1118">INDEX('[1]прайс ЗПП'!$A$1:$D$1080,MATCH(1,(мпф1[[#This Row],[артикул]]='[1]прайс ЗПП'!$B$1:$B$1080)*(мпф1[[#This Row],[Source.Name.1]]='[1]прайс ЗПП'!$A$1:$A$1080),0),4)</f>
        <v>708.75275821490163</v>
      </c>
      <c r="J1118" s="7">
        <f>мпф1[[#This Row],[цена]]*мпф1[[#This Row],[объем]]</f>
        <v>2819492.5598301501</v>
      </c>
      <c r="K1118" s="7">
        <v>1324.6995847049886</v>
      </c>
      <c r="L1118" t="s">
        <v>187</v>
      </c>
    </row>
    <row r="1119" spans="1:12" x14ac:dyDescent="0.35">
      <c r="A1119" t="s">
        <v>147</v>
      </c>
      <c r="B1119" t="s">
        <v>192</v>
      </c>
      <c r="C1119" t="s">
        <v>25</v>
      </c>
      <c r="D1119">
        <f>VLOOKUP(мпф1[[#This Row],[Номенклатура]],[1]!Таблица213[[product_name]:[упаковка]],7,FALSE)</f>
        <v>781</v>
      </c>
      <c r="E1119" t="s">
        <v>188</v>
      </c>
      <c r="F1119" s="7">
        <v>2144.4240718318592</v>
      </c>
      <c r="G1119" t="str">
        <f>VLOOKUP(мпф1[[#This Row],[артикул]],[1]!Таблица213[[code]:[упаковка]],4,FALSE)</f>
        <v>ОХЛ</v>
      </c>
      <c r="H1119" t="str">
        <f>VLOOKUP(мпф1[[#This Row],[артикул]],[1]!Таблица213[[code]:[упаковка]],5,FALSE)</f>
        <v>спинка</v>
      </c>
      <c r="I1119" s="7" cm="1">
        <f t="array" ref="I1119">INDEX('[1]прайс ЗПП'!$A$1:$D$1080,MATCH(1,(мпф1[[#This Row],[артикул]]='[1]прайс ЗПП'!$B$1:$B$1080)*(мпф1[[#This Row],[Source.Name.1]]='[1]прайс ЗПП'!$A$1:$A$1080),0),4)</f>
        <v>364.24820180451223</v>
      </c>
      <c r="J1119" s="7">
        <f>мпф1[[#This Row],[цена]]*мпф1[[#This Row],[объем]]</f>
        <v>781102.61207106488</v>
      </c>
      <c r="K1119" s="7">
        <v>109.2</v>
      </c>
      <c r="L1119" t="s">
        <v>187</v>
      </c>
    </row>
    <row r="1120" spans="1:12" x14ac:dyDescent="0.35">
      <c r="A1120" t="s">
        <v>147</v>
      </c>
      <c r="B1120" t="s">
        <v>192</v>
      </c>
      <c r="C1120" t="s">
        <v>25</v>
      </c>
      <c r="D1120">
        <f>VLOOKUP(мпф1[[#This Row],[Номенклатура]],[1]!Таблица213[[product_name]:[упаковка]],7,FALSE)</f>
        <v>730</v>
      </c>
      <c r="E1120" t="s">
        <v>45</v>
      </c>
      <c r="F1120" s="7">
        <v>634.36507427151821</v>
      </c>
      <c r="G1120" t="str">
        <f>VLOOKUP(мпф1[[#This Row],[артикул]],[1]!Таблица213[[code]:[упаковка]],4,FALSE)</f>
        <v>ОХЛ</v>
      </c>
      <c r="H1120" t="str">
        <f>VLOOKUP(мпф1[[#This Row],[артикул]],[1]!Таблица213[[code]:[упаковка]],5,FALSE)</f>
        <v>желудки</v>
      </c>
      <c r="I1120" s="7" cm="1">
        <f t="array" ref="I1120">INDEX('[1]прайс ЗПП'!$A$1:$D$1080,MATCH(1,(мпф1[[#This Row],[артикул]]='[1]прайс ЗПП'!$B$1:$B$1080)*(мпф1[[#This Row],[Source.Name.1]]='[1]прайс ЗПП'!$A$1:$A$1080),0),4)</f>
        <v>560.90275787115536</v>
      </c>
      <c r="J1120" s="7">
        <f>мпф1[[#This Row],[цена]]*мпф1[[#This Row],[объем]]</f>
        <v>355817.11965603486</v>
      </c>
      <c r="K1120" s="7">
        <v>7698.5999999999995</v>
      </c>
      <c r="L1120" t="s">
        <v>187</v>
      </c>
    </row>
    <row r="1121" spans="1:12" x14ac:dyDescent="0.35">
      <c r="A1121" t="s">
        <v>147</v>
      </c>
      <c r="B1121" t="s">
        <v>192</v>
      </c>
      <c r="C1121" t="s">
        <v>25</v>
      </c>
      <c r="D1121">
        <f>VLOOKUP(мпф1[[#This Row],[Номенклатура]],[1]!Таблица213[[product_name]:[упаковка]],7,FALSE)</f>
        <v>731</v>
      </c>
      <c r="E1121" t="s">
        <v>81</v>
      </c>
      <c r="F1121" s="7">
        <v>2786.7094503619646</v>
      </c>
      <c r="G1121" t="str">
        <f>VLOOKUP(мпф1[[#This Row],[артикул]],[1]!Таблица213[[code]:[упаковка]],4,FALSE)</f>
        <v>ОХЛ</v>
      </c>
      <c r="H1121" t="str">
        <f>VLOOKUP(мпф1[[#This Row],[артикул]],[1]!Таблица213[[code]:[упаковка]],5,FALSE)</f>
        <v>желудки</v>
      </c>
      <c r="I1121" s="7" cm="1">
        <f t="array" ref="I1121">INDEX('[1]прайс ЗПП'!$A$1:$D$1080,MATCH(1,(мпф1[[#This Row],[артикул]]='[1]прайс ЗПП'!$B$1:$B$1080)*(мпф1[[#This Row],[Source.Name.1]]='[1]прайс ЗПП'!$A$1:$A$1080),0),4)</f>
        <v>540.1907544383015</v>
      </c>
      <c r="J1121" s="7">
        <f>мпф1[[#This Row],[цена]]*мпф1[[#This Row],[объем]]</f>
        <v>1505354.6803913743</v>
      </c>
      <c r="K1121" s="7">
        <v>112.62563851689305</v>
      </c>
      <c r="L1121" t="s">
        <v>187</v>
      </c>
    </row>
    <row r="1122" spans="1:12" x14ac:dyDescent="0.35">
      <c r="A1122" t="s">
        <v>147</v>
      </c>
      <c r="B1122" t="s">
        <v>192</v>
      </c>
      <c r="C1122" t="s">
        <v>25</v>
      </c>
      <c r="D1122">
        <f>VLOOKUP(мпф1[[#This Row],[Номенклатура]],[1]!Таблица213[[product_name]:[упаковка]],7,FALSE)</f>
        <v>732</v>
      </c>
      <c r="E1122" t="s">
        <v>47</v>
      </c>
      <c r="F1122" s="7">
        <v>718.64694995868956</v>
      </c>
      <c r="G1122" t="str">
        <f>VLOOKUP(мпф1[[#This Row],[артикул]],[1]!Таблица213[[code]:[упаковка]],4,FALSE)</f>
        <v>ОХЛ</v>
      </c>
      <c r="H1122" t="str">
        <f>VLOOKUP(мпф1[[#This Row],[артикул]],[1]!Таблица213[[code]:[упаковка]],5,FALSE)</f>
        <v>печень</v>
      </c>
      <c r="I1122" s="7" cm="1">
        <f t="array" ref="I1122">INDEX('[1]прайс ЗПП'!$A$1:$D$1080,MATCH(1,(мпф1[[#This Row],[артикул]]='[1]прайс ЗПП'!$B$1:$B$1080)*(мпф1[[#This Row],[Source.Name.1]]='[1]прайс ЗПП'!$A$1:$A$1080),0),4)</f>
        <v>536.38736888300605</v>
      </c>
      <c r="J1122" s="7">
        <f>мпф1[[#This Row],[цена]]*мпф1[[#This Row],[объем]]</f>
        <v>385473.14664413879</v>
      </c>
      <c r="K1122" s="7">
        <v>2173.6405569448029</v>
      </c>
      <c r="L1122" t="s">
        <v>187</v>
      </c>
    </row>
    <row r="1123" spans="1:12" x14ac:dyDescent="0.35">
      <c r="A1123" t="s">
        <v>147</v>
      </c>
      <c r="B1123" t="s">
        <v>192</v>
      </c>
      <c r="C1123" t="s">
        <v>25</v>
      </c>
      <c r="D1123">
        <f>VLOOKUP(мпф1[[#This Row],[Номенклатура]],[1]!Таблица213[[product_name]:[упаковка]],7,FALSE)</f>
        <v>733</v>
      </c>
      <c r="E1123" t="s">
        <v>82</v>
      </c>
      <c r="F1123" s="7">
        <v>2783.5005553032811</v>
      </c>
      <c r="G1123" t="str">
        <f>VLOOKUP(мпф1[[#This Row],[артикул]],[1]!Таблица213[[code]:[упаковка]],4,FALSE)</f>
        <v>ОХЛ</v>
      </c>
      <c r="H1123" t="str">
        <f>VLOOKUP(мпф1[[#This Row],[артикул]],[1]!Таблица213[[code]:[упаковка]],5,FALSE)</f>
        <v>печень</v>
      </c>
      <c r="I1123" s="7" cm="1">
        <f t="array" ref="I1123">INDEX('[1]прайс ЗПП'!$A$1:$D$1080,MATCH(1,(мпф1[[#This Row],[артикул]]='[1]прайс ЗПП'!$B$1:$B$1080)*(мпф1[[#This Row],[Source.Name.1]]='[1]прайс ЗПП'!$A$1:$A$1080),0),4)</f>
        <v>513.45759555870882</v>
      </c>
      <c r="J1123" s="7">
        <f>мпф1[[#This Row],[цена]]*мпф1[[#This Row],[объем]]</f>
        <v>1429209.5023623535</v>
      </c>
      <c r="K1123" s="7">
        <v>929.84064969234612</v>
      </c>
      <c r="L1123" t="s">
        <v>187</v>
      </c>
    </row>
    <row r="1124" spans="1:12" x14ac:dyDescent="0.35">
      <c r="A1124" t="s">
        <v>147</v>
      </c>
      <c r="B1124" t="s">
        <v>192</v>
      </c>
      <c r="C1124" t="s">
        <v>25</v>
      </c>
      <c r="D1124">
        <f>VLOOKUP(мпф1[[#This Row],[Номенклатура]],[1]!Таблица213[[product_name]:[упаковка]],7,FALSE)</f>
        <v>734</v>
      </c>
      <c r="E1124" t="s">
        <v>49</v>
      </c>
      <c r="F1124" s="7">
        <v>476.25855736131757</v>
      </c>
      <c r="G1124" t="str">
        <f>VLOOKUP(мпф1[[#This Row],[артикул]],[1]!Таблица213[[code]:[упаковка]],4,FALSE)</f>
        <v>ОХЛ</v>
      </c>
      <c r="H1124" t="str">
        <f>VLOOKUP(мпф1[[#This Row],[артикул]],[1]!Таблица213[[code]:[упаковка]],5,FALSE)</f>
        <v>сердце</v>
      </c>
      <c r="I1124" s="7" cm="1">
        <f t="array" ref="I1124">INDEX('[1]прайс ЗПП'!$A$1:$D$1080,MATCH(1,(мпф1[[#This Row],[артикул]]='[1]прайс ЗПП'!$B$1:$B$1080)*(мпф1[[#This Row],[Source.Name.1]]='[1]прайс ЗПП'!$A$1:$A$1080),0),4)</f>
        <v>896.34238000183404</v>
      </c>
      <c r="J1124" s="7">
        <f>мпф1[[#This Row],[цена]]*мпф1[[#This Row],[объем]]</f>
        <v>426890.7288014834</v>
      </c>
      <c r="K1124" s="7">
        <v>184.22900587720954</v>
      </c>
      <c r="L1124" t="s">
        <v>187</v>
      </c>
    </row>
    <row r="1125" spans="1:12" x14ac:dyDescent="0.35">
      <c r="A1125" t="s">
        <v>147</v>
      </c>
      <c r="B1125" t="s">
        <v>192</v>
      </c>
      <c r="C1125" t="s">
        <v>25</v>
      </c>
      <c r="D1125">
        <f>VLOOKUP(мпф1[[#This Row],[Номенклатура]],[1]!Таблица213[[product_name]:[упаковка]],7,FALSE)</f>
        <v>735</v>
      </c>
      <c r="E1125" t="s">
        <v>83</v>
      </c>
      <c r="F1125" s="7">
        <v>2388.7891623335463</v>
      </c>
      <c r="G1125" t="str">
        <f>VLOOKUP(мпф1[[#This Row],[артикул]],[1]!Таблица213[[code]:[упаковка]],4,FALSE)</f>
        <v>ОХЛ</v>
      </c>
      <c r="H1125" t="str">
        <f>VLOOKUP(мпф1[[#This Row],[артикул]],[1]!Таблица213[[code]:[упаковка]],5,FALSE)</f>
        <v>сердце</v>
      </c>
      <c r="I1125" s="7" cm="1">
        <f t="array" ref="I1125">INDEX('[1]прайс ЗПП'!$A$1:$D$1080,MATCH(1,(мпф1[[#This Row],[артикул]]='[1]прайс ЗПП'!$B$1:$B$1080)*(мпф1[[#This Row],[Source.Name.1]]='[1]прайс ЗПП'!$A$1:$A$1080),0),4)</f>
        <v>872.19912269320412</v>
      </c>
      <c r="J1125" s="7">
        <f>мпф1[[#This Row],[цена]]*мпф1[[#This Row],[объем]]</f>
        <v>2083499.8116863531</v>
      </c>
      <c r="K1125" s="7">
        <v>5180.1539499859909</v>
      </c>
      <c r="L1125" t="s">
        <v>187</v>
      </c>
    </row>
    <row r="1126" spans="1:12" x14ac:dyDescent="0.35">
      <c r="A1126" t="s">
        <v>147</v>
      </c>
      <c r="B1126" t="s">
        <v>192</v>
      </c>
      <c r="C1126" t="s">
        <v>25</v>
      </c>
      <c r="D1126">
        <f>VLOOKUP(мпф1[[#This Row],[Номенклатура]],[1]!Таблица213[[product_name]:[упаковка]],7,FALSE)</f>
        <v>204</v>
      </c>
      <c r="E1126" t="s">
        <v>84</v>
      </c>
      <c r="F1126" s="7">
        <v>3570.1976474702033</v>
      </c>
      <c r="G1126" t="str">
        <f>VLOOKUP(мпф1[[#This Row],[артикул]],[1]!Таблица213[[code]:[упаковка]],4,FALSE)</f>
        <v>ОХЛ</v>
      </c>
      <c r="H1126" t="str">
        <f>VLOOKUP(мпф1[[#This Row],[артикул]],[1]!Таблица213[[code]:[упаковка]],5,FALSE)</f>
        <v>крыло</v>
      </c>
      <c r="I1126" s="7" cm="1">
        <f t="array" ref="I1126">INDEX('[1]прайс ЗПП'!$A$1:$D$1080,MATCH(1,(мпф1[[#This Row],[артикул]]='[1]прайс ЗПП'!$B$1:$B$1080)*(мпф1[[#This Row],[Source.Name.1]]='[1]прайс ЗПП'!$A$1:$A$1080),0),4)</f>
        <v>841.8213669818382</v>
      </c>
      <c r="J1126" s="7">
        <f>мпф1[[#This Row],[цена]]*мпф1[[#This Row],[объем]]</f>
        <v>3005468.6639887094</v>
      </c>
      <c r="K1126" s="7">
        <v>583.77387682677636</v>
      </c>
      <c r="L1126" t="s">
        <v>187</v>
      </c>
    </row>
    <row r="1127" spans="1:12" x14ac:dyDescent="0.35">
      <c r="A1127" t="s">
        <v>147</v>
      </c>
      <c r="B1127" t="s">
        <v>192</v>
      </c>
      <c r="C1127" t="s">
        <v>25</v>
      </c>
      <c r="D1127">
        <f>VLOOKUP(мпф1[[#This Row],[Номенклатура]],[1]!Таблица213[[product_name]:[упаковка]],7,FALSE)</f>
        <v>959</v>
      </c>
      <c r="E1127" t="s">
        <v>85</v>
      </c>
      <c r="F1127" s="7">
        <v>1188.8322966937696</v>
      </c>
      <c r="G1127" t="str">
        <f>VLOOKUP(мпф1[[#This Row],[артикул]],[1]!Таблица213[[code]:[упаковка]],4,FALSE)</f>
        <v>ОХЛ</v>
      </c>
      <c r="H1127" t="str">
        <f>VLOOKUP(мпф1[[#This Row],[артикул]],[1]!Таблица213[[code]:[упаковка]],5,FALSE)</f>
        <v>табак</v>
      </c>
      <c r="I1127" s="7" cm="1">
        <f t="array" ref="I1127">INDEX('[1]прайс ЗПП'!$A$1:$D$1080,MATCH(1,(мпф1[[#This Row],[артикул]]='[1]прайс ЗПП'!$B$1:$B$1080)*(мпф1[[#This Row],[Source.Name.1]]='[1]прайс ЗПП'!$A$1:$A$1080),0),4)</f>
        <v>679.41102309686619</v>
      </c>
      <c r="J1127" s="7">
        <f>мпф1[[#This Row],[цена]]*мпф1[[#This Row],[объем]]</f>
        <v>807705.76698731119</v>
      </c>
      <c r="K1127" s="7">
        <v>3766.8281845093161</v>
      </c>
      <c r="L1127" t="s">
        <v>187</v>
      </c>
    </row>
    <row r="1128" spans="1:12" x14ac:dyDescent="0.35">
      <c r="A1128" t="s">
        <v>147</v>
      </c>
      <c r="B1128" t="s">
        <v>192</v>
      </c>
      <c r="C1128" t="s">
        <v>25</v>
      </c>
      <c r="D1128">
        <f>VLOOKUP(мпф1[[#This Row],[Номенклатура]],[1]!Таблица213[[product_name]:[упаковка]],7,FALSE)</f>
        <v>952</v>
      </c>
      <c r="E1128" t="s">
        <v>86</v>
      </c>
      <c r="F1128" s="7">
        <v>2785.7299554667684</v>
      </c>
      <c r="G1128" t="str">
        <f>VLOOKUP(мпф1[[#This Row],[артикул]],[1]!Таблица213[[code]:[упаковка]],4,FALSE)</f>
        <v>ОХЛ</v>
      </c>
      <c r="H1128" t="str">
        <f>VLOOKUP(мпф1[[#This Row],[артикул]],[1]!Таблица213[[code]:[упаковка]],5,FALSE)</f>
        <v>голень</v>
      </c>
      <c r="I1128" s="7" cm="1">
        <f t="array" ref="I1128">INDEX('[1]прайс ЗПП'!$A$1:$D$1080,MATCH(1,(мпф1[[#This Row],[артикул]]='[1]прайс ЗПП'!$B$1:$B$1080)*(мпф1[[#This Row],[Source.Name.1]]='[1]прайс ЗПП'!$A$1:$A$1080),0),4)</f>
        <v>886.256214184334</v>
      </c>
      <c r="J1128" s="7">
        <f>мпф1[[#This Row],[цена]]*мпф1[[#This Row],[объем]]</f>
        <v>2468870.4840718713</v>
      </c>
      <c r="K1128" s="7">
        <v>3791.3237282834675</v>
      </c>
      <c r="L1128" t="s">
        <v>187</v>
      </c>
    </row>
    <row r="1129" spans="1:12" x14ac:dyDescent="0.35">
      <c r="A1129" t="s">
        <v>147</v>
      </c>
      <c r="B1129" t="s">
        <v>192</v>
      </c>
      <c r="C1129" t="s">
        <v>25</v>
      </c>
      <c r="D1129">
        <f>VLOOKUP(мпф1[[#This Row],[Номенклатура]],[1]!Таблица213[[product_name]:[упаковка]],7,FALSE)</f>
        <v>953</v>
      </c>
      <c r="E1129" t="s">
        <v>87</v>
      </c>
      <c r="F1129" s="7">
        <v>2387.0558201152162</v>
      </c>
      <c r="G1129" t="str">
        <f>VLOOKUP(мпф1[[#This Row],[артикул]],[1]!Таблица213[[code]:[упаковка]],4,FALSE)</f>
        <v>ОХЛ</v>
      </c>
      <c r="H1129" t="str">
        <f>VLOOKUP(мпф1[[#This Row],[артикул]],[1]!Таблица213[[code]:[упаковка]],5,FALSE)</f>
        <v>бедро</v>
      </c>
      <c r="I1129" s="7" cm="1">
        <f t="array" ref="I1129">INDEX('[1]прайс ЗПП'!$A$1:$D$1080,MATCH(1,(мпф1[[#This Row],[артикул]]='[1]прайс ЗПП'!$B$1:$B$1080)*(мпф1[[#This Row],[Source.Name.1]]='[1]прайс ЗПП'!$A$1:$A$1080),0),4)</f>
        <v>897.50906924129276</v>
      </c>
      <c r="J1129" s="7">
        <f>мпф1[[#This Row],[цена]]*мпф1[[#This Row],[объем]]</f>
        <v>2142404.2473386186</v>
      </c>
      <c r="K1129" s="7">
        <v>477.11533138808568</v>
      </c>
      <c r="L1129" t="s">
        <v>187</v>
      </c>
    </row>
    <row r="1130" spans="1:12" x14ac:dyDescent="0.35">
      <c r="A1130" t="s">
        <v>147</v>
      </c>
      <c r="B1130" t="s">
        <v>192</v>
      </c>
      <c r="C1130" t="s">
        <v>25</v>
      </c>
      <c r="D1130">
        <f>VLOOKUP(мпф1[[#This Row],[Номенклатура]],[1]!Таблица213[[product_name]:[упаковка]],7,FALSE)</f>
        <v>954</v>
      </c>
      <c r="E1130" t="s">
        <v>191</v>
      </c>
      <c r="F1130" s="7">
        <v>1745.6126213664872</v>
      </c>
      <c r="G1130" t="str">
        <f>VLOOKUP(мпф1[[#This Row],[артикул]],[1]!Таблица213[[code]:[упаковка]],4,FALSE)</f>
        <v>ОХЛ</v>
      </c>
      <c r="H1130" t="str">
        <f>VLOOKUP(мпф1[[#This Row],[артикул]],[1]!Таблица213[[code]:[упаковка]],5,FALSE)</f>
        <v>филе</v>
      </c>
      <c r="I1130" s="7" cm="1">
        <f t="array" ref="I1130">INDEX('[1]прайс ЗПП'!$A$1:$D$1080,MATCH(1,(мпф1[[#This Row],[артикул]]='[1]прайс ЗПП'!$B$1:$B$1080)*(мпф1[[#This Row],[Source.Name.1]]='[1]прайс ЗПП'!$A$1:$A$1080),0),4)</f>
        <v>1092.83193523881</v>
      </c>
      <c r="J1130" s="7">
        <f>мпф1[[#This Row],[цена]]*мпф1[[#This Row],[объем]]</f>
        <v>1907661.2191852303</v>
      </c>
      <c r="K1130" s="7">
        <v>1607.9612584858307</v>
      </c>
      <c r="L1130" t="s">
        <v>187</v>
      </c>
    </row>
    <row r="1131" spans="1:12" x14ac:dyDescent="0.35">
      <c r="A1131" t="s">
        <v>147</v>
      </c>
      <c r="B1131" t="s">
        <v>192</v>
      </c>
      <c r="C1131" t="s">
        <v>25</v>
      </c>
      <c r="D1131">
        <f>VLOOKUP(мпф1[[#This Row],[Номенклатура]],[1]!Таблица213[[product_name]:[упаковка]],7,FALSE)</f>
        <v>958</v>
      </c>
      <c r="E1131" t="s">
        <v>58</v>
      </c>
      <c r="F1131" s="7">
        <v>1590.485447515116</v>
      </c>
      <c r="G1131" t="str">
        <f>VLOOKUP(мпф1[[#This Row],[артикул]],[1]!Таблица213[[code]:[упаковка]],4,FALSE)</f>
        <v>ОХЛ</v>
      </c>
      <c r="H1131" t="str">
        <f>VLOOKUP(мпф1[[#This Row],[артикул]],[1]!Таблица213[[code]:[упаковка]],5,FALSE)</f>
        <v>табак</v>
      </c>
      <c r="I1131" s="7" cm="1">
        <f t="array" ref="I1131">INDEX('[1]прайс ЗПП'!$A$1:$D$1080,MATCH(1,(мпф1[[#This Row],[артикул]]='[1]прайс ЗПП'!$B$1:$B$1080)*(мпф1[[#This Row],[Source.Name.1]]='[1]прайс ЗПП'!$A$1:$A$1080),0),4)</f>
        <v>780.57683425800747</v>
      </c>
      <c r="J1131" s="7">
        <f>мпф1[[#This Row],[цена]]*мпф1[[#This Row],[объем]]</f>
        <v>1241496.0955547795</v>
      </c>
      <c r="K1131" s="7">
        <v>1884.9501164654787</v>
      </c>
      <c r="L1131" t="s">
        <v>187</v>
      </c>
    </row>
    <row r="1132" spans="1:12" x14ac:dyDescent="0.35">
      <c r="A1132" t="s">
        <v>147</v>
      </c>
      <c r="B1132" t="s">
        <v>192</v>
      </c>
      <c r="C1132" t="s">
        <v>25</v>
      </c>
      <c r="D1132">
        <f>VLOOKUP(мпф1[[#This Row],[Номенклатура]],[1]!Таблица213[[product_name]:[упаковка]],7,FALSE)</f>
        <v>205</v>
      </c>
      <c r="E1132" t="s">
        <v>88</v>
      </c>
      <c r="F1132" s="7">
        <v>2788.590901247057</v>
      </c>
      <c r="G1132" t="str">
        <f>VLOOKUP(мпф1[[#This Row],[артикул]],[1]!Таблица213[[code]:[упаковка]],4,FALSE)</f>
        <v>ОХЛ</v>
      </c>
      <c r="H1132" t="str">
        <f>VLOOKUP(мпф1[[#This Row],[артикул]],[1]!Таблица213[[code]:[упаковка]],5,FALSE)</f>
        <v>рагу</v>
      </c>
      <c r="I1132" s="7" cm="1">
        <f t="array" ref="I1132">INDEX('[1]прайс ЗПП'!$A$1:$D$1080,MATCH(1,(мпф1[[#This Row],[артикул]]='[1]прайс ЗПП'!$B$1:$B$1080)*(мпф1[[#This Row],[Source.Name.1]]='[1]прайс ЗПП'!$A$1:$A$1080),0),4)</f>
        <v>598.24825823633125</v>
      </c>
      <c r="J1132" s="7">
        <f>мпф1[[#This Row],[цена]]*мпф1[[#This Row],[объем]]</f>
        <v>1668269.6496047331</v>
      </c>
      <c r="K1132" s="7">
        <v>547.20778742807033</v>
      </c>
      <c r="L1132" t="s">
        <v>187</v>
      </c>
    </row>
    <row r="1133" spans="1:12" x14ac:dyDescent="0.35">
      <c r="A1133" t="s">
        <v>147</v>
      </c>
      <c r="B1133" t="s">
        <v>192</v>
      </c>
      <c r="C1133" t="s">
        <v>25</v>
      </c>
      <c r="D1133">
        <f>VLOOKUP(мпф1[[#This Row],[Номенклатура]],[1]!Таблица213[[product_name]:[упаковка]],7,FALSE)</f>
        <v>961</v>
      </c>
      <c r="E1133" t="s">
        <v>89</v>
      </c>
      <c r="F1133" s="7">
        <v>1582.7718889601852</v>
      </c>
      <c r="G1133" t="str">
        <f>VLOOKUP(мпф1[[#This Row],[артикул]],[1]!Таблица213[[code]:[упаковка]],4,FALSE)</f>
        <v>ОХЛ</v>
      </c>
      <c r="H1133" t="str">
        <f>VLOOKUP(мпф1[[#This Row],[артикул]],[1]!Таблица213[[code]:[упаковка]],5,FALSE)</f>
        <v>табак</v>
      </c>
      <c r="I1133" s="7" cm="1">
        <f t="array" ref="I1133">INDEX('[1]прайс ЗПП'!$A$1:$D$1080,MATCH(1,(мпф1[[#This Row],[артикул]]='[1]прайс ЗПП'!$B$1:$B$1080)*(мпф1[[#This Row],[Source.Name.1]]='[1]прайс ЗПП'!$A$1:$A$1080),0),4)</f>
        <v>771.02372775422987</v>
      </c>
      <c r="J1133" s="7">
        <f>мпф1[[#This Row],[цена]]*мпф1[[#This Row],[объем]]</f>
        <v>1220354.682010686</v>
      </c>
      <c r="K1133" s="7">
        <v>473.92174711135533</v>
      </c>
      <c r="L1133" t="s">
        <v>187</v>
      </c>
    </row>
    <row r="1134" spans="1:12" x14ac:dyDescent="0.35">
      <c r="A1134" t="s">
        <v>147</v>
      </c>
      <c r="B1134" t="s">
        <v>192</v>
      </c>
      <c r="C1134" t="s">
        <v>25</v>
      </c>
      <c r="D1134">
        <f>VLOOKUP(мпф1[[#This Row],[Номенклатура]],[1]!Таблица213[[product_name]:[упаковка]],7,FALSE)</f>
        <v>960</v>
      </c>
      <c r="E1134" t="s">
        <v>189</v>
      </c>
      <c r="F1134" s="7">
        <v>1588.5762154513243</v>
      </c>
      <c r="G1134" t="str">
        <f>VLOOKUP(мпф1[[#This Row],[артикул]],[1]!Таблица213[[code]:[упаковка]],4,FALSE)</f>
        <v>ОХЛ</v>
      </c>
      <c r="H1134" t="str">
        <f>VLOOKUP(мпф1[[#This Row],[артикул]],[1]!Таблица213[[code]:[упаковка]],5,FALSE)</f>
        <v>крыло</v>
      </c>
      <c r="I1134" s="7" cm="1">
        <f t="array" ref="I1134">INDEX('[1]прайс ЗПП'!$A$1:$D$1080,MATCH(1,(мпф1[[#This Row],[артикул]]='[1]прайс ЗПП'!$B$1:$B$1080)*(мпф1[[#This Row],[Source.Name.1]]='[1]прайс ЗПП'!$A$1:$A$1080),0),4)</f>
        <v>852.59931193893669</v>
      </c>
      <c r="J1134" s="7">
        <f>мпф1[[#This Row],[цена]]*мпф1[[#This Row],[объем]]</f>
        <v>1354418.9882563592</v>
      </c>
      <c r="K1134" s="7">
        <v>2146.2264407801063</v>
      </c>
      <c r="L1134" t="s">
        <v>187</v>
      </c>
    </row>
    <row r="1135" spans="1:12" x14ac:dyDescent="0.35">
      <c r="A1135" t="s">
        <v>147</v>
      </c>
      <c r="B1135" t="s">
        <v>192</v>
      </c>
      <c r="C1135" t="s">
        <v>25</v>
      </c>
      <c r="D1135">
        <f>VLOOKUP(мпф1[[#This Row],[Номенклатура]],[1]!Таблица213[[product_name]:[упаковка]],7,FALSE)</f>
        <v>1066</v>
      </c>
      <c r="E1135" t="s">
        <v>63</v>
      </c>
      <c r="F1135" s="7">
        <v>399.76524201768706</v>
      </c>
      <c r="G1135" t="str">
        <f>VLOOKUP(мпф1[[#This Row],[артикул]],[1]!Таблица213[[code]:[упаковка]],4,FALSE)</f>
        <v>ОХЛ</v>
      </c>
      <c r="H1135" t="str">
        <f>VLOOKUP(мпф1[[#This Row],[артикул]],[1]!Таблица213[[code]:[упаковка]],5,FALSE)</f>
        <v>бедро</v>
      </c>
      <c r="I1135" s="7" cm="1">
        <f t="array" ref="I1135">INDEX('[1]прайс ЗПП'!$A$1:$D$1080,MATCH(1,(мпф1[[#This Row],[артикул]]='[1]прайс ЗПП'!$B$1:$B$1080)*(мпф1[[#This Row],[Source.Name.1]]='[1]прайс ЗПП'!$A$1:$A$1080),0),4)</f>
        <v>878.17768515413422</v>
      </c>
      <c r="J1135" s="7">
        <f>мпф1[[#This Row],[цена]]*мпф1[[#This Row],[объем]]</f>
        <v>351064.91484017466</v>
      </c>
      <c r="K1135" s="7">
        <v>2517.2193545966593</v>
      </c>
      <c r="L1135" t="s">
        <v>187</v>
      </c>
    </row>
    <row r="1136" spans="1:12" x14ac:dyDescent="0.35">
      <c r="A1136" t="s">
        <v>147</v>
      </c>
      <c r="B1136" t="s">
        <v>192</v>
      </c>
      <c r="C1136" t="s">
        <v>25</v>
      </c>
      <c r="D1136">
        <f>VLOOKUP(мпф1[[#This Row],[Номенклатура]],[1]!Таблица213[[product_name]:[упаковка]],7,FALSE)</f>
        <v>1065</v>
      </c>
      <c r="E1136" t="s">
        <v>64</v>
      </c>
      <c r="F1136" s="7">
        <v>397.92460585634319</v>
      </c>
      <c r="G1136" t="str">
        <f>VLOOKUP(мпф1[[#This Row],[артикул]],[1]!Таблица213[[code]:[упаковка]],4,FALSE)</f>
        <v>ОХЛ</v>
      </c>
      <c r="H1136" t="str">
        <f>VLOOKUP(мпф1[[#This Row],[артикул]],[1]!Таблица213[[code]:[упаковка]],5,FALSE)</f>
        <v>филе</v>
      </c>
      <c r="I1136" s="7" cm="1">
        <f t="array" ref="I1136">INDEX('[1]прайс ЗПП'!$A$1:$D$1080,MATCH(1,(мпф1[[#This Row],[артикул]]='[1]прайс ЗПП'!$B$1:$B$1080)*(мпф1[[#This Row],[Source.Name.1]]='[1]прайс ЗПП'!$A$1:$A$1080),0),4)</f>
        <v>1030.191076987385</v>
      </c>
      <c r="J1136" s="7">
        <f>мпф1[[#This Row],[цена]]*мпф1[[#This Row],[объем]]</f>
        <v>409938.37826692691</v>
      </c>
      <c r="K1136" s="7">
        <v>182.31005796361444</v>
      </c>
      <c r="L1136" t="s">
        <v>187</v>
      </c>
    </row>
    <row r="1137" spans="1:12" x14ac:dyDescent="0.35">
      <c r="A1137" t="s">
        <v>147</v>
      </c>
      <c r="B1137" t="s">
        <v>192</v>
      </c>
      <c r="C1137" t="s">
        <v>25</v>
      </c>
      <c r="D1137">
        <f>VLOOKUP(мпф1[[#This Row],[Номенклатура]],[1]!Таблица213[[product_name]:[упаковка]],7,FALSE)</f>
        <v>744</v>
      </c>
      <c r="E1137" t="s">
        <v>92</v>
      </c>
      <c r="F1137" s="7">
        <v>7954.7432931179083</v>
      </c>
      <c r="G1137" t="str">
        <f>VLOOKUP(мпф1[[#This Row],[артикул]],[1]!Таблица213[[code]:[упаковка]],4,FALSE)</f>
        <v>ОХЛ</v>
      </c>
      <c r="H1137" t="str">
        <f>VLOOKUP(мпф1[[#This Row],[артикул]],[1]!Таблица213[[code]:[упаковка]],5,FALSE)</f>
        <v>шея</v>
      </c>
      <c r="I1137" s="7" cm="1">
        <f t="array" ref="I1137">INDEX('[1]прайс ЗПП'!$A$1:$D$1080,MATCH(1,(мпф1[[#This Row],[артикул]]='[1]прайс ЗПП'!$B$1:$B$1080)*(мпф1[[#This Row],[Source.Name.1]]='[1]прайс ЗПП'!$A$1:$A$1080),0),4)</f>
        <v>347.78104759083237</v>
      </c>
      <c r="J1137" s="7">
        <f>мпф1[[#This Row],[цена]]*мпф1[[#This Row],[объем]]</f>
        <v>2766508.9557966939</v>
      </c>
      <c r="K1137" s="7">
        <v>7156.8</v>
      </c>
      <c r="L1137" t="s">
        <v>187</v>
      </c>
    </row>
    <row r="1138" spans="1:12" x14ac:dyDescent="0.35">
      <c r="A1138" t="s">
        <v>147</v>
      </c>
      <c r="B1138" t="s">
        <v>193</v>
      </c>
      <c r="C1138" t="s">
        <v>194</v>
      </c>
      <c r="D1138">
        <f>VLOOKUP(мпф1[[#This Row],[Номенклатура]],[1]!Таблица213[[product_name]:[упаковка]],7,FALSE)</f>
        <v>701</v>
      </c>
      <c r="E1138" t="s">
        <v>26</v>
      </c>
      <c r="F1138" s="7">
        <v>320.37582559347175</v>
      </c>
      <c r="G1138" t="str">
        <f>VLOOKUP(мпф1[[#This Row],[артикул]],[1]!Таблица213[[code]:[упаковка]],4,FALSE)</f>
        <v>ОХЛ</v>
      </c>
      <c r="H1138" t="str">
        <f>VLOOKUP(мпф1[[#This Row],[артикул]],[1]!Таблица213[[code]:[упаковка]],5,FALSE)</f>
        <v>тушка</v>
      </c>
      <c r="I1138" s="7" cm="1">
        <f t="array" ref="I1138">INDEX('[1]прайс ЗПП'!$A$1:$D$1080,MATCH(1,(мпф1[[#This Row],[артикул]]='[1]прайс ЗПП'!$B$1:$B$1080)*(мпф1[[#This Row],[Source.Name.1]]='[1]прайс ЗПП'!$A$1:$A$1080),0),4)</f>
        <v>829.81914527362835</v>
      </c>
      <c r="J1138" s="7">
        <f>мпф1[[#This Row],[цена]]*мпф1[[#This Row],[объем]]</f>
        <v>265853.99376030773</v>
      </c>
      <c r="K1138" s="7">
        <v>1521</v>
      </c>
      <c r="L1138" t="s">
        <v>187</v>
      </c>
    </row>
    <row r="1139" spans="1:12" x14ac:dyDescent="0.35">
      <c r="A1139" t="s">
        <v>147</v>
      </c>
      <c r="B1139" t="s">
        <v>193</v>
      </c>
      <c r="C1139" t="s">
        <v>194</v>
      </c>
      <c r="D1139">
        <f>VLOOKUP(мпф1[[#This Row],[Номенклатура]],[1]!Таблица213[[product_name]:[упаковка]],7,FALSE)</f>
        <v>702</v>
      </c>
      <c r="E1139" t="s">
        <v>72</v>
      </c>
      <c r="F1139" s="7">
        <v>3726.7246771240611</v>
      </c>
      <c r="G1139" t="str">
        <f>VLOOKUP(мпф1[[#This Row],[артикул]],[1]!Таблица213[[code]:[упаковка]],4,FALSE)</f>
        <v>ОХЛ</v>
      </c>
      <c r="H1139" t="str">
        <f>VLOOKUP(мпф1[[#This Row],[артикул]],[1]!Таблица213[[code]:[упаковка]],5,FALSE)</f>
        <v>тушка</v>
      </c>
      <c r="I1139" s="7" cm="1">
        <f t="array" ref="I1139">INDEX('[1]прайс ЗПП'!$A$1:$D$1080,MATCH(1,(мпф1[[#This Row],[артикул]]='[1]прайс ЗПП'!$B$1:$B$1080)*(мпф1[[#This Row],[Source.Name.1]]='[1]прайс ЗПП'!$A$1:$A$1080),0),4)</f>
        <v>797.40570096362057</v>
      </c>
      <c r="J1139" s="7">
        <f>мпф1[[#This Row],[цена]]*мпф1[[#This Row],[объем]]</f>
        <v>2971711.5034605344</v>
      </c>
      <c r="K1139" s="7">
        <v>1898.4</v>
      </c>
      <c r="L1139" t="s">
        <v>187</v>
      </c>
    </row>
    <row r="1140" spans="1:12" x14ac:dyDescent="0.35">
      <c r="A1140" t="s">
        <v>147</v>
      </c>
      <c r="B1140" t="s">
        <v>193</v>
      </c>
      <c r="C1140" t="s">
        <v>194</v>
      </c>
      <c r="D1140">
        <f>VLOOKUP(мпф1[[#This Row],[Номенклатура]],[1]!Таблица213[[product_name]:[упаковка]],7,FALSE)</f>
        <v>710</v>
      </c>
      <c r="E1140" t="s">
        <v>28</v>
      </c>
      <c r="F1140" s="7">
        <v>320.56428196146794</v>
      </c>
      <c r="G1140" t="str">
        <f>VLOOKUP(мпф1[[#This Row],[артикул]],[1]!Таблица213[[code]:[упаковка]],4,FALSE)</f>
        <v>ОХЛ</v>
      </c>
      <c r="H1140" t="str">
        <f>VLOOKUP(мпф1[[#This Row],[артикул]],[1]!Таблица213[[code]:[упаковка]],5,FALSE)</f>
        <v>бедро</v>
      </c>
      <c r="I1140" s="7" cm="1">
        <f t="array" ref="I1140">INDEX('[1]прайс ЗПП'!$A$1:$D$1080,MATCH(1,(мпф1[[#This Row],[артикул]]='[1]прайс ЗПП'!$B$1:$B$1080)*(мпф1[[#This Row],[Source.Name.1]]='[1]прайс ЗПП'!$A$1:$A$1080),0),4)</f>
        <v>845.50826325908452</v>
      </c>
      <c r="J1140" s="7">
        <f>мпф1[[#This Row],[цена]]*мпф1[[#This Row],[объем]]</f>
        <v>271039.74930413626</v>
      </c>
      <c r="K1140" s="7">
        <v>2886.84</v>
      </c>
      <c r="L1140" t="s">
        <v>187</v>
      </c>
    </row>
    <row r="1141" spans="1:12" x14ac:dyDescent="0.35">
      <c r="A1141" t="s">
        <v>147</v>
      </c>
      <c r="B1141" t="s">
        <v>193</v>
      </c>
      <c r="C1141" t="s">
        <v>194</v>
      </c>
      <c r="D1141">
        <f>VLOOKUP(мпф1[[#This Row],[Номенклатура]],[1]!Таблица213[[product_name]:[упаковка]],7,FALSE)</f>
        <v>711</v>
      </c>
      <c r="E1141" t="s">
        <v>73</v>
      </c>
      <c r="F1141" s="7">
        <v>21267.552403523972</v>
      </c>
      <c r="G1141" t="str">
        <f>VLOOKUP(мпф1[[#This Row],[артикул]],[1]!Таблица213[[code]:[упаковка]],4,FALSE)</f>
        <v>ОХЛ</v>
      </c>
      <c r="H1141" t="str">
        <f>VLOOKUP(мпф1[[#This Row],[артикул]],[1]!Таблица213[[code]:[упаковка]],5,FALSE)</f>
        <v>бедро</v>
      </c>
      <c r="I1141" s="7" cm="1">
        <f t="array" ref="I1141">INDEX('[1]прайс ЗПП'!$A$1:$D$1080,MATCH(1,(мпф1[[#This Row],[артикул]]='[1]прайс ЗПП'!$B$1:$B$1080)*(мпф1[[#This Row],[Source.Name.1]]='[1]прайс ЗПП'!$A$1:$A$1080),0),4)</f>
        <v>812.78157178001618</v>
      </c>
      <c r="J1141" s="7">
        <f>мпф1[[#This Row],[цена]]*мпф1[[#This Row],[объем]]</f>
        <v>17285874.670450076</v>
      </c>
      <c r="K1141" s="7">
        <v>13302.36</v>
      </c>
      <c r="L1141" t="s">
        <v>187</v>
      </c>
    </row>
    <row r="1142" spans="1:12" x14ac:dyDescent="0.35">
      <c r="A1142" t="s">
        <v>147</v>
      </c>
      <c r="B1142" t="s">
        <v>193</v>
      </c>
      <c r="C1142" t="s">
        <v>194</v>
      </c>
      <c r="D1142">
        <f>VLOOKUP(мпф1[[#This Row],[Номенклатура]],[1]!Таблица213[[product_name]:[упаковка]],7,FALSE)</f>
        <v>712</v>
      </c>
      <c r="E1142" t="s">
        <v>30</v>
      </c>
      <c r="F1142" s="7">
        <v>314.5022687909248</v>
      </c>
      <c r="G1142" t="str">
        <f>VLOOKUP(мпф1[[#This Row],[артикул]],[1]!Таблица213[[code]:[упаковка]],4,FALSE)</f>
        <v>ОХЛ</v>
      </c>
      <c r="H1142" t="str">
        <f>VLOOKUP(мпф1[[#This Row],[артикул]],[1]!Таблица213[[code]:[упаковка]],5,FALSE)</f>
        <v>голень</v>
      </c>
      <c r="I1142" s="7" cm="1">
        <f t="array" ref="I1142">INDEX('[1]прайс ЗПП'!$A$1:$D$1080,MATCH(1,(мпф1[[#This Row],[артикул]]='[1]прайс ЗПП'!$B$1:$B$1080)*(мпф1[[#This Row],[Source.Name.1]]='[1]прайс ЗПП'!$A$1:$A$1080),0),4)</f>
        <v>879.42371575734967</v>
      </c>
      <c r="J1142" s="7">
        <f>мпф1[[#This Row],[цена]]*мпф1[[#This Row],[объем]]</f>
        <v>276580.75383423181</v>
      </c>
      <c r="K1142" s="7">
        <v>2282.9639999999999</v>
      </c>
      <c r="L1142" t="s">
        <v>187</v>
      </c>
    </row>
    <row r="1143" spans="1:12" x14ac:dyDescent="0.35">
      <c r="A1143" t="s">
        <v>147</v>
      </c>
      <c r="B1143" t="s">
        <v>193</v>
      </c>
      <c r="C1143" t="s">
        <v>194</v>
      </c>
      <c r="D1143">
        <f>VLOOKUP(мпф1[[#This Row],[Номенклатура]],[1]!Таблица213[[product_name]:[упаковка]],7,FALSE)</f>
        <v>713</v>
      </c>
      <c r="E1143" t="s">
        <v>74</v>
      </c>
      <c r="F1143" s="7">
        <v>6917.207228913272</v>
      </c>
      <c r="G1143" t="str">
        <f>VLOOKUP(мпф1[[#This Row],[артикул]],[1]!Таблица213[[code]:[упаковка]],4,FALSE)</f>
        <v>ОХЛ</v>
      </c>
      <c r="H1143" t="str">
        <f>VLOOKUP(мпф1[[#This Row],[артикул]],[1]!Таблица213[[code]:[упаковка]],5,FALSE)</f>
        <v>голень</v>
      </c>
      <c r="I1143" s="7" cm="1">
        <f t="array" ref="I1143">INDEX('[1]прайс ЗПП'!$A$1:$D$1080,MATCH(1,(мпф1[[#This Row],[артикул]]='[1]прайс ЗПП'!$B$1:$B$1080)*(мпф1[[#This Row],[Source.Name.1]]='[1]прайс ЗПП'!$A$1:$A$1080),0),4)</f>
        <v>844.1513540307958</v>
      </c>
      <c r="J1143" s="7">
        <f>мпф1[[#This Row],[цена]]*мпф1[[#This Row],[объем]]</f>
        <v>5839169.8483987479</v>
      </c>
      <c r="K1143" s="7">
        <v>4568.96</v>
      </c>
      <c r="L1143" t="s">
        <v>187</v>
      </c>
    </row>
    <row r="1144" spans="1:12" x14ac:dyDescent="0.35">
      <c r="A1144" t="s">
        <v>147</v>
      </c>
      <c r="B1144" t="s">
        <v>193</v>
      </c>
      <c r="C1144" t="s">
        <v>194</v>
      </c>
      <c r="D1144">
        <f>VLOOKUP(мпф1[[#This Row],[Номенклатура]],[1]!Таблица213[[product_name]:[упаковка]],7,FALSE)</f>
        <v>714</v>
      </c>
      <c r="E1144" t="s">
        <v>32</v>
      </c>
      <c r="F1144" s="7">
        <v>214.81931991917824</v>
      </c>
      <c r="G1144" t="str">
        <f>VLOOKUP(мпф1[[#This Row],[артикул]],[1]!Таблица213[[code]:[упаковка]],4,FALSE)</f>
        <v>ОХЛ</v>
      </c>
      <c r="H1144" t="str">
        <f>VLOOKUP(мпф1[[#This Row],[артикул]],[1]!Таблица213[[code]:[упаковка]],5,FALSE)</f>
        <v>крыло</v>
      </c>
      <c r="I1144" s="7" cm="1">
        <f t="array" ref="I1144">INDEX('[1]прайс ЗПП'!$A$1:$D$1080,MATCH(1,(мпф1[[#This Row],[артикул]]='[1]прайс ЗПП'!$B$1:$B$1080)*(мпф1[[#This Row],[Source.Name.1]]='[1]прайс ЗПП'!$A$1:$A$1080),0),4)</f>
        <v>861.98555697690119</v>
      </c>
      <c r="J1144" s="7">
        <f>мпф1[[#This Row],[цена]]*мпф1[[#This Row],[объем]]</f>
        <v>185171.15112993197</v>
      </c>
      <c r="K1144" s="7">
        <v>2462.16</v>
      </c>
      <c r="L1144" t="s">
        <v>187</v>
      </c>
    </row>
    <row r="1145" spans="1:12" x14ac:dyDescent="0.35">
      <c r="A1145" t="s">
        <v>147</v>
      </c>
      <c r="B1145" t="s">
        <v>193</v>
      </c>
      <c r="C1145" t="s">
        <v>194</v>
      </c>
      <c r="D1145">
        <f>VLOOKUP(мпф1[[#This Row],[Номенклатура]],[1]!Таблица213[[product_name]:[упаковка]],7,FALSE)</f>
        <v>715</v>
      </c>
      <c r="E1145" t="s">
        <v>75</v>
      </c>
      <c r="F1145" s="7">
        <v>7972.4581917095475</v>
      </c>
      <c r="G1145" t="str">
        <f>VLOOKUP(мпф1[[#This Row],[артикул]],[1]!Таблица213[[code]:[упаковка]],4,FALSE)</f>
        <v>ОХЛ</v>
      </c>
      <c r="H1145" t="str">
        <f>VLOOKUP(мпф1[[#This Row],[артикул]],[1]!Таблица213[[code]:[упаковка]],5,FALSE)</f>
        <v>крыло</v>
      </c>
      <c r="I1145" s="7" cm="1">
        <f t="array" ref="I1145">INDEX('[1]прайс ЗПП'!$A$1:$D$1080,MATCH(1,(мпф1[[#This Row],[артикул]]='[1]прайс ЗПП'!$B$1:$B$1080)*(мпф1[[#This Row],[Source.Name.1]]='[1]прайс ЗПП'!$A$1:$A$1080),0),4)</f>
        <v>829.85439959197606</v>
      </c>
      <c r="J1145" s="7">
        <f>мпф1[[#This Row],[цена]]*мпф1[[#This Row],[объем]]</f>
        <v>6615979.5059532579</v>
      </c>
      <c r="K1145" s="7">
        <v>5393.76</v>
      </c>
      <c r="L1145" t="s">
        <v>187</v>
      </c>
    </row>
    <row r="1146" spans="1:12" x14ac:dyDescent="0.35">
      <c r="A1146" t="s">
        <v>147</v>
      </c>
      <c r="B1146" t="s">
        <v>193</v>
      </c>
      <c r="C1146" t="s">
        <v>194</v>
      </c>
      <c r="D1146">
        <f>VLOOKUP(мпф1[[#This Row],[Номенклатура]],[1]!Таблица213[[product_name]:[упаковка]],7,FALSE)</f>
        <v>717</v>
      </c>
      <c r="E1146" t="s">
        <v>76</v>
      </c>
      <c r="F1146" s="7">
        <v>4894.2118768602713</v>
      </c>
      <c r="G1146" t="str">
        <f>VLOOKUP(мпф1[[#This Row],[артикул]],[1]!Таблица213[[code]:[упаковка]],4,FALSE)</f>
        <v>ОХЛ</v>
      </c>
      <c r="H1146" t="str">
        <f>VLOOKUP(мпф1[[#This Row],[артикул]],[1]!Таблица213[[code]:[упаковка]],5,FALSE)</f>
        <v>четвертина</v>
      </c>
      <c r="I1146" s="7" cm="1">
        <f t="array" ref="I1146">INDEX('[1]прайс ЗПП'!$A$1:$D$1080,MATCH(1,(мпф1[[#This Row],[артикул]]='[1]прайс ЗПП'!$B$1:$B$1080)*(мпф1[[#This Row],[Source.Name.1]]='[1]прайс ЗПП'!$A$1:$A$1080),0),4)</f>
        <v>797.93132451385395</v>
      </c>
      <c r="J1146" s="7">
        <f>мпф1[[#This Row],[цена]]*мпф1[[#This Row],[объем]]</f>
        <v>3905244.9653545516</v>
      </c>
      <c r="K1146" s="7">
        <v>226.2</v>
      </c>
      <c r="L1146" t="s">
        <v>187</v>
      </c>
    </row>
    <row r="1147" spans="1:12" x14ac:dyDescent="0.35">
      <c r="A1147" t="s">
        <v>147</v>
      </c>
      <c r="B1147" t="s">
        <v>193</v>
      </c>
      <c r="C1147" t="s">
        <v>194</v>
      </c>
      <c r="D1147">
        <f>VLOOKUP(мпф1[[#This Row],[Номенклатура]],[1]!Таблица213[[product_name]:[упаковка]],7,FALSE)</f>
        <v>718</v>
      </c>
      <c r="E1147" t="s">
        <v>36</v>
      </c>
      <c r="F1147" s="7">
        <v>532.43111878203968</v>
      </c>
      <c r="G1147" t="str">
        <f>VLOOKUP(мпф1[[#This Row],[артикул]],[1]!Таблица213[[code]:[упаковка]],4,FALSE)</f>
        <v>ОХЛ</v>
      </c>
      <c r="H1147" t="str">
        <f>VLOOKUP(мпф1[[#This Row],[артикул]],[1]!Таблица213[[code]:[упаковка]],5,FALSE)</f>
        <v>филе</v>
      </c>
      <c r="I1147" s="7" cm="1">
        <f t="array" ref="I1147">INDEX('[1]прайс ЗПП'!$A$1:$D$1080,MATCH(1,(мпф1[[#This Row],[артикул]]='[1]прайс ЗПП'!$B$1:$B$1080)*(мпф1[[#This Row],[Source.Name.1]]='[1]прайс ЗПП'!$A$1:$A$1080),0),4)</f>
        <v>1115.6012441929406</v>
      </c>
      <c r="J1147" s="7">
        <f>мпф1[[#This Row],[цена]]*мпф1[[#This Row],[объем]]</f>
        <v>593980.81856028282</v>
      </c>
      <c r="K1147" s="7">
        <v>3805.2</v>
      </c>
      <c r="L1147" t="s">
        <v>187</v>
      </c>
    </row>
    <row r="1148" spans="1:12" x14ac:dyDescent="0.35">
      <c r="A1148" t="s">
        <v>147</v>
      </c>
      <c r="B1148" t="s">
        <v>193</v>
      </c>
      <c r="C1148" t="s">
        <v>194</v>
      </c>
      <c r="D1148">
        <f>VLOOKUP(мпф1[[#This Row],[Номенклатура]],[1]!Таблица213[[product_name]:[упаковка]],7,FALSE)</f>
        <v>719</v>
      </c>
      <c r="E1148" t="s">
        <v>77</v>
      </c>
      <c r="F1148" s="7">
        <v>14897.475890096437</v>
      </c>
      <c r="G1148" t="str">
        <f>VLOOKUP(мпф1[[#This Row],[артикул]],[1]!Таблица213[[code]:[упаковка]],4,FALSE)</f>
        <v>ОХЛ</v>
      </c>
      <c r="H1148" t="str">
        <f>VLOOKUP(мпф1[[#This Row],[артикул]],[1]!Таблица213[[code]:[упаковка]],5,FALSE)</f>
        <v>филе</v>
      </c>
      <c r="I1148" s="7" cm="1">
        <f t="array" ref="I1148">INDEX('[1]прайс ЗПП'!$A$1:$D$1080,MATCH(1,(мпф1[[#This Row],[артикул]]='[1]прайс ЗПП'!$B$1:$B$1080)*(мпф1[[#This Row],[Source.Name.1]]='[1]прайс ЗПП'!$A$1:$A$1080),0),4)</f>
        <v>1080.2037060068903</v>
      </c>
      <c r="J1148" s="7">
        <f>мпф1[[#This Row],[цена]]*мпф1[[#This Row],[объем]]</f>
        <v>16092308.666630469</v>
      </c>
      <c r="K1148" s="7">
        <v>2661.7200000000003</v>
      </c>
      <c r="L1148" t="s">
        <v>187</v>
      </c>
    </row>
    <row r="1149" spans="1:12" x14ac:dyDescent="0.35">
      <c r="A1149" t="s">
        <v>147</v>
      </c>
      <c r="B1149" t="s">
        <v>193</v>
      </c>
      <c r="C1149" t="s">
        <v>194</v>
      </c>
      <c r="D1149">
        <f>VLOOKUP(мпф1[[#This Row],[Номенклатура]],[1]!Таблица213[[product_name]:[упаковка]],7,FALSE)</f>
        <v>725</v>
      </c>
      <c r="E1149" t="s">
        <v>78</v>
      </c>
      <c r="F1149" s="7">
        <v>4780.5234789069436</v>
      </c>
      <c r="G1149" t="str">
        <f>VLOOKUP(мпф1[[#This Row],[артикул]],[1]!Таблица213[[code]:[упаковка]],4,FALSE)</f>
        <v>ОХЛ</v>
      </c>
      <c r="H1149" t="str">
        <f>VLOOKUP(мпф1[[#This Row],[артикул]],[1]!Таблица213[[code]:[упаковка]],5,FALSE)</f>
        <v>грудка</v>
      </c>
      <c r="I1149" s="7" cm="1">
        <f t="array" ref="I1149">INDEX('[1]прайс ЗПП'!$A$1:$D$1080,MATCH(1,(мпф1[[#This Row],[артикул]]='[1]прайс ЗПП'!$B$1:$B$1080)*(мпф1[[#This Row],[Source.Name.1]]='[1]прайс ЗПП'!$A$1:$A$1080),0),4)</f>
        <v>862.49501473572752</v>
      </c>
      <c r="J1149" s="7">
        <f>мпф1[[#This Row],[цена]]*мпф1[[#This Row],[объем]]</f>
        <v>4123177.6683843359</v>
      </c>
      <c r="K1149" s="7">
        <v>11407.5</v>
      </c>
      <c r="L1149" t="s">
        <v>187</v>
      </c>
    </row>
    <row r="1150" spans="1:12" x14ac:dyDescent="0.35">
      <c r="A1150" t="s">
        <v>147</v>
      </c>
      <c r="B1150" t="s">
        <v>193</v>
      </c>
      <c r="C1150" t="s">
        <v>194</v>
      </c>
      <c r="D1150">
        <f>VLOOKUP(мпф1[[#This Row],[Номенклатура]],[1]!Таблица213[[product_name]:[упаковка]],7,FALSE)</f>
        <v>29</v>
      </c>
      <c r="E1150" t="s">
        <v>79</v>
      </c>
      <c r="F1150" s="7">
        <v>210.02415233349819</v>
      </c>
      <c r="G1150" t="str">
        <f>VLOOKUP(мпф1[[#This Row],[артикул]],[1]!Таблица213[[code]:[упаковка]],4,FALSE)</f>
        <v>ОХЛ</v>
      </c>
      <c r="H1150" t="str">
        <f>VLOOKUP(мпф1[[#This Row],[артикул]],[1]!Таблица213[[code]:[упаковка]],5,FALSE)</f>
        <v>табак</v>
      </c>
      <c r="I1150" s="7" cm="1">
        <f t="array" ref="I1150">INDEX('[1]прайс ЗПП'!$A$1:$D$1080,MATCH(1,(мпф1[[#This Row],[артикул]]='[1]прайс ЗПП'!$B$1:$B$1080)*(мпф1[[#This Row],[Source.Name.1]]='[1]прайс ЗПП'!$A$1:$A$1080),0),4)</f>
        <v>756.97977270214278</v>
      </c>
      <c r="J1150" s="7">
        <f>мпф1[[#This Row],[цена]]*мпф1[[#This Row],[объем]]</f>
        <v>158984.03509537168</v>
      </c>
      <c r="K1150" s="7">
        <v>1367.982</v>
      </c>
      <c r="L1150" t="s">
        <v>187</v>
      </c>
    </row>
    <row r="1151" spans="1:12" x14ac:dyDescent="0.35">
      <c r="A1151" t="s">
        <v>147</v>
      </c>
      <c r="B1151" t="s">
        <v>193</v>
      </c>
      <c r="C1151" t="s">
        <v>194</v>
      </c>
      <c r="D1151">
        <f>VLOOKUP(мпф1[[#This Row],[Номенклатура]],[1]!Таблица213[[product_name]:[упаковка]],7,FALSE)</f>
        <v>30</v>
      </c>
      <c r="E1151" t="s">
        <v>80</v>
      </c>
      <c r="F1151" s="7">
        <v>26586.586813040474</v>
      </c>
      <c r="G1151" t="str">
        <f>VLOOKUP(мпф1[[#This Row],[артикул]],[1]!Таблица213[[code]:[упаковка]],4,FALSE)</f>
        <v>ОХЛ</v>
      </c>
      <c r="H1151" t="str">
        <f>VLOOKUP(мпф1[[#This Row],[артикул]],[1]!Таблица213[[code]:[упаковка]],5,FALSE)</f>
        <v>рагу</v>
      </c>
      <c r="I1151" s="7" cm="1">
        <f t="array" ref="I1151">INDEX('[1]прайс ЗПП'!$A$1:$D$1080,MATCH(1,(мпф1[[#This Row],[артикул]]='[1]прайс ЗПП'!$B$1:$B$1080)*(мпф1[[#This Row],[Source.Name.1]]='[1]прайс ЗПП'!$A$1:$A$1080),0),4)</f>
        <v>708.75275821490163</v>
      </c>
      <c r="J1151" s="7">
        <f>мпф1[[#This Row],[цена]]*мпф1[[#This Row],[объем]]</f>
        <v>18843316.735262368</v>
      </c>
      <c r="K1151" s="7">
        <v>4024.0529999999999</v>
      </c>
      <c r="L1151" t="s">
        <v>187</v>
      </c>
    </row>
    <row r="1152" spans="1:12" x14ac:dyDescent="0.35">
      <c r="A1152" t="s">
        <v>147</v>
      </c>
      <c r="B1152" t="s">
        <v>193</v>
      </c>
      <c r="C1152" t="s">
        <v>194</v>
      </c>
      <c r="D1152">
        <f>VLOOKUP(мпф1[[#This Row],[Номенклатура]],[1]!Таблица213[[product_name]:[упаковка]],7,FALSE)</f>
        <v>781</v>
      </c>
      <c r="E1152" t="s">
        <v>188</v>
      </c>
      <c r="F1152" s="7">
        <v>1601.3556380562584</v>
      </c>
      <c r="G1152" t="str">
        <f>VLOOKUP(мпф1[[#This Row],[артикул]],[1]!Таблица213[[code]:[упаковка]],4,FALSE)</f>
        <v>ОХЛ</v>
      </c>
      <c r="H1152" t="str">
        <f>VLOOKUP(мпф1[[#This Row],[артикул]],[1]!Таблица213[[code]:[упаковка]],5,FALSE)</f>
        <v>спинка</v>
      </c>
      <c r="I1152" s="7" cm="1">
        <f t="array" ref="I1152">INDEX('[1]прайс ЗПП'!$A$1:$D$1080,MATCH(1,(мпф1[[#This Row],[артикул]]='[1]прайс ЗПП'!$B$1:$B$1080)*(мпф1[[#This Row],[Source.Name.1]]='[1]прайс ЗПП'!$A$1:$A$1080),0),4)</f>
        <v>364.24820180451223</v>
      </c>
      <c r="J1152" s="7">
        <f>мпф1[[#This Row],[цена]]*мпф1[[#This Row],[объем]]</f>
        <v>583290.91161150951</v>
      </c>
      <c r="K1152" s="7">
        <v>72.599999999999994</v>
      </c>
      <c r="L1152" t="s">
        <v>187</v>
      </c>
    </row>
    <row r="1153" spans="1:12" x14ac:dyDescent="0.35">
      <c r="A1153" t="s">
        <v>147</v>
      </c>
      <c r="B1153" t="s">
        <v>193</v>
      </c>
      <c r="C1153" t="s">
        <v>194</v>
      </c>
      <c r="D1153">
        <f>VLOOKUP(мпф1[[#This Row],[Номенклатура]],[1]!Таблица213[[product_name]:[упаковка]],7,FALSE)</f>
        <v>730</v>
      </c>
      <c r="E1153" t="s">
        <v>45</v>
      </c>
      <c r="F1153" s="7">
        <v>104.27919029120847</v>
      </c>
      <c r="G1153" t="str">
        <f>VLOOKUP(мпф1[[#This Row],[артикул]],[1]!Таблица213[[code]:[упаковка]],4,FALSE)</f>
        <v>ОХЛ</v>
      </c>
      <c r="H1153" t="str">
        <f>VLOOKUP(мпф1[[#This Row],[артикул]],[1]!Таблица213[[code]:[упаковка]],5,FALSE)</f>
        <v>желудки</v>
      </c>
      <c r="I1153" s="7" cm="1">
        <f t="array" ref="I1153">INDEX('[1]прайс ЗПП'!$A$1:$D$1080,MATCH(1,(мпф1[[#This Row],[артикул]]='[1]прайс ЗПП'!$B$1:$B$1080)*(мпф1[[#This Row],[Source.Name.1]]='[1]прайс ЗПП'!$A$1:$A$1080),0),4)</f>
        <v>560.90275787115536</v>
      </c>
      <c r="J1153" s="7">
        <f>мпф1[[#This Row],[цена]]*мпф1[[#This Row],[объем]]</f>
        <v>58490.485422909835</v>
      </c>
      <c r="K1153" s="7">
        <v>1675.6000000000001</v>
      </c>
      <c r="L1153" t="s">
        <v>187</v>
      </c>
    </row>
    <row r="1154" spans="1:12" x14ac:dyDescent="0.35">
      <c r="A1154" t="s">
        <v>147</v>
      </c>
      <c r="B1154" t="s">
        <v>193</v>
      </c>
      <c r="C1154" t="s">
        <v>194</v>
      </c>
      <c r="D1154">
        <f>VLOOKUP(мпф1[[#This Row],[Номенклатура]],[1]!Таблица213[[product_name]:[упаковка]],7,FALSE)</f>
        <v>731</v>
      </c>
      <c r="E1154" t="s">
        <v>81</v>
      </c>
      <c r="F1154" s="7">
        <v>1592.4054002068369</v>
      </c>
      <c r="G1154" t="str">
        <f>VLOOKUP(мпф1[[#This Row],[артикул]],[1]!Таблица213[[code]:[упаковка]],4,FALSE)</f>
        <v>ОХЛ</v>
      </c>
      <c r="H1154" t="str">
        <f>VLOOKUP(мпф1[[#This Row],[артикул]],[1]!Таблица213[[code]:[упаковка]],5,FALSE)</f>
        <v>желудки</v>
      </c>
      <c r="I1154" s="7" cm="1">
        <f t="array" ref="I1154">INDEX('[1]прайс ЗПП'!$A$1:$D$1080,MATCH(1,(мпф1[[#This Row],[артикул]]='[1]прайс ЗПП'!$B$1:$B$1080)*(мпф1[[#This Row],[Source.Name.1]]='[1]прайс ЗПП'!$A$1:$A$1080),0),4)</f>
        <v>540.1907544383015</v>
      </c>
      <c r="J1154" s="7">
        <f>мпф1[[#This Row],[цена]]*мпф1[[#This Row],[объем]]</f>
        <v>860202.67450935661</v>
      </c>
      <c r="K1154" s="7">
        <v>3799.6000000000004</v>
      </c>
      <c r="L1154" t="s">
        <v>187</v>
      </c>
    </row>
    <row r="1155" spans="1:12" x14ac:dyDescent="0.35">
      <c r="A1155" t="s">
        <v>147</v>
      </c>
      <c r="B1155" t="s">
        <v>193</v>
      </c>
      <c r="C1155" t="s">
        <v>194</v>
      </c>
      <c r="D1155">
        <f>VLOOKUP(мпф1[[#This Row],[Номенклатура]],[1]!Таблица213[[product_name]:[упаковка]],7,FALSE)</f>
        <v>732</v>
      </c>
      <c r="E1155" s="22" t="s">
        <v>47</v>
      </c>
      <c r="F1155" s="7">
        <v>318.49126191351019</v>
      </c>
      <c r="G1155" t="str">
        <f>VLOOKUP(мпф1[[#This Row],[артикул]],[1]!Таблица213[[code]:[упаковка]],4,FALSE)</f>
        <v>ОХЛ</v>
      </c>
      <c r="H1155" t="str">
        <f>VLOOKUP(мпф1[[#This Row],[артикул]],[1]!Таблица213[[code]:[упаковка]],5,FALSE)</f>
        <v>печень</v>
      </c>
      <c r="I1155" s="7" cm="1">
        <f t="array" ref="I1155">INDEX('[1]прайс ЗПП'!$A$1:$D$1080,MATCH(1,(мпф1[[#This Row],[артикул]]='[1]прайс ЗПП'!$B$1:$B$1080)*(мпф1[[#This Row],[Source.Name.1]]='[1]прайс ЗПП'!$A$1:$A$1080),0),4)</f>
        <v>536.38736888300605</v>
      </c>
      <c r="J1155" s="7">
        <f>мпф1[[#This Row],[цена]]*мпф1[[#This Row],[объем]]</f>
        <v>170834.68999001608</v>
      </c>
      <c r="K1155" s="7">
        <v>2048.2000000000003</v>
      </c>
      <c r="L1155" t="s">
        <v>187</v>
      </c>
    </row>
    <row r="1156" spans="1:12" x14ac:dyDescent="0.35">
      <c r="A1156" t="s">
        <v>147</v>
      </c>
      <c r="B1156" t="s">
        <v>193</v>
      </c>
      <c r="C1156" t="s">
        <v>194</v>
      </c>
      <c r="D1156">
        <f>VLOOKUP(мпф1[[#This Row],[Номенклатура]],[1]!Таблица213[[product_name]:[упаковка]],7,FALSE)</f>
        <v>733</v>
      </c>
      <c r="E1156" t="s">
        <v>82</v>
      </c>
      <c r="F1156" s="7">
        <v>6912.5795780991439</v>
      </c>
      <c r="G1156" t="str">
        <f>VLOOKUP(мпф1[[#This Row],[артикул]],[1]!Таблица213[[code]:[упаковка]],4,FALSE)</f>
        <v>ОХЛ</v>
      </c>
      <c r="H1156" t="str">
        <f>VLOOKUP(мпф1[[#This Row],[артикул]],[1]!Таблица213[[code]:[упаковка]],5,FALSE)</f>
        <v>печень</v>
      </c>
      <c r="I1156" s="7" cm="1">
        <f t="array" ref="I1156">INDEX('[1]прайс ЗПП'!$A$1:$D$1080,MATCH(1,(мпф1[[#This Row],[артикул]]='[1]прайс ЗПП'!$B$1:$B$1080)*(мпф1[[#This Row],[Source.Name.1]]='[1]прайс ЗПП'!$A$1:$A$1080),0),4)</f>
        <v>513.45759555870882</v>
      </c>
      <c r="J1156" s="7">
        <f>мпф1[[#This Row],[цена]]*мпф1[[#This Row],[объем]]</f>
        <v>3549316.4892790201</v>
      </c>
      <c r="K1156" s="7">
        <v>605.90000000000009</v>
      </c>
      <c r="L1156" t="s">
        <v>187</v>
      </c>
    </row>
    <row r="1157" spans="1:12" x14ac:dyDescent="0.35">
      <c r="A1157" t="s">
        <v>147</v>
      </c>
      <c r="B1157" t="s">
        <v>193</v>
      </c>
      <c r="C1157" t="s">
        <v>194</v>
      </c>
      <c r="D1157">
        <f>VLOOKUP(мпф1[[#This Row],[Номенклатура]],[1]!Таблица213[[product_name]:[упаковка]],7,FALSE)</f>
        <v>734</v>
      </c>
      <c r="E1157" t="s">
        <v>49</v>
      </c>
      <c r="F1157" s="7">
        <v>323.17544963803692</v>
      </c>
      <c r="G1157" t="str">
        <f>VLOOKUP(мпф1[[#This Row],[артикул]],[1]!Таблица213[[code]:[упаковка]],4,FALSE)</f>
        <v>ОХЛ</v>
      </c>
      <c r="H1157" t="str">
        <f>VLOOKUP(мпф1[[#This Row],[артикул]],[1]!Таблица213[[code]:[упаковка]],5,FALSE)</f>
        <v>сердце</v>
      </c>
      <c r="I1157" s="7" cm="1">
        <f t="array" ref="I1157">INDEX('[1]прайс ЗПП'!$A$1:$D$1080,MATCH(1,(мпф1[[#This Row],[артикул]]='[1]прайс ЗПП'!$B$1:$B$1080)*(мпф1[[#This Row],[Source.Name.1]]='[1]прайс ЗПП'!$A$1:$A$1080),0),4)</f>
        <v>896.34238000183404</v>
      </c>
      <c r="J1157" s="7">
        <f>мпф1[[#This Row],[цена]]*мпф1[[#This Row],[объем]]</f>
        <v>289675.85168672085</v>
      </c>
      <c r="K1157" s="7">
        <v>2661.6649063053937</v>
      </c>
      <c r="L1157" t="s">
        <v>187</v>
      </c>
    </row>
    <row r="1158" spans="1:12" x14ac:dyDescent="0.35">
      <c r="A1158" t="s">
        <v>147</v>
      </c>
      <c r="B1158" t="s">
        <v>193</v>
      </c>
      <c r="C1158" t="s">
        <v>194</v>
      </c>
      <c r="D1158">
        <f>VLOOKUP(мпф1[[#This Row],[Номенклатура]],[1]!Таблица213[[product_name]:[упаковка]],7,FALSE)</f>
        <v>735</v>
      </c>
      <c r="E1158" t="s">
        <v>83</v>
      </c>
      <c r="F1158" s="7">
        <v>1064.5690832138632</v>
      </c>
      <c r="G1158" t="str">
        <f>VLOOKUP(мпф1[[#This Row],[артикул]],[1]!Таблица213[[code]:[упаковка]],4,FALSE)</f>
        <v>ОХЛ</v>
      </c>
      <c r="H1158" t="str">
        <f>VLOOKUP(мпф1[[#This Row],[артикул]],[1]!Таблица213[[code]:[упаковка]],5,FALSE)</f>
        <v>сердце</v>
      </c>
      <c r="I1158" s="7" cm="1">
        <f t="array" ref="I1158">INDEX('[1]прайс ЗПП'!$A$1:$D$1080,MATCH(1,(мпф1[[#This Row],[артикул]]='[1]прайс ЗПП'!$B$1:$B$1080)*(мпф1[[#This Row],[Source.Name.1]]='[1]прайс ЗПП'!$A$1:$A$1080),0),4)</f>
        <v>872.19912269320412</v>
      </c>
      <c r="J1158" s="7">
        <f>мпф1[[#This Row],[цена]]*мпф1[[#This Row],[объем]]</f>
        <v>928516.22042544011</v>
      </c>
      <c r="K1158" s="7">
        <v>686.4</v>
      </c>
      <c r="L1158" t="s">
        <v>187</v>
      </c>
    </row>
    <row r="1159" spans="1:12" x14ac:dyDescent="0.35">
      <c r="A1159" t="s">
        <v>147</v>
      </c>
      <c r="B1159" t="s">
        <v>193</v>
      </c>
      <c r="C1159" t="s">
        <v>194</v>
      </c>
      <c r="D1159">
        <f>VLOOKUP(мпф1[[#This Row],[Номенклатура]],[1]!Таблица213[[product_name]:[упаковка]],7,FALSE)</f>
        <v>941</v>
      </c>
      <c r="E1159" t="s">
        <v>51</v>
      </c>
      <c r="F1159" s="7">
        <v>314.67044542873032</v>
      </c>
      <c r="G1159" t="str">
        <f>VLOOKUP(мпф1[[#This Row],[артикул]],[1]!Таблица213[[code]:[упаковка]],4,FALSE)</f>
        <v>ОХЛ</v>
      </c>
      <c r="H1159" t="str">
        <f>VLOOKUP(мпф1[[#This Row],[артикул]],[1]!Таблица213[[code]:[упаковка]],5,FALSE)</f>
        <v>бедро</v>
      </c>
      <c r="I1159" s="7" cm="1">
        <f t="array" ref="I1159">INDEX('[1]прайс ЗПП'!$A$1:$D$1080,MATCH(1,(мпф1[[#This Row],[артикул]]='[1]прайс ЗПП'!$B$1:$B$1080)*(мпф1[[#This Row],[Source.Name.1]]='[1]прайс ЗПП'!$A$1:$A$1080),0),4)</f>
        <v>922.31176824364081</v>
      </c>
      <c r="J1159" s="7">
        <f>мпф1[[#This Row],[цена]]*мпф1[[#This Row],[объем]]</f>
        <v>290224.25493738631</v>
      </c>
      <c r="K1159" s="7">
        <v>2658.6</v>
      </c>
      <c r="L1159" t="s">
        <v>187</v>
      </c>
    </row>
    <row r="1160" spans="1:12" x14ac:dyDescent="0.35">
      <c r="A1160" t="s">
        <v>147</v>
      </c>
      <c r="B1160" t="s">
        <v>193</v>
      </c>
      <c r="C1160" t="s">
        <v>194</v>
      </c>
      <c r="D1160">
        <f>VLOOKUP(мпф1[[#This Row],[Номенклатура]],[1]!Таблица213[[product_name]:[упаковка]],7,FALSE)</f>
        <v>942</v>
      </c>
      <c r="E1160" t="s">
        <v>52</v>
      </c>
      <c r="F1160" s="7">
        <v>215.92870123651119</v>
      </c>
      <c r="G1160" t="str">
        <f>VLOOKUP(мпф1[[#This Row],[артикул]],[1]!Таблица213[[code]:[упаковка]],4,FALSE)</f>
        <v>ОХЛ</v>
      </c>
      <c r="H1160" t="str">
        <f>VLOOKUP(мпф1[[#This Row],[артикул]],[1]!Таблица213[[code]:[упаковка]],5,FALSE)</f>
        <v>крыло</v>
      </c>
      <c r="I1160" s="7" cm="1">
        <f t="array" ref="I1160">INDEX('[1]прайс ЗПП'!$A$1:$D$1080,MATCH(1,(мпф1[[#This Row],[артикул]]='[1]прайс ЗПП'!$B$1:$B$1080)*(мпф1[[#This Row],[Source.Name.1]]='[1]прайс ЗПП'!$A$1:$A$1080),0),4)</f>
        <v>905.01180654160851</v>
      </c>
      <c r="J1160" s="7">
        <f>мпф1[[#This Row],[цена]]*мпф1[[#This Row],[объем]]</f>
        <v>195418.02399023823</v>
      </c>
      <c r="K1160" s="7">
        <v>450.50255406757219</v>
      </c>
      <c r="L1160" t="s">
        <v>187</v>
      </c>
    </row>
    <row r="1161" spans="1:12" x14ac:dyDescent="0.35">
      <c r="A1161" t="s">
        <v>147</v>
      </c>
      <c r="B1161" t="s">
        <v>193</v>
      </c>
      <c r="C1161" t="s">
        <v>194</v>
      </c>
      <c r="D1161">
        <f>VLOOKUP(мпф1[[#This Row],[Номенклатура]],[1]!Таблица213[[product_name]:[упаковка]],7,FALSE)</f>
        <v>204</v>
      </c>
      <c r="E1161" t="s">
        <v>84</v>
      </c>
      <c r="F1161" s="7">
        <v>7440.2918973279047</v>
      </c>
      <c r="G1161" t="str">
        <f>VLOOKUP(мпф1[[#This Row],[артикул]],[1]!Таблица213[[code]:[упаковка]],4,FALSE)</f>
        <v>ОХЛ</v>
      </c>
      <c r="H1161" t="str">
        <f>VLOOKUP(мпф1[[#This Row],[артикул]],[1]!Таблица213[[code]:[упаковка]],5,FALSE)</f>
        <v>крыло</v>
      </c>
      <c r="I1161" s="7" cm="1">
        <f t="array" ref="I1161">INDEX('[1]прайс ЗПП'!$A$1:$D$1080,MATCH(1,(мпф1[[#This Row],[артикул]]='[1]прайс ЗПП'!$B$1:$B$1080)*(мпф1[[#This Row],[Source.Name.1]]='[1]прайс ЗПП'!$A$1:$A$1080),0),4)</f>
        <v>841.8213669818382</v>
      </c>
      <c r="J1161" s="7">
        <f>мпф1[[#This Row],[цена]]*мпф1[[#This Row],[объем]]</f>
        <v>6263396.6957524717</v>
      </c>
      <c r="K1161" s="7">
        <v>2259.603742812676</v>
      </c>
      <c r="L1161" t="s">
        <v>187</v>
      </c>
    </row>
    <row r="1162" spans="1:12" x14ac:dyDescent="0.35">
      <c r="A1162" t="s">
        <v>147</v>
      </c>
      <c r="B1162" t="s">
        <v>193</v>
      </c>
      <c r="C1162" t="s">
        <v>194</v>
      </c>
      <c r="D1162">
        <f>VLOOKUP(мпф1[[#This Row],[Номенклатура]],[1]!Таблица213[[product_name]:[упаковка]],7,FALSE)</f>
        <v>959</v>
      </c>
      <c r="E1162" t="s">
        <v>85</v>
      </c>
      <c r="F1162" s="7">
        <v>857.06514412806644</v>
      </c>
      <c r="G1162" t="str">
        <f>VLOOKUP(мпф1[[#This Row],[артикул]],[1]!Таблица213[[code]:[упаковка]],4,FALSE)</f>
        <v>ОХЛ</v>
      </c>
      <c r="H1162" t="str">
        <f>VLOOKUP(мпф1[[#This Row],[артикул]],[1]!Таблица213[[code]:[упаковка]],5,FALSE)</f>
        <v>табак</v>
      </c>
      <c r="I1162" s="7" cm="1">
        <f t="array" ref="I1162">INDEX('[1]прайс ЗПП'!$A$1:$D$1080,MATCH(1,(мпф1[[#This Row],[артикул]]='[1]прайс ЗПП'!$B$1:$B$1080)*(мпф1[[#This Row],[Source.Name.1]]='[1]прайс ЗПП'!$A$1:$A$1080),0),4)</f>
        <v>679.41102309686619</v>
      </c>
      <c r="J1162" s="7">
        <f>мпф1[[#This Row],[цена]]*мпф1[[#This Row],[объем]]</f>
        <v>582299.50643271266</v>
      </c>
      <c r="K1162" s="7">
        <v>2935.0307933329195</v>
      </c>
      <c r="L1162" t="s">
        <v>187</v>
      </c>
    </row>
    <row r="1163" spans="1:12" x14ac:dyDescent="0.35">
      <c r="A1163" t="s">
        <v>147</v>
      </c>
      <c r="B1163" t="s">
        <v>193</v>
      </c>
      <c r="C1163" t="s">
        <v>194</v>
      </c>
      <c r="D1163">
        <f>VLOOKUP(мпф1[[#This Row],[Номенклатура]],[1]!Таблица213[[product_name]:[упаковка]],7,FALSE)</f>
        <v>952</v>
      </c>
      <c r="E1163" t="s">
        <v>86</v>
      </c>
      <c r="F1163" s="7">
        <v>2876.4281400633608</v>
      </c>
      <c r="G1163" t="str">
        <f>VLOOKUP(мпф1[[#This Row],[артикул]],[1]!Таблица213[[code]:[упаковка]],4,FALSE)</f>
        <v>ОХЛ</v>
      </c>
      <c r="H1163" t="str">
        <f>VLOOKUP(мпф1[[#This Row],[артикул]],[1]!Таблица213[[code]:[упаковка]],5,FALSE)</f>
        <v>голень</v>
      </c>
      <c r="I1163" s="7" cm="1">
        <f t="array" ref="I1163">INDEX('[1]прайс ЗПП'!$A$1:$D$1080,MATCH(1,(мпф1[[#This Row],[артикул]]='[1]прайс ЗПП'!$B$1:$B$1080)*(мпф1[[#This Row],[Source.Name.1]]='[1]прайс ЗПП'!$A$1:$A$1080),0),4)</f>
        <v>886.256214184334</v>
      </c>
      <c r="J1163" s="7">
        <f>мпф1[[#This Row],[цена]]*мпф1[[#This Row],[объем]]</f>
        <v>2549252.3137858394</v>
      </c>
      <c r="K1163" s="7">
        <v>1004.0910681420552</v>
      </c>
      <c r="L1163" t="s">
        <v>187</v>
      </c>
    </row>
    <row r="1164" spans="1:12" x14ac:dyDescent="0.35">
      <c r="A1164" t="s">
        <v>147</v>
      </c>
      <c r="B1164" t="s">
        <v>193</v>
      </c>
      <c r="C1164" t="s">
        <v>194</v>
      </c>
      <c r="D1164">
        <f>VLOOKUP(мпф1[[#This Row],[Номенклатура]],[1]!Таблица213[[product_name]:[упаковка]],7,FALSE)</f>
        <v>953</v>
      </c>
      <c r="E1164" t="s">
        <v>87</v>
      </c>
      <c r="F1164" s="7">
        <v>2976.6298479749985</v>
      </c>
      <c r="G1164" t="str">
        <f>VLOOKUP(мпф1[[#This Row],[артикул]],[1]!Таблица213[[code]:[упаковка]],4,FALSE)</f>
        <v>ОХЛ</v>
      </c>
      <c r="H1164" t="str">
        <f>VLOOKUP(мпф1[[#This Row],[артикул]],[1]!Таблица213[[code]:[упаковка]],5,FALSE)</f>
        <v>бедро</v>
      </c>
      <c r="I1164" s="7" cm="1">
        <f t="array" ref="I1164">INDEX('[1]прайс ЗПП'!$A$1:$D$1080,MATCH(1,(мпф1[[#This Row],[артикул]]='[1]прайс ЗПП'!$B$1:$B$1080)*(мпф1[[#This Row],[Source.Name.1]]='[1]прайс ЗПП'!$A$1:$A$1080),0),4)</f>
        <v>897.50906924129276</v>
      </c>
      <c r="J1164" s="7">
        <f>мпф1[[#This Row],[цена]]*мпф1[[#This Row],[объем]]</f>
        <v>2671552.2843318917</v>
      </c>
      <c r="K1164" s="7">
        <v>2274.9102799705147</v>
      </c>
      <c r="L1164" t="s">
        <v>187</v>
      </c>
    </row>
    <row r="1165" spans="1:12" x14ac:dyDescent="0.35">
      <c r="A1165" t="s">
        <v>147</v>
      </c>
      <c r="B1165" t="s">
        <v>193</v>
      </c>
      <c r="C1165" t="s">
        <v>194</v>
      </c>
      <c r="D1165">
        <f>VLOOKUP(мпф1[[#This Row],[Номенклатура]],[1]!Таблица213[[product_name]:[упаковка]],7,FALSE)</f>
        <v>958</v>
      </c>
      <c r="E1165" t="s">
        <v>58</v>
      </c>
      <c r="F1165" s="7">
        <v>747.20792836280623</v>
      </c>
      <c r="G1165" t="str">
        <f>VLOOKUP(мпф1[[#This Row],[артикул]],[1]!Таблица213[[code]:[упаковка]],4,FALSE)</f>
        <v>ОХЛ</v>
      </c>
      <c r="H1165" t="str">
        <f>VLOOKUP(мпф1[[#This Row],[артикул]],[1]!Таблица213[[code]:[упаковка]],5,FALSE)</f>
        <v>табак</v>
      </c>
      <c r="I1165" s="7" cm="1">
        <f t="array" ref="I1165">INDEX('[1]прайс ЗПП'!$A$1:$D$1080,MATCH(1,(мпф1[[#This Row],[артикул]]='[1]прайс ЗПП'!$B$1:$B$1080)*(мпф1[[#This Row],[Source.Name.1]]='[1]прайс ЗПП'!$A$1:$A$1080),0),4)</f>
        <v>780.57683425800747</v>
      </c>
      <c r="J1165" s="7">
        <f>мпф1[[#This Row],[цена]]*мпф1[[#This Row],[объем]]</f>
        <v>583253.19925392326</v>
      </c>
      <c r="K1165" s="7">
        <v>1966.7491840470486</v>
      </c>
      <c r="L1165" t="s">
        <v>187</v>
      </c>
    </row>
    <row r="1166" spans="1:12" x14ac:dyDescent="0.35">
      <c r="A1166" t="s">
        <v>147</v>
      </c>
      <c r="B1166" t="s">
        <v>193</v>
      </c>
      <c r="C1166" t="s">
        <v>194</v>
      </c>
      <c r="D1166">
        <f>VLOOKUP(мпф1[[#This Row],[Номенклатура]],[1]!Таблица213[[product_name]:[упаковка]],7,FALSE)</f>
        <v>205</v>
      </c>
      <c r="E1166" t="s">
        <v>88</v>
      </c>
      <c r="F1166" s="7">
        <v>3184.9388466019691</v>
      </c>
      <c r="G1166" t="str">
        <f>VLOOKUP(мпф1[[#This Row],[артикул]],[1]!Таблица213[[code]:[упаковка]],4,FALSE)</f>
        <v>ОХЛ</v>
      </c>
      <c r="H1166" t="str">
        <f>VLOOKUP(мпф1[[#This Row],[артикул]],[1]!Таблица213[[code]:[упаковка]],5,FALSE)</f>
        <v>рагу</v>
      </c>
      <c r="I1166" s="7" cm="1">
        <f t="array" ref="I1166">INDEX('[1]прайс ЗПП'!$A$1:$D$1080,MATCH(1,(мпф1[[#This Row],[артикул]]='[1]прайс ЗПП'!$B$1:$B$1080)*(мпф1[[#This Row],[Source.Name.1]]='[1]прайс ЗПП'!$A$1:$A$1080),0),4)</f>
        <v>598.24825823633125</v>
      </c>
      <c r="J1166" s="7">
        <f>мпф1[[#This Row],[цена]]*мпф1[[#This Row],[объем]]</f>
        <v>1905384.1175688577</v>
      </c>
      <c r="K1166" s="7">
        <v>1457.852401463595</v>
      </c>
      <c r="L1166" t="s">
        <v>187</v>
      </c>
    </row>
    <row r="1167" spans="1:12" x14ac:dyDescent="0.35">
      <c r="A1167" t="s">
        <v>147</v>
      </c>
      <c r="B1167" t="s">
        <v>193</v>
      </c>
      <c r="C1167" t="s">
        <v>194</v>
      </c>
      <c r="D1167">
        <f>VLOOKUP(мпф1[[#This Row],[Номенклатура]],[1]!Таблица213[[product_name]:[упаковка]],7,FALSE)</f>
        <v>961</v>
      </c>
      <c r="E1167" t="s">
        <v>89</v>
      </c>
      <c r="F1167" s="7">
        <v>218.75709034409064</v>
      </c>
      <c r="G1167" t="str">
        <f>VLOOKUP(мпф1[[#This Row],[артикул]],[1]!Таблица213[[code]:[упаковка]],4,FALSE)</f>
        <v>ОХЛ</v>
      </c>
      <c r="H1167" t="str">
        <f>VLOOKUP(мпф1[[#This Row],[артикул]],[1]!Таблица213[[code]:[упаковка]],5,FALSE)</f>
        <v>табак</v>
      </c>
      <c r="I1167" s="7" cm="1">
        <f t="array" ref="I1167">INDEX('[1]прайс ЗПП'!$A$1:$D$1080,MATCH(1,(мпф1[[#This Row],[артикул]]='[1]прайс ЗПП'!$B$1:$B$1080)*(мпф1[[#This Row],[Source.Name.1]]='[1]прайс ЗПП'!$A$1:$A$1080),0),4)</f>
        <v>771.02372775422987</v>
      </c>
      <c r="J1167" s="7">
        <f>мпф1[[#This Row],[цена]]*мпф1[[#This Row],[объем]]</f>
        <v>168666.90726976961</v>
      </c>
      <c r="K1167" s="7">
        <v>1478.9273303357334</v>
      </c>
      <c r="L1167" t="s">
        <v>187</v>
      </c>
    </row>
    <row r="1168" spans="1:12" x14ac:dyDescent="0.35">
      <c r="A1168" t="s">
        <v>147</v>
      </c>
      <c r="B1168" t="s">
        <v>193</v>
      </c>
      <c r="C1168" t="s">
        <v>194</v>
      </c>
      <c r="D1168">
        <f>VLOOKUP(мпф1[[#This Row],[Номенклатура]],[1]!Таблица213[[product_name]:[упаковка]],7,FALSE)</f>
        <v>960</v>
      </c>
      <c r="E1168" t="s">
        <v>189</v>
      </c>
      <c r="F1168" s="7">
        <v>217.24119185659137</v>
      </c>
      <c r="G1168" t="str">
        <f>VLOOKUP(мпф1[[#This Row],[артикул]],[1]!Таблица213[[code]:[упаковка]],4,FALSE)</f>
        <v>ОХЛ</v>
      </c>
      <c r="H1168" t="str">
        <f>VLOOKUP(мпф1[[#This Row],[артикул]],[1]!Таблица213[[code]:[упаковка]],5,FALSE)</f>
        <v>крыло</v>
      </c>
      <c r="I1168" s="7" cm="1">
        <f t="array" ref="I1168">INDEX('[1]прайс ЗПП'!$A$1:$D$1080,MATCH(1,(мпф1[[#This Row],[артикул]]='[1]прайс ЗПП'!$B$1:$B$1080)*(мпф1[[#This Row],[Source.Name.1]]='[1]прайс ЗПП'!$A$1:$A$1080),0),4)</f>
        <v>852.59931193893669</v>
      </c>
      <c r="J1168" s="7">
        <f>мпф1[[#This Row],[цена]]*мпф1[[#This Row],[объем]]</f>
        <v>185219.69070172435</v>
      </c>
      <c r="K1168" s="7">
        <v>1975.1870901260602</v>
      </c>
      <c r="L1168" t="s">
        <v>187</v>
      </c>
    </row>
    <row r="1169" spans="1:12" x14ac:dyDescent="0.35">
      <c r="A1169" t="s">
        <v>147</v>
      </c>
      <c r="B1169" t="s">
        <v>193</v>
      </c>
      <c r="C1169" t="s">
        <v>194</v>
      </c>
      <c r="D1169">
        <f>VLOOKUP(мпф1[[#This Row],[Номенклатура]],[1]!Таблица213[[product_name]:[упаковка]],7,FALSE)</f>
        <v>1064</v>
      </c>
      <c r="E1169" t="s">
        <v>62</v>
      </c>
      <c r="F1169" s="7">
        <v>3189.5418451630785</v>
      </c>
      <c r="G1169" t="str">
        <f>VLOOKUP(мпф1[[#This Row],[артикул]],[1]!Таблица213[[code]:[упаковка]],4,FALSE)</f>
        <v>ОХЛ</v>
      </c>
      <c r="H1169" t="str">
        <f>VLOOKUP(мпф1[[#This Row],[артикул]],[1]!Таблица213[[code]:[упаковка]],5,FALSE)</f>
        <v>бедро</v>
      </c>
      <c r="I1169" s="7" cm="1">
        <f t="array" ref="I1169">INDEX('[1]прайс ЗПП'!$A$1:$D$1080,MATCH(1,(мпф1[[#This Row],[артикул]]='[1]прайс ЗПП'!$B$1:$B$1080)*(мпф1[[#This Row],[Source.Name.1]]='[1]прайс ЗПП'!$A$1:$A$1080),0),4)</f>
        <v>874.86146282754908</v>
      </c>
      <c r="J1169" s="7">
        <f>мпф1[[#This Row],[цена]]*мпф1[[#This Row],[объем]]</f>
        <v>2790407.2444090508</v>
      </c>
      <c r="K1169" s="7">
        <v>1507.8614586906824</v>
      </c>
      <c r="L1169" t="s">
        <v>187</v>
      </c>
    </row>
    <row r="1170" spans="1:12" x14ac:dyDescent="0.35">
      <c r="A1170" t="s">
        <v>147</v>
      </c>
      <c r="B1170" t="s">
        <v>193</v>
      </c>
      <c r="C1170" t="s">
        <v>194</v>
      </c>
      <c r="D1170">
        <f>VLOOKUP(мпф1[[#This Row],[Номенклатура]],[1]!Таблица213[[product_name]:[упаковка]],7,FALSE)</f>
        <v>1066</v>
      </c>
      <c r="E1170" t="s">
        <v>63</v>
      </c>
      <c r="F1170" s="7">
        <v>109.02688418664191</v>
      </c>
      <c r="G1170" t="str">
        <f>VLOOKUP(мпф1[[#This Row],[артикул]],[1]!Таблица213[[code]:[упаковка]],4,FALSE)</f>
        <v>ОХЛ</v>
      </c>
      <c r="H1170" t="str">
        <f>VLOOKUP(мпф1[[#This Row],[артикул]],[1]!Таблица213[[code]:[упаковка]],5,FALSE)</f>
        <v>бедро</v>
      </c>
      <c r="I1170" s="7" cm="1">
        <f t="array" ref="I1170">INDEX('[1]прайс ЗПП'!$A$1:$D$1080,MATCH(1,(мпф1[[#This Row],[артикул]]='[1]прайс ЗПП'!$B$1:$B$1080)*(мпф1[[#This Row],[Source.Name.1]]='[1]прайс ЗПП'!$A$1:$A$1080),0),4)</f>
        <v>878.17768515413422</v>
      </c>
      <c r="J1170" s="7">
        <f>мпф1[[#This Row],[цена]]*мпф1[[#This Row],[объем]]</f>
        <v>95744.976774593073</v>
      </c>
      <c r="K1170" s="7">
        <v>1320.2105812387754</v>
      </c>
      <c r="L1170" t="s">
        <v>187</v>
      </c>
    </row>
    <row r="1171" spans="1:12" x14ac:dyDescent="0.35">
      <c r="A1171" t="s">
        <v>147</v>
      </c>
      <c r="B1171" t="s">
        <v>193</v>
      </c>
      <c r="C1171" t="s">
        <v>194</v>
      </c>
      <c r="D1171">
        <f>VLOOKUP(мпф1[[#This Row],[Номенклатура]],[1]!Таблица213[[product_name]:[упаковка]],7,FALSE)</f>
        <v>1065</v>
      </c>
      <c r="E1171" t="s">
        <v>64</v>
      </c>
      <c r="F1171" s="7">
        <v>424.45291291343278</v>
      </c>
      <c r="G1171" t="str">
        <f>VLOOKUP(мпф1[[#This Row],[артикул]],[1]!Таблица213[[code]:[упаковка]],4,FALSE)</f>
        <v>ОХЛ</v>
      </c>
      <c r="H1171" t="str">
        <f>VLOOKUP(мпф1[[#This Row],[артикул]],[1]!Таблица213[[code]:[упаковка]],5,FALSE)</f>
        <v>филе</v>
      </c>
      <c r="I1171" s="7" cm="1">
        <f t="array" ref="I1171">INDEX('[1]прайс ЗПП'!$A$1:$D$1080,MATCH(1,(мпф1[[#This Row],[артикул]]='[1]прайс ЗПП'!$B$1:$B$1080)*(мпф1[[#This Row],[Source.Name.1]]='[1]прайс ЗПП'!$A$1:$A$1080),0),4)</f>
        <v>1030.191076987385</v>
      </c>
      <c r="J1171" s="7">
        <f>мпф1[[#This Row],[цена]]*мпф1[[#This Row],[объем]]</f>
        <v>437267.60348472209</v>
      </c>
      <c r="K1171" s="7">
        <v>324.48530742847561</v>
      </c>
      <c r="L1171" t="s">
        <v>187</v>
      </c>
    </row>
    <row r="1172" spans="1:12" x14ac:dyDescent="0.35">
      <c r="A1172" t="s">
        <v>147</v>
      </c>
      <c r="B1172" t="s">
        <v>193</v>
      </c>
      <c r="C1172" t="s">
        <v>194</v>
      </c>
      <c r="D1172">
        <f>VLOOKUP(мпф1[[#This Row],[Номенклатура]],[1]!Таблица213[[product_name]:[упаковка]],7,FALSE)</f>
        <v>744</v>
      </c>
      <c r="E1172" t="s">
        <v>92</v>
      </c>
      <c r="F1172" s="7">
        <v>4260.9984803931738</v>
      </c>
      <c r="G1172" t="str">
        <f>VLOOKUP(мпф1[[#This Row],[артикул]],[1]!Таблица213[[code]:[упаковка]],4,FALSE)</f>
        <v>ОХЛ</v>
      </c>
      <c r="H1172" t="str">
        <f>VLOOKUP(мпф1[[#This Row],[артикул]],[1]!Таблица213[[code]:[упаковка]],5,FALSE)</f>
        <v>шея</v>
      </c>
      <c r="I1172" s="7" cm="1">
        <f t="array" ref="I1172">INDEX('[1]прайс ЗПП'!$A$1:$D$1080,MATCH(1,(мпф1[[#This Row],[артикул]]='[1]прайс ЗПП'!$B$1:$B$1080)*(мпф1[[#This Row],[Source.Name.1]]='[1]прайс ЗПП'!$A$1:$A$1080),0),4)</f>
        <v>347.78104759083237</v>
      </c>
      <c r="J1172" s="7">
        <f>мпф1[[#This Row],[цена]]*мпф1[[#This Row],[объем]]</f>
        <v>1481894.5152940829</v>
      </c>
      <c r="K1172" s="7">
        <v>321.72363170049607</v>
      </c>
      <c r="L1172" t="s">
        <v>187</v>
      </c>
    </row>
    <row r="1173" spans="1:12" x14ac:dyDescent="0.35">
      <c r="A1173" t="s">
        <v>147</v>
      </c>
      <c r="B1173" t="s">
        <v>195</v>
      </c>
      <c r="C1173" t="s">
        <v>194</v>
      </c>
      <c r="D1173">
        <f>VLOOKUP(мпф1[[#This Row],[Номенклатура]],[1]!Таблица213[[product_name]:[упаковка]],7,FALSE)</f>
        <v>701</v>
      </c>
      <c r="E1173" t="s">
        <v>26</v>
      </c>
      <c r="F1173" s="7">
        <v>56.536910398847958</v>
      </c>
      <c r="G1173" t="str">
        <f>VLOOKUP(мпф1[[#This Row],[артикул]],[1]!Таблица213[[code]:[упаковка]],4,FALSE)</f>
        <v>ОХЛ</v>
      </c>
      <c r="H1173" t="str">
        <f>VLOOKUP(мпф1[[#This Row],[артикул]],[1]!Таблица213[[code]:[упаковка]],5,FALSE)</f>
        <v>тушка</v>
      </c>
      <c r="I1173" s="7" cm="1">
        <f t="array" ref="I1173">INDEX('[1]прайс ЗПП'!$A$1:$D$1080,MATCH(1,(мпф1[[#This Row],[артикул]]='[1]прайс ЗПП'!$B$1:$B$1080)*(мпф1[[#This Row],[Source.Name.1]]='[1]прайс ЗПП'!$A$1:$A$1080),0),4)</f>
        <v>829.81914527362835</v>
      </c>
      <c r="J1173" s="7">
        <f>мпф1[[#This Row],[цена]]*мпф1[[#This Row],[объем]]</f>
        <v>46915.410663583723</v>
      </c>
      <c r="K1173" s="7">
        <v>7610.4</v>
      </c>
      <c r="L1173" t="s">
        <v>187</v>
      </c>
    </row>
    <row r="1174" spans="1:12" x14ac:dyDescent="0.35">
      <c r="A1174" t="s">
        <v>147</v>
      </c>
      <c r="B1174" t="s">
        <v>195</v>
      </c>
      <c r="C1174" t="s">
        <v>194</v>
      </c>
      <c r="D1174">
        <f>VLOOKUP(мпф1[[#This Row],[Номенклатура]],[1]!Таблица213[[product_name]:[упаковка]],7,FALSE)</f>
        <v>702</v>
      </c>
      <c r="E1174" t="s">
        <v>72</v>
      </c>
      <c r="F1174" s="7">
        <v>425.91139167132133</v>
      </c>
      <c r="G1174" t="str">
        <f>VLOOKUP(мпф1[[#This Row],[артикул]],[1]!Таблица213[[code]:[упаковка]],4,FALSE)</f>
        <v>ОХЛ</v>
      </c>
      <c r="H1174" t="str">
        <f>VLOOKUP(мпф1[[#This Row],[артикул]],[1]!Таблица213[[code]:[упаковка]],5,FALSE)</f>
        <v>тушка</v>
      </c>
      <c r="I1174" s="7" cm="1">
        <f t="array" ref="I1174">INDEX('[1]прайс ЗПП'!$A$1:$D$1080,MATCH(1,(мпф1[[#This Row],[артикул]]='[1]прайс ЗПП'!$B$1:$B$1080)*(мпф1[[#This Row],[Source.Name.1]]='[1]прайс ЗПП'!$A$1:$A$1080),0),4)</f>
        <v>797.40570096362057</v>
      </c>
      <c r="J1174" s="7">
        <f>мпф1[[#This Row],[цена]]*мпф1[[#This Row],[объем]]</f>
        <v>339624.17182406114</v>
      </c>
      <c r="K1174" s="7">
        <v>207</v>
      </c>
      <c r="L1174" t="s">
        <v>187</v>
      </c>
    </row>
    <row r="1175" spans="1:12" x14ac:dyDescent="0.35">
      <c r="A1175" t="s">
        <v>147</v>
      </c>
      <c r="B1175" t="s">
        <v>195</v>
      </c>
      <c r="C1175" t="s">
        <v>194</v>
      </c>
      <c r="D1175">
        <f>VLOOKUP(мпф1[[#This Row],[Номенклатура]],[1]!Таблица213[[product_name]:[упаковка]],7,FALSE)</f>
        <v>710</v>
      </c>
      <c r="E1175" t="s">
        <v>28</v>
      </c>
      <c r="F1175" s="7">
        <v>103.03851920190041</v>
      </c>
      <c r="G1175" t="str">
        <f>VLOOKUP(мпф1[[#This Row],[артикул]],[1]!Таблица213[[code]:[упаковка]],4,FALSE)</f>
        <v>ОХЛ</v>
      </c>
      <c r="H1175" t="str">
        <f>VLOOKUP(мпф1[[#This Row],[артикул]],[1]!Таблица213[[code]:[упаковка]],5,FALSE)</f>
        <v>бедро</v>
      </c>
      <c r="I1175" s="7" cm="1">
        <f t="array" ref="I1175">INDEX('[1]прайс ЗПП'!$A$1:$D$1080,MATCH(1,(мпф1[[#This Row],[артикул]]='[1]прайс ЗПП'!$B$1:$B$1080)*(мпф1[[#This Row],[Source.Name.1]]='[1]прайс ЗПП'!$A$1:$A$1080),0),4)</f>
        <v>845.50826325908452</v>
      </c>
      <c r="J1175" s="7">
        <f>мпф1[[#This Row],[цена]]*мпф1[[#This Row],[объем]]</f>
        <v>87119.919419186655</v>
      </c>
      <c r="K1175" s="7">
        <v>3051</v>
      </c>
      <c r="L1175" t="s">
        <v>187</v>
      </c>
    </row>
    <row r="1176" spans="1:12" x14ac:dyDescent="0.35">
      <c r="A1176" t="s">
        <v>147</v>
      </c>
      <c r="B1176" t="s">
        <v>195</v>
      </c>
      <c r="C1176" t="s">
        <v>194</v>
      </c>
      <c r="D1176">
        <f>VLOOKUP(мпф1[[#This Row],[Номенклатура]],[1]!Таблица213[[product_name]:[упаковка]],7,FALSE)</f>
        <v>711</v>
      </c>
      <c r="E1176" t="s">
        <v>73</v>
      </c>
      <c r="F1176" s="7">
        <v>4793.0736260356662</v>
      </c>
      <c r="G1176" t="str">
        <f>VLOOKUP(мпф1[[#This Row],[артикул]],[1]!Таблица213[[code]:[упаковка]],4,FALSE)</f>
        <v>ОХЛ</v>
      </c>
      <c r="H1176" t="str">
        <f>VLOOKUP(мпф1[[#This Row],[артикул]],[1]!Таблица213[[code]:[упаковка]],5,FALSE)</f>
        <v>бедро</v>
      </c>
      <c r="I1176" s="7" cm="1">
        <f t="array" ref="I1176">INDEX('[1]прайс ЗПП'!$A$1:$D$1080,MATCH(1,(мпф1[[#This Row],[артикул]]='[1]прайс ЗПП'!$B$1:$B$1080)*(мпф1[[#This Row],[Source.Name.1]]='[1]прайс ЗПП'!$A$1:$A$1080),0),4)</f>
        <v>812.78157178001618</v>
      </c>
      <c r="J1176" s="7">
        <f>мпф1[[#This Row],[цена]]*мпф1[[#This Row],[объем]]</f>
        <v>3895721.91542661</v>
      </c>
      <c r="K1176" s="7">
        <v>306.18</v>
      </c>
      <c r="L1176" t="s">
        <v>187</v>
      </c>
    </row>
    <row r="1177" spans="1:12" x14ac:dyDescent="0.35">
      <c r="A1177" t="s">
        <v>147</v>
      </c>
      <c r="B1177" t="s">
        <v>195</v>
      </c>
      <c r="C1177" t="s">
        <v>194</v>
      </c>
      <c r="D1177">
        <f>VLOOKUP(мпф1[[#This Row],[Номенклатура]],[1]!Таблица213[[product_name]:[упаковка]],7,FALSE)</f>
        <v>712</v>
      </c>
      <c r="E1177" t="s">
        <v>30</v>
      </c>
      <c r="F1177" s="7">
        <v>52.41704479848746</v>
      </c>
      <c r="G1177" t="str">
        <f>VLOOKUP(мпф1[[#This Row],[артикул]],[1]!Таблица213[[code]:[упаковка]],4,FALSE)</f>
        <v>ОХЛ</v>
      </c>
      <c r="H1177" t="str">
        <f>VLOOKUP(мпф1[[#This Row],[артикул]],[1]!Таблица213[[code]:[упаковка]],5,FALSE)</f>
        <v>голень</v>
      </c>
      <c r="I1177" s="7" cm="1">
        <f t="array" ref="I1177">INDEX('[1]прайс ЗПП'!$A$1:$D$1080,MATCH(1,(мпф1[[#This Row],[артикул]]='[1]прайс ЗПП'!$B$1:$B$1080)*(мпф1[[#This Row],[Source.Name.1]]='[1]прайс ЗПП'!$A$1:$A$1080),0),4)</f>
        <v>879.42371575734967</v>
      </c>
      <c r="J1177" s="7">
        <f>мпф1[[#This Row],[цена]]*мпф1[[#This Row],[объем]]</f>
        <v>46096.792305705298</v>
      </c>
      <c r="K1177" s="7">
        <v>21333.48</v>
      </c>
      <c r="L1177" t="s">
        <v>187</v>
      </c>
    </row>
    <row r="1178" spans="1:12" x14ac:dyDescent="0.35">
      <c r="A1178" t="s">
        <v>147</v>
      </c>
      <c r="B1178" t="s">
        <v>195</v>
      </c>
      <c r="C1178" t="s">
        <v>194</v>
      </c>
      <c r="D1178">
        <f>VLOOKUP(мпф1[[#This Row],[Номенклатура]],[1]!Таблица213[[product_name]:[упаковка]],7,FALSE)</f>
        <v>713</v>
      </c>
      <c r="E1178" t="s">
        <v>74</v>
      </c>
      <c r="F1178" s="7">
        <v>2976.1657821846884</v>
      </c>
      <c r="G1178" t="str">
        <f>VLOOKUP(мпф1[[#This Row],[артикул]],[1]!Таблица213[[code]:[упаковка]],4,FALSE)</f>
        <v>ОХЛ</v>
      </c>
      <c r="H1178" t="str">
        <f>VLOOKUP(мпф1[[#This Row],[артикул]],[1]!Таблица213[[code]:[упаковка]],5,FALSE)</f>
        <v>голень</v>
      </c>
      <c r="I1178" s="7" cm="1">
        <f t="array" ref="I1178">INDEX('[1]прайс ЗПП'!$A$1:$D$1080,MATCH(1,(мпф1[[#This Row],[артикул]]='[1]прайс ЗПП'!$B$1:$B$1080)*(мпф1[[#This Row],[Source.Name.1]]='[1]прайс ЗПП'!$A$1:$A$1080),0),4)</f>
        <v>844.1513540307958</v>
      </c>
      <c r="J1178" s="7">
        <f>мпф1[[#This Row],[цена]]*мпф1[[#This Row],[объем]]</f>
        <v>2512334.3748513274</v>
      </c>
      <c r="K1178" s="7">
        <v>300.39</v>
      </c>
      <c r="L1178" t="s">
        <v>187</v>
      </c>
    </row>
    <row r="1179" spans="1:12" x14ac:dyDescent="0.35">
      <c r="A1179" t="s">
        <v>147</v>
      </c>
      <c r="B1179" t="s">
        <v>195</v>
      </c>
      <c r="C1179" t="s">
        <v>194</v>
      </c>
      <c r="D1179">
        <f>VLOOKUP(мпф1[[#This Row],[Номенклатура]],[1]!Таблица213[[product_name]:[упаковка]],7,FALSE)</f>
        <v>714</v>
      </c>
      <c r="E1179" t="s">
        <v>32</v>
      </c>
      <c r="F1179" s="7">
        <v>53.70482997979456</v>
      </c>
      <c r="G1179" t="str">
        <f>VLOOKUP(мпф1[[#This Row],[артикул]],[1]!Таблица213[[code]:[упаковка]],4,FALSE)</f>
        <v>ОХЛ</v>
      </c>
      <c r="H1179" t="str">
        <f>VLOOKUP(мпф1[[#This Row],[артикул]],[1]!Таблица213[[code]:[упаковка]],5,FALSE)</f>
        <v>крыло</v>
      </c>
      <c r="I1179" s="7" cm="1">
        <f t="array" ref="I1179">INDEX('[1]прайс ЗПП'!$A$1:$D$1080,MATCH(1,(мпф1[[#This Row],[артикул]]='[1]прайс ЗПП'!$B$1:$B$1080)*(мпф1[[#This Row],[Source.Name.1]]='[1]прайс ЗПП'!$A$1:$A$1080),0),4)</f>
        <v>861.98555697690119</v>
      </c>
      <c r="J1179" s="7">
        <f>мпф1[[#This Row],[цена]]*мпф1[[#This Row],[объем]]</f>
        <v>46292.787782482992</v>
      </c>
      <c r="K1179" s="7">
        <v>6606.8200000000006</v>
      </c>
      <c r="L1179" t="s">
        <v>187</v>
      </c>
    </row>
    <row r="1180" spans="1:12" x14ac:dyDescent="0.35">
      <c r="A1180" t="s">
        <v>147</v>
      </c>
      <c r="B1180" t="s">
        <v>195</v>
      </c>
      <c r="C1180" t="s">
        <v>194</v>
      </c>
      <c r="D1180">
        <f>VLOOKUP(мпф1[[#This Row],[Номенклатура]],[1]!Таблица213[[product_name]:[упаковка]],7,FALSE)</f>
        <v>715</v>
      </c>
      <c r="E1180" t="s">
        <v>75</v>
      </c>
      <c r="F1180" s="7">
        <v>2975.8307486415847</v>
      </c>
      <c r="G1180" t="str">
        <f>VLOOKUP(мпф1[[#This Row],[артикул]],[1]!Таблица213[[code]:[упаковка]],4,FALSE)</f>
        <v>ОХЛ</v>
      </c>
      <c r="H1180" t="str">
        <f>VLOOKUP(мпф1[[#This Row],[артикул]],[1]!Таблица213[[code]:[упаковка]],5,FALSE)</f>
        <v>крыло</v>
      </c>
      <c r="I1180" s="7" cm="1">
        <f t="array" ref="I1180">INDEX('[1]прайс ЗПП'!$A$1:$D$1080,MATCH(1,(мпф1[[#This Row],[артикул]]='[1]прайс ЗПП'!$B$1:$B$1080)*(мпф1[[#This Row],[Source.Name.1]]='[1]прайс ЗПП'!$A$1:$A$1080),0),4)</f>
        <v>829.85439959197606</v>
      </c>
      <c r="J1180" s="7">
        <f>мпф1[[#This Row],[цена]]*мпф1[[#This Row],[объем]]</f>
        <v>2469506.2392013031</v>
      </c>
      <c r="K1180" s="7">
        <v>174.40300000000002</v>
      </c>
      <c r="L1180" t="s">
        <v>187</v>
      </c>
    </row>
    <row r="1181" spans="1:12" x14ac:dyDescent="0.35">
      <c r="A1181" t="s">
        <v>147</v>
      </c>
      <c r="B1181" t="s">
        <v>195</v>
      </c>
      <c r="C1181" t="s">
        <v>194</v>
      </c>
      <c r="D1181">
        <f>VLOOKUP(мпф1[[#This Row],[Номенклатура]],[1]!Таблица213[[product_name]:[упаковка]],7,FALSE)</f>
        <v>717</v>
      </c>
      <c r="E1181" t="s">
        <v>76</v>
      </c>
      <c r="F1181" s="7">
        <v>422.14226431139809</v>
      </c>
      <c r="G1181" t="str">
        <f>VLOOKUP(мпф1[[#This Row],[артикул]],[1]!Таблица213[[code]:[упаковка]],4,FALSE)</f>
        <v>ОХЛ</v>
      </c>
      <c r="H1181" t="str">
        <f>VLOOKUP(мпф1[[#This Row],[артикул]],[1]!Таблица213[[code]:[упаковка]],5,FALSE)</f>
        <v>четвертина</v>
      </c>
      <c r="I1181" s="7" cm="1">
        <f t="array" ref="I1181">INDEX('[1]прайс ЗПП'!$A$1:$D$1080,MATCH(1,(мпф1[[#This Row],[артикул]]='[1]прайс ЗПП'!$B$1:$B$1080)*(мпф1[[#This Row],[Source.Name.1]]='[1]прайс ЗПП'!$A$1:$A$1080),0),4)</f>
        <v>797.93132451385395</v>
      </c>
      <c r="J1181" s="7">
        <f>мпф1[[#This Row],[цена]]*мпф1[[#This Row],[объем]]</f>
        <v>336840.53609527129</v>
      </c>
      <c r="K1181" s="7">
        <v>6676.1</v>
      </c>
      <c r="L1181" t="s">
        <v>187</v>
      </c>
    </row>
    <row r="1182" spans="1:12" x14ac:dyDescent="0.35">
      <c r="A1182" t="s">
        <v>147</v>
      </c>
      <c r="B1182" t="s">
        <v>195</v>
      </c>
      <c r="C1182" t="s">
        <v>194</v>
      </c>
      <c r="D1182">
        <f>VLOOKUP(мпф1[[#This Row],[Номенклатура]],[1]!Таблица213[[product_name]:[упаковка]],7,FALSE)</f>
        <v>718</v>
      </c>
      <c r="E1182" t="s">
        <v>36</v>
      </c>
      <c r="F1182" s="7">
        <v>101.95489508592249</v>
      </c>
      <c r="G1182" t="str">
        <f>VLOOKUP(мпф1[[#This Row],[артикул]],[1]!Таблица213[[code]:[упаковка]],4,FALSE)</f>
        <v>ОХЛ</v>
      </c>
      <c r="H1182" t="str">
        <f>VLOOKUP(мпф1[[#This Row],[артикул]],[1]!Таблица213[[code]:[упаковка]],5,FALSE)</f>
        <v>филе</v>
      </c>
      <c r="I1182" s="7" cm="1">
        <f t="array" ref="I1182">INDEX('[1]прайс ЗПП'!$A$1:$D$1080,MATCH(1,(мпф1[[#This Row],[артикул]]='[1]прайс ЗПП'!$B$1:$B$1080)*(мпф1[[#This Row],[Source.Name.1]]='[1]прайс ЗПП'!$A$1:$A$1080),0),4)</f>
        <v>1115.6012441929406</v>
      </c>
      <c r="J1182" s="7">
        <f>мпф1[[#This Row],[цена]]*мпф1[[#This Row],[объем]]</f>
        <v>113741.00780941585</v>
      </c>
      <c r="K1182" s="7">
        <v>4069.7999999999997</v>
      </c>
      <c r="L1182" t="s">
        <v>187</v>
      </c>
    </row>
    <row r="1183" spans="1:12" x14ac:dyDescent="0.35">
      <c r="A1183" t="s">
        <v>147</v>
      </c>
      <c r="B1183" t="s">
        <v>195</v>
      </c>
      <c r="C1183" t="s">
        <v>194</v>
      </c>
      <c r="D1183">
        <f>VLOOKUP(мпф1[[#This Row],[Номенклатура]],[1]!Таблица213[[product_name]:[упаковка]],7,FALSE)</f>
        <v>719</v>
      </c>
      <c r="E1183" t="s">
        <v>77</v>
      </c>
      <c r="F1183" s="7">
        <v>2982.32202353923</v>
      </c>
      <c r="G1183" t="str">
        <f>VLOOKUP(мпф1[[#This Row],[артикул]],[1]!Таблица213[[code]:[упаковка]],4,FALSE)</f>
        <v>ОХЛ</v>
      </c>
      <c r="H1183" t="str">
        <f>VLOOKUP(мпф1[[#This Row],[артикул]],[1]!Таблица213[[code]:[упаковка]],5,FALSE)</f>
        <v>филе</v>
      </c>
      <c r="I1183" s="7" cm="1">
        <f t="array" ref="I1183">INDEX('[1]прайс ЗПП'!$A$1:$D$1080,MATCH(1,(мпф1[[#This Row],[артикул]]='[1]прайс ЗПП'!$B$1:$B$1080)*(мпф1[[#This Row],[Source.Name.1]]='[1]прайс ЗПП'!$A$1:$A$1080),0),4)</f>
        <v>1080.2037060068903</v>
      </c>
      <c r="J1183" s="7">
        <f>мпф1[[#This Row],[цена]]*мпф1[[#This Row],[объем]]</f>
        <v>3221515.3023330448</v>
      </c>
      <c r="K1183" s="7">
        <v>508.54</v>
      </c>
      <c r="L1183" t="s">
        <v>187</v>
      </c>
    </row>
    <row r="1184" spans="1:12" x14ac:dyDescent="0.35">
      <c r="A1184" t="s">
        <v>147</v>
      </c>
      <c r="B1184" t="s">
        <v>195</v>
      </c>
      <c r="C1184" t="s">
        <v>194</v>
      </c>
      <c r="D1184">
        <f>VLOOKUP(мпф1[[#This Row],[Номенклатура]],[1]!Таблица213[[product_name]:[упаковка]],7,FALSE)</f>
        <v>725</v>
      </c>
      <c r="E1184" t="s">
        <v>78</v>
      </c>
      <c r="F1184" s="7">
        <v>524.86459560699382</v>
      </c>
      <c r="G1184" t="str">
        <f>VLOOKUP(мпф1[[#This Row],[артикул]],[1]!Таблица213[[code]:[упаковка]],4,FALSE)</f>
        <v>ОХЛ</v>
      </c>
      <c r="H1184" t="str">
        <f>VLOOKUP(мпф1[[#This Row],[артикул]],[1]!Таблица213[[code]:[упаковка]],5,FALSE)</f>
        <v>грудка</v>
      </c>
      <c r="I1184" s="7" cm="1">
        <f t="array" ref="I1184">INDEX('[1]прайс ЗПП'!$A$1:$D$1080,MATCH(1,(мпф1[[#This Row],[артикул]]='[1]прайс ЗПП'!$B$1:$B$1080)*(мпф1[[#This Row],[Source.Name.1]]='[1]прайс ЗПП'!$A$1:$A$1080),0),4)</f>
        <v>862.49501473572752</v>
      </c>
      <c r="J1184" s="7">
        <f>мпф1[[#This Row],[цена]]*мпф1[[#This Row],[объем]]</f>
        <v>452693.09712231578</v>
      </c>
      <c r="K1184" s="7">
        <v>14229</v>
      </c>
      <c r="L1184" t="s">
        <v>187</v>
      </c>
    </row>
    <row r="1185" spans="1:12" x14ac:dyDescent="0.35">
      <c r="A1185" t="s">
        <v>147</v>
      </c>
      <c r="B1185" t="s">
        <v>195</v>
      </c>
      <c r="C1185" t="s">
        <v>194</v>
      </c>
      <c r="D1185">
        <f>VLOOKUP(мпф1[[#This Row],[Номенклатура]],[1]!Таблица213[[product_name]:[упаковка]],7,FALSE)</f>
        <v>29</v>
      </c>
      <c r="E1185" t="s">
        <v>79</v>
      </c>
      <c r="F1185" s="7">
        <v>210.02415233349819</v>
      </c>
      <c r="G1185" t="str">
        <f>VLOOKUP(мпф1[[#This Row],[артикул]],[1]!Таблица213[[code]:[упаковка]],4,FALSE)</f>
        <v>ОХЛ</v>
      </c>
      <c r="H1185" t="str">
        <f>VLOOKUP(мпф1[[#This Row],[артикул]],[1]!Таблица213[[code]:[упаковка]],5,FALSE)</f>
        <v>табак</v>
      </c>
      <c r="I1185" s="7" cm="1">
        <f t="array" ref="I1185">INDEX('[1]прайс ЗПП'!$A$1:$D$1080,MATCH(1,(мпф1[[#This Row],[артикул]]='[1]прайс ЗПП'!$B$1:$B$1080)*(мпф1[[#This Row],[Source.Name.1]]='[1]прайс ЗПП'!$A$1:$A$1080),0),4)</f>
        <v>756.97977270214278</v>
      </c>
      <c r="J1185" s="7">
        <f>мпф1[[#This Row],[цена]]*мпф1[[#This Row],[объем]]</f>
        <v>158984.03509537168</v>
      </c>
      <c r="K1185" s="7">
        <v>4064.7</v>
      </c>
      <c r="L1185" t="s">
        <v>187</v>
      </c>
    </row>
    <row r="1186" spans="1:12" x14ac:dyDescent="0.35">
      <c r="A1186" t="s">
        <v>147</v>
      </c>
      <c r="B1186" t="s">
        <v>195</v>
      </c>
      <c r="C1186" t="s">
        <v>194</v>
      </c>
      <c r="D1186">
        <f>VLOOKUP(мпф1[[#This Row],[Номенклатура]],[1]!Таблица213[[product_name]:[упаковка]],7,FALSE)</f>
        <v>30</v>
      </c>
      <c r="E1186" t="s">
        <v>80</v>
      </c>
      <c r="F1186" s="7">
        <v>1272.4992759029597</v>
      </c>
      <c r="G1186" t="str">
        <f>VLOOKUP(мпф1[[#This Row],[артикул]],[1]!Таблица213[[code]:[упаковка]],4,FALSE)</f>
        <v>ОХЛ</v>
      </c>
      <c r="H1186" t="str">
        <f>VLOOKUP(мпф1[[#This Row],[артикул]],[1]!Таблица213[[code]:[упаковка]],5,FALSE)</f>
        <v>рагу</v>
      </c>
      <c r="I1186" s="7" cm="1">
        <f t="array" ref="I1186">INDEX('[1]прайс ЗПП'!$A$1:$D$1080,MATCH(1,(мпф1[[#This Row],[артикул]]='[1]прайс ЗПП'!$B$1:$B$1080)*(мпф1[[#This Row],[Source.Name.1]]='[1]прайс ЗПП'!$A$1:$A$1080),0),4)</f>
        <v>708.75275821490163</v>
      </c>
      <c r="J1186" s="7">
        <f>мпф1[[#This Row],[цена]]*мпф1[[#This Row],[объем]]</f>
        <v>901887.37162268779</v>
      </c>
      <c r="K1186" s="7">
        <v>200.60000000000002</v>
      </c>
      <c r="L1186" t="s">
        <v>187</v>
      </c>
    </row>
    <row r="1187" spans="1:12" x14ac:dyDescent="0.35">
      <c r="A1187" t="s">
        <v>147</v>
      </c>
      <c r="B1187" t="s">
        <v>195</v>
      </c>
      <c r="C1187" t="s">
        <v>194</v>
      </c>
      <c r="D1187">
        <f>VLOOKUP(мпф1[[#This Row],[Номенклатура]],[1]!Таблица213[[product_name]:[упаковка]],7,FALSE)</f>
        <v>781</v>
      </c>
      <c r="E1187" t="s">
        <v>188</v>
      </c>
      <c r="F1187" s="7">
        <v>738.01607666940617</v>
      </c>
      <c r="G1187" t="str">
        <f>VLOOKUP(мпф1[[#This Row],[артикул]],[1]!Таблица213[[code]:[упаковка]],4,FALSE)</f>
        <v>ОХЛ</v>
      </c>
      <c r="H1187" t="str">
        <f>VLOOKUP(мпф1[[#This Row],[артикул]],[1]!Таблица213[[code]:[упаковка]],5,FALSE)</f>
        <v>спинка</v>
      </c>
      <c r="I1187" s="7" cm="1">
        <f t="array" ref="I1187">INDEX('[1]прайс ЗПП'!$A$1:$D$1080,MATCH(1,(мпф1[[#This Row],[артикул]]='[1]прайс ЗПП'!$B$1:$B$1080)*(мпф1[[#This Row],[Source.Name.1]]='[1]прайс ЗПП'!$A$1:$A$1080),0),4)</f>
        <v>364.24820180451223</v>
      </c>
      <c r="J1187" s="7">
        <f>мпф1[[#This Row],[цена]]*мпф1[[#This Row],[объем]]</f>
        <v>268821.02882965223</v>
      </c>
      <c r="K1187" s="7">
        <v>23364</v>
      </c>
      <c r="L1187" t="s">
        <v>187</v>
      </c>
    </row>
    <row r="1188" spans="1:12" x14ac:dyDescent="0.35">
      <c r="A1188" t="s">
        <v>147</v>
      </c>
      <c r="B1188" t="s">
        <v>195</v>
      </c>
      <c r="C1188" t="s">
        <v>194</v>
      </c>
      <c r="D1188">
        <f>VLOOKUP(мпф1[[#This Row],[Номенклатура]],[1]!Таблица213[[product_name]:[упаковка]],7,FALSE)</f>
        <v>731</v>
      </c>
      <c r="E1188" s="22" t="s">
        <v>81</v>
      </c>
      <c r="F1188" s="7">
        <v>526.52114039097034</v>
      </c>
      <c r="G1188" t="str">
        <f>VLOOKUP(мпф1[[#This Row],[артикул]],[1]!Таблица213[[code]:[упаковка]],4,FALSE)</f>
        <v>ОХЛ</v>
      </c>
      <c r="H1188" t="str">
        <f>VLOOKUP(мпф1[[#This Row],[артикул]],[1]!Таблица213[[code]:[упаковка]],5,FALSE)</f>
        <v>желудки</v>
      </c>
      <c r="I1188" s="7" cm="1">
        <f t="array" ref="I1188">INDEX('[1]прайс ЗПП'!$A$1:$D$1080,MATCH(1,(мпф1[[#This Row],[артикул]]='[1]прайс ЗПП'!$B$1:$B$1080)*(мпф1[[#This Row],[Source.Name.1]]='[1]прайс ЗПП'!$A$1:$A$1080),0),4)</f>
        <v>540.1907544383015</v>
      </c>
      <c r="J1188" s="7">
        <f>мпф1[[#This Row],[цена]]*мпф1[[#This Row],[объем]]</f>
        <v>284421.85205551313</v>
      </c>
      <c r="K1188" s="7">
        <v>1529.5</v>
      </c>
      <c r="L1188" t="s">
        <v>187</v>
      </c>
    </row>
    <row r="1189" spans="1:12" x14ac:dyDescent="0.35">
      <c r="A1189" t="s">
        <v>147</v>
      </c>
      <c r="B1189" t="s">
        <v>195</v>
      </c>
      <c r="C1189" t="s">
        <v>194</v>
      </c>
      <c r="D1189">
        <f>VLOOKUP(мпф1[[#This Row],[Номенклатура]],[1]!Таблица213[[product_name]:[упаковка]],7,FALSE)</f>
        <v>733</v>
      </c>
      <c r="E1189" t="s">
        <v>82</v>
      </c>
      <c r="F1189" s="7">
        <v>738.74896254494672</v>
      </c>
      <c r="G1189" t="str">
        <f>VLOOKUP(мпф1[[#This Row],[артикул]],[1]!Таблица213[[code]:[упаковка]],4,FALSE)</f>
        <v>ОХЛ</v>
      </c>
      <c r="H1189" t="str">
        <f>VLOOKUP(мпф1[[#This Row],[артикул]],[1]!Таблица213[[code]:[упаковка]],5,FALSE)</f>
        <v>печень</v>
      </c>
      <c r="I1189" s="7" cm="1">
        <f t="array" ref="I1189">INDEX('[1]прайс ЗПП'!$A$1:$D$1080,MATCH(1,(мпф1[[#This Row],[артикул]]='[1]прайс ЗПП'!$B$1:$B$1080)*(мпф1[[#This Row],[Source.Name.1]]='[1]прайс ЗПП'!$A$1:$A$1080),0),4)</f>
        <v>513.45759555870882</v>
      </c>
      <c r="J1189" s="7">
        <f>мпф1[[#This Row],[цена]]*мпф1[[#This Row],[объем]]</f>
        <v>379316.26602981897</v>
      </c>
      <c r="K1189" s="7">
        <v>99.600000000000009</v>
      </c>
      <c r="L1189" t="s">
        <v>187</v>
      </c>
    </row>
    <row r="1190" spans="1:12" x14ac:dyDescent="0.35">
      <c r="A1190" t="s">
        <v>147</v>
      </c>
      <c r="B1190" t="s">
        <v>195</v>
      </c>
      <c r="C1190" t="s">
        <v>194</v>
      </c>
      <c r="D1190">
        <f>VLOOKUP(мпф1[[#This Row],[Номенклатура]],[1]!Таблица213[[product_name]:[упаковка]],7,FALSE)</f>
        <v>735</v>
      </c>
      <c r="E1190" t="s">
        <v>83</v>
      </c>
      <c r="F1190" s="7">
        <v>532.28454160693161</v>
      </c>
      <c r="G1190" t="str">
        <f>VLOOKUP(мпф1[[#This Row],[артикул]],[1]!Таблица213[[code]:[упаковка]],4,FALSE)</f>
        <v>ОХЛ</v>
      </c>
      <c r="H1190" t="str">
        <f>VLOOKUP(мпф1[[#This Row],[артикул]],[1]!Таблица213[[code]:[упаковка]],5,FALSE)</f>
        <v>сердце</v>
      </c>
      <c r="I1190" s="7" cm="1">
        <f t="array" ref="I1190">INDEX('[1]прайс ЗПП'!$A$1:$D$1080,MATCH(1,(мпф1[[#This Row],[артикул]]='[1]прайс ЗПП'!$B$1:$B$1080)*(мпф1[[#This Row],[Source.Name.1]]='[1]прайс ЗПП'!$A$1:$A$1080),0),4)</f>
        <v>872.19912269320412</v>
      </c>
      <c r="J1190" s="7">
        <f>мпф1[[#This Row],[цена]]*мпф1[[#This Row],[объем]]</f>
        <v>464258.11021272006</v>
      </c>
      <c r="K1190" s="7">
        <v>1520.9513750316535</v>
      </c>
      <c r="L1190" t="s">
        <v>187</v>
      </c>
    </row>
    <row r="1191" spans="1:12" x14ac:dyDescent="0.35">
      <c r="A1191" t="s">
        <v>147</v>
      </c>
      <c r="B1191" t="s">
        <v>195</v>
      </c>
      <c r="C1191" t="s">
        <v>194</v>
      </c>
      <c r="D1191">
        <f>VLOOKUP(мпф1[[#This Row],[Номенклатура]],[1]!Таблица213[[product_name]:[упаковка]],7,FALSE)</f>
        <v>204</v>
      </c>
      <c r="E1191" t="s">
        <v>84</v>
      </c>
      <c r="F1191" s="7">
        <v>3727.2863439588928</v>
      </c>
      <c r="G1191" t="str">
        <f>VLOOKUP(мпф1[[#This Row],[артикул]],[1]!Таблица213[[code]:[упаковка]],4,FALSE)</f>
        <v>ОХЛ</v>
      </c>
      <c r="H1191" t="str">
        <f>VLOOKUP(мпф1[[#This Row],[артикул]],[1]!Таблица213[[code]:[упаковка]],5,FALSE)</f>
        <v>крыло</v>
      </c>
      <c r="I1191" s="7" cm="1">
        <f t="array" ref="I1191">INDEX('[1]прайс ЗПП'!$A$1:$D$1080,MATCH(1,(мпф1[[#This Row],[артикул]]='[1]прайс ЗПП'!$B$1:$B$1080)*(мпф1[[#This Row],[Source.Name.1]]='[1]прайс ЗПП'!$A$1:$A$1080),0),4)</f>
        <v>841.8213669818382</v>
      </c>
      <c r="J1191" s="7">
        <f>мпф1[[#This Row],[цена]]*мпф1[[#This Row],[объем]]</f>
        <v>3137709.2852042131</v>
      </c>
      <c r="K1191" s="7">
        <v>304.2</v>
      </c>
      <c r="L1191" t="s">
        <v>187</v>
      </c>
    </row>
    <row r="1192" spans="1:12" x14ac:dyDescent="0.35">
      <c r="A1192" t="s">
        <v>147</v>
      </c>
      <c r="B1192" t="s">
        <v>195</v>
      </c>
      <c r="C1192" t="s">
        <v>194</v>
      </c>
      <c r="D1192">
        <f>VLOOKUP(мпф1[[#This Row],[Номенклатура]],[1]!Таблица213[[product_name]:[упаковка]],7,FALSE)</f>
        <v>959</v>
      </c>
      <c r="E1192" t="s">
        <v>85</v>
      </c>
      <c r="F1192" s="7">
        <v>635.88704241759763</v>
      </c>
      <c r="G1192" t="str">
        <f>VLOOKUP(мпф1[[#This Row],[артикул]],[1]!Таблица213[[code]:[упаковка]],4,FALSE)</f>
        <v>ОХЛ</v>
      </c>
      <c r="H1192" t="str">
        <f>VLOOKUP(мпф1[[#This Row],[артикул]],[1]!Таблица213[[code]:[упаковка]],5,FALSE)</f>
        <v>табак</v>
      </c>
      <c r="I1192" s="7" cm="1">
        <f t="array" ref="I1192">INDEX('[1]прайс ЗПП'!$A$1:$D$1080,MATCH(1,(мпф1[[#This Row],[артикул]]='[1]прайс ЗПП'!$B$1:$B$1080)*(мпф1[[#This Row],[Source.Name.1]]='[1]прайс ЗПП'!$A$1:$A$1080),0),4)</f>
        <v>679.41102309686619</v>
      </c>
      <c r="J1192" s="7">
        <f>мпф1[[#This Row],[цена]]*мпф1[[#This Row],[объем]]</f>
        <v>432028.66606298037</v>
      </c>
      <c r="K1192" s="7">
        <v>6098.4</v>
      </c>
      <c r="L1192" t="s">
        <v>187</v>
      </c>
    </row>
    <row r="1193" spans="1:12" x14ac:dyDescent="0.35">
      <c r="A1193" t="s">
        <v>147</v>
      </c>
      <c r="B1193" t="s">
        <v>195</v>
      </c>
      <c r="C1193" t="s">
        <v>194</v>
      </c>
      <c r="D1193">
        <f>VLOOKUP(мпф1[[#This Row],[Номенклатура]],[1]!Таблица213[[product_name]:[упаковка]],7,FALSE)</f>
        <v>952</v>
      </c>
      <c r="E1193" t="s">
        <v>86</v>
      </c>
      <c r="F1193" s="7">
        <v>2124.9288962630235</v>
      </c>
      <c r="G1193" t="str">
        <f>VLOOKUP(мпф1[[#This Row],[артикул]],[1]!Таблица213[[code]:[упаковка]],4,FALSE)</f>
        <v>ОХЛ</v>
      </c>
      <c r="H1193" t="str">
        <f>VLOOKUP(мпф1[[#This Row],[артикул]],[1]!Таблица213[[code]:[упаковка]],5,FALSE)</f>
        <v>голень</v>
      </c>
      <c r="I1193" s="7" cm="1">
        <f t="array" ref="I1193">INDEX('[1]прайс ЗПП'!$A$1:$D$1080,MATCH(1,(мпф1[[#This Row],[артикул]]='[1]прайс ЗПП'!$B$1:$B$1080)*(мпф1[[#This Row],[Source.Name.1]]='[1]прайс ЗПП'!$A$1:$A$1080),0),4)</f>
        <v>886.256214184334</v>
      </c>
      <c r="J1193" s="7">
        <f>мпф1[[#This Row],[цена]]*мпф1[[#This Row],[объем]]</f>
        <v>1883231.4390129626</v>
      </c>
      <c r="K1193" s="7">
        <v>305.69816168870966</v>
      </c>
      <c r="L1193" t="s">
        <v>187</v>
      </c>
    </row>
    <row r="1194" spans="1:12" x14ac:dyDescent="0.35">
      <c r="A1194" t="s">
        <v>147</v>
      </c>
      <c r="B1194" t="s">
        <v>195</v>
      </c>
      <c r="C1194" t="s">
        <v>194</v>
      </c>
      <c r="D1194">
        <f>VLOOKUP(мпф1[[#This Row],[Номенклатура]],[1]!Таблица213[[product_name]:[упаковка]],7,FALSE)</f>
        <v>953</v>
      </c>
      <c r="E1194" t="s">
        <v>87</v>
      </c>
      <c r="F1194" s="7">
        <v>2128.2184420304334</v>
      </c>
      <c r="G1194" t="str">
        <f>VLOOKUP(мпф1[[#This Row],[артикул]],[1]!Таблица213[[code]:[упаковка]],4,FALSE)</f>
        <v>ОХЛ</v>
      </c>
      <c r="H1194" t="str">
        <f>VLOOKUP(мпф1[[#This Row],[артикул]],[1]!Таблица213[[code]:[упаковка]],5,FALSE)</f>
        <v>бедро</v>
      </c>
      <c r="I1194" s="7" cm="1">
        <f t="array" ref="I1194">INDEX('[1]прайс ЗПП'!$A$1:$D$1080,MATCH(1,(мпф1[[#This Row],[артикул]]='[1]прайс ЗПП'!$B$1:$B$1080)*(мпф1[[#This Row],[Source.Name.1]]='[1]прайс ЗПП'!$A$1:$A$1080),0),4)</f>
        <v>897.50906924129276</v>
      </c>
      <c r="J1194" s="7">
        <f>мпф1[[#This Row],[цена]]*мпф1[[#This Row],[объем]]</f>
        <v>1910095.3530488885</v>
      </c>
      <c r="K1194" s="7">
        <v>1006.9973201665189</v>
      </c>
      <c r="L1194" t="s">
        <v>187</v>
      </c>
    </row>
    <row r="1195" spans="1:12" x14ac:dyDescent="0.35">
      <c r="A1195" t="s">
        <v>147</v>
      </c>
      <c r="B1195" t="s">
        <v>195</v>
      </c>
      <c r="C1195" t="s">
        <v>194</v>
      </c>
      <c r="D1195">
        <f>VLOOKUP(мпф1[[#This Row],[Номенклатура]],[1]!Таблица213[[product_name]:[упаковка]],7,FALSE)</f>
        <v>954</v>
      </c>
      <c r="E1195" t="s">
        <v>191</v>
      </c>
      <c r="F1195" s="7">
        <v>851.51835188609152</v>
      </c>
      <c r="G1195" t="str">
        <f>VLOOKUP(мпф1[[#This Row],[артикул]],[1]!Таблица213[[code]:[упаковка]],4,FALSE)</f>
        <v>ОХЛ</v>
      </c>
      <c r="H1195" t="str">
        <f>VLOOKUP(мпф1[[#This Row],[артикул]],[1]!Таблица213[[code]:[упаковка]],5,FALSE)</f>
        <v>филе</v>
      </c>
      <c r="I1195" s="7" cm="1">
        <f t="array" ref="I1195">INDEX('[1]прайс ЗПП'!$A$1:$D$1080,MATCH(1,(мпф1[[#This Row],[артикул]]='[1]прайс ЗПП'!$B$1:$B$1080)*(мпф1[[#This Row],[Source.Name.1]]='[1]прайс ЗПП'!$A$1:$A$1080),0),4)</f>
        <v>1092.83193523881</v>
      </c>
      <c r="J1195" s="7">
        <f>мпф1[[#This Row],[цена]]*мпф1[[#This Row],[объем]]</f>
        <v>930566.44838303945</v>
      </c>
      <c r="K1195" s="7">
        <v>252.67408959031144</v>
      </c>
      <c r="L1195" t="s">
        <v>187</v>
      </c>
    </row>
    <row r="1196" spans="1:12" x14ac:dyDescent="0.35">
      <c r="A1196" t="s">
        <v>147</v>
      </c>
      <c r="B1196" t="s">
        <v>195</v>
      </c>
      <c r="C1196" t="s">
        <v>194</v>
      </c>
      <c r="D1196">
        <f>VLOOKUP(мпф1[[#This Row],[Номенклатура]],[1]!Таблица213[[product_name]:[упаковка]],7,FALSE)</f>
        <v>205</v>
      </c>
      <c r="E1196" t="s">
        <v>88</v>
      </c>
      <c r="F1196" s="7">
        <v>1868.4974566731546</v>
      </c>
      <c r="G1196" t="str">
        <f>VLOOKUP(мпф1[[#This Row],[артикул]],[1]!Таблица213[[code]:[упаковка]],4,FALSE)</f>
        <v>ОХЛ</v>
      </c>
      <c r="H1196" t="str">
        <f>VLOOKUP(мпф1[[#This Row],[артикул]],[1]!Таблица213[[code]:[упаковка]],5,FALSE)</f>
        <v>рагу</v>
      </c>
      <c r="I1196" s="7" cm="1">
        <f t="array" ref="I1196">INDEX('[1]прайс ЗПП'!$A$1:$D$1080,MATCH(1,(мпф1[[#This Row],[артикул]]='[1]прайс ЗПП'!$B$1:$B$1080)*(мпф1[[#This Row],[Source.Name.1]]='[1]прайс ЗПП'!$A$1:$A$1080),0),4)</f>
        <v>598.24825823633125</v>
      </c>
      <c r="J1196" s="7">
        <f>мпф1[[#This Row],[цена]]*мпф1[[#This Row],[объем]]</f>
        <v>1117825.3489737296</v>
      </c>
      <c r="K1196" s="7">
        <v>174.532742409988</v>
      </c>
      <c r="L1196" t="s">
        <v>187</v>
      </c>
    </row>
    <row r="1197" spans="1:12" x14ac:dyDescent="0.35">
      <c r="A1197" t="s">
        <v>147</v>
      </c>
      <c r="B1197" t="s">
        <v>195</v>
      </c>
      <c r="C1197" t="s">
        <v>194</v>
      </c>
      <c r="D1197">
        <f>VLOOKUP(мпф1[[#This Row],[Номенклатура]],[1]!Таблица213[[product_name]:[упаковка]],7,FALSE)</f>
        <v>960</v>
      </c>
      <c r="E1197" t="s">
        <v>189</v>
      </c>
      <c r="F1197" s="7">
        <v>638.14600107873719</v>
      </c>
      <c r="G1197" t="str">
        <f>VLOOKUP(мпф1[[#This Row],[артикул]],[1]!Таблица213[[code]:[упаковка]],4,FALSE)</f>
        <v>ОХЛ</v>
      </c>
      <c r="H1197" t="str">
        <f>VLOOKUP(мпф1[[#This Row],[артикул]],[1]!Таблица213[[code]:[упаковка]],5,FALSE)</f>
        <v>крыло</v>
      </c>
      <c r="I1197" s="7" cm="1">
        <f t="array" ref="I1197">INDEX('[1]прайс ЗПП'!$A$1:$D$1080,MATCH(1,(мпф1[[#This Row],[артикул]]='[1]прайс ЗПП'!$B$1:$B$1080)*(мпф1[[#This Row],[Source.Name.1]]='[1]прайс ЗПП'!$A$1:$A$1080),0),4)</f>
        <v>852.59931193893669</v>
      </c>
      <c r="J1197" s="7">
        <f>мпф1[[#This Row],[цена]]*мпф1[[#This Row],[объем]]</f>
        <v>544082.84143631533</v>
      </c>
      <c r="K1197" s="7">
        <v>6700.2894206365063</v>
      </c>
      <c r="L1197" t="s">
        <v>187</v>
      </c>
    </row>
    <row r="1198" spans="1:12" x14ac:dyDescent="0.35">
      <c r="A1198" t="s">
        <v>147</v>
      </c>
      <c r="B1198" t="s">
        <v>195</v>
      </c>
      <c r="C1198" t="s">
        <v>194</v>
      </c>
      <c r="D1198">
        <f>VLOOKUP(мпф1[[#This Row],[Номенклатура]],[1]!Таблица213[[product_name]:[упаковка]],7,FALSE)</f>
        <v>1066</v>
      </c>
      <c r="E1198" t="s">
        <v>63</v>
      </c>
      <c r="F1198" s="7">
        <v>218.05376837328382</v>
      </c>
      <c r="G1198" t="str">
        <f>VLOOKUP(мпф1[[#This Row],[артикул]],[1]!Таблица213[[code]:[упаковка]],4,FALSE)</f>
        <v>ОХЛ</v>
      </c>
      <c r="H1198" t="str">
        <f>VLOOKUP(мпф1[[#This Row],[артикул]],[1]!Таблица213[[code]:[упаковка]],5,FALSE)</f>
        <v>бедро</v>
      </c>
      <c r="I1198" s="7" cm="1">
        <f t="array" ref="I1198">INDEX('[1]прайс ЗПП'!$A$1:$D$1080,MATCH(1,(мпф1[[#This Row],[артикул]]='[1]прайс ЗПП'!$B$1:$B$1080)*(мпф1[[#This Row],[Source.Name.1]]='[1]прайс ЗПП'!$A$1:$A$1080),0),4)</f>
        <v>878.17768515413422</v>
      </c>
      <c r="J1198" s="7">
        <f>мпф1[[#This Row],[цена]]*мпф1[[#This Row],[объем]]</f>
        <v>191489.95354918615</v>
      </c>
      <c r="K1198" s="7">
        <v>723.87960726520259</v>
      </c>
      <c r="L1198" t="s">
        <v>187</v>
      </c>
    </row>
    <row r="1199" spans="1:12" x14ac:dyDescent="0.35">
      <c r="A1199" t="s">
        <v>147</v>
      </c>
      <c r="B1199" t="s">
        <v>195</v>
      </c>
      <c r="C1199" t="s">
        <v>194</v>
      </c>
      <c r="D1199">
        <f>VLOOKUP(мпф1[[#This Row],[Номенклатура]],[1]!Таблица213[[product_name]:[упаковка]],7,FALSE)</f>
        <v>1065</v>
      </c>
      <c r="E1199" t="s">
        <v>64</v>
      </c>
      <c r="F1199" s="7">
        <v>212.22645645671639</v>
      </c>
      <c r="G1199" t="str">
        <f>VLOOKUP(мпф1[[#This Row],[артикул]],[1]!Таблица213[[code]:[упаковка]],4,FALSE)</f>
        <v>ОХЛ</v>
      </c>
      <c r="H1199" t="str">
        <f>VLOOKUP(мпф1[[#This Row],[артикул]],[1]!Таблица213[[code]:[упаковка]],5,FALSE)</f>
        <v>филе</v>
      </c>
      <c r="I1199" s="7" cm="1">
        <f t="array" ref="I1199">INDEX('[1]прайс ЗПП'!$A$1:$D$1080,MATCH(1,(мпф1[[#This Row],[артикул]]='[1]прайс ЗПП'!$B$1:$B$1080)*(мпф1[[#This Row],[Source.Name.1]]='[1]прайс ЗПП'!$A$1:$A$1080),0),4)</f>
        <v>1030.191076987385</v>
      </c>
      <c r="J1199" s="7">
        <f>мпф1[[#This Row],[цена]]*мпф1[[#This Row],[объем]]</f>
        <v>218633.80174236104</v>
      </c>
      <c r="K1199" s="7">
        <v>2698.1494018254934</v>
      </c>
      <c r="L1199" t="s">
        <v>187</v>
      </c>
    </row>
    <row r="1200" spans="1:12" x14ac:dyDescent="0.35">
      <c r="A1200" t="s">
        <v>147</v>
      </c>
      <c r="B1200" t="s">
        <v>195</v>
      </c>
      <c r="C1200" t="s">
        <v>194</v>
      </c>
      <c r="D1200">
        <f>VLOOKUP(мпф1[[#This Row],[Номенклатура]],[1]!Таблица213[[product_name]:[упаковка]],7,FALSE)</f>
        <v>744</v>
      </c>
      <c r="E1200" t="s">
        <v>92</v>
      </c>
      <c r="F1200" s="7">
        <v>3192.450873854948</v>
      </c>
      <c r="G1200" t="str">
        <f>VLOOKUP(мпф1[[#This Row],[артикул]],[1]!Таблица213[[code]:[упаковка]],4,FALSE)</f>
        <v>ОХЛ</v>
      </c>
      <c r="H1200" t="str">
        <f>VLOOKUP(мпф1[[#This Row],[артикул]],[1]!Таблица213[[code]:[упаковка]],5,FALSE)</f>
        <v>шея</v>
      </c>
      <c r="I1200" s="7" cm="1">
        <f t="array" ref="I1200">INDEX('[1]прайс ЗПП'!$A$1:$D$1080,MATCH(1,(мпф1[[#This Row],[артикул]]='[1]прайс ЗПП'!$B$1:$B$1080)*(мпф1[[#This Row],[Source.Name.1]]='[1]прайс ЗПП'!$A$1:$A$1080),0),4)</f>
        <v>347.78104759083237</v>
      </c>
      <c r="J1200" s="7">
        <f>мпф1[[#This Row],[цена]]*мпф1[[#This Row],[объем]]</f>
        <v>1110273.9092915421</v>
      </c>
      <c r="K1200" s="7">
        <v>2713.1660430528568</v>
      </c>
      <c r="L1200" t="s">
        <v>187</v>
      </c>
    </row>
    <row r="1201" spans="1:12" x14ac:dyDescent="0.35">
      <c r="A1201" t="s">
        <v>147</v>
      </c>
      <c r="B1201" t="s">
        <v>196</v>
      </c>
      <c r="C1201" t="s">
        <v>194</v>
      </c>
      <c r="D1201">
        <f>VLOOKUP(мпф1[[#This Row],[Номенклатура]],[1]!Таблица213[[product_name]:[упаковка]],7,FALSE)</f>
        <v>701</v>
      </c>
      <c r="E1201" t="s">
        <v>26</v>
      </c>
      <c r="F1201" s="7">
        <v>56.536910398847958</v>
      </c>
      <c r="G1201" t="str">
        <f>VLOOKUP(мпф1[[#This Row],[артикул]],[1]!Таблица213[[code]:[упаковка]],4,FALSE)</f>
        <v>ОХЛ</v>
      </c>
      <c r="H1201" t="str">
        <f>VLOOKUP(мпф1[[#This Row],[артикул]],[1]!Таблица213[[code]:[упаковка]],5,FALSE)</f>
        <v>тушка</v>
      </c>
      <c r="I1201" s="7" cm="1">
        <f t="array" ref="I1201">INDEX('[1]прайс ЗПП'!$A$1:$D$1080,MATCH(1,(мпф1[[#This Row],[артикул]]='[1]прайс ЗПП'!$B$1:$B$1080)*(мпф1[[#This Row],[Source.Name.1]]='[1]прайс ЗПП'!$A$1:$A$1080),0),4)</f>
        <v>829.81914527362835</v>
      </c>
      <c r="J1201" s="7">
        <f>мпф1[[#This Row],[цена]]*мпф1[[#This Row],[объем]]</f>
        <v>46915.410663583723</v>
      </c>
      <c r="K1201" s="7">
        <v>694.79807465437136</v>
      </c>
      <c r="L1201" t="s">
        <v>187</v>
      </c>
    </row>
    <row r="1202" spans="1:12" x14ac:dyDescent="0.35">
      <c r="A1202" t="s">
        <v>147</v>
      </c>
      <c r="B1202" t="s">
        <v>196</v>
      </c>
      <c r="C1202" t="s">
        <v>194</v>
      </c>
      <c r="D1202">
        <f>VLOOKUP(мпф1[[#This Row],[Номенклатура]],[1]!Таблица213[[product_name]:[упаковка]],7,FALSE)</f>
        <v>702</v>
      </c>
      <c r="E1202" t="s">
        <v>72</v>
      </c>
      <c r="F1202" s="7">
        <v>425.91139167132133</v>
      </c>
      <c r="G1202" t="str">
        <f>VLOOKUP(мпф1[[#This Row],[артикул]],[1]!Таблица213[[code]:[упаковка]],4,FALSE)</f>
        <v>ОХЛ</v>
      </c>
      <c r="H1202" t="str">
        <f>VLOOKUP(мпф1[[#This Row],[артикул]],[1]!Таблица213[[code]:[упаковка]],5,FALSE)</f>
        <v>тушка</v>
      </c>
      <c r="I1202" s="7" cm="1">
        <f t="array" ref="I1202">INDEX('[1]прайс ЗПП'!$A$1:$D$1080,MATCH(1,(мпф1[[#This Row],[артикул]]='[1]прайс ЗПП'!$B$1:$B$1080)*(мпф1[[#This Row],[Source.Name.1]]='[1]прайс ЗПП'!$A$1:$A$1080),0),4)</f>
        <v>797.40570096362057</v>
      </c>
      <c r="J1202" s="7">
        <f>мпф1[[#This Row],[цена]]*мпф1[[#This Row],[объем]]</f>
        <v>339624.17182406114</v>
      </c>
      <c r="K1202" s="7">
        <v>2867.5304963251433</v>
      </c>
      <c r="L1202" t="s">
        <v>187</v>
      </c>
    </row>
    <row r="1203" spans="1:12" x14ac:dyDescent="0.35">
      <c r="A1203" t="s">
        <v>147</v>
      </c>
      <c r="B1203" t="s">
        <v>196</v>
      </c>
      <c r="C1203" t="s">
        <v>194</v>
      </c>
      <c r="D1203">
        <f>VLOOKUP(мпф1[[#This Row],[Номенклатура]],[1]!Таблица213[[product_name]:[упаковка]],7,FALSE)</f>
        <v>710</v>
      </c>
      <c r="E1203" t="s">
        <v>28</v>
      </c>
      <c r="F1203" s="7">
        <v>103.03851920190041</v>
      </c>
      <c r="G1203" t="str">
        <f>VLOOKUP(мпф1[[#This Row],[артикул]],[1]!Таблица213[[code]:[упаковка]],4,FALSE)</f>
        <v>ОХЛ</v>
      </c>
      <c r="H1203" t="str">
        <f>VLOOKUP(мпф1[[#This Row],[артикул]],[1]!Таблица213[[code]:[упаковка]],5,FALSE)</f>
        <v>бедро</v>
      </c>
      <c r="I1203" s="7" cm="1">
        <f t="array" ref="I1203">INDEX('[1]прайс ЗПП'!$A$1:$D$1080,MATCH(1,(мпф1[[#This Row],[артикул]]='[1]прайс ЗПП'!$B$1:$B$1080)*(мпф1[[#This Row],[Source.Name.1]]='[1]прайс ЗПП'!$A$1:$A$1080),0),4)</f>
        <v>845.50826325908452</v>
      </c>
      <c r="J1203" s="7">
        <f>мпф1[[#This Row],[цена]]*мпф1[[#This Row],[объем]]</f>
        <v>87119.919419186655</v>
      </c>
      <c r="K1203" s="7">
        <v>206.72294191727102</v>
      </c>
      <c r="L1203" t="s">
        <v>187</v>
      </c>
    </row>
    <row r="1204" spans="1:12" x14ac:dyDescent="0.35">
      <c r="A1204" t="s">
        <v>147</v>
      </c>
      <c r="B1204" t="s">
        <v>196</v>
      </c>
      <c r="C1204" t="s">
        <v>194</v>
      </c>
      <c r="D1204">
        <f>VLOOKUP(мпф1[[#This Row],[Номенклатура]],[1]!Таблица213[[product_name]:[упаковка]],7,FALSE)</f>
        <v>711</v>
      </c>
      <c r="E1204" t="s">
        <v>73</v>
      </c>
      <c r="F1204" s="7">
        <v>4793.0736260356662</v>
      </c>
      <c r="G1204" t="str">
        <f>VLOOKUP(мпф1[[#This Row],[артикул]],[1]!Таблица213[[code]:[упаковка]],4,FALSE)</f>
        <v>ОХЛ</v>
      </c>
      <c r="H1204" t="str">
        <f>VLOOKUP(мпф1[[#This Row],[артикул]],[1]!Таблица213[[code]:[упаковка]],5,FALSE)</f>
        <v>бедро</v>
      </c>
      <c r="I1204" s="7" cm="1">
        <f t="array" ref="I1204">INDEX('[1]прайс ЗПП'!$A$1:$D$1080,MATCH(1,(мпф1[[#This Row],[артикул]]='[1]прайс ЗПП'!$B$1:$B$1080)*(мпф1[[#This Row],[Source.Name.1]]='[1]прайс ЗПП'!$A$1:$A$1080),0),4)</f>
        <v>812.78157178001618</v>
      </c>
      <c r="J1204" s="7">
        <f>мпф1[[#This Row],[цена]]*мпф1[[#This Row],[объем]]</f>
        <v>3895721.91542661</v>
      </c>
      <c r="K1204" s="7">
        <v>180.54161794718294</v>
      </c>
      <c r="L1204" t="s">
        <v>187</v>
      </c>
    </row>
    <row r="1205" spans="1:12" x14ac:dyDescent="0.35">
      <c r="A1205" t="s">
        <v>147</v>
      </c>
      <c r="B1205" t="s">
        <v>196</v>
      </c>
      <c r="C1205" t="s">
        <v>194</v>
      </c>
      <c r="D1205">
        <f>VLOOKUP(мпф1[[#This Row],[Номенклатура]],[1]!Таблица213[[product_name]:[упаковка]],7,FALSE)</f>
        <v>712</v>
      </c>
      <c r="E1205" t="s">
        <v>30</v>
      </c>
      <c r="F1205" s="7">
        <v>52.41704479848746</v>
      </c>
      <c r="G1205" t="str">
        <f>VLOOKUP(мпф1[[#This Row],[артикул]],[1]!Таблица213[[code]:[упаковка]],4,FALSE)</f>
        <v>ОХЛ</v>
      </c>
      <c r="H1205" t="str">
        <f>VLOOKUP(мпф1[[#This Row],[артикул]],[1]!Таблица213[[code]:[упаковка]],5,FALSE)</f>
        <v>голень</v>
      </c>
      <c r="I1205" s="7" cm="1">
        <f t="array" ref="I1205">INDEX('[1]прайс ЗПП'!$A$1:$D$1080,MATCH(1,(мпф1[[#This Row],[артикул]]='[1]прайс ЗПП'!$B$1:$B$1080)*(мпф1[[#This Row],[Source.Name.1]]='[1]прайс ЗПП'!$A$1:$A$1080),0),4)</f>
        <v>879.42371575734967</v>
      </c>
      <c r="J1205" s="7">
        <f>мпф1[[#This Row],[цена]]*мпф1[[#This Row],[объем]]</f>
        <v>46096.792305705298</v>
      </c>
      <c r="K1205" s="7">
        <v>3453.4734547098069</v>
      </c>
      <c r="L1205" t="s">
        <v>187</v>
      </c>
    </row>
    <row r="1206" spans="1:12" x14ac:dyDescent="0.35">
      <c r="A1206" t="s">
        <v>147</v>
      </c>
      <c r="B1206" t="s">
        <v>196</v>
      </c>
      <c r="C1206" t="s">
        <v>194</v>
      </c>
      <c r="D1206">
        <f>VLOOKUP(мпф1[[#This Row],[Номенклатура]],[1]!Таблица213[[product_name]:[упаковка]],7,FALSE)</f>
        <v>713</v>
      </c>
      <c r="E1206" t="s">
        <v>74</v>
      </c>
      <c r="F1206" s="7">
        <v>2976.1657821846884</v>
      </c>
      <c r="G1206" t="str">
        <f>VLOOKUP(мпф1[[#This Row],[артикул]],[1]!Таблица213[[code]:[упаковка]],4,FALSE)</f>
        <v>ОХЛ</v>
      </c>
      <c r="H1206" t="str">
        <f>VLOOKUP(мпф1[[#This Row],[артикул]],[1]!Таблица213[[code]:[упаковка]],5,FALSE)</f>
        <v>голень</v>
      </c>
      <c r="I1206" s="7" cm="1">
        <f t="array" ref="I1206">INDEX('[1]прайс ЗПП'!$A$1:$D$1080,MATCH(1,(мпф1[[#This Row],[артикул]]='[1]прайс ЗПП'!$B$1:$B$1080)*(мпф1[[#This Row],[Source.Name.1]]='[1]прайс ЗПП'!$A$1:$A$1080),0),4)</f>
        <v>844.1513540307958</v>
      </c>
      <c r="J1206" s="7">
        <f>мпф1[[#This Row],[цена]]*мпф1[[#This Row],[объем]]</f>
        <v>2512334.3748513274</v>
      </c>
      <c r="K1206" s="7">
        <v>88.495992935038785</v>
      </c>
      <c r="L1206" t="s">
        <v>187</v>
      </c>
    </row>
    <row r="1207" spans="1:12" x14ac:dyDescent="0.35">
      <c r="A1207" t="s">
        <v>147</v>
      </c>
      <c r="B1207" t="s">
        <v>196</v>
      </c>
      <c r="C1207" t="s">
        <v>194</v>
      </c>
      <c r="D1207">
        <f>VLOOKUP(мпф1[[#This Row],[Номенклатура]],[1]!Таблица213[[product_name]:[упаковка]],7,FALSE)</f>
        <v>714</v>
      </c>
      <c r="E1207" t="s">
        <v>32</v>
      </c>
      <c r="F1207" s="7">
        <v>53.70482997979456</v>
      </c>
      <c r="G1207" t="str">
        <f>VLOOKUP(мпф1[[#This Row],[артикул]],[1]!Таблица213[[code]:[упаковка]],4,FALSE)</f>
        <v>ОХЛ</v>
      </c>
      <c r="H1207" t="str">
        <f>VLOOKUP(мпф1[[#This Row],[артикул]],[1]!Таблица213[[code]:[упаковка]],5,FALSE)</f>
        <v>крыло</v>
      </c>
      <c r="I1207" s="7" cm="1">
        <f t="array" ref="I1207">INDEX('[1]прайс ЗПП'!$A$1:$D$1080,MATCH(1,(мпф1[[#This Row],[артикул]]='[1]прайс ЗПП'!$B$1:$B$1080)*(мпф1[[#This Row],[Source.Name.1]]='[1]прайс ЗПП'!$A$1:$A$1080),0),4)</f>
        <v>861.98555697690119</v>
      </c>
      <c r="J1207" s="7">
        <f>мпф1[[#This Row],[цена]]*мпф1[[#This Row],[объем]]</f>
        <v>46292.787782482992</v>
      </c>
      <c r="K1207" s="7">
        <v>343.17187381386248</v>
      </c>
      <c r="L1207" t="s">
        <v>187</v>
      </c>
    </row>
    <row r="1208" spans="1:12" x14ac:dyDescent="0.35">
      <c r="A1208" t="s">
        <v>147</v>
      </c>
      <c r="B1208" t="s">
        <v>196</v>
      </c>
      <c r="C1208" t="s">
        <v>194</v>
      </c>
      <c r="D1208">
        <f>VLOOKUP(мпф1[[#This Row],[Номенклатура]],[1]!Таблица213[[product_name]:[упаковка]],7,FALSE)</f>
        <v>715</v>
      </c>
      <c r="E1208" t="s">
        <v>75</v>
      </c>
      <c r="F1208" s="7">
        <v>2975.8307486415847</v>
      </c>
      <c r="G1208" t="str">
        <f>VLOOKUP(мпф1[[#This Row],[артикул]],[1]!Таблица213[[code]:[упаковка]],4,FALSE)</f>
        <v>ОХЛ</v>
      </c>
      <c r="H1208" t="str">
        <f>VLOOKUP(мпф1[[#This Row],[артикул]],[1]!Таблица213[[code]:[упаковка]],5,FALSE)</f>
        <v>крыло</v>
      </c>
      <c r="I1208" s="7" cm="1">
        <f t="array" ref="I1208">INDEX('[1]прайс ЗПП'!$A$1:$D$1080,MATCH(1,(мпф1[[#This Row],[артикул]]='[1]прайс ЗПП'!$B$1:$B$1080)*(мпф1[[#This Row],[Source.Name.1]]='[1]прайс ЗПП'!$A$1:$A$1080),0),4)</f>
        <v>829.85439959197606</v>
      </c>
      <c r="J1208" s="7">
        <f>мпф1[[#This Row],[цена]]*мпф1[[#This Row],[объем]]</f>
        <v>2469506.2392013031</v>
      </c>
      <c r="K1208" s="7">
        <v>4069.7999999999997</v>
      </c>
      <c r="L1208" t="s">
        <v>187</v>
      </c>
    </row>
    <row r="1209" spans="1:12" x14ac:dyDescent="0.35">
      <c r="A1209" t="s">
        <v>147</v>
      </c>
      <c r="B1209" t="s">
        <v>196</v>
      </c>
      <c r="C1209" t="s">
        <v>194</v>
      </c>
      <c r="D1209">
        <f>VLOOKUP(мпф1[[#This Row],[Номенклатура]],[1]!Таблица213[[product_name]:[упаковка]],7,FALSE)</f>
        <v>717</v>
      </c>
      <c r="E1209" t="s">
        <v>76</v>
      </c>
      <c r="F1209" s="7">
        <v>422.14226431139809</v>
      </c>
      <c r="G1209" t="str">
        <f>VLOOKUP(мпф1[[#This Row],[артикул]],[1]!Таблица213[[code]:[упаковка]],4,FALSE)</f>
        <v>ОХЛ</v>
      </c>
      <c r="H1209" t="str">
        <f>VLOOKUP(мпф1[[#This Row],[артикул]],[1]!Таблица213[[code]:[упаковка]],5,FALSE)</f>
        <v>четвертина</v>
      </c>
      <c r="I1209" s="7" cm="1">
        <f t="array" ref="I1209">INDEX('[1]прайс ЗПП'!$A$1:$D$1080,MATCH(1,(мпф1[[#This Row],[артикул]]='[1]прайс ЗПП'!$B$1:$B$1080)*(мпф1[[#This Row],[Source.Name.1]]='[1]прайс ЗПП'!$A$1:$A$1080),0),4)</f>
        <v>797.93132451385395</v>
      </c>
      <c r="J1209" s="7">
        <f>мпф1[[#This Row],[цена]]*мпф1[[#This Row],[объем]]</f>
        <v>336840.53609527129</v>
      </c>
      <c r="K1209" s="7">
        <v>54</v>
      </c>
      <c r="L1209" t="s">
        <v>187</v>
      </c>
    </row>
    <row r="1210" spans="1:12" x14ac:dyDescent="0.35">
      <c r="A1210" t="s">
        <v>147</v>
      </c>
      <c r="B1210" t="s">
        <v>196</v>
      </c>
      <c r="C1210" t="s">
        <v>194</v>
      </c>
      <c r="D1210">
        <f>VLOOKUP(мпф1[[#This Row],[Номенклатура]],[1]!Таблица213[[product_name]:[упаковка]],7,FALSE)</f>
        <v>718</v>
      </c>
      <c r="E1210" t="s">
        <v>36</v>
      </c>
      <c r="F1210" s="7">
        <v>101.95489508592249</v>
      </c>
      <c r="G1210" t="str">
        <f>VLOOKUP(мпф1[[#This Row],[артикул]],[1]!Таблица213[[code]:[упаковка]],4,FALSE)</f>
        <v>ОХЛ</v>
      </c>
      <c r="H1210" t="str">
        <f>VLOOKUP(мпф1[[#This Row],[артикул]],[1]!Таблица213[[code]:[упаковка]],5,FALSE)</f>
        <v>филе</v>
      </c>
      <c r="I1210" s="7" cm="1">
        <f t="array" ref="I1210">INDEX('[1]прайс ЗПП'!$A$1:$D$1080,MATCH(1,(мпф1[[#This Row],[артикул]]='[1]прайс ЗПП'!$B$1:$B$1080)*(мпф1[[#This Row],[Source.Name.1]]='[1]прайс ЗПП'!$A$1:$A$1080),0),4)</f>
        <v>1115.6012441929406</v>
      </c>
      <c r="J1210" s="7">
        <f>мпф1[[#This Row],[цена]]*мпф1[[#This Row],[объем]]</f>
        <v>113741.00780941585</v>
      </c>
      <c r="K1210" s="7">
        <v>406.8</v>
      </c>
      <c r="L1210" t="s">
        <v>187</v>
      </c>
    </row>
    <row r="1211" spans="1:12" x14ac:dyDescent="0.35">
      <c r="A1211" t="s">
        <v>147</v>
      </c>
      <c r="B1211" t="s">
        <v>196</v>
      </c>
      <c r="C1211" t="s">
        <v>194</v>
      </c>
      <c r="D1211">
        <f>VLOOKUP(мпф1[[#This Row],[Номенклатура]],[1]!Таблица213[[product_name]:[упаковка]],7,FALSE)</f>
        <v>719</v>
      </c>
      <c r="E1211" t="s">
        <v>77</v>
      </c>
      <c r="F1211" s="7">
        <v>2982.32202353923</v>
      </c>
      <c r="G1211" t="str">
        <f>VLOOKUP(мпф1[[#This Row],[артикул]],[1]!Таблица213[[code]:[упаковка]],4,FALSE)</f>
        <v>ОХЛ</v>
      </c>
      <c r="H1211" t="str">
        <f>VLOOKUP(мпф1[[#This Row],[артикул]],[1]!Таблица213[[code]:[упаковка]],5,FALSE)</f>
        <v>филе</v>
      </c>
      <c r="I1211" s="7" cm="1">
        <f t="array" ref="I1211">INDEX('[1]прайс ЗПП'!$A$1:$D$1080,MATCH(1,(мпф1[[#This Row],[артикул]]='[1]прайс ЗПП'!$B$1:$B$1080)*(мпф1[[#This Row],[Source.Name.1]]='[1]прайс ЗПП'!$A$1:$A$1080),0),4)</f>
        <v>1080.2037060068903</v>
      </c>
      <c r="J1211" s="7">
        <f>мпф1[[#This Row],[цена]]*мпф1[[#This Row],[объем]]</f>
        <v>3221515.3023330448</v>
      </c>
      <c r="K1211" s="7">
        <v>98.415000000000006</v>
      </c>
      <c r="L1211" t="s">
        <v>187</v>
      </c>
    </row>
    <row r="1212" spans="1:12" x14ac:dyDescent="0.35">
      <c r="A1212" t="s">
        <v>147</v>
      </c>
      <c r="B1212" t="s">
        <v>196</v>
      </c>
      <c r="C1212" t="s">
        <v>194</v>
      </c>
      <c r="D1212">
        <f>VLOOKUP(мпф1[[#This Row],[Номенклатура]],[1]!Таблица213[[product_name]:[упаковка]],7,FALSE)</f>
        <v>725</v>
      </c>
      <c r="E1212" t="s">
        <v>78</v>
      </c>
      <c r="F1212" s="7">
        <v>524.86459560699382</v>
      </c>
      <c r="G1212" t="str">
        <f>VLOOKUP(мпф1[[#This Row],[артикул]],[1]!Таблица213[[code]:[упаковка]],4,FALSE)</f>
        <v>ОХЛ</v>
      </c>
      <c r="H1212" t="str">
        <f>VLOOKUP(мпф1[[#This Row],[артикул]],[1]!Таблица213[[code]:[упаковка]],5,FALSE)</f>
        <v>грудка</v>
      </c>
      <c r="I1212" s="7" cm="1">
        <f t="array" ref="I1212">INDEX('[1]прайс ЗПП'!$A$1:$D$1080,MATCH(1,(мпф1[[#This Row],[артикул]]='[1]прайс ЗПП'!$B$1:$B$1080)*(мпф1[[#This Row],[Source.Name.1]]='[1]прайс ЗПП'!$A$1:$A$1080),0),4)</f>
        <v>862.49501473572752</v>
      </c>
      <c r="J1212" s="7">
        <f>мпф1[[#This Row],[цена]]*мпф1[[#This Row],[объем]]</f>
        <v>452693.09712231578</v>
      </c>
      <c r="K1212" s="7">
        <v>4578</v>
      </c>
      <c r="L1212" t="s">
        <v>187</v>
      </c>
    </row>
    <row r="1213" spans="1:12" x14ac:dyDescent="0.35">
      <c r="A1213" t="s">
        <v>147</v>
      </c>
      <c r="B1213" t="s">
        <v>196</v>
      </c>
      <c r="C1213" t="s">
        <v>194</v>
      </c>
      <c r="D1213">
        <f>VLOOKUP(мпф1[[#This Row],[Номенклатура]],[1]!Таблица213[[product_name]:[упаковка]],7,FALSE)</f>
        <v>29</v>
      </c>
      <c r="E1213" t="s">
        <v>79</v>
      </c>
      <c r="F1213" s="7">
        <v>210.02415233349819</v>
      </c>
      <c r="G1213" t="str">
        <f>VLOOKUP(мпф1[[#This Row],[артикул]],[1]!Таблица213[[code]:[упаковка]],4,FALSE)</f>
        <v>ОХЛ</v>
      </c>
      <c r="H1213" t="str">
        <f>VLOOKUP(мпф1[[#This Row],[артикул]],[1]!Таблица213[[code]:[упаковка]],5,FALSE)</f>
        <v>табак</v>
      </c>
      <c r="I1213" s="7" cm="1">
        <f t="array" ref="I1213">INDEX('[1]прайс ЗПП'!$A$1:$D$1080,MATCH(1,(мпф1[[#This Row],[артикул]]='[1]прайс ЗПП'!$B$1:$B$1080)*(мпф1[[#This Row],[Source.Name.1]]='[1]прайс ЗПП'!$A$1:$A$1080),0),4)</f>
        <v>756.97977270214278</v>
      </c>
      <c r="J1213" s="7">
        <f>мпф1[[#This Row],[цена]]*мпф1[[#This Row],[объем]]</f>
        <v>158984.03509537168</v>
      </c>
      <c r="K1213" s="7">
        <v>50.064999999999998</v>
      </c>
      <c r="L1213" t="s">
        <v>187</v>
      </c>
    </row>
    <row r="1214" spans="1:12" x14ac:dyDescent="0.35">
      <c r="A1214" t="s">
        <v>147</v>
      </c>
      <c r="B1214" t="s">
        <v>196</v>
      </c>
      <c r="C1214" t="s">
        <v>194</v>
      </c>
      <c r="D1214">
        <f>VLOOKUP(мпф1[[#This Row],[Номенклатура]],[1]!Таблица213[[product_name]:[упаковка]],7,FALSE)</f>
        <v>30</v>
      </c>
      <c r="E1214" t="s">
        <v>80</v>
      </c>
      <c r="F1214" s="7">
        <v>1272.4992759029597</v>
      </c>
      <c r="G1214" t="str">
        <f>VLOOKUP(мпф1[[#This Row],[артикул]],[1]!Таблица213[[code]:[упаковка]],4,FALSE)</f>
        <v>ОХЛ</v>
      </c>
      <c r="H1214" t="str">
        <f>VLOOKUP(мпф1[[#This Row],[артикул]],[1]!Таблица213[[code]:[упаковка]],5,FALSE)</f>
        <v>рагу</v>
      </c>
      <c r="I1214" s="7" cm="1">
        <f t="array" ref="I1214">INDEX('[1]прайс ЗПП'!$A$1:$D$1080,MATCH(1,(мпф1[[#This Row],[артикул]]='[1]прайс ЗПП'!$B$1:$B$1080)*(мпф1[[#This Row],[Source.Name.1]]='[1]прайс ЗПП'!$A$1:$A$1080),0),4)</f>
        <v>708.75275821490163</v>
      </c>
      <c r="J1214" s="7">
        <f>мпф1[[#This Row],[цена]]*мпф1[[#This Row],[объем]]</f>
        <v>901887.37162268779</v>
      </c>
      <c r="K1214" s="7">
        <v>2842.62</v>
      </c>
      <c r="L1214" t="s">
        <v>187</v>
      </c>
    </row>
    <row r="1215" spans="1:12" x14ac:dyDescent="0.35">
      <c r="A1215" t="s">
        <v>147</v>
      </c>
      <c r="B1215" t="s">
        <v>196</v>
      </c>
      <c r="C1215" t="s">
        <v>194</v>
      </c>
      <c r="D1215">
        <f>VLOOKUP(мпф1[[#This Row],[Номенклатура]],[1]!Таблица213[[product_name]:[упаковка]],7,FALSE)</f>
        <v>781</v>
      </c>
      <c r="E1215" t="s">
        <v>188</v>
      </c>
      <c r="F1215" s="7">
        <v>738.01607666940617</v>
      </c>
      <c r="G1215" t="str">
        <f>VLOOKUP(мпф1[[#This Row],[артикул]],[1]!Таблица213[[code]:[упаковка]],4,FALSE)</f>
        <v>ОХЛ</v>
      </c>
      <c r="H1215" t="str">
        <f>VLOOKUP(мпф1[[#This Row],[артикул]],[1]!Таблица213[[code]:[упаковка]],5,FALSE)</f>
        <v>спинка</v>
      </c>
      <c r="I1215" s="7" cm="1">
        <f t="array" ref="I1215">INDEX('[1]прайс ЗПП'!$A$1:$D$1080,MATCH(1,(мпф1[[#This Row],[артикул]]='[1]прайс ЗПП'!$B$1:$B$1080)*(мпф1[[#This Row],[Source.Name.1]]='[1]прайс ЗПП'!$A$1:$A$1080),0),4)</f>
        <v>364.24820180451223</v>
      </c>
      <c r="J1215" s="7">
        <f>мпф1[[#This Row],[цена]]*мпф1[[#This Row],[объем]]</f>
        <v>268821.02882965223</v>
      </c>
      <c r="K1215" s="7">
        <v>41.036000000000001</v>
      </c>
      <c r="L1215" t="s">
        <v>187</v>
      </c>
    </row>
    <row r="1216" spans="1:12" x14ac:dyDescent="0.35">
      <c r="A1216" t="s">
        <v>147</v>
      </c>
      <c r="B1216" t="s">
        <v>196</v>
      </c>
      <c r="C1216" t="s">
        <v>194</v>
      </c>
      <c r="D1216">
        <f>VLOOKUP(мпф1[[#This Row],[Номенклатура]],[1]!Таблица213[[product_name]:[упаковка]],7,FALSE)</f>
        <v>731</v>
      </c>
      <c r="E1216" t="s">
        <v>81</v>
      </c>
      <c r="F1216" s="7">
        <v>526.52114039097034</v>
      </c>
      <c r="G1216" t="str">
        <f>VLOOKUP(мпф1[[#This Row],[артикул]],[1]!Таблица213[[code]:[упаковка]],4,FALSE)</f>
        <v>ОХЛ</v>
      </c>
      <c r="H1216" t="str">
        <f>VLOOKUP(мпф1[[#This Row],[артикул]],[1]!Таблица213[[code]:[упаковка]],5,FALSE)</f>
        <v>желудки</v>
      </c>
      <c r="I1216" s="7" cm="1">
        <f t="array" ref="I1216">INDEX('[1]прайс ЗПП'!$A$1:$D$1080,MATCH(1,(мпф1[[#This Row],[артикул]]='[1]прайс ЗПП'!$B$1:$B$1080)*(мпф1[[#This Row],[Source.Name.1]]='[1]прайс ЗПП'!$A$1:$A$1080),0),4)</f>
        <v>540.1907544383015</v>
      </c>
      <c r="J1216" s="7">
        <f>мпф1[[#This Row],[цена]]*мпф1[[#This Row],[объем]]</f>
        <v>284421.85205551313</v>
      </c>
      <c r="K1216" s="7">
        <v>2485.36</v>
      </c>
      <c r="L1216" t="s">
        <v>187</v>
      </c>
    </row>
    <row r="1217" spans="1:12" x14ac:dyDescent="0.35">
      <c r="A1217" t="s">
        <v>147</v>
      </c>
      <c r="B1217" t="s">
        <v>196</v>
      </c>
      <c r="C1217" t="s">
        <v>194</v>
      </c>
      <c r="D1217">
        <f>VLOOKUP(мпф1[[#This Row],[Номенклатура]],[1]!Таблица213[[product_name]:[упаковка]],7,FALSE)</f>
        <v>733</v>
      </c>
      <c r="E1217" t="s">
        <v>82</v>
      </c>
      <c r="F1217" s="7">
        <v>738.74896254494672</v>
      </c>
      <c r="G1217" t="str">
        <f>VLOOKUP(мпф1[[#This Row],[артикул]],[1]!Таблица213[[code]:[упаковка]],4,FALSE)</f>
        <v>ОХЛ</v>
      </c>
      <c r="H1217" t="str">
        <f>VLOOKUP(мпф1[[#This Row],[артикул]],[1]!Таблица213[[code]:[упаковка]],5,FALSE)</f>
        <v>печень</v>
      </c>
      <c r="I1217" s="7" cm="1">
        <f t="array" ref="I1217">INDEX('[1]прайс ЗПП'!$A$1:$D$1080,MATCH(1,(мпф1[[#This Row],[артикул]]='[1]прайс ЗПП'!$B$1:$B$1080)*(мпф1[[#This Row],[Source.Name.1]]='[1]прайс ЗПП'!$A$1:$A$1080),0),4)</f>
        <v>513.45759555870882</v>
      </c>
      <c r="J1217" s="7">
        <f>мпф1[[#This Row],[цена]]*мпф1[[#This Row],[объем]]</f>
        <v>379316.26602981897</v>
      </c>
      <c r="K1217" s="7">
        <v>403.2</v>
      </c>
      <c r="L1217" t="s">
        <v>187</v>
      </c>
    </row>
    <row r="1218" spans="1:12" x14ac:dyDescent="0.35">
      <c r="A1218" t="s">
        <v>147</v>
      </c>
      <c r="B1218" t="s">
        <v>196</v>
      </c>
      <c r="C1218" t="s">
        <v>194</v>
      </c>
      <c r="D1218">
        <f>VLOOKUP(мпф1[[#This Row],[Номенклатура]],[1]!Таблица213[[product_name]:[упаковка]],7,FALSE)</f>
        <v>735</v>
      </c>
      <c r="E1218" t="s">
        <v>83</v>
      </c>
      <c r="F1218" s="7">
        <v>532.28454160693161</v>
      </c>
      <c r="G1218" t="str">
        <f>VLOOKUP(мпф1[[#This Row],[артикул]],[1]!Таблица213[[code]:[упаковка]],4,FALSE)</f>
        <v>ОХЛ</v>
      </c>
      <c r="H1218" t="str">
        <f>VLOOKUP(мпф1[[#This Row],[артикул]],[1]!Таблица213[[code]:[упаковка]],5,FALSE)</f>
        <v>сердце</v>
      </c>
      <c r="I1218" s="7" cm="1">
        <f t="array" ref="I1218">INDEX('[1]прайс ЗПП'!$A$1:$D$1080,MATCH(1,(мпф1[[#This Row],[артикул]]='[1]прайс ЗПП'!$B$1:$B$1080)*(мпф1[[#This Row],[Source.Name.1]]='[1]прайс ЗПП'!$A$1:$A$1080),0),4)</f>
        <v>872.19912269320412</v>
      </c>
      <c r="J1218" s="7">
        <f>мпф1[[#This Row],[цена]]*мпф1[[#This Row],[объем]]</f>
        <v>464258.11021272006</v>
      </c>
      <c r="K1218" s="7">
        <v>97.38</v>
      </c>
      <c r="L1218" t="s">
        <v>187</v>
      </c>
    </row>
    <row r="1219" spans="1:12" x14ac:dyDescent="0.35">
      <c r="A1219" t="s">
        <v>147</v>
      </c>
      <c r="B1219" t="s">
        <v>196</v>
      </c>
      <c r="C1219" t="s">
        <v>194</v>
      </c>
      <c r="D1219">
        <f>VLOOKUP(мпф1[[#This Row],[Номенклатура]],[1]!Таблица213[[product_name]:[упаковка]],7,FALSE)</f>
        <v>204</v>
      </c>
      <c r="E1219" t="s">
        <v>84</v>
      </c>
      <c r="F1219" s="7">
        <v>3727.2863439588928</v>
      </c>
      <c r="G1219" t="str">
        <f>VLOOKUP(мпф1[[#This Row],[артикул]],[1]!Таблица213[[code]:[упаковка]],4,FALSE)</f>
        <v>ОХЛ</v>
      </c>
      <c r="H1219" t="str">
        <f>VLOOKUP(мпф1[[#This Row],[артикул]],[1]!Таблица213[[code]:[упаковка]],5,FALSE)</f>
        <v>крыло</v>
      </c>
      <c r="I1219" s="7" cm="1">
        <f t="array" ref="I1219">INDEX('[1]прайс ЗПП'!$A$1:$D$1080,MATCH(1,(мпф1[[#This Row],[артикул]]='[1]прайс ЗПП'!$B$1:$B$1080)*(мпф1[[#This Row],[Source.Name.1]]='[1]прайс ЗПП'!$A$1:$A$1080),0),4)</f>
        <v>841.8213669818382</v>
      </c>
      <c r="J1219" s="7">
        <f>мпф1[[#This Row],[цена]]*мпф1[[#This Row],[объем]]</f>
        <v>3137709.2852042131</v>
      </c>
      <c r="K1219" s="7">
        <v>2848.5</v>
      </c>
      <c r="L1219" t="s">
        <v>187</v>
      </c>
    </row>
    <row r="1220" spans="1:12" x14ac:dyDescent="0.35">
      <c r="A1220" t="s">
        <v>147</v>
      </c>
      <c r="B1220" t="s">
        <v>196</v>
      </c>
      <c r="C1220" t="s">
        <v>194</v>
      </c>
      <c r="D1220">
        <f>VLOOKUP(мпф1[[#This Row],[Номенклатура]],[1]!Таблица213[[product_name]:[упаковка]],7,FALSE)</f>
        <v>959</v>
      </c>
      <c r="E1220" t="s">
        <v>85</v>
      </c>
      <c r="F1220" s="7">
        <v>635.88704241759763</v>
      </c>
      <c r="G1220" t="str">
        <f>VLOOKUP(мпф1[[#This Row],[артикул]],[1]!Таблица213[[code]:[упаковка]],4,FALSE)</f>
        <v>ОХЛ</v>
      </c>
      <c r="H1220" t="str">
        <f>VLOOKUP(мпф1[[#This Row],[артикул]],[1]!Таблица213[[code]:[упаковка]],5,FALSE)</f>
        <v>табак</v>
      </c>
      <c r="I1220" s="7" cm="1">
        <f t="array" ref="I1220">INDEX('[1]прайс ЗПП'!$A$1:$D$1080,MATCH(1,(мпф1[[#This Row],[артикул]]='[1]прайс ЗПП'!$B$1:$B$1080)*(мпф1[[#This Row],[Source.Name.1]]='[1]прайс ЗПП'!$A$1:$A$1080),0),4)</f>
        <v>679.41102309686619</v>
      </c>
      <c r="J1220" s="7">
        <f>мпф1[[#This Row],[цена]]*мпф1[[#This Row],[объем]]</f>
        <v>432028.66606298037</v>
      </c>
      <c r="K1220" s="7">
        <v>501.31299999999999</v>
      </c>
      <c r="L1220" t="s">
        <v>187</v>
      </c>
    </row>
    <row r="1221" spans="1:12" x14ac:dyDescent="0.35">
      <c r="A1221" t="s">
        <v>147</v>
      </c>
      <c r="B1221" t="s">
        <v>196</v>
      </c>
      <c r="C1221" t="s">
        <v>194</v>
      </c>
      <c r="D1221">
        <f>VLOOKUP(мпф1[[#This Row],[Номенклатура]],[1]!Таблица213[[product_name]:[упаковка]],7,FALSE)</f>
        <v>952</v>
      </c>
      <c r="E1221" t="s">
        <v>86</v>
      </c>
      <c r="F1221" s="7">
        <v>2124.9288962630235</v>
      </c>
      <c r="G1221" t="str">
        <f>VLOOKUP(мпф1[[#This Row],[артикул]],[1]!Таблица213[[code]:[упаковка]],4,FALSE)</f>
        <v>ОХЛ</v>
      </c>
      <c r="H1221" t="str">
        <f>VLOOKUP(мпф1[[#This Row],[артикул]],[1]!Таблица213[[code]:[упаковка]],5,FALSE)</f>
        <v>голень</v>
      </c>
      <c r="I1221" s="7" cm="1">
        <f t="array" ref="I1221">INDEX('[1]прайс ЗПП'!$A$1:$D$1080,MATCH(1,(мпф1[[#This Row],[артикул]]='[1]прайс ЗПП'!$B$1:$B$1080)*(мпф1[[#This Row],[Source.Name.1]]='[1]прайс ЗПП'!$A$1:$A$1080),0),4)</f>
        <v>886.256214184334</v>
      </c>
      <c r="J1221" s="7">
        <f>мпф1[[#This Row],[цена]]*мпф1[[#This Row],[объем]]</f>
        <v>1883231.4390129626</v>
      </c>
      <c r="K1221" s="7">
        <v>200.60000000000002</v>
      </c>
      <c r="L1221" t="s">
        <v>187</v>
      </c>
    </row>
    <row r="1222" spans="1:12" x14ac:dyDescent="0.35">
      <c r="A1222" t="s">
        <v>147</v>
      </c>
      <c r="B1222" t="s">
        <v>196</v>
      </c>
      <c r="C1222" t="s">
        <v>194</v>
      </c>
      <c r="D1222">
        <f>VLOOKUP(мпф1[[#This Row],[Номенклатура]],[1]!Таблица213[[product_name]:[упаковка]],7,FALSE)</f>
        <v>953</v>
      </c>
      <c r="E1222" t="s">
        <v>87</v>
      </c>
      <c r="F1222" s="7">
        <v>2128.2184420304334</v>
      </c>
      <c r="G1222" t="str">
        <f>VLOOKUP(мпф1[[#This Row],[артикул]],[1]!Таблица213[[code]:[упаковка]],4,FALSE)</f>
        <v>ОХЛ</v>
      </c>
      <c r="H1222" t="str">
        <f>VLOOKUP(мпф1[[#This Row],[артикул]],[1]!Таблица213[[code]:[упаковка]],5,FALSE)</f>
        <v>бедро</v>
      </c>
      <c r="I1222" s="7" cm="1">
        <f t="array" ref="I1222">INDEX('[1]прайс ЗПП'!$A$1:$D$1080,MATCH(1,(мпф1[[#This Row],[артикул]]='[1]прайс ЗПП'!$B$1:$B$1080)*(мпф1[[#This Row],[Source.Name.1]]='[1]прайс ЗПП'!$A$1:$A$1080),0),4)</f>
        <v>897.50906924129276</v>
      </c>
      <c r="J1222" s="7">
        <f>мпф1[[#This Row],[цена]]*мпф1[[#This Row],[объем]]</f>
        <v>1910095.3530488885</v>
      </c>
      <c r="K1222" s="7">
        <v>1215.4000000000001</v>
      </c>
      <c r="L1222" t="s">
        <v>187</v>
      </c>
    </row>
    <row r="1223" spans="1:12" x14ac:dyDescent="0.35">
      <c r="A1223" t="s">
        <v>147</v>
      </c>
      <c r="B1223" t="s">
        <v>196</v>
      </c>
      <c r="C1223" t="s">
        <v>194</v>
      </c>
      <c r="D1223">
        <f>VLOOKUP(мпф1[[#This Row],[Номенклатура]],[1]!Таблица213[[product_name]:[упаковка]],7,FALSE)</f>
        <v>954</v>
      </c>
      <c r="E1223" s="22" t="s">
        <v>191</v>
      </c>
      <c r="F1223" s="7">
        <v>851.51835188609152</v>
      </c>
      <c r="G1223" t="str">
        <f>VLOOKUP(мпф1[[#This Row],[артикул]],[1]!Таблица213[[code]:[упаковка]],4,FALSE)</f>
        <v>ОХЛ</v>
      </c>
      <c r="H1223" t="str">
        <f>VLOOKUP(мпф1[[#This Row],[артикул]],[1]!Таблица213[[code]:[упаковка]],5,FALSE)</f>
        <v>филе</v>
      </c>
      <c r="I1223" s="7" cm="1">
        <f t="array" ref="I1223">INDEX('[1]прайс ЗПП'!$A$1:$D$1080,MATCH(1,(мпф1[[#This Row],[артикул]]='[1]прайс ЗПП'!$B$1:$B$1080)*(мпф1[[#This Row],[Source.Name.1]]='[1]прайс ЗПП'!$A$1:$A$1080),0),4)</f>
        <v>1092.83193523881</v>
      </c>
      <c r="J1223" s="7">
        <f>мпф1[[#This Row],[цена]]*мпф1[[#This Row],[объем]]</f>
        <v>930566.44838303945</v>
      </c>
      <c r="K1223" s="7">
        <v>704.90000000000009</v>
      </c>
      <c r="L1223" t="s">
        <v>187</v>
      </c>
    </row>
    <row r="1224" spans="1:12" x14ac:dyDescent="0.35">
      <c r="A1224" t="s">
        <v>147</v>
      </c>
      <c r="B1224" t="s">
        <v>196</v>
      </c>
      <c r="C1224" t="s">
        <v>194</v>
      </c>
      <c r="D1224">
        <f>VLOOKUP(мпф1[[#This Row],[Номенклатура]],[1]!Таблица213[[product_name]:[упаковка]],7,FALSE)</f>
        <v>205</v>
      </c>
      <c r="E1224" t="s">
        <v>88</v>
      </c>
      <c r="F1224" s="7">
        <v>1868.4974566731546</v>
      </c>
      <c r="G1224" t="str">
        <f>VLOOKUP(мпф1[[#This Row],[артикул]],[1]!Таблица213[[code]:[упаковка]],4,FALSE)</f>
        <v>ОХЛ</v>
      </c>
      <c r="H1224" t="str">
        <f>VLOOKUP(мпф1[[#This Row],[артикул]],[1]!Таблица213[[code]:[упаковка]],5,FALSE)</f>
        <v>рагу</v>
      </c>
      <c r="I1224" s="7" cm="1">
        <f t="array" ref="I1224">INDEX('[1]прайс ЗПП'!$A$1:$D$1080,MATCH(1,(мпф1[[#This Row],[артикул]]='[1]прайс ЗПП'!$B$1:$B$1080)*(мпф1[[#This Row],[Source.Name.1]]='[1]прайс ЗПП'!$A$1:$A$1080),0),4)</f>
        <v>598.24825823633125</v>
      </c>
      <c r="J1224" s="7">
        <f>мпф1[[#This Row],[цена]]*мпф1[[#This Row],[объем]]</f>
        <v>1117825.3489737296</v>
      </c>
      <c r="K1224" s="7">
        <v>502.895212712079</v>
      </c>
      <c r="L1224" t="s">
        <v>187</v>
      </c>
    </row>
    <row r="1225" spans="1:12" x14ac:dyDescent="0.35">
      <c r="A1225" t="s">
        <v>147</v>
      </c>
      <c r="B1225" t="s">
        <v>196</v>
      </c>
      <c r="C1225" t="s">
        <v>194</v>
      </c>
      <c r="D1225">
        <f>VLOOKUP(мпф1[[#This Row],[Номенклатура]],[1]!Таблица213[[product_name]:[упаковка]],7,FALSE)</f>
        <v>960</v>
      </c>
      <c r="E1225" t="s">
        <v>189</v>
      </c>
      <c r="F1225" s="7">
        <v>638.14600107873719</v>
      </c>
      <c r="G1225" t="str">
        <f>VLOOKUP(мпф1[[#This Row],[артикул]],[1]!Таблица213[[code]:[упаковка]],4,FALSE)</f>
        <v>ОХЛ</v>
      </c>
      <c r="H1225" t="str">
        <f>VLOOKUP(мпф1[[#This Row],[артикул]],[1]!Таблица213[[code]:[упаковка]],5,FALSE)</f>
        <v>крыло</v>
      </c>
      <c r="I1225" s="7" cm="1">
        <f t="array" ref="I1225">INDEX('[1]прайс ЗПП'!$A$1:$D$1080,MATCH(1,(мпф1[[#This Row],[артикул]]='[1]прайс ЗПП'!$B$1:$B$1080)*(мпф1[[#This Row],[Source.Name.1]]='[1]прайс ЗПП'!$A$1:$A$1080),0),4)</f>
        <v>852.59931193893669</v>
      </c>
      <c r="J1225" s="7">
        <f>мпф1[[#This Row],[цена]]*мпф1[[#This Row],[объем]]</f>
        <v>544082.84143631533</v>
      </c>
      <c r="K1225" s="7">
        <v>705.6</v>
      </c>
      <c r="L1225" t="s">
        <v>187</v>
      </c>
    </row>
    <row r="1226" spans="1:12" x14ac:dyDescent="0.35">
      <c r="A1226" t="s">
        <v>147</v>
      </c>
      <c r="B1226" t="s">
        <v>196</v>
      </c>
      <c r="C1226" t="s">
        <v>194</v>
      </c>
      <c r="D1226">
        <f>VLOOKUP(мпф1[[#This Row],[Номенклатура]],[1]!Таблица213[[product_name]:[упаковка]],7,FALSE)</f>
        <v>1066</v>
      </c>
      <c r="E1226" t="s">
        <v>63</v>
      </c>
      <c r="F1226" s="7">
        <v>218.05376837328382</v>
      </c>
      <c r="G1226" t="str">
        <f>VLOOKUP(мпф1[[#This Row],[артикул]],[1]!Таблица213[[code]:[упаковка]],4,FALSE)</f>
        <v>ОХЛ</v>
      </c>
      <c r="H1226" t="str">
        <f>VLOOKUP(мпф1[[#This Row],[артикул]],[1]!Таблица213[[code]:[упаковка]],5,FALSE)</f>
        <v>бедро</v>
      </c>
      <c r="I1226" s="7" cm="1">
        <f t="array" ref="I1226">INDEX('[1]прайс ЗПП'!$A$1:$D$1080,MATCH(1,(мпф1[[#This Row],[артикул]]='[1]прайс ЗПП'!$B$1:$B$1080)*(мпф1[[#This Row],[Source.Name.1]]='[1]прайс ЗПП'!$A$1:$A$1080),0),4)</f>
        <v>878.17768515413422</v>
      </c>
      <c r="J1226" s="7">
        <f>мпф1[[#This Row],[цена]]*мпф1[[#This Row],[объем]]</f>
        <v>191489.95354918615</v>
      </c>
      <c r="K1226" s="7">
        <v>503.49866008325944</v>
      </c>
      <c r="L1226" t="s">
        <v>187</v>
      </c>
    </row>
    <row r="1227" spans="1:12" x14ac:dyDescent="0.35">
      <c r="A1227" t="s">
        <v>147</v>
      </c>
      <c r="B1227" t="s">
        <v>196</v>
      </c>
      <c r="C1227" t="s">
        <v>194</v>
      </c>
      <c r="D1227">
        <f>VLOOKUP(мпф1[[#This Row],[Номенклатура]],[1]!Таблица213[[product_name]:[упаковка]],7,FALSE)</f>
        <v>1065</v>
      </c>
      <c r="E1227" t="s">
        <v>64</v>
      </c>
      <c r="F1227" s="7">
        <v>212.22645645671639</v>
      </c>
      <c r="G1227" t="str">
        <f>VLOOKUP(мпф1[[#This Row],[артикул]],[1]!Таблица213[[code]:[упаковка]],4,FALSE)</f>
        <v>ОХЛ</v>
      </c>
      <c r="H1227" t="str">
        <f>VLOOKUP(мпф1[[#This Row],[артикул]],[1]!Таблица213[[code]:[упаковка]],5,FALSE)</f>
        <v>филе</v>
      </c>
      <c r="I1227" s="7" cm="1">
        <f t="array" ref="I1227">INDEX('[1]прайс ЗПП'!$A$1:$D$1080,MATCH(1,(мпф1[[#This Row],[артикул]]='[1]прайс ЗПП'!$B$1:$B$1080)*(мпф1[[#This Row],[Source.Name.1]]='[1]прайс ЗПП'!$A$1:$A$1080),0),4)</f>
        <v>1030.191076987385</v>
      </c>
      <c r="J1227" s="7">
        <f>мпф1[[#This Row],[цена]]*мпф1[[#This Row],[объем]]</f>
        <v>218633.80174236104</v>
      </c>
      <c r="K1227" s="7">
        <v>3051.9642910752673</v>
      </c>
      <c r="L1227" t="s">
        <v>187</v>
      </c>
    </row>
    <row r="1228" spans="1:12" x14ac:dyDescent="0.35">
      <c r="A1228" t="s">
        <v>147</v>
      </c>
      <c r="B1228" t="s">
        <v>196</v>
      </c>
      <c r="C1228" t="s">
        <v>194</v>
      </c>
      <c r="D1228">
        <f>VLOOKUP(мпф1[[#This Row],[Номенклатура]],[1]!Таблица213[[product_name]:[упаковка]],7,FALSE)</f>
        <v>744</v>
      </c>
      <c r="E1228" t="s">
        <v>92</v>
      </c>
      <c r="F1228" s="7">
        <v>3192.450873854948</v>
      </c>
      <c r="G1228" t="str">
        <f>VLOOKUP(мпф1[[#This Row],[артикул]],[1]!Таблица213[[code]:[упаковка]],4,FALSE)</f>
        <v>ОХЛ</v>
      </c>
      <c r="H1228" t="str">
        <f>VLOOKUP(мпф1[[#This Row],[артикул]],[1]!Таблица213[[code]:[упаковка]],5,FALSE)</f>
        <v>шея</v>
      </c>
      <c r="I1228" s="7" cm="1">
        <f t="array" ref="I1228">INDEX('[1]прайс ЗПП'!$A$1:$D$1080,MATCH(1,(мпф1[[#This Row],[артикул]]='[1]прайс ЗПП'!$B$1:$B$1080)*(мпф1[[#This Row],[Source.Name.1]]='[1]прайс ЗПП'!$A$1:$A$1080),0),4)</f>
        <v>347.78104759083237</v>
      </c>
      <c r="J1228" s="7">
        <f>мпф1[[#This Row],[цена]]*мпф1[[#This Row],[объем]]</f>
        <v>1110273.9092915421</v>
      </c>
      <c r="K1228" s="7">
        <v>537.07196668063409</v>
      </c>
      <c r="L1228" t="s">
        <v>187</v>
      </c>
    </row>
    <row r="1229" spans="1:12" x14ac:dyDescent="0.35">
      <c r="A1229" t="s">
        <v>147</v>
      </c>
      <c r="B1229" t="s">
        <v>197</v>
      </c>
      <c r="C1229" t="s">
        <v>194</v>
      </c>
      <c r="D1229">
        <f>VLOOKUP(мпф1[[#This Row],[Номенклатура]],[1]!Таблица213[[product_name]:[упаковка]],7,FALSE)</f>
        <v>702</v>
      </c>
      <c r="E1229" t="s">
        <v>72</v>
      </c>
      <c r="F1229" s="7">
        <v>745.34493542481232</v>
      </c>
      <c r="G1229" t="str">
        <f>VLOOKUP(мпф1[[#This Row],[артикул]],[1]!Таблица213[[code]:[упаковка]],4,FALSE)</f>
        <v>ОХЛ</v>
      </c>
      <c r="H1229" t="str">
        <f>VLOOKUP(мпф1[[#This Row],[артикул]],[1]!Таблица213[[code]:[упаковка]],5,FALSE)</f>
        <v>тушка</v>
      </c>
      <c r="I1229" s="7" cm="1">
        <f t="array" ref="I1229">INDEX('[1]прайс ЗПП'!$A$1:$D$1080,MATCH(1,(мпф1[[#This Row],[артикул]]='[1]прайс ЗПП'!$B$1:$B$1080)*(мпф1[[#This Row],[Source.Name.1]]='[1]прайс ЗПП'!$A$1:$A$1080),0),4)</f>
        <v>797.40570096362057</v>
      </c>
      <c r="J1229" s="7">
        <f>мпф1[[#This Row],[цена]]*мпф1[[#This Row],[объем]]</f>
        <v>594342.30069210695</v>
      </c>
      <c r="K1229" s="7">
        <v>1735.2803996054156</v>
      </c>
      <c r="L1229" t="s">
        <v>187</v>
      </c>
    </row>
    <row r="1230" spans="1:12" x14ac:dyDescent="0.35">
      <c r="A1230" t="s">
        <v>147</v>
      </c>
      <c r="B1230" t="s">
        <v>197</v>
      </c>
      <c r="C1230" t="s">
        <v>194</v>
      </c>
      <c r="D1230">
        <f>VLOOKUP(мпф1[[#This Row],[Номенклатура]],[1]!Таблица213[[product_name]:[упаковка]],7,FALSE)</f>
        <v>711</v>
      </c>
      <c r="E1230" t="s">
        <v>73</v>
      </c>
      <c r="F1230" s="7">
        <v>7230.6939272766613</v>
      </c>
      <c r="G1230" t="str">
        <f>VLOOKUP(мпф1[[#This Row],[артикул]],[1]!Таблица213[[code]:[упаковка]],4,FALSE)</f>
        <v>ОХЛ</v>
      </c>
      <c r="H1230" t="str">
        <f>VLOOKUP(мпф1[[#This Row],[артикул]],[1]!Таблица213[[code]:[упаковка]],5,FALSE)</f>
        <v>бедро</v>
      </c>
      <c r="I1230" s="7" cm="1">
        <f t="array" ref="I1230">INDEX('[1]прайс ЗПП'!$A$1:$D$1080,MATCH(1,(мпф1[[#This Row],[артикул]]='[1]прайс ЗПП'!$B$1:$B$1080)*(мпф1[[#This Row],[Source.Name.1]]='[1]прайс ЗПП'!$A$1:$A$1080),0),4)</f>
        <v>812.78157178001618</v>
      </c>
      <c r="J1230" s="7">
        <f>мпф1[[#This Row],[цена]]*мпф1[[#This Row],[объем]]</f>
        <v>5876974.7752721431</v>
      </c>
      <c r="K1230" s="7">
        <v>1753.4872243311038</v>
      </c>
      <c r="L1230" t="s">
        <v>187</v>
      </c>
    </row>
    <row r="1231" spans="1:12" x14ac:dyDescent="0.35">
      <c r="A1231" t="s">
        <v>147</v>
      </c>
      <c r="B1231" t="s">
        <v>197</v>
      </c>
      <c r="C1231" t="s">
        <v>194</v>
      </c>
      <c r="D1231">
        <f>VLOOKUP(мпф1[[#This Row],[Номенклатура]],[1]!Таблица213[[product_name]:[упаковка]],7,FALSE)</f>
        <v>713</v>
      </c>
      <c r="E1231" t="s">
        <v>74</v>
      </c>
      <c r="F1231" s="7">
        <v>3397.449523041882</v>
      </c>
      <c r="G1231" t="str">
        <f>VLOOKUP(мпф1[[#This Row],[артикул]],[1]!Таблица213[[code]:[упаковка]],4,FALSE)</f>
        <v>ОХЛ</v>
      </c>
      <c r="H1231" t="str">
        <f>VLOOKUP(мпф1[[#This Row],[артикул]],[1]!Таблица213[[code]:[упаковка]],5,FALSE)</f>
        <v>голень</v>
      </c>
      <c r="I1231" s="7" cm="1">
        <f t="array" ref="I1231">INDEX('[1]прайс ЗПП'!$A$1:$D$1080,MATCH(1,(мпф1[[#This Row],[артикул]]='[1]прайс ЗПП'!$B$1:$B$1080)*(мпф1[[#This Row],[Source.Name.1]]='[1]прайс ЗПП'!$A$1:$A$1080),0),4)</f>
        <v>844.1513540307958</v>
      </c>
      <c r="J1231" s="7">
        <f>мпф1[[#This Row],[цена]]*мпф1[[#This Row],[объем]]</f>
        <v>2867961.6151270862</v>
      </c>
      <c r="K1231" s="7">
        <v>706.83752798234923</v>
      </c>
      <c r="L1231" t="s">
        <v>187</v>
      </c>
    </row>
    <row r="1232" spans="1:12" x14ac:dyDescent="0.35">
      <c r="A1232" t="s">
        <v>147</v>
      </c>
      <c r="B1232" t="s">
        <v>197</v>
      </c>
      <c r="C1232" t="s">
        <v>194</v>
      </c>
      <c r="D1232">
        <f>VLOOKUP(мпф1[[#This Row],[Номенклатура]],[1]!Таблица213[[product_name]:[упаковка]],7,FALSE)</f>
        <v>715</v>
      </c>
      <c r="E1232" t="s">
        <v>75</v>
      </c>
      <c r="F1232" s="7">
        <v>2768.2146498991483</v>
      </c>
      <c r="G1232" t="str">
        <f>VLOOKUP(мпф1[[#This Row],[артикул]],[1]!Таблица213[[code]:[упаковка]],4,FALSE)</f>
        <v>ОХЛ</v>
      </c>
      <c r="H1232" t="str">
        <f>VLOOKUP(мпф1[[#This Row],[артикул]],[1]!Таблица213[[code]:[упаковка]],5,FALSE)</f>
        <v>крыло</v>
      </c>
      <c r="I1232" s="7" cm="1">
        <f t="array" ref="I1232">INDEX('[1]прайс ЗПП'!$A$1:$D$1080,MATCH(1,(мпф1[[#This Row],[артикул]]='[1]прайс ЗПП'!$B$1:$B$1080)*(мпф1[[#This Row],[Source.Name.1]]='[1]прайс ЗПП'!$A$1:$A$1080),0),4)</f>
        <v>829.85439959197606</v>
      </c>
      <c r="J1232" s="7">
        <f>мпф1[[#This Row],[цена]]*мпф1[[#This Row],[объем]]</f>
        <v>2297215.10623377</v>
      </c>
      <c r="K1232" s="7">
        <v>1323.4756136885278</v>
      </c>
      <c r="L1232" t="s">
        <v>187</v>
      </c>
    </row>
    <row r="1233" spans="1:12" x14ac:dyDescent="0.35">
      <c r="A1233" t="s">
        <v>147</v>
      </c>
      <c r="B1233" t="s">
        <v>197</v>
      </c>
      <c r="C1233" t="s">
        <v>194</v>
      </c>
      <c r="D1233">
        <f>VLOOKUP(мпф1[[#This Row],[Номенклатура]],[1]!Таблица213[[product_name]:[упаковка]],7,FALSE)</f>
        <v>717</v>
      </c>
      <c r="E1233" t="s">
        <v>76</v>
      </c>
      <c r="F1233" s="7">
        <v>857.47647438252739</v>
      </c>
      <c r="G1233" t="str">
        <f>VLOOKUP(мпф1[[#This Row],[артикул]],[1]!Таблица213[[code]:[упаковка]],4,FALSE)</f>
        <v>ОХЛ</v>
      </c>
      <c r="H1233" t="str">
        <f>VLOOKUP(мпф1[[#This Row],[артикул]],[1]!Таблица213[[code]:[упаковка]],5,FALSE)</f>
        <v>четвертина</v>
      </c>
      <c r="I1233" s="7" cm="1">
        <f t="array" ref="I1233">INDEX('[1]прайс ЗПП'!$A$1:$D$1080,MATCH(1,(мпф1[[#This Row],[артикул]]='[1]прайс ЗПП'!$B$1:$B$1080)*(мпф1[[#This Row],[Source.Name.1]]='[1]прайс ЗПП'!$A$1:$A$1080),0),4)</f>
        <v>797.93132451385395</v>
      </c>
      <c r="J1233" s="7">
        <f>мпф1[[#This Row],[цена]]*мпф1[[#This Row],[объем]]</f>
        <v>684207.33894351986</v>
      </c>
      <c r="K1233" s="7">
        <v>530.34100271984983</v>
      </c>
      <c r="L1233" t="s">
        <v>187</v>
      </c>
    </row>
    <row r="1234" spans="1:12" x14ac:dyDescent="0.35">
      <c r="A1234" t="s">
        <v>147</v>
      </c>
      <c r="B1234" t="s">
        <v>197</v>
      </c>
      <c r="C1234" t="s">
        <v>194</v>
      </c>
      <c r="D1234">
        <f>VLOOKUP(мпф1[[#This Row],[Номенклатура]],[1]!Таблица213[[product_name]:[упаковка]],7,FALSE)</f>
        <v>719</v>
      </c>
      <c r="E1234" t="s">
        <v>77</v>
      </c>
      <c r="F1234" s="7">
        <v>4254.4025075133086</v>
      </c>
      <c r="G1234" t="str">
        <f>VLOOKUP(мпф1[[#This Row],[артикул]],[1]!Таблица213[[code]:[упаковка]],4,FALSE)</f>
        <v>ОХЛ</v>
      </c>
      <c r="H1234" t="str">
        <f>VLOOKUP(мпф1[[#This Row],[артикул]],[1]!Таблица213[[code]:[упаковка]],5,FALSE)</f>
        <v>филе</v>
      </c>
      <c r="I1234" s="7" cm="1">
        <f t="array" ref="I1234">INDEX('[1]прайс ЗПП'!$A$1:$D$1080,MATCH(1,(мпф1[[#This Row],[артикул]]='[1]прайс ЗПП'!$B$1:$B$1080)*(мпф1[[#This Row],[Source.Name.1]]='[1]прайс ЗПП'!$A$1:$A$1080),0),4)</f>
        <v>1080.2037060068903</v>
      </c>
      <c r="J1234" s="7">
        <f>мпф1[[#This Row],[цена]]*мпф1[[#This Row],[объем]]</f>
        <v>4595621.3554608831</v>
      </c>
      <c r="K1234" s="7">
        <v>176.99198587007757</v>
      </c>
      <c r="L1234" t="s">
        <v>187</v>
      </c>
    </row>
    <row r="1235" spans="1:12" x14ac:dyDescent="0.35">
      <c r="A1235" t="s">
        <v>147</v>
      </c>
      <c r="B1235" t="s">
        <v>197</v>
      </c>
      <c r="C1235" t="s">
        <v>194</v>
      </c>
      <c r="D1235">
        <f>VLOOKUP(мпф1[[#This Row],[Номенклатура]],[1]!Таблица213[[product_name]:[упаковка]],7,FALSE)</f>
        <v>725</v>
      </c>
      <c r="E1235" t="s">
        <v>78</v>
      </c>
      <c r="F1235" s="7">
        <v>1375.9963722669838</v>
      </c>
      <c r="G1235" t="str">
        <f>VLOOKUP(мпф1[[#This Row],[артикул]],[1]!Таблица213[[code]:[упаковка]],4,FALSE)</f>
        <v>ОХЛ</v>
      </c>
      <c r="H1235" t="str">
        <f>VLOOKUP(мпф1[[#This Row],[артикул]],[1]!Таблица213[[code]:[упаковка]],5,FALSE)</f>
        <v>грудка</v>
      </c>
      <c r="I1235" s="7" cm="1">
        <f t="array" ref="I1235">INDEX('[1]прайс ЗПП'!$A$1:$D$1080,MATCH(1,(мпф1[[#This Row],[артикул]]='[1]прайс ЗПП'!$B$1:$B$1080)*(мпф1[[#This Row],[Source.Name.1]]='[1]прайс ЗПП'!$A$1:$A$1080),0),4)</f>
        <v>862.49501473572752</v>
      </c>
      <c r="J1235" s="7">
        <f>мпф1[[#This Row],[цена]]*мпф1[[#This Row],[объем]]</f>
        <v>1186790.0113747199</v>
      </c>
      <c r="K1235" s="7">
        <v>171.58593690693124</v>
      </c>
      <c r="L1235" t="s">
        <v>187</v>
      </c>
    </row>
    <row r="1236" spans="1:12" x14ac:dyDescent="0.35">
      <c r="A1236" t="s">
        <v>147</v>
      </c>
      <c r="B1236" t="s">
        <v>197</v>
      </c>
      <c r="C1236" t="s">
        <v>194</v>
      </c>
      <c r="D1236">
        <f>VLOOKUP(мпф1[[#This Row],[Номенклатура]],[1]!Таблица213[[product_name]:[упаковка]],7,FALSE)</f>
        <v>29</v>
      </c>
      <c r="E1236" t="s">
        <v>79</v>
      </c>
      <c r="F1236" s="7">
        <v>531.2375617847307</v>
      </c>
      <c r="G1236" t="str">
        <f>VLOOKUP(мпф1[[#This Row],[артикул]],[1]!Таблица213[[code]:[упаковка]],4,FALSE)</f>
        <v>ОХЛ</v>
      </c>
      <c r="H1236" t="str">
        <f>VLOOKUP(мпф1[[#This Row],[артикул]],[1]!Таблица213[[code]:[упаковка]],5,FALSE)</f>
        <v>табак</v>
      </c>
      <c r="I1236" s="7" cm="1">
        <f t="array" ref="I1236">INDEX('[1]прайс ЗПП'!$A$1:$D$1080,MATCH(1,(мпф1[[#This Row],[артикул]]='[1]прайс ЗПП'!$B$1:$B$1080)*(мпф1[[#This Row],[Source.Name.1]]='[1]прайс ЗПП'!$A$1:$A$1080),0),4)</f>
        <v>756.97977270214278</v>
      </c>
      <c r="J1236" s="7">
        <f>мпф1[[#This Row],[цена]]*мпф1[[#This Row],[объем]]</f>
        <v>402136.08877064596</v>
      </c>
      <c r="K1236" s="7">
        <v>3049.2</v>
      </c>
      <c r="L1236" t="s">
        <v>187</v>
      </c>
    </row>
    <row r="1237" spans="1:12" x14ac:dyDescent="0.35">
      <c r="A1237" t="s">
        <v>147</v>
      </c>
      <c r="B1237" t="s">
        <v>197</v>
      </c>
      <c r="C1237" t="s">
        <v>194</v>
      </c>
      <c r="D1237">
        <f>VLOOKUP(мпф1[[#This Row],[Номенклатура]],[1]!Таблица213[[product_name]:[упаковка]],7,FALSE)</f>
        <v>30</v>
      </c>
      <c r="E1237" t="s">
        <v>80</v>
      </c>
      <c r="F1237" s="7">
        <v>1494.8777901384283</v>
      </c>
      <c r="G1237" t="str">
        <f>VLOOKUP(мпф1[[#This Row],[артикул]],[1]!Таблица213[[code]:[упаковка]],4,FALSE)</f>
        <v>ОХЛ</v>
      </c>
      <c r="H1237" t="str">
        <f>VLOOKUP(мпф1[[#This Row],[артикул]],[1]!Таблица213[[code]:[упаковка]],5,FALSE)</f>
        <v>рагу</v>
      </c>
      <c r="I1237" s="7" cm="1">
        <f t="array" ref="I1237">INDEX('[1]прайс ЗПП'!$A$1:$D$1080,MATCH(1,(мпф1[[#This Row],[артикул]]='[1]прайс ЗПП'!$B$1:$B$1080)*(мпф1[[#This Row],[Source.Name.1]]='[1]прайс ЗПП'!$A$1:$A$1080),0),4)</f>
        <v>708.75275821490163</v>
      </c>
      <c r="J1237" s="7">
        <f>мпф1[[#This Row],[цена]]*мпф1[[#This Row],[объем]]</f>
        <v>1059498.756954808</v>
      </c>
      <c r="K1237" s="7">
        <v>54</v>
      </c>
      <c r="L1237" t="s">
        <v>187</v>
      </c>
    </row>
    <row r="1238" spans="1:12" x14ac:dyDescent="0.35">
      <c r="A1238" t="s">
        <v>147</v>
      </c>
      <c r="B1238" t="s">
        <v>197</v>
      </c>
      <c r="C1238" t="s">
        <v>194</v>
      </c>
      <c r="D1238">
        <f>VLOOKUP(мпф1[[#This Row],[Номенклатура]],[1]!Таблица213[[product_name]:[упаковка]],7,FALSE)</f>
        <v>781</v>
      </c>
      <c r="E1238" t="s">
        <v>188</v>
      </c>
      <c r="F1238" s="7">
        <v>1058.2872042806578</v>
      </c>
      <c r="G1238" t="str">
        <f>VLOOKUP(мпф1[[#This Row],[артикул]],[1]!Таблица213[[code]:[упаковка]],4,FALSE)</f>
        <v>ОХЛ</v>
      </c>
      <c r="H1238" t="str">
        <f>VLOOKUP(мпф1[[#This Row],[артикул]],[1]!Таблица213[[code]:[упаковка]],5,FALSE)</f>
        <v>спинка</v>
      </c>
      <c r="I1238" s="7" cm="1">
        <f t="array" ref="I1238">INDEX('[1]прайс ЗПП'!$A$1:$D$1080,MATCH(1,(мпф1[[#This Row],[артикул]]='[1]прайс ЗПП'!$B$1:$B$1080)*(мпф1[[#This Row],[Source.Name.1]]='[1]прайс ЗПП'!$A$1:$A$1080),0),4)</f>
        <v>364.24820180451223</v>
      </c>
      <c r="J1238" s="7">
        <f>мпф1[[#This Row],[цена]]*мпф1[[#This Row],[объем]]</f>
        <v>385479.21115195408</v>
      </c>
      <c r="K1238" s="7">
        <v>406.8</v>
      </c>
      <c r="L1238" t="s">
        <v>187</v>
      </c>
    </row>
    <row r="1239" spans="1:12" x14ac:dyDescent="0.35">
      <c r="A1239" t="s">
        <v>147</v>
      </c>
      <c r="B1239" t="s">
        <v>197</v>
      </c>
      <c r="C1239" t="s">
        <v>194</v>
      </c>
      <c r="D1239">
        <f>VLOOKUP(мпф1[[#This Row],[Номенклатура]],[1]!Таблица213[[product_name]:[упаковка]],7,FALSE)</f>
        <v>731</v>
      </c>
      <c r="E1239" t="s">
        <v>81</v>
      </c>
      <c r="F1239" s="7">
        <v>475.15322425526585</v>
      </c>
      <c r="G1239" t="str">
        <f>VLOOKUP(мпф1[[#This Row],[артикул]],[1]!Таблица213[[code]:[упаковка]],4,FALSE)</f>
        <v>ОХЛ</v>
      </c>
      <c r="H1239" t="str">
        <f>VLOOKUP(мпф1[[#This Row],[артикул]],[1]!Таблица213[[code]:[упаковка]],5,FALSE)</f>
        <v>желудки</v>
      </c>
      <c r="I1239" s="7" cm="1">
        <f t="array" ref="I1239">INDEX('[1]прайс ЗПП'!$A$1:$D$1080,MATCH(1,(мпф1[[#This Row],[артикул]]='[1]прайс ЗПП'!$B$1:$B$1080)*(мпф1[[#This Row],[Source.Name.1]]='[1]прайс ЗПП'!$A$1:$A$1080),0),4)</f>
        <v>540.1907544383015</v>
      </c>
      <c r="J1239" s="7">
        <f>мпф1[[#This Row],[цена]]*мпф1[[#This Row],[объем]]</f>
        <v>256673.37868424351</v>
      </c>
      <c r="K1239" s="7">
        <v>98.415000000000006</v>
      </c>
      <c r="L1239" t="s">
        <v>187</v>
      </c>
    </row>
    <row r="1240" spans="1:12" x14ac:dyDescent="0.35">
      <c r="A1240" t="s">
        <v>147</v>
      </c>
      <c r="B1240" t="s">
        <v>197</v>
      </c>
      <c r="C1240" t="s">
        <v>194</v>
      </c>
      <c r="D1240">
        <f>VLOOKUP(мпф1[[#This Row],[Номенклатура]],[1]!Таблица213[[product_name]:[упаковка]],7,FALSE)</f>
        <v>733</v>
      </c>
      <c r="E1240" t="s">
        <v>82</v>
      </c>
      <c r="F1240" s="7">
        <v>527.67783038924767</v>
      </c>
      <c r="G1240" t="str">
        <f>VLOOKUP(мпф1[[#This Row],[артикул]],[1]!Таблица213[[code]:[упаковка]],4,FALSE)</f>
        <v>ОХЛ</v>
      </c>
      <c r="H1240" t="str">
        <f>VLOOKUP(мпф1[[#This Row],[артикул]],[1]!Таблица213[[code]:[упаковка]],5,FALSE)</f>
        <v>печень</v>
      </c>
      <c r="I1240" s="7" cm="1">
        <f t="array" ref="I1240">INDEX('[1]прайс ЗПП'!$A$1:$D$1080,MATCH(1,(мпф1[[#This Row],[артикул]]='[1]прайс ЗПП'!$B$1:$B$1080)*(мпф1[[#This Row],[Source.Name.1]]='[1]прайс ЗПП'!$A$1:$A$1080),0),4)</f>
        <v>513.45759555870882</v>
      </c>
      <c r="J1240" s="7">
        <f>мпф1[[#This Row],[цена]]*мпф1[[#This Row],[объем]]</f>
        <v>270940.19002129929</v>
      </c>
      <c r="K1240" s="7">
        <v>4578</v>
      </c>
      <c r="L1240" t="s">
        <v>187</v>
      </c>
    </row>
    <row r="1241" spans="1:12" x14ac:dyDescent="0.35">
      <c r="A1241" t="s">
        <v>147</v>
      </c>
      <c r="B1241" t="s">
        <v>197</v>
      </c>
      <c r="C1241" t="s">
        <v>194</v>
      </c>
      <c r="D1241">
        <f>VLOOKUP(мпф1[[#This Row],[Номенклатура]],[1]!Таблица213[[product_name]:[упаковка]],7,FALSE)</f>
        <v>735</v>
      </c>
      <c r="E1241" t="s">
        <v>83</v>
      </c>
      <c r="F1241" s="7">
        <v>376.49394406343941</v>
      </c>
      <c r="G1241" t="str">
        <f>VLOOKUP(мпф1[[#This Row],[артикул]],[1]!Таблица213[[code]:[упаковка]],4,FALSE)</f>
        <v>ОХЛ</v>
      </c>
      <c r="H1241" t="str">
        <f>VLOOKUP(мпф1[[#This Row],[артикул]],[1]!Таблица213[[code]:[упаковка]],5,FALSE)</f>
        <v>сердце</v>
      </c>
      <c r="I1241" s="7" cm="1">
        <f t="array" ref="I1241">INDEX('[1]прайс ЗПП'!$A$1:$D$1080,MATCH(1,(мпф1[[#This Row],[артикул]]='[1]прайс ЗПП'!$B$1:$B$1080)*(мпф1[[#This Row],[Source.Name.1]]='[1]прайс ЗПП'!$A$1:$A$1080),0),4)</f>
        <v>872.19912269320412</v>
      </c>
      <c r="J1241" s="7">
        <f>мпф1[[#This Row],[цена]]*мпф1[[#This Row],[объем]]</f>
        <v>328377.68771143613</v>
      </c>
      <c r="K1241" s="7">
        <v>50.064999999999998</v>
      </c>
      <c r="L1241" t="s">
        <v>187</v>
      </c>
    </row>
    <row r="1242" spans="1:12" x14ac:dyDescent="0.35">
      <c r="A1242" t="s">
        <v>147</v>
      </c>
      <c r="B1242" t="s">
        <v>197</v>
      </c>
      <c r="C1242" t="s">
        <v>194</v>
      </c>
      <c r="D1242">
        <f>VLOOKUP(мпф1[[#This Row],[Номенклатура]],[1]!Таблица213[[product_name]:[упаковка]],7,FALSE)</f>
        <v>204</v>
      </c>
      <c r="E1242" t="s">
        <v>84</v>
      </c>
      <c r="F1242" s="7">
        <v>3727.2863439588928</v>
      </c>
      <c r="G1242" t="str">
        <f>VLOOKUP(мпф1[[#This Row],[артикул]],[1]!Таблица213[[code]:[упаковка]],4,FALSE)</f>
        <v>ОХЛ</v>
      </c>
      <c r="H1242" t="str">
        <f>VLOOKUP(мпф1[[#This Row],[артикул]],[1]!Таблица213[[code]:[упаковка]],5,FALSE)</f>
        <v>крыло</v>
      </c>
      <c r="I1242" s="7" cm="1">
        <f t="array" ref="I1242">INDEX('[1]прайс ЗПП'!$A$1:$D$1080,MATCH(1,(мпф1[[#This Row],[артикул]]='[1]прайс ЗПП'!$B$1:$B$1080)*(мпф1[[#This Row],[Source.Name.1]]='[1]прайс ЗПП'!$A$1:$A$1080),0),4)</f>
        <v>841.8213669818382</v>
      </c>
      <c r="J1242" s="7">
        <f>мпф1[[#This Row],[цена]]*мпф1[[#This Row],[объем]]</f>
        <v>3137709.2852042131</v>
      </c>
      <c r="K1242" s="7">
        <v>2842.62</v>
      </c>
      <c r="L1242" t="s">
        <v>187</v>
      </c>
    </row>
    <row r="1243" spans="1:12" x14ac:dyDescent="0.35">
      <c r="A1243" t="s">
        <v>147</v>
      </c>
      <c r="B1243" t="s">
        <v>197</v>
      </c>
      <c r="C1243" t="s">
        <v>194</v>
      </c>
      <c r="D1243">
        <f>VLOOKUP(мпф1[[#This Row],[Номенклатура]],[1]!Таблица213[[product_name]:[упаковка]],7,FALSE)</f>
        <v>959</v>
      </c>
      <c r="E1243" t="s">
        <v>85</v>
      </c>
      <c r="F1243" s="7">
        <v>525.29799156236322</v>
      </c>
      <c r="G1243" t="str">
        <f>VLOOKUP(мпф1[[#This Row],[артикул]],[1]!Таблица213[[code]:[упаковка]],4,FALSE)</f>
        <v>ОХЛ</v>
      </c>
      <c r="H1243" t="str">
        <f>VLOOKUP(мпф1[[#This Row],[артикул]],[1]!Таблица213[[code]:[упаковка]],5,FALSE)</f>
        <v>табак</v>
      </c>
      <c r="I1243" s="7" cm="1">
        <f t="array" ref="I1243">INDEX('[1]прайс ЗПП'!$A$1:$D$1080,MATCH(1,(мпф1[[#This Row],[артикул]]='[1]прайс ЗПП'!$B$1:$B$1080)*(мпф1[[#This Row],[Source.Name.1]]='[1]прайс ЗПП'!$A$1:$A$1080),0),4)</f>
        <v>679.41102309686619</v>
      </c>
      <c r="J1243" s="7">
        <f>мпф1[[#This Row],[цена]]*мпф1[[#This Row],[объем]]</f>
        <v>356893.24587811419</v>
      </c>
      <c r="K1243" s="7">
        <v>41.036000000000001</v>
      </c>
      <c r="L1243" t="s">
        <v>187</v>
      </c>
    </row>
    <row r="1244" spans="1:12" x14ac:dyDescent="0.35">
      <c r="A1244" t="s">
        <v>147</v>
      </c>
      <c r="B1244" t="s">
        <v>197</v>
      </c>
      <c r="C1244" t="s">
        <v>194</v>
      </c>
      <c r="D1244">
        <f>VLOOKUP(мпф1[[#This Row],[Номенклатура]],[1]!Таблица213[[product_name]:[упаковка]],7,FALSE)</f>
        <v>952</v>
      </c>
      <c r="E1244" t="s">
        <v>86</v>
      </c>
      <c r="F1244" s="7">
        <v>2448.8509841079963</v>
      </c>
      <c r="G1244" t="str">
        <f>VLOOKUP(мпф1[[#This Row],[артикул]],[1]!Таблица213[[code]:[упаковка]],4,FALSE)</f>
        <v>ОХЛ</v>
      </c>
      <c r="H1244" t="str">
        <f>VLOOKUP(мпф1[[#This Row],[артикул]],[1]!Таблица213[[code]:[упаковка]],5,FALSE)</f>
        <v>голень</v>
      </c>
      <c r="I1244" s="7" cm="1">
        <f t="array" ref="I1244">INDEX('[1]прайс ЗПП'!$A$1:$D$1080,MATCH(1,(мпф1[[#This Row],[артикул]]='[1]прайс ЗПП'!$B$1:$B$1080)*(мпф1[[#This Row],[Source.Name.1]]='[1]прайс ЗПП'!$A$1:$A$1080),0),4)</f>
        <v>886.256214184334</v>
      </c>
      <c r="J1244" s="7">
        <f>мпф1[[#This Row],[цена]]*мпф1[[#This Row],[объем]]</f>
        <v>2170309.4022771334</v>
      </c>
      <c r="K1244" s="7">
        <v>2485.36</v>
      </c>
      <c r="L1244" t="s">
        <v>187</v>
      </c>
    </row>
    <row r="1245" spans="1:12" x14ac:dyDescent="0.35">
      <c r="A1245" t="s">
        <v>147</v>
      </c>
      <c r="B1245" t="s">
        <v>197</v>
      </c>
      <c r="C1245" t="s">
        <v>194</v>
      </c>
      <c r="D1245">
        <f>VLOOKUP(мпф1[[#This Row],[Номенклатура]],[1]!Таблица213[[product_name]:[упаковка]],7,FALSE)</f>
        <v>953</v>
      </c>
      <c r="E1245" t="s">
        <v>87</v>
      </c>
      <c r="F1245" s="7">
        <v>2444.5752374673893</v>
      </c>
      <c r="G1245" t="str">
        <f>VLOOKUP(мпф1[[#This Row],[артикул]],[1]!Таблица213[[code]:[упаковка]],4,FALSE)</f>
        <v>ОХЛ</v>
      </c>
      <c r="H1245" t="str">
        <f>VLOOKUP(мпф1[[#This Row],[артикул]],[1]!Таблица213[[code]:[упаковка]],5,FALSE)</f>
        <v>бедро</v>
      </c>
      <c r="I1245" s="7" cm="1">
        <f t="array" ref="I1245">INDEX('[1]прайс ЗПП'!$A$1:$D$1080,MATCH(1,(мпф1[[#This Row],[артикул]]='[1]прайс ЗПП'!$B$1:$B$1080)*(мпф1[[#This Row],[Source.Name.1]]='[1]прайс ЗПП'!$A$1:$A$1080),0),4)</f>
        <v>897.50906924129276</v>
      </c>
      <c r="J1245" s="7">
        <f>мпф1[[#This Row],[цена]]*мпф1[[#This Row],[объем]]</f>
        <v>2194028.446069669</v>
      </c>
      <c r="K1245" s="7">
        <v>403.2</v>
      </c>
      <c r="L1245" t="s">
        <v>187</v>
      </c>
    </row>
    <row r="1246" spans="1:12" x14ac:dyDescent="0.35">
      <c r="A1246" t="s">
        <v>147</v>
      </c>
      <c r="B1246" t="s">
        <v>197</v>
      </c>
      <c r="C1246" t="s">
        <v>194</v>
      </c>
      <c r="D1246">
        <f>VLOOKUP(мпф1[[#This Row],[Номенклатура]],[1]!Таблица213[[product_name]:[упаковка]],7,FALSE)</f>
        <v>954</v>
      </c>
      <c r="E1246" t="s">
        <v>191</v>
      </c>
      <c r="F1246" s="7">
        <v>532.19896992880706</v>
      </c>
      <c r="G1246" t="str">
        <f>VLOOKUP(мпф1[[#This Row],[артикул]],[1]!Таблица213[[code]:[упаковка]],4,FALSE)</f>
        <v>ОХЛ</v>
      </c>
      <c r="H1246" t="str">
        <f>VLOOKUP(мпф1[[#This Row],[артикул]],[1]!Таблица213[[code]:[упаковка]],5,FALSE)</f>
        <v>филе</v>
      </c>
      <c r="I1246" s="7" cm="1">
        <f t="array" ref="I1246">INDEX('[1]прайс ЗПП'!$A$1:$D$1080,MATCH(1,(мпф1[[#This Row],[артикул]]='[1]прайс ЗПП'!$B$1:$B$1080)*(мпф1[[#This Row],[Source.Name.1]]='[1]прайс ЗПП'!$A$1:$A$1080),0),4)</f>
        <v>1092.83193523881</v>
      </c>
      <c r="J1246" s="7">
        <f>мпф1[[#This Row],[цена]]*мпф1[[#This Row],[объем]]</f>
        <v>581604.03023939952</v>
      </c>
      <c r="K1246" s="7">
        <v>97.38</v>
      </c>
      <c r="L1246" t="s">
        <v>187</v>
      </c>
    </row>
    <row r="1247" spans="1:12" x14ac:dyDescent="0.35">
      <c r="A1247" t="s">
        <v>147</v>
      </c>
      <c r="B1247" t="s">
        <v>197</v>
      </c>
      <c r="C1247" t="s">
        <v>194</v>
      </c>
      <c r="D1247">
        <f>VLOOKUP(мпф1[[#This Row],[Номенклатура]],[1]!Таблица213[[product_name]:[упаковка]],7,FALSE)</f>
        <v>205</v>
      </c>
      <c r="E1247" t="s">
        <v>88</v>
      </c>
      <c r="F1247" s="7">
        <v>1273.9755386407874</v>
      </c>
      <c r="G1247" t="str">
        <f>VLOOKUP(мпф1[[#This Row],[артикул]],[1]!Таблица213[[code]:[упаковка]],4,FALSE)</f>
        <v>ОХЛ</v>
      </c>
      <c r="H1247" t="str">
        <f>VLOOKUP(мпф1[[#This Row],[артикул]],[1]!Таблица213[[code]:[упаковка]],5,FALSE)</f>
        <v>рагу</v>
      </c>
      <c r="I1247" s="7" cm="1">
        <f t="array" ref="I1247">INDEX('[1]прайс ЗПП'!$A$1:$D$1080,MATCH(1,(мпф1[[#This Row],[артикул]]='[1]прайс ЗПП'!$B$1:$B$1080)*(мпф1[[#This Row],[Source.Name.1]]='[1]прайс ЗПП'!$A$1:$A$1080),0),4)</f>
        <v>598.24825823633125</v>
      </c>
      <c r="J1247" s="7">
        <f>мпф1[[#This Row],[цена]]*мпф1[[#This Row],[объем]]</f>
        <v>762153.64702754293</v>
      </c>
      <c r="K1247" s="7">
        <v>2848.5</v>
      </c>
      <c r="L1247" t="s">
        <v>187</v>
      </c>
    </row>
    <row r="1248" spans="1:12" x14ac:dyDescent="0.35">
      <c r="A1248" t="s">
        <v>147</v>
      </c>
      <c r="B1248" t="s">
        <v>197</v>
      </c>
      <c r="C1248" t="s">
        <v>194</v>
      </c>
      <c r="D1248">
        <f>VLOOKUP(мпф1[[#This Row],[Номенклатура]],[1]!Таблица213[[product_name]:[упаковка]],7,FALSE)</f>
        <v>960</v>
      </c>
      <c r="E1248" t="s">
        <v>189</v>
      </c>
      <c r="F1248" s="7">
        <v>529.52540515044143</v>
      </c>
      <c r="G1248" t="str">
        <f>VLOOKUP(мпф1[[#This Row],[артикул]],[1]!Таблица213[[code]:[упаковка]],4,FALSE)</f>
        <v>ОХЛ</v>
      </c>
      <c r="H1248" t="str">
        <f>VLOOKUP(мпф1[[#This Row],[артикул]],[1]!Таблица213[[code]:[упаковка]],5,FALSE)</f>
        <v>крыло</v>
      </c>
      <c r="I1248" s="7" cm="1">
        <f t="array" ref="I1248">INDEX('[1]прайс ЗПП'!$A$1:$D$1080,MATCH(1,(мпф1[[#This Row],[артикул]]='[1]прайс ЗПП'!$B$1:$B$1080)*(мпф1[[#This Row],[Source.Name.1]]='[1]прайс ЗПП'!$A$1:$A$1080),0),4)</f>
        <v>852.59931193893669</v>
      </c>
      <c r="J1248" s="7">
        <f>мпф1[[#This Row],[цена]]*мпф1[[#This Row],[объем]]</f>
        <v>451472.99608545302</v>
      </c>
      <c r="K1248" s="7">
        <v>501.31299999999999</v>
      </c>
      <c r="L1248" t="s">
        <v>187</v>
      </c>
    </row>
    <row r="1249" spans="1:12" x14ac:dyDescent="0.35">
      <c r="A1249" t="s">
        <v>147</v>
      </c>
      <c r="B1249" t="s">
        <v>197</v>
      </c>
      <c r="C1249" t="s">
        <v>194</v>
      </c>
      <c r="D1249">
        <f>VLOOKUP(мпф1[[#This Row],[Номенклатура]],[1]!Таблица213[[product_name]:[упаковка]],7,FALSE)</f>
        <v>1066</v>
      </c>
      <c r="E1249" t="s">
        <v>63</v>
      </c>
      <c r="F1249" s="7">
        <v>314.96655431696547</v>
      </c>
      <c r="G1249" t="str">
        <f>VLOOKUP(мпф1[[#This Row],[артикул]],[1]!Таблица213[[code]:[упаковка]],4,FALSE)</f>
        <v>ОХЛ</v>
      </c>
      <c r="H1249" t="str">
        <f>VLOOKUP(мпф1[[#This Row],[артикул]],[1]!Таблица213[[code]:[упаковка]],5,FALSE)</f>
        <v>бедро</v>
      </c>
      <c r="I1249" s="7" cm="1">
        <f t="array" ref="I1249">INDEX('[1]прайс ЗПП'!$A$1:$D$1080,MATCH(1,(мпф1[[#This Row],[артикул]]='[1]прайс ЗПП'!$B$1:$B$1080)*(мпф1[[#This Row],[Source.Name.1]]='[1]прайс ЗПП'!$A$1:$A$1080),0),4)</f>
        <v>878.17768515413422</v>
      </c>
      <c r="J1249" s="7">
        <f>мпф1[[#This Row],[цена]]*мпф1[[#This Row],[объем]]</f>
        <v>276596.59957104659</v>
      </c>
      <c r="K1249" s="7">
        <v>200.60000000000002</v>
      </c>
      <c r="L1249" t="s">
        <v>187</v>
      </c>
    </row>
    <row r="1250" spans="1:12" x14ac:dyDescent="0.35">
      <c r="A1250" t="s">
        <v>147</v>
      </c>
      <c r="B1250" t="s">
        <v>197</v>
      </c>
      <c r="C1250" t="s">
        <v>194</v>
      </c>
      <c r="D1250">
        <f>VLOOKUP(мпф1[[#This Row],[Номенклатура]],[1]!Таблица213[[product_name]:[упаковка]],7,FALSE)</f>
        <v>1065</v>
      </c>
      <c r="E1250" t="s">
        <v>64</v>
      </c>
      <c r="F1250" s="7">
        <v>318.33968468507453</v>
      </c>
      <c r="G1250" t="str">
        <f>VLOOKUP(мпф1[[#This Row],[артикул]],[1]!Таблица213[[code]:[упаковка]],4,FALSE)</f>
        <v>ОХЛ</v>
      </c>
      <c r="H1250" t="str">
        <f>VLOOKUP(мпф1[[#This Row],[артикул]],[1]!Таблица213[[code]:[упаковка]],5,FALSE)</f>
        <v>филе</v>
      </c>
      <c r="I1250" s="7" cm="1">
        <f t="array" ref="I1250">INDEX('[1]прайс ЗПП'!$A$1:$D$1080,MATCH(1,(мпф1[[#This Row],[артикул]]='[1]прайс ЗПП'!$B$1:$B$1080)*(мпф1[[#This Row],[Source.Name.1]]='[1]прайс ЗПП'!$A$1:$A$1080),0),4)</f>
        <v>1030.191076987385</v>
      </c>
      <c r="J1250" s="7">
        <f>мпф1[[#This Row],[цена]]*мпф1[[#This Row],[объем]]</f>
        <v>327950.70261354151</v>
      </c>
      <c r="K1250" s="7">
        <v>1215.4000000000001</v>
      </c>
      <c r="L1250" t="s">
        <v>187</v>
      </c>
    </row>
    <row r="1251" spans="1:12" x14ac:dyDescent="0.35">
      <c r="A1251" t="s">
        <v>147</v>
      </c>
      <c r="B1251" t="s">
        <v>197</v>
      </c>
      <c r="C1251" t="s">
        <v>194</v>
      </c>
      <c r="D1251">
        <f>VLOOKUP(мпф1[[#This Row],[Номенклатура]],[1]!Таблица213[[product_name]:[упаковка]],7,FALSE)</f>
        <v>744</v>
      </c>
      <c r="E1251" s="22" t="s">
        <v>92</v>
      </c>
      <c r="F1251" s="7">
        <v>5316.3541411716697</v>
      </c>
      <c r="G1251" t="str">
        <f>VLOOKUP(мпф1[[#This Row],[артикул]],[1]!Таблица213[[code]:[упаковка]],4,FALSE)</f>
        <v>ОХЛ</v>
      </c>
      <c r="H1251" t="str">
        <f>VLOOKUP(мпф1[[#This Row],[артикул]],[1]!Таблица213[[code]:[упаковка]],5,FALSE)</f>
        <v>шея</v>
      </c>
      <c r="I1251" s="7" cm="1">
        <f t="array" ref="I1251">INDEX('[1]прайс ЗПП'!$A$1:$D$1080,MATCH(1,(мпф1[[#This Row],[артикул]]='[1]прайс ЗПП'!$B$1:$B$1080)*(мпф1[[#This Row],[Source.Name.1]]='[1]прайс ЗПП'!$A$1:$A$1080),0),4)</f>
        <v>347.78104759083237</v>
      </c>
      <c r="J1251" s="7">
        <f>мпф1[[#This Row],[цена]]*мпф1[[#This Row],[объем]]</f>
        <v>1848927.2125805432</v>
      </c>
      <c r="K1251" s="7">
        <v>704.90000000000009</v>
      </c>
      <c r="L1251" t="s">
        <v>187</v>
      </c>
    </row>
    <row r="1252" spans="1:12" x14ac:dyDescent="0.35">
      <c r="A1252" t="s">
        <v>147</v>
      </c>
      <c r="B1252" t="s">
        <v>198</v>
      </c>
      <c r="C1252" t="s">
        <v>194</v>
      </c>
      <c r="D1252">
        <f>VLOOKUP(мпф1[[#This Row],[Номенклатура]],[1]!Таблица213[[product_name]:[упаковка]],7,FALSE)</f>
        <v>702</v>
      </c>
      <c r="E1252" t="s">
        <v>72</v>
      </c>
      <c r="F1252" s="7">
        <v>532.38923958915166</v>
      </c>
      <c r="G1252" t="str">
        <f>VLOOKUP(мпф1[[#This Row],[артикул]],[1]!Таблица213[[code]:[упаковка]],4,FALSE)</f>
        <v>ОХЛ</v>
      </c>
      <c r="H1252" t="str">
        <f>VLOOKUP(мпф1[[#This Row],[артикул]],[1]!Таблица213[[code]:[упаковка]],5,FALSE)</f>
        <v>тушка</v>
      </c>
      <c r="I1252" s="7" cm="1">
        <f t="array" ref="I1252">INDEX('[1]прайс ЗПП'!$A$1:$D$1080,MATCH(1,(мпф1[[#This Row],[артикул]]='[1]прайс ЗПП'!$B$1:$B$1080)*(мпф1[[#This Row],[Source.Name.1]]='[1]прайс ЗПП'!$A$1:$A$1080),0),4)</f>
        <v>797.40570096362057</v>
      </c>
      <c r="J1252" s="7">
        <f>мпф1[[#This Row],[цена]]*мпф1[[#This Row],[объем]]</f>
        <v>424530.21478007641</v>
      </c>
      <c r="K1252" s="7">
        <v>502.895212712079</v>
      </c>
      <c r="L1252" t="s">
        <v>187</v>
      </c>
    </row>
    <row r="1253" spans="1:12" x14ac:dyDescent="0.35">
      <c r="A1253" t="s">
        <v>147</v>
      </c>
      <c r="B1253" t="s">
        <v>198</v>
      </c>
      <c r="C1253" t="s">
        <v>194</v>
      </c>
      <c r="D1253">
        <f>VLOOKUP(мпф1[[#This Row],[Номенклатура]],[1]!Таблица213[[product_name]:[упаковка]],7,FALSE)</f>
        <v>711</v>
      </c>
      <c r="E1253" t="s">
        <v>73</v>
      </c>
      <c r="F1253" s="7">
        <v>2971.7056481421132</v>
      </c>
      <c r="G1253" t="str">
        <f>VLOOKUP(мпф1[[#This Row],[артикул]],[1]!Таблица213[[code]:[упаковка]],4,FALSE)</f>
        <v>ОХЛ</v>
      </c>
      <c r="H1253" t="str">
        <f>VLOOKUP(мпф1[[#This Row],[артикул]],[1]!Таблица213[[code]:[упаковка]],5,FALSE)</f>
        <v>бедро</v>
      </c>
      <c r="I1253" s="7" cm="1">
        <f t="array" ref="I1253">INDEX('[1]прайс ЗПП'!$A$1:$D$1080,MATCH(1,(мпф1[[#This Row],[артикул]]='[1]прайс ЗПП'!$B$1:$B$1080)*(мпф1[[#This Row],[Source.Name.1]]='[1]прайс ЗПП'!$A$1:$A$1080),0),4)</f>
        <v>812.78157178001618</v>
      </c>
      <c r="J1253" s="7">
        <f>мпф1[[#This Row],[цена]]*мпф1[[#This Row],[объем]]</f>
        <v>2415347.5875644987</v>
      </c>
      <c r="K1253" s="7">
        <v>705.6</v>
      </c>
      <c r="L1253" t="s">
        <v>187</v>
      </c>
    </row>
    <row r="1254" spans="1:12" x14ac:dyDescent="0.35">
      <c r="A1254" t="s">
        <v>147</v>
      </c>
      <c r="B1254" t="s">
        <v>198</v>
      </c>
      <c r="C1254" t="s">
        <v>194</v>
      </c>
      <c r="D1254">
        <f>VLOOKUP(мпф1[[#This Row],[Номенклатура]],[1]!Таблица213[[product_name]:[упаковка]],7,FALSE)</f>
        <v>713</v>
      </c>
      <c r="E1254" t="s">
        <v>74</v>
      </c>
      <c r="F1254" s="7">
        <v>2133.5983004703021</v>
      </c>
      <c r="G1254" t="str">
        <f>VLOOKUP(мпф1[[#This Row],[артикул]],[1]!Таблица213[[code]:[упаковка]],4,FALSE)</f>
        <v>ОХЛ</v>
      </c>
      <c r="H1254" t="str">
        <f>VLOOKUP(мпф1[[#This Row],[артикул]],[1]!Таблица213[[code]:[упаковка]],5,FALSE)</f>
        <v>голень</v>
      </c>
      <c r="I1254" s="7" cm="1">
        <f t="array" ref="I1254">INDEX('[1]прайс ЗПП'!$A$1:$D$1080,MATCH(1,(мпф1[[#This Row],[артикул]]='[1]прайс ЗПП'!$B$1:$B$1080)*(мпф1[[#This Row],[Source.Name.1]]='[1]прайс ЗПП'!$A$1:$A$1080),0),4)</f>
        <v>844.1513540307958</v>
      </c>
      <c r="J1254" s="7">
        <f>мпф1[[#This Row],[цена]]*мпф1[[#This Row],[объем]]</f>
        <v>1801079.8942998103</v>
      </c>
      <c r="K1254" s="7">
        <v>503.49866008325944</v>
      </c>
      <c r="L1254" t="s">
        <v>187</v>
      </c>
    </row>
    <row r="1255" spans="1:12" x14ac:dyDescent="0.35">
      <c r="A1255" t="s">
        <v>147</v>
      </c>
      <c r="B1255" t="s">
        <v>198</v>
      </c>
      <c r="C1255" t="s">
        <v>194</v>
      </c>
      <c r="D1255">
        <f>VLOOKUP(мпф1[[#This Row],[Номенклатура]],[1]!Таблица213[[product_name]:[упаковка]],7,FALSE)</f>
        <v>715</v>
      </c>
      <c r="E1255" t="s">
        <v>75</v>
      </c>
      <c r="F1255" s="7">
        <v>1273.3787389536083</v>
      </c>
      <c r="G1255" t="str">
        <f>VLOOKUP(мпф1[[#This Row],[артикул]],[1]!Таблица213[[code]:[упаковка]],4,FALSE)</f>
        <v>ОХЛ</v>
      </c>
      <c r="H1255" t="str">
        <f>VLOOKUP(мпф1[[#This Row],[артикул]],[1]!Таблица213[[code]:[упаковка]],5,FALSE)</f>
        <v>крыло</v>
      </c>
      <c r="I1255" s="7" cm="1">
        <f t="array" ref="I1255">INDEX('[1]прайс ЗПП'!$A$1:$D$1080,MATCH(1,(мпф1[[#This Row],[артикул]]='[1]прайс ЗПП'!$B$1:$B$1080)*(мпф1[[#This Row],[Source.Name.1]]='[1]прайс ЗПП'!$A$1:$A$1080),0),4)</f>
        <v>829.85439959197606</v>
      </c>
      <c r="J1255" s="7">
        <f>мпф1[[#This Row],[цена]]*мпф1[[#This Row],[объем]]</f>
        <v>1056718.9488675343</v>
      </c>
      <c r="K1255" s="7">
        <v>3051.9642910752673</v>
      </c>
      <c r="L1255" t="s">
        <v>187</v>
      </c>
    </row>
    <row r="1256" spans="1:12" x14ac:dyDescent="0.35">
      <c r="A1256" t="s">
        <v>147</v>
      </c>
      <c r="B1256" t="s">
        <v>198</v>
      </c>
      <c r="C1256" t="s">
        <v>194</v>
      </c>
      <c r="D1256">
        <f>VLOOKUP(мпф1[[#This Row],[Номенклатура]],[1]!Таблица213[[product_name]:[упаковка]],7,FALSE)</f>
        <v>717</v>
      </c>
      <c r="E1256" t="s">
        <v>76</v>
      </c>
      <c r="F1256" s="7">
        <v>211.07113215569905</v>
      </c>
      <c r="G1256" t="str">
        <f>VLOOKUP(мпф1[[#This Row],[артикул]],[1]!Таблица213[[code]:[упаковка]],4,FALSE)</f>
        <v>ОХЛ</v>
      </c>
      <c r="H1256" t="str">
        <f>VLOOKUP(мпф1[[#This Row],[артикул]],[1]!Таблица213[[code]:[упаковка]],5,FALSE)</f>
        <v>четвертина</v>
      </c>
      <c r="I1256" s="7" cm="1">
        <f t="array" ref="I1256">INDEX('[1]прайс ЗПП'!$A$1:$D$1080,MATCH(1,(мпф1[[#This Row],[артикул]]='[1]прайс ЗПП'!$B$1:$B$1080)*(мпф1[[#This Row],[Source.Name.1]]='[1]прайс ЗПП'!$A$1:$A$1080),0),4)</f>
        <v>797.93132451385395</v>
      </c>
      <c r="J1256" s="7">
        <f>мпф1[[#This Row],[цена]]*мпф1[[#This Row],[объем]]</f>
        <v>168420.26804763565</v>
      </c>
      <c r="K1256" s="7">
        <v>537.07196668063409</v>
      </c>
      <c r="L1256" t="s">
        <v>187</v>
      </c>
    </row>
    <row r="1257" spans="1:12" x14ac:dyDescent="0.35">
      <c r="A1257" t="s">
        <v>147</v>
      </c>
      <c r="B1257" t="s">
        <v>198</v>
      </c>
      <c r="C1257" t="s">
        <v>194</v>
      </c>
      <c r="D1257">
        <f>VLOOKUP(мпф1[[#This Row],[Номенклатура]],[1]!Таблица213[[product_name]:[упаковка]],7,FALSE)</f>
        <v>719</v>
      </c>
      <c r="E1257" t="s">
        <v>77</v>
      </c>
      <c r="F1257" s="7">
        <v>1865.7180431619827</v>
      </c>
      <c r="G1257" t="str">
        <f>VLOOKUP(мпф1[[#This Row],[артикул]],[1]!Таблица213[[code]:[упаковка]],4,FALSE)</f>
        <v>ОХЛ</v>
      </c>
      <c r="H1257" t="str">
        <f>VLOOKUP(мпф1[[#This Row],[артикул]],[1]!Таблица213[[code]:[упаковка]],5,FALSE)</f>
        <v>филе</v>
      </c>
      <c r="I1257" s="7" cm="1">
        <f t="array" ref="I1257">INDEX('[1]прайс ЗПП'!$A$1:$D$1080,MATCH(1,(мпф1[[#This Row],[артикул]]='[1]прайс ЗПП'!$B$1:$B$1080)*(мпф1[[#This Row],[Source.Name.1]]='[1]прайс ЗПП'!$A$1:$A$1080),0),4)</f>
        <v>1080.2037060068903</v>
      </c>
      <c r="J1257" s="7">
        <f>мпф1[[#This Row],[цена]]*мпф1[[#This Row],[объем]]</f>
        <v>2015355.5445874971</v>
      </c>
      <c r="K1257" s="7">
        <v>1735.2803996054156</v>
      </c>
      <c r="L1257" t="s">
        <v>187</v>
      </c>
    </row>
    <row r="1258" spans="1:12" x14ac:dyDescent="0.35">
      <c r="A1258" t="s">
        <v>147</v>
      </c>
      <c r="B1258" t="s">
        <v>198</v>
      </c>
      <c r="C1258" t="s">
        <v>194</v>
      </c>
      <c r="D1258">
        <f>VLOOKUP(мпф1[[#This Row],[Номенклатура]],[1]!Таблица213[[product_name]:[упаковка]],7,FALSE)</f>
        <v>725</v>
      </c>
      <c r="E1258" t="s">
        <v>78</v>
      </c>
      <c r="F1258" s="7">
        <v>312.08165144199631</v>
      </c>
      <c r="G1258" t="str">
        <f>VLOOKUP(мпф1[[#This Row],[артикул]],[1]!Таблица213[[code]:[упаковка]],4,FALSE)</f>
        <v>ОХЛ</v>
      </c>
      <c r="H1258" t="str">
        <f>VLOOKUP(мпф1[[#This Row],[артикул]],[1]!Таблица213[[code]:[упаковка]],5,FALSE)</f>
        <v>грудка</v>
      </c>
      <c r="I1258" s="7" cm="1">
        <f t="array" ref="I1258">INDEX('[1]прайс ЗПП'!$A$1:$D$1080,MATCH(1,(мпф1[[#This Row],[артикул]]='[1]прайс ЗПП'!$B$1:$B$1080)*(мпф1[[#This Row],[Source.Name.1]]='[1]прайс ЗПП'!$A$1:$A$1080),0),4)</f>
        <v>862.49501473572752</v>
      </c>
      <c r="J1258" s="7">
        <f>мпф1[[#This Row],[цена]]*мпф1[[#This Row],[объем]]</f>
        <v>269168.86855921481</v>
      </c>
      <c r="K1258" s="7">
        <v>1753.4872243311038</v>
      </c>
      <c r="L1258" t="s">
        <v>187</v>
      </c>
    </row>
    <row r="1259" spans="1:12" x14ac:dyDescent="0.35">
      <c r="A1259" t="s">
        <v>147</v>
      </c>
      <c r="B1259" t="s">
        <v>198</v>
      </c>
      <c r="C1259" t="s">
        <v>194</v>
      </c>
      <c r="D1259">
        <f>VLOOKUP(мпф1[[#This Row],[Номенклатура]],[1]!Таблица213[[product_name]:[упаковка]],7,FALSE)</f>
        <v>29</v>
      </c>
      <c r="E1259" t="s">
        <v>79</v>
      </c>
      <c r="F1259" s="7">
        <v>49.417447607881925</v>
      </c>
      <c r="G1259" t="str">
        <f>VLOOKUP(мпф1[[#This Row],[артикул]],[1]!Таблица213[[code]:[упаковка]],4,FALSE)</f>
        <v>ОХЛ</v>
      </c>
      <c r="H1259" t="str">
        <f>VLOOKUP(мпф1[[#This Row],[артикул]],[1]!Таблица213[[code]:[упаковка]],5,FALSE)</f>
        <v>табак</v>
      </c>
      <c r="I1259" s="7" cm="1">
        <f t="array" ref="I1259">INDEX('[1]прайс ЗПП'!$A$1:$D$1080,MATCH(1,(мпф1[[#This Row],[артикул]]='[1]прайс ЗПП'!$B$1:$B$1080)*(мпф1[[#This Row],[Source.Name.1]]='[1]прайс ЗПП'!$A$1:$A$1080),0),4)</f>
        <v>756.97977270214278</v>
      </c>
      <c r="J1259" s="7">
        <f>мпф1[[#This Row],[цена]]*мпф1[[#This Row],[объем]]</f>
        <v>37408.008257734509</v>
      </c>
      <c r="K1259" s="7">
        <v>706.83752798234923</v>
      </c>
      <c r="L1259" t="s">
        <v>187</v>
      </c>
    </row>
    <row r="1260" spans="1:12" x14ac:dyDescent="0.35">
      <c r="A1260" t="s">
        <v>147</v>
      </c>
      <c r="B1260" t="s">
        <v>198</v>
      </c>
      <c r="C1260" t="s">
        <v>194</v>
      </c>
      <c r="D1260">
        <f>VLOOKUP(мпф1[[#This Row],[Номенклатура]],[1]!Таблица213[[product_name]:[упаковка]],7,FALSE)</f>
        <v>30</v>
      </c>
      <c r="E1260" t="s">
        <v>80</v>
      </c>
      <c r="F1260" s="7">
        <v>852.45097123596315</v>
      </c>
      <c r="G1260" t="str">
        <f>VLOOKUP(мпф1[[#This Row],[артикул]],[1]!Таблица213[[code]:[упаковка]],4,FALSE)</f>
        <v>ОХЛ</v>
      </c>
      <c r="H1260" t="str">
        <f>VLOOKUP(мпф1[[#This Row],[артикул]],[1]!Таблица213[[code]:[упаковка]],5,FALSE)</f>
        <v>рагу</v>
      </c>
      <c r="I1260" s="7" cm="1">
        <f t="array" ref="I1260">INDEX('[1]прайс ЗПП'!$A$1:$D$1080,MATCH(1,(мпф1[[#This Row],[артикул]]='[1]прайс ЗПП'!$B$1:$B$1080)*(мпф1[[#This Row],[Source.Name.1]]='[1]прайс ЗПП'!$A$1:$A$1080),0),4)</f>
        <v>708.75275821490163</v>
      </c>
      <c r="J1260" s="7">
        <f>мпф1[[#This Row],[цена]]*мпф1[[#This Row],[объем]]</f>
        <v>604176.9771064606</v>
      </c>
      <c r="K1260" s="7">
        <v>1323.4756136885278</v>
      </c>
      <c r="L1260" t="s">
        <v>187</v>
      </c>
    </row>
    <row r="1261" spans="1:12" x14ac:dyDescent="0.35">
      <c r="A1261" t="s">
        <v>147</v>
      </c>
      <c r="B1261" t="s">
        <v>198</v>
      </c>
      <c r="C1261" t="s">
        <v>194</v>
      </c>
      <c r="D1261">
        <f>VLOOKUP(мпф1[[#This Row],[Номенклатура]],[1]!Таблица213[[product_name]:[упаковка]],7,FALSE)</f>
        <v>781</v>
      </c>
      <c r="E1261" t="s">
        <v>188</v>
      </c>
      <c r="F1261" s="7">
        <v>640.5422552225034</v>
      </c>
      <c r="G1261" t="str">
        <f>VLOOKUP(мпф1[[#This Row],[артикул]],[1]!Таблица213[[code]:[упаковка]],4,FALSE)</f>
        <v>ОХЛ</v>
      </c>
      <c r="H1261" t="str">
        <f>VLOOKUP(мпф1[[#This Row],[артикул]],[1]!Таблица213[[code]:[упаковка]],5,FALSE)</f>
        <v>спинка</v>
      </c>
      <c r="I1261" s="7" cm="1">
        <f t="array" ref="I1261">INDEX('[1]прайс ЗПП'!$A$1:$D$1080,MATCH(1,(мпф1[[#This Row],[артикул]]='[1]прайс ЗПП'!$B$1:$B$1080)*(мпф1[[#This Row],[Source.Name.1]]='[1]прайс ЗПП'!$A$1:$A$1080),0),4)</f>
        <v>364.24820180451223</v>
      </c>
      <c r="J1261" s="7">
        <f>мпф1[[#This Row],[цена]]*мпф1[[#This Row],[объем]]</f>
        <v>233316.3646446038</v>
      </c>
      <c r="K1261" s="7">
        <v>530.34100271984983</v>
      </c>
      <c r="L1261" t="s">
        <v>187</v>
      </c>
    </row>
    <row r="1262" spans="1:12" x14ac:dyDescent="0.35">
      <c r="A1262" t="s">
        <v>147</v>
      </c>
      <c r="B1262" t="s">
        <v>198</v>
      </c>
      <c r="C1262" t="s">
        <v>194</v>
      </c>
      <c r="D1262">
        <f>VLOOKUP(мпф1[[#This Row],[Номенклатура]],[1]!Таблица213[[product_name]:[упаковка]],7,FALSE)</f>
        <v>731</v>
      </c>
      <c r="E1262" t="s">
        <v>81</v>
      </c>
      <c r="F1262" s="7">
        <v>423.78530811956148</v>
      </c>
      <c r="G1262" t="str">
        <f>VLOOKUP(мпф1[[#This Row],[артикул]],[1]!Таблица213[[code]:[упаковка]],4,FALSE)</f>
        <v>ОХЛ</v>
      </c>
      <c r="H1262" t="str">
        <f>VLOOKUP(мпф1[[#This Row],[артикул]],[1]!Таблица213[[code]:[упаковка]],5,FALSE)</f>
        <v>желудки</v>
      </c>
      <c r="I1262" s="7" cm="1">
        <f t="array" ref="I1262">INDEX('[1]прайс ЗПП'!$A$1:$D$1080,MATCH(1,(мпф1[[#This Row],[артикул]]='[1]прайс ЗПП'!$B$1:$B$1080)*(мпф1[[#This Row],[Source.Name.1]]='[1]прайс ЗПП'!$A$1:$A$1080),0),4)</f>
        <v>540.1907544383015</v>
      </c>
      <c r="J1262" s="7">
        <f>мпф1[[#This Row],[цена]]*мпф1[[#This Row],[объем]]</f>
        <v>228924.90531297398</v>
      </c>
      <c r="K1262" s="7">
        <v>176.99198587007757</v>
      </c>
      <c r="L1262" t="s">
        <v>187</v>
      </c>
    </row>
    <row r="1263" spans="1:12" x14ac:dyDescent="0.35">
      <c r="A1263" t="s">
        <v>147</v>
      </c>
      <c r="B1263" t="s">
        <v>198</v>
      </c>
      <c r="C1263" t="s">
        <v>194</v>
      </c>
      <c r="D1263">
        <f>VLOOKUP(мпф1[[#This Row],[Номенклатура]],[1]!Таблица213[[product_name]:[упаковка]],7,FALSE)</f>
        <v>733</v>
      </c>
      <c r="E1263" t="s">
        <v>82</v>
      </c>
      <c r="F1263" s="7">
        <v>527.67783038924767</v>
      </c>
      <c r="G1263" t="str">
        <f>VLOOKUP(мпф1[[#This Row],[артикул]],[1]!Таблица213[[code]:[упаковка]],4,FALSE)</f>
        <v>ОХЛ</v>
      </c>
      <c r="H1263" t="str">
        <f>VLOOKUP(мпф1[[#This Row],[артикул]],[1]!Таблица213[[code]:[упаковка]],5,FALSE)</f>
        <v>печень</v>
      </c>
      <c r="I1263" s="7" cm="1">
        <f t="array" ref="I1263">INDEX('[1]прайс ЗПП'!$A$1:$D$1080,MATCH(1,(мпф1[[#This Row],[артикул]]='[1]прайс ЗПП'!$B$1:$B$1080)*(мпф1[[#This Row],[Source.Name.1]]='[1]прайс ЗПП'!$A$1:$A$1080),0),4)</f>
        <v>513.45759555870882</v>
      </c>
      <c r="J1263" s="7">
        <f>мпф1[[#This Row],[цена]]*мпф1[[#This Row],[объем]]</f>
        <v>270940.19002129929</v>
      </c>
      <c r="K1263" s="7">
        <v>171.58593690693124</v>
      </c>
      <c r="L1263" t="s">
        <v>187</v>
      </c>
    </row>
    <row r="1264" spans="1:12" x14ac:dyDescent="0.35">
      <c r="A1264" t="s">
        <v>147</v>
      </c>
      <c r="B1264" t="s">
        <v>198</v>
      </c>
      <c r="C1264" t="s">
        <v>194</v>
      </c>
      <c r="D1264">
        <f>VLOOKUP(мпф1[[#This Row],[Номенклатура]],[1]!Таблица213[[product_name]:[упаковка]],7,FALSE)</f>
        <v>735</v>
      </c>
      <c r="E1264" t="s">
        <v>83</v>
      </c>
      <c r="F1264" s="7">
        <v>428.42414324460344</v>
      </c>
      <c r="G1264" t="str">
        <f>VLOOKUP(мпф1[[#This Row],[артикул]],[1]!Таблица213[[code]:[упаковка]],4,FALSE)</f>
        <v>ОХЛ</v>
      </c>
      <c r="H1264" t="str">
        <f>VLOOKUP(мпф1[[#This Row],[артикул]],[1]!Таблица213[[code]:[упаковка]],5,FALSE)</f>
        <v>сердце</v>
      </c>
      <c r="I1264" s="7" cm="1">
        <f t="array" ref="I1264">INDEX('[1]прайс ЗПП'!$A$1:$D$1080,MATCH(1,(мпф1[[#This Row],[артикул]]='[1]прайс ЗПП'!$B$1:$B$1080)*(мпф1[[#This Row],[Source.Name.1]]='[1]прайс ЗПП'!$A$1:$A$1080),0),4)</f>
        <v>872.19912269320412</v>
      </c>
      <c r="J1264" s="7">
        <f>мпф1[[#This Row],[цена]]*мпф1[[#This Row],[объем]]</f>
        <v>373671.16187853075</v>
      </c>
      <c r="K1264" s="7">
        <v>3049.2</v>
      </c>
      <c r="L1264" t="s">
        <v>187</v>
      </c>
    </row>
    <row r="1265" spans="1:12" x14ac:dyDescent="0.35">
      <c r="A1265" t="s">
        <v>147</v>
      </c>
      <c r="B1265" t="s">
        <v>198</v>
      </c>
      <c r="C1265" t="s">
        <v>194</v>
      </c>
      <c r="D1265">
        <f>VLOOKUP(мпф1[[#This Row],[Номенклатура]],[1]!Таблица213[[product_name]:[упаковка]],7,FALSE)</f>
        <v>204</v>
      </c>
      <c r="E1265" t="s">
        <v>84</v>
      </c>
      <c r="F1265" s="7">
        <v>1385.2366872184389</v>
      </c>
      <c r="G1265" t="str">
        <f>VLOOKUP(мпф1[[#This Row],[артикул]],[1]!Таблица213[[code]:[упаковка]],4,FALSE)</f>
        <v>ОХЛ</v>
      </c>
      <c r="H1265" t="str">
        <f>VLOOKUP(мпф1[[#This Row],[артикул]],[1]!Таблица213[[code]:[упаковка]],5,FALSE)</f>
        <v>крыло</v>
      </c>
      <c r="I1265" s="7" cm="1">
        <f t="array" ref="I1265">INDEX('[1]прайс ЗПП'!$A$1:$D$1080,MATCH(1,(мпф1[[#This Row],[артикул]]='[1]прайс ЗПП'!$B$1:$B$1080)*(мпф1[[#This Row],[Source.Name.1]]='[1]прайс ЗПП'!$A$1:$A$1080),0),4)</f>
        <v>841.8213669818382</v>
      </c>
      <c r="J1265" s="7">
        <f>мпф1[[#This Row],[цена]]*мпф1[[#This Row],[объем]]</f>
        <v>1166121.8416276192</v>
      </c>
      <c r="K1265" s="7">
        <v>1017.0000000000001</v>
      </c>
      <c r="L1265" t="s">
        <v>187</v>
      </c>
    </row>
    <row r="1266" spans="1:12" x14ac:dyDescent="0.35">
      <c r="A1266" t="s">
        <v>147</v>
      </c>
      <c r="B1266" t="s">
        <v>198</v>
      </c>
      <c r="C1266" t="s">
        <v>194</v>
      </c>
      <c r="D1266">
        <f>VLOOKUP(мпф1[[#This Row],[Номенклатура]],[1]!Таблица213[[product_name]:[упаковка]],7,FALSE)</f>
        <v>952</v>
      </c>
      <c r="E1266" t="s">
        <v>86</v>
      </c>
      <c r="F1266" s="7">
        <v>1062.4644481315117</v>
      </c>
      <c r="G1266" t="str">
        <f>VLOOKUP(мпф1[[#This Row],[артикул]],[1]!Таблица213[[code]:[упаковка]],4,FALSE)</f>
        <v>ОХЛ</v>
      </c>
      <c r="H1266" t="str">
        <f>VLOOKUP(мпф1[[#This Row],[артикул]],[1]!Таблица213[[code]:[упаковка]],5,FALSE)</f>
        <v>голень</v>
      </c>
      <c r="I1266" s="7" cm="1">
        <f t="array" ref="I1266">INDEX('[1]прайс ЗПП'!$A$1:$D$1080,MATCH(1,(мпф1[[#This Row],[артикул]]='[1]прайс ЗПП'!$B$1:$B$1080)*(мпф1[[#This Row],[Source.Name.1]]='[1]прайс ЗПП'!$A$1:$A$1080),0),4)</f>
        <v>886.256214184334</v>
      </c>
      <c r="J1266" s="7">
        <f>мпф1[[#This Row],[цена]]*мпф1[[#This Row],[объем]]</f>
        <v>941615.71950648131</v>
      </c>
      <c r="K1266" s="7">
        <v>6906.24</v>
      </c>
      <c r="L1266" t="s">
        <v>187</v>
      </c>
    </row>
    <row r="1267" spans="1:12" x14ac:dyDescent="0.35">
      <c r="A1267" t="s">
        <v>147</v>
      </c>
      <c r="B1267" t="s">
        <v>198</v>
      </c>
      <c r="C1267" t="s">
        <v>194</v>
      </c>
      <c r="D1267">
        <f>VLOOKUP(мпф1[[#This Row],[Номенклатура]],[1]!Таблица213[[product_name]:[упаковка]],7,FALSE)</f>
        <v>953</v>
      </c>
      <c r="E1267" t="s">
        <v>87</v>
      </c>
      <c r="F1267" s="7">
        <v>963.45024064891254</v>
      </c>
      <c r="G1267" t="str">
        <f>VLOOKUP(мпф1[[#This Row],[артикул]],[1]!Таблица213[[code]:[упаковка]],4,FALSE)</f>
        <v>ОХЛ</v>
      </c>
      <c r="H1267" t="str">
        <f>VLOOKUP(мпф1[[#This Row],[артикул]],[1]!Таблица213[[code]:[упаковка]],5,FALSE)</f>
        <v>бедро</v>
      </c>
      <c r="I1267" s="7" cm="1">
        <f t="array" ref="I1267">INDEX('[1]прайс ЗПП'!$A$1:$D$1080,MATCH(1,(мпф1[[#This Row],[артикул]]='[1]прайс ЗПП'!$B$1:$B$1080)*(мпф1[[#This Row],[Source.Name.1]]='[1]прайс ЗПП'!$A$1:$A$1080),0),4)</f>
        <v>897.50906924129276</v>
      </c>
      <c r="J1267" s="7">
        <f>мпф1[[#This Row],[цена]]*мпф1[[#This Row],[объем]]</f>
        <v>864705.32874510507</v>
      </c>
      <c r="K1267" s="7">
        <v>3050.3</v>
      </c>
      <c r="L1267" t="s">
        <v>187</v>
      </c>
    </row>
    <row r="1268" spans="1:12" x14ac:dyDescent="0.35">
      <c r="A1268" t="s">
        <v>147</v>
      </c>
      <c r="B1268" t="s">
        <v>198</v>
      </c>
      <c r="C1268" t="s">
        <v>194</v>
      </c>
      <c r="D1268">
        <f>VLOOKUP(мпф1[[#This Row],[Номенклатура]],[1]!Таблица213[[product_name]:[упаковка]],7,FALSE)</f>
        <v>205</v>
      </c>
      <c r="E1268" t="s">
        <v>88</v>
      </c>
      <c r="F1268" s="7">
        <v>1061.6462822006561</v>
      </c>
      <c r="G1268" t="str">
        <f>VLOOKUP(мпф1[[#This Row],[артикул]],[1]!Таблица213[[code]:[упаковка]],4,FALSE)</f>
        <v>ОХЛ</v>
      </c>
      <c r="H1268" t="str">
        <f>VLOOKUP(мпф1[[#This Row],[артикул]],[1]!Таблица213[[code]:[упаковка]],5,FALSE)</f>
        <v>рагу</v>
      </c>
      <c r="I1268" s="7" cm="1">
        <f t="array" ref="I1268">INDEX('[1]прайс ЗПП'!$A$1:$D$1080,MATCH(1,(мпф1[[#This Row],[артикул]]='[1]прайс ЗПП'!$B$1:$B$1080)*(мпф1[[#This Row],[Source.Name.1]]='[1]прайс ЗПП'!$A$1:$A$1080),0),4)</f>
        <v>598.24825823633125</v>
      </c>
      <c r="J1268" s="7">
        <f>мпф1[[#This Row],[цена]]*мпф1[[#This Row],[объем]]</f>
        <v>635128.03918961913</v>
      </c>
      <c r="K1268" s="7">
        <v>2220.96</v>
      </c>
      <c r="L1268" t="s">
        <v>187</v>
      </c>
    </row>
    <row r="1269" spans="1:12" x14ac:dyDescent="0.35">
      <c r="A1269" t="s">
        <v>147</v>
      </c>
      <c r="B1269" t="s">
        <v>198</v>
      </c>
      <c r="C1269" t="s">
        <v>194</v>
      </c>
      <c r="D1269">
        <f>VLOOKUP(мпф1[[#This Row],[Номенклатура]],[1]!Таблица213[[product_name]:[упаковка]],7,FALSE)</f>
        <v>960</v>
      </c>
      <c r="E1269" t="s">
        <v>189</v>
      </c>
      <c r="F1269" s="7">
        <v>325.8617877848871</v>
      </c>
      <c r="G1269" t="str">
        <f>VLOOKUP(мпф1[[#This Row],[артикул]],[1]!Таблица213[[code]:[упаковка]],4,FALSE)</f>
        <v>ОХЛ</v>
      </c>
      <c r="H1269" t="str">
        <f>VLOOKUP(мпф1[[#This Row],[артикул]],[1]!Таблица213[[code]:[упаковка]],5,FALSE)</f>
        <v>крыло</v>
      </c>
      <c r="I1269" s="7" cm="1">
        <f t="array" ref="I1269">INDEX('[1]прайс ЗПП'!$A$1:$D$1080,MATCH(1,(мпф1[[#This Row],[артикул]]='[1]прайс ЗПП'!$B$1:$B$1080)*(мпф1[[#This Row],[Source.Name.1]]='[1]прайс ЗПП'!$A$1:$A$1080),0),4)</f>
        <v>852.59931193893669</v>
      </c>
      <c r="J1269" s="7">
        <f>мпф1[[#This Row],[цена]]*мпф1[[#This Row],[объем]]</f>
        <v>277829.53605258657</v>
      </c>
      <c r="K1269" s="7">
        <v>819</v>
      </c>
      <c r="L1269" t="s">
        <v>187</v>
      </c>
    </row>
    <row r="1270" spans="1:12" x14ac:dyDescent="0.35">
      <c r="A1270" t="s">
        <v>147</v>
      </c>
      <c r="B1270" t="s">
        <v>198</v>
      </c>
      <c r="C1270" t="s">
        <v>194</v>
      </c>
      <c r="D1270">
        <f>VLOOKUP(мпф1[[#This Row],[Номенклатура]],[1]!Таблица213[[product_name]:[упаковка]],7,FALSE)</f>
        <v>744</v>
      </c>
      <c r="E1270" t="s">
        <v>92</v>
      </c>
      <c r="F1270" s="7">
        <v>2123.9032673167217</v>
      </c>
      <c r="G1270" t="str">
        <f>VLOOKUP(мпф1[[#This Row],[артикул]],[1]!Таблица213[[code]:[упаковка]],4,FALSE)</f>
        <v>ОХЛ</v>
      </c>
      <c r="H1270" t="str">
        <f>VLOOKUP(мпф1[[#This Row],[артикул]],[1]!Таблица213[[code]:[упаковка]],5,FALSE)</f>
        <v>шея</v>
      </c>
      <c r="I1270" s="7" cm="1">
        <f t="array" ref="I1270">INDEX('[1]прайс ЗПП'!$A$1:$D$1080,MATCH(1,(мпф1[[#This Row],[артикул]]='[1]прайс ЗПП'!$B$1:$B$1080)*(мпф1[[#This Row],[Source.Name.1]]='[1]прайс ЗПП'!$A$1:$A$1080),0),4)</f>
        <v>347.78104759083237</v>
      </c>
      <c r="J1270" s="7">
        <f>мпф1[[#This Row],[цена]]*мпф1[[#This Row],[объем]]</f>
        <v>738653.30328900111</v>
      </c>
      <c r="K1270" s="7">
        <v>4063.5</v>
      </c>
      <c r="L1270" t="s">
        <v>187</v>
      </c>
    </row>
    <row r="1271" spans="1:12" x14ac:dyDescent="0.35">
      <c r="A1271" t="s">
        <v>147</v>
      </c>
      <c r="B1271" t="s">
        <v>199</v>
      </c>
      <c r="C1271" t="s">
        <v>194</v>
      </c>
      <c r="D1271">
        <f>VLOOKUP(мпф1[[#This Row],[Номенклатура]],[1]!Таблица213[[product_name]:[упаковка]],7,FALSE)</f>
        <v>701</v>
      </c>
      <c r="E1271" t="s">
        <v>26</v>
      </c>
      <c r="F1271" s="7">
        <v>1912.8321351610227</v>
      </c>
      <c r="G1271" t="str">
        <f>VLOOKUP(мпф1[[#This Row],[артикул]],[1]!Таблица213[[code]:[упаковка]],4,FALSE)</f>
        <v>ОХЛ</v>
      </c>
      <c r="H1271" t="str">
        <f>VLOOKUP(мпф1[[#This Row],[артикул]],[1]!Таблица213[[code]:[упаковка]],5,FALSE)</f>
        <v>тушка</v>
      </c>
      <c r="I1271" s="7" cm="1">
        <f t="array" ref="I1271">INDEX('[1]прайс ЗПП'!$A$1:$D$1080,MATCH(1,(мпф1[[#This Row],[артикул]]='[1]прайс ЗПП'!$B$1:$B$1080)*(мпф1[[#This Row],[Source.Name.1]]='[1]прайс ЗПП'!$A$1:$A$1080),0),4)</f>
        <v>829.81914527362835</v>
      </c>
      <c r="J1271" s="7">
        <f>мпф1[[#This Row],[цена]]*мпф1[[#This Row],[объем]]</f>
        <v>1587304.7274512495</v>
      </c>
      <c r="K1271" s="7">
        <v>1314.2529999999999</v>
      </c>
      <c r="L1271" t="s">
        <v>187</v>
      </c>
    </row>
    <row r="1272" spans="1:12" x14ac:dyDescent="0.35">
      <c r="A1272" t="s">
        <v>147</v>
      </c>
      <c r="B1272" t="s">
        <v>199</v>
      </c>
      <c r="C1272" t="s">
        <v>194</v>
      </c>
      <c r="D1272">
        <f>VLOOKUP(мпф1[[#This Row],[Номенклатура]],[1]!Таблица213[[product_name]:[упаковка]],7,FALSE)</f>
        <v>702</v>
      </c>
      <c r="E1272" t="s">
        <v>72</v>
      </c>
      <c r="F1272" s="7">
        <v>153.80133588131048</v>
      </c>
      <c r="G1272" t="str">
        <f>VLOOKUP(мпф1[[#This Row],[артикул]],[1]!Таблица213[[code]:[упаковка]],4,FALSE)</f>
        <v>ОХЛ</v>
      </c>
      <c r="H1272" t="str">
        <f>VLOOKUP(мпф1[[#This Row],[артикул]],[1]!Таблица213[[code]:[упаковка]],5,FALSE)</f>
        <v>тушка</v>
      </c>
      <c r="I1272" s="7" cm="1">
        <f t="array" ref="I1272">INDEX('[1]прайс ЗПП'!$A$1:$D$1080,MATCH(1,(мпф1[[#This Row],[артикул]]='[1]прайс ЗПП'!$B$1:$B$1080)*(мпф1[[#This Row],[Source.Name.1]]='[1]прайс ЗПП'!$A$1:$A$1080),0),4)</f>
        <v>797.40570096362057</v>
      </c>
      <c r="J1272" s="7">
        <f>мпф1[[#This Row],[цена]]*мпф1[[#This Row],[объем]]</f>
        <v>122642.06204757764</v>
      </c>
      <c r="K1272" s="7">
        <v>507.40000000000003</v>
      </c>
      <c r="L1272" t="s">
        <v>187</v>
      </c>
    </row>
    <row r="1273" spans="1:12" x14ac:dyDescent="0.35">
      <c r="A1273" t="s">
        <v>147</v>
      </c>
      <c r="B1273" t="s">
        <v>199</v>
      </c>
      <c r="C1273" t="s">
        <v>194</v>
      </c>
      <c r="D1273">
        <f>VLOOKUP(мпф1[[#This Row],[Номенклатура]],[1]!Таблица213[[product_name]:[упаковка]],7,FALSE)</f>
        <v>710</v>
      </c>
      <c r="E1273" t="s">
        <v>28</v>
      </c>
      <c r="F1273" s="7">
        <v>3617.796896422281</v>
      </c>
      <c r="G1273" t="str">
        <f>VLOOKUP(мпф1[[#This Row],[артикул]],[1]!Таблица213[[code]:[упаковка]],4,FALSE)</f>
        <v>ОХЛ</v>
      </c>
      <c r="H1273" t="str">
        <f>VLOOKUP(мпф1[[#This Row],[артикул]],[1]!Таблица213[[code]:[упаковка]],5,FALSE)</f>
        <v>бедро</v>
      </c>
      <c r="I1273" s="7" cm="1">
        <f t="array" ref="I1273">INDEX('[1]прайс ЗПП'!$A$1:$D$1080,MATCH(1,(мпф1[[#This Row],[артикул]]='[1]прайс ЗПП'!$B$1:$B$1080)*(мпф1[[#This Row],[Source.Name.1]]='[1]прайс ЗПП'!$A$1:$A$1080),0),4)</f>
        <v>845.50826325908452</v>
      </c>
      <c r="J1273" s="7">
        <f>мпф1[[#This Row],[цена]]*мпф1[[#This Row],[объем]]</f>
        <v>3058877.1707181088</v>
      </c>
      <c r="K1273" s="7">
        <v>1427.8000000000002</v>
      </c>
      <c r="L1273" t="s">
        <v>187</v>
      </c>
    </row>
    <row r="1274" spans="1:12" x14ac:dyDescent="0.35">
      <c r="A1274" t="s">
        <v>147</v>
      </c>
      <c r="B1274" t="s">
        <v>199</v>
      </c>
      <c r="C1274" t="s">
        <v>194</v>
      </c>
      <c r="D1274">
        <f>VLOOKUP(мпф1[[#This Row],[Номенклатура]],[1]!Таблица213[[product_name]:[упаковка]],7,FALSE)</f>
        <v>711</v>
      </c>
      <c r="E1274" s="22" t="s">
        <v>73</v>
      </c>
      <c r="F1274" s="7">
        <v>5313.4644768623957</v>
      </c>
      <c r="G1274" t="str">
        <f>VLOOKUP(мпф1[[#This Row],[артикул]],[1]!Таблица213[[code]:[упаковка]],4,FALSE)</f>
        <v>ОХЛ</v>
      </c>
      <c r="H1274" t="str">
        <f>VLOOKUP(мпф1[[#This Row],[артикул]],[1]!Таблица213[[code]:[упаковка]],5,FALSE)</f>
        <v>бедро</v>
      </c>
      <c r="I1274" s="7" cm="1">
        <f t="array" ref="I1274">INDEX('[1]прайс ЗПП'!$A$1:$D$1080,MATCH(1,(мпф1[[#This Row],[артикул]]='[1]прайс ЗПП'!$B$1:$B$1080)*(мпф1[[#This Row],[Source.Name.1]]='[1]прайс ЗПП'!$A$1:$A$1080),0),4)</f>
        <v>812.78157178001618</v>
      </c>
      <c r="J1274" s="7">
        <f>мпф1[[#This Row],[цена]]*мпф1[[#This Row],[объем]]</f>
        <v>4318686.0091014998</v>
      </c>
      <c r="K1274" s="7">
        <v>1010.8000000000001</v>
      </c>
      <c r="L1274" t="s">
        <v>187</v>
      </c>
    </row>
    <row r="1275" spans="1:12" x14ac:dyDescent="0.35">
      <c r="A1275" t="s">
        <v>147</v>
      </c>
      <c r="B1275" t="s">
        <v>199</v>
      </c>
      <c r="C1275" t="s">
        <v>194</v>
      </c>
      <c r="D1275">
        <f>VLOOKUP(мпф1[[#This Row],[Номенклатура]],[1]!Таблица213[[product_name]:[упаковка]],7,FALSE)</f>
        <v>712</v>
      </c>
      <c r="E1275" t="s">
        <v>30</v>
      </c>
      <c r="F1275" s="7">
        <v>3511.9420014986604</v>
      </c>
      <c r="G1275" t="str">
        <f>VLOOKUP(мпф1[[#This Row],[артикул]],[1]!Таблица213[[code]:[упаковка]],4,FALSE)</f>
        <v>ОХЛ</v>
      </c>
      <c r="H1275" t="str">
        <f>VLOOKUP(мпф1[[#This Row],[артикул]],[1]!Таблица213[[code]:[упаковка]],5,FALSE)</f>
        <v>голень</v>
      </c>
      <c r="I1275" s="7" cm="1">
        <f t="array" ref="I1275">INDEX('[1]прайс ЗПП'!$A$1:$D$1080,MATCH(1,(мпф1[[#This Row],[артикул]]='[1]прайс ЗПП'!$B$1:$B$1080)*(мпф1[[#This Row],[Source.Name.1]]='[1]прайс ЗПП'!$A$1:$A$1080),0),4)</f>
        <v>879.42371575734967</v>
      </c>
      <c r="J1275" s="7">
        <f>мпф1[[#This Row],[цена]]*мпф1[[#This Row],[объем]]</f>
        <v>3088485.0844822554</v>
      </c>
      <c r="K1275" s="7">
        <v>453.83226513041274</v>
      </c>
      <c r="L1275" t="s">
        <v>187</v>
      </c>
    </row>
    <row r="1276" spans="1:12" x14ac:dyDescent="0.35">
      <c r="A1276" t="s">
        <v>147</v>
      </c>
      <c r="B1276" t="s">
        <v>199</v>
      </c>
      <c r="C1276" t="s">
        <v>194</v>
      </c>
      <c r="D1276">
        <f>VLOOKUP(мпф1[[#This Row],[Номенклатура]],[1]!Таблица213[[product_name]:[упаковка]],7,FALSE)</f>
        <v>713</v>
      </c>
      <c r="E1276" t="s">
        <v>74</v>
      </c>
      <c r="F1276" s="7">
        <v>4674.8905437056292</v>
      </c>
      <c r="G1276" t="str">
        <f>VLOOKUP(мпф1[[#This Row],[артикул]],[1]!Таблица213[[code]:[упаковка]],4,FALSE)</f>
        <v>ОХЛ</v>
      </c>
      <c r="H1276" t="str">
        <f>VLOOKUP(мпф1[[#This Row],[артикул]],[1]!Таблица213[[code]:[упаковка]],5,FALSE)</f>
        <v>голень</v>
      </c>
      <c r="I1276" s="7" cm="1">
        <f t="array" ref="I1276">INDEX('[1]прайс ЗПП'!$A$1:$D$1080,MATCH(1,(мпф1[[#This Row],[артикул]]='[1]прайс ЗПП'!$B$1:$B$1080)*(мпф1[[#This Row],[Source.Name.1]]='[1]прайс ЗПП'!$A$1:$A$1080),0),4)</f>
        <v>844.1513540307958</v>
      </c>
      <c r="J1276" s="7">
        <f>мпф1[[#This Row],[цена]]*мпф1[[#This Row],[объем]]</f>
        <v>3946315.1824148702</v>
      </c>
      <c r="K1276" s="7">
        <v>504</v>
      </c>
      <c r="L1276" t="s">
        <v>187</v>
      </c>
    </row>
    <row r="1277" spans="1:12" x14ac:dyDescent="0.35">
      <c r="A1277" t="s">
        <v>147</v>
      </c>
      <c r="B1277" t="s">
        <v>199</v>
      </c>
      <c r="C1277" t="s">
        <v>194</v>
      </c>
      <c r="D1277">
        <f>VLOOKUP(мпф1[[#This Row],[Номенклатура]],[1]!Таблица213[[product_name]:[упаковка]],7,FALSE)</f>
        <v>714</v>
      </c>
      <c r="E1277" t="s">
        <v>32</v>
      </c>
      <c r="F1277" s="7">
        <v>2760.4282609614402</v>
      </c>
      <c r="G1277" t="str">
        <f>VLOOKUP(мпф1[[#This Row],[артикул]],[1]!Таблица213[[code]:[упаковка]],4,FALSE)</f>
        <v>ОХЛ</v>
      </c>
      <c r="H1277" t="str">
        <f>VLOOKUP(мпф1[[#This Row],[артикул]],[1]!Таблица213[[code]:[упаковка]],5,FALSE)</f>
        <v>крыло</v>
      </c>
      <c r="I1277" s="7" cm="1">
        <f t="array" ref="I1277">INDEX('[1]прайс ЗПП'!$A$1:$D$1080,MATCH(1,(мпф1[[#This Row],[артикул]]='[1]прайс ЗПП'!$B$1:$B$1080)*(мпф1[[#This Row],[Source.Name.1]]='[1]прайс ЗПП'!$A$1:$A$1080),0),4)</f>
        <v>861.98555697690119</v>
      </c>
      <c r="J1277" s="7">
        <f>мпф1[[#This Row],[цена]]*мпф1[[#This Row],[объем]]</f>
        <v>2379449.2920196257</v>
      </c>
      <c r="K1277" s="7">
        <v>356.13319859547619</v>
      </c>
      <c r="L1277" t="s">
        <v>187</v>
      </c>
    </row>
    <row r="1278" spans="1:12" x14ac:dyDescent="0.35">
      <c r="A1278" t="s">
        <v>147</v>
      </c>
      <c r="B1278" t="s">
        <v>199</v>
      </c>
      <c r="C1278" t="s">
        <v>194</v>
      </c>
      <c r="D1278">
        <f>VLOOKUP(мпф1[[#This Row],[Номенклатура]],[1]!Таблица213[[product_name]:[упаковка]],7,FALSE)</f>
        <v>715</v>
      </c>
      <c r="E1278" t="s">
        <v>75</v>
      </c>
      <c r="F1278" s="7">
        <v>3930.8648028567904</v>
      </c>
      <c r="G1278" t="str">
        <f>VLOOKUP(мпф1[[#This Row],[артикул]],[1]!Таблица213[[code]:[упаковка]],4,FALSE)</f>
        <v>ОХЛ</v>
      </c>
      <c r="H1278" t="str">
        <f>VLOOKUP(мпф1[[#This Row],[артикул]],[1]!Таблица213[[code]:[упаковка]],5,FALSE)</f>
        <v>крыло</v>
      </c>
      <c r="I1278" s="7" cm="1">
        <f t="array" ref="I1278">INDEX('[1]прайс ЗПП'!$A$1:$D$1080,MATCH(1,(мпф1[[#This Row],[артикул]]='[1]прайс ЗПП'!$B$1:$B$1080)*(мпф1[[#This Row],[Source.Name.1]]='[1]прайс ЗПП'!$A$1:$A$1080),0),4)</f>
        <v>829.85439959197606</v>
      </c>
      <c r="J1278" s="7">
        <f>мпф1[[#This Row],[цена]]*мпф1[[#This Row],[объем]]</f>
        <v>3262045.4508519531</v>
      </c>
      <c r="K1278" s="7">
        <v>3051.9642910752673</v>
      </c>
      <c r="L1278" t="s">
        <v>187</v>
      </c>
    </row>
    <row r="1279" spans="1:12" x14ac:dyDescent="0.35">
      <c r="A1279" t="s">
        <v>147</v>
      </c>
      <c r="B1279" t="s">
        <v>199</v>
      </c>
      <c r="C1279" t="s">
        <v>194</v>
      </c>
      <c r="D1279">
        <f>VLOOKUP(мпф1[[#This Row],[Номенклатура]],[1]!Таблица213[[product_name]:[упаковка]],7,FALSE)</f>
        <v>716</v>
      </c>
      <c r="E1279" t="s">
        <v>34</v>
      </c>
      <c r="F1279" s="7">
        <v>428.11004929794314</v>
      </c>
      <c r="G1279" t="str">
        <f>VLOOKUP(мпф1[[#This Row],[артикул]],[1]!Таблица213[[code]:[упаковка]],4,FALSE)</f>
        <v>ОХЛ</v>
      </c>
      <c r="H1279" t="str">
        <f>VLOOKUP(мпф1[[#This Row],[артикул]],[1]!Таблица213[[code]:[упаковка]],5,FALSE)</f>
        <v>четвертина</v>
      </c>
      <c r="I1279" s="7" cm="1">
        <f t="array" ref="I1279">INDEX('[1]прайс ЗПП'!$A$1:$D$1080,MATCH(1,(мпф1[[#This Row],[артикул]]='[1]прайс ЗПП'!$B$1:$B$1080)*(мпф1[[#This Row],[Source.Name.1]]='[1]прайс ЗПП'!$A$1:$A$1080),0),4)</f>
        <v>824.41362190160498</v>
      </c>
      <c r="J1279" s="7">
        <f>мпф1[[#This Row],[цена]]*мпф1[[#This Row],[объем]]</f>
        <v>352939.75631419197</v>
      </c>
      <c r="K1279" s="7">
        <v>443.66814638834995</v>
      </c>
      <c r="L1279" t="s">
        <v>187</v>
      </c>
    </row>
    <row r="1280" spans="1:12" x14ac:dyDescent="0.35">
      <c r="A1280" t="s">
        <v>147</v>
      </c>
      <c r="B1280" t="s">
        <v>199</v>
      </c>
      <c r="C1280" t="s">
        <v>194</v>
      </c>
      <c r="D1280">
        <f>VLOOKUP(мпф1[[#This Row],[Номенклатура]],[1]!Таблица213[[product_name]:[упаковка]],7,FALSE)</f>
        <v>717</v>
      </c>
      <c r="E1280" t="s">
        <v>76</v>
      </c>
      <c r="F1280" s="7">
        <v>1279.6187386939255</v>
      </c>
      <c r="G1280" t="str">
        <f>VLOOKUP(мпф1[[#This Row],[артикул]],[1]!Таблица213[[code]:[упаковка]],4,FALSE)</f>
        <v>ОХЛ</v>
      </c>
      <c r="H1280" t="str">
        <f>VLOOKUP(мпф1[[#This Row],[артикул]],[1]!Таблица213[[code]:[упаковка]],5,FALSE)</f>
        <v>четвертина</v>
      </c>
      <c r="I1280" s="7" cm="1">
        <f t="array" ref="I1280">INDEX('[1]прайс ЗПП'!$A$1:$D$1080,MATCH(1,(мпф1[[#This Row],[артикул]]='[1]прайс ЗПП'!$B$1:$B$1080)*(мпф1[[#This Row],[Source.Name.1]]='[1]прайс ЗПП'!$A$1:$A$1080),0),4)</f>
        <v>797.93132451385395</v>
      </c>
      <c r="J1280" s="7">
        <f>мпф1[[#This Row],[цена]]*мпф1[[#This Row],[объем]]</f>
        <v>1021047.8750387911</v>
      </c>
      <c r="K1280" s="7">
        <v>1999.8048507647779</v>
      </c>
      <c r="L1280" t="s">
        <v>187</v>
      </c>
    </row>
    <row r="1281" spans="1:12" x14ac:dyDescent="0.35">
      <c r="A1281" t="s">
        <v>147</v>
      </c>
      <c r="B1281" t="s">
        <v>199</v>
      </c>
      <c r="C1281" t="s">
        <v>194</v>
      </c>
      <c r="D1281">
        <f>VLOOKUP(мпф1[[#This Row],[Номенклатура]],[1]!Таблица213[[product_name]:[упаковка]],7,FALSE)</f>
        <v>718</v>
      </c>
      <c r="E1281" t="s">
        <v>36</v>
      </c>
      <c r="F1281" s="7">
        <v>5109.0730759723374</v>
      </c>
      <c r="G1281" t="str">
        <f>VLOOKUP(мпф1[[#This Row],[артикул]],[1]!Таблица213[[code]:[упаковка]],4,FALSE)</f>
        <v>ОХЛ</v>
      </c>
      <c r="H1281" t="str">
        <f>VLOOKUP(мпф1[[#This Row],[артикул]],[1]!Таблица213[[code]:[упаковка]],5,FALSE)</f>
        <v>филе</v>
      </c>
      <c r="I1281" s="7" cm="1">
        <f t="array" ref="I1281">INDEX('[1]прайс ЗПП'!$A$1:$D$1080,MATCH(1,(мпф1[[#This Row],[артикул]]='[1]прайс ЗПП'!$B$1:$B$1080)*(мпф1[[#This Row],[Source.Name.1]]='[1]прайс ЗПП'!$A$1:$A$1080),0),4)</f>
        <v>1115.6012441929406</v>
      </c>
      <c r="J1281" s="7">
        <f>мпф1[[#This Row],[цена]]*мпф1[[#This Row],[объем]]</f>
        <v>5699688.2802273938</v>
      </c>
      <c r="K1281" s="7">
        <v>2014.1407306505919</v>
      </c>
      <c r="L1281" t="s">
        <v>187</v>
      </c>
    </row>
    <row r="1282" spans="1:12" x14ac:dyDescent="0.35">
      <c r="A1282" t="s">
        <v>147</v>
      </c>
      <c r="B1282" t="s">
        <v>199</v>
      </c>
      <c r="C1282" t="s">
        <v>194</v>
      </c>
      <c r="D1282">
        <f>VLOOKUP(мпф1[[#This Row],[Номенклатура]],[1]!Таблица213[[product_name]:[упаковка]],7,FALSE)</f>
        <v>719</v>
      </c>
      <c r="E1282" t="s">
        <v>77</v>
      </c>
      <c r="F1282" s="7">
        <v>5314.4695774917082</v>
      </c>
      <c r="G1282" t="str">
        <f>VLOOKUP(мпф1[[#This Row],[артикул]],[1]!Таблица213[[code]:[упаковка]],4,FALSE)</f>
        <v>ОХЛ</v>
      </c>
      <c r="H1282" t="str">
        <f>VLOOKUP(мпф1[[#This Row],[артикул]],[1]!Таблица213[[code]:[упаковка]],5,FALSE)</f>
        <v>филе</v>
      </c>
      <c r="I1282" s="7" cm="1">
        <f t="array" ref="I1282">INDEX('[1]прайс ЗПП'!$A$1:$D$1080,MATCH(1,(мпф1[[#This Row],[артикул]]='[1]прайс ЗПП'!$B$1:$B$1080)*(мпф1[[#This Row],[Source.Name.1]]='[1]прайс ЗПП'!$A$1:$A$1080),0),4)</f>
        <v>1080.2037060068903</v>
      </c>
      <c r="J1282" s="7">
        <f>мпф1[[#This Row],[цена]]*мпф1[[#This Row],[объем]]</f>
        <v>5740709.7330674157</v>
      </c>
      <c r="K1282" s="7">
        <v>441.77345498896824</v>
      </c>
      <c r="L1282" t="s">
        <v>187</v>
      </c>
    </row>
    <row r="1283" spans="1:12" x14ac:dyDescent="0.35">
      <c r="A1283" t="s">
        <v>147</v>
      </c>
      <c r="B1283" t="s">
        <v>199</v>
      </c>
      <c r="C1283" t="s">
        <v>194</v>
      </c>
      <c r="D1283">
        <f>VLOOKUP(мпф1[[#This Row],[Номенклатура]],[1]!Таблица213[[product_name]:[упаковка]],7,FALSE)</f>
        <v>727</v>
      </c>
      <c r="E1283" t="s">
        <v>38</v>
      </c>
      <c r="F1283" s="7">
        <v>1276.3584435275916</v>
      </c>
      <c r="G1283" t="str">
        <f>VLOOKUP(мпф1[[#This Row],[артикул]],[1]!Таблица213[[code]:[упаковка]],4,FALSE)</f>
        <v>ОХЛ</v>
      </c>
      <c r="H1283" t="str">
        <f>VLOOKUP(мпф1[[#This Row],[артикул]],[1]!Таблица213[[code]:[упаковка]],5,FALSE)</f>
        <v>грудка</v>
      </c>
      <c r="I1283" s="7" cm="1">
        <f t="array" ref="I1283">INDEX('[1]прайс ЗПП'!$A$1:$D$1080,MATCH(1,(мпф1[[#This Row],[артикул]]='[1]прайс ЗПП'!$B$1:$B$1080)*(мпф1[[#This Row],[Source.Name.1]]='[1]прайс ЗПП'!$A$1:$A$1080),0),4)</f>
        <v>892.01161834977916</v>
      </c>
      <c r="J1283" s="7">
        <f>мпф1[[#This Row],[цена]]*мпф1[[#This Row],[объем]]</f>
        <v>1138526.5608054523</v>
      </c>
      <c r="K1283" s="7">
        <v>902.3697366058143</v>
      </c>
      <c r="L1283" t="s">
        <v>187</v>
      </c>
    </row>
    <row r="1284" spans="1:12" x14ac:dyDescent="0.35">
      <c r="A1284" t="s">
        <v>147</v>
      </c>
      <c r="B1284" t="s">
        <v>199</v>
      </c>
      <c r="C1284" t="s">
        <v>194</v>
      </c>
      <c r="D1284">
        <f>VLOOKUP(мпф1[[#This Row],[Номенклатура]],[1]!Таблица213[[product_name]:[упаковка]],7,FALSE)</f>
        <v>725</v>
      </c>
      <c r="E1284" t="s">
        <v>78</v>
      </c>
      <c r="F1284" s="7">
        <v>1375.9963722669838</v>
      </c>
      <c r="G1284" t="str">
        <f>VLOOKUP(мпф1[[#This Row],[артикул]],[1]!Таблица213[[code]:[упаковка]],4,FALSE)</f>
        <v>ОХЛ</v>
      </c>
      <c r="H1284" t="str">
        <f>VLOOKUP(мпф1[[#This Row],[артикул]],[1]!Таблица213[[code]:[упаковка]],5,FALSE)</f>
        <v>грудка</v>
      </c>
      <c r="I1284" s="7" cm="1">
        <f t="array" ref="I1284">INDEX('[1]прайс ЗПП'!$A$1:$D$1080,MATCH(1,(мпф1[[#This Row],[артикул]]='[1]прайс ЗПП'!$B$1:$B$1080)*(мпф1[[#This Row],[Source.Name.1]]='[1]прайс ЗПП'!$A$1:$A$1080),0),4)</f>
        <v>862.49501473572752</v>
      </c>
      <c r="J1284" s="7">
        <f>мпф1[[#This Row],[цена]]*мпф1[[#This Row],[объем]]</f>
        <v>1186790.0113747199</v>
      </c>
      <c r="K1284" s="7">
        <v>440.07019374625844</v>
      </c>
      <c r="L1284" t="s">
        <v>187</v>
      </c>
    </row>
    <row r="1285" spans="1:12" x14ac:dyDescent="0.35">
      <c r="A1285" t="s">
        <v>147</v>
      </c>
      <c r="B1285" t="s">
        <v>199</v>
      </c>
      <c r="C1285" t="s">
        <v>194</v>
      </c>
      <c r="D1285">
        <f>VLOOKUP(мпф1[[#This Row],[Номенклатура]],[1]!Таблица213[[product_name]:[упаковка]],7,FALSE)</f>
        <v>29</v>
      </c>
      <c r="E1285" t="s">
        <v>79</v>
      </c>
      <c r="F1285" s="7">
        <v>420.04830466699639</v>
      </c>
      <c r="G1285" t="str">
        <f>VLOOKUP(мпф1[[#This Row],[артикул]],[1]!Таблица213[[code]:[упаковка]],4,FALSE)</f>
        <v>ОХЛ</v>
      </c>
      <c r="H1285" t="str">
        <f>VLOOKUP(мпф1[[#This Row],[артикул]],[1]!Таблица213[[code]:[упаковка]],5,FALSE)</f>
        <v>табак</v>
      </c>
      <c r="I1285" s="7" cm="1">
        <f t="array" ref="I1285">INDEX('[1]прайс ЗПП'!$A$1:$D$1080,MATCH(1,(мпф1[[#This Row],[артикул]]='[1]прайс ЗПП'!$B$1:$B$1080)*(мпф1[[#This Row],[Source.Name.1]]='[1]прайс ЗПП'!$A$1:$A$1080),0),4)</f>
        <v>756.97977270214278</v>
      </c>
      <c r="J1285" s="7">
        <f>мпф1[[#This Row],[цена]]*мпф1[[#This Row],[объем]]</f>
        <v>317968.07019074337</v>
      </c>
      <c r="K1285" s="7">
        <v>255.65509070122314</v>
      </c>
      <c r="L1285" t="s">
        <v>187</v>
      </c>
    </row>
    <row r="1286" spans="1:12" x14ac:dyDescent="0.35">
      <c r="A1286" t="s">
        <v>147</v>
      </c>
      <c r="B1286" t="s">
        <v>199</v>
      </c>
      <c r="C1286" t="s">
        <v>194</v>
      </c>
      <c r="D1286">
        <f>VLOOKUP(мпф1[[#This Row],[Номенклатура]],[1]!Таблица213[[product_name]:[упаковка]],7,FALSE)</f>
        <v>30</v>
      </c>
      <c r="E1286" t="s">
        <v>80</v>
      </c>
      <c r="F1286" s="7">
        <v>2124.9502471389228</v>
      </c>
      <c r="G1286" t="str">
        <f>VLOOKUP(мпф1[[#This Row],[артикул]],[1]!Таблица213[[code]:[упаковка]],4,FALSE)</f>
        <v>ОХЛ</v>
      </c>
      <c r="H1286" t="str">
        <f>VLOOKUP(мпф1[[#This Row],[артикул]],[1]!Таблица213[[code]:[упаковка]],5,FALSE)</f>
        <v>рагу</v>
      </c>
      <c r="I1286" s="7" cm="1">
        <f t="array" ref="I1286">INDEX('[1]прайс ЗПП'!$A$1:$D$1080,MATCH(1,(мпф1[[#This Row],[артикул]]='[1]прайс ЗПП'!$B$1:$B$1080)*(мпф1[[#This Row],[Source.Name.1]]='[1]прайс ЗПП'!$A$1:$A$1080),0),4)</f>
        <v>708.75275821490163</v>
      </c>
      <c r="J1286" s="7">
        <f>мпф1[[#This Row],[цена]]*мпф1[[#This Row],[объем]]</f>
        <v>1506064.3487291485</v>
      </c>
      <c r="K1286" s="7">
        <v>257.37890536039686</v>
      </c>
      <c r="L1286" t="s">
        <v>187</v>
      </c>
    </row>
    <row r="1287" spans="1:12" x14ac:dyDescent="0.35">
      <c r="A1287" t="s">
        <v>147</v>
      </c>
      <c r="B1287" t="s">
        <v>199</v>
      </c>
      <c r="C1287" t="s">
        <v>194</v>
      </c>
      <c r="D1287">
        <f>VLOOKUP(мпф1[[#This Row],[Номенклатура]],[1]!Таблица213[[product_name]:[упаковка]],7,FALSE)</f>
        <v>781</v>
      </c>
      <c r="E1287" t="s">
        <v>188</v>
      </c>
      <c r="F1287" s="7">
        <v>1698.8294595031612</v>
      </c>
      <c r="G1287" t="str">
        <f>VLOOKUP(мпф1[[#This Row],[артикул]],[1]!Таблица213[[code]:[упаковка]],4,FALSE)</f>
        <v>ОХЛ</v>
      </c>
      <c r="H1287" t="str">
        <f>VLOOKUP(мпф1[[#This Row],[артикул]],[1]!Таблица213[[code]:[упаковка]],5,FALSE)</f>
        <v>спинка</v>
      </c>
      <c r="I1287" s="7" cm="1">
        <f t="array" ref="I1287">INDEX('[1]прайс ЗПП'!$A$1:$D$1080,MATCH(1,(мпф1[[#This Row],[артикул]]='[1]прайс ЗПП'!$B$1:$B$1080)*(мпф1[[#This Row],[Source.Name.1]]='[1]прайс ЗПП'!$A$1:$A$1080),0),4)</f>
        <v>364.24820180451223</v>
      </c>
      <c r="J1287" s="7">
        <f>мпф1[[#This Row],[цена]]*мпф1[[#This Row],[объем]]</f>
        <v>618795.57579655794</v>
      </c>
      <c r="K1287" s="7">
        <v>5077.8</v>
      </c>
      <c r="L1287" t="s">
        <v>187</v>
      </c>
    </row>
    <row r="1288" spans="1:12" x14ac:dyDescent="0.35">
      <c r="A1288" t="s">
        <v>147</v>
      </c>
      <c r="B1288" t="s">
        <v>199</v>
      </c>
      <c r="C1288" t="s">
        <v>194</v>
      </c>
      <c r="D1288">
        <f>VLOOKUP(мпф1[[#This Row],[Номенклатура]],[1]!Таблица213[[product_name]:[упаковка]],7,FALSE)</f>
        <v>730</v>
      </c>
      <c r="E1288" t="s">
        <v>45</v>
      </c>
      <c r="F1288" s="7">
        <v>747.33419708699398</v>
      </c>
      <c r="G1288" t="str">
        <f>VLOOKUP(мпф1[[#This Row],[артикул]],[1]!Таблица213[[code]:[упаковка]],4,FALSE)</f>
        <v>ОХЛ</v>
      </c>
      <c r="H1288" t="str">
        <f>VLOOKUP(мпф1[[#This Row],[артикул]],[1]!Таблица213[[code]:[упаковка]],5,FALSE)</f>
        <v>желудки</v>
      </c>
      <c r="I1288" s="7" cm="1">
        <f t="array" ref="I1288">INDEX('[1]прайс ЗПП'!$A$1:$D$1080,MATCH(1,(мпф1[[#This Row],[артикул]]='[1]прайс ЗПП'!$B$1:$B$1080)*(мпф1[[#This Row],[Source.Name.1]]='[1]прайс ЗПП'!$A$1:$A$1080),0),4)</f>
        <v>560.90275787115536</v>
      </c>
      <c r="J1288" s="7">
        <f>мпф1[[#This Row],[цена]]*мпф1[[#This Row],[объем]]</f>
        <v>419181.81219752046</v>
      </c>
      <c r="K1288" s="7">
        <v>508.50000000000006</v>
      </c>
      <c r="L1288" t="s">
        <v>187</v>
      </c>
    </row>
    <row r="1289" spans="1:12" x14ac:dyDescent="0.35">
      <c r="A1289" t="s">
        <v>147</v>
      </c>
      <c r="B1289" t="s">
        <v>199</v>
      </c>
      <c r="C1289" t="s">
        <v>194</v>
      </c>
      <c r="D1289">
        <f>VLOOKUP(мпф1[[#This Row],[Номенклатура]],[1]!Таблица213[[product_name]:[упаковка]],7,FALSE)</f>
        <v>731</v>
      </c>
      <c r="E1289" t="s">
        <v>81</v>
      </c>
      <c r="F1289" s="7">
        <v>1489.6695679354282</v>
      </c>
      <c r="G1289" t="str">
        <f>VLOOKUP(мпф1[[#This Row],[артикул]],[1]!Таблица213[[code]:[упаковка]],4,FALSE)</f>
        <v>ОХЛ</v>
      </c>
      <c r="H1289" t="str">
        <f>VLOOKUP(мпф1[[#This Row],[артикул]],[1]!Таблица213[[code]:[упаковка]],5,FALSE)</f>
        <v>желудки</v>
      </c>
      <c r="I1289" s="7" cm="1">
        <f t="array" ref="I1289">INDEX('[1]прайс ЗПП'!$A$1:$D$1080,MATCH(1,(мпф1[[#This Row],[артикул]]='[1]прайс ЗПП'!$B$1:$B$1080)*(мпф1[[#This Row],[Source.Name.1]]='[1]прайс ЗПП'!$A$1:$A$1080),0),4)</f>
        <v>540.1907544383015</v>
      </c>
      <c r="J1289" s="7">
        <f>мпф1[[#This Row],[цена]]*мпф1[[#This Row],[объем]]</f>
        <v>804705.72776681755</v>
      </c>
      <c r="K1289" s="7">
        <v>3256.92</v>
      </c>
      <c r="L1289" t="s">
        <v>187</v>
      </c>
    </row>
    <row r="1290" spans="1:12" x14ac:dyDescent="0.35">
      <c r="A1290" t="s">
        <v>147</v>
      </c>
      <c r="B1290" t="s">
        <v>199</v>
      </c>
      <c r="C1290" t="s">
        <v>194</v>
      </c>
      <c r="D1290">
        <f>VLOOKUP(мпф1[[#This Row],[Номенклатура]],[1]!Таблица213[[product_name]:[упаковка]],7,FALSE)</f>
        <v>732</v>
      </c>
      <c r="E1290" t="s">
        <v>47</v>
      </c>
      <c r="F1290" s="7">
        <v>1592.4563095675508</v>
      </c>
      <c r="G1290" t="str">
        <f>VLOOKUP(мпф1[[#This Row],[артикул]],[1]!Таблица213[[code]:[упаковка]],4,FALSE)</f>
        <v>ОХЛ</v>
      </c>
      <c r="H1290" t="str">
        <f>VLOOKUP(мпф1[[#This Row],[артикул]],[1]!Таблица213[[code]:[упаковка]],5,FALSE)</f>
        <v>печень</v>
      </c>
      <c r="I1290" s="7" cm="1">
        <f t="array" ref="I1290">INDEX('[1]прайс ЗПП'!$A$1:$D$1080,MATCH(1,(мпф1[[#This Row],[артикул]]='[1]прайс ЗПП'!$B$1:$B$1080)*(мпф1[[#This Row],[Source.Name.1]]='[1]прайс ЗПП'!$A$1:$A$1080),0),4)</f>
        <v>536.38736888300605</v>
      </c>
      <c r="J1290" s="7">
        <f>мпф1[[#This Row],[цена]]*мпф1[[#This Row],[объем]]</f>
        <v>854173.44995008036</v>
      </c>
      <c r="K1290" s="7">
        <v>2232.56</v>
      </c>
      <c r="L1290" t="s">
        <v>187</v>
      </c>
    </row>
    <row r="1291" spans="1:12" x14ac:dyDescent="0.35">
      <c r="A1291" t="s">
        <v>147</v>
      </c>
      <c r="B1291" t="s">
        <v>199</v>
      </c>
      <c r="C1291" t="s">
        <v>194</v>
      </c>
      <c r="D1291">
        <f>VLOOKUP(мпф1[[#This Row],[Номенклатура]],[1]!Таблица213[[product_name]:[упаковка]],7,FALSE)</f>
        <v>733</v>
      </c>
      <c r="E1291" t="s">
        <v>82</v>
      </c>
      <c r="F1291" s="7">
        <v>1490.6898708496244</v>
      </c>
      <c r="G1291" t="str">
        <f>VLOOKUP(мпф1[[#This Row],[артикул]],[1]!Таблица213[[code]:[упаковка]],4,FALSE)</f>
        <v>ОХЛ</v>
      </c>
      <c r="H1291" t="str">
        <f>VLOOKUP(мпф1[[#This Row],[артикул]],[1]!Таблица213[[code]:[упаковка]],5,FALSE)</f>
        <v>печень</v>
      </c>
      <c r="I1291" s="7" cm="1">
        <f t="array" ref="I1291">INDEX('[1]прайс ЗПП'!$A$1:$D$1080,MATCH(1,(мпф1[[#This Row],[артикул]]='[1]прайс ЗПП'!$B$1:$B$1080)*(мпф1[[#This Row],[Source.Name.1]]='[1]прайс ЗПП'!$A$1:$A$1080),0),4)</f>
        <v>513.45759555870882</v>
      </c>
      <c r="J1291" s="7">
        <f>мпф1[[#This Row],[цена]]*мпф1[[#This Row],[объем]]</f>
        <v>765406.03681017028</v>
      </c>
      <c r="K1291" s="7">
        <v>1070.8200000000002</v>
      </c>
      <c r="L1291" t="s">
        <v>187</v>
      </c>
    </row>
    <row r="1292" spans="1:12" x14ac:dyDescent="0.35">
      <c r="A1292" t="s">
        <v>147</v>
      </c>
      <c r="B1292" t="s">
        <v>199</v>
      </c>
      <c r="C1292" t="s">
        <v>194</v>
      </c>
      <c r="D1292">
        <f>VLOOKUP(мпф1[[#This Row],[Номенклатура]],[1]!Таблица213[[product_name]:[упаковка]],7,FALSE)</f>
        <v>734</v>
      </c>
      <c r="E1292" t="s">
        <v>49</v>
      </c>
      <c r="F1292" s="7">
        <v>850.46170957378138</v>
      </c>
      <c r="G1292" t="str">
        <f>VLOOKUP(мпф1[[#This Row],[артикул]],[1]!Таблица213[[code]:[упаковка]],4,FALSE)</f>
        <v>ОХЛ</v>
      </c>
      <c r="H1292" t="str">
        <f>VLOOKUP(мпф1[[#This Row],[артикул]],[1]!Таблица213[[code]:[упаковка]],5,FALSE)</f>
        <v>сердце</v>
      </c>
      <c r="I1292" s="7" cm="1">
        <f t="array" ref="I1292">INDEX('[1]прайс ЗПП'!$A$1:$D$1080,MATCH(1,(мпф1[[#This Row],[артикул]]='[1]прайс ЗПП'!$B$1:$B$1080)*(мпф1[[#This Row],[Source.Name.1]]='[1]прайс ЗПП'!$A$1:$A$1080),0),4)</f>
        <v>896.34238000183404</v>
      </c>
      <c r="J1292" s="7">
        <f>мпф1[[#This Row],[цена]]*мпф1[[#This Row],[объем]]</f>
        <v>762304.87285979174</v>
      </c>
      <c r="K1292" s="7">
        <v>201.6</v>
      </c>
      <c r="L1292" t="s">
        <v>187</v>
      </c>
    </row>
    <row r="1293" spans="1:12" x14ac:dyDescent="0.35">
      <c r="A1293" t="s">
        <v>147</v>
      </c>
      <c r="B1293" t="s">
        <v>199</v>
      </c>
      <c r="C1293" t="s">
        <v>194</v>
      </c>
      <c r="D1293">
        <f>VLOOKUP(мпф1[[#This Row],[Номенклатура]],[1]!Таблица213[[product_name]:[упаковка]],7,FALSE)</f>
        <v>735</v>
      </c>
      <c r="E1293" t="s">
        <v>83</v>
      </c>
      <c r="F1293" s="7">
        <v>856.84828648920688</v>
      </c>
      <c r="G1293" t="str">
        <f>VLOOKUP(мпф1[[#This Row],[артикул]],[1]!Таблица213[[code]:[упаковка]],4,FALSE)</f>
        <v>ОХЛ</v>
      </c>
      <c r="H1293" t="str">
        <f>VLOOKUP(мпф1[[#This Row],[артикул]],[1]!Таблица213[[code]:[упаковка]],5,FALSE)</f>
        <v>сердце</v>
      </c>
      <c r="I1293" s="7" cm="1">
        <f t="array" ref="I1293">INDEX('[1]прайс ЗПП'!$A$1:$D$1080,MATCH(1,(мпф1[[#This Row],[артикул]]='[1]прайс ЗПП'!$B$1:$B$1080)*(мпф1[[#This Row],[Source.Name.1]]='[1]прайс ЗПП'!$A$1:$A$1080),0),4)</f>
        <v>872.19912269320412</v>
      </c>
      <c r="J1293" s="7">
        <f>мпф1[[#This Row],[цена]]*мпф1[[#This Row],[объем]]</f>
        <v>747342.3237570615</v>
      </c>
      <c r="K1293" s="7">
        <v>1822.5</v>
      </c>
      <c r="L1293" t="s">
        <v>187</v>
      </c>
    </row>
    <row r="1294" spans="1:12" x14ac:dyDescent="0.35">
      <c r="A1294" t="s">
        <v>147</v>
      </c>
      <c r="B1294" t="s">
        <v>199</v>
      </c>
      <c r="C1294" t="s">
        <v>194</v>
      </c>
      <c r="D1294">
        <f>VLOOKUP(мпф1[[#This Row],[Номенклатура]],[1]!Таблица213[[product_name]:[упаковка]],7,FALSE)</f>
        <v>204</v>
      </c>
      <c r="E1294" t="s">
        <v>84</v>
      </c>
      <c r="F1294" s="7">
        <v>2127.8377978922413</v>
      </c>
      <c r="G1294" t="str">
        <f>VLOOKUP(мпф1[[#This Row],[артикул]],[1]!Таблица213[[code]:[упаковка]],4,FALSE)</f>
        <v>ОХЛ</v>
      </c>
      <c r="H1294" t="str">
        <f>VLOOKUP(мпф1[[#This Row],[артикул]],[1]!Таблица213[[code]:[упаковка]],5,FALSE)</f>
        <v>крыло</v>
      </c>
      <c r="I1294" s="7" cm="1">
        <f t="array" ref="I1294">INDEX('[1]прайс ЗПП'!$A$1:$D$1080,MATCH(1,(мпф1[[#This Row],[артикул]]='[1]прайс ЗПП'!$B$1:$B$1080)*(мпф1[[#This Row],[Source.Name.1]]='[1]прайс ЗПП'!$A$1:$A$1080),0),4)</f>
        <v>841.8213669818382</v>
      </c>
      <c r="J1294" s="7">
        <f>мпф1[[#This Row],[цена]]*мпф1[[#This Row],[объем]]</f>
        <v>1791259.3237372709</v>
      </c>
      <c r="K1294" s="7">
        <v>298.07799999999997</v>
      </c>
      <c r="L1294" t="s">
        <v>187</v>
      </c>
    </row>
    <row r="1295" spans="1:12" x14ac:dyDescent="0.35">
      <c r="A1295" t="s">
        <v>147</v>
      </c>
      <c r="B1295" t="s">
        <v>199</v>
      </c>
      <c r="C1295" t="s">
        <v>194</v>
      </c>
      <c r="D1295">
        <f>VLOOKUP(мпф1[[#This Row],[Номенклатура]],[1]!Таблица213[[product_name]:[упаковка]],7,FALSE)</f>
        <v>952</v>
      </c>
      <c r="E1295" t="s">
        <v>86</v>
      </c>
      <c r="F1295" s="7">
        <v>1697.3517403076587</v>
      </c>
      <c r="G1295" t="str">
        <f>VLOOKUP(мпф1[[#This Row],[артикул]],[1]!Таблица213[[code]:[упаковка]],4,FALSE)</f>
        <v>ОХЛ</v>
      </c>
      <c r="H1295" t="str">
        <f>VLOOKUP(мпф1[[#This Row],[артикул]],[1]!Таблица213[[code]:[упаковка]],5,FALSE)</f>
        <v>голень</v>
      </c>
      <c r="I1295" s="7" cm="1">
        <f t="array" ref="I1295">INDEX('[1]прайс ЗПП'!$A$1:$D$1080,MATCH(1,(мпф1[[#This Row],[артикул]]='[1]прайс ЗПП'!$B$1:$B$1080)*(мпф1[[#This Row],[Source.Name.1]]='[1]прайс ЗПП'!$A$1:$A$1080),0),4)</f>
        <v>886.256214184334</v>
      </c>
      <c r="J1295" s="7">
        <f>мпф1[[#This Row],[цена]]*мпф1[[#This Row],[объем]]</f>
        <v>1504288.5275042565</v>
      </c>
      <c r="K1295" s="7">
        <v>47.2</v>
      </c>
      <c r="L1295" t="s">
        <v>187</v>
      </c>
    </row>
    <row r="1296" spans="1:12" x14ac:dyDescent="0.35">
      <c r="A1296" t="s">
        <v>147</v>
      </c>
      <c r="B1296" t="s">
        <v>199</v>
      </c>
      <c r="C1296" t="s">
        <v>194</v>
      </c>
      <c r="D1296">
        <f>VLOOKUP(мпф1[[#This Row],[Номенклатура]],[1]!Таблица213[[product_name]:[упаковка]],7,FALSE)</f>
        <v>953</v>
      </c>
      <c r="E1296" t="s">
        <v>87</v>
      </c>
      <c r="F1296" s="7">
        <v>1696.8228118891298</v>
      </c>
      <c r="G1296" t="str">
        <f>VLOOKUP(мпф1[[#This Row],[артикул]],[1]!Таблица213[[code]:[упаковка]],4,FALSE)</f>
        <v>ОХЛ</v>
      </c>
      <c r="H1296" t="str">
        <f>VLOOKUP(мпф1[[#This Row],[артикул]],[1]!Таблица213[[code]:[упаковка]],5,FALSE)</f>
        <v>бедро</v>
      </c>
      <c r="I1296" s="7" cm="1">
        <f t="array" ref="I1296">INDEX('[1]прайс ЗПП'!$A$1:$D$1080,MATCH(1,(мпф1[[#This Row],[артикул]]='[1]прайс ЗПП'!$B$1:$B$1080)*(мпф1[[#This Row],[Source.Name.1]]='[1]прайс ЗПП'!$A$1:$A$1080),0),4)</f>
        <v>897.50906924129276</v>
      </c>
      <c r="J1296" s="7">
        <f>мпф1[[#This Row],[цена]]*мпф1[[#This Row],[объем]]</f>
        <v>1522913.8625660061</v>
      </c>
      <c r="K1296" s="7">
        <v>814.2</v>
      </c>
      <c r="L1296" t="s">
        <v>187</v>
      </c>
    </row>
    <row r="1297" spans="1:12" x14ac:dyDescent="0.35">
      <c r="A1297" t="s">
        <v>147</v>
      </c>
      <c r="B1297" t="s">
        <v>199</v>
      </c>
      <c r="C1297" t="s">
        <v>194</v>
      </c>
      <c r="D1297">
        <f>VLOOKUP(мпф1[[#This Row],[Номенклатура]],[1]!Таблица213[[product_name]:[упаковка]],7,FALSE)</f>
        <v>954</v>
      </c>
      <c r="E1297" s="22" t="s">
        <v>191</v>
      </c>
      <c r="F1297" s="7">
        <v>638.63876391456847</v>
      </c>
      <c r="G1297" t="str">
        <f>VLOOKUP(мпф1[[#This Row],[артикул]],[1]!Таблица213[[code]:[упаковка]],4,FALSE)</f>
        <v>ОХЛ</v>
      </c>
      <c r="H1297" t="str">
        <f>VLOOKUP(мпф1[[#This Row],[артикул]],[1]!Таблица213[[code]:[упаковка]],5,FALSE)</f>
        <v>филе</v>
      </c>
      <c r="I1297" s="7" cm="1">
        <f t="array" ref="I1297">INDEX('[1]прайс ЗПП'!$A$1:$D$1080,MATCH(1,(мпф1[[#This Row],[артикул]]='[1]прайс ЗПП'!$B$1:$B$1080)*(мпф1[[#This Row],[Source.Name.1]]='[1]прайс ЗПП'!$A$1:$A$1080),0),4)</f>
        <v>1092.83193523881</v>
      </c>
      <c r="J1297" s="7">
        <f>мпф1[[#This Row],[цена]]*мпф1[[#This Row],[объем]]</f>
        <v>697924.83628727938</v>
      </c>
      <c r="K1297" s="7">
        <v>611.80000000000007</v>
      </c>
      <c r="L1297" t="s">
        <v>187</v>
      </c>
    </row>
    <row r="1298" spans="1:12" x14ac:dyDescent="0.35">
      <c r="A1298" t="s">
        <v>147</v>
      </c>
      <c r="B1298" t="s">
        <v>199</v>
      </c>
      <c r="C1298" t="s">
        <v>194</v>
      </c>
      <c r="D1298">
        <f>VLOOKUP(мпф1[[#This Row],[Номенклатура]],[1]!Таблица213[[product_name]:[упаковка]],7,FALSE)</f>
        <v>958</v>
      </c>
      <c r="E1298" t="s">
        <v>58</v>
      </c>
      <c r="F1298" s="7">
        <v>907.32391301197879</v>
      </c>
      <c r="G1298" t="str">
        <f>VLOOKUP(мпф1[[#This Row],[артикул]],[1]!Таблица213[[code]:[упаковка]],4,FALSE)</f>
        <v>ОХЛ</v>
      </c>
      <c r="H1298" t="str">
        <f>VLOOKUP(мпф1[[#This Row],[артикул]],[1]!Таблица213[[code]:[упаковка]],5,FALSE)</f>
        <v>табак</v>
      </c>
      <c r="I1298" s="7" cm="1">
        <f t="array" ref="I1298">INDEX('[1]прайс ЗПП'!$A$1:$D$1080,MATCH(1,(мпф1[[#This Row],[артикул]]='[1]прайс ЗПП'!$B$1:$B$1080)*(мпф1[[#This Row],[Source.Name.1]]='[1]прайс ЗПП'!$A$1:$A$1080),0),4)</f>
        <v>780.57683425800747</v>
      </c>
      <c r="J1298" s="7">
        <f>мпф1[[#This Row],[цена]]*мпф1[[#This Row],[объем]]</f>
        <v>708236.02766547818</v>
      </c>
      <c r="K1298" s="7">
        <v>404.76931754874653</v>
      </c>
      <c r="L1298" t="s">
        <v>187</v>
      </c>
    </row>
    <row r="1299" spans="1:12" x14ac:dyDescent="0.35">
      <c r="A1299" t="s">
        <v>147</v>
      </c>
      <c r="B1299" t="s">
        <v>199</v>
      </c>
      <c r="C1299" t="s">
        <v>194</v>
      </c>
      <c r="D1299">
        <f>VLOOKUP(мпф1[[#This Row],[Номенклатура]],[1]!Таблица213[[product_name]:[упаковка]],7,FALSE)</f>
        <v>205</v>
      </c>
      <c r="E1299" t="s">
        <v>88</v>
      </c>
      <c r="F1299" s="7">
        <v>2123.2925644013121</v>
      </c>
      <c r="G1299" t="str">
        <f>VLOOKUP(мпф1[[#This Row],[артикул]],[1]!Таблица213[[code]:[упаковка]],4,FALSE)</f>
        <v>ОХЛ</v>
      </c>
      <c r="H1299" t="str">
        <f>VLOOKUP(мпф1[[#This Row],[артикул]],[1]!Таблица213[[code]:[упаковка]],5,FALSE)</f>
        <v>рагу</v>
      </c>
      <c r="I1299" s="7" cm="1">
        <f t="array" ref="I1299">INDEX('[1]прайс ЗПП'!$A$1:$D$1080,MATCH(1,(мпф1[[#This Row],[артикул]]='[1]прайс ЗПП'!$B$1:$B$1080)*(мпф1[[#This Row],[Source.Name.1]]='[1]прайс ЗПП'!$A$1:$A$1080),0),4)</f>
        <v>598.24825823633125</v>
      </c>
      <c r="J1299" s="7">
        <f>мпф1[[#This Row],[цена]]*мпф1[[#This Row],[объем]]</f>
        <v>1270256.0783792383</v>
      </c>
      <c r="K1299" s="7">
        <v>504</v>
      </c>
      <c r="L1299" t="s">
        <v>187</v>
      </c>
    </row>
    <row r="1300" spans="1:12" x14ac:dyDescent="0.35">
      <c r="A1300" t="s">
        <v>147</v>
      </c>
      <c r="B1300" t="s">
        <v>199</v>
      </c>
      <c r="C1300" t="s">
        <v>194</v>
      </c>
      <c r="D1300">
        <f>VLOOKUP(мпф1[[#This Row],[Номенклатура]],[1]!Таблица213[[product_name]:[упаковка]],7,FALSE)</f>
        <v>960</v>
      </c>
      <c r="E1300" t="s">
        <v>189</v>
      </c>
      <c r="F1300" s="7">
        <v>108.62059592829569</v>
      </c>
      <c r="G1300" t="str">
        <f>VLOOKUP(мпф1[[#This Row],[артикул]],[1]!Таблица213[[code]:[упаковка]],4,FALSE)</f>
        <v>ОХЛ</v>
      </c>
      <c r="H1300" t="str">
        <f>VLOOKUP(мпф1[[#This Row],[артикул]],[1]!Таблица213[[code]:[упаковка]],5,FALSE)</f>
        <v>крыло</v>
      </c>
      <c r="I1300" s="7" cm="1">
        <f t="array" ref="I1300">INDEX('[1]прайс ЗПП'!$A$1:$D$1080,MATCH(1,(мпф1[[#This Row],[артикул]]='[1]прайс ЗПП'!$B$1:$B$1080)*(мпф1[[#This Row],[Source.Name.1]]='[1]прайс ЗПП'!$A$1:$A$1080),0),4)</f>
        <v>852.59931193893669</v>
      </c>
      <c r="J1300" s="7">
        <f>мпф1[[#This Row],[цена]]*мпф1[[#This Row],[объем]]</f>
        <v>92609.845350862175</v>
      </c>
      <c r="K1300" s="7">
        <v>405.25501909140382</v>
      </c>
      <c r="L1300" t="s">
        <v>187</v>
      </c>
    </row>
    <row r="1301" spans="1:12" x14ac:dyDescent="0.35">
      <c r="A1301" t="s">
        <v>147</v>
      </c>
      <c r="B1301" t="s">
        <v>199</v>
      </c>
      <c r="C1301" t="s">
        <v>194</v>
      </c>
      <c r="D1301">
        <f>VLOOKUP(мпф1[[#This Row],[Номенклатура]],[1]!Таблица213[[product_name]:[упаковка]],7,FALSE)</f>
        <v>1066</v>
      </c>
      <c r="E1301" t="s">
        <v>63</v>
      </c>
      <c r="F1301" s="7">
        <v>218.05376837328382</v>
      </c>
      <c r="G1301" t="str">
        <f>VLOOKUP(мпф1[[#This Row],[артикул]],[1]!Таблица213[[code]:[упаковка]],4,FALSE)</f>
        <v>ОХЛ</v>
      </c>
      <c r="H1301" t="str">
        <f>VLOOKUP(мпф1[[#This Row],[артикул]],[1]!Таблица213[[code]:[упаковка]],5,FALSE)</f>
        <v>бедро</v>
      </c>
      <c r="I1301" s="7" cm="1">
        <f t="array" ref="I1301">INDEX('[1]прайс ЗПП'!$A$1:$D$1080,MATCH(1,(мпф1[[#This Row],[артикул]]='[1]прайс ЗПП'!$B$1:$B$1080)*(мпф1[[#This Row],[Source.Name.1]]='[1]прайс ЗПП'!$A$1:$A$1080),0),4)</f>
        <v>878.17768515413422</v>
      </c>
      <c r="J1301" s="7">
        <f>мпф1[[#This Row],[цена]]*мпф1[[#This Row],[объем]]</f>
        <v>191489.95354918615</v>
      </c>
      <c r="K1301" s="7">
        <v>1216.1083765204132</v>
      </c>
      <c r="L1301" t="s">
        <v>187</v>
      </c>
    </row>
    <row r="1302" spans="1:12" x14ac:dyDescent="0.35">
      <c r="A1302" t="s">
        <v>147</v>
      </c>
      <c r="B1302" t="s">
        <v>199</v>
      </c>
      <c r="C1302" t="s">
        <v>194</v>
      </c>
      <c r="D1302">
        <f>VLOOKUP(мпф1[[#This Row],[Номенклатура]],[1]!Таблица213[[product_name]:[упаковка]],7,FALSE)</f>
        <v>1065</v>
      </c>
      <c r="E1302" t="s">
        <v>64</v>
      </c>
      <c r="F1302" s="7">
        <v>212.22645645671639</v>
      </c>
      <c r="G1302" t="str">
        <f>VLOOKUP(мпф1[[#This Row],[артикул]],[1]!Таблица213[[code]:[упаковка]],4,FALSE)</f>
        <v>ОХЛ</v>
      </c>
      <c r="H1302" t="str">
        <f>VLOOKUP(мпф1[[#This Row],[артикул]],[1]!Таблица213[[code]:[упаковка]],5,FALSE)</f>
        <v>филе</v>
      </c>
      <c r="I1302" s="7" cm="1">
        <f t="array" ref="I1302">INDEX('[1]прайс ЗПП'!$A$1:$D$1080,MATCH(1,(мпф1[[#This Row],[артикул]]='[1]прайс ЗПП'!$B$1:$B$1080)*(мпф1[[#This Row],[Source.Name.1]]='[1]прайс ЗПП'!$A$1:$A$1080),0),4)</f>
        <v>1030.191076987385</v>
      </c>
      <c r="J1302" s="7">
        <f>мпф1[[#This Row],[цена]]*мпф1[[#This Row],[объем]]</f>
        <v>218633.80174236104</v>
      </c>
      <c r="K1302" s="7">
        <v>952.28802417370366</v>
      </c>
      <c r="L1302" t="s">
        <v>187</v>
      </c>
    </row>
    <row r="1303" spans="1:12" x14ac:dyDescent="0.35">
      <c r="A1303" t="s">
        <v>147</v>
      </c>
      <c r="B1303" t="s">
        <v>199</v>
      </c>
      <c r="C1303" t="s">
        <v>194</v>
      </c>
      <c r="D1303">
        <f>VLOOKUP(мпф1[[#This Row],[Номенклатура]],[1]!Таблица213[[product_name]:[упаковка]],7,FALSE)</f>
        <v>744</v>
      </c>
      <c r="E1303" t="s">
        <v>92</v>
      </c>
      <c r="F1303" s="7">
        <v>5316.3541411716697</v>
      </c>
      <c r="G1303" t="str">
        <f>VLOOKUP(мпф1[[#This Row],[артикул]],[1]!Таблица213[[code]:[упаковка]],4,FALSE)</f>
        <v>ОХЛ</v>
      </c>
      <c r="H1303" t="str">
        <f>VLOOKUP(мпф1[[#This Row],[артикул]],[1]!Таблица213[[code]:[упаковка]],5,FALSE)</f>
        <v>шея</v>
      </c>
      <c r="I1303" s="7" cm="1">
        <f t="array" ref="I1303">INDEX('[1]прайс ЗПП'!$A$1:$D$1080,MATCH(1,(мпф1[[#This Row],[артикул]]='[1]прайс ЗПП'!$B$1:$B$1080)*(мпф1[[#This Row],[Source.Name.1]]='[1]прайс ЗПП'!$A$1:$A$1080),0),4)</f>
        <v>347.78104759083237</v>
      </c>
      <c r="J1303" s="7">
        <f>мпф1[[#This Row],[цена]]*мпф1[[#This Row],[объем]]</f>
        <v>1848927.2125805432</v>
      </c>
      <c r="K1303" s="7">
        <v>924.13515876909526</v>
      </c>
      <c r="L1303" t="s">
        <v>187</v>
      </c>
    </row>
    <row r="1304" spans="1:12" x14ac:dyDescent="0.35">
      <c r="A1304" t="s">
        <v>147</v>
      </c>
      <c r="B1304" t="s">
        <v>200</v>
      </c>
      <c r="C1304" t="s">
        <v>95</v>
      </c>
      <c r="D1304">
        <f>VLOOKUP(мпф1[[#This Row],[Номенклатура]],[1]!Таблица213[[product_name]:[упаковка]],7,FALSE)</f>
        <v>716</v>
      </c>
      <c r="E1304" t="s">
        <v>34</v>
      </c>
      <c r="F1304" s="7">
        <v>3433.9891188366928</v>
      </c>
      <c r="G1304" t="str">
        <f>VLOOKUP(мпф1[[#This Row],[артикул]],[1]!Таблица213[[code]:[упаковка]],4,FALSE)</f>
        <v>ОХЛ</v>
      </c>
      <c r="H1304" t="str">
        <f>VLOOKUP(мпф1[[#This Row],[артикул]],[1]!Таблица213[[code]:[упаковка]],5,FALSE)</f>
        <v>четвертина</v>
      </c>
      <c r="I1304" s="7" cm="1">
        <f t="array" ref="I1304">INDEX('[1]прайс ЗПП'!$A$1:$D$1080,MATCH(1,(мпф1[[#This Row],[артикул]]='[1]прайс ЗПП'!$B$1:$B$1080)*(мпф1[[#This Row],[Source.Name.1]]='[1]прайс ЗПП'!$A$1:$A$1080),0),4)</f>
        <v>824.41362190160498</v>
      </c>
      <c r="J1304" s="7">
        <f>мпф1[[#This Row],[цена]]*мпф1[[#This Row],[объем]]</f>
        <v>2831027.407030859</v>
      </c>
      <c r="K1304" s="7">
        <v>751.97478050484528</v>
      </c>
      <c r="L1304" t="s">
        <v>187</v>
      </c>
    </row>
    <row r="1305" spans="1:12" x14ac:dyDescent="0.35">
      <c r="A1305" t="s">
        <v>147</v>
      </c>
      <c r="B1305" t="s">
        <v>200</v>
      </c>
      <c r="C1305" t="s">
        <v>95</v>
      </c>
      <c r="D1305">
        <f>VLOOKUP(мпф1[[#This Row],[Номенклатура]],[1]!Таблица213[[product_name]:[упаковка]],7,FALSE)</f>
        <v>701</v>
      </c>
      <c r="E1305" t="s">
        <v>26</v>
      </c>
      <c r="F1305" s="7">
        <v>43665.340464710243</v>
      </c>
      <c r="G1305" t="str">
        <f>VLOOKUP(мпф1[[#This Row],[артикул]],[1]!Таблица213[[code]:[упаковка]],4,FALSE)</f>
        <v>ОХЛ</v>
      </c>
      <c r="H1305" t="str">
        <f>VLOOKUP(мпф1[[#This Row],[артикул]],[1]!Таблица213[[code]:[упаковка]],5,FALSE)</f>
        <v>тушка</v>
      </c>
      <c r="I1305" s="7" cm="1">
        <f t="array" ref="I1305">INDEX('[1]прайс ЗПП'!$A$1:$D$1080,MATCH(1,(мпф1[[#This Row],[артикул]]='[1]прайс ЗПП'!$B$1:$B$1080)*(мпф1[[#This Row],[Source.Name.1]]='[1]прайс ЗПП'!$A$1:$A$1080),0),4)</f>
        <v>829.81914527362835</v>
      </c>
      <c r="J1305" s="7">
        <f>мпф1[[#This Row],[цена]]*мпф1[[#This Row],[объем]]</f>
        <v>36234335.502507836</v>
      </c>
      <c r="K1305" s="7">
        <v>270.81242692077444</v>
      </c>
      <c r="L1305" t="s">
        <v>187</v>
      </c>
    </row>
    <row r="1306" spans="1:12" x14ac:dyDescent="0.35">
      <c r="A1306" t="s">
        <v>147</v>
      </c>
      <c r="B1306" t="s">
        <v>200</v>
      </c>
      <c r="C1306" t="s">
        <v>95</v>
      </c>
      <c r="D1306">
        <f>VLOOKUP(мпф1[[#This Row],[Номенклатура]],[1]!Таблица213[[product_name]:[упаковка]],7,FALSE)</f>
        <v>718</v>
      </c>
      <c r="E1306" t="s">
        <v>36</v>
      </c>
      <c r="F1306" s="7">
        <v>71062.561874887979</v>
      </c>
      <c r="G1306" t="str">
        <f>VLOOKUP(мпф1[[#This Row],[артикул]],[1]!Таблица213[[code]:[упаковка]],4,FALSE)</f>
        <v>ОХЛ</v>
      </c>
      <c r="H1306" t="str">
        <f>VLOOKUP(мпф1[[#This Row],[артикул]],[1]!Таблица213[[code]:[упаковка]],5,FALSE)</f>
        <v>филе</v>
      </c>
      <c r="I1306" s="7" cm="1">
        <f t="array" ref="I1306">INDEX('[1]прайс ЗПП'!$A$1:$D$1080,MATCH(1,(мпф1[[#This Row],[артикул]]='[1]прайс ЗПП'!$B$1:$B$1080)*(мпф1[[#This Row],[Source.Name.1]]='[1]прайс ЗПП'!$A$1:$A$1080),0),4)</f>
        <v>1115.6012441929406</v>
      </c>
      <c r="J1306" s="7">
        <f>мпф1[[#This Row],[цена]]*мпф1[[#This Row],[объем]]</f>
        <v>79277482.443162858</v>
      </c>
      <c r="K1306" s="7">
        <v>2028.6</v>
      </c>
      <c r="L1306" t="s">
        <v>187</v>
      </c>
    </row>
    <row r="1307" spans="1:12" x14ac:dyDescent="0.35">
      <c r="A1307" t="s">
        <v>147</v>
      </c>
      <c r="B1307" t="s">
        <v>200</v>
      </c>
      <c r="C1307" t="s">
        <v>95</v>
      </c>
      <c r="D1307">
        <f>VLOOKUP(мпф1[[#This Row],[Номенклатура]],[1]!Таблица213[[product_name]:[упаковка]],7,FALSE)</f>
        <v>734</v>
      </c>
      <c r="E1307" t="s">
        <v>49</v>
      </c>
      <c r="F1307" s="7">
        <v>1777.464973009203</v>
      </c>
      <c r="G1307" t="str">
        <f>VLOOKUP(мпф1[[#This Row],[артикул]],[1]!Таблица213[[code]:[упаковка]],4,FALSE)</f>
        <v>ОХЛ</v>
      </c>
      <c r="H1307" t="str">
        <f>VLOOKUP(мпф1[[#This Row],[артикул]],[1]!Таблица213[[code]:[упаковка]],5,FALSE)</f>
        <v>сердце</v>
      </c>
      <c r="I1307" s="7" cm="1">
        <f t="array" ref="I1307">INDEX('[1]прайс ЗПП'!$A$1:$D$1080,MATCH(1,(мпф1[[#This Row],[артикул]]='[1]прайс ЗПП'!$B$1:$B$1080)*(мпф1[[#This Row],[Source.Name.1]]='[1]прайс ЗПП'!$A$1:$A$1080),0),4)</f>
        <v>896.34238000183404</v>
      </c>
      <c r="J1307" s="7">
        <f>мпф1[[#This Row],[цена]]*мпф1[[#This Row],[объем]]</f>
        <v>1593217.1842769647</v>
      </c>
      <c r="K1307" s="7">
        <v>2034</v>
      </c>
      <c r="L1307" t="s">
        <v>187</v>
      </c>
    </row>
    <row r="1308" spans="1:12" x14ac:dyDescent="0.35">
      <c r="A1308" t="s">
        <v>147</v>
      </c>
      <c r="B1308" t="s">
        <v>200</v>
      </c>
      <c r="C1308" t="s">
        <v>95</v>
      </c>
      <c r="D1308">
        <f>VLOOKUP(мпф1[[#This Row],[Номенклатура]],[1]!Таблица213[[product_name]:[упаковка]],7,FALSE)</f>
        <v>732</v>
      </c>
      <c r="E1308" t="s">
        <v>47</v>
      </c>
      <c r="F1308" s="7">
        <v>3552.4025367276136</v>
      </c>
      <c r="G1308" t="str">
        <f>VLOOKUP(мпф1[[#This Row],[артикул]],[1]!Таблица213[[code]:[упаковка]],4,FALSE)</f>
        <v>ОХЛ</v>
      </c>
      <c r="H1308" t="str">
        <f>VLOOKUP(мпф1[[#This Row],[артикул]],[1]!Таблица213[[code]:[упаковка]],5,FALSE)</f>
        <v>печень</v>
      </c>
      <c r="I1308" s="7" cm="1">
        <f t="array" ref="I1308">INDEX('[1]прайс ЗПП'!$A$1:$D$1080,MATCH(1,(мпф1[[#This Row],[артикул]]='[1]прайс ЗПП'!$B$1:$B$1080)*(мпф1[[#This Row],[Source.Name.1]]='[1]прайс ЗПП'!$A$1:$A$1080),0),4)</f>
        <v>536.38736888300605</v>
      </c>
      <c r="J1308" s="7">
        <f>мпф1[[#This Row],[цена]]*мпф1[[#This Row],[объем]]</f>
        <v>1905463.8498886409</v>
      </c>
      <c r="K1308" s="7">
        <v>146.9</v>
      </c>
      <c r="L1308" t="s">
        <v>187</v>
      </c>
    </row>
    <row r="1309" spans="1:12" x14ac:dyDescent="0.35">
      <c r="A1309" t="s">
        <v>147</v>
      </c>
      <c r="B1309" t="s">
        <v>200</v>
      </c>
      <c r="C1309" t="s">
        <v>95</v>
      </c>
      <c r="D1309">
        <f>VLOOKUP(мпф1[[#This Row],[Номенклатура]],[1]!Таблица213[[product_name]:[упаковка]],7,FALSE)</f>
        <v>714</v>
      </c>
      <c r="E1309" t="s">
        <v>32</v>
      </c>
      <c r="F1309" s="7">
        <v>35531.115514632082</v>
      </c>
      <c r="G1309" t="str">
        <f>VLOOKUP(мпф1[[#This Row],[артикул]],[1]!Таблица213[[code]:[упаковка]],4,FALSE)</f>
        <v>ОХЛ</v>
      </c>
      <c r="H1309" t="str">
        <f>VLOOKUP(мпф1[[#This Row],[артикул]],[1]!Таблица213[[code]:[упаковка]],5,FALSE)</f>
        <v>крыло</v>
      </c>
      <c r="I1309" s="7" cm="1">
        <f t="array" ref="I1309">INDEX('[1]прайс ЗПП'!$A$1:$D$1080,MATCH(1,(мпф1[[#This Row],[артикул]]='[1]прайс ЗПП'!$B$1:$B$1080)*(мпф1[[#This Row],[Source.Name.1]]='[1]прайс ЗПП'!$A$1:$A$1080),0),4)</f>
        <v>861.98555697690119</v>
      </c>
      <c r="J1309" s="7">
        <f>мпф1[[#This Row],[цена]]*мпф1[[#This Row],[объем]]</f>
        <v>30627308.396890752</v>
      </c>
      <c r="K1309" s="7">
        <v>3652.29</v>
      </c>
      <c r="L1309" t="s">
        <v>187</v>
      </c>
    </row>
    <row r="1310" spans="1:12" x14ac:dyDescent="0.35">
      <c r="A1310" t="s">
        <v>147</v>
      </c>
      <c r="B1310" t="s">
        <v>200</v>
      </c>
      <c r="C1310" t="s">
        <v>95</v>
      </c>
      <c r="D1310">
        <f>VLOOKUP(мпф1[[#This Row],[Номенклатура]],[1]!Таблица213[[product_name]:[упаковка]],7,FALSE)</f>
        <v>730</v>
      </c>
      <c r="E1310" t="s">
        <v>45</v>
      </c>
      <c r="F1310" s="7">
        <v>356.28723349496227</v>
      </c>
      <c r="G1310" t="str">
        <f>VLOOKUP(мпф1[[#This Row],[артикул]],[1]!Таблица213[[code]:[упаковка]],4,FALSE)</f>
        <v>ОХЛ</v>
      </c>
      <c r="H1310" t="str">
        <f>VLOOKUP(мпф1[[#This Row],[артикул]],[1]!Таблица213[[code]:[упаковка]],5,FALSE)</f>
        <v>желудки</v>
      </c>
      <c r="I1310" s="7" cm="1">
        <f t="array" ref="I1310">INDEX('[1]прайс ЗПП'!$A$1:$D$1080,MATCH(1,(мпф1[[#This Row],[артикул]]='[1]прайс ЗПП'!$B$1:$B$1080)*(мпф1[[#This Row],[Source.Name.1]]='[1]прайс ЗПП'!$A$1:$A$1080),0),4)</f>
        <v>560.90275787115536</v>
      </c>
      <c r="J1310" s="7">
        <f>мпф1[[#This Row],[цена]]*мпф1[[#This Row],[объем]]</f>
        <v>199842.49186160861</v>
      </c>
      <c r="K1310" s="7">
        <v>5284.32</v>
      </c>
      <c r="L1310" t="s">
        <v>187</v>
      </c>
    </row>
    <row r="1311" spans="1:12" x14ac:dyDescent="0.35">
      <c r="A1311" t="s">
        <v>147</v>
      </c>
      <c r="B1311" t="s">
        <v>200</v>
      </c>
      <c r="C1311" t="s">
        <v>95</v>
      </c>
      <c r="D1311">
        <f>VLOOKUP(мпф1[[#This Row],[Номенклатура]],[1]!Таблица213[[product_name]:[упаковка]],7,FALSE)</f>
        <v>727</v>
      </c>
      <c r="E1311" t="s">
        <v>38</v>
      </c>
      <c r="F1311" s="7">
        <v>6070.0100024251124</v>
      </c>
      <c r="G1311" t="str">
        <f>VLOOKUP(мпф1[[#This Row],[артикул]],[1]!Таблица213[[code]:[упаковка]],4,FALSE)</f>
        <v>ОХЛ</v>
      </c>
      <c r="H1311" t="str">
        <f>VLOOKUP(мпф1[[#This Row],[артикул]],[1]!Таблица213[[code]:[упаковка]],5,FALSE)</f>
        <v>грудка</v>
      </c>
      <c r="I1311" s="7" cm="1">
        <f t="array" ref="I1311">INDEX('[1]прайс ЗПП'!$A$1:$D$1080,MATCH(1,(мпф1[[#This Row],[артикул]]='[1]прайс ЗПП'!$B$1:$B$1080)*(мпф1[[#This Row],[Source.Name.1]]='[1]прайс ЗПП'!$A$1:$A$1080),0),4)</f>
        <v>892.01161834977916</v>
      </c>
      <c r="J1311" s="7">
        <f>мпф1[[#This Row],[цена]]*мпф1[[#This Row],[объем]]</f>
        <v>5414519.4456625711</v>
      </c>
      <c r="K1311" s="7">
        <v>3554.6149999999998</v>
      </c>
      <c r="L1311" t="s">
        <v>187</v>
      </c>
    </row>
    <row r="1312" spans="1:12" x14ac:dyDescent="0.35">
      <c r="A1312" t="s">
        <v>147</v>
      </c>
      <c r="B1312" t="s">
        <v>200</v>
      </c>
      <c r="C1312" t="s">
        <v>95</v>
      </c>
      <c r="D1312">
        <f>VLOOKUP(мпф1[[#This Row],[Номенклатура]],[1]!Таблица213[[product_name]:[упаковка]],7,FALSE)</f>
        <v>712</v>
      </c>
      <c r="E1312" t="s">
        <v>30</v>
      </c>
      <c r="F1312" s="7">
        <v>53297.651151102051</v>
      </c>
      <c r="G1312" t="str">
        <f>VLOOKUP(мпф1[[#This Row],[артикул]],[1]!Таблица213[[code]:[упаковка]],4,FALSE)</f>
        <v>ОХЛ</v>
      </c>
      <c r="H1312" t="str">
        <f>VLOOKUP(мпф1[[#This Row],[артикул]],[1]!Таблица213[[code]:[упаковка]],5,FALSE)</f>
        <v>голень</v>
      </c>
      <c r="I1312" s="7" cm="1">
        <f t="array" ref="I1312">INDEX('[1]прайс ЗПП'!$A$1:$D$1080,MATCH(1,(мпф1[[#This Row],[артикул]]='[1]прайс ЗПП'!$B$1:$B$1080)*(мпф1[[#This Row],[Source.Name.1]]='[1]прайс ЗПП'!$A$1:$A$1080),0),4)</f>
        <v>879.42371575734967</v>
      </c>
      <c r="J1312" s="7">
        <f>мпф1[[#This Row],[цена]]*мпф1[[#This Row],[объем]]</f>
        <v>46871218.41644115</v>
      </c>
      <c r="K1312" s="7">
        <v>4270.42</v>
      </c>
      <c r="L1312" t="s">
        <v>187</v>
      </c>
    </row>
    <row r="1313" spans="1:12" x14ac:dyDescent="0.35">
      <c r="A1313" t="s">
        <v>147</v>
      </c>
      <c r="B1313" t="s">
        <v>200</v>
      </c>
      <c r="C1313" t="s">
        <v>95</v>
      </c>
      <c r="D1313">
        <f>VLOOKUP(мпф1[[#This Row],[Номенклатура]],[1]!Таблица213[[product_name]:[упаковка]],7,FALSE)</f>
        <v>710</v>
      </c>
      <c r="E1313" t="s">
        <v>28</v>
      </c>
      <c r="F1313" s="7">
        <v>53293.811876094049</v>
      </c>
      <c r="G1313" t="str">
        <f>VLOOKUP(мпф1[[#This Row],[артикул]],[1]!Таблица213[[code]:[упаковка]],4,FALSE)</f>
        <v>ОХЛ</v>
      </c>
      <c r="H1313" t="str">
        <f>VLOOKUP(мпф1[[#This Row],[артикул]],[1]!Таблица213[[code]:[упаковка]],5,FALSE)</f>
        <v>бедро</v>
      </c>
      <c r="I1313" s="7" cm="1">
        <f t="array" ref="I1313">INDEX('[1]прайс ЗПП'!$A$1:$D$1080,MATCH(1,(мпф1[[#This Row],[артикул]]='[1]прайс ЗПП'!$B$1:$B$1080)*(мпф1[[#This Row],[Source.Name.1]]='[1]прайс ЗПП'!$A$1:$A$1080),0),4)</f>
        <v>845.50826325908452</v>
      </c>
      <c r="J1313" s="7">
        <f>мпф1[[#This Row],[цена]]*мпф1[[#This Row],[объем]]</f>
        <v>45060358.321812652</v>
      </c>
      <c r="K1313" s="7">
        <v>2492.9369999999999</v>
      </c>
      <c r="L1313" t="s">
        <v>187</v>
      </c>
    </row>
    <row r="1314" spans="1:12" x14ac:dyDescent="0.35">
      <c r="A1314" t="s">
        <v>147</v>
      </c>
      <c r="B1314" t="s">
        <v>200</v>
      </c>
      <c r="C1314" t="s">
        <v>95</v>
      </c>
      <c r="D1314">
        <f>VLOOKUP(мпф1[[#This Row],[Номенклатура]],[1]!Таблица213[[product_name]:[упаковка]],7,FALSE)</f>
        <v>958</v>
      </c>
      <c r="E1314" t="s">
        <v>58</v>
      </c>
      <c r="F1314" s="7">
        <v>1259.579079240159</v>
      </c>
      <c r="G1314" t="str">
        <f>VLOOKUP(мпф1[[#This Row],[артикул]],[1]!Таблица213[[code]:[упаковка]],4,FALSE)</f>
        <v>ОХЛ</v>
      </c>
      <c r="H1314" t="str">
        <f>VLOOKUP(мпф1[[#This Row],[артикул]],[1]!Таблица213[[code]:[упаковка]],5,FALSE)</f>
        <v>табак</v>
      </c>
      <c r="I1314" s="7" cm="1">
        <f t="array" ref="I1314">INDEX('[1]прайс ЗПП'!$A$1:$D$1080,MATCH(1,(мпф1[[#This Row],[артикул]]='[1]прайс ЗПП'!$B$1:$B$1080)*(мпф1[[#This Row],[Source.Name.1]]='[1]прайс ЗПП'!$A$1:$A$1080),0),4)</f>
        <v>780.57683425800747</v>
      </c>
      <c r="J1314" s="7">
        <f>мпф1[[#This Row],[цена]]*мпф1[[#This Row],[объем]]</f>
        <v>983198.25017089921</v>
      </c>
      <c r="K1314" s="7">
        <v>3106.7000000000003</v>
      </c>
      <c r="L1314" t="s">
        <v>187</v>
      </c>
    </row>
    <row r="1315" spans="1:12" x14ac:dyDescent="0.35">
      <c r="A1315" t="s">
        <v>147</v>
      </c>
      <c r="B1315" t="s">
        <v>201</v>
      </c>
      <c r="C1315" t="s">
        <v>95</v>
      </c>
      <c r="D1315">
        <f>VLOOKUP(мпф1[[#This Row],[Номенклатура]],[1]!Таблица213[[product_name]:[упаковка]],7,FALSE)</f>
        <v>958</v>
      </c>
      <c r="E1315" t="s">
        <v>58</v>
      </c>
      <c r="F1315" s="7">
        <v>3661.3188489777503</v>
      </c>
      <c r="G1315" t="str">
        <f>VLOOKUP(мпф1[[#This Row],[артикул]],[1]!Таблица213[[code]:[упаковка]],4,FALSE)</f>
        <v>ОХЛ</v>
      </c>
      <c r="H1315" t="str">
        <f>VLOOKUP(мпф1[[#This Row],[артикул]],[1]!Таблица213[[code]:[упаковка]],5,FALSE)</f>
        <v>табак</v>
      </c>
      <c r="I1315" s="7" cm="1">
        <f t="array" ref="I1315">INDEX('[1]прайс ЗПП'!$A$1:$D$1080,MATCH(1,(мпф1[[#This Row],[артикул]]='[1]прайс ЗПП'!$B$1:$B$1080)*(мпф1[[#This Row],[Source.Name.1]]='[1]прайс ЗПП'!$A$1:$A$1080),0),4)</f>
        <v>780.57683425800747</v>
      </c>
      <c r="J1315" s="7">
        <f>мпф1[[#This Row],[цена]]*мпф1[[#This Row],[объем]]</f>
        <v>2857940.6763442243</v>
      </c>
      <c r="K1315" s="7">
        <v>408.9</v>
      </c>
      <c r="L1315" t="s">
        <v>187</v>
      </c>
    </row>
    <row r="1316" spans="1:12" x14ac:dyDescent="0.35">
      <c r="A1316" t="s">
        <v>147</v>
      </c>
      <c r="B1316" t="s">
        <v>201</v>
      </c>
      <c r="C1316" t="s">
        <v>95</v>
      </c>
      <c r="D1316">
        <f>VLOOKUP(мпф1[[#This Row],[Номенклатура]],[1]!Таблица213[[product_name]:[упаковка]],7,FALSE)</f>
        <v>961</v>
      </c>
      <c r="E1316" t="s">
        <v>89</v>
      </c>
      <c r="F1316" s="7">
        <v>1827.2651075800513</v>
      </c>
      <c r="G1316" t="str">
        <f>VLOOKUP(мпф1[[#This Row],[артикул]],[1]!Таблица213[[code]:[упаковка]],4,FALSE)</f>
        <v>ОХЛ</v>
      </c>
      <c r="H1316" t="str">
        <f>VLOOKUP(мпф1[[#This Row],[артикул]],[1]!Таблица213[[code]:[упаковка]],5,FALSE)</f>
        <v>табак</v>
      </c>
      <c r="I1316" s="7" cm="1">
        <f t="array" ref="I1316">INDEX('[1]прайс ЗПП'!$A$1:$D$1080,MATCH(1,(мпф1[[#This Row],[артикул]]='[1]прайс ЗПП'!$B$1:$B$1080)*(мпф1[[#This Row],[Source.Name.1]]='[1]прайс ЗПП'!$A$1:$A$1080),0),4)</f>
        <v>771.02372775422987</v>
      </c>
      <c r="J1316" s="7">
        <f>мпф1[[#This Row],[цена]]*мпф1[[#This Row],[объем]]</f>
        <v>1408864.754841605</v>
      </c>
      <c r="K1316" s="7">
        <v>1323</v>
      </c>
      <c r="L1316" t="s">
        <v>187</v>
      </c>
    </row>
    <row r="1317" spans="1:12" x14ac:dyDescent="0.35">
      <c r="A1317" t="s">
        <v>147</v>
      </c>
      <c r="B1317" t="s">
        <v>201</v>
      </c>
      <c r="C1317" t="s">
        <v>95</v>
      </c>
      <c r="D1317">
        <f>VLOOKUP(мпф1[[#This Row],[Номенклатура]],[1]!Таблица213[[product_name]:[упаковка]],7,FALSE)</f>
        <v>701</v>
      </c>
      <c r="E1317" t="s">
        <v>26</v>
      </c>
      <c r="F1317" s="7">
        <v>4240.2682799135973</v>
      </c>
      <c r="G1317" t="str">
        <f>VLOOKUP(мпф1[[#This Row],[артикул]],[1]!Таблица213[[code]:[упаковка]],4,FALSE)</f>
        <v>ОХЛ</v>
      </c>
      <c r="H1317" t="str">
        <f>VLOOKUP(мпф1[[#This Row],[артикул]],[1]!Таблица213[[code]:[упаковка]],5,FALSE)</f>
        <v>тушка</v>
      </c>
      <c r="I1317" s="7" cm="1">
        <f t="array" ref="I1317">INDEX('[1]прайс ЗПП'!$A$1:$D$1080,MATCH(1,(мпф1[[#This Row],[артикул]]='[1]прайс ЗПП'!$B$1:$B$1080)*(мпф1[[#This Row],[Source.Name.1]]='[1]прайс ЗПП'!$A$1:$A$1080),0),4)</f>
        <v>829.81914527362835</v>
      </c>
      <c r="J1317" s="7">
        <f>мпф1[[#This Row],[цена]]*мпф1[[#This Row],[объем]]</f>
        <v>3518655.7997687794</v>
      </c>
      <c r="K1317" s="7">
        <v>5074.58</v>
      </c>
      <c r="L1317" t="s">
        <v>187</v>
      </c>
    </row>
    <row r="1318" spans="1:12" x14ac:dyDescent="0.35">
      <c r="A1318" t="s">
        <v>147</v>
      </c>
      <c r="B1318" t="s">
        <v>201</v>
      </c>
      <c r="C1318" t="s">
        <v>95</v>
      </c>
      <c r="D1318">
        <f>VLOOKUP(мпф1[[#This Row],[Номенклатура]],[1]!Таблица213[[product_name]:[упаковка]],7,FALSE)</f>
        <v>710</v>
      </c>
      <c r="E1318" t="s">
        <v>28</v>
      </c>
      <c r="F1318" s="7">
        <v>15593.162572554264</v>
      </c>
      <c r="G1318" t="str">
        <f>VLOOKUP(мпф1[[#This Row],[артикул]],[1]!Таблица213[[code]:[упаковка]],4,FALSE)</f>
        <v>ОХЛ</v>
      </c>
      <c r="H1318" t="str">
        <f>VLOOKUP(мпф1[[#This Row],[артикул]],[1]!Таблица213[[code]:[упаковка]],5,FALSE)</f>
        <v>бедро</v>
      </c>
      <c r="I1318" s="7" cm="1">
        <f t="array" ref="I1318">INDEX('[1]прайс ЗПП'!$A$1:$D$1080,MATCH(1,(мпф1[[#This Row],[артикул]]='[1]прайс ЗПП'!$B$1:$B$1080)*(мпф1[[#This Row],[Source.Name.1]]='[1]прайс ЗПП'!$A$1:$A$1080),0),4)</f>
        <v>845.50826325908452</v>
      </c>
      <c r="J1318" s="7">
        <f>мпф1[[#This Row],[цена]]*мпф1[[#This Row],[объем]]</f>
        <v>13184147.805436913</v>
      </c>
      <c r="K1318" s="7">
        <v>5184</v>
      </c>
      <c r="L1318" t="s">
        <v>187</v>
      </c>
    </row>
    <row r="1319" spans="1:12" x14ac:dyDescent="0.35">
      <c r="A1319" t="s">
        <v>147</v>
      </c>
      <c r="B1319" t="s">
        <v>201</v>
      </c>
      <c r="C1319" t="s">
        <v>95</v>
      </c>
      <c r="D1319">
        <f>VLOOKUP(мпф1[[#This Row],[Номенклатура]],[1]!Таблица213[[product_name]:[упаковка]],7,FALSE)</f>
        <v>712</v>
      </c>
      <c r="E1319" t="s">
        <v>30</v>
      </c>
      <c r="F1319" s="7">
        <v>15588.829123070172</v>
      </c>
      <c r="G1319" t="str">
        <f>VLOOKUP(мпф1[[#This Row],[артикул]],[1]!Таблица213[[code]:[упаковка]],4,FALSE)</f>
        <v>ОХЛ</v>
      </c>
      <c r="H1319" t="str">
        <f>VLOOKUP(мпф1[[#This Row],[артикул]],[1]!Таблица213[[code]:[упаковка]],5,FALSE)</f>
        <v>голень</v>
      </c>
      <c r="I1319" s="7" cm="1">
        <f t="array" ref="I1319">INDEX('[1]прайс ЗПП'!$A$1:$D$1080,MATCH(1,(мпф1[[#This Row],[артикул]]='[1]прайс ЗПП'!$B$1:$B$1080)*(мпф1[[#This Row],[Source.Name.1]]='[1]прайс ЗПП'!$A$1:$A$1080),0),4)</f>
        <v>879.42371575734967</v>
      </c>
      <c r="J1319" s="7">
        <f>мпф1[[#This Row],[цена]]*мпф1[[#This Row],[объем]]</f>
        <v>13709186.031716758</v>
      </c>
      <c r="K1319" s="7">
        <v>1526.184</v>
      </c>
      <c r="L1319" t="s">
        <v>187</v>
      </c>
    </row>
    <row r="1320" spans="1:12" x14ac:dyDescent="0.35">
      <c r="A1320" t="s">
        <v>147</v>
      </c>
      <c r="B1320" t="s">
        <v>201</v>
      </c>
      <c r="C1320" t="s">
        <v>95</v>
      </c>
      <c r="D1320">
        <f>VLOOKUP(мпф1[[#This Row],[Номенклатура]],[1]!Таблица213[[product_name]:[упаковка]],7,FALSE)</f>
        <v>714</v>
      </c>
      <c r="E1320" t="s">
        <v>32</v>
      </c>
      <c r="F1320" s="7">
        <v>8367.2125108519922</v>
      </c>
      <c r="G1320" t="str">
        <f>VLOOKUP(мпф1[[#This Row],[артикул]],[1]!Таблица213[[code]:[упаковка]],4,FALSE)</f>
        <v>ОХЛ</v>
      </c>
      <c r="H1320" t="str">
        <f>VLOOKUP(мпф1[[#This Row],[артикул]],[1]!Таблица213[[code]:[упаковка]],5,FALSE)</f>
        <v>крыло</v>
      </c>
      <c r="I1320" s="7" cm="1">
        <f t="array" ref="I1320">INDEX('[1]прайс ЗПП'!$A$1:$D$1080,MATCH(1,(мпф1[[#This Row],[артикул]]='[1]прайс ЗПП'!$B$1:$B$1080)*(мпф1[[#This Row],[Source.Name.1]]='[1]прайс ЗПП'!$A$1:$A$1080),0),4)</f>
        <v>861.98555697690119</v>
      </c>
      <c r="J1320" s="7">
        <f>мпф1[[#This Row],[цена]]*мпф1[[#This Row],[объем]]</f>
        <v>7212416.3365108501</v>
      </c>
      <c r="K1320" s="7">
        <v>1923.9579999999999</v>
      </c>
      <c r="L1320" t="s">
        <v>187</v>
      </c>
    </row>
    <row r="1321" spans="1:12" x14ac:dyDescent="0.35">
      <c r="A1321" t="s">
        <v>147</v>
      </c>
      <c r="B1321" t="s">
        <v>201</v>
      </c>
      <c r="C1321" t="s">
        <v>95</v>
      </c>
      <c r="D1321">
        <f>VLOOKUP(мпф1[[#This Row],[Номенклатура]],[1]!Таблица213[[product_name]:[упаковка]],7,FALSE)</f>
        <v>716</v>
      </c>
      <c r="E1321" t="s">
        <v>34</v>
      </c>
      <c r="F1321" s="7">
        <v>2295.398562193227</v>
      </c>
      <c r="G1321" t="str">
        <f>VLOOKUP(мпф1[[#This Row],[артикул]],[1]!Таблица213[[code]:[упаковка]],4,FALSE)</f>
        <v>ОХЛ</v>
      </c>
      <c r="H1321" t="str">
        <f>VLOOKUP(мпф1[[#This Row],[артикул]],[1]!Таблица213[[code]:[упаковка]],5,FALSE)</f>
        <v>четвертина</v>
      </c>
      <c r="I1321" s="7" cm="1">
        <f t="array" ref="I1321">INDEX('[1]прайс ЗПП'!$A$1:$D$1080,MATCH(1,(мпф1[[#This Row],[артикул]]='[1]прайс ЗПП'!$B$1:$B$1080)*(мпф1[[#This Row],[Source.Name.1]]='[1]прайс ЗПП'!$A$1:$A$1080),0),4)</f>
        <v>824.41362190160498</v>
      </c>
      <c r="J1321" s="7">
        <f>мпф1[[#This Row],[цена]]*мпф1[[#This Row],[объем]]</f>
        <v>1892357.8423654546</v>
      </c>
      <c r="K1321" s="7">
        <v>401.20000000000005</v>
      </c>
      <c r="L1321" t="s">
        <v>187</v>
      </c>
    </row>
    <row r="1322" spans="1:12" x14ac:dyDescent="0.35">
      <c r="A1322" t="s">
        <v>147</v>
      </c>
      <c r="B1322" t="s">
        <v>201</v>
      </c>
      <c r="C1322" t="s">
        <v>95</v>
      </c>
      <c r="D1322">
        <f>VLOOKUP(мпф1[[#This Row],[Номенклатура]],[1]!Таблица213[[product_name]:[упаковка]],7,FALSE)</f>
        <v>718</v>
      </c>
      <c r="E1322" t="s">
        <v>36</v>
      </c>
      <c r="F1322" s="7">
        <v>17762.808388302943</v>
      </c>
      <c r="G1322" t="str">
        <f>VLOOKUP(мпф1[[#This Row],[артикул]],[1]!Таблица213[[code]:[упаковка]],4,FALSE)</f>
        <v>ОХЛ</v>
      </c>
      <c r="H1322" t="str">
        <f>VLOOKUP(мпф1[[#This Row],[артикул]],[1]!Таблица213[[code]:[упаковка]],5,FALSE)</f>
        <v>филе</v>
      </c>
      <c r="I1322" s="7" cm="1">
        <f t="array" ref="I1322">INDEX('[1]прайс ЗПП'!$A$1:$D$1080,MATCH(1,(мпф1[[#This Row],[артикул]]='[1]прайс ЗПП'!$B$1:$B$1080)*(мпф1[[#This Row],[Source.Name.1]]='[1]прайс ЗПП'!$A$1:$A$1080),0),4)</f>
        <v>1115.6012441929406</v>
      </c>
      <c r="J1322" s="7">
        <f>мпф1[[#This Row],[цена]]*мпф1[[#This Row],[объем]]</f>
        <v>19816211.138351567</v>
      </c>
      <c r="K1322" s="7">
        <v>2230.2000000000003</v>
      </c>
      <c r="L1322" t="s">
        <v>187</v>
      </c>
    </row>
    <row r="1323" spans="1:12" x14ac:dyDescent="0.35">
      <c r="A1323" t="s">
        <v>147</v>
      </c>
      <c r="B1323" t="s">
        <v>201</v>
      </c>
      <c r="C1323" t="s">
        <v>95</v>
      </c>
      <c r="D1323">
        <f>VLOOKUP(мпф1[[#This Row],[Номенклатура]],[1]!Таблица213[[product_name]:[упаковка]],7,FALSE)</f>
        <v>727</v>
      </c>
      <c r="E1323" s="22" t="s">
        <v>38</v>
      </c>
      <c r="F1323" s="7">
        <v>2289.6506429693441</v>
      </c>
      <c r="G1323" t="str">
        <f>VLOOKUP(мпф1[[#This Row],[артикул]],[1]!Таблица213[[code]:[упаковка]],4,FALSE)</f>
        <v>ОХЛ</v>
      </c>
      <c r="H1323" t="str">
        <f>VLOOKUP(мпф1[[#This Row],[артикул]],[1]!Таблица213[[code]:[упаковка]],5,FALSE)</f>
        <v>грудка</v>
      </c>
      <c r="I1323" s="7" cm="1">
        <f t="array" ref="I1323">INDEX('[1]прайс ЗПП'!$A$1:$D$1080,MATCH(1,(мпф1[[#This Row],[артикул]]='[1]прайс ЗПП'!$B$1:$B$1080)*(мпф1[[#This Row],[Source.Name.1]]='[1]прайс ЗПП'!$A$1:$A$1080),0),4)</f>
        <v>892.01161834977916</v>
      </c>
      <c r="J1323" s="7">
        <f>мпф1[[#This Row],[цена]]*мпф1[[#This Row],[объем]]</f>
        <v>2042394.975490697</v>
      </c>
      <c r="K1323" s="7">
        <v>1822.1000000000001</v>
      </c>
      <c r="L1323" t="s">
        <v>187</v>
      </c>
    </row>
    <row r="1324" spans="1:12" x14ac:dyDescent="0.35">
      <c r="A1324" t="s">
        <v>147</v>
      </c>
      <c r="B1324" t="s">
        <v>201</v>
      </c>
      <c r="C1324" t="s">
        <v>95</v>
      </c>
      <c r="D1324">
        <f>VLOOKUP(мпф1[[#This Row],[Номенклатура]],[1]!Таблица213[[product_name]:[упаковка]],7,FALSE)</f>
        <v>730</v>
      </c>
      <c r="E1324" t="s">
        <v>45</v>
      </c>
      <c r="F1324" s="7">
        <v>1772.7462349505438</v>
      </c>
      <c r="G1324" t="str">
        <f>VLOOKUP(мпф1[[#This Row],[артикул]],[1]!Таблица213[[code]:[упаковка]],4,FALSE)</f>
        <v>ОХЛ</v>
      </c>
      <c r="H1324" t="str">
        <f>VLOOKUP(мпф1[[#This Row],[артикул]],[1]!Таблица213[[code]:[упаковка]],5,FALSE)</f>
        <v>желудки</v>
      </c>
      <c r="I1324" s="7" cm="1">
        <f t="array" ref="I1324">INDEX('[1]прайс ЗПП'!$A$1:$D$1080,MATCH(1,(мпф1[[#This Row],[артикул]]='[1]прайс ЗПП'!$B$1:$B$1080)*(мпф1[[#This Row],[Source.Name.1]]='[1]прайс ЗПП'!$A$1:$A$1080),0),4)</f>
        <v>560.90275787115536</v>
      </c>
      <c r="J1324" s="7">
        <f>мпф1[[#This Row],[цена]]*мпф1[[#This Row],[объем]]</f>
        <v>994338.2521894672</v>
      </c>
      <c r="K1324" s="7">
        <v>713.80000000000007</v>
      </c>
      <c r="L1324" t="s">
        <v>187</v>
      </c>
    </row>
    <row r="1325" spans="1:12" x14ac:dyDescent="0.35">
      <c r="A1325" t="s">
        <v>147</v>
      </c>
      <c r="B1325" t="s">
        <v>201</v>
      </c>
      <c r="C1325" t="s">
        <v>95</v>
      </c>
      <c r="D1325">
        <f>VLOOKUP(мпф1[[#This Row],[Номенклатура]],[1]!Таблица213[[product_name]:[упаковка]],7,FALSE)</f>
        <v>732</v>
      </c>
      <c r="E1325" t="s">
        <v>47</v>
      </c>
      <c r="F1325" s="7">
        <v>1780.28448967039</v>
      </c>
      <c r="G1325" t="str">
        <f>VLOOKUP(мпф1[[#This Row],[артикул]],[1]!Таблица213[[code]:[упаковка]],4,FALSE)</f>
        <v>ОХЛ</v>
      </c>
      <c r="H1325" t="str">
        <f>VLOOKUP(мпф1[[#This Row],[артикул]],[1]!Таблица213[[code]:[упаковка]],5,FALSE)</f>
        <v>печень</v>
      </c>
      <c r="I1325" s="7" cm="1">
        <f t="array" ref="I1325">INDEX('[1]прайс ЗПП'!$A$1:$D$1080,MATCH(1,(мпф1[[#This Row],[артикул]]='[1]прайс ЗПП'!$B$1:$B$1080)*(мпф1[[#This Row],[Source.Name.1]]='[1]прайс ЗПП'!$A$1:$A$1080),0),4)</f>
        <v>536.38736888300605</v>
      </c>
      <c r="J1325" s="7">
        <f>мпф1[[#This Row],[цена]]*мпф1[[#This Row],[объем]]</f>
        <v>954922.11327752564</v>
      </c>
      <c r="K1325" s="7">
        <v>1422.8254798683211</v>
      </c>
      <c r="L1325" t="s">
        <v>187</v>
      </c>
    </row>
    <row r="1326" spans="1:12" x14ac:dyDescent="0.35">
      <c r="A1326" t="s">
        <v>147</v>
      </c>
      <c r="B1326" t="s">
        <v>201</v>
      </c>
      <c r="C1326" t="s">
        <v>95</v>
      </c>
      <c r="D1326">
        <f>VLOOKUP(мпф1[[#This Row],[Номенклатура]],[1]!Таблица213[[product_name]:[упаковка]],7,FALSE)</f>
        <v>734</v>
      </c>
      <c r="E1326" t="s">
        <v>49</v>
      </c>
      <c r="F1326" s="7">
        <v>1777.464973009203</v>
      </c>
      <c r="G1326" t="str">
        <f>VLOOKUP(мпф1[[#This Row],[артикул]],[1]!Таблица213[[code]:[упаковка]],4,FALSE)</f>
        <v>ОХЛ</v>
      </c>
      <c r="H1326" t="str">
        <f>VLOOKUP(мпф1[[#This Row],[артикул]],[1]!Таблица213[[code]:[упаковка]],5,FALSE)</f>
        <v>сердце</v>
      </c>
      <c r="I1326" s="7" cm="1">
        <f t="array" ref="I1326">INDEX('[1]прайс ЗПП'!$A$1:$D$1080,MATCH(1,(мпф1[[#This Row],[артикул]]='[1]прайс ЗПП'!$B$1:$B$1080)*(мпф1[[#This Row],[Source.Name.1]]='[1]прайс ЗПП'!$A$1:$A$1080),0),4)</f>
        <v>896.34238000183404</v>
      </c>
      <c r="J1326" s="7">
        <f>мпф1[[#This Row],[цена]]*мпф1[[#This Row],[объем]]</f>
        <v>1593217.1842769647</v>
      </c>
      <c r="K1326" s="7">
        <v>1521</v>
      </c>
      <c r="L1326" t="s">
        <v>187</v>
      </c>
    </row>
    <row r="1327" spans="1:12" x14ac:dyDescent="0.35">
      <c r="A1327" t="s">
        <v>147</v>
      </c>
      <c r="B1327" t="s">
        <v>192</v>
      </c>
      <c r="C1327" t="s">
        <v>95</v>
      </c>
      <c r="D1327">
        <f>VLOOKUP(мпф1[[#This Row],[Номенклатура]],[1]!Таблица213[[product_name]:[упаковка]],7,FALSE)</f>
        <v>701</v>
      </c>
      <c r="E1327" t="s">
        <v>26</v>
      </c>
      <c r="F1327" s="7">
        <v>45842.011515065889</v>
      </c>
      <c r="G1327" t="str">
        <f>VLOOKUP(мпф1[[#This Row],[артикул]],[1]!Таблица213[[code]:[упаковка]],4,FALSE)</f>
        <v>ОХЛ</v>
      </c>
      <c r="H1327" t="str">
        <f>VLOOKUP(мпф1[[#This Row],[артикул]],[1]!Таблица213[[code]:[упаковка]],5,FALSE)</f>
        <v>тушка</v>
      </c>
      <c r="I1327" s="7" cm="1">
        <f t="array" ref="I1327">INDEX('[1]прайс ЗПП'!$A$1:$D$1080,MATCH(1,(мпф1[[#This Row],[артикул]]='[1]прайс ЗПП'!$B$1:$B$1080)*(мпф1[[#This Row],[Source.Name.1]]='[1]прайс ЗПП'!$A$1:$A$1080),0),4)</f>
        <v>829.81914527362835</v>
      </c>
      <c r="J1327" s="7">
        <f>мпф1[[#This Row],[цена]]*мпф1[[#This Row],[объем]]</f>
        <v>38040578.813055806</v>
      </c>
      <c r="K1327" s="7">
        <v>1423.8</v>
      </c>
      <c r="L1327" t="s">
        <v>187</v>
      </c>
    </row>
    <row r="1328" spans="1:12" x14ac:dyDescent="0.35">
      <c r="A1328" t="s">
        <v>147</v>
      </c>
      <c r="B1328" t="s">
        <v>192</v>
      </c>
      <c r="C1328" t="s">
        <v>95</v>
      </c>
      <c r="D1328">
        <f>VLOOKUP(мпф1[[#This Row],[Номенклатура]],[1]!Таблица213[[product_name]:[упаковка]],7,FALSE)</f>
        <v>710</v>
      </c>
      <c r="E1328" t="s">
        <v>28</v>
      </c>
      <c r="F1328" s="7">
        <v>45840.692320489921</v>
      </c>
      <c r="G1328" t="str">
        <f>VLOOKUP(мпф1[[#This Row],[артикул]],[1]!Таблица213[[code]:[упаковка]],4,FALSE)</f>
        <v>ОХЛ</v>
      </c>
      <c r="H1328" t="str">
        <f>VLOOKUP(мпф1[[#This Row],[артикул]],[1]!Таблица213[[code]:[упаковка]],5,FALSE)</f>
        <v>бедро</v>
      </c>
      <c r="I1328" s="7" cm="1">
        <f t="array" ref="I1328">INDEX('[1]прайс ЗПП'!$A$1:$D$1080,MATCH(1,(мпф1[[#This Row],[артикул]]='[1]прайс ЗПП'!$B$1:$B$1080)*(мпф1[[#This Row],[Source.Name.1]]='[1]прайс ЗПП'!$A$1:$A$1080),0),4)</f>
        <v>845.50826325908452</v>
      </c>
      <c r="J1328" s="7">
        <f>мпф1[[#This Row],[цена]]*мпф1[[#This Row],[объем]]</f>
        <v>38758684.150491484</v>
      </c>
      <c r="K1328" s="7">
        <v>804.46884654923588</v>
      </c>
      <c r="L1328" t="s">
        <v>187</v>
      </c>
    </row>
    <row r="1329" spans="1:12" x14ac:dyDescent="0.35">
      <c r="A1329" t="s">
        <v>147</v>
      </c>
      <c r="B1329" t="s">
        <v>192</v>
      </c>
      <c r="C1329" t="s">
        <v>95</v>
      </c>
      <c r="D1329">
        <f>VLOOKUP(мпф1[[#This Row],[Номенклатура]],[1]!Таблица213[[product_name]:[упаковка]],7,FALSE)</f>
        <v>712</v>
      </c>
      <c r="E1329" t="s">
        <v>30</v>
      </c>
      <c r="F1329" s="7">
        <v>34385.581387807775</v>
      </c>
      <c r="G1329" t="str">
        <f>VLOOKUP(мпф1[[#This Row],[артикул]],[1]!Таблица213[[code]:[упаковка]],4,FALSE)</f>
        <v>ОХЛ</v>
      </c>
      <c r="H1329" t="str">
        <f>VLOOKUP(мпф1[[#This Row],[артикул]],[1]!Таблица213[[code]:[упаковка]],5,FALSE)</f>
        <v>голень</v>
      </c>
      <c r="I1329" s="7" cm="1">
        <f t="array" ref="I1329">INDEX('[1]прайс ЗПП'!$A$1:$D$1080,MATCH(1,(мпф1[[#This Row],[артикул]]='[1]прайс ЗПП'!$B$1:$B$1080)*(мпф1[[#This Row],[Source.Name.1]]='[1]прайс ЗПП'!$A$1:$A$1080),0),4)</f>
        <v>879.42371575734967</v>
      </c>
      <c r="J1329" s="7">
        <f>мпф1[[#This Row],[цена]]*мпф1[[#This Row],[объем]]</f>
        <v>30239495.752542678</v>
      </c>
      <c r="K1329" s="7">
        <v>810.51003818280765</v>
      </c>
      <c r="L1329" t="s">
        <v>187</v>
      </c>
    </row>
    <row r="1330" spans="1:12" x14ac:dyDescent="0.35">
      <c r="A1330" t="s">
        <v>147</v>
      </c>
      <c r="B1330" t="s">
        <v>192</v>
      </c>
      <c r="C1330" t="s">
        <v>95</v>
      </c>
      <c r="D1330">
        <f>VLOOKUP(мпф1[[#This Row],[Номенклатура]],[1]!Таблица213[[product_name]:[упаковка]],7,FALSE)</f>
        <v>718</v>
      </c>
      <c r="E1330" t="s">
        <v>36</v>
      </c>
      <c r="F1330" s="7">
        <v>45845.717823636478</v>
      </c>
      <c r="G1330" t="str">
        <f>VLOOKUP(мпф1[[#This Row],[артикул]],[1]!Таблица213[[code]:[упаковка]],4,FALSE)</f>
        <v>ОХЛ</v>
      </c>
      <c r="H1330" t="str">
        <f>VLOOKUP(мпф1[[#This Row],[артикул]],[1]!Таблица213[[code]:[упаковка]],5,FALSE)</f>
        <v>филе</v>
      </c>
      <c r="I1330" s="7" cm="1">
        <f t="array" ref="I1330">INDEX('[1]прайс ЗПП'!$A$1:$D$1080,MATCH(1,(мпф1[[#This Row],[артикул]]='[1]прайс ЗПП'!$B$1:$B$1080)*(мпф1[[#This Row],[Source.Name.1]]='[1]прайс ЗПП'!$A$1:$A$1080),0),4)</f>
        <v>1115.6012441929406</v>
      </c>
      <c r="J1330" s="7">
        <f>мпф1[[#This Row],[цена]]*мпф1[[#This Row],[объем]]</f>
        <v>51145539.844967328</v>
      </c>
      <c r="K1330" s="7">
        <v>1742.3091163609763</v>
      </c>
      <c r="L1330" t="s">
        <v>187</v>
      </c>
    </row>
    <row r="1331" spans="1:12" x14ac:dyDescent="0.35">
      <c r="A1331" t="s">
        <v>147</v>
      </c>
      <c r="B1331" t="s">
        <v>192</v>
      </c>
      <c r="C1331" t="s">
        <v>95</v>
      </c>
      <c r="D1331">
        <f>VLOOKUP(мпф1[[#This Row],[Номенклатура]],[1]!Таблица213[[product_name]:[упаковка]],7,FALSE)</f>
        <v>714</v>
      </c>
      <c r="E1331" t="s">
        <v>32</v>
      </c>
      <c r="F1331" s="7">
        <v>34381.832153064475</v>
      </c>
      <c r="G1331" t="str">
        <f>VLOOKUP(мпф1[[#This Row],[артикул]],[1]!Таблица213[[code]:[упаковка]],4,FALSE)</f>
        <v>ОХЛ</v>
      </c>
      <c r="H1331" t="str">
        <f>VLOOKUP(мпф1[[#This Row],[артикул]],[1]!Таблица213[[code]:[упаковка]],5,FALSE)</f>
        <v>крыло</v>
      </c>
      <c r="I1331" s="7" cm="1">
        <f t="array" ref="I1331">INDEX('[1]прайс ЗПП'!$A$1:$D$1080,MATCH(1,(мпф1[[#This Row],[артикул]]='[1]прайс ЗПП'!$B$1:$B$1080)*(мпф1[[#This Row],[Source.Name.1]]='[1]прайс ЗПП'!$A$1:$A$1080),0),4)</f>
        <v>861.98555697690119</v>
      </c>
      <c r="J1331" s="7">
        <f>мпф1[[#This Row],[цена]]*мпф1[[#This Row],[объем]]</f>
        <v>29636642.738345612</v>
      </c>
      <c r="K1331" s="7">
        <v>1301.4602997040618</v>
      </c>
      <c r="L1331" t="s">
        <v>187</v>
      </c>
    </row>
    <row r="1332" spans="1:12" x14ac:dyDescent="0.35">
      <c r="A1332" t="s">
        <v>147</v>
      </c>
      <c r="B1332" t="s">
        <v>202</v>
      </c>
      <c r="C1332" t="s">
        <v>95</v>
      </c>
      <c r="D1332">
        <f>VLOOKUP(мпф1[[#This Row],[Номенклатура]],[1]!Таблица213[[product_name]:[упаковка]],7,FALSE)</f>
        <v>701</v>
      </c>
      <c r="E1332" t="s">
        <v>26</v>
      </c>
      <c r="F1332" s="7">
        <v>4645.4494711053403</v>
      </c>
      <c r="G1332" t="str">
        <f>VLOOKUP(мпф1[[#This Row],[артикул]],[1]!Таблица213[[code]:[упаковка]],4,FALSE)</f>
        <v>ОХЛ</v>
      </c>
      <c r="H1332" t="str">
        <f>VLOOKUP(мпф1[[#This Row],[артикул]],[1]!Таблица213[[code]:[упаковка]],5,FALSE)</f>
        <v>тушка</v>
      </c>
      <c r="I1332" s="7" cm="1">
        <f t="array" ref="I1332">INDEX('[1]прайс ЗПП'!$A$1:$D$1080,MATCH(1,(мпф1[[#This Row],[артикул]]='[1]прайс ЗПП'!$B$1:$B$1080)*(мпф1[[#This Row],[Source.Name.1]]='[1]прайс ЗПП'!$A$1:$A$1080),0),4)</f>
        <v>829.81914527362835</v>
      </c>
      <c r="J1332" s="7">
        <f>мпф1[[#This Row],[цена]]*мпф1[[#This Row],[объем]]</f>
        <v>3854882.9095244622</v>
      </c>
      <c r="K1332" s="7">
        <v>1315.1154182483281</v>
      </c>
      <c r="L1332" t="s">
        <v>187</v>
      </c>
    </row>
    <row r="1333" spans="1:12" x14ac:dyDescent="0.35">
      <c r="A1333" t="s">
        <v>147</v>
      </c>
      <c r="B1333" t="s">
        <v>202</v>
      </c>
      <c r="C1333" t="s">
        <v>95</v>
      </c>
      <c r="D1333">
        <f>VLOOKUP(мпф1[[#This Row],[Номенклатура]],[1]!Таблица213[[product_name]:[упаковка]],7,FALSE)</f>
        <v>702</v>
      </c>
      <c r="E1333" t="s">
        <v>72</v>
      </c>
      <c r="F1333" s="7">
        <v>2472.6522460918377</v>
      </c>
      <c r="G1333" t="str">
        <f>VLOOKUP(мпф1[[#This Row],[артикул]],[1]!Таблица213[[code]:[упаковка]],4,FALSE)</f>
        <v>ОХЛ</v>
      </c>
      <c r="H1333" t="str">
        <f>VLOOKUP(мпф1[[#This Row],[артикул]],[1]!Таблица213[[code]:[упаковка]],5,FALSE)</f>
        <v>тушка</v>
      </c>
      <c r="I1333" s="7" cm="1">
        <f t="array" ref="I1333">INDEX('[1]прайс ЗПП'!$A$1:$D$1080,MATCH(1,(мпф1[[#This Row],[артикул]]='[1]прайс ЗПП'!$B$1:$B$1080)*(мпф1[[#This Row],[Source.Name.1]]='[1]прайс ЗПП'!$A$1:$A$1080),0),4)</f>
        <v>797.40570096362057</v>
      </c>
      <c r="J1333" s="7">
        <f>мпф1[[#This Row],[цена]]*мпф1[[#This Row],[объем]]</f>
        <v>1971706.9975341328</v>
      </c>
      <c r="K1333" s="7">
        <v>530.12814598676187</v>
      </c>
      <c r="L1333" t="s">
        <v>187</v>
      </c>
    </row>
    <row r="1334" spans="1:12" x14ac:dyDescent="0.35">
      <c r="A1334" t="s">
        <v>147</v>
      </c>
      <c r="B1334" t="s">
        <v>202</v>
      </c>
      <c r="C1334" t="s">
        <v>95</v>
      </c>
      <c r="D1334">
        <f>VLOOKUP(мпф1[[#This Row],[Номенклатура]],[1]!Таблица213[[product_name]:[упаковка]],7,FALSE)</f>
        <v>712</v>
      </c>
      <c r="E1334" t="s">
        <v>30</v>
      </c>
      <c r="F1334" s="7">
        <v>4644.1501691459898</v>
      </c>
      <c r="G1334" t="str">
        <f>VLOOKUP(мпф1[[#This Row],[артикул]],[1]!Таблица213[[code]:[упаковка]],4,FALSE)</f>
        <v>ОХЛ</v>
      </c>
      <c r="H1334" t="str">
        <f>VLOOKUP(мпф1[[#This Row],[артикул]],[1]!Таблица213[[code]:[упаковка]],5,FALSE)</f>
        <v>голень</v>
      </c>
      <c r="I1334" s="7" cm="1">
        <f t="array" ref="I1334">INDEX('[1]прайс ЗПП'!$A$1:$D$1080,MATCH(1,(мпф1[[#This Row],[артикул]]='[1]прайс ЗПП'!$B$1:$B$1080)*(мпф1[[#This Row],[Source.Name.1]]='[1]прайс ЗПП'!$A$1:$A$1080),0),4)</f>
        <v>879.42371575734967</v>
      </c>
      <c r="J1334" s="7">
        <f>мпф1[[#This Row],[цена]]*мпф1[[#This Row],[объем]]</f>
        <v>4084175.7982854904</v>
      </c>
      <c r="K1334" s="7">
        <v>843.68337636602223</v>
      </c>
      <c r="L1334" t="s">
        <v>187</v>
      </c>
    </row>
    <row r="1335" spans="1:12" x14ac:dyDescent="0.35">
      <c r="A1335" t="s">
        <v>147</v>
      </c>
      <c r="B1335" t="s">
        <v>202</v>
      </c>
      <c r="C1335" t="s">
        <v>95</v>
      </c>
      <c r="D1335">
        <f>VLOOKUP(мпф1[[#This Row],[Номенклатура]],[1]!Таблица213[[product_name]:[упаковка]],7,FALSE)</f>
        <v>713</v>
      </c>
      <c r="E1335" t="s">
        <v>74</v>
      </c>
      <c r="F1335" s="7">
        <v>1549.2369825070982</v>
      </c>
      <c r="G1335" t="str">
        <f>VLOOKUP(мпф1[[#This Row],[артикул]],[1]!Таблица213[[code]:[упаковка]],4,FALSE)</f>
        <v>ОХЛ</v>
      </c>
      <c r="H1335" t="str">
        <f>VLOOKUP(мпф1[[#This Row],[артикул]],[1]!Таблица213[[code]:[упаковка]],5,FALSE)</f>
        <v>голень</v>
      </c>
      <c r="I1335" s="7" cm="1">
        <f t="array" ref="I1335">INDEX('[1]прайс ЗПП'!$A$1:$D$1080,MATCH(1,(мпф1[[#This Row],[артикул]]='[1]прайс ЗПП'!$B$1:$B$1080)*(мпф1[[#This Row],[Source.Name.1]]='[1]прайс ЗПП'!$A$1:$A$1080),0),4)</f>
        <v>844.1513540307958</v>
      </c>
      <c r="J1335" s="7">
        <f>мпф1[[#This Row],[цена]]*мпф1[[#This Row],[объем]]</f>
        <v>1307790.4964979512</v>
      </c>
      <c r="K1335" s="7">
        <v>1503.9495610096906</v>
      </c>
      <c r="L1335" t="s">
        <v>187</v>
      </c>
    </row>
    <row r="1336" spans="1:12" x14ac:dyDescent="0.35">
      <c r="A1336" t="s">
        <v>147</v>
      </c>
      <c r="B1336" t="s">
        <v>202</v>
      </c>
      <c r="C1336" t="s">
        <v>95</v>
      </c>
      <c r="D1336">
        <f>VLOOKUP(мпф1[[#This Row],[Номенклатура]],[1]!Таблица213[[product_name]:[упаковка]],7,FALSE)</f>
        <v>714</v>
      </c>
      <c r="E1336" t="s">
        <v>32</v>
      </c>
      <c r="F1336" s="7">
        <v>4640.0973102542494</v>
      </c>
      <c r="G1336" t="str">
        <f>VLOOKUP(мпф1[[#This Row],[артикул]],[1]!Таблица213[[code]:[упаковка]],4,FALSE)</f>
        <v>ОХЛ</v>
      </c>
      <c r="H1336" t="str">
        <f>VLOOKUP(мпф1[[#This Row],[артикул]],[1]!Таблица213[[code]:[упаковка]],5,FALSE)</f>
        <v>крыло</v>
      </c>
      <c r="I1336" s="7" cm="1">
        <f t="array" ref="I1336">INDEX('[1]прайс ЗПП'!$A$1:$D$1080,MATCH(1,(мпф1[[#This Row],[артикул]]='[1]прайс ЗПП'!$B$1:$B$1080)*(мпф1[[#This Row],[Source.Name.1]]='[1]прайс ЗПП'!$A$1:$A$1080),0),4)</f>
        <v>861.98555697690119</v>
      </c>
      <c r="J1336" s="7">
        <f>мпф1[[#This Row],[цена]]*мпф1[[#This Row],[объем]]</f>
        <v>3999696.8644065303</v>
      </c>
      <c r="K1336" s="7">
        <v>176.99198587007757</v>
      </c>
      <c r="L1336" t="s">
        <v>187</v>
      </c>
    </row>
    <row r="1337" spans="1:12" x14ac:dyDescent="0.35">
      <c r="A1337" t="s">
        <v>147</v>
      </c>
      <c r="B1337" t="s">
        <v>202</v>
      </c>
      <c r="C1337" t="s">
        <v>95</v>
      </c>
      <c r="D1337">
        <f>VLOOKUP(мпф1[[#This Row],[Номенклатура]],[1]!Таблица213[[product_name]:[упаковка]],7,FALSE)</f>
        <v>715</v>
      </c>
      <c r="E1337" t="s">
        <v>75</v>
      </c>
      <c r="F1337" s="7">
        <v>1550.2002039435231</v>
      </c>
      <c r="G1337" t="str">
        <f>VLOOKUP(мпф1[[#This Row],[артикул]],[1]!Таблица213[[code]:[упаковка]],4,FALSE)</f>
        <v>ОХЛ</v>
      </c>
      <c r="H1337" t="str">
        <f>VLOOKUP(мпф1[[#This Row],[артикул]],[1]!Таблица213[[code]:[упаковка]],5,FALSE)</f>
        <v>крыло</v>
      </c>
      <c r="I1337" s="7" cm="1">
        <f t="array" ref="I1337">INDEX('[1]прайс ЗПП'!$A$1:$D$1080,MATCH(1,(мпф1[[#This Row],[артикул]]='[1]прайс ЗПП'!$B$1:$B$1080)*(мпф1[[#This Row],[Source.Name.1]]='[1]прайс ЗПП'!$A$1:$A$1080),0),4)</f>
        <v>829.85439959197606</v>
      </c>
      <c r="J1337" s="7">
        <f>мпф1[[#This Row],[цена]]*мпф1[[#This Row],[объем]]</f>
        <v>1286440.4594909111</v>
      </c>
      <c r="K1337" s="7">
        <v>171.58593690693124</v>
      </c>
      <c r="L1337" t="s">
        <v>187</v>
      </c>
    </row>
    <row r="1338" spans="1:12" x14ac:dyDescent="0.35">
      <c r="A1338" t="s">
        <v>147</v>
      </c>
      <c r="B1338" t="s">
        <v>202</v>
      </c>
      <c r="C1338" t="s">
        <v>95</v>
      </c>
      <c r="D1338">
        <f>VLOOKUP(мпф1[[#This Row],[Номенклатура]],[1]!Таблица213[[product_name]:[упаковка]],7,FALSE)</f>
        <v>718</v>
      </c>
      <c r="E1338" t="s">
        <v>36</v>
      </c>
      <c r="F1338" s="7">
        <v>7737.2437048538959</v>
      </c>
      <c r="G1338" t="str">
        <f>VLOOKUP(мпф1[[#This Row],[артикул]],[1]!Таблица213[[code]:[упаковка]],4,FALSE)</f>
        <v>ОХЛ</v>
      </c>
      <c r="H1338" t="str">
        <f>VLOOKUP(мпф1[[#This Row],[артикул]],[1]!Таблица213[[code]:[упаковка]],5,FALSE)</f>
        <v>филе</v>
      </c>
      <c r="I1338" s="7" cm="1">
        <f t="array" ref="I1338">INDEX('[1]прайс ЗПП'!$A$1:$D$1080,MATCH(1,(мпф1[[#This Row],[артикул]]='[1]прайс ЗПП'!$B$1:$B$1080)*(мпф1[[#This Row],[Source.Name.1]]='[1]прайс ЗПП'!$A$1:$A$1080),0),4)</f>
        <v>1115.6012441929406</v>
      </c>
      <c r="J1338" s="7">
        <f>мпф1[[#This Row],[цена]]*мпф1[[#This Row],[объем]]</f>
        <v>8631678.7037590034</v>
      </c>
      <c r="K1338" s="7">
        <v>5077.8</v>
      </c>
      <c r="L1338" t="s">
        <v>187</v>
      </c>
    </row>
    <row r="1339" spans="1:12" x14ac:dyDescent="0.35">
      <c r="A1339" t="s">
        <v>147</v>
      </c>
      <c r="B1339" t="s">
        <v>202</v>
      </c>
      <c r="C1339" t="s">
        <v>95</v>
      </c>
      <c r="D1339">
        <f>VLOOKUP(мпф1[[#This Row],[Номенклатура]],[1]!Таблица213[[product_name]:[упаковка]],7,FALSE)</f>
        <v>719</v>
      </c>
      <c r="E1339" t="s">
        <v>77</v>
      </c>
      <c r="F1339" s="7">
        <v>3095.3958443369256</v>
      </c>
      <c r="G1339" t="str">
        <f>VLOOKUP(мпф1[[#This Row],[артикул]],[1]!Таблица213[[code]:[упаковка]],4,FALSE)</f>
        <v>ОХЛ</v>
      </c>
      <c r="H1339" t="str">
        <f>VLOOKUP(мпф1[[#This Row],[артикул]],[1]!Таблица213[[code]:[упаковка]],5,FALSE)</f>
        <v>филе</v>
      </c>
      <c r="I1339" s="7" cm="1">
        <f t="array" ref="I1339">INDEX('[1]прайс ЗПП'!$A$1:$D$1080,MATCH(1,(мпф1[[#This Row],[артикул]]='[1]прайс ЗПП'!$B$1:$B$1080)*(мпф1[[#This Row],[Source.Name.1]]='[1]прайс ЗПП'!$A$1:$A$1080),0),4)</f>
        <v>1080.2037060068903</v>
      </c>
      <c r="J1339" s="7">
        <f>мпф1[[#This Row],[цена]]*мпф1[[#This Row],[объем]]</f>
        <v>3343658.0626110747</v>
      </c>
      <c r="K1339" s="7">
        <v>3279.8999999999996</v>
      </c>
      <c r="L1339" t="s">
        <v>187</v>
      </c>
    </row>
    <row r="1340" spans="1:12" x14ac:dyDescent="0.35">
      <c r="A1340" t="s">
        <v>147</v>
      </c>
      <c r="B1340" t="s">
        <v>202</v>
      </c>
      <c r="C1340" t="s">
        <v>95</v>
      </c>
      <c r="D1340">
        <f>VLOOKUP(мпф1[[#This Row],[Номенклатура]],[1]!Таблица213[[product_name]:[упаковка]],7,FALSE)</f>
        <v>721</v>
      </c>
      <c r="E1340" t="s">
        <v>183</v>
      </c>
      <c r="F1340" s="7">
        <v>304.04294036713787</v>
      </c>
      <c r="G1340" t="str">
        <f>VLOOKUP(мпф1[[#This Row],[артикул]],[1]!Таблица213[[code]:[упаковка]],4,FALSE)</f>
        <v>ОХЛ</v>
      </c>
      <c r="H1340" t="str">
        <f>VLOOKUP(мпф1[[#This Row],[артикул]],[1]!Таблица213[[code]:[упаковка]],5,FALSE)</f>
        <v>половинка</v>
      </c>
      <c r="I1340" s="7" cm="1">
        <f t="array" ref="I1340">INDEX('[1]прайс ЗПП'!$A$1:$D$1080,MATCH(1,(мпф1[[#This Row],[артикул]]='[1]прайс ЗПП'!$B$1:$B$1080)*(мпф1[[#This Row],[Source.Name.1]]='[1]прайс ЗПП'!$A$1:$A$1080),0),4)</f>
        <v>824.0947899572418</v>
      </c>
      <c r="J1340" s="7">
        <f>мпф1[[#This Row],[цена]]*мпф1[[#This Row],[объем]]</f>
        <v>250560.20307983868</v>
      </c>
      <c r="K1340" s="7">
        <v>41706</v>
      </c>
      <c r="L1340" t="s">
        <v>187</v>
      </c>
    </row>
    <row r="1341" spans="1:12" x14ac:dyDescent="0.35">
      <c r="A1341" t="s">
        <v>147</v>
      </c>
      <c r="B1341" t="s">
        <v>202</v>
      </c>
      <c r="C1341" t="s">
        <v>95</v>
      </c>
      <c r="D1341">
        <f>VLOOKUP(мпф1[[#This Row],[Номенклатура]],[1]!Таблица213[[product_name]:[упаковка]],7,FALSE)</f>
        <v>725</v>
      </c>
      <c r="E1341" t="s">
        <v>78</v>
      </c>
      <c r="F1341" s="7">
        <v>312.08165144199631</v>
      </c>
      <c r="G1341" t="str">
        <f>VLOOKUP(мпф1[[#This Row],[артикул]],[1]!Таблица213[[code]:[упаковка]],4,FALSE)</f>
        <v>ОХЛ</v>
      </c>
      <c r="H1341" t="str">
        <f>VLOOKUP(мпф1[[#This Row],[артикул]],[1]!Таблица213[[code]:[упаковка]],5,FALSE)</f>
        <v>грудка</v>
      </c>
      <c r="I1341" s="7" cm="1">
        <f t="array" ref="I1341">INDEX('[1]прайс ЗПП'!$A$1:$D$1080,MATCH(1,(мпф1[[#This Row],[артикул]]='[1]прайс ЗПП'!$B$1:$B$1080)*(мпф1[[#This Row],[Source.Name.1]]='[1]прайс ЗПП'!$A$1:$A$1080),0),4)</f>
        <v>862.49501473572752</v>
      </c>
      <c r="J1341" s="7">
        <f>мпф1[[#This Row],[цена]]*мпф1[[#This Row],[объем]]</f>
        <v>269168.86855921481</v>
      </c>
      <c r="K1341" s="7">
        <v>67873.86</v>
      </c>
      <c r="L1341" t="s">
        <v>187</v>
      </c>
    </row>
    <row r="1342" spans="1:12" x14ac:dyDescent="0.35">
      <c r="A1342" t="s">
        <v>147</v>
      </c>
      <c r="B1342" t="s">
        <v>202</v>
      </c>
      <c r="C1342" t="s">
        <v>95</v>
      </c>
      <c r="D1342">
        <f>VLOOKUP(мпф1[[#This Row],[Номенклатура]],[1]!Таблица213[[product_name]:[упаковка]],7,FALSE)</f>
        <v>730</v>
      </c>
      <c r="E1342" t="s">
        <v>45</v>
      </c>
      <c r="F1342" s="7">
        <v>156.4187854368127</v>
      </c>
      <c r="G1342" t="str">
        <f>VLOOKUP(мпф1[[#This Row],[артикул]],[1]!Таблица213[[code]:[упаковка]],4,FALSE)</f>
        <v>ОХЛ</v>
      </c>
      <c r="H1342" t="str">
        <f>VLOOKUP(мпф1[[#This Row],[артикул]],[1]!Таблица213[[code]:[упаковка]],5,FALSE)</f>
        <v>желудки</v>
      </c>
      <c r="I1342" s="7" cm="1">
        <f t="array" ref="I1342">INDEX('[1]прайс ЗПП'!$A$1:$D$1080,MATCH(1,(мпф1[[#This Row],[артикул]]='[1]прайс ЗПП'!$B$1:$B$1080)*(мпф1[[#This Row],[Source.Name.1]]='[1]прайс ЗПП'!$A$1:$A$1080),0),4)</f>
        <v>560.90275787115536</v>
      </c>
      <c r="J1342" s="7">
        <f>мпф1[[#This Row],[цена]]*мпф1[[#This Row],[объем]]</f>
        <v>87735.728134364748</v>
      </c>
      <c r="K1342" s="7">
        <v>1681.3398892879031</v>
      </c>
      <c r="L1342" t="s">
        <v>187</v>
      </c>
    </row>
    <row r="1343" spans="1:12" x14ac:dyDescent="0.35">
      <c r="A1343" t="s">
        <v>147</v>
      </c>
      <c r="B1343" t="s">
        <v>202</v>
      </c>
      <c r="C1343" t="s">
        <v>95</v>
      </c>
      <c r="D1343">
        <f>VLOOKUP(мпф1[[#This Row],[Номенклатура]],[1]!Таблица213[[product_name]:[упаковка]],7,FALSE)</f>
        <v>731</v>
      </c>
      <c r="E1343" t="s">
        <v>81</v>
      </c>
      <c r="F1343" s="7">
        <v>616.41499362845309</v>
      </c>
      <c r="G1343" t="str">
        <f>VLOOKUP(мпф1[[#This Row],[артикул]],[1]!Таблица213[[code]:[упаковка]],4,FALSE)</f>
        <v>ОХЛ</v>
      </c>
      <c r="H1343" t="str">
        <f>VLOOKUP(мпф1[[#This Row],[артикул]],[1]!Таблица213[[code]:[упаковка]],5,FALSE)</f>
        <v>желудки</v>
      </c>
      <c r="I1343" s="7" cm="1">
        <f t="array" ref="I1343">INDEX('[1]прайс ЗПП'!$A$1:$D$1080,MATCH(1,(мпф1[[#This Row],[артикул]]='[1]прайс ЗПП'!$B$1:$B$1080)*(мпф1[[#This Row],[Source.Name.1]]='[1]прайс ЗПП'!$A$1:$A$1080),0),4)</f>
        <v>540.1907544383015</v>
      </c>
      <c r="J1343" s="7">
        <f>мпф1[[#This Row],[цена]]*мпф1[[#This Row],[объем]]</f>
        <v>332981.68045523489</v>
      </c>
      <c r="K1343" s="7">
        <v>3393</v>
      </c>
      <c r="L1343" t="s">
        <v>187</v>
      </c>
    </row>
    <row r="1344" spans="1:12" x14ac:dyDescent="0.35">
      <c r="A1344" t="s">
        <v>147</v>
      </c>
      <c r="B1344" t="s">
        <v>202</v>
      </c>
      <c r="C1344" t="s">
        <v>95</v>
      </c>
      <c r="D1344">
        <f>VLOOKUP(мпф1[[#This Row],[Номенклатура]],[1]!Таблица213[[product_name]:[упаковка]],7,FALSE)</f>
        <v>732</v>
      </c>
      <c r="E1344" t="s">
        <v>47</v>
      </c>
      <c r="F1344" s="7">
        <v>310.32481930034322</v>
      </c>
      <c r="G1344" t="str">
        <f>VLOOKUP(мпф1[[#This Row],[артикул]],[1]!Таблица213[[code]:[упаковка]],4,FALSE)</f>
        <v>ОХЛ</v>
      </c>
      <c r="H1344" t="str">
        <f>VLOOKUP(мпф1[[#This Row],[артикул]],[1]!Таблица213[[code]:[упаковка]],5,FALSE)</f>
        <v>печень</v>
      </c>
      <c r="I1344" s="7" cm="1">
        <f t="array" ref="I1344">INDEX('[1]прайс ЗПП'!$A$1:$D$1080,MATCH(1,(мпф1[[#This Row],[артикул]]='[1]прайс ЗПП'!$B$1:$B$1080)*(мпф1[[#This Row],[Source.Name.1]]='[1]прайс ЗПП'!$A$1:$A$1080),0),4)</f>
        <v>536.38736888300605</v>
      </c>
      <c r="J1344" s="7">
        <f>мпф1[[#This Row],[цена]]*мпф1[[#This Row],[объем]]</f>
        <v>166454.3133236054</v>
      </c>
      <c r="K1344" s="7">
        <v>29710.064000000002</v>
      </c>
      <c r="L1344" t="s">
        <v>187</v>
      </c>
    </row>
    <row r="1345" spans="1:12" x14ac:dyDescent="0.35">
      <c r="A1345" t="s">
        <v>147</v>
      </c>
      <c r="B1345" t="s">
        <v>202</v>
      </c>
      <c r="C1345" t="s">
        <v>95</v>
      </c>
      <c r="D1345">
        <f>VLOOKUP(мпф1[[#This Row],[Номенклатура]],[1]!Таблица213[[product_name]:[упаковка]],7,FALSE)</f>
        <v>733</v>
      </c>
      <c r="E1345" t="s">
        <v>82</v>
      </c>
      <c r="F1345" s="7">
        <v>1543.4576538885494</v>
      </c>
      <c r="G1345" t="str">
        <f>VLOOKUP(мпф1[[#This Row],[артикул]],[1]!Таблица213[[code]:[упаковка]],4,FALSE)</f>
        <v>ОХЛ</v>
      </c>
      <c r="H1345" t="str">
        <f>VLOOKUP(мпф1[[#This Row],[артикул]],[1]!Таблица213[[code]:[упаковка]],5,FALSE)</f>
        <v>печень</v>
      </c>
      <c r="I1345" s="7" cm="1">
        <f t="array" ref="I1345">INDEX('[1]прайс ЗПП'!$A$1:$D$1080,MATCH(1,(мпф1[[#This Row],[артикул]]='[1]прайс ЗПП'!$B$1:$B$1080)*(мпф1[[#This Row],[Source.Name.1]]='[1]прайс ЗПП'!$A$1:$A$1080),0),4)</f>
        <v>513.45759555870882</v>
      </c>
      <c r="J1345" s="7">
        <f>мпф1[[#This Row],[цена]]*мпф1[[#This Row],[объем]]</f>
        <v>792500.05581230042</v>
      </c>
      <c r="K1345" s="7">
        <v>340.3</v>
      </c>
      <c r="L1345" t="s">
        <v>187</v>
      </c>
    </row>
    <row r="1346" spans="1:12" x14ac:dyDescent="0.35">
      <c r="A1346" t="s">
        <v>147</v>
      </c>
      <c r="B1346" t="s">
        <v>202</v>
      </c>
      <c r="C1346" t="s">
        <v>95</v>
      </c>
      <c r="D1346">
        <f>VLOOKUP(мпф1[[#This Row],[Номенклатура]],[1]!Таблица213[[product_name]:[упаковка]],7,FALSE)</f>
        <v>734</v>
      </c>
      <c r="E1346" t="s">
        <v>49</v>
      </c>
      <c r="F1346" s="7">
        <v>153.08310772328065</v>
      </c>
      <c r="G1346" t="str">
        <f>VLOOKUP(мпф1[[#This Row],[артикул]],[1]!Таблица213[[code]:[упаковка]],4,FALSE)</f>
        <v>ОХЛ</v>
      </c>
      <c r="H1346" t="str">
        <f>VLOOKUP(мпф1[[#This Row],[артикул]],[1]!Таблица213[[code]:[упаковка]],5,FALSE)</f>
        <v>сердце</v>
      </c>
      <c r="I1346" s="7" cm="1">
        <f t="array" ref="I1346">INDEX('[1]прайс ЗПП'!$A$1:$D$1080,MATCH(1,(мпф1[[#This Row],[артикул]]='[1]прайс ЗПП'!$B$1:$B$1080)*(мпф1[[#This Row],[Source.Name.1]]='[1]прайс ЗПП'!$A$1:$A$1080),0),4)</f>
        <v>896.34238000183404</v>
      </c>
      <c r="J1346" s="7">
        <f>мпф1[[#This Row],[цена]]*мпф1[[#This Row],[объем]]</f>
        <v>137214.87711476252</v>
      </c>
      <c r="K1346" s="7">
        <v>5797.6379999999999</v>
      </c>
      <c r="L1346" t="s">
        <v>187</v>
      </c>
    </row>
    <row r="1347" spans="1:12" x14ac:dyDescent="0.35">
      <c r="A1347" t="s">
        <v>147</v>
      </c>
      <c r="B1347" t="s">
        <v>202</v>
      </c>
      <c r="C1347" t="s">
        <v>95</v>
      </c>
      <c r="D1347">
        <f>VLOOKUP(мпф1[[#This Row],[Номенклатура]],[1]!Таблица213[[product_name]:[упаковка]],7,FALSE)</f>
        <v>735</v>
      </c>
      <c r="E1347" t="s">
        <v>83</v>
      </c>
      <c r="F1347" s="7">
        <v>623.16239017396867</v>
      </c>
      <c r="G1347" t="str">
        <f>VLOOKUP(мпф1[[#This Row],[артикул]],[1]!Таблица213[[code]:[упаковка]],4,FALSE)</f>
        <v>ОХЛ</v>
      </c>
      <c r="H1347" t="str">
        <f>VLOOKUP(мпф1[[#This Row],[артикул]],[1]!Таблица213[[code]:[упаковка]],5,FALSE)</f>
        <v>сердце</v>
      </c>
      <c r="I1347" s="7" cm="1">
        <f t="array" ref="I1347">INDEX('[1]прайс ЗПП'!$A$1:$D$1080,MATCH(1,(мпф1[[#This Row],[артикул]]='[1]прайс ЗПП'!$B$1:$B$1080)*(мпф1[[#This Row],[Source.Name.1]]='[1]прайс ЗПП'!$A$1:$A$1080),0),4)</f>
        <v>872.19912269320412</v>
      </c>
      <c r="J1347" s="7">
        <f>мпф1[[#This Row],[цена]]*мпф1[[#This Row],[объем]]</f>
        <v>543521.69000513561</v>
      </c>
      <c r="K1347" s="7">
        <v>50906.091999999997</v>
      </c>
      <c r="L1347" t="s">
        <v>187</v>
      </c>
    </row>
    <row r="1348" spans="1:12" x14ac:dyDescent="0.35">
      <c r="A1348" t="s">
        <v>147</v>
      </c>
      <c r="B1348" t="s">
        <v>202</v>
      </c>
      <c r="C1348" t="s">
        <v>95</v>
      </c>
      <c r="D1348">
        <f>VLOOKUP(мпф1[[#This Row],[Номенклатура]],[1]!Таблица213[[product_name]:[упаковка]],7,FALSE)</f>
        <v>952</v>
      </c>
      <c r="E1348" t="s">
        <v>86</v>
      </c>
      <c r="F1348" s="7">
        <v>557.1459910933537</v>
      </c>
      <c r="G1348" t="str">
        <f>VLOOKUP(мпф1[[#This Row],[артикул]],[1]!Таблица213[[code]:[упаковка]],4,FALSE)</f>
        <v>ОХЛ</v>
      </c>
      <c r="H1348" t="str">
        <f>VLOOKUP(мпф1[[#This Row],[артикул]],[1]!Таблица213[[code]:[упаковка]],5,FALSE)</f>
        <v>голень</v>
      </c>
      <c r="I1348" s="7" cm="1">
        <f t="array" ref="I1348">INDEX('[1]прайс ЗПП'!$A$1:$D$1080,MATCH(1,(мпф1[[#This Row],[артикул]]='[1]прайс ЗПП'!$B$1:$B$1080)*(мпф1[[#This Row],[Source.Name.1]]='[1]прайс ЗПП'!$A$1:$A$1080),0),4)</f>
        <v>886.256214184334</v>
      </c>
      <c r="J1348" s="7">
        <f>мпф1[[#This Row],[цена]]*мпф1[[#This Row],[объем]]</f>
        <v>493774.09681437432</v>
      </c>
      <c r="K1348" s="7">
        <v>50902.425000000003</v>
      </c>
      <c r="L1348" t="s">
        <v>187</v>
      </c>
    </row>
    <row r="1349" spans="1:12" x14ac:dyDescent="0.35">
      <c r="A1349" t="s">
        <v>147</v>
      </c>
      <c r="B1349" t="s">
        <v>202</v>
      </c>
      <c r="C1349" t="s">
        <v>95</v>
      </c>
      <c r="D1349">
        <f>VLOOKUP(мпф1[[#This Row],[Номенклатура]],[1]!Таблица213[[product_name]:[упаковка]],7,FALSE)</f>
        <v>958</v>
      </c>
      <c r="E1349" t="s">
        <v>58</v>
      </c>
      <c r="F1349" s="7">
        <v>4643.3635548260099</v>
      </c>
      <c r="G1349" t="str">
        <f>VLOOKUP(мпф1[[#This Row],[артикул]],[1]!Таблица213[[code]:[упаковка]],4,FALSE)</f>
        <v>ОХЛ</v>
      </c>
      <c r="H1349" t="str">
        <f>VLOOKUP(мпф1[[#This Row],[артикул]],[1]!Таблица213[[code]:[упаковка]],5,FALSE)</f>
        <v>табак</v>
      </c>
      <c r="I1349" s="7" cm="1">
        <f t="array" ref="I1349">INDEX('[1]прайс ЗПП'!$A$1:$D$1080,MATCH(1,(мпф1[[#This Row],[артикул]]='[1]прайс ЗПП'!$B$1:$B$1080)*(мпф1[[#This Row],[Source.Name.1]]='[1]прайс ЗПП'!$A$1:$A$1080),0),4)</f>
        <v>780.57683425800747</v>
      </c>
      <c r="J1349" s="7">
        <f>мпф1[[#This Row],[цена]]*мпф1[[#This Row],[объем]]</f>
        <v>3624502.0239350949</v>
      </c>
      <c r="K1349" s="7">
        <v>1171.2310401316545</v>
      </c>
      <c r="L1349" t="s">
        <v>187</v>
      </c>
    </row>
    <row r="1350" spans="1:12" x14ac:dyDescent="0.35">
      <c r="A1350" t="s">
        <v>147</v>
      </c>
      <c r="B1350" t="s">
        <v>202</v>
      </c>
      <c r="C1350" t="s">
        <v>95</v>
      </c>
      <c r="D1350">
        <f>VLOOKUP(мпф1[[#This Row],[Номенклатура]],[1]!Таблица213[[product_name]:[упаковка]],7,FALSE)</f>
        <v>960</v>
      </c>
      <c r="E1350" t="s">
        <v>189</v>
      </c>
      <c r="F1350" s="7">
        <v>312.28421329385009</v>
      </c>
      <c r="G1350" t="str">
        <f>VLOOKUP(мпф1[[#This Row],[артикул]],[1]!Таблица213[[code]:[упаковка]],4,FALSE)</f>
        <v>ОХЛ</v>
      </c>
      <c r="H1350" t="str">
        <f>VLOOKUP(мпф1[[#This Row],[артикул]],[1]!Таблица213[[code]:[упаковка]],5,FALSE)</f>
        <v>крыло</v>
      </c>
      <c r="I1350" s="7" cm="1">
        <f t="array" ref="I1350">INDEX('[1]прайс ЗПП'!$A$1:$D$1080,MATCH(1,(мпф1[[#This Row],[артикул]]='[1]прайс ЗПП'!$B$1:$B$1080)*(мпф1[[#This Row],[Source.Name.1]]='[1]прайс ЗПП'!$A$1:$A$1080),0),4)</f>
        <v>852.59931193893669</v>
      </c>
      <c r="J1350" s="7">
        <f>мпф1[[#This Row],[цена]]*мпф1[[#This Row],[объем]]</f>
        <v>266253.30538372876</v>
      </c>
      <c r="K1350" s="7">
        <v>3404.5105658064199</v>
      </c>
      <c r="L1350" t="s">
        <v>187</v>
      </c>
    </row>
    <row r="1351" spans="1:12" x14ac:dyDescent="0.35">
      <c r="A1351" t="s">
        <v>147</v>
      </c>
      <c r="B1351" t="s">
        <v>202</v>
      </c>
      <c r="C1351" t="s">
        <v>95</v>
      </c>
      <c r="D1351">
        <f>VLOOKUP(мпф1[[#This Row],[Номенклатура]],[1]!Таблица213[[product_name]:[упаковка]],7,FALSE)</f>
        <v>961</v>
      </c>
      <c r="E1351" t="s">
        <v>89</v>
      </c>
      <c r="F1351" s="7">
        <v>308.83353930930446</v>
      </c>
      <c r="G1351" t="str">
        <f>VLOOKUP(мпф1[[#This Row],[артикул]],[1]!Таблица213[[code]:[упаковка]],4,FALSE)</f>
        <v>ОХЛ</v>
      </c>
      <c r="H1351" t="str">
        <f>VLOOKUP(мпф1[[#This Row],[артикул]],[1]!Таблица213[[code]:[упаковка]],5,FALSE)</f>
        <v>табак</v>
      </c>
      <c r="I1351" s="7" cm="1">
        <f t="array" ref="I1351">INDEX('[1]прайс ЗПП'!$A$1:$D$1080,MATCH(1,(мпф1[[#This Row],[артикул]]='[1]прайс ЗПП'!$B$1:$B$1080)*(мпф1[[#This Row],[Source.Name.1]]='[1]прайс ЗПП'!$A$1:$A$1080),0),4)</f>
        <v>771.02372775422987</v>
      </c>
      <c r="J1351" s="7">
        <f>мпф1[[#This Row],[цена]]*мпф1[[#This Row],[объем]]</f>
        <v>238117.98673379241</v>
      </c>
      <c r="K1351" s="7">
        <v>1726.7445736619106</v>
      </c>
      <c r="L1351" t="s">
        <v>187</v>
      </c>
    </row>
    <row r="1352" spans="1:12" x14ac:dyDescent="0.35">
      <c r="A1352" t="s">
        <v>147</v>
      </c>
      <c r="B1352" t="s">
        <v>97</v>
      </c>
      <c r="C1352" t="s">
        <v>97</v>
      </c>
      <c r="D1352">
        <f>VLOOKUP(мпф1[[#This Row],[Номенклатура]],[1]!Таблица213[[product_name]:[упаковка]],7,FALSE)</f>
        <v>978</v>
      </c>
      <c r="E1352" t="s">
        <v>98</v>
      </c>
      <c r="F1352" s="7">
        <v>8380.0264968959091</v>
      </c>
      <c r="G1352" t="str">
        <f>VLOOKUP(мпф1[[#This Row],[артикул]],[1]!Таблица213[[code]:[упаковка]],4,FALSE)</f>
        <v>ОХЛ</v>
      </c>
      <c r="H1352" t="str">
        <f>VLOOKUP(мпф1[[#This Row],[артикул]],[1]!Таблица213[[code]:[упаковка]],5,FALSE)</f>
        <v>тушка</v>
      </c>
      <c r="I1352" s="7" cm="1">
        <f t="array" ref="I1352">INDEX('[1]прайс ЗПП'!$A$1:$D$1080,MATCH(1,(мпф1[[#This Row],[артикул]]='[1]прайс ЗПП'!$B$1:$B$1080)*(мпф1[[#This Row],[Source.Name.1]]='[1]прайс ЗПП'!$A$1:$A$1080),0),4)</f>
        <v>646.38852803508701</v>
      </c>
      <c r="J1352" s="7">
        <f>мпф1[[#This Row],[цена]]*мпф1[[#This Row],[объем]]</f>
        <v>5416752.9922235729</v>
      </c>
      <c r="K1352" s="7">
        <v>4050</v>
      </c>
      <c r="L1352" t="s">
        <v>187</v>
      </c>
    </row>
    <row r="1353" spans="1:12" x14ac:dyDescent="0.35">
      <c r="A1353" t="s">
        <v>147</v>
      </c>
      <c r="B1353" t="s">
        <v>97</v>
      </c>
      <c r="C1353" t="s">
        <v>97</v>
      </c>
      <c r="D1353">
        <f>VLOOKUP(мпф1[[#This Row],[Номенклатура]],[1]!Таблица213[[product_name]:[упаковка]],7,FALSE)</f>
        <v>981</v>
      </c>
      <c r="E1353" t="s">
        <v>203</v>
      </c>
      <c r="F1353" s="7">
        <v>157.78823504425145</v>
      </c>
      <c r="G1353" t="str">
        <f>VLOOKUP(мпф1[[#This Row],[артикул]],[1]!Таблица213[[code]:[упаковка]],4,FALSE)</f>
        <v>ОХЛ</v>
      </c>
      <c r="H1353" t="str">
        <f>VLOOKUP(мпф1[[#This Row],[артикул]],[1]!Таблица213[[code]:[упаковка]],5,FALSE)</f>
        <v>крыло</v>
      </c>
      <c r="I1353" s="7" cm="1">
        <f t="array" ref="I1353">INDEX('[1]прайс ЗПП'!$A$1:$D$1080,MATCH(1,(мпф1[[#This Row],[артикул]]='[1]прайс ЗПП'!$B$1:$B$1080)*(мпф1[[#This Row],[Source.Name.1]]='[1]прайс ЗПП'!$A$1:$A$1080),0),4)</f>
        <v>646.14842783999984</v>
      </c>
      <c r="J1353" s="7">
        <f>мпф1[[#This Row],[цена]]*мпф1[[#This Row],[объем]]</f>
        <v>101954.62000549144</v>
      </c>
      <c r="K1353" s="7">
        <v>14893.470000000001</v>
      </c>
      <c r="L1353" t="s">
        <v>187</v>
      </c>
    </row>
    <row r="1354" spans="1:12" x14ac:dyDescent="0.35">
      <c r="A1354" t="s">
        <v>147</v>
      </c>
      <c r="B1354" t="s">
        <v>97</v>
      </c>
      <c r="C1354" t="s">
        <v>97</v>
      </c>
      <c r="D1354">
        <f>VLOOKUP(мпф1[[#This Row],[Номенклатура]],[1]!Таблица213[[product_name]:[упаковка]],7,FALSE)</f>
        <v>1615</v>
      </c>
      <c r="E1354" t="s">
        <v>204</v>
      </c>
      <c r="F1354" s="7">
        <v>1042.7919029120847</v>
      </c>
      <c r="G1354" t="str">
        <f>VLOOKUP(мпф1[[#This Row],[артикул]],[1]!Таблица213[[code]:[упаковка]],4,FALSE)</f>
        <v>ОХЛ</v>
      </c>
      <c r="H1354" t="str">
        <f>VLOOKUP(мпф1[[#This Row],[артикул]],[1]!Таблица213[[code]:[упаковка]],5,FALSE)</f>
        <v>голень</v>
      </c>
      <c r="I1354" s="7" cm="1">
        <f t="array" ref="I1354">INDEX('[1]прайс ЗПП'!$A$1:$D$1080,MATCH(1,(мпф1[[#This Row],[артикул]]='[1]прайс ЗПП'!$B$1:$B$1080)*(мпф1[[#This Row],[Source.Name.1]]='[1]прайс ЗПП'!$A$1:$A$1080),0),4)</f>
        <v>680.43905943915775</v>
      </c>
      <c r="J1354" s="7">
        <f>мпф1[[#This Row],[цена]]*мпф1[[#This Row],[объем]]</f>
        <v>709556.34160826833</v>
      </c>
      <c r="K1354" s="7">
        <v>14889.331</v>
      </c>
      <c r="L1354" t="s">
        <v>187</v>
      </c>
    </row>
    <row r="1355" spans="1:12" x14ac:dyDescent="0.35">
      <c r="A1355" t="s">
        <v>147</v>
      </c>
      <c r="B1355" t="s">
        <v>97</v>
      </c>
      <c r="C1355" t="s">
        <v>97</v>
      </c>
      <c r="D1355">
        <f>VLOOKUP(мпф1[[#This Row],[Номенклатура]],[1]!Таблица213[[product_name]:[упаковка]],7,FALSE)</f>
        <v>984</v>
      </c>
      <c r="E1355" t="s">
        <v>101</v>
      </c>
      <c r="F1355" s="7">
        <v>2094.1690403662164</v>
      </c>
      <c r="G1355" t="str">
        <f>VLOOKUP(мпф1[[#This Row],[артикул]],[1]!Таблица213[[code]:[упаковка]],4,FALSE)</f>
        <v>ОХЛ</v>
      </c>
      <c r="H1355" t="str">
        <f>VLOOKUP(мпф1[[#This Row],[артикул]],[1]!Таблица213[[code]:[упаковка]],5,FALSE)</f>
        <v>четвертина</v>
      </c>
      <c r="I1355" s="7" cm="1">
        <f t="array" ref="I1355">INDEX('[1]прайс ЗПП'!$A$1:$D$1080,MATCH(1,(мпф1[[#This Row],[артикул]]='[1]прайс ЗПП'!$B$1:$B$1080)*(мпф1[[#This Row],[Source.Name.1]]='[1]прайс ЗПП'!$A$1:$A$1080),0),4)</f>
        <v>735.84030752608885</v>
      </c>
      <c r="J1355" s="7">
        <f>мпф1[[#This Row],[цена]]*мпф1[[#This Row],[объем]]</f>
        <v>1540973.990674691</v>
      </c>
      <c r="K1355" s="7">
        <v>6996.6379999999999</v>
      </c>
      <c r="L1355" t="s">
        <v>187</v>
      </c>
    </row>
    <row r="1356" spans="1:12" x14ac:dyDescent="0.35">
      <c r="A1356" t="s">
        <v>147</v>
      </c>
      <c r="B1356" t="s">
        <v>97</v>
      </c>
      <c r="C1356" t="s">
        <v>97</v>
      </c>
      <c r="D1356">
        <f>VLOOKUP(мпф1[[#This Row],[Номенклатура]],[1]!Таблица213[[product_name]:[упаковка]],7,FALSE)</f>
        <v>978</v>
      </c>
      <c r="E1356" t="s">
        <v>98</v>
      </c>
      <c r="F1356" s="7">
        <v>3142.5099363359659</v>
      </c>
      <c r="G1356" t="str">
        <f>VLOOKUP(мпф1[[#This Row],[артикул]],[1]!Таблица213[[code]:[упаковка]],4,FALSE)</f>
        <v>ОХЛ</v>
      </c>
      <c r="H1356" t="str">
        <f>VLOOKUP(мпф1[[#This Row],[артикул]],[1]!Таблица213[[code]:[упаковка]],5,FALSE)</f>
        <v>тушка</v>
      </c>
      <c r="I1356" s="7" cm="1">
        <f t="array" ref="I1356">INDEX('[1]прайс ЗПП'!$A$1:$D$1080,MATCH(1,(мпф1[[#This Row],[артикул]]='[1]прайс ЗПП'!$B$1:$B$1080)*(мпф1[[#This Row],[Source.Name.1]]='[1]прайс ЗПП'!$A$1:$A$1080),0),4)</f>
        <v>646.38852803508701</v>
      </c>
      <c r="J1356" s="7">
        <f>мпф1[[#This Row],[цена]]*мпф1[[#This Row],[объем]]</f>
        <v>2031282.37208384</v>
      </c>
      <c r="K1356" s="7">
        <v>2192.3999999999996</v>
      </c>
      <c r="L1356" t="s">
        <v>187</v>
      </c>
    </row>
    <row r="1357" spans="1:12" x14ac:dyDescent="0.35">
      <c r="A1357" t="s">
        <v>147</v>
      </c>
      <c r="B1357" t="s">
        <v>97</v>
      </c>
      <c r="C1357" t="s">
        <v>97</v>
      </c>
      <c r="D1357">
        <f>VLOOKUP(мпф1[[#This Row],[Номенклатура]],[1]!Таблица213[[product_name]:[упаковка]],7,FALSE)</f>
        <v>982</v>
      </c>
      <c r="E1357" t="s">
        <v>100</v>
      </c>
      <c r="F1357" s="7">
        <v>4187.9192888035523</v>
      </c>
      <c r="G1357" t="str">
        <f>VLOOKUP(мпф1[[#This Row],[артикул]],[1]!Таблица213[[code]:[упаковка]],4,FALSE)</f>
        <v>ОХЛ</v>
      </c>
      <c r="H1357" t="str">
        <f>VLOOKUP(мпф1[[#This Row],[артикул]],[1]!Таблица213[[code]:[упаковка]],5,FALSE)</f>
        <v>филе</v>
      </c>
      <c r="I1357" s="7" cm="1">
        <f t="array" ref="I1357">INDEX('[1]прайс ЗПП'!$A$1:$D$1080,MATCH(1,(мпф1[[#This Row],[артикул]]='[1]прайс ЗПП'!$B$1:$B$1080)*(мпф1[[#This Row],[Source.Name.1]]='[1]прайс ЗПП'!$A$1:$A$1080),0),4)</f>
        <v>836.0684981637595</v>
      </c>
      <c r="J1357" s="7">
        <f>мпф1[[#This Row],[цена]]*мпф1[[#This Row],[объем]]</f>
        <v>3501387.3902210258</v>
      </c>
      <c r="K1357" s="7">
        <v>16965.760000000002</v>
      </c>
      <c r="L1357" t="s">
        <v>187</v>
      </c>
    </row>
    <row r="1358" spans="1:12" x14ac:dyDescent="0.35">
      <c r="A1358" t="s">
        <v>147</v>
      </c>
      <c r="B1358" t="s">
        <v>97</v>
      </c>
      <c r="C1358" t="s">
        <v>97</v>
      </c>
      <c r="D1358">
        <f>VLOOKUP(мпф1[[#This Row],[Номенклатура]],[1]!Таблица213[[product_name]:[упаковка]],7,FALSE)</f>
        <v>983</v>
      </c>
      <c r="E1358" t="s">
        <v>181</v>
      </c>
      <c r="F1358" s="7">
        <v>2099.9672146215648</v>
      </c>
      <c r="G1358" t="str">
        <f>VLOOKUP(мпф1[[#This Row],[артикул]],[1]!Таблица213[[code]:[упаковка]],4,FALSE)</f>
        <v>ОХЛ</v>
      </c>
      <c r="H1358" t="str">
        <f>VLOOKUP(мпф1[[#This Row],[артикул]],[1]!Таблица213[[code]:[упаковка]],5,FALSE)</f>
        <v>грудка</v>
      </c>
      <c r="I1358" s="7" cm="1">
        <f t="array" ref="I1358">INDEX('[1]прайс ЗПП'!$A$1:$D$1080,MATCH(1,(мпф1[[#This Row],[артикул]]='[1]прайс ЗПП'!$B$1:$B$1080)*(мпф1[[#This Row],[Source.Name.1]]='[1]прайс ЗПП'!$A$1:$A$1080),0),4)</f>
        <v>983.9911219545944</v>
      </c>
      <c r="J1358" s="7">
        <f>мпф1[[#This Row],[цена]]*мпф1[[#This Row],[объем]]</f>
        <v>2066349.0955833381</v>
      </c>
      <c r="K1358" s="7">
        <v>2186.91</v>
      </c>
      <c r="L1358" t="s">
        <v>187</v>
      </c>
    </row>
    <row r="1359" spans="1:12" x14ac:dyDescent="0.35">
      <c r="A1359" t="s">
        <v>147</v>
      </c>
      <c r="B1359" t="s">
        <v>97</v>
      </c>
      <c r="C1359" t="s">
        <v>97</v>
      </c>
      <c r="D1359">
        <f>VLOOKUP(мпф1[[#This Row],[Номенклатура]],[1]!Таблица213[[product_name]:[упаковка]],7,FALSE)</f>
        <v>978</v>
      </c>
      <c r="E1359" t="s">
        <v>98</v>
      </c>
      <c r="F1359" s="7">
        <v>2095.0066242239773</v>
      </c>
      <c r="G1359" t="str">
        <f>VLOOKUP(мпф1[[#This Row],[артикул]],[1]!Таблица213[[code]:[упаковка]],4,FALSE)</f>
        <v>ОХЛ</v>
      </c>
      <c r="H1359" t="str">
        <f>VLOOKUP(мпф1[[#This Row],[артикул]],[1]!Таблица213[[code]:[упаковка]],5,FALSE)</f>
        <v>тушка</v>
      </c>
      <c r="I1359" s="7" cm="1">
        <f t="array" ref="I1359">INDEX('[1]прайс ЗПП'!$A$1:$D$1080,MATCH(1,(мпф1[[#This Row],[артикул]]='[1]прайс ЗПП'!$B$1:$B$1080)*(мпф1[[#This Row],[Source.Name.1]]='[1]прайс ЗПП'!$A$1:$A$1080),0),4)</f>
        <v>646.38852803508701</v>
      </c>
      <c r="J1359" s="7">
        <f>мпф1[[#This Row],[цена]]*мпф1[[#This Row],[объем]]</f>
        <v>1354188.2480558932</v>
      </c>
      <c r="K1359" s="7">
        <v>1693.2</v>
      </c>
      <c r="L1359" t="s">
        <v>187</v>
      </c>
    </row>
    <row r="1360" spans="1:12" x14ac:dyDescent="0.35">
      <c r="A1360" t="s">
        <v>147</v>
      </c>
      <c r="B1360" t="s">
        <v>97</v>
      </c>
      <c r="C1360" t="s">
        <v>97</v>
      </c>
      <c r="D1360">
        <f>VLOOKUP(мпф1[[#This Row],[Номенклатура]],[1]!Таблица213[[product_name]:[упаковка]],7,FALSE)</f>
        <v>978</v>
      </c>
      <c r="E1360" t="s">
        <v>98</v>
      </c>
      <c r="F1360" s="7">
        <v>2823.7045804757954</v>
      </c>
      <c r="G1360" t="str">
        <f>VLOOKUP(мпф1[[#This Row],[артикул]],[1]!Таблица213[[code]:[упаковка]],4,FALSE)</f>
        <v>ОХЛ</v>
      </c>
      <c r="H1360" t="str">
        <f>VLOOKUP(мпф1[[#This Row],[артикул]],[1]!Таблица213[[code]:[упаковка]],5,FALSE)</f>
        <v>тушка</v>
      </c>
      <c r="I1360" s="7" cm="1">
        <f t="array" ref="I1360">INDEX('[1]прайс ЗПП'!$A$1:$D$1080,MATCH(1,(мпф1[[#This Row],[артикул]]='[1]прайс ЗПП'!$B$1:$B$1080)*(мпф1[[#This Row],[Source.Name.1]]='[1]прайс ЗПП'!$A$1:$A$1080),0),4)</f>
        <v>646.38852803508701</v>
      </c>
      <c r="J1360" s="7">
        <f>мпф1[[#This Row],[цена]]*мпф1[[#This Row],[объем]]</f>
        <v>1825210.2473796823</v>
      </c>
      <c r="K1360" s="7">
        <v>1700.3999999999999</v>
      </c>
      <c r="L1360" t="s">
        <v>187</v>
      </c>
    </row>
    <row r="1361" spans="1:12" x14ac:dyDescent="0.35">
      <c r="A1361" t="s">
        <v>147</v>
      </c>
      <c r="B1361" t="s">
        <v>97</v>
      </c>
      <c r="C1361" t="s">
        <v>97</v>
      </c>
      <c r="D1361">
        <f>VLOOKUP(мпф1[[#This Row],[Номенклатура]],[1]!Таблица213[[product_name]:[упаковка]],7,FALSE)</f>
        <v>981</v>
      </c>
      <c r="E1361" t="s">
        <v>203</v>
      </c>
      <c r="F1361" s="7">
        <v>486.51372471977533</v>
      </c>
      <c r="G1361" t="str">
        <f>VLOOKUP(мпф1[[#This Row],[артикул]],[1]!Таблица213[[code]:[упаковка]],4,FALSE)</f>
        <v>ОХЛ</v>
      </c>
      <c r="H1361" t="str">
        <f>VLOOKUP(мпф1[[#This Row],[артикул]],[1]!Таблица213[[code]:[упаковка]],5,FALSE)</f>
        <v>крыло</v>
      </c>
      <c r="I1361" s="7" cm="1">
        <f t="array" ref="I1361">INDEX('[1]прайс ЗПП'!$A$1:$D$1080,MATCH(1,(мпф1[[#This Row],[артикул]]='[1]прайс ЗПП'!$B$1:$B$1080)*(мпф1[[#This Row],[Source.Name.1]]='[1]прайс ЗПП'!$A$1:$A$1080),0),4)</f>
        <v>646.14842783999984</v>
      </c>
      <c r="J1361" s="7">
        <f>мпф1[[#This Row],[цена]]*мпф1[[#This Row],[объем]]</f>
        <v>314360.07835026528</v>
      </c>
      <c r="K1361" s="7">
        <v>1681.3398892879031</v>
      </c>
      <c r="L1361" t="s">
        <v>187</v>
      </c>
    </row>
    <row r="1362" spans="1:12" x14ac:dyDescent="0.35">
      <c r="A1362" t="s">
        <v>147</v>
      </c>
      <c r="B1362" t="s">
        <v>97</v>
      </c>
      <c r="C1362" t="s">
        <v>97</v>
      </c>
      <c r="D1362">
        <f>VLOOKUP(мпф1[[#This Row],[Номенклатура]],[1]!Таблица213[[product_name]:[упаковка]],7,FALSE)</f>
        <v>982</v>
      </c>
      <c r="E1362" t="s">
        <v>100</v>
      </c>
      <c r="F1362" s="7">
        <v>10469.798222008882</v>
      </c>
      <c r="G1362" t="str">
        <f>VLOOKUP(мпф1[[#This Row],[артикул]],[1]!Таблица213[[code]:[упаковка]],4,FALSE)</f>
        <v>ОХЛ</v>
      </c>
      <c r="H1362" t="str">
        <f>VLOOKUP(мпф1[[#This Row],[артикул]],[1]!Таблица213[[code]:[упаковка]],5,FALSE)</f>
        <v>филе</v>
      </c>
      <c r="I1362" s="7" cm="1">
        <f t="array" ref="I1362">INDEX('[1]прайс ЗПП'!$A$1:$D$1080,MATCH(1,(мпф1[[#This Row],[артикул]]='[1]прайс ЗПП'!$B$1:$B$1080)*(мпф1[[#This Row],[Source.Name.1]]='[1]прайс ЗПП'!$A$1:$A$1080),0),4)</f>
        <v>836.0684981637595</v>
      </c>
      <c r="J1362" s="7">
        <f>мпф1[[#This Row],[цена]]*мпф1[[#This Row],[объем]]</f>
        <v>8753468.4755525645</v>
      </c>
      <c r="K1362" s="7">
        <v>43785</v>
      </c>
      <c r="L1362" t="s">
        <v>187</v>
      </c>
    </row>
    <row r="1363" spans="1:12" x14ac:dyDescent="0.35">
      <c r="A1363" t="s">
        <v>147</v>
      </c>
      <c r="B1363" t="s">
        <v>97</v>
      </c>
      <c r="C1363" t="s">
        <v>97</v>
      </c>
      <c r="D1363">
        <f>VLOOKUP(мпф1[[#This Row],[Номенклатура]],[1]!Таблица213[[product_name]:[упаковка]],7,FALSE)</f>
        <v>1615</v>
      </c>
      <c r="E1363" t="s">
        <v>204</v>
      </c>
      <c r="F1363" s="7">
        <v>1570.4697333013323</v>
      </c>
      <c r="G1363" t="str">
        <f>VLOOKUP(мпф1[[#This Row],[артикул]],[1]!Таблица213[[code]:[упаковка]],4,FALSE)</f>
        <v>ОХЛ</v>
      </c>
      <c r="H1363" t="str">
        <f>VLOOKUP(мпф1[[#This Row],[артикул]],[1]!Таблица213[[code]:[упаковка]],5,FALSE)</f>
        <v>голень</v>
      </c>
      <c r="I1363" s="7" cm="1">
        <f t="array" ref="I1363">INDEX('[1]прайс ЗПП'!$A$1:$D$1080,MATCH(1,(мпф1[[#This Row],[артикул]]='[1]прайс ЗПП'!$B$1:$B$1080)*(мпф1[[#This Row],[Source.Name.1]]='[1]прайс ЗПП'!$A$1:$A$1080),0),4)</f>
        <v>680.43905943915775</v>
      </c>
      <c r="J1363" s="7">
        <f>мпф1[[#This Row],[цена]]*мпф1[[#This Row],[объем]]</f>
        <v>1068608.9482052235</v>
      </c>
      <c r="K1363" s="7">
        <v>43783.740000000005</v>
      </c>
      <c r="L1363" t="s">
        <v>187</v>
      </c>
    </row>
    <row r="1364" spans="1:12" x14ac:dyDescent="0.35">
      <c r="A1364" t="s">
        <v>147</v>
      </c>
      <c r="B1364" t="s">
        <v>97</v>
      </c>
      <c r="C1364" t="s">
        <v>97</v>
      </c>
      <c r="D1364">
        <f>VLOOKUP(мпф1[[#This Row],[Номенклатура]],[1]!Таблица213[[product_name]:[упаковка]],7,FALSE)</f>
        <v>983</v>
      </c>
      <c r="E1364" t="s">
        <v>181</v>
      </c>
      <c r="F1364" s="7">
        <v>1043.4619699982932</v>
      </c>
      <c r="G1364" t="str">
        <f>VLOOKUP(мпф1[[#This Row],[артикул]],[1]!Таблица213[[code]:[упаковка]],4,FALSE)</f>
        <v>ОХЛ</v>
      </c>
      <c r="H1364" t="str">
        <f>VLOOKUP(мпф1[[#This Row],[артикул]],[1]!Таблица213[[code]:[упаковка]],5,FALSE)</f>
        <v>грудка</v>
      </c>
      <c r="I1364" s="7" cm="1">
        <f t="array" ref="I1364">INDEX('[1]прайс ЗПП'!$A$1:$D$1080,MATCH(1,(мпф1[[#This Row],[артикул]]='[1]прайс ЗПП'!$B$1:$B$1080)*(мпф1[[#This Row],[Source.Name.1]]='[1]прайс ЗПП'!$A$1:$A$1080),0),4)</f>
        <v>983.9911219545944</v>
      </c>
      <c r="J1364" s="7">
        <f>мпф1[[#This Row],[цена]]*мпф1[[#This Row],[объем]]</f>
        <v>1026757.3145755718</v>
      </c>
      <c r="K1364" s="7">
        <v>32842.639999999999</v>
      </c>
      <c r="L1364" t="s">
        <v>187</v>
      </c>
    </row>
    <row r="1365" spans="1:12" x14ac:dyDescent="0.35">
      <c r="A1365" t="s">
        <v>147</v>
      </c>
      <c r="B1365" t="s">
        <v>97</v>
      </c>
      <c r="C1365" t="s">
        <v>97</v>
      </c>
      <c r="D1365">
        <f>VLOOKUP(мпф1[[#This Row],[Номенклатура]],[1]!Таблица213[[product_name]:[упаковка]],7,FALSE)</f>
        <v>984</v>
      </c>
      <c r="E1365" t="s">
        <v>101</v>
      </c>
      <c r="F1365" s="7">
        <v>7329.5916412817578</v>
      </c>
      <c r="G1365" t="str">
        <f>VLOOKUP(мпф1[[#This Row],[артикул]],[1]!Таблица213[[code]:[упаковка]],4,FALSE)</f>
        <v>ОХЛ</v>
      </c>
      <c r="H1365" t="str">
        <f>VLOOKUP(мпф1[[#This Row],[артикул]],[1]!Таблица213[[code]:[упаковка]],5,FALSE)</f>
        <v>четвертина</v>
      </c>
      <c r="I1365" s="7" cm="1">
        <f t="array" ref="I1365">INDEX('[1]прайс ЗПП'!$A$1:$D$1080,MATCH(1,(мпф1[[#This Row],[артикул]]='[1]прайс ЗПП'!$B$1:$B$1080)*(мпф1[[#This Row],[Source.Name.1]]='[1]прайс ЗПП'!$A$1:$A$1080),0),4)</f>
        <v>735.84030752608885</v>
      </c>
      <c r="J1365" s="7">
        <f>мпф1[[#This Row],[цена]]*мпф1[[#This Row],[объем]]</f>
        <v>5393408.9673614185</v>
      </c>
      <c r="K1365" s="7">
        <v>43788.54</v>
      </c>
      <c r="L1365" t="s">
        <v>187</v>
      </c>
    </row>
    <row r="1366" spans="1:12" x14ac:dyDescent="0.35">
      <c r="A1366" t="s">
        <v>147</v>
      </c>
      <c r="B1366" t="s">
        <v>97</v>
      </c>
      <c r="C1366" t="s">
        <v>97</v>
      </c>
      <c r="D1366">
        <f>VLOOKUP(мпф1[[#This Row],[Номенклатура]],[1]!Таблица213[[product_name]:[упаковка]],7,FALSE)</f>
        <v>978</v>
      </c>
      <c r="E1366" t="s">
        <v>98</v>
      </c>
      <c r="F1366" s="7">
        <v>4706.1743007929927</v>
      </c>
      <c r="G1366" t="str">
        <f>VLOOKUP(мпф1[[#This Row],[артикул]],[1]!Таблица213[[code]:[упаковка]],4,FALSE)</f>
        <v>ОХЛ</v>
      </c>
      <c r="H1366" t="str">
        <f>VLOOKUP(мпф1[[#This Row],[артикул]],[1]!Таблица213[[code]:[упаковка]],5,FALSE)</f>
        <v>тушка</v>
      </c>
      <c r="I1366" s="7" cm="1">
        <f t="array" ref="I1366">INDEX('[1]прайс ЗПП'!$A$1:$D$1080,MATCH(1,(мпф1[[#This Row],[артикул]]='[1]прайс ЗПП'!$B$1:$B$1080)*(мпф1[[#This Row],[Source.Name.1]]='[1]прайс ЗПП'!$A$1:$A$1080),0),4)</f>
        <v>646.38852803508701</v>
      </c>
      <c r="J1366" s="7">
        <f>мпф1[[#This Row],[цена]]*мпф1[[#This Row],[объем]]</f>
        <v>3042017.0789661375</v>
      </c>
      <c r="K1366" s="7">
        <v>28745.718000000001</v>
      </c>
      <c r="L1366" t="s">
        <v>187</v>
      </c>
    </row>
    <row r="1367" spans="1:12" x14ac:dyDescent="0.35">
      <c r="A1367" t="s">
        <v>147</v>
      </c>
      <c r="B1367" t="s">
        <v>97</v>
      </c>
      <c r="C1367" t="s">
        <v>97</v>
      </c>
      <c r="D1367">
        <f>VLOOKUP(мпф1[[#This Row],[Номенклатура]],[1]!Таблица213[[product_name]:[упаковка]],7,FALSE)</f>
        <v>978</v>
      </c>
      <c r="E1367" t="s">
        <v>98</v>
      </c>
      <c r="F1367" s="7">
        <v>1563.6643644570265</v>
      </c>
      <c r="G1367" t="str">
        <f>VLOOKUP(мпф1[[#This Row],[артикул]],[1]!Таблица213[[code]:[упаковка]],4,FALSE)</f>
        <v>ОХЛ</v>
      </c>
      <c r="H1367" t="str">
        <f>VLOOKUP(мпф1[[#This Row],[артикул]],[1]!Таблица213[[code]:[упаковка]],5,FALSE)</f>
        <v>тушка</v>
      </c>
      <c r="I1367" s="7" cm="1">
        <f t="array" ref="I1367">INDEX('[1]прайс ЗПП'!$A$1:$D$1080,MATCH(1,(мпф1[[#This Row],[артикул]]='[1]прайс ЗПП'!$B$1:$B$1080)*(мпф1[[#This Row],[Source.Name.1]]='[1]прайс ЗПП'!$A$1:$A$1080),0),4)</f>
        <v>646.38852803508701</v>
      </c>
      <c r="J1367" s="7">
        <f>мпф1[[#This Row],[цена]]*мпф1[[#This Row],[объем]]</f>
        <v>1010734.7068822972</v>
      </c>
      <c r="K1367" s="7">
        <v>4437</v>
      </c>
      <c r="L1367" t="s">
        <v>187</v>
      </c>
    </row>
    <row r="1368" spans="1:12" x14ac:dyDescent="0.35">
      <c r="A1368" t="s">
        <v>147</v>
      </c>
      <c r="B1368" t="s">
        <v>97</v>
      </c>
      <c r="C1368" t="s">
        <v>97</v>
      </c>
      <c r="D1368">
        <f>VLOOKUP(мпф1[[#This Row],[Номенклатура]],[1]!Таблица213[[product_name]:[упаковка]],7,FALSE)</f>
        <v>981</v>
      </c>
      <c r="E1368" t="s">
        <v>203</v>
      </c>
      <c r="F1368" s="7">
        <v>78.894117522125725</v>
      </c>
      <c r="G1368" t="str">
        <f>VLOOKUP(мпф1[[#This Row],[артикул]],[1]!Таблица213[[code]:[упаковка]],4,FALSE)</f>
        <v>ОХЛ</v>
      </c>
      <c r="H1368" t="str">
        <f>VLOOKUP(мпф1[[#This Row],[артикул]],[1]!Таблица213[[code]:[упаковка]],5,FALSE)</f>
        <v>крыло</v>
      </c>
      <c r="I1368" s="7" cm="1">
        <f t="array" ref="I1368">INDEX('[1]прайс ЗПП'!$A$1:$D$1080,MATCH(1,(мпф1[[#This Row],[артикул]]='[1]прайс ЗПП'!$B$1:$B$1080)*(мпф1[[#This Row],[Source.Name.1]]='[1]прайс ЗПП'!$A$1:$A$1080),0),4)</f>
        <v>646.14842783999984</v>
      </c>
      <c r="J1368" s="7">
        <f>мпф1[[#This Row],[цена]]*мпф1[[#This Row],[объем]]</f>
        <v>50977.310002745719</v>
      </c>
      <c r="K1368" s="7">
        <v>2361.7000000000003</v>
      </c>
      <c r="L1368" t="s">
        <v>187</v>
      </c>
    </row>
    <row r="1369" spans="1:12" x14ac:dyDescent="0.35">
      <c r="A1369" t="s">
        <v>147</v>
      </c>
      <c r="B1369" t="s">
        <v>97</v>
      </c>
      <c r="C1369" t="s">
        <v>97</v>
      </c>
      <c r="D1369">
        <f>VLOOKUP(мпф1[[#This Row],[Номенклатура]],[1]!Таблица213[[product_name]:[упаковка]],7,FALSE)</f>
        <v>978</v>
      </c>
      <c r="E1369" t="s">
        <v>98</v>
      </c>
      <c r="F1369" s="7">
        <v>2095.0066242239773</v>
      </c>
      <c r="G1369" t="str">
        <f>VLOOKUP(мпф1[[#This Row],[артикул]],[1]!Таблица213[[code]:[упаковка]],4,FALSE)</f>
        <v>ОХЛ</v>
      </c>
      <c r="H1369" t="str">
        <f>VLOOKUP(мпф1[[#This Row],[артикул]],[1]!Таблица213[[code]:[упаковка]],5,FALSE)</f>
        <v>тушка</v>
      </c>
      <c r="I1369" s="7" cm="1">
        <f t="array" ref="I1369">INDEX('[1]прайс ЗПП'!$A$1:$D$1080,MATCH(1,(мпф1[[#This Row],[артикул]]='[1]прайс ЗПП'!$B$1:$B$1080)*(мпф1[[#This Row],[Source.Name.1]]='[1]прайс ЗПП'!$A$1:$A$1080),0),4)</f>
        <v>646.38852803508701</v>
      </c>
      <c r="J1369" s="7">
        <f>мпф1[[#This Row],[цена]]*мпф1[[#This Row],[объем]]</f>
        <v>1354188.2480558932</v>
      </c>
      <c r="K1369" s="7">
        <v>7392.06</v>
      </c>
      <c r="L1369" t="s">
        <v>187</v>
      </c>
    </row>
    <row r="1370" spans="1:12" x14ac:dyDescent="0.35">
      <c r="A1370" t="s">
        <v>147</v>
      </c>
      <c r="B1370" t="s">
        <v>97</v>
      </c>
      <c r="C1370" t="s">
        <v>97</v>
      </c>
      <c r="D1370">
        <f>VLOOKUP(мпф1[[#This Row],[Номенклатура]],[1]!Таблица213[[product_name]:[упаковка]],7,FALSE)</f>
        <v>982</v>
      </c>
      <c r="E1370" t="s">
        <v>100</v>
      </c>
      <c r="F1370" s="7">
        <v>1046.9798222008881</v>
      </c>
      <c r="G1370" t="str">
        <f>VLOOKUP(мпф1[[#This Row],[артикул]],[1]!Таблица213[[code]:[упаковка]],4,FALSE)</f>
        <v>ОХЛ</v>
      </c>
      <c r="H1370" t="str">
        <f>VLOOKUP(мпф1[[#This Row],[артикул]],[1]!Таблица213[[code]:[упаковка]],5,FALSE)</f>
        <v>филе</v>
      </c>
      <c r="I1370" s="7" cm="1">
        <f t="array" ref="I1370">INDEX('[1]прайс ЗПП'!$A$1:$D$1080,MATCH(1,(мпф1[[#This Row],[артикул]]='[1]прайс ЗПП'!$B$1:$B$1080)*(мпф1[[#This Row],[Source.Name.1]]='[1]прайс ЗПП'!$A$1:$A$1080),0),4)</f>
        <v>836.0684981637595</v>
      </c>
      <c r="J1370" s="7">
        <f>мпф1[[#This Row],[цена]]*мпф1[[#This Row],[объем]]</f>
        <v>875346.84755525645</v>
      </c>
      <c r="K1370" s="7">
        <v>1478.04</v>
      </c>
      <c r="L1370" t="s">
        <v>187</v>
      </c>
    </row>
    <row r="1371" spans="1:12" x14ac:dyDescent="0.35">
      <c r="A1371" t="s">
        <v>147</v>
      </c>
      <c r="B1371" t="s">
        <v>97</v>
      </c>
      <c r="C1371" t="s">
        <v>97</v>
      </c>
      <c r="D1371">
        <f>VLOOKUP(мпф1[[#This Row],[Номенклатура]],[1]!Таблица213[[product_name]:[упаковка]],7,FALSE)</f>
        <v>981</v>
      </c>
      <c r="E1371" t="s">
        <v>203</v>
      </c>
      <c r="F1371" s="7">
        <v>78.894117522125725</v>
      </c>
      <c r="G1371" t="str">
        <f>VLOOKUP(мпф1[[#This Row],[артикул]],[1]!Таблица213[[code]:[упаковка]],4,FALSE)</f>
        <v>ОХЛ</v>
      </c>
      <c r="H1371" t="str">
        <f>VLOOKUP(мпф1[[#This Row],[артикул]],[1]!Таблица213[[code]:[упаковка]],5,FALSE)</f>
        <v>крыло</v>
      </c>
      <c r="I1371" s="7" cm="1">
        <f t="array" ref="I1371">INDEX('[1]прайс ЗПП'!$A$1:$D$1080,MATCH(1,(мпф1[[#This Row],[артикул]]='[1]прайс ЗПП'!$B$1:$B$1080)*(мпф1[[#This Row],[Source.Name.1]]='[1]прайс ЗПП'!$A$1:$A$1080),0),4)</f>
        <v>646.14842783999984</v>
      </c>
      <c r="J1371" s="7">
        <f>мпф1[[#This Row],[цена]]*мпф1[[#This Row],[объем]]</f>
        <v>50977.310002745719</v>
      </c>
      <c r="K1371" s="7">
        <v>4435.759</v>
      </c>
      <c r="L1371" t="s">
        <v>187</v>
      </c>
    </row>
    <row r="1372" spans="1:12" x14ac:dyDescent="0.35">
      <c r="A1372" t="s">
        <v>147</v>
      </c>
      <c r="B1372" t="s">
        <v>97</v>
      </c>
      <c r="C1372" t="s">
        <v>97</v>
      </c>
      <c r="D1372">
        <f>VLOOKUP(мпф1[[#This Row],[Номенклатура]],[1]!Таблица213[[product_name]:[упаковка]],7,FALSE)</f>
        <v>978</v>
      </c>
      <c r="E1372" t="s">
        <v>98</v>
      </c>
      <c r="F1372" s="7">
        <v>10475.033121119886</v>
      </c>
      <c r="G1372" t="str">
        <f>VLOOKUP(мпф1[[#This Row],[артикул]],[1]!Таблица213[[code]:[упаковка]],4,FALSE)</f>
        <v>ОХЛ</v>
      </c>
      <c r="H1372" t="str">
        <f>VLOOKUP(мпф1[[#This Row],[артикул]],[1]!Таблица213[[code]:[упаковка]],5,FALSE)</f>
        <v>тушка</v>
      </c>
      <c r="I1372" s="7" cm="1">
        <f t="array" ref="I1372">INDEX('[1]прайс ЗПП'!$A$1:$D$1080,MATCH(1,(мпф1[[#This Row],[артикул]]='[1]прайс ЗПП'!$B$1:$B$1080)*(мпф1[[#This Row],[Source.Name.1]]='[1]прайс ЗПП'!$A$1:$A$1080),0),4)</f>
        <v>646.38852803508701</v>
      </c>
      <c r="J1372" s="7">
        <f>мпф1[[#This Row],[цена]]*мпф1[[#This Row],[объем]]</f>
        <v>6770941.2402794668</v>
      </c>
      <c r="K1372" s="7">
        <v>1479.72</v>
      </c>
      <c r="L1372" t="s">
        <v>187</v>
      </c>
    </row>
    <row r="1373" spans="1:12" x14ac:dyDescent="0.35">
      <c r="A1373" t="s">
        <v>147</v>
      </c>
      <c r="B1373" t="s">
        <v>97</v>
      </c>
      <c r="C1373" t="s">
        <v>97</v>
      </c>
      <c r="D1373">
        <f>VLOOKUP(мпф1[[#This Row],[Номенклатура]],[1]!Таблица213[[product_name]:[упаковка]],7,FALSE)</f>
        <v>981</v>
      </c>
      <c r="E1373" t="s">
        <v>203</v>
      </c>
      <c r="F1373" s="7">
        <v>407.61960719764954</v>
      </c>
      <c r="G1373" t="str">
        <f>VLOOKUP(мпф1[[#This Row],[артикул]],[1]!Таблица213[[code]:[упаковка]],4,FALSE)</f>
        <v>ОХЛ</v>
      </c>
      <c r="H1373" t="str">
        <f>VLOOKUP(мпф1[[#This Row],[артикул]],[1]!Таблица213[[code]:[упаковка]],5,FALSE)</f>
        <v>крыло</v>
      </c>
      <c r="I1373" s="7" cm="1">
        <f t="array" ref="I1373">INDEX('[1]прайс ЗПП'!$A$1:$D$1080,MATCH(1,(мпф1[[#This Row],[артикул]]='[1]прайс ЗПП'!$B$1:$B$1080)*(мпф1[[#This Row],[Source.Name.1]]='[1]прайс ЗПП'!$A$1:$A$1080),0),4)</f>
        <v>646.14842783999984</v>
      </c>
      <c r="J1373" s="7">
        <f>мпф1[[#This Row],[цена]]*мпф1[[#This Row],[объем]]</f>
        <v>263382.76834751951</v>
      </c>
      <c r="K1373" s="7">
        <v>3877.902</v>
      </c>
      <c r="L1373" t="s">
        <v>187</v>
      </c>
    </row>
    <row r="1374" spans="1:12" x14ac:dyDescent="0.35">
      <c r="A1374" t="s">
        <v>147</v>
      </c>
      <c r="B1374" t="s">
        <v>97</v>
      </c>
      <c r="C1374" t="s">
        <v>97</v>
      </c>
      <c r="D1374">
        <f>VLOOKUP(мпф1[[#This Row],[Номенклатура]],[1]!Таблица213[[product_name]:[упаковка]],7,FALSE)</f>
        <v>1614</v>
      </c>
      <c r="E1374" t="s">
        <v>205</v>
      </c>
      <c r="F1374" s="7">
        <v>1042.7919029120847</v>
      </c>
      <c r="G1374" t="str">
        <f>VLOOKUP(мпф1[[#This Row],[артикул]],[1]!Таблица213[[code]:[упаковка]],4,FALSE)</f>
        <v>ОХЛ</v>
      </c>
      <c r="H1374" t="str">
        <f>VLOOKUP(мпф1[[#This Row],[артикул]],[1]!Таблица213[[code]:[упаковка]],5,FALSE)</f>
        <v>бедро</v>
      </c>
      <c r="I1374" s="7" cm="1">
        <f t="array" ref="I1374">INDEX('[1]прайс ЗПП'!$A$1:$D$1080,MATCH(1,(мпф1[[#This Row],[артикул]]='[1]прайс ЗПП'!$B$1:$B$1080)*(мпф1[[#This Row],[Source.Name.1]]='[1]прайс ЗПП'!$A$1:$A$1080),0),4)</f>
        <v>680.43905943915786</v>
      </c>
      <c r="J1374" s="7">
        <f>мпф1[[#This Row],[цена]]*мпф1[[#This Row],[объем]]</f>
        <v>709556.34160826844</v>
      </c>
      <c r="K1374" s="7">
        <v>1295.5600000000002</v>
      </c>
      <c r="L1374" t="s">
        <v>187</v>
      </c>
    </row>
    <row r="1375" spans="1:12" x14ac:dyDescent="0.35">
      <c r="A1375" t="s">
        <v>147</v>
      </c>
      <c r="B1375" t="s">
        <v>97</v>
      </c>
      <c r="C1375" t="s">
        <v>97</v>
      </c>
      <c r="D1375">
        <f>VLOOKUP(мпф1[[#This Row],[Номенклатура]],[1]!Таблица213[[product_name]:[упаковка]],7,FALSE)</f>
        <v>1615</v>
      </c>
      <c r="E1375" t="s">
        <v>204</v>
      </c>
      <c r="F1375" s="7">
        <v>1042.7919029120847</v>
      </c>
      <c r="G1375" t="str">
        <f>VLOOKUP(мпф1[[#This Row],[артикул]],[1]!Таблица213[[code]:[упаковка]],4,FALSE)</f>
        <v>ОХЛ</v>
      </c>
      <c r="H1375" t="str">
        <f>VLOOKUP(мпф1[[#This Row],[артикул]],[1]!Таблица213[[code]:[упаковка]],5,FALSE)</f>
        <v>голень</v>
      </c>
      <c r="I1375" s="7" cm="1">
        <f t="array" ref="I1375">INDEX('[1]прайс ЗПП'!$A$1:$D$1080,MATCH(1,(мпф1[[#This Row],[артикул]]='[1]прайс ЗПП'!$B$1:$B$1080)*(мпф1[[#This Row],[Source.Name.1]]='[1]прайс ЗПП'!$A$1:$A$1080),0),4)</f>
        <v>680.43905943915775</v>
      </c>
      <c r="J1375" s="7">
        <f>мпф1[[#This Row],[цена]]*мпф1[[#This Row],[объем]]</f>
        <v>709556.34160826833</v>
      </c>
      <c r="K1375" s="7">
        <v>7390.06</v>
      </c>
      <c r="L1375" t="s">
        <v>187</v>
      </c>
    </row>
    <row r="1376" spans="1:12" x14ac:dyDescent="0.35">
      <c r="A1376" t="s">
        <v>147</v>
      </c>
      <c r="B1376" t="s">
        <v>97</v>
      </c>
      <c r="C1376" t="s">
        <v>97</v>
      </c>
      <c r="D1376">
        <f>VLOOKUP(мпф1[[#This Row],[Номенклатура]],[1]!Таблица213[[product_name]:[упаковка]],7,FALSE)</f>
        <v>982</v>
      </c>
      <c r="E1376" t="s">
        <v>100</v>
      </c>
      <c r="F1376" s="7">
        <v>10469.798222008882</v>
      </c>
      <c r="G1376" t="str">
        <f>VLOOKUP(мпф1[[#This Row],[артикул]],[1]!Таблица213[[code]:[упаковка]],4,FALSE)</f>
        <v>ОХЛ</v>
      </c>
      <c r="H1376" t="str">
        <f>VLOOKUP(мпф1[[#This Row],[артикул]],[1]!Таблица213[[code]:[упаковка]],5,FALSE)</f>
        <v>филе</v>
      </c>
      <c r="I1376" s="7" cm="1">
        <f t="array" ref="I1376">INDEX('[1]прайс ЗПП'!$A$1:$D$1080,MATCH(1,(мпф1[[#This Row],[артикул]]='[1]прайс ЗПП'!$B$1:$B$1080)*(мпф1[[#This Row],[Source.Name.1]]='[1]прайс ЗПП'!$A$1:$A$1080),0),4)</f>
        <v>836.0684981637595</v>
      </c>
      <c r="J1376" s="7">
        <f>мпф1[[#This Row],[цена]]*мпф1[[#This Row],[объем]]</f>
        <v>8753468.4755525645</v>
      </c>
      <c r="K1376" s="7">
        <v>2956.5</v>
      </c>
      <c r="L1376" t="s">
        <v>187</v>
      </c>
    </row>
    <row r="1377" spans="1:12" x14ac:dyDescent="0.35">
      <c r="A1377" t="s">
        <v>147</v>
      </c>
      <c r="B1377" t="s">
        <v>97</v>
      </c>
      <c r="C1377" t="s">
        <v>97</v>
      </c>
      <c r="D1377">
        <f>VLOOKUP(мпф1[[#This Row],[Номенклатура]],[1]!Таблица213[[product_name]:[упаковка]],7,FALSE)</f>
        <v>978</v>
      </c>
      <c r="E1377" t="s">
        <v>98</v>
      </c>
      <c r="F1377" s="7">
        <v>4190.0132484479545</v>
      </c>
      <c r="G1377" t="str">
        <f>VLOOKUP(мпф1[[#This Row],[артикул]],[1]!Таблица213[[code]:[упаковка]],4,FALSE)</f>
        <v>ОХЛ</v>
      </c>
      <c r="H1377" t="str">
        <f>VLOOKUP(мпф1[[#This Row],[артикул]],[1]!Таблица213[[code]:[упаковка]],5,FALSE)</f>
        <v>тушка</v>
      </c>
      <c r="I1377" s="7" cm="1">
        <f t="array" ref="I1377">INDEX('[1]прайс ЗПП'!$A$1:$D$1080,MATCH(1,(мпф1[[#This Row],[артикул]]='[1]прайс ЗПП'!$B$1:$B$1080)*(мпф1[[#This Row],[Source.Name.1]]='[1]прайс ЗПП'!$A$1:$A$1080),0),4)</f>
        <v>646.38852803508701</v>
      </c>
      <c r="J1377" s="7">
        <f>мпф1[[#This Row],[цена]]*мпф1[[#This Row],[объем]]</f>
        <v>2708376.4961117865</v>
      </c>
      <c r="K1377" s="7">
        <v>290.39999999999998</v>
      </c>
      <c r="L1377" t="s">
        <v>187</v>
      </c>
    </row>
    <row r="1378" spans="1:12" x14ac:dyDescent="0.35">
      <c r="A1378" t="s">
        <v>147</v>
      </c>
      <c r="B1378" t="s">
        <v>97</v>
      </c>
      <c r="C1378" t="s">
        <v>97</v>
      </c>
      <c r="D1378">
        <f>VLOOKUP(мпф1[[#This Row],[Номенклатура]],[1]!Таблица213[[product_name]:[упаковка]],7,FALSE)</f>
        <v>981</v>
      </c>
      <c r="E1378" t="s">
        <v>203</v>
      </c>
      <c r="F1378" s="7">
        <v>486.51372471977533</v>
      </c>
      <c r="G1378" t="str">
        <f>VLOOKUP(мпф1[[#This Row],[артикул]],[1]!Таблица213[[code]:[упаковка]],4,FALSE)</f>
        <v>ОХЛ</v>
      </c>
      <c r="H1378" t="str">
        <f>VLOOKUP(мпф1[[#This Row],[артикул]],[1]!Таблица213[[code]:[упаковка]],5,FALSE)</f>
        <v>крыло</v>
      </c>
      <c r="I1378" s="7" cm="1">
        <f t="array" ref="I1378">INDEX('[1]прайс ЗПП'!$A$1:$D$1080,MATCH(1,(мпф1[[#This Row],[артикул]]='[1]прайс ЗПП'!$B$1:$B$1080)*(мпф1[[#This Row],[Source.Name.1]]='[1]прайс ЗПП'!$A$1:$A$1080),0),4)</f>
        <v>646.14842783999984</v>
      </c>
      <c r="J1378" s="7">
        <f>мпф1[[#This Row],[цена]]*мпф1[[#This Row],[объем]]</f>
        <v>314360.07835026528</v>
      </c>
      <c r="K1378" s="7">
        <v>298.07799999999997</v>
      </c>
      <c r="L1378" t="s">
        <v>187</v>
      </c>
    </row>
    <row r="1379" spans="1:12" x14ac:dyDescent="0.35">
      <c r="A1379" t="s">
        <v>147</v>
      </c>
      <c r="B1379" t="s">
        <v>97</v>
      </c>
      <c r="C1379" t="s">
        <v>97</v>
      </c>
      <c r="D1379">
        <f>VLOOKUP(мпф1[[#This Row],[Номенклатура]],[1]!Таблица213[[product_name]:[упаковка]],7,FALSE)</f>
        <v>1614</v>
      </c>
      <c r="E1379" t="s">
        <v>205</v>
      </c>
      <c r="F1379" s="7">
        <v>4183.7313695147486</v>
      </c>
      <c r="G1379" t="str">
        <f>VLOOKUP(мпф1[[#This Row],[артикул]],[1]!Таблица213[[code]:[упаковка]],4,FALSE)</f>
        <v>ОХЛ</v>
      </c>
      <c r="H1379" t="str">
        <f>VLOOKUP(мпф1[[#This Row],[артикул]],[1]!Таблица213[[code]:[упаковка]],5,FALSE)</f>
        <v>бедро</v>
      </c>
      <c r="I1379" s="7" cm="1">
        <f t="array" ref="I1379">INDEX('[1]прайс ЗПП'!$A$1:$D$1080,MATCH(1,(мпф1[[#This Row],[артикул]]='[1]прайс ЗПП'!$B$1:$B$1080)*(мпф1[[#This Row],[Source.Name.1]]='[1]прайс ЗПП'!$A$1:$A$1080),0),4)</f>
        <v>680.43905943915786</v>
      </c>
      <c r="J1379" s="7">
        <f>мпф1[[#This Row],[цена]]*мпф1[[#This Row],[объем]]</f>
        <v>2846774.2380187153</v>
      </c>
      <c r="K1379" s="7">
        <v>149.4</v>
      </c>
      <c r="L1379" t="s">
        <v>187</v>
      </c>
    </row>
    <row r="1380" spans="1:12" x14ac:dyDescent="0.35">
      <c r="A1380" t="s">
        <v>147</v>
      </c>
      <c r="B1380" t="s">
        <v>97</v>
      </c>
      <c r="C1380" t="s">
        <v>97</v>
      </c>
      <c r="D1380">
        <f>VLOOKUP(мпф1[[#This Row],[Номенклатура]],[1]!Таблица213[[product_name]:[упаковка]],7,FALSE)</f>
        <v>1615</v>
      </c>
      <c r="E1380" t="s">
        <v>204</v>
      </c>
      <c r="F1380" s="7">
        <v>1042.7919029120847</v>
      </c>
      <c r="G1380" t="str">
        <f>VLOOKUP(мпф1[[#This Row],[артикул]],[1]!Таблица213[[code]:[упаковка]],4,FALSE)</f>
        <v>ОХЛ</v>
      </c>
      <c r="H1380" t="str">
        <f>VLOOKUP(мпф1[[#This Row],[артикул]],[1]!Таблица213[[code]:[упаковка]],5,FALSE)</f>
        <v>голень</v>
      </c>
      <c r="I1380" s="7" cm="1">
        <f t="array" ref="I1380">INDEX('[1]прайс ЗПП'!$A$1:$D$1080,MATCH(1,(мпф1[[#This Row],[артикул]]='[1]прайс ЗПП'!$B$1:$B$1080)*(мпф1[[#This Row],[Source.Name.1]]='[1]прайс ЗПП'!$A$1:$A$1080),0),4)</f>
        <v>680.43905943915775</v>
      </c>
      <c r="J1380" s="7">
        <f>мпф1[[#This Row],[цена]]*мпф1[[#This Row],[объем]]</f>
        <v>709556.34160826833</v>
      </c>
      <c r="K1380" s="7">
        <v>588.75537097999495</v>
      </c>
      <c r="L1380" t="s">
        <v>187</v>
      </c>
    </row>
    <row r="1381" spans="1:12" x14ac:dyDescent="0.35">
      <c r="A1381" t="s">
        <v>147</v>
      </c>
      <c r="B1381" t="s">
        <v>97</v>
      </c>
      <c r="C1381" t="s">
        <v>97</v>
      </c>
      <c r="D1381">
        <f>VLOOKUP(мпф1[[#This Row],[Номенклатура]],[1]!Таблица213[[product_name]:[упаковка]],7,FALSE)</f>
        <v>983</v>
      </c>
      <c r="E1381" t="s">
        <v>181</v>
      </c>
      <c r="F1381" s="7">
        <v>521.73098499914659</v>
      </c>
      <c r="G1381" t="str">
        <f>VLOOKUP(мпф1[[#This Row],[артикул]],[1]!Таблица213[[code]:[упаковка]],4,FALSE)</f>
        <v>ОХЛ</v>
      </c>
      <c r="H1381" t="str">
        <f>VLOOKUP(мпф1[[#This Row],[артикул]],[1]!Таблица213[[code]:[упаковка]],5,FALSE)</f>
        <v>грудка</v>
      </c>
      <c r="I1381" s="7" cm="1">
        <f t="array" ref="I1381">INDEX('[1]прайс ЗПП'!$A$1:$D$1080,MATCH(1,(мпф1[[#This Row],[артикул]]='[1]прайс ЗПП'!$B$1:$B$1080)*(мпф1[[#This Row],[Source.Name.1]]='[1]прайс ЗПП'!$A$1:$A$1080),0),4)</f>
        <v>983.9911219545944</v>
      </c>
      <c r="J1381" s="7">
        <f>мпф1[[#This Row],[цена]]*мпф1[[#This Row],[объем]]</f>
        <v>513378.6572877859</v>
      </c>
      <c r="K1381" s="7">
        <v>296.39999999999998</v>
      </c>
      <c r="L1381" t="s">
        <v>187</v>
      </c>
    </row>
    <row r="1382" spans="1:12" x14ac:dyDescent="0.35">
      <c r="A1382" t="s">
        <v>147</v>
      </c>
      <c r="B1382" t="s">
        <v>97</v>
      </c>
      <c r="C1382" t="s">
        <v>97</v>
      </c>
      <c r="D1382">
        <f>VLOOKUP(мпф1[[#This Row],[Номенклатура]],[1]!Таблица213[[product_name]:[упаковка]],7,FALSE)</f>
        <v>982</v>
      </c>
      <c r="E1382" t="s">
        <v>100</v>
      </c>
      <c r="F1382" s="7">
        <v>12563.757866410659</v>
      </c>
      <c r="G1382" t="str">
        <f>VLOOKUP(мпф1[[#This Row],[артикул]],[1]!Таблица213[[code]:[упаковка]],4,FALSE)</f>
        <v>ОХЛ</v>
      </c>
      <c r="H1382" t="str">
        <f>VLOOKUP(мпф1[[#This Row],[артикул]],[1]!Таблица213[[code]:[упаковка]],5,FALSE)</f>
        <v>филе</v>
      </c>
      <c r="I1382" s="7" cm="1">
        <f t="array" ref="I1382">INDEX('[1]прайс ЗПП'!$A$1:$D$1080,MATCH(1,(мпф1[[#This Row],[артикул]]='[1]прайс ЗПП'!$B$1:$B$1080)*(мпф1[[#This Row],[Source.Name.1]]='[1]прайс ЗПП'!$A$1:$A$1080),0),4)</f>
        <v>836.0684981637595</v>
      </c>
      <c r="J1382" s="7">
        <f>мпф1[[#This Row],[цена]]*мпф1[[#This Row],[объем]]</f>
        <v>10504162.170663079</v>
      </c>
      <c r="K1382" s="7">
        <v>1474.2</v>
      </c>
      <c r="L1382" t="s">
        <v>187</v>
      </c>
    </row>
    <row r="1383" spans="1:12" x14ac:dyDescent="0.35">
      <c r="A1383" t="s">
        <v>147</v>
      </c>
      <c r="B1383" t="s">
        <v>97</v>
      </c>
      <c r="C1383" t="s">
        <v>97</v>
      </c>
      <c r="D1383">
        <f>VLOOKUP(мпф1[[#This Row],[Номенклатура]],[1]!Таблица213[[product_name]:[упаковка]],7,FALSE)</f>
        <v>984</v>
      </c>
      <c r="E1383" t="s">
        <v>101</v>
      </c>
      <c r="F1383" s="7">
        <v>9423.7606816479729</v>
      </c>
      <c r="G1383" t="str">
        <f>VLOOKUP(мпф1[[#This Row],[артикул]],[1]!Таблица213[[code]:[упаковка]],4,FALSE)</f>
        <v>ОХЛ</v>
      </c>
      <c r="H1383" t="str">
        <f>VLOOKUP(мпф1[[#This Row],[артикул]],[1]!Таблица213[[code]:[упаковка]],5,FALSE)</f>
        <v>четвертина</v>
      </c>
      <c r="I1383" s="7" cm="1">
        <f t="array" ref="I1383">INDEX('[1]прайс ЗПП'!$A$1:$D$1080,MATCH(1,(мпф1[[#This Row],[артикул]]='[1]прайс ЗПП'!$B$1:$B$1080)*(мпф1[[#This Row],[Source.Name.1]]='[1]прайс ЗПП'!$A$1:$A$1080),0),4)</f>
        <v>735.84030752608885</v>
      </c>
      <c r="J1383" s="7">
        <f>мпф1[[#This Row],[цена]]*мпф1[[#This Row],[объем]]</f>
        <v>6934382.9580361089</v>
      </c>
      <c r="K1383" s="7">
        <v>144.8043923788625</v>
      </c>
      <c r="L1383" t="s">
        <v>187</v>
      </c>
    </row>
    <row r="1384" spans="1:12" x14ac:dyDescent="0.35">
      <c r="A1384" t="s">
        <v>147</v>
      </c>
      <c r="B1384" t="s">
        <v>97</v>
      </c>
      <c r="C1384" t="s">
        <v>97</v>
      </c>
      <c r="D1384">
        <f>VLOOKUP(мпф1[[#This Row],[Номенклатура]],[1]!Таблица213[[product_name]:[упаковка]],7,FALSE)</f>
        <v>978</v>
      </c>
      <c r="E1384" t="s">
        <v>98</v>
      </c>
      <c r="F1384" s="7">
        <v>8380.0264968959091</v>
      </c>
      <c r="G1384" t="str">
        <f>VLOOKUP(мпф1[[#This Row],[артикул]],[1]!Таблица213[[code]:[упаковка]],4,FALSE)</f>
        <v>ОХЛ</v>
      </c>
      <c r="H1384" t="str">
        <f>VLOOKUP(мпф1[[#This Row],[артикул]],[1]!Таблица213[[code]:[упаковка]],5,FALSE)</f>
        <v>тушка</v>
      </c>
      <c r="I1384" s="7" cm="1">
        <f t="array" ref="I1384">INDEX('[1]прайс ЗПП'!$A$1:$D$1080,MATCH(1,(мпф1[[#This Row],[артикул]]='[1]прайс ЗПП'!$B$1:$B$1080)*(мпф1[[#This Row],[Source.Name.1]]='[1]прайс ЗПП'!$A$1:$A$1080),0),4)</f>
        <v>646.38852803508701</v>
      </c>
      <c r="J1384" s="7">
        <f>мпф1[[#This Row],[цена]]*мпф1[[#This Row],[объем]]</f>
        <v>5416752.9922235729</v>
      </c>
      <c r="K1384" s="7">
        <v>589.46184595113289</v>
      </c>
      <c r="L1384" t="s">
        <v>187</v>
      </c>
    </row>
    <row r="1385" spans="1:12" x14ac:dyDescent="0.35">
      <c r="A1385" t="s">
        <v>147</v>
      </c>
      <c r="B1385" t="s">
        <v>97</v>
      </c>
      <c r="C1385" t="s">
        <v>97</v>
      </c>
      <c r="D1385">
        <f>VLOOKUP(мпф1[[#This Row],[Номенклатура]],[1]!Таблица213[[product_name]:[упаковка]],7,FALSE)</f>
        <v>978</v>
      </c>
      <c r="E1385" t="s">
        <v>98</v>
      </c>
      <c r="F1385" s="7">
        <v>20934.88503481786</v>
      </c>
      <c r="G1385" t="str">
        <f>VLOOKUP(мпф1[[#This Row],[артикул]],[1]!Таблица213[[code]:[упаковка]],4,FALSE)</f>
        <v>ОХЛ</v>
      </c>
      <c r="H1385" t="str">
        <f>VLOOKUP(мпф1[[#This Row],[артикул]],[1]!Таблица213[[code]:[упаковка]],5,FALSE)</f>
        <v>тушка</v>
      </c>
      <c r="I1385" s="7" cm="1">
        <f t="array" ref="I1385">INDEX('[1]прайс ЗПП'!$A$1:$D$1080,MATCH(1,(мпф1[[#This Row],[артикул]]='[1]прайс ЗПП'!$B$1:$B$1080)*(мпф1[[#This Row],[Source.Name.1]]='[1]прайс ЗПП'!$A$1:$A$1080),0),4)</f>
        <v>646.38852803508701</v>
      </c>
      <c r="J1385" s="7">
        <f>мпф1[[#This Row],[цена]]*мпф1[[#This Row],[объем]]</f>
        <v>13532069.522239689</v>
      </c>
      <c r="K1385" s="7">
        <v>454.98205599410278</v>
      </c>
      <c r="L1385" t="s">
        <v>187</v>
      </c>
    </row>
    <row r="1386" spans="1:12" x14ac:dyDescent="0.35">
      <c r="A1386" t="s">
        <v>147</v>
      </c>
      <c r="B1386" t="s">
        <v>97</v>
      </c>
      <c r="C1386" t="s">
        <v>97</v>
      </c>
      <c r="D1386">
        <f>VLOOKUP(мпф1[[#This Row],[Номенклатура]],[1]!Таблица213[[product_name]:[упаковка]],7,FALSE)</f>
        <v>978</v>
      </c>
      <c r="E1386" t="s">
        <v>98</v>
      </c>
      <c r="F1386" s="7">
        <v>5237.5165605599432</v>
      </c>
      <c r="G1386" t="str">
        <f>VLOOKUP(мпф1[[#This Row],[артикул]],[1]!Таблица213[[code]:[упаковка]],4,FALSE)</f>
        <v>ОХЛ</v>
      </c>
      <c r="H1386" t="str">
        <f>VLOOKUP(мпф1[[#This Row],[артикул]],[1]!Таблица213[[code]:[упаковка]],5,FALSE)</f>
        <v>тушка</v>
      </c>
      <c r="I1386" s="7" cm="1">
        <f t="array" ref="I1386">INDEX('[1]прайс ЗПП'!$A$1:$D$1080,MATCH(1,(мпф1[[#This Row],[артикул]]='[1]прайс ЗПП'!$B$1:$B$1080)*(мпф1[[#This Row],[Source.Name.1]]='[1]прайс ЗПП'!$A$1:$A$1080),0),4)</f>
        <v>646.38852803508701</v>
      </c>
      <c r="J1386" s="7">
        <f>мпф1[[#This Row],[цена]]*мпф1[[#This Row],[объем]]</f>
        <v>3385470.6201397334</v>
      </c>
      <c r="K1386" s="7">
        <v>462.06757938454763</v>
      </c>
      <c r="L1386" t="s">
        <v>187</v>
      </c>
    </row>
    <row r="1387" spans="1:12" x14ac:dyDescent="0.35">
      <c r="A1387" t="s">
        <v>147</v>
      </c>
      <c r="B1387" t="s">
        <v>97</v>
      </c>
      <c r="C1387" t="s">
        <v>97</v>
      </c>
      <c r="D1387">
        <f>VLOOKUP(мпф1[[#This Row],[Номенклатура]],[1]!Таблица213[[product_name]:[упаковка]],7,FALSE)</f>
        <v>978</v>
      </c>
      <c r="E1387" t="s">
        <v>98</v>
      </c>
      <c r="F1387" s="7">
        <v>2095.0066242239773</v>
      </c>
      <c r="G1387" t="str">
        <f>VLOOKUP(мпф1[[#This Row],[артикул]],[1]!Таблица213[[code]:[упаковка]],4,FALSE)</f>
        <v>ОХЛ</v>
      </c>
      <c r="H1387" t="str">
        <f>VLOOKUP(мпф1[[#This Row],[артикул]],[1]!Таблица213[[code]:[упаковка]],5,FALSE)</f>
        <v>тушка</v>
      </c>
      <c r="I1387" s="7" cm="1">
        <f t="array" ref="I1387">INDEX('[1]прайс ЗПП'!$A$1:$D$1080,MATCH(1,(мпф1[[#This Row],[артикул]]='[1]прайс ЗПП'!$B$1:$B$1080)*(мпф1[[#This Row],[Source.Name.1]]='[1]прайс ЗПП'!$A$1:$A$1080),0),4)</f>
        <v>646.38852803508701</v>
      </c>
      <c r="J1387" s="7">
        <f>мпф1[[#This Row],[цена]]*мпф1[[#This Row],[объем]]</f>
        <v>1354188.2480558932</v>
      </c>
      <c r="K1387" s="7">
        <v>4317.6737496378801</v>
      </c>
      <c r="L1387" t="s">
        <v>187</v>
      </c>
    </row>
    <row r="1388" spans="1:12" x14ac:dyDescent="0.35">
      <c r="A1388" t="s">
        <v>147</v>
      </c>
      <c r="B1388" t="s">
        <v>97</v>
      </c>
      <c r="C1388" t="s">
        <v>97</v>
      </c>
      <c r="D1388">
        <f>VLOOKUP(мпф1[[#This Row],[Номенклатура]],[1]!Таблица213[[product_name]:[упаковка]],7,FALSE)</f>
        <v>978</v>
      </c>
      <c r="E1388" t="s">
        <v>98</v>
      </c>
      <c r="F1388" s="7">
        <v>4706.1743007929927</v>
      </c>
      <c r="G1388" t="str">
        <f>VLOOKUP(мпф1[[#This Row],[артикул]],[1]!Таблица213[[code]:[упаковка]],4,FALSE)</f>
        <v>ОХЛ</v>
      </c>
      <c r="H1388" t="str">
        <f>VLOOKUP(мпф1[[#This Row],[артикул]],[1]!Таблица213[[code]:[упаковка]],5,FALSE)</f>
        <v>тушка</v>
      </c>
      <c r="I1388" s="7" cm="1">
        <f t="array" ref="I1388">INDEX('[1]прайс ЗПП'!$A$1:$D$1080,MATCH(1,(мпф1[[#This Row],[артикул]]='[1]прайс ЗПП'!$B$1:$B$1080)*(мпф1[[#This Row],[Source.Name.1]]='[1]прайс ЗПП'!$A$1:$A$1080),0),4)</f>
        <v>646.38852803508701</v>
      </c>
      <c r="J1388" s="7">
        <f>мпф1[[#This Row],[цена]]*мпф1[[#This Row],[объем]]</f>
        <v>3042017.0789661375</v>
      </c>
      <c r="K1388" s="7">
        <v>259.5285757990755</v>
      </c>
      <c r="L1388" t="s">
        <v>187</v>
      </c>
    </row>
    <row r="1389" spans="1:12" x14ac:dyDescent="0.35">
      <c r="A1389" t="s">
        <v>147</v>
      </c>
      <c r="B1389" t="s">
        <v>97</v>
      </c>
      <c r="C1389" t="s">
        <v>97</v>
      </c>
      <c r="D1389">
        <f>VLOOKUP(мпф1[[#This Row],[Номенклатура]],[1]!Таблица213[[product_name]:[упаковка]],7,FALSE)</f>
        <v>981</v>
      </c>
      <c r="E1389" t="s">
        <v>203</v>
      </c>
      <c r="F1389" s="7">
        <v>328.72548967552382</v>
      </c>
      <c r="G1389" t="str">
        <f>VLOOKUP(мпф1[[#This Row],[артикул]],[1]!Таблица213[[code]:[упаковка]],4,FALSE)</f>
        <v>ОХЛ</v>
      </c>
      <c r="H1389" t="str">
        <f>VLOOKUP(мпф1[[#This Row],[артикул]],[1]!Таблица213[[code]:[упаковка]],5,FALSE)</f>
        <v>крыло</v>
      </c>
      <c r="I1389" s="7" cm="1">
        <f t="array" ref="I1389">INDEX('[1]прайс ЗПП'!$A$1:$D$1080,MATCH(1,(мпф1[[#This Row],[артикул]]='[1]прайс ЗПП'!$B$1:$B$1080)*(мпф1[[#This Row],[Source.Name.1]]='[1]прайс ЗПП'!$A$1:$A$1080),0),4)</f>
        <v>646.14842783999984</v>
      </c>
      <c r="J1389" s="7">
        <f>мпф1[[#This Row],[цена]]*мпф1[[#This Row],[объем]]</f>
        <v>212405.45834477383</v>
      </c>
      <c r="K1389" s="7">
        <v>291.84415329497085</v>
      </c>
      <c r="L1389" t="s">
        <v>187</v>
      </c>
    </row>
    <row r="1390" spans="1:12" x14ac:dyDescent="0.35">
      <c r="A1390" t="s">
        <v>147</v>
      </c>
      <c r="B1390" t="s">
        <v>97</v>
      </c>
      <c r="C1390" t="s">
        <v>97</v>
      </c>
      <c r="D1390">
        <f>VLOOKUP(мпф1[[#This Row],[Номенклатура]],[1]!Таблица213[[product_name]:[упаковка]],7,FALSE)</f>
        <v>984</v>
      </c>
      <c r="E1390" t="s">
        <v>101</v>
      </c>
      <c r="F1390" s="7">
        <v>516.37044830947798</v>
      </c>
      <c r="G1390" t="str">
        <f>VLOOKUP(мпф1[[#This Row],[артикул]],[1]!Таблица213[[code]:[упаковка]],4,FALSE)</f>
        <v>ОХЛ</v>
      </c>
      <c r="H1390" t="str">
        <f>VLOOKUP(мпф1[[#This Row],[артикул]],[1]!Таблица213[[code]:[упаковка]],5,FALSE)</f>
        <v>четвертина</v>
      </c>
      <c r="I1390" s="7" cm="1">
        <f t="array" ref="I1390">INDEX('[1]прайс ЗПП'!$A$1:$D$1080,MATCH(1,(мпф1[[#This Row],[артикул]]='[1]прайс ЗПП'!$B$1:$B$1080)*(мпф1[[#This Row],[Source.Name.1]]='[1]прайс ЗПП'!$A$1:$A$1080),0),4)</f>
        <v>735.84030752608885</v>
      </c>
      <c r="J1390" s="7">
        <f>мпф1[[#This Row],[цена]]*мпф1[[#This Row],[объем]]</f>
        <v>379966.18948143063</v>
      </c>
      <c r="K1390" s="7">
        <v>8004</v>
      </c>
      <c r="L1390" t="s">
        <v>187</v>
      </c>
    </row>
    <row r="1391" spans="1:12" x14ac:dyDescent="0.35">
      <c r="A1391" t="s">
        <v>147</v>
      </c>
      <c r="B1391" t="s">
        <v>97</v>
      </c>
      <c r="C1391" t="s">
        <v>97</v>
      </c>
      <c r="D1391">
        <f>VLOOKUP(мпф1[[#This Row],[Номенклатура]],[1]!Таблица213[[product_name]:[упаковка]],7,FALSE)</f>
        <v>982</v>
      </c>
      <c r="E1391" t="s">
        <v>100</v>
      </c>
      <c r="F1391" s="7">
        <v>5234.8991110044408</v>
      </c>
      <c r="G1391" t="str">
        <f>VLOOKUP(мпф1[[#This Row],[артикул]],[1]!Таблица213[[code]:[упаковка]],4,FALSE)</f>
        <v>ОХЛ</v>
      </c>
      <c r="H1391" t="str">
        <f>VLOOKUP(мпф1[[#This Row],[артикул]],[1]!Таблица213[[code]:[упаковка]],5,FALSE)</f>
        <v>филе</v>
      </c>
      <c r="I1391" s="7" cm="1">
        <f t="array" ref="I1391">INDEX('[1]прайс ЗПП'!$A$1:$D$1080,MATCH(1,(мпф1[[#This Row],[артикул]]='[1]прайс ЗПП'!$B$1:$B$1080)*(мпф1[[#This Row],[Source.Name.1]]='[1]прайс ЗПП'!$A$1:$A$1080),0),4)</f>
        <v>836.0684981637595</v>
      </c>
      <c r="J1391" s="7">
        <f>мпф1[[#This Row],[цена]]*мпф1[[#This Row],[объем]]</f>
        <v>4376734.2377762822</v>
      </c>
      <c r="K1391" s="7">
        <v>879.13</v>
      </c>
      <c r="L1391" t="s">
        <v>187</v>
      </c>
    </row>
    <row r="1392" spans="1:12" x14ac:dyDescent="0.35">
      <c r="A1392" t="s">
        <v>147</v>
      </c>
      <c r="B1392" t="s">
        <v>97</v>
      </c>
      <c r="C1392" t="s">
        <v>97</v>
      </c>
      <c r="D1392">
        <f>VLOOKUP(мпф1[[#This Row],[Номенклатура]],[1]!Таблица213[[product_name]:[упаковка]],7,FALSE)</f>
        <v>983</v>
      </c>
      <c r="E1392" t="s">
        <v>181</v>
      </c>
      <c r="F1392" s="7">
        <v>1043.4619699982932</v>
      </c>
      <c r="G1392" t="str">
        <f>VLOOKUP(мпф1[[#This Row],[артикул]],[1]!Таблица213[[code]:[упаковка]],4,FALSE)</f>
        <v>ОХЛ</v>
      </c>
      <c r="H1392" t="str">
        <f>VLOOKUP(мпф1[[#This Row],[артикул]],[1]!Таблица213[[code]:[упаковка]],5,FALSE)</f>
        <v>грудка</v>
      </c>
      <c r="I1392" s="7" cm="1">
        <f t="array" ref="I1392">INDEX('[1]прайс ЗПП'!$A$1:$D$1080,MATCH(1,(мпф1[[#This Row],[артикул]]='[1]прайс ЗПП'!$B$1:$B$1080)*(мпф1[[#This Row],[Source.Name.1]]='[1]прайс ЗПП'!$A$1:$A$1080),0),4)</f>
        <v>983.9911219545944</v>
      </c>
      <c r="J1392" s="7">
        <f>мпф1[[#This Row],[цена]]*мпф1[[#This Row],[объем]]</f>
        <v>1026757.3145755718</v>
      </c>
      <c r="K1392" s="7">
        <v>996</v>
      </c>
      <c r="L1392" t="s">
        <v>187</v>
      </c>
    </row>
    <row r="1393" spans="1:12" x14ac:dyDescent="0.35">
      <c r="A1393" t="s">
        <v>147</v>
      </c>
      <c r="B1393" t="s">
        <v>97</v>
      </c>
      <c r="C1393" t="s">
        <v>97</v>
      </c>
      <c r="D1393">
        <f>VLOOKUP(мпф1[[#This Row],[Номенклатура]],[1]!Таблица213[[product_name]:[упаковка]],7,FALSE)</f>
        <v>978</v>
      </c>
      <c r="E1393" t="s">
        <v>98</v>
      </c>
      <c r="F1393" s="7">
        <v>7332.5231847839204</v>
      </c>
      <c r="G1393" t="str">
        <f>VLOOKUP(мпф1[[#This Row],[артикул]],[1]!Таблица213[[code]:[упаковка]],4,FALSE)</f>
        <v>ОХЛ</v>
      </c>
      <c r="H1393" t="str">
        <f>VLOOKUP(мпф1[[#This Row],[артикул]],[1]!Таблица213[[code]:[упаковка]],5,FALSE)</f>
        <v>тушка</v>
      </c>
      <c r="I1393" s="7" cm="1">
        <f t="array" ref="I1393">INDEX('[1]прайс ЗПП'!$A$1:$D$1080,MATCH(1,(мпф1[[#This Row],[артикул]]='[1]прайс ЗПП'!$B$1:$B$1080)*(мпф1[[#This Row],[Source.Name.1]]='[1]прайс ЗПП'!$A$1:$A$1080),0),4)</f>
        <v>646.38852803508701</v>
      </c>
      <c r="J1393" s="7">
        <f>мпф1[[#This Row],[цена]]*мпф1[[#This Row],[объем]]</f>
        <v>4739658.8681956269</v>
      </c>
      <c r="K1393" s="7">
        <v>2000.1999999999998</v>
      </c>
      <c r="L1393" t="s">
        <v>187</v>
      </c>
    </row>
    <row r="1394" spans="1:12" x14ac:dyDescent="0.35">
      <c r="A1394" t="s">
        <v>147</v>
      </c>
      <c r="B1394" t="s">
        <v>97</v>
      </c>
      <c r="C1394" t="s">
        <v>97</v>
      </c>
      <c r="D1394">
        <f>VLOOKUP(мпф1[[#This Row],[Номенклатура]],[1]!Таблица213[[product_name]:[упаковка]],7,FALSE)</f>
        <v>982</v>
      </c>
      <c r="E1394" t="s">
        <v>100</v>
      </c>
      <c r="F1394" s="7">
        <v>3140.9394666026647</v>
      </c>
      <c r="G1394" t="str">
        <f>VLOOKUP(мпф1[[#This Row],[артикул]],[1]!Таблица213[[code]:[упаковка]],4,FALSE)</f>
        <v>ОХЛ</v>
      </c>
      <c r="H1394" t="str">
        <f>VLOOKUP(мпф1[[#This Row],[артикул]],[1]!Таблица213[[code]:[упаковка]],5,FALSE)</f>
        <v>филе</v>
      </c>
      <c r="I1394" s="7" cm="1">
        <f t="array" ref="I1394">INDEX('[1]прайс ЗПП'!$A$1:$D$1080,MATCH(1,(мпф1[[#This Row],[артикул]]='[1]прайс ЗПП'!$B$1:$B$1080)*(мпф1[[#This Row],[Source.Name.1]]='[1]прайс ЗПП'!$A$1:$A$1080),0),4)</f>
        <v>836.0684981637595</v>
      </c>
      <c r="J1394" s="7">
        <f>мпф1[[#This Row],[цена]]*мпф1[[#This Row],[объем]]</f>
        <v>2626040.5426657698</v>
      </c>
      <c r="K1394" s="7">
        <v>4002</v>
      </c>
      <c r="L1394" t="s">
        <v>187</v>
      </c>
    </row>
    <row r="1395" spans="1:12" x14ac:dyDescent="0.35">
      <c r="A1395" t="s">
        <v>147</v>
      </c>
      <c r="B1395" t="s">
        <v>97</v>
      </c>
      <c r="C1395" t="s">
        <v>97</v>
      </c>
      <c r="D1395">
        <f>VLOOKUP(мпф1[[#This Row],[Номенклатура]],[1]!Таблица213[[product_name]:[упаковка]],7,FALSE)</f>
        <v>981</v>
      </c>
      <c r="E1395" t="s">
        <v>203</v>
      </c>
      <c r="F1395" s="7">
        <v>276.12941132744004</v>
      </c>
      <c r="G1395" t="str">
        <f>VLOOKUP(мпф1[[#This Row],[артикул]],[1]!Таблица213[[code]:[упаковка]],4,FALSE)</f>
        <v>ОХЛ</v>
      </c>
      <c r="H1395" t="str">
        <f>VLOOKUP(мпф1[[#This Row],[артикул]],[1]!Таблица213[[code]:[упаковка]],5,FALSE)</f>
        <v>крыло</v>
      </c>
      <c r="I1395" s="7" cm="1">
        <f t="array" ref="I1395">INDEX('[1]прайс ЗПП'!$A$1:$D$1080,MATCH(1,(мпф1[[#This Row],[артикул]]='[1]прайс ЗПП'!$B$1:$B$1080)*(мпф1[[#This Row],[Source.Name.1]]='[1]прайс ЗПП'!$A$1:$A$1080),0),4)</f>
        <v>646.14842783999984</v>
      </c>
      <c r="J1395" s="7">
        <f>мпф1[[#This Row],[цена]]*мпф1[[#This Row],[объем]]</f>
        <v>178420.58500961002</v>
      </c>
      <c r="K1395" s="7">
        <v>4000</v>
      </c>
      <c r="L1395" t="s">
        <v>187</v>
      </c>
    </row>
    <row r="1396" spans="1:12" x14ac:dyDescent="0.35">
      <c r="A1396" t="s">
        <v>147</v>
      </c>
      <c r="B1396" t="s">
        <v>97</v>
      </c>
      <c r="C1396" t="s">
        <v>97</v>
      </c>
      <c r="D1396">
        <f>VLOOKUP(мпф1[[#This Row],[Номенклатура]],[1]!Таблица213[[product_name]:[упаковка]],7,FALSE)</f>
        <v>984</v>
      </c>
      <c r="E1396" t="s">
        <v>101</v>
      </c>
      <c r="F1396" s="7">
        <v>2094.1690403662164</v>
      </c>
      <c r="G1396" t="str">
        <f>VLOOKUP(мпф1[[#This Row],[артикул]],[1]!Таблица213[[code]:[упаковка]],4,FALSE)</f>
        <v>ОХЛ</v>
      </c>
      <c r="H1396" t="str">
        <f>VLOOKUP(мпф1[[#This Row],[артикул]],[1]!Таблица213[[code]:[упаковка]],5,FALSE)</f>
        <v>четвертина</v>
      </c>
      <c r="I1396" s="7" cm="1">
        <f t="array" ref="I1396">INDEX('[1]прайс ЗПП'!$A$1:$D$1080,MATCH(1,(мпф1[[#This Row],[артикул]]='[1]прайс ЗПП'!$B$1:$B$1080)*(мпф1[[#This Row],[Source.Name.1]]='[1]прайс ЗПП'!$A$1:$A$1080),0),4)</f>
        <v>735.84030752608885</v>
      </c>
      <c r="J1396" s="7">
        <f>мпф1[[#This Row],[цена]]*мпф1[[#This Row],[объем]]</f>
        <v>1540973.990674691</v>
      </c>
      <c r="K1396" s="7">
        <v>2005.7380000000001</v>
      </c>
      <c r="L1396" t="s">
        <v>187</v>
      </c>
    </row>
    <row r="1397" spans="1:12" x14ac:dyDescent="0.35">
      <c r="A1397" t="s">
        <v>147</v>
      </c>
      <c r="B1397" t="s">
        <v>97</v>
      </c>
      <c r="C1397" t="s">
        <v>97</v>
      </c>
      <c r="D1397">
        <f>VLOOKUP(мпф1[[#This Row],[Номенклатура]],[1]!Таблица213[[product_name]:[упаковка]],7,FALSE)</f>
        <v>983</v>
      </c>
      <c r="E1397" t="s">
        <v>181</v>
      </c>
      <c r="F1397" s="7">
        <v>3143.4291846198585</v>
      </c>
      <c r="G1397" t="str">
        <f>VLOOKUP(мпф1[[#This Row],[артикул]],[1]!Таблица213[[code]:[упаковка]],4,FALSE)</f>
        <v>ОХЛ</v>
      </c>
      <c r="H1397" t="str">
        <f>VLOOKUP(мпф1[[#This Row],[артикул]],[1]!Таблица213[[code]:[упаковка]],5,FALSE)</f>
        <v>грудка</v>
      </c>
      <c r="I1397" s="7" cm="1">
        <f t="array" ref="I1397">INDEX('[1]прайс ЗПП'!$A$1:$D$1080,MATCH(1,(мпф1[[#This Row],[артикул]]='[1]прайс ЗПП'!$B$1:$B$1080)*(мпф1[[#This Row],[Source.Name.1]]='[1]прайс ЗПП'!$A$1:$A$1080),0),4)</f>
        <v>983.9911219545944</v>
      </c>
      <c r="J1397" s="7">
        <f>мпф1[[#This Row],[цена]]*мпф1[[#This Row],[объем]]</f>
        <v>3093106.4101589103</v>
      </c>
      <c r="K1397" s="7">
        <v>2001</v>
      </c>
      <c r="L1397" t="s">
        <v>187</v>
      </c>
    </row>
    <row r="1398" spans="1:12" x14ac:dyDescent="0.35">
      <c r="A1398" t="s">
        <v>147</v>
      </c>
      <c r="B1398" t="s">
        <v>97</v>
      </c>
      <c r="C1398" t="s">
        <v>97</v>
      </c>
      <c r="D1398">
        <f>VLOOKUP(мпф1[[#This Row],[Номенклатура]],[1]!Таблица213[[product_name]:[упаковка]],7,FALSE)</f>
        <v>978</v>
      </c>
      <c r="E1398" t="s">
        <v>98</v>
      </c>
      <c r="F1398" s="7">
        <v>5237.5165605599432</v>
      </c>
      <c r="G1398" t="str">
        <f>VLOOKUP(мпф1[[#This Row],[артикул]],[1]!Таблица213[[code]:[упаковка]],4,FALSE)</f>
        <v>ОХЛ</v>
      </c>
      <c r="H1398" t="str">
        <f>VLOOKUP(мпф1[[#This Row],[артикул]],[1]!Таблица213[[code]:[упаковка]],5,FALSE)</f>
        <v>тушка</v>
      </c>
      <c r="I1398" s="7" cm="1">
        <f t="array" ref="I1398">INDEX('[1]прайс ЗПП'!$A$1:$D$1080,MATCH(1,(мпф1[[#This Row],[артикул]]='[1]прайс ЗПП'!$B$1:$B$1080)*(мпф1[[#This Row],[Source.Name.1]]='[1]прайс ЗПП'!$A$1:$A$1080),0),4)</f>
        <v>646.38852803508701</v>
      </c>
      <c r="J1398" s="7">
        <f>мпф1[[#This Row],[цена]]*мпф1[[#This Row],[объем]]</f>
        <v>3385470.6201397334</v>
      </c>
      <c r="K1398" s="7">
        <v>2494</v>
      </c>
      <c r="L1398" t="s">
        <v>187</v>
      </c>
    </row>
    <row r="1399" spans="1:12" x14ac:dyDescent="0.35">
      <c r="A1399" t="s">
        <v>147</v>
      </c>
      <c r="B1399" t="s">
        <v>97</v>
      </c>
      <c r="C1399" t="s">
        <v>97</v>
      </c>
      <c r="D1399">
        <f>VLOOKUP(мпф1[[#This Row],[Номенклатура]],[1]!Таблица213[[product_name]:[упаковка]],7,FALSE)</f>
        <v>981</v>
      </c>
      <c r="E1399" t="s">
        <v>203</v>
      </c>
      <c r="F1399" s="7">
        <v>328.72548967552382</v>
      </c>
      <c r="G1399" t="str">
        <f>VLOOKUP(мпф1[[#This Row],[артикул]],[1]!Таблица213[[code]:[упаковка]],4,FALSE)</f>
        <v>ОХЛ</v>
      </c>
      <c r="H1399" t="str">
        <f>VLOOKUP(мпф1[[#This Row],[артикул]],[1]!Таблица213[[code]:[упаковка]],5,FALSE)</f>
        <v>крыло</v>
      </c>
      <c r="I1399" s="7" cm="1">
        <f t="array" ref="I1399">INDEX('[1]прайс ЗПП'!$A$1:$D$1080,MATCH(1,(мпф1[[#This Row],[артикул]]='[1]прайс ЗПП'!$B$1:$B$1080)*(мпф1[[#This Row],[Source.Name.1]]='[1]прайс ЗПП'!$A$1:$A$1080),0),4)</f>
        <v>646.14842783999984</v>
      </c>
      <c r="J1399" s="7">
        <f>мпф1[[#This Row],[цена]]*мпф1[[#This Row],[объем]]</f>
        <v>212405.45834477383</v>
      </c>
      <c r="K1399" s="7">
        <v>2624.8309999999997</v>
      </c>
      <c r="L1399" t="s">
        <v>187</v>
      </c>
    </row>
    <row r="1400" spans="1:12" x14ac:dyDescent="0.35">
      <c r="A1400" t="s">
        <v>147</v>
      </c>
      <c r="B1400" t="s">
        <v>97</v>
      </c>
      <c r="C1400" t="s">
        <v>97</v>
      </c>
      <c r="D1400">
        <f>VLOOKUP(мпф1[[#This Row],[Номенклатура]],[1]!Таблица213[[product_name]:[упаковка]],7,FALSE)</f>
        <v>984</v>
      </c>
      <c r="E1400" t="s">
        <v>101</v>
      </c>
      <c r="F1400" s="7">
        <v>1047.0845201831082</v>
      </c>
      <c r="G1400" t="str">
        <f>VLOOKUP(мпф1[[#This Row],[артикул]],[1]!Таблица213[[code]:[упаковка]],4,FALSE)</f>
        <v>ОХЛ</v>
      </c>
      <c r="H1400" t="str">
        <f>VLOOKUP(мпф1[[#This Row],[артикул]],[1]!Таблица213[[code]:[упаковка]],5,FALSE)</f>
        <v>четвертина</v>
      </c>
      <c r="I1400" s="7" cm="1">
        <f t="array" ref="I1400">INDEX('[1]прайс ЗПП'!$A$1:$D$1080,MATCH(1,(мпф1[[#This Row],[артикул]]='[1]прайс ЗПП'!$B$1:$B$1080)*(мпф1[[#This Row],[Source.Name.1]]='[1]прайс ЗПП'!$A$1:$A$1080),0),4)</f>
        <v>735.84030752608885</v>
      </c>
      <c r="J1400" s="7">
        <f>мпф1[[#This Row],[цена]]*мпф1[[#This Row],[объем]]</f>
        <v>770486.99533734552</v>
      </c>
      <c r="K1400" s="7">
        <v>10000</v>
      </c>
      <c r="L1400" t="s">
        <v>187</v>
      </c>
    </row>
    <row r="1401" spans="1:12" x14ac:dyDescent="0.35">
      <c r="A1401" t="s">
        <v>147</v>
      </c>
      <c r="B1401" t="s">
        <v>97</v>
      </c>
      <c r="C1401" t="s">
        <v>97</v>
      </c>
      <c r="D1401">
        <f>VLOOKUP(мпф1[[#This Row],[Номенклатура]],[1]!Таблица213[[product_name]:[упаковка]],7,FALSE)</f>
        <v>978</v>
      </c>
      <c r="E1401" t="s">
        <v>98</v>
      </c>
      <c r="F1401" s="7">
        <v>20934.88503481786</v>
      </c>
      <c r="G1401" t="str">
        <f>VLOOKUP(мпф1[[#This Row],[артикул]],[1]!Таблица213[[code]:[упаковка]],4,FALSE)</f>
        <v>ОХЛ</v>
      </c>
      <c r="H1401" t="str">
        <f>VLOOKUP(мпф1[[#This Row],[артикул]],[1]!Таблица213[[code]:[упаковка]],5,FALSE)</f>
        <v>тушка</v>
      </c>
      <c r="I1401" s="7" cm="1">
        <f t="array" ref="I1401">INDEX('[1]прайс ЗПП'!$A$1:$D$1080,MATCH(1,(мпф1[[#This Row],[артикул]]='[1]прайс ЗПП'!$B$1:$B$1080)*(мпф1[[#This Row],[Source.Name.1]]='[1]прайс ЗПП'!$A$1:$A$1080),0),4)</f>
        <v>646.38852803508701</v>
      </c>
      <c r="J1401" s="7">
        <f>мпф1[[#This Row],[цена]]*мпф1[[#This Row],[объем]]</f>
        <v>13532069.522239689</v>
      </c>
      <c r="K1401" s="7">
        <v>1500</v>
      </c>
      <c r="L1401" t="s">
        <v>187</v>
      </c>
    </row>
    <row r="1402" spans="1:12" x14ac:dyDescent="0.35">
      <c r="A1402" t="s">
        <v>147</v>
      </c>
      <c r="B1402" t="s">
        <v>97</v>
      </c>
      <c r="C1402" t="s">
        <v>97</v>
      </c>
      <c r="D1402">
        <f>VLOOKUP(мпф1[[#This Row],[Номенклатура]],[1]!Таблица213[[product_name]:[упаковка]],7,FALSE)</f>
        <v>982</v>
      </c>
      <c r="E1402" t="s">
        <v>100</v>
      </c>
      <c r="F1402" s="7">
        <v>2093.9596444017761</v>
      </c>
      <c r="G1402" t="str">
        <f>VLOOKUP(мпф1[[#This Row],[артикул]],[1]!Таблица213[[code]:[упаковка]],4,FALSE)</f>
        <v>ОХЛ</v>
      </c>
      <c r="H1402" t="str">
        <f>VLOOKUP(мпф1[[#This Row],[артикул]],[1]!Таблица213[[code]:[упаковка]],5,FALSE)</f>
        <v>филе</v>
      </c>
      <c r="I1402" s="7" cm="1">
        <f t="array" ref="I1402">INDEX('[1]прайс ЗПП'!$A$1:$D$1080,MATCH(1,(мпф1[[#This Row],[артикул]]='[1]прайс ЗПП'!$B$1:$B$1080)*(мпф1[[#This Row],[Source.Name.1]]='[1]прайс ЗПП'!$A$1:$A$1080),0),4)</f>
        <v>836.0684981637595</v>
      </c>
      <c r="J1402" s="7">
        <f>мпф1[[#This Row],[цена]]*мпф1[[#This Row],[объем]]</f>
        <v>1750693.6951105129</v>
      </c>
      <c r="K1402" s="7">
        <v>996.64</v>
      </c>
      <c r="L1402" t="s">
        <v>187</v>
      </c>
    </row>
    <row r="1403" spans="1:12" x14ac:dyDescent="0.35">
      <c r="A1403" t="s">
        <v>147</v>
      </c>
      <c r="B1403" t="s">
        <v>97</v>
      </c>
      <c r="C1403" t="s">
        <v>97</v>
      </c>
      <c r="D1403">
        <f>VLOOKUP(мпф1[[#This Row],[Номенклатура]],[1]!Таблица213[[product_name]:[упаковка]],7,FALSE)</f>
        <v>978</v>
      </c>
      <c r="E1403" t="s">
        <v>98</v>
      </c>
      <c r="F1403" s="7">
        <v>2095.0066242239773</v>
      </c>
      <c r="G1403" t="str">
        <f>VLOOKUP(мпф1[[#This Row],[артикул]],[1]!Таблица213[[code]:[упаковка]],4,FALSE)</f>
        <v>ОХЛ</v>
      </c>
      <c r="H1403" t="str">
        <f>VLOOKUP(мпф1[[#This Row],[артикул]],[1]!Таблица213[[code]:[упаковка]],5,FALSE)</f>
        <v>тушка</v>
      </c>
      <c r="I1403" s="7" cm="1">
        <f t="array" ref="I1403">INDEX('[1]прайс ЗПП'!$A$1:$D$1080,MATCH(1,(мпф1[[#This Row],[артикул]]='[1]прайс ЗПП'!$B$1:$B$1080)*(мпф1[[#This Row],[Source.Name.1]]='[1]прайс ЗПП'!$A$1:$A$1080),0),4)</f>
        <v>646.38852803508701</v>
      </c>
      <c r="J1403" s="7">
        <f>мпф1[[#This Row],[цена]]*мпф1[[#This Row],[объем]]</f>
        <v>1354188.2480558932</v>
      </c>
      <c r="K1403" s="7">
        <v>7000.7</v>
      </c>
      <c r="L1403" t="s">
        <v>187</v>
      </c>
    </row>
    <row r="1404" spans="1:12" x14ac:dyDescent="0.35">
      <c r="A1404" t="s">
        <v>147</v>
      </c>
      <c r="B1404" t="s">
        <v>97</v>
      </c>
      <c r="C1404" t="s">
        <v>97</v>
      </c>
      <c r="D1404">
        <f>VLOOKUP(мпф1[[#This Row],[Номенклатура]],[1]!Таблица213[[product_name]:[упаковка]],7,FALSE)</f>
        <v>984</v>
      </c>
      <c r="E1404" t="s">
        <v>101</v>
      </c>
      <c r="F1404" s="7">
        <v>1047.0845201831082</v>
      </c>
      <c r="G1404" t="str">
        <f>VLOOKUP(мпф1[[#This Row],[артикул]],[1]!Таблица213[[code]:[упаковка]],4,FALSE)</f>
        <v>ОХЛ</v>
      </c>
      <c r="H1404" t="str">
        <f>VLOOKUP(мпф1[[#This Row],[артикул]],[1]!Таблица213[[code]:[упаковка]],5,FALSE)</f>
        <v>четвертина</v>
      </c>
      <c r="I1404" s="7" cm="1">
        <f t="array" ref="I1404">INDEX('[1]прайс ЗПП'!$A$1:$D$1080,MATCH(1,(мпф1[[#This Row],[артикул]]='[1]прайс ЗПП'!$B$1:$B$1080)*(мпф1[[#This Row],[Source.Name.1]]='[1]прайс ЗПП'!$A$1:$A$1080),0),4)</f>
        <v>735.84030752608885</v>
      </c>
      <c r="J1404" s="7">
        <f>мпф1[[#This Row],[цена]]*мпф1[[#This Row],[объем]]</f>
        <v>770486.99533734552</v>
      </c>
      <c r="K1404" s="7">
        <v>4495</v>
      </c>
      <c r="L1404" t="s">
        <v>187</v>
      </c>
    </row>
    <row r="1405" spans="1:12" x14ac:dyDescent="0.35">
      <c r="A1405" t="s">
        <v>147</v>
      </c>
      <c r="B1405" t="s">
        <v>97</v>
      </c>
      <c r="C1405" t="s">
        <v>97</v>
      </c>
      <c r="D1405">
        <f>VLOOKUP(мпф1[[#This Row],[Номенклатура]],[1]!Таблица213[[product_name]:[упаковка]],7,FALSE)</f>
        <v>983</v>
      </c>
      <c r="E1405" t="s">
        <v>181</v>
      </c>
      <c r="F1405" s="7">
        <v>2099.9672146215648</v>
      </c>
      <c r="G1405" t="str">
        <f>VLOOKUP(мпф1[[#This Row],[артикул]],[1]!Таблица213[[code]:[упаковка]],4,FALSE)</f>
        <v>ОХЛ</v>
      </c>
      <c r="H1405" t="str">
        <f>VLOOKUP(мпф1[[#This Row],[артикул]],[1]!Таблица213[[code]:[упаковка]],5,FALSE)</f>
        <v>грудка</v>
      </c>
      <c r="I1405" s="7" cm="1">
        <f t="array" ref="I1405">INDEX('[1]прайс ЗПП'!$A$1:$D$1080,MATCH(1,(мпф1[[#This Row],[артикул]]='[1]прайс ЗПП'!$B$1:$B$1080)*(мпф1[[#This Row],[Source.Name.1]]='[1]прайс ЗПП'!$A$1:$A$1080),0),4)</f>
        <v>983.9911219545944</v>
      </c>
      <c r="J1405" s="7">
        <f>мпф1[[#This Row],[цена]]*мпф1[[#This Row],[объем]]</f>
        <v>2066349.0955833381</v>
      </c>
      <c r="K1405" s="7">
        <v>1493.5</v>
      </c>
      <c r="L1405" t="s">
        <v>187</v>
      </c>
    </row>
    <row r="1406" spans="1:12" x14ac:dyDescent="0.35">
      <c r="A1406" t="s">
        <v>147</v>
      </c>
      <c r="B1406" t="s">
        <v>97</v>
      </c>
      <c r="C1406" t="s">
        <v>97</v>
      </c>
      <c r="D1406">
        <f>VLOOKUP(мпф1[[#This Row],[Номенклатура]],[1]!Таблица213[[product_name]:[упаковка]],7,FALSE)</f>
        <v>981</v>
      </c>
      <c r="E1406" t="s">
        <v>203</v>
      </c>
      <c r="F1406" s="7">
        <v>328.72548967552382</v>
      </c>
      <c r="G1406" t="str">
        <f>VLOOKUP(мпф1[[#This Row],[артикул]],[1]!Таблица213[[code]:[упаковка]],4,FALSE)</f>
        <v>ОХЛ</v>
      </c>
      <c r="H1406" t="str">
        <f>VLOOKUP(мпф1[[#This Row],[артикул]],[1]!Таблица213[[code]:[упаковка]],5,FALSE)</f>
        <v>крыло</v>
      </c>
      <c r="I1406" s="7" cm="1">
        <f t="array" ref="I1406">INDEX('[1]прайс ЗПП'!$A$1:$D$1080,MATCH(1,(мпф1[[#This Row],[артикул]]='[1]прайс ЗПП'!$B$1:$B$1080)*(мпф1[[#This Row],[Source.Name.1]]='[1]прайс ЗПП'!$A$1:$A$1080),0),4)</f>
        <v>646.14842783999984</v>
      </c>
      <c r="J1406" s="7">
        <f>мпф1[[#This Row],[цена]]*мпф1[[#This Row],[объем]]</f>
        <v>212405.45834477383</v>
      </c>
      <c r="K1406" s="7">
        <v>439.565</v>
      </c>
      <c r="L1406" t="s">
        <v>187</v>
      </c>
    </row>
    <row r="1407" spans="1:12" x14ac:dyDescent="0.35">
      <c r="A1407" t="s">
        <v>147</v>
      </c>
      <c r="B1407" t="s">
        <v>97</v>
      </c>
      <c r="C1407" t="s">
        <v>97</v>
      </c>
      <c r="D1407">
        <f>VLOOKUP(мпф1[[#This Row],[Номенклатура]],[1]!Таблица213[[product_name]:[упаковка]],7,FALSE)</f>
        <v>981</v>
      </c>
      <c r="E1407" t="s">
        <v>203</v>
      </c>
      <c r="F1407" s="7">
        <v>157.78823504425145</v>
      </c>
      <c r="G1407" t="str">
        <f>VLOOKUP(мпф1[[#This Row],[артикул]],[1]!Таблица213[[code]:[упаковка]],4,FALSE)</f>
        <v>ОХЛ</v>
      </c>
      <c r="H1407" t="str">
        <f>VLOOKUP(мпф1[[#This Row],[артикул]],[1]!Таблица213[[code]:[упаковка]],5,FALSE)</f>
        <v>крыло</v>
      </c>
      <c r="I1407" s="7" cm="1">
        <f t="array" ref="I1407">INDEX('[1]прайс ЗПП'!$A$1:$D$1080,MATCH(1,(мпф1[[#This Row],[артикул]]='[1]прайс ЗПП'!$B$1:$B$1080)*(мпф1[[#This Row],[Source.Name.1]]='[1]прайс ЗПП'!$A$1:$A$1080),0),4)</f>
        <v>646.14842783999984</v>
      </c>
      <c r="J1407" s="7">
        <f>мпф1[[#This Row],[цена]]*мпф1[[#This Row],[объем]]</f>
        <v>101954.62000549144</v>
      </c>
      <c r="K1407" s="7">
        <v>2001</v>
      </c>
      <c r="L1407" t="s">
        <v>187</v>
      </c>
    </row>
    <row r="1408" spans="1:12" x14ac:dyDescent="0.35">
      <c r="A1408" t="s">
        <v>147</v>
      </c>
      <c r="B1408" t="s">
        <v>97</v>
      </c>
      <c r="C1408" t="s">
        <v>97</v>
      </c>
      <c r="D1408">
        <f>VLOOKUP(мпф1[[#This Row],[Номенклатура]],[1]!Таблица213[[product_name]:[упаковка]],7,FALSE)</f>
        <v>982</v>
      </c>
      <c r="E1408" t="s">
        <v>100</v>
      </c>
      <c r="F1408" s="7">
        <v>10469.798222008882</v>
      </c>
      <c r="G1408" t="str">
        <f>VLOOKUP(мпф1[[#This Row],[артикул]],[1]!Таблица213[[code]:[упаковка]],4,FALSE)</f>
        <v>ОХЛ</v>
      </c>
      <c r="H1408" t="str">
        <f>VLOOKUP(мпф1[[#This Row],[артикул]],[1]!Таблица213[[code]:[упаковка]],5,FALSE)</f>
        <v>филе</v>
      </c>
      <c r="I1408" s="7" cm="1">
        <f t="array" ref="I1408">INDEX('[1]прайс ЗПП'!$A$1:$D$1080,MATCH(1,(мпф1[[#This Row],[артикул]]='[1]прайс ЗПП'!$B$1:$B$1080)*(мпф1[[#This Row],[Source.Name.1]]='[1]прайс ЗПП'!$A$1:$A$1080),0),4)</f>
        <v>836.0684981637595</v>
      </c>
      <c r="J1408" s="7">
        <f>мпф1[[#This Row],[цена]]*мпф1[[#This Row],[объем]]</f>
        <v>8753468.4755525645</v>
      </c>
      <c r="K1408" s="7">
        <v>1000</v>
      </c>
      <c r="L1408" t="s">
        <v>187</v>
      </c>
    </row>
    <row r="1409" spans="1:12" x14ac:dyDescent="0.35">
      <c r="A1409" t="s">
        <v>147</v>
      </c>
      <c r="B1409" t="s">
        <v>97</v>
      </c>
      <c r="C1409" t="s">
        <v>97</v>
      </c>
      <c r="D1409">
        <f>VLOOKUP(мпф1[[#This Row],[Номенклатура]],[1]!Таблица213[[product_name]:[упаковка]],7,FALSE)</f>
        <v>1614</v>
      </c>
      <c r="E1409" t="s">
        <v>205</v>
      </c>
      <c r="F1409" s="7">
        <v>1570.4697333013323</v>
      </c>
      <c r="G1409" t="str">
        <f>VLOOKUP(мпф1[[#This Row],[артикул]],[1]!Таблица213[[code]:[упаковка]],4,FALSE)</f>
        <v>ОХЛ</v>
      </c>
      <c r="H1409" t="str">
        <f>VLOOKUP(мпф1[[#This Row],[артикул]],[1]!Таблица213[[code]:[упаковка]],5,FALSE)</f>
        <v>бедро</v>
      </c>
      <c r="I1409" s="7" cm="1">
        <f t="array" ref="I1409">INDEX('[1]прайс ЗПП'!$A$1:$D$1080,MATCH(1,(мпф1[[#This Row],[артикул]]='[1]прайс ЗПП'!$B$1:$B$1080)*(мпф1[[#This Row],[Source.Name.1]]='[1]прайс ЗПП'!$A$1:$A$1080),0),4)</f>
        <v>680.43905943915786</v>
      </c>
      <c r="J1409" s="7">
        <f>мпф1[[#This Row],[цена]]*мпф1[[#This Row],[объем]]</f>
        <v>1068608.9482052238</v>
      </c>
      <c r="K1409" s="7">
        <v>439.565</v>
      </c>
      <c r="L1409" t="s">
        <v>187</v>
      </c>
    </row>
    <row r="1410" spans="1:12" x14ac:dyDescent="0.35">
      <c r="A1410" t="s">
        <v>147</v>
      </c>
      <c r="B1410" t="s">
        <v>97</v>
      </c>
      <c r="C1410" t="s">
        <v>97</v>
      </c>
      <c r="D1410">
        <f>VLOOKUP(мпф1[[#This Row],[Номенклатура]],[1]!Таблица213[[product_name]:[упаковка]],7,FALSE)</f>
        <v>978</v>
      </c>
      <c r="E1410" t="s">
        <v>98</v>
      </c>
      <c r="F1410" s="7">
        <v>3142.5099363359659</v>
      </c>
      <c r="G1410" t="str">
        <f>VLOOKUP(мпф1[[#This Row],[артикул]],[1]!Таблица213[[code]:[упаковка]],4,FALSE)</f>
        <v>ОХЛ</v>
      </c>
      <c r="H1410" t="str">
        <f>VLOOKUP(мпф1[[#This Row],[артикул]],[1]!Таблица213[[code]:[упаковка]],5,FALSE)</f>
        <v>тушка</v>
      </c>
      <c r="I1410" s="7" cm="1">
        <f t="array" ref="I1410">INDEX('[1]прайс ЗПП'!$A$1:$D$1080,MATCH(1,(мпф1[[#This Row],[артикул]]='[1]прайс ЗПП'!$B$1:$B$1080)*(мпф1[[#This Row],[Source.Name.1]]='[1]прайс ЗПП'!$A$1:$A$1080),0),4)</f>
        <v>646.38852803508701</v>
      </c>
      <c r="J1410" s="7">
        <f>мпф1[[#This Row],[цена]]*мпф1[[#This Row],[объем]]</f>
        <v>2031282.37208384</v>
      </c>
      <c r="K1410" s="7">
        <v>10005</v>
      </c>
      <c r="L1410" t="s">
        <v>187</v>
      </c>
    </row>
    <row r="1411" spans="1:12" x14ac:dyDescent="0.35">
      <c r="A1411" t="s">
        <v>147</v>
      </c>
      <c r="B1411" t="s">
        <v>97</v>
      </c>
      <c r="C1411" t="s">
        <v>97</v>
      </c>
      <c r="D1411">
        <f>VLOOKUP(мпф1[[#This Row],[Номенклатура]],[1]!Таблица213[[product_name]:[упаковка]],7,FALSE)</f>
        <v>981</v>
      </c>
      <c r="E1411" t="s">
        <v>203</v>
      </c>
      <c r="F1411" s="7">
        <v>52.596078348083815</v>
      </c>
      <c r="G1411" t="str">
        <f>VLOOKUP(мпф1[[#This Row],[артикул]],[1]!Таблица213[[code]:[упаковка]],4,FALSE)</f>
        <v>ОХЛ</v>
      </c>
      <c r="H1411" t="str">
        <f>VLOOKUP(мпф1[[#This Row],[артикул]],[1]!Таблица213[[code]:[упаковка]],5,FALSE)</f>
        <v>крыло</v>
      </c>
      <c r="I1411" s="7" cm="1">
        <f t="array" ref="I1411">INDEX('[1]прайс ЗПП'!$A$1:$D$1080,MATCH(1,(мпф1[[#This Row],[артикул]]='[1]прайс ЗПП'!$B$1:$B$1080)*(мпф1[[#This Row],[Source.Name.1]]='[1]прайс ЗПП'!$A$1:$A$1080),0),4)</f>
        <v>646.14842783999984</v>
      </c>
      <c r="J1411" s="7">
        <f>мпф1[[#This Row],[цена]]*мпф1[[#This Row],[объем]]</f>
        <v>33984.873335163815</v>
      </c>
      <c r="K1411" s="7">
        <v>2185.2660000000001</v>
      </c>
      <c r="L1411" t="s">
        <v>187</v>
      </c>
    </row>
    <row r="1412" spans="1:12" x14ac:dyDescent="0.35">
      <c r="A1412" t="s">
        <v>147</v>
      </c>
      <c r="B1412" t="s">
        <v>97</v>
      </c>
      <c r="C1412" t="s">
        <v>97</v>
      </c>
      <c r="D1412">
        <f>VLOOKUP(мпф1[[#This Row],[Номенклатура]],[1]!Таблица213[[product_name]:[упаковка]],7,FALSE)</f>
        <v>982</v>
      </c>
      <c r="E1412" t="s">
        <v>100</v>
      </c>
      <c r="F1412" s="7">
        <v>3140.9394666026647</v>
      </c>
      <c r="G1412" t="str">
        <f>VLOOKUP(мпф1[[#This Row],[артикул]],[1]!Таблица213[[code]:[упаковка]],4,FALSE)</f>
        <v>ОХЛ</v>
      </c>
      <c r="H1412" t="str">
        <f>VLOOKUP(мпф1[[#This Row],[артикул]],[1]!Таблица213[[code]:[упаковка]],5,FALSE)</f>
        <v>филе</v>
      </c>
      <c r="I1412" s="7" cm="1">
        <f t="array" ref="I1412">INDEX('[1]прайс ЗПП'!$A$1:$D$1080,MATCH(1,(мпф1[[#This Row],[артикул]]='[1]прайс ЗПП'!$B$1:$B$1080)*(мпф1[[#This Row],[Source.Name.1]]='[1]прайс ЗПП'!$A$1:$A$1080),0),4)</f>
        <v>836.0684981637595</v>
      </c>
      <c r="J1412" s="7">
        <f>мпф1[[#This Row],[цена]]*мпф1[[#This Row],[объем]]</f>
        <v>2626040.5426657698</v>
      </c>
      <c r="K1412" s="7">
        <v>996</v>
      </c>
      <c r="L1412" t="s">
        <v>187</v>
      </c>
    </row>
    <row r="1413" spans="1:12" x14ac:dyDescent="0.35">
      <c r="A1413" t="s">
        <v>147</v>
      </c>
      <c r="B1413" t="s">
        <v>97</v>
      </c>
      <c r="C1413" t="s">
        <v>97</v>
      </c>
      <c r="D1413">
        <f>VLOOKUP(мпф1[[#This Row],[Номенклатура]],[1]!Таблица213[[product_name]:[упаковка]],7,FALSE)</f>
        <v>978</v>
      </c>
      <c r="E1413" t="s">
        <v>98</v>
      </c>
      <c r="F1413" s="7">
        <v>3142.5099363359659</v>
      </c>
      <c r="G1413" t="str">
        <f>VLOOKUP(мпф1[[#This Row],[артикул]],[1]!Таблица213[[code]:[упаковка]],4,FALSE)</f>
        <v>ОХЛ</v>
      </c>
      <c r="H1413" t="str">
        <f>VLOOKUP(мпф1[[#This Row],[артикул]],[1]!Таблица213[[code]:[упаковка]],5,FALSE)</f>
        <v>тушка</v>
      </c>
      <c r="I1413" s="7" cm="1">
        <f t="array" ref="I1413">INDEX('[1]прайс ЗПП'!$A$1:$D$1080,MATCH(1,(мпф1[[#This Row],[артикул]]='[1]прайс ЗПП'!$B$1:$B$1080)*(мпф1[[#This Row],[Source.Name.1]]='[1]прайс ЗПП'!$A$1:$A$1080),0),4)</f>
        <v>646.38852803508701</v>
      </c>
      <c r="J1413" s="7">
        <f>мпф1[[#This Row],[цена]]*мпф1[[#This Row],[объем]]</f>
        <v>2031282.37208384</v>
      </c>
      <c r="K1413" s="7">
        <v>996</v>
      </c>
      <c r="L1413" t="s">
        <v>187</v>
      </c>
    </row>
    <row r="1414" spans="1:12" x14ac:dyDescent="0.35">
      <c r="A1414" t="s">
        <v>147</v>
      </c>
      <c r="B1414" t="s">
        <v>97</v>
      </c>
      <c r="C1414" t="s">
        <v>97</v>
      </c>
      <c r="D1414">
        <f>VLOOKUP(мпф1[[#This Row],[Номенклатура]],[1]!Таблица213[[product_name]:[упаковка]],7,FALSE)</f>
        <v>984</v>
      </c>
      <c r="E1414" t="s">
        <v>101</v>
      </c>
      <c r="F1414" s="7">
        <v>516.37044830947798</v>
      </c>
      <c r="G1414" t="str">
        <f>VLOOKUP(мпф1[[#This Row],[артикул]],[1]!Таблица213[[code]:[упаковка]],4,FALSE)</f>
        <v>ОХЛ</v>
      </c>
      <c r="H1414" t="str">
        <f>VLOOKUP(мпф1[[#This Row],[артикул]],[1]!Таблица213[[code]:[упаковка]],5,FALSE)</f>
        <v>четвертина</v>
      </c>
      <c r="I1414" s="7" cm="1">
        <f t="array" ref="I1414">INDEX('[1]прайс ЗПП'!$A$1:$D$1080,MATCH(1,(мпф1[[#This Row],[артикул]]='[1]прайс ЗПП'!$B$1:$B$1080)*(мпф1[[#This Row],[Source.Name.1]]='[1]прайс ЗПП'!$A$1:$A$1080),0),4)</f>
        <v>735.84030752608885</v>
      </c>
      <c r="J1414" s="7">
        <f>мпф1[[#This Row],[цена]]*мпф1[[#This Row],[объем]]</f>
        <v>379966.18948143063</v>
      </c>
      <c r="K1414" s="7">
        <v>10000</v>
      </c>
      <c r="L1414" t="s">
        <v>187</v>
      </c>
    </row>
    <row r="1415" spans="1:12" x14ac:dyDescent="0.35">
      <c r="A1415" t="s">
        <v>147</v>
      </c>
      <c r="B1415" t="s">
        <v>97</v>
      </c>
      <c r="C1415" t="s">
        <v>97</v>
      </c>
      <c r="D1415">
        <f>VLOOKUP(мпф1[[#This Row],[Номенклатура]],[1]!Таблица213[[product_name]:[упаковка]],7,FALSE)</f>
        <v>981</v>
      </c>
      <c r="E1415" t="s">
        <v>203</v>
      </c>
      <c r="F1415" s="7">
        <v>78.894117522125725</v>
      </c>
      <c r="G1415" t="str">
        <f>VLOOKUP(мпф1[[#This Row],[артикул]],[1]!Таблица213[[code]:[упаковка]],4,FALSE)</f>
        <v>ОХЛ</v>
      </c>
      <c r="H1415" t="str">
        <f>VLOOKUP(мпф1[[#This Row],[артикул]],[1]!Таблица213[[code]:[упаковка]],5,FALSE)</f>
        <v>крыло</v>
      </c>
      <c r="I1415" s="7" cm="1">
        <f t="array" ref="I1415">INDEX('[1]прайс ЗПП'!$A$1:$D$1080,MATCH(1,(мпф1[[#This Row],[артикул]]='[1]прайс ЗПП'!$B$1:$B$1080)*(мпф1[[#This Row],[Source.Name.1]]='[1]прайс ЗПП'!$A$1:$A$1080),0),4)</f>
        <v>646.14842783999984</v>
      </c>
      <c r="J1415" s="7">
        <f>мпф1[[#This Row],[цена]]*мпф1[[#This Row],[объем]]</f>
        <v>50977.310002745719</v>
      </c>
      <c r="K1415" s="7">
        <v>4002</v>
      </c>
      <c r="L1415" t="s">
        <v>187</v>
      </c>
    </row>
    <row r="1416" spans="1:12" x14ac:dyDescent="0.35">
      <c r="A1416" t="s">
        <v>147</v>
      </c>
      <c r="B1416" t="s">
        <v>97</v>
      </c>
      <c r="C1416" t="s">
        <v>97</v>
      </c>
      <c r="D1416">
        <f>VLOOKUP(мпф1[[#This Row],[Номенклатура]],[1]!Таблица213[[product_name]:[упаковка]],7,FALSE)</f>
        <v>982</v>
      </c>
      <c r="E1416" t="s">
        <v>100</v>
      </c>
      <c r="F1416" s="7">
        <v>2093.9596444017761</v>
      </c>
      <c r="G1416" t="str">
        <f>VLOOKUP(мпф1[[#This Row],[артикул]],[1]!Таблица213[[code]:[упаковка]],4,FALSE)</f>
        <v>ОХЛ</v>
      </c>
      <c r="H1416" t="str">
        <f>VLOOKUP(мпф1[[#This Row],[артикул]],[1]!Таблица213[[code]:[упаковка]],5,FALSE)</f>
        <v>филе</v>
      </c>
      <c r="I1416" s="7" cm="1">
        <f t="array" ref="I1416">INDEX('[1]прайс ЗПП'!$A$1:$D$1080,MATCH(1,(мпф1[[#This Row],[артикул]]='[1]прайс ЗПП'!$B$1:$B$1080)*(мпф1[[#This Row],[Source.Name.1]]='[1]прайс ЗПП'!$A$1:$A$1080),0),4)</f>
        <v>836.0684981637595</v>
      </c>
      <c r="J1416" s="7">
        <f>мпф1[[#This Row],[цена]]*мпф1[[#This Row],[объем]]</f>
        <v>1750693.6951105129</v>
      </c>
      <c r="K1416" s="7">
        <v>2624.8309999999997</v>
      </c>
      <c r="L1416" t="s">
        <v>187</v>
      </c>
    </row>
    <row r="1417" spans="1:12" x14ac:dyDescent="0.35">
      <c r="A1417" t="s">
        <v>147</v>
      </c>
      <c r="B1417" t="s">
        <v>97</v>
      </c>
      <c r="C1417" t="s">
        <v>97</v>
      </c>
      <c r="D1417">
        <f>VLOOKUP(мпф1[[#This Row],[Номенклатура]],[1]!Таблица213[[product_name]:[упаковка]],7,FALSE)</f>
        <v>983</v>
      </c>
      <c r="E1417" t="s">
        <v>181</v>
      </c>
      <c r="F1417" s="7">
        <v>5230.3531246164448</v>
      </c>
      <c r="G1417" t="str">
        <f>VLOOKUP(мпф1[[#This Row],[артикул]],[1]!Таблица213[[code]:[упаковка]],4,FALSE)</f>
        <v>ОХЛ</v>
      </c>
      <c r="H1417" t="str">
        <f>VLOOKUP(мпф1[[#This Row],[артикул]],[1]!Таблица213[[code]:[упаковка]],5,FALSE)</f>
        <v>грудка</v>
      </c>
      <c r="I1417" s="7" cm="1">
        <f t="array" ref="I1417">INDEX('[1]прайс ЗПП'!$A$1:$D$1080,MATCH(1,(мпф1[[#This Row],[артикул]]='[1]прайс ЗПП'!$B$1:$B$1080)*(мпф1[[#This Row],[Source.Name.1]]='[1]прайс ЗПП'!$A$1:$A$1080),0),4)</f>
        <v>983.9911219545944</v>
      </c>
      <c r="J1417" s="7">
        <f>мпф1[[#This Row],[цена]]*мпф1[[#This Row],[объем]]</f>
        <v>5146621.0393100539</v>
      </c>
      <c r="K1417" s="7">
        <v>3996</v>
      </c>
      <c r="L1417" t="s">
        <v>187</v>
      </c>
    </row>
    <row r="1418" spans="1:12" x14ac:dyDescent="0.35">
      <c r="A1418" t="s">
        <v>147</v>
      </c>
      <c r="B1418" t="s">
        <v>97</v>
      </c>
      <c r="C1418" t="s">
        <v>97</v>
      </c>
      <c r="D1418">
        <f>VLOOKUP(мпф1[[#This Row],[Номенклатура]],[1]!Таблица213[[product_name]:[упаковка]],7,FALSE)</f>
        <v>978</v>
      </c>
      <c r="E1418" t="s">
        <v>98</v>
      </c>
      <c r="F1418" s="7">
        <v>20934.88503481786</v>
      </c>
      <c r="G1418" t="str">
        <f>VLOOKUP(мпф1[[#This Row],[артикул]],[1]!Таблица213[[code]:[упаковка]],4,FALSE)</f>
        <v>ОХЛ</v>
      </c>
      <c r="H1418" t="str">
        <f>VLOOKUP(мпф1[[#This Row],[артикул]],[1]!Таблица213[[code]:[упаковка]],5,FALSE)</f>
        <v>тушка</v>
      </c>
      <c r="I1418" s="7" cm="1">
        <f t="array" ref="I1418">INDEX('[1]прайс ЗПП'!$A$1:$D$1080,MATCH(1,(мпф1[[#This Row],[артикул]]='[1]прайс ЗПП'!$B$1:$B$1080)*(мпф1[[#This Row],[Source.Name.1]]='[1]прайс ЗПП'!$A$1:$A$1080),0),4)</f>
        <v>646.38852803508701</v>
      </c>
      <c r="J1418" s="7">
        <f>мпф1[[#This Row],[цена]]*мпф1[[#This Row],[объем]]</f>
        <v>13532069.522239689</v>
      </c>
      <c r="K1418" s="7">
        <v>996</v>
      </c>
      <c r="L1418" t="s">
        <v>187</v>
      </c>
    </row>
    <row r="1419" spans="1:12" x14ac:dyDescent="0.35">
      <c r="A1419" t="s">
        <v>147</v>
      </c>
      <c r="B1419" t="s">
        <v>97</v>
      </c>
      <c r="C1419" t="s">
        <v>97</v>
      </c>
      <c r="D1419">
        <f>VLOOKUP(мпф1[[#This Row],[Номенклатура]],[1]!Таблица213[[product_name]:[упаковка]],7,FALSE)</f>
        <v>982</v>
      </c>
      <c r="E1419" t="s">
        <v>100</v>
      </c>
      <c r="F1419" s="7">
        <v>5234.8991110044408</v>
      </c>
      <c r="G1419" t="str">
        <f>VLOOKUP(мпф1[[#This Row],[артикул]],[1]!Таблица213[[code]:[упаковка]],4,FALSE)</f>
        <v>ОХЛ</v>
      </c>
      <c r="H1419" t="str">
        <f>VLOOKUP(мпф1[[#This Row],[артикул]],[1]!Таблица213[[code]:[упаковка]],5,FALSE)</f>
        <v>филе</v>
      </c>
      <c r="I1419" s="7" cm="1">
        <f t="array" ref="I1419">INDEX('[1]прайс ЗПП'!$A$1:$D$1080,MATCH(1,(мпф1[[#This Row],[артикул]]='[1]прайс ЗПП'!$B$1:$B$1080)*(мпф1[[#This Row],[Source.Name.1]]='[1]прайс ЗПП'!$A$1:$A$1080),0),4)</f>
        <v>836.0684981637595</v>
      </c>
      <c r="J1419" s="7">
        <f>мпф1[[#This Row],[цена]]*мпф1[[#This Row],[объем]]</f>
        <v>4376734.2377762822</v>
      </c>
      <c r="K1419" s="7">
        <v>498.32</v>
      </c>
      <c r="L1419" t="s">
        <v>187</v>
      </c>
    </row>
    <row r="1420" spans="1:12" x14ac:dyDescent="0.35">
      <c r="A1420" t="s">
        <v>147</v>
      </c>
      <c r="B1420" t="s">
        <v>97</v>
      </c>
      <c r="C1420" t="s">
        <v>97</v>
      </c>
      <c r="D1420">
        <f>VLOOKUP(мпф1[[#This Row],[Номенклатура]],[1]!Таблица213[[product_name]:[упаковка]],7,FALSE)</f>
        <v>984</v>
      </c>
      <c r="E1420" t="s">
        <v>101</v>
      </c>
      <c r="F1420" s="7">
        <v>7329.5916412817578</v>
      </c>
      <c r="G1420" t="str">
        <f>VLOOKUP(мпф1[[#This Row],[артикул]],[1]!Таблица213[[code]:[упаковка]],4,FALSE)</f>
        <v>ОХЛ</v>
      </c>
      <c r="H1420" t="str">
        <f>VLOOKUP(мпф1[[#This Row],[артикул]],[1]!Таблица213[[code]:[упаковка]],5,FALSE)</f>
        <v>четвертина</v>
      </c>
      <c r="I1420" s="7" cm="1">
        <f t="array" ref="I1420">INDEX('[1]прайс ЗПП'!$A$1:$D$1080,MATCH(1,(мпф1[[#This Row],[артикул]]='[1]прайс ЗПП'!$B$1:$B$1080)*(мпф1[[#This Row],[Source.Name.1]]='[1]прайс ЗПП'!$A$1:$A$1080),0),4)</f>
        <v>735.84030752608885</v>
      </c>
      <c r="J1420" s="7">
        <f>мпф1[[#This Row],[цена]]*мпф1[[#This Row],[объем]]</f>
        <v>5393408.9673614185</v>
      </c>
      <c r="K1420" s="7">
        <v>12000</v>
      </c>
      <c r="L1420" t="s">
        <v>187</v>
      </c>
    </row>
    <row r="1421" spans="1:12" x14ac:dyDescent="0.35">
      <c r="A1421" t="s">
        <v>147</v>
      </c>
      <c r="B1421" t="s">
        <v>97</v>
      </c>
      <c r="C1421" t="s">
        <v>97</v>
      </c>
      <c r="D1421">
        <f>VLOOKUP(мпф1[[#This Row],[Номенклатура]],[1]!Таблица213[[product_name]:[упаковка]],7,FALSE)</f>
        <v>978</v>
      </c>
      <c r="E1421" t="s">
        <v>98</v>
      </c>
      <c r="F1421" s="7">
        <v>1047.5033121119886</v>
      </c>
      <c r="G1421" t="str">
        <f>VLOOKUP(мпф1[[#This Row],[артикул]],[1]!Таблица213[[code]:[упаковка]],4,FALSE)</f>
        <v>ОХЛ</v>
      </c>
      <c r="H1421" t="str">
        <f>VLOOKUP(мпф1[[#This Row],[артикул]],[1]!Таблица213[[code]:[упаковка]],5,FALSE)</f>
        <v>тушка</v>
      </c>
      <c r="I1421" s="7" cm="1">
        <f t="array" ref="I1421">INDEX('[1]прайс ЗПП'!$A$1:$D$1080,MATCH(1,(мпф1[[#This Row],[артикул]]='[1]прайс ЗПП'!$B$1:$B$1080)*(мпф1[[#This Row],[Source.Name.1]]='[1]прайс ЗПП'!$A$1:$A$1080),0),4)</f>
        <v>646.38852803508701</v>
      </c>
      <c r="J1421" s="7">
        <f>мпф1[[#This Row],[цена]]*мпф1[[#This Row],[объем]]</f>
        <v>677094.12402794661</v>
      </c>
      <c r="K1421" s="7">
        <v>9000.9</v>
      </c>
      <c r="L1421" t="s">
        <v>187</v>
      </c>
    </row>
    <row r="1422" spans="1:12" x14ac:dyDescent="0.35">
      <c r="A1422" t="s">
        <v>147</v>
      </c>
      <c r="B1422" t="s">
        <v>97</v>
      </c>
      <c r="C1422" t="s">
        <v>97</v>
      </c>
      <c r="D1422">
        <f>VLOOKUP(мпф1[[#This Row],[Номенклатура]],[1]!Таблица213[[product_name]:[упаковка]],7,FALSE)</f>
        <v>978</v>
      </c>
      <c r="E1422" t="s">
        <v>98</v>
      </c>
      <c r="F1422" s="7">
        <v>4190.0132484479545</v>
      </c>
      <c r="G1422" t="str">
        <f>VLOOKUP(мпф1[[#This Row],[артикул]],[1]!Таблица213[[code]:[упаковка]],4,FALSE)</f>
        <v>ОХЛ</v>
      </c>
      <c r="H1422" t="str">
        <f>VLOOKUP(мпф1[[#This Row],[артикул]],[1]!Таблица213[[code]:[упаковка]],5,FALSE)</f>
        <v>тушка</v>
      </c>
      <c r="I1422" s="7" cm="1">
        <f t="array" ref="I1422">INDEX('[1]прайс ЗПП'!$A$1:$D$1080,MATCH(1,(мпф1[[#This Row],[артикул]]='[1]прайс ЗПП'!$B$1:$B$1080)*(мпф1[[#This Row],[Source.Name.1]]='[1]прайс ЗПП'!$A$1:$A$1080),0),4)</f>
        <v>646.38852803508701</v>
      </c>
      <c r="J1422" s="7">
        <f>мпф1[[#This Row],[цена]]*мпф1[[#This Row],[объем]]</f>
        <v>2708376.4961117865</v>
      </c>
      <c r="K1422" s="7">
        <v>8004</v>
      </c>
      <c r="L1422" t="s">
        <v>187</v>
      </c>
    </row>
    <row r="1423" spans="1:12" x14ac:dyDescent="0.35">
      <c r="A1423" t="s">
        <v>147</v>
      </c>
      <c r="B1423" t="s">
        <v>97</v>
      </c>
      <c r="C1423" t="s">
        <v>97</v>
      </c>
      <c r="D1423">
        <f>VLOOKUP(мпф1[[#This Row],[Номенклатура]],[1]!Таблица213[[product_name]:[упаковка]],7,FALSE)</f>
        <v>982</v>
      </c>
      <c r="E1423" t="s">
        <v>100</v>
      </c>
      <c r="F1423" s="7">
        <v>6281.8789332053293</v>
      </c>
      <c r="G1423" t="str">
        <f>VLOOKUP(мпф1[[#This Row],[артикул]],[1]!Таблица213[[code]:[упаковка]],4,FALSE)</f>
        <v>ОХЛ</v>
      </c>
      <c r="H1423" t="str">
        <f>VLOOKUP(мпф1[[#This Row],[артикул]],[1]!Таблица213[[code]:[упаковка]],5,FALSE)</f>
        <v>филе</v>
      </c>
      <c r="I1423" s="7" cm="1">
        <f t="array" ref="I1423">INDEX('[1]прайс ЗПП'!$A$1:$D$1080,MATCH(1,(мпф1[[#This Row],[артикул]]='[1]прайс ЗПП'!$B$1:$B$1080)*(мпф1[[#This Row],[Source.Name.1]]='[1]прайс ЗПП'!$A$1:$A$1080),0),4)</f>
        <v>836.0684981637595</v>
      </c>
      <c r="J1423" s="7">
        <f>мпф1[[#This Row],[цена]]*мпф1[[#This Row],[объем]]</f>
        <v>5252081.0853315396</v>
      </c>
      <c r="K1423" s="7">
        <v>19995.5</v>
      </c>
      <c r="L1423" t="s">
        <v>187</v>
      </c>
    </row>
    <row r="1424" spans="1:12" x14ac:dyDescent="0.35">
      <c r="A1424" t="s">
        <v>147</v>
      </c>
      <c r="B1424" t="s">
        <v>97</v>
      </c>
      <c r="C1424" t="s">
        <v>97</v>
      </c>
      <c r="D1424">
        <f>VLOOKUP(мпф1[[#This Row],[Номенклатура]],[1]!Таблица213[[product_name]:[упаковка]],7,FALSE)</f>
        <v>978</v>
      </c>
      <c r="E1424" t="s">
        <v>98</v>
      </c>
      <c r="F1424" s="7">
        <v>9427.5298090078977</v>
      </c>
      <c r="G1424" t="str">
        <f>VLOOKUP(мпф1[[#This Row],[артикул]],[1]!Таблица213[[code]:[упаковка]],4,FALSE)</f>
        <v>ОХЛ</v>
      </c>
      <c r="H1424" t="str">
        <f>VLOOKUP(мпф1[[#This Row],[артикул]],[1]!Таблица213[[code]:[упаковка]],5,FALSE)</f>
        <v>тушка</v>
      </c>
      <c r="I1424" s="7" cm="1">
        <f t="array" ref="I1424">INDEX('[1]прайс ЗПП'!$A$1:$D$1080,MATCH(1,(мпф1[[#This Row],[артикул]]='[1]прайс ЗПП'!$B$1:$B$1080)*(мпф1[[#This Row],[Source.Name.1]]='[1]прайс ЗПП'!$A$1:$A$1080),0),4)</f>
        <v>646.38852803508701</v>
      </c>
      <c r="J1424" s="7">
        <f>мпф1[[#This Row],[цена]]*мпф1[[#This Row],[объем]]</f>
        <v>6093847.1162515199</v>
      </c>
      <c r="K1424" s="7">
        <v>5002.5</v>
      </c>
      <c r="L1424" t="s">
        <v>187</v>
      </c>
    </row>
    <row r="1425" spans="1:12" x14ac:dyDescent="0.35">
      <c r="A1425" t="s">
        <v>147</v>
      </c>
      <c r="B1425" t="s">
        <v>97</v>
      </c>
      <c r="C1425" t="s">
        <v>97</v>
      </c>
      <c r="D1425">
        <f>VLOOKUP(мпф1[[#This Row],[Номенклатура]],[1]!Таблица213[[product_name]:[упаковка]],7,FALSE)</f>
        <v>982</v>
      </c>
      <c r="E1425" t="s">
        <v>100</v>
      </c>
      <c r="F1425" s="7">
        <v>3140.9394666026647</v>
      </c>
      <c r="G1425" t="str">
        <f>VLOOKUP(мпф1[[#This Row],[артикул]],[1]!Таблица213[[code]:[упаковка]],4,FALSE)</f>
        <v>ОХЛ</v>
      </c>
      <c r="H1425" t="str">
        <f>VLOOKUP(мпф1[[#This Row],[артикул]],[1]!Таблица213[[code]:[упаковка]],5,FALSE)</f>
        <v>филе</v>
      </c>
      <c r="I1425" s="7" cm="1">
        <f t="array" ref="I1425">INDEX('[1]прайс ЗПП'!$A$1:$D$1080,MATCH(1,(мпф1[[#This Row],[артикул]]='[1]прайс ЗПП'!$B$1:$B$1080)*(мпф1[[#This Row],[Source.Name.1]]='[1]прайс ЗПП'!$A$1:$A$1080),0),4)</f>
        <v>836.0684981637595</v>
      </c>
      <c r="J1425" s="7">
        <f>мпф1[[#This Row],[цена]]*мпф1[[#This Row],[объем]]</f>
        <v>2626040.5426657698</v>
      </c>
      <c r="K1425" s="7">
        <v>2001</v>
      </c>
      <c r="L1425" t="s">
        <v>187</v>
      </c>
    </row>
    <row r="1426" spans="1:12" x14ac:dyDescent="0.35">
      <c r="A1426" t="s">
        <v>147</v>
      </c>
      <c r="B1426" t="s">
        <v>97</v>
      </c>
      <c r="C1426" t="s">
        <v>97</v>
      </c>
      <c r="D1426">
        <f>VLOOKUP(мпф1[[#This Row],[Номенклатура]],[1]!Таблица213[[product_name]:[упаковка]],7,FALSE)</f>
        <v>982</v>
      </c>
      <c r="E1426" t="s">
        <v>100</v>
      </c>
      <c r="F1426" s="7">
        <v>20939.596444017763</v>
      </c>
      <c r="G1426" t="str">
        <f>VLOOKUP(мпф1[[#This Row],[артикул]],[1]!Таблица213[[code]:[упаковка]],4,FALSE)</f>
        <v>ОХЛ</v>
      </c>
      <c r="H1426" t="str">
        <f>VLOOKUP(мпф1[[#This Row],[артикул]],[1]!Таблица213[[code]:[упаковка]],5,FALSE)</f>
        <v>филе</v>
      </c>
      <c r="I1426" s="7" cm="1">
        <f t="array" ref="I1426">INDEX('[1]прайс ЗПП'!$A$1:$D$1080,MATCH(1,(мпф1[[#This Row],[артикул]]='[1]прайс ЗПП'!$B$1:$B$1080)*(мпф1[[#This Row],[Source.Name.1]]='[1]прайс ЗПП'!$A$1:$A$1080),0),4)</f>
        <v>836.0684981637595</v>
      </c>
      <c r="J1426" s="7">
        <f>мпф1[[#This Row],[цена]]*мпф1[[#This Row],[объем]]</f>
        <v>17506936.951105129</v>
      </c>
      <c r="K1426" s="7">
        <v>5002.5</v>
      </c>
      <c r="L1426" t="s">
        <v>187</v>
      </c>
    </row>
    <row r="1427" spans="1:12" x14ac:dyDescent="0.35">
      <c r="A1427" t="s">
        <v>147</v>
      </c>
      <c r="B1427" t="s">
        <v>97</v>
      </c>
      <c r="C1427" t="s">
        <v>97</v>
      </c>
      <c r="D1427">
        <f>VLOOKUP(мпф1[[#This Row],[Номенклатура]],[1]!Таблица213[[product_name]:[упаковка]],7,FALSE)</f>
        <v>984</v>
      </c>
      <c r="E1427" t="s">
        <v>101</v>
      </c>
      <c r="F1427" s="7">
        <v>10470.845201831082</v>
      </c>
      <c r="G1427" t="str">
        <f>VLOOKUP(мпф1[[#This Row],[артикул]],[1]!Таблица213[[code]:[упаковка]],4,FALSE)</f>
        <v>ОХЛ</v>
      </c>
      <c r="H1427" t="str">
        <f>VLOOKUP(мпф1[[#This Row],[артикул]],[1]!Таблица213[[code]:[упаковка]],5,FALSE)</f>
        <v>четвертина</v>
      </c>
      <c r="I1427" s="7" cm="1">
        <f t="array" ref="I1427">INDEX('[1]прайс ЗПП'!$A$1:$D$1080,MATCH(1,(мпф1[[#This Row],[артикул]]='[1]прайс ЗПП'!$B$1:$B$1080)*(мпф1[[#This Row],[Source.Name.1]]='[1]прайс ЗПП'!$A$1:$A$1080),0),4)</f>
        <v>735.84030752608885</v>
      </c>
      <c r="J1427" s="7">
        <f>мпф1[[#This Row],[цена]]*мпф1[[#This Row],[объем]]</f>
        <v>7704869.9533734554</v>
      </c>
      <c r="K1427" s="7">
        <v>1745.7009999999998</v>
      </c>
      <c r="L1427" t="s">
        <v>187</v>
      </c>
    </row>
    <row r="1428" spans="1:12" x14ac:dyDescent="0.35">
      <c r="A1428" t="s">
        <v>147</v>
      </c>
      <c r="B1428" t="s">
        <v>97</v>
      </c>
      <c r="C1428" t="s">
        <v>97</v>
      </c>
      <c r="D1428">
        <f>VLOOKUP(мпф1[[#This Row],[Номенклатура]],[1]!Таблица213[[product_name]:[упаковка]],7,FALSE)</f>
        <v>1614</v>
      </c>
      <c r="E1428" t="s">
        <v>205</v>
      </c>
      <c r="F1428" s="7">
        <v>20943.784363306568</v>
      </c>
      <c r="G1428" t="str">
        <f>VLOOKUP(мпф1[[#This Row],[артикул]],[1]!Таблица213[[code]:[упаковка]],4,FALSE)</f>
        <v>ОХЛ</v>
      </c>
      <c r="H1428" t="str">
        <f>VLOOKUP(мпф1[[#This Row],[артикул]],[1]!Таблица213[[code]:[упаковка]],5,FALSE)</f>
        <v>бедро</v>
      </c>
      <c r="I1428" s="7" cm="1">
        <f t="array" ref="I1428">INDEX('[1]прайс ЗПП'!$A$1:$D$1080,MATCH(1,(мпф1[[#This Row],[артикул]]='[1]прайс ЗПП'!$B$1:$B$1080)*(мпф1[[#This Row],[Source.Name.1]]='[1]прайс ЗПП'!$A$1:$A$1080),0),4)</f>
        <v>680.43905943915786</v>
      </c>
      <c r="J1428" s="7">
        <f>мпф1[[#This Row],[цена]]*мпф1[[#This Row],[объем]]</f>
        <v>14250968.933264863</v>
      </c>
      <c r="K1428" s="7">
        <v>493.2</v>
      </c>
      <c r="L1428" t="s">
        <v>187</v>
      </c>
    </row>
    <row r="1429" spans="1:12" x14ac:dyDescent="0.35">
      <c r="A1429" t="s">
        <v>147</v>
      </c>
      <c r="B1429" t="s">
        <v>97</v>
      </c>
      <c r="C1429" t="s">
        <v>97</v>
      </c>
      <c r="D1429">
        <f>VLOOKUP(мпф1[[#This Row],[Номенклатура]],[1]!Таблица213[[product_name]:[упаковка]],7,FALSE)</f>
        <v>978</v>
      </c>
      <c r="E1429" t="s">
        <v>98</v>
      </c>
      <c r="F1429" s="7">
        <v>20934.88503481786</v>
      </c>
      <c r="G1429" t="str">
        <f>VLOOKUP(мпф1[[#This Row],[артикул]],[1]!Таблица213[[code]:[упаковка]],4,FALSE)</f>
        <v>ОХЛ</v>
      </c>
      <c r="H1429" t="str">
        <f>VLOOKUP(мпф1[[#This Row],[артикул]],[1]!Таблица213[[code]:[упаковка]],5,FALSE)</f>
        <v>тушка</v>
      </c>
      <c r="I1429" s="7" cm="1">
        <f t="array" ref="I1429">INDEX('[1]прайс ЗПП'!$A$1:$D$1080,MATCH(1,(мпф1[[#This Row],[артикул]]='[1]прайс ЗПП'!$B$1:$B$1080)*(мпф1[[#This Row],[Source.Name.1]]='[1]прайс ЗПП'!$A$1:$A$1080),0),4)</f>
        <v>646.38852803508701</v>
      </c>
      <c r="J1429" s="7">
        <f>мпф1[[#This Row],[цена]]*мпф1[[#This Row],[объем]]</f>
        <v>13532069.522239689</v>
      </c>
      <c r="K1429" s="7">
        <v>5500</v>
      </c>
      <c r="L1429" t="s">
        <v>187</v>
      </c>
    </row>
    <row r="1430" spans="1:12" x14ac:dyDescent="0.35">
      <c r="A1430" t="s">
        <v>147</v>
      </c>
      <c r="B1430" t="s">
        <v>97</v>
      </c>
      <c r="C1430" t="s">
        <v>97</v>
      </c>
      <c r="D1430">
        <f>VLOOKUP(мпф1[[#This Row],[Номенклатура]],[1]!Таблица213[[product_name]:[упаковка]],7,FALSE)</f>
        <v>984</v>
      </c>
      <c r="E1430" t="s">
        <v>101</v>
      </c>
      <c r="F1430" s="7">
        <v>2094.1690403662164</v>
      </c>
      <c r="G1430" t="str">
        <f>VLOOKUP(мпф1[[#This Row],[артикул]],[1]!Таблица213[[code]:[упаковка]],4,FALSE)</f>
        <v>ОХЛ</v>
      </c>
      <c r="H1430" t="str">
        <f>VLOOKUP(мпф1[[#This Row],[артикул]],[1]!Таблица213[[code]:[упаковка]],5,FALSE)</f>
        <v>четвертина</v>
      </c>
      <c r="I1430" s="7" cm="1">
        <f t="array" ref="I1430">INDEX('[1]прайс ЗПП'!$A$1:$D$1080,MATCH(1,(мпф1[[#This Row],[артикул]]='[1]прайс ЗПП'!$B$1:$B$1080)*(мпф1[[#This Row],[Source.Name.1]]='[1]прайс ЗПП'!$A$1:$A$1080),0),4)</f>
        <v>735.84030752608885</v>
      </c>
      <c r="J1430" s="7">
        <f>мпф1[[#This Row],[цена]]*мпф1[[#This Row],[объем]]</f>
        <v>1540973.990674691</v>
      </c>
      <c r="K1430" s="7">
        <v>298.99200000000002</v>
      </c>
      <c r="L1430" t="s">
        <v>187</v>
      </c>
    </row>
    <row r="1431" spans="1:12" x14ac:dyDescent="0.35">
      <c r="A1431" t="s">
        <v>147</v>
      </c>
      <c r="B1431" t="s">
        <v>97</v>
      </c>
      <c r="C1431" t="s">
        <v>97</v>
      </c>
      <c r="D1431">
        <f>VLOOKUP(мпф1[[#This Row],[Номенклатура]],[1]!Таблица213[[product_name]:[упаковка]],7,FALSE)</f>
        <v>978</v>
      </c>
      <c r="E1431" t="s">
        <v>98</v>
      </c>
      <c r="F1431" s="7">
        <v>5237.5165605599432</v>
      </c>
      <c r="G1431" t="str">
        <f>VLOOKUP(мпф1[[#This Row],[артикул]],[1]!Таблица213[[code]:[упаковка]],4,FALSE)</f>
        <v>ОХЛ</v>
      </c>
      <c r="H1431" t="str">
        <f>VLOOKUP(мпф1[[#This Row],[артикул]],[1]!Таблица213[[code]:[упаковка]],5,FALSE)</f>
        <v>тушка</v>
      </c>
      <c r="I1431" s="7" cm="1">
        <f t="array" ref="I1431">INDEX('[1]прайс ЗПП'!$A$1:$D$1080,MATCH(1,(мпф1[[#This Row],[артикул]]='[1]прайс ЗПП'!$B$1:$B$1080)*(мпф1[[#This Row],[Source.Name.1]]='[1]прайс ЗПП'!$A$1:$A$1080),0),4)</f>
        <v>646.38852803508701</v>
      </c>
      <c r="J1431" s="7">
        <f>мпф1[[#This Row],[цена]]*мпф1[[#This Row],[объем]]</f>
        <v>3385470.6201397334</v>
      </c>
      <c r="K1431" s="7">
        <v>7003.5</v>
      </c>
      <c r="L1431" t="s">
        <v>187</v>
      </c>
    </row>
    <row r="1432" spans="1:12" x14ac:dyDescent="0.35">
      <c r="A1432" t="s">
        <v>147</v>
      </c>
      <c r="B1432" t="s">
        <v>97</v>
      </c>
      <c r="C1432" t="s">
        <v>97</v>
      </c>
      <c r="D1432">
        <f>VLOOKUP(мпф1[[#This Row],[Номенклатура]],[1]!Таблица213[[product_name]:[упаковка]],7,FALSE)</f>
        <v>1615</v>
      </c>
      <c r="E1432" t="s">
        <v>204</v>
      </c>
      <c r="F1432" s="7">
        <v>2098.1475636905798</v>
      </c>
      <c r="G1432" t="str">
        <f>VLOOKUP(мпф1[[#This Row],[артикул]],[1]!Таблица213[[code]:[упаковка]],4,FALSE)</f>
        <v>ОХЛ</v>
      </c>
      <c r="H1432" t="str">
        <f>VLOOKUP(мпф1[[#This Row],[артикул]],[1]!Таблица213[[code]:[упаковка]],5,FALSE)</f>
        <v>голень</v>
      </c>
      <c r="I1432" s="7" cm="1">
        <f t="array" ref="I1432">INDEX('[1]прайс ЗПП'!$A$1:$D$1080,MATCH(1,(мпф1[[#This Row],[артикул]]='[1]прайс ЗПП'!$B$1:$B$1080)*(мпф1[[#This Row],[Source.Name.1]]='[1]прайс ЗПП'!$A$1:$A$1080),0),4)</f>
        <v>680.43905943915775</v>
      </c>
      <c r="J1432" s="7">
        <f>мпф1[[#This Row],[цена]]*мпф1[[#This Row],[объем]]</f>
        <v>1427661.5548021784</v>
      </c>
      <c r="K1432" s="7">
        <v>3000</v>
      </c>
      <c r="L1432" t="s">
        <v>187</v>
      </c>
    </row>
    <row r="1433" spans="1:12" x14ac:dyDescent="0.35">
      <c r="A1433" t="s">
        <v>147</v>
      </c>
      <c r="B1433" t="s">
        <v>97</v>
      </c>
      <c r="C1433" t="s">
        <v>97</v>
      </c>
      <c r="D1433">
        <f>VLOOKUP(мпф1[[#This Row],[Номенклатура]],[1]!Таблица213[[product_name]:[упаковка]],7,FALSE)</f>
        <v>982</v>
      </c>
      <c r="E1433" t="s">
        <v>100</v>
      </c>
      <c r="F1433" s="7">
        <v>3140.9394666026647</v>
      </c>
      <c r="G1433" t="str">
        <f>VLOOKUP(мпф1[[#This Row],[артикул]],[1]!Таблица213[[code]:[упаковка]],4,FALSE)</f>
        <v>ОХЛ</v>
      </c>
      <c r="H1433" t="str">
        <f>VLOOKUP(мпф1[[#This Row],[артикул]],[1]!Таблица213[[code]:[упаковка]],5,FALSE)</f>
        <v>филе</v>
      </c>
      <c r="I1433" s="7" cm="1">
        <f t="array" ref="I1433">INDEX('[1]прайс ЗПП'!$A$1:$D$1080,MATCH(1,(мпф1[[#This Row],[артикул]]='[1]прайс ЗПП'!$B$1:$B$1080)*(мпф1[[#This Row],[Source.Name.1]]='[1]прайс ЗПП'!$A$1:$A$1080),0),4)</f>
        <v>836.0684981637595</v>
      </c>
      <c r="J1433" s="7">
        <f>мпф1[[#This Row],[цена]]*мпф1[[#This Row],[объем]]</f>
        <v>2626040.5426657698</v>
      </c>
      <c r="K1433" s="7">
        <v>1318.6949999999999</v>
      </c>
      <c r="L1433" t="s">
        <v>187</v>
      </c>
    </row>
    <row r="1434" spans="1:12" x14ac:dyDescent="0.35">
      <c r="A1434" t="s">
        <v>147</v>
      </c>
      <c r="B1434" t="s">
        <v>97</v>
      </c>
      <c r="C1434" t="s">
        <v>97</v>
      </c>
      <c r="D1434">
        <f>VLOOKUP(мпф1[[#This Row],[Номенклатура]],[1]!Таблица213[[product_name]:[упаковка]],7,FALSE)</f>
        <v>1614</v>
      </c>
      <c r="E1434" t="s">
        <v>205</v>
      </c>
      <c r="F1434" s="7">
        <v>527.67783038924767</v>
      </c>
      <c r="G1434" t="str">
        <f>VLOOKUP(мпф1[[#This Row],[артикул]],[1]!Таблица213[[code]:[упаковка]],4,FALSE)</f>
        <v>ОХЛ</v>
      </c>
      <c r="H1434" t="str">
        <f>VLOOKUP(мпф1[[#This Row],[артикул]],[1]!Таблица213[[code]:[упаковка]],5,FALSE)</f>
        <v>бедро</v>
      </c>
      <c r="I1434" s="7" cm="1">
        <f t="array" ref="I1434">INDEX('[1]прайс ЗПП'!$A$1:$D$1080,MATCH(1,(мпф1[[#This Row],[артикул]]='[1]прайс ЗПП'!$B$1:$B$1080)*(мпф1[[#This Row],[Source.Name.1]]='[1]прайс ЗПП'!$A$1:$A$1080),0),4)</f>
        <v>680.43905943915786</v>
      </c>
      <c r="J1434" s="7">
        <f>мпф1[[#This Row],[цена]]*мпф1[[#This Row],[объем]]</f>
        <v>359052.60659695516</v>
      </c>
      <c r="K1434" s="7">
        <v>2000.1999999999998</v>
      </c>
      <c r="L1434" t="s">
        <v>187</v>
      </c>
    </row>
    <row r="1435" spans="1:12" x14ac:dyDescent="0.35">
      <c r="A1435" t="s">
        <v>147</v>
      </c>
      <c r="B1435" t="s">
        <v>97</v>
      </c>
      <c r="C1435" t="s">
        <v>97</v>
      </c>
      <c r="D1435">
        <f>VLOOKUP(мпф1[[#This Row],[Номенклатура]],[1]!Таблица213[[product_name]:[упаковка]],7,FALSE)</f>
        <v>984</v>
      </c>
      <c r="E1435" t="s">
        <v>101</v>
      </c>
      <c r="F1435" s="7">
        <v>516.37044830947798</v>
      </c>
      <c r="G1435" t="str">
        <f>VLOOKUP(мпф1[[#This Row],[артикул]],[1]!Таблица213[[code]:[упаковка]],4,FALSE)</f>
        <v>ОХЛ</v>
      </c>
      <c r="H1435" t="str">
        <f>VLOOKUP(мпф1[[#This Row],[артикул]],[1]!Таблица213[[code]:[упаковка]],5,FALSE)</f>
        <v>четвертина</v>
      </c>
      <c r="I1435" s="7" cm="1">
        <f t="array" ref="I1435">INDEX('[1]прайс ЗПП'!$A$1:$D$1080,MATCH(1,(мпф1[[#This Row],[артикул]]='[1]прайс ЗПП'!$B$1:$B$1080)*(мпф1[[#This Row],[Source.Name.1]]='[1]прайс ЗПП'!$A$1:$A$1080),0),4)</f>
        <v>735.84030752608885</v>
      </c>
      <c r="J1435" s="7">
        <f>мпф1[[#This Row],[цена]]*мпф1[[#This Row],[объем]]</f>
        <v>379966.18948143063</v>
      </c>
      <c r="K1435" s="7">
        <v>3002.3780000000002</v>
      </c>
      <c r="L1435" t="s">
        <v>187</v>
      </c>
    </row>
    <row r="1436" spans="1:12" x14ac:dyDescent="0.35">
      <c r="A1436" t="s">
        <v>147</v>
      </c>
      <c r="B1436" t="s">
        <v>97</v>
      </c>
      <c r="C1436" t="s">
        <v>97</v>
      </c>
      <c r="D1436">
        <f>VLOOKUP(мпф1[[#This Row],[Номенклатура]],[1]!Таблица213[[product_name]:[упаковка]],7,FALSE)</f>
        <v>1614</v>
      </c>
      <c r="E1436" t="s">
        <v>205</v>
      </c>
      <c r="F1436" s="7">
        <v>1042.7919029120847</v>
      </c>
      <c r="G1436" t="str">
        <f>VLOOKUP(мпф1[[#This Row],[артикул]],[1]!Таблица213[[code]:[упаковка]],4,FALSE)</f>
        <v>ОХЛ</v>
      </c>
      <c r="H1436" t="str">
        <f>VLOOKUP(мпф1[[#This Row],[артикул]],[1]!Таблица213[[code]:[упаковка]],5,FALSE)</f>
        <v>бедро</v>
      </c>
      <c r="I1436" s="7" cm="1">
        <f t="array" ref="I1436">INDEX('[1]прайс ЗПП'!$A$1:$D$1080,MATCH(1,(мпф1[[#This Row],[артикул]]='[1]прайс ЗПП'!$B$1:$B$1080)*(мпф1[[#This Row],[Source.Name.1]]='[1]прайс ЗПП'!$A$1:$A$1080),0),4)</f>
        <v>680.43905943915786</v>
      </c>
      <c r="J1436" s="7">
        <f>мпф1[[#This Row],[цена]]*мпф1[[#This Row],[объем]]</f>
        <v>709556.34160826844</v>
      </c>
      <c r="K1436" s="7">
        <v>5002.5</v>
      </c>
      <c r="L1436" t="s">
        <v>187</v>
      </c>
    </row>
    <row r="1437" spans="1:12" x14ac:dyDescent="0.35">
      <c r="A1437" t="s">
        <v>147</v>
      </c>
      <c r="B1437" t="s">
        <v>97</v>
      </c>
      <c r="C1437" t="s">
        <v>97</v>
      </c>
      <c r="D1437">
        <f>VLOOKUP(мпф1[[#This Row],[Номенклатура]],[1]!Таблица213[[product_name]:[упаковка]],7,FALSE)</f>
        <v>981</v>
      </c>
      <c r="E1437" t="s">
        <v>203</v>
      </c>
      <c r="F1437" s="7">
        <v>78.894117522125725</v>
      </c>
      <c r="G1437" t="str">
        <f>VLOOKUP(мпф1[[#This Row],[артикул]],[1]!Таблица213[[code]:[упаковка]],4,FALSE)</f>
        <v>ОХЛ</v>
      </c>
      <c r="H1437" t="str">
        <f>VLOOKUP(мпф1[[#This Row],[артикул]],[1]!Таблица213[[code]:[упаковка]],5,FALSE)</f>
        <v>крыло</v>
      </c>
      <c r="I1437" s="7" cm="1">
        <f t="array" ref="I1437">INDEX('[1]прайс ЗПП'!$A$1:$D$1080,MATCH(1,(мпф1[[#This Row],[артикул]]='[1]прайс ЗПП'!$B$1:$B$1080)*(мпф1[[#This Row],[Source.Name.1]]='[1]прайс ЗПП'!$A$1:$A$1080),0),4)</f>
        <v>646.14842783999984</v>
      </c>
      <c r="J1437" s="7">
        <f>мпф1[[#This Row],[цена]]*мпф1[[#This Row],[объем]]</f>
        <v>50977.310002745719</v>
      </c>
      <c r="K1437" s="7">
        <v>1745.7009999999998</v>
      </c>
      <c r="L1437" t="s">
        <v>187</v>
      </c>
    </row>
    <row r="1438" spans="1:12" x14ac:dyDescent="0.35">
      <c r="A1438" t="s">
        <v>147</v>
      </c>
      <c r="B1438" t="s">
        <v>97</v>
      </c>
      <c r="C1438" t="s">
        <v>97</v>
      </c>
      <c r="D1438">
        <f>VLOOKUP(мпф1[[#This Row],[Номенклатура]],[1]!Таблица213[[product_name]:[упаковка]],7,FALSE)</f>
        <v>984</v>
      </c>
      <c r="E1438" t="s">
        <v>101</v>
      </c>
      <c r="F1438" s="7">
        <v>516.37044830947798</v>
      </c>
      <c r="G1438" t="str">
        <f>VLOOKUP(мпф1[[#This Row],[артикул]],[1]!Таблица213[[code]:[упаковка]],4,FALSE)</f>
        <v>ОХЛ</v>
      </c>
      <c r="H1438" t="str">
        <f>VLOOKUP(мпф1[[#This Row],[артикул]],[1]!Таблица213[[code]:[упаковка]],5,FALSE)</f>
        <v>четвертина</v>
      </c>
      <c r="I1438" s="7" cm="1">
        <f t="array" ref="I1438">INDEX('[1]прайс ЗПП'!$A$1:$D$1080,MATCH(1,(мпф1[[#This Row],[артикул]]='[1]прайс ЗПП'!$B$1:$B$1080)*(мпф1[[#This Row],[Source.Name.1]]='[1]прайс ЗПП'!$A$1:$A$1080),0),4)</f>
        <v>735.84030752608885</v>
      </c>
      <c r="J1438" s="7">
        <f>мпф1[[#This Row],[цена]]*мпф1[[#This Row],[объем]]</f>
        <v>379966.18948143063</v>
      </c>
      <c r="K1438" s="7">
        <v>1000.0999999999999</v>
      </c>
      <c r="L1438" t="s">
        <v>187</v>
      </c>
    </row>
    <row r="1439" spans="1:12" x14ac:dyDescent="0.35">
      <c r="A1439" t="s">
        <v>147</v>
      </c>
      <c r="B1439" t="s">
        <v>97</v>
      </c>
      <c r="C1439" t="s">
        <v>97</v>
      </c>
      <c r="D1439">
        <f>VLOOKUP(мпф1[[#This Row],[Номенклатура]],[1]!Таблица213[[product_name]:[упаковка]],7,FALSE)</f>
        <v>982</v>
      </c>
      <c r="E1439" t="s">
        <v>100</v>
      </c>
      <c r="F1439" s="7">
        <v>2093.9596444017761</v>
      </c>
      <c r="G1439" t="str">
        <f>VLOOKUP(мпф1[[#This Row],[артикул]],[1]!Таблица213[[code]:[упаковка]],4,FALSE)</f>
        <v>ОХЛ</v>
      </c>
      <c r="H1439" t="str">
        <f>VLOOKUP(мпф1[[#This Row],[артикул]],[1]!Таблица213[[code]:[упаковка]],5,FALSE)</f>
        <v>филе</v>
      </c>
      <c r="I1439" s="7" cm="1">
        <f t="array" ref="I1439">INDEX('[1]прайс ЗПП'!$A$1:$D$1080,MATCH(1,(мпф1[[#This Row],[артикул]]='[1]прайс ЗПП'!$B$1:$B$1080)*(мпф1[[#This Row],[Source.Name.1]]='[1]прайс ЗПП'!$A$1:$A$1080),0),4)</f>
        <v>836.0684981637595</v>
      </c>
      <c r="J1439" s="7">
        <f>мпф1[[#This Row],[цена]]*мпф1[[#This Row],[объем]]</f>
        <v>1750693.6951105129</v>
      </c>
      <c r="K1439" s="7">
        <v>19995.5</v>
      </c>
      <c r="L1439" t="s">
        <v>187</v>
      </c>
    </row>
    <row r="1440" spans="1:12" x14ac:dyDescent="0.35">
      <c r="A1440" t="s">
        <v>147</v>
      </c>
      <c r="B1440" t="s">
        <v>97</v>
      </c>
      <c r="C1440" t="s">
        <v>97</v>
      </c>
      <c r="D1440">
        <f>VLOOKUP(мпф1[[#This Row],[Номенклатура]],[1]!Таблица213[[product_name]:[упаковка]],7,FALSE)</f>
        <v>1615</v>
      </c>
      <c r="E1440" t="s">
        <v>204</v>
      </c>
      <c r="F1440" s="7">
        <v>527.67783038924767</v>
      </c>
      <c r="G1440" t="str">
        <f>VLOOKUP(мпф1[[#This Row],[артикул]],[1]!Таблица213[[code]:[упаковка]],4,FALSE)</f>
        <v>ОХЛ</v>
      </c>
      <c r="H1440" t="str">
        <f>VLOOKUP(мпф1[[#This Row],[артикул]],[1]!Таблица213[[code]:[упаковка]],5,FALSE)</f>
        <v>голень</v>
      </c>
      <c r="I1440" s="7" cm="1">
        <f t="array" ref="I1440">INDEX('[1]прайс ЗПП'!$A$1:$D$1080,MATCH(1,(мпф1[[#This Row],[артикул]]='[1]прайс ЗПП'!$B$1:$B$1080)*(мпф1[[#This Row],[Source.Name.1]]='[1]прайс ЗПП'!$A$1:$A$1080),0),4)</f>
        <v>680.43905943915775</v>
      </c>
      <c r="J1440" s="7">
        <f>мпф1[[#This Row],[цена]]*мпф1[[#This Row],[объем]]</f>
        <v>359052.6065969551</v>
      </c>
      <c r="K1440" s="7">
        <v>2000</v>
      </c>
      <c r="L1440" t="s">
        <v>187</v>
      </c>
    </row>
    <row r="1441" spans="1:12" x14ac:dyDescent="0.35">
      <c r="A1441" t="s">
        <v>147</v>
      </c>
      <c r="B1441" t="s">
        <v>97</v>
      </c>
      <c r="C1441" t="s">
        <v>97</v>
      </c>
      <c r="D1441">
        <f>VLOOKUP(мпф1[[#This Row],[Номенклатура]],[1]!Таблица213[[product_name]:[упаковка]],7,FALSE)</f>
        <v>984</v>
      </c>
      <c r="E1441" t="s">
        <v>101</v>
      </c>
      <c r="F1441" s="7">
        <v>4188.3380807324329</v>
      </c>
      <c r="G1441" t="str">
        <f>VLOOKUP(мпф1[[#This Row],[артикул]],[1]!Таблица213[[code]:[упаковка]],4,FALSE)</f>
        <v>ОХЛ</v>
      </c>
      <c r="H1441" t="str">
        <f>VLOOKUP(мпф1[[#This Row],[артикул]],[1]!Таблица213[[code]:[упаковка]],5,FALSE)</f>
        <v>четвертина</v>
      </c>
      <c r="I1441" s="7" cm="1">
        <f t="array" ref="I1441">INDEX('[1]прайс ЗПП'!$A$1:$D$1080,MATCH(1,(мпф1[[#This Row],[артикул]]='[1]прайс ЗПП'!$B$1:$B$1080)*(мпф1[[#This Row],[Source.Name.1]]='[1]прайс ЗПП'!$A$1:$A$1080),0),4)</f>
        <v>735.84030752608885</v>
      </c>
      <c r="J1441" s="7">
        <f>мпф1[[#This Row],[цена]]*мпф1[[#This Row],[объем]]</f>
        <v>3081947.9813493821</v>
      </c>
      <c r="K1441" s="7">
        <v>2001</v>
      </c>
      <c r="L1441" t="s">
        <v>187</v>
      </c>
    </row>
    <row r="1442" spans="1:12" x14ac:dyDescent="0.35">
      <c r="A1442" t="s">
        <v>147</v>
      </c>
      <c r="B1442" t="s">
        <v>97</v>
      </c>
      <c r="C1442" t="s">
        <v>97</v>
      </c>
      <c r="D1442">
        <f>VLOOKUP(мпф1[[#This Row],[Номенклатура]],[1]!Таблица213[[product_name]:[упаковка]],7,FALSE)</f>
        <v>982</v>
      </c>
      <c r="E1442" t="s">
        <v>100</v>
      </c>
      <c r="F1442" s="7">
        <v>523.48991110044403</v>
      </c>
      <c r="G1442" t="str">
        <f>VLOOKUP(мпф1[[#This Row],[артикул]],[1]!Таблица213[[code]:[упаковка]],4,FALSE)</f>
        <v>ОХЛ</v>
      </c>
      <c r="H1442" t="str">
        <f>VLOOKUP(мпф1[[#This Row],[артикул]],[1]!Таблица213[[code]:[упаковка]],5,FALSE)</f>
        <v>филе</v>
      </c>
      <c r="I1442" s="7" cm="1">
        <f t="array" ref="I1442">INDEX('[1]прайс ЗПП'!$A$1:$D$1080,MATCH(1,(мпф1[[#This Row],[артикул]]='[1]прайс ЗПП'!$B$1:$B$1080)*(мпф1[[#This Row],[Source.Name.1]]='[1]прайс ЗПП'!$A$1:$A$1080),0),4)</f>
        <v>836.0684981637595</v>
      </c>
      <c r="J1442" s="7">
        <f>мпф1[[#This Row],[цена]]*мпф1[[#This Row],[объем]]</f>
        <v>437673.42377762822</v>
      </c>
      <c r="K1442" s="7">
        <v>1000.0999999999999</v>
      </c>
      <c r="L1442" t="s">
        <v>187</v>
      </c>
    </row>
    <row r="1443" spans="1:12" x14ac:dyDescent="0.35">
      <c r="A1443" t="s">
        <v>147</v>
      </c>
      <c r="B1443" t="s">
        <v>97</v>
      </c>
      <c r="C1443" t="s">
        <v>97</v>
      </c>
      <c r="D1443">
        <f>VLOOKUP(мпф1[[#This Row],[Номенклатура]],[1]!Таблица213[[product_name]:[упаковка]],7,FALSE)</f>
        <v>982</v>
      </c>
      <c r="E1443" t="s">
        <v>100</v>
      </c>
      <c r="F1443" s="7">
        <v>1046.9798222008881</v>
      </c>
      <c r="G1443" t="str">
        <f>VLOOKUP(мпф1[[#This Row],[артикул]],[1]!Таблица213[[code]:[упаковка]],4,FALSE)</f>
        <v>ОХЛ</v>
      </c>
      <c r="H1443" t="str">
        <f>VLOOKUP(мпф1[[#This Row],[артикул]],[1]!Таблица213[[code]:[упаковка]],5,FALSE)</f>
        <v>филе</v>
      </c>
      <c r="I1443" s="7" cm="1">
        <f t="array" ref="I1443">INDEX('[1]прайс ЗПП'!$A$1:$D$1080,MATCH(1,(мпф1[[#This Row],[артикул]]='[1]прайс ЗПП'!$B$1:$B$1080)*(мпф1[[#This Row],[Source.Name.1]]='[1]прайс ЗПП'!$A$1:$A$1080),0),4)</f>
        <v>836.0684981637595</v>
      </c>
      <c r="J1443" s="7">
        <f>мпф1[[#This Row],[цена]]*мпф1[[#This Row],[объем]]</f>
        <v>875346.84755525645</v>
      </c>
      <c r="K1443" s="7">
        <v>2005.7380000000001</v>
      </c>
      <c r="L1443" t="s">
        <v>187</v>
      </c>
    </row>
    <row r="1444" spans="1:12" x14ac:dyDescent="0.35">
      <c r="A1444" t="s">
        <v>147</v>
      </c>
      <c r="B1444" t="s">
        <v>97</v>
      </c>
      <c r="C1444" t="s">
        <v>97</v>
      </c>
      <c r="D1444">
        <f>VLOOKUP(мпф1[[#This Row],[Номенклатура]],[1]!Таблица213[[product_name]:[упаковка]],7,FALSE)</f>
        <v>984</v>
      </c>
      <c r="E1444" t="s">
        <v>101</v>
      </c>
      <c r="F1444" s="7">
        <v>2094.1690403662164</v>
      </c>
      <c r="G1444" t="str">
        <f>VLOOKUP(мпф1[[#This Row],[артикул]],[1]!Таблица213[[code]:[упаковка]],4,FALSE)</f>
        <v>ОХЛ</v>
      </c>
      <c r="H1444" t="str">
        <f>VLOOKUP(мпф1[[#This Row],[артикул]],[1]!Таблица213[[code]:[упаковка]],5,FALSE)</f>
        <v>четвертина</v>
      </c>
      <c r="I1444" s="7" cm="1">
        <f t="array" ref="I1444">INDEX('[1]прайс ЗПП'!$A$1:$D$1080,MATCH(1,(мпф1[[#This Row],[артикул]]='[1]прайс ЗПП'!$B$1:$B$1080)*(мпф1[[#This Row],[Source.Name.1]]='[1]прайс ЗПП'!$A$1:$A$1080),0),4)</f>
        <v>735.84030752608885</v>
      </c>
      <c r="J1444" s="7">
        <f>мпф1[[#This Row],[цена]]*мпф1[[#This Row],[объем]]</f>
        <v>1540973.990674691</v>
      </c>
      <c r="K1444" s="7">
        <v>1745.7009999999998</v>
      </c>
      <c r="L1444" t="s">
        <v>187</v>
      </c>
    </row>
    <row r="1445" spans="1:12" x14ac:dyDescent="0.35">
      <c r="A1445" t="s">
        <v>147</v>
      </c>
      <c r="B1445" t="s">
        <v>97</v>
      </c>
      <c r="C1445" t="s">
        <v>97</v>
      </c>
      <c r="D1445">
        <f>VLOOKUP(мпф1[[#This Row],[Номенклатура]],[1]!Таблица213[[product_name]:[упаковка]],7,FALSE)</f>
        <v>981</v>
      </c>
      <c r="E1445" t="s">
        <v>203</v>
      </c>
      <c r="F1445" s="7">
        <v>78.894117522125725</v>
      </c>
      <c r="G1445" t="str">
        <f>VLOOKUP(мпф1[[#This Row],[артикул]],[1]!Таблица213[[code]:[упаковка]],4,FALSE)</f>
        <v>ОХЛ</v>
      </c>
      <c r="H1445" t="str">
        <f>VLOOKUP(мпф1[[#This Row],[артикул]],[1]!Таблица213[[code]:[упаковка]],5,FALSE)</f>
        <v>крыло</v>
      </c>
      <c r="I1445" s="7" cm="1">
        <f t="array" ref="I1445">INDEX('[1]прайс ЗПП'!$A$1:$D$1080,MATCH(1,(мпф1[[#This Row],[артикул]]='[1]прайс ЗПП'!$B$1:$B$1080)*(мпф1[[#This Row],[Source.Name.1]]='[1]прайс ЗПП'!$A$1:$A$1080),0),4)</f>
        <v>646.14842783999984</v>
      </c>
      <c r="J1445" s="7">
        <f>мпф1[[#This Row],[цена]]*мпф1[[#This Row],[объем]]</f>
        <v>50977.310002745719</v>
      </c>
      <c r="K1445" s="7">
        <v>879.13</v>
      </c>
      <c r="L1445" t="s">
        <v>187</v>
      </c>
    </row>
    <row r="1446" spans="1:12" x14ac:dyDescent="0.35">
      <c r="A1446" t="s">
        <v>147</v>
      </c>
      <c r="B1446" t="s">
        <v>97</v>
      </c>
      <c r="C1446" t="s">
        <v>97</v>
      </c>
      <c r="D1446">
        <f>VLOOKUP(мпф1[[#This Row],[Номенклатура]],[1]!Таблица213[[product_name]:[упаковка]],7,FALSE)</f>
        <v>984</v>
      </c>
      <c r="E1446" t="s">
        <v>101</v>
      </c>
      <c r="F1446" s="7">
        <v>516.37044830947798</v>
      </c>
      <c r="G1446" t="str">
        <f>VLOOKUP(мпф1[[#This Row],[артикул]],[1]!Таблица213[[code]:[упаковка]],4,FALSE)</f>
        <v>ОХЛ</v>
      </c>
      <c r="H1446" t="str">
        <f>VLOOKUP(мпф1[[#This Row],[артикул]],[1]!Таблица213[[code]:[упаковка]],5,FALSE)</f>
        <v>четвертина</v>
      </c>
      <c r="I1446" s="7" cm="1">
        <f t="array" ref="I1446">INDEX('[1]прайс ЗПП'!$A$1:$D$1080,MATCH(1,(мпф1[[#This Row],[артикул]]='[1]прайс ЗПП'!$B$1:$B$1080)*(мпф1[[#This Row],[Source.Name.1]]='[1]прайс ЗПП'!$A$1:$A$1080),0),4)</f>
        <v>735.84030752608885</v>
      </c>
      <c r="J1446" s="7">
        <f>мпф1[[#This Row],[цена]]*мпф1[[#This Row],[объем]]</f>
        <v>379966.18948143063</v>
      </c>
      <c r="K1446" s="7">
        <v>10000</v>
      </c>
      <c r="L1446" t="s">
        <v>187</v>
      </c>
    </row>
    <row r="1447" spans="1:12" x14ac:dyDescent="0.35">
      <c r="A1447" t="s">
        <v>147</v>
      </c>
      <c r="B1447" t="s">
        <v>97</v>
      </c>
      <c r="C1447" t="s">
        <v>97</v>
      </c>
      <c r="D1447">
        <f>VLOOKUP(мпф1[[#This Row],[Номенклатура]],[1]!Таблица213[[product_name]:[упаковка]],7,FALSE)</f>
        <v>982</v>
      </c>
      <c r="E1447" t="s">
        <v>100</v>
      </c>
      <c r="F1447" s="7">
        <v>2093.9596444017761</v>
      </c>
      <c r="G1447" t="str">
        <f>VLOOKUP(мпф1[[#This Row],[артикул]],[1]!Таблица213[[code]:[упаковка]],4,FALSE)</f>
        <v>ОХЛ</v>
      </c>
      <c r="H1447" t="str">
        <f>VLOOKUP(мпф1[[#This Row],[артикул]],[1]!Таблица213[[code]:[упаковка]],5,FALSE)</f>
        <v>филе</v>
      </c>
      <c r="I1447" s="7" cm="1">
        <f t="array" ref="I1447">INDEX('[1]прайс ЗПП'!$A$1:$D$1080,MATCH(1,(мпф1[[#This Row],[артикул]]='[1]прайс ЗПП'!$B$1:$B$1080)*(мпф1[[#This Row],[Source.Name.1]]='[1]прайс ЗПП'!$A$1:$A$1080),0),4)</f>
        <v>836.0684981637595</v>
      </c>
      <c r="J1447" s="7">
        <f>мпф1[[#This Row],[цена]]*мпф1[[#This Row],[объем]]</f>
        <v>1750693.6951105129</v>
      </c>
      <c r="K1447" s="7">
        <v>1500</v>
      </c>
      <c r="L1447" t="s">
        <v>187</v>
      </c>
    </row>
    <row r="1448" spans="1:12" x14ac:dyDescent="0.35">
      <c r="A1448" t="s">
        <v>147</v>
      </c>
      <c r="B1448" t="s">
        <v>97</v>
      </c>
      <c r="C1448" t="s">
        <v>97</v>
      </c>
      <c r="D1448">
        <f>VLOOKUP(мпф1[[#This Row],[Номенклатура]],[1]!Таблица213[[product_name]:[упаковка]],7,FALSE)</f>
        <v>982</v>
      </c>
      <c r="E1448" t="s">
        <v>100</v>
      </c>
      <c r="F1448" s="7">
        <v>2093.9596444017761</v>
      </c>
      <c r="G1448" t="str">
        <f>VLOOKUP(мпф1[[#This Row],[артикул]],[1]!Таблица213[[code]:[упаковка]],4,FALSE)</f>
        <v>ОХЛ</v>
      </c>
      <c r="H1448" t="str">
        <f>VLOOKUP(мпф1[[#This Row],[артикул]],[1]!Таблица213[[code]:[упаковка]],5,FALSE)</f>
        <v>филе</v>
      </c>
      <c r="I1448" s="7" cm="1">
        <f t="array" ref="I1448">INDEX('[1]прайс ЗПП'!$A$1:$D$1080,MATCH(1,(мпф1[[#This Row],[артикул]]='[1]прайс ЗПП'!$B$1:$B$1080)*(мпф1[[#This Row],[Source.Name.1]]='[1]прайс ЗПП'!$A$1:$A$1080),0),4)</f>
        <v>836.0684981637595</v>
      </c>
      <c r="J1448" s="7">
        <f>мпф1[[#This Row],[цена]]*мпф1[[#This Row],[объем]]</f>
        <v>1750693.6951105129</v>
      </c>
      <c r="K1448" s="7">
        <v>3001.5</v>
      </c>
      <c r="L1448" t="s">
        <v>187</v>
      </c>
    </row>
    <row r="1449" spans="1:12" x14ac:dyDescent="0.35">
      <c r="A1449" t="s">
        <v>147</v>
      </c>
      <c r="B1449" t="s">
        <v>97</v>
      </c>
      <c r="C1449" t="s">
        <v>97</v>
      </c>
      <c r="D1449">
        <f>VLOOKUP(мпф1[[#This Row],[Номенклатура]],[1]!Таблица213[[product_name]:[упаковка]],7,FALSE)</f>
        <v>984</v>
      </c>
      <c r="E1449" t="s">
        <v>101</v>
      </c>
      <c r="F1449" s="7">
        <v>215.1543534622825</v>
      </c>
      <c r="G1449" t="str">
        <f>VLOOKUP(мпф1[[#This Row],[артикул]],[1]!Таблица213[[code]:[упаковка]],4,FALSE)</f>
        <v>ОХЛ</v>
      </c>
      <c r="H1449" t="str">
        <f>VLOOKUP(мпф1[[#This Row],[артикул]],[1]!Таблица213[[code]:[упаковка]],5,FALSE)</f>
        <v>четвертина</v>
      </c>
      <c r="I1449" s="7" cm="1">
        <f t="array" ref="I1449">INDEX('[1]прайс ЗПП'!$A$1:$D$1080,MATCH(1,(мпф1[[#This Row],[артикул]]='[1]прайс ЗПП'!$B$1:$B$1080)*(мпф1[[#This Row],[Source.Name.1]]='[1]прайс ЗПП'!$A$1:$A$1080),0),4)</f>
        <v>735.84030752608885</v>
      </c>
      <c r="J1449" s="7">
        <f>мпф1[[#This Row],[цена]]*мпф1[[#This Row],[объем]]</f>
        <v>158319.24561726279</v>
      </c>
      <c r="K1449" s="7">
        <v>263.73899999999998</v>
      </c>
      <c r="L1449" t="s">
        <v>187</v>
      </c>
    </row>
    <row r="1450" spans="1:12" x14ac:dyDescent="0.35">
      <c r="A1450" t="s">
        <v>147</v>
      </c>
      <c r="B1450" t="s">
        <v>97</v>
      </c>
      <c r="C1450" t="s">
        <v>97</v>
      </c>
      <c r="D1450">
        <f>VLOOKUP(мпф1[[#This Row],[Номенклатура]],[1]!Таблица213[[product_name]:[упаковка]],7,FALSE)</f>
        <v>978</v>
      </c>
      <c r="E1450" t="s">
        <v>98</v>
      </c>
      <c r="F1450" s="7">
        <v>834.96640820520827</v>
      </c>
      <c r="G1450" t="str">
        <f>VLOOKUP(мпф1[[#This Row],[артикул]],[1]!Таблица213[[code]:[упаковка]],4,FALSE)</f>
        <v>ОХЛ</v>
      </c>
      <c r="H1450" t="str">
        <f>VLOOKUP(мпф1[[#This Row],[артикул]],[1]!Таблица213[[code]:[упаковка]],5,FALSE)</f>
        <v>тушка</v>
      </c>
      <c r="I1450" s="7" cm="1">
        <f t="array" ref="I1450">INDEX('[1]прайс ЗПП'!$A$1:$D$1080,MATCH(1,(мпф1[[#This Row],[артикул]]='[1]прайс ЗПП'!$B$1:$B$1080)*(мпф1[[#This Row],[Source.Name.1]]='[1]прайс ЗПП'!$A$1:$A$1080),0),4)</f>
        <v>646.38852803508701</v>
      </c>
      <c r="J1450" s="7">
        <f>мпф1[[#This Row],[цена]]*мпф1[[#This Row],[объем]]</f>
        <v>539712.70755850815</v>
      </c>
      <c r="K1450" s="7">
        <v>3000</v>
      </c>
      <c r="L1450" t="s">
        <v>187</v>
      </c>
    </row>
    <row r="1451" spans="1:12" x14ac:dyDescent="0.35">
      <c r="A1451" t="s">
        <v>147</v>
      </c>
      <c r="B1451" t="s">
        <v>97</v>
      </c>
      <c r="C1451" t="s">
        <v>97</v>
      </c>
      <c r="D1451">
        <f>VLOOKUP(мпф1[[#This Row],[Номенклатура]],[1]!Таблица213[[product_name]:[упаковка]],7,FALSE)</f>
        <v>984</v>
      </c>
      <c r="E1451" t="s">
        <v>101</v>
      </c>
      <c r="F1451" s="7">
        <v>2094.1690403662164</v>
      </c>
      <c r="G1451" t="str">
        <f>VLOOKUP(мпф1[[#This Row],[артикул]],[1]!Таблица213[[code]:[упаковка]],4,FALSE)</f>
        <v>ОХЛ</v>
      </c>
      <c r="H1451" t="str">
        <f>VLOOKUP(мпф1[[#This Row],[артикул]],[1]!Таблица213[[code]:[упаковка]],5,FALSE)</f>
        <v>четвертина</v>
      </c>
      <c r="I1451" s="7" cm="1">
        <f t="array" ref="I1451">INDEX('[1]прайс ЗПП'!$A$1:$D$1080,MATCH(1,(мпф1[[#This Row],[артикул]]='[1]прайс ЗПП'!$B$1:$B$1080)*(мпф1[[#This Row],[Source.Name.1]]='[1]прайс ЗПП'!$A$1:$A$1080),0),4)</f>
        <v>735.84030752608885</v>
      </c>
      <c r="J1451" s="7">
        <f>мпф1[[#This Row],[цена]]*мпф1[[#This Row],[объем]]</f>
        <v>1540973.990674691</v>
      </c>
      <c r="K1451" s="7">
        <v>3001.5</v>
      </c>
      <c r="L1451" t="s">
        <v>187</v>
      </c>
    </row>
    <row r="1452" spans="1:12" x14ac:dyDescent="0.35">
      <c r="A1452" t="s">
        <v>147</v>
      </c>
      <c r="B1452" t="s">
        <v>97</v>
      </c>
      <c r="C1452" t="s">
        <v>97</v>
      </c>
      <c r="D1452">
        <f>VLOOKUP(мпф1[[#This Row],[Номенклатура]],[1]!Таблица213[[product_name]:[упаковка]],7,FALSE)</f>
        <v>982</v>
      </c>
      <c r="E1452" t="s">
        <v>100</v>
      </c>
      <c r="F1452" s="7">
        <v>2093.9596444017761</v>
      </c>
      <c r="G1452" t="str">
        <f>VLOOKUP(мпф1[[#This Row],[артикул]],[1]!Таблица213[[code]:[упаковка]],4,FALSE)</f>
        <v>ОХЛ</v>
      </c>
      <c r="H1452" t="str">
        <f>VLOOKUP(мпф1[[#This Row],[артикул]],[1]!Таблица213[[code]:[упаковка]],5,FALSE)</f>
        <v>филе</v>
      </c>
      <c r="I1452" s="7" cm="1">
        <f t="array" ref="I1452">INDEX('[1]прайс ЗПП'!$A$1:$D$1080,MATCH(1,(мпф1[[#This Row],[артикул]]='[1]прайс ЗПП'!$B$1:$B$1080)*(мпф1[[#This Row],[Source.Name.1]]='[1]прайс ЗПП'!$A$1:$A$1080),0),4)</f>
        <v>836.0684981637595</v>
      </c>
      <c r="J1452" s="7">
        <f>мпф1[[#This Row],[цена]]*мпф1[[#This Row],[объем]]</f>
        <v>1750693.6951105129</v>
      </c>
      <c r="K1452" s="7">
        <v>493.2</v>
      </c>
      <c r="L1452" t="s">
        <v>187</v>
      </c>
    </row>
    <row r="1453" spans="1:12" x14ac:dyDescent="0.35">
      <c r="A1453" t="s">
        <v>147</v>
      </c>
      <c r="B1453" t="s">
        <v>97</v>
      </c>
      <c r="C1453" t="s">
        <v>97</v>
      </c>
      <c r="D1453">
        <f>VLOOKUP(мпф1[[#This Row],[Номенклатура]],[1]!Таблица213[[product_name]:[упаковка]],7,FALSE)</f>
        <v>984</v>
      </c>
      <c r="E1453" t="s">
        <v>101</v>
      </c>
      <c r="F1453" s="7">
        <v>7329.5916412817578</v>
      </c>
      <c r="G1453" t="str">
        <f>VLOOKUP(мпф1[[#This Row],[артикул]],[1]!Таблица213[[code]:[упаковка]],4,FALSE)</f>
        <v>ОХЛ</v>
      </c>
      <c r="H1453" t="str">
        <f>VLOOKUP(мпф1[[#This Row],[артикул]],[1]!Таблица213[[code]:[упаковка]],5,FALSE)</f>
        <v>четвертина</v>
      </c>
      <c r="I1453" s="7" cm="1">
        <f t="array" ref="I1453">INDEX('[1]прайс ЗПП'!$A$1:$D$1080,MATCH(1,(мпф1[[#This Row],[артикул]]='[1]прайс ЗПП'!$B$1:$B$1080)*(мпф1[[#This Row],[Source.Name.1]]='[1]прайс ЗПП'!$A$1:$A$1080),0),4)</f>
        <v>735.84030752608885</v>
      </c>
      <c r="J1453" s="7">
        <f>мпф1[[#This Row],[цена]]*мпф1[[#This Row],[объем]]</f>
        <v>5393408.9673614185</v>
      </c>
      <c r="K1453" s="7">
        <v>439.565</v>
      </c>
      <c r="L1453" t="s">
        <v>187</v>
      </c>
    </row>
    <row r="1454" spans="1:12" x14ac:dyDescent="0.35">
      <c r="A1454" t="s">
        <v>147</v>
      </c>
      <c r="B1454" t="s">
        <v>97</v>
      </c>
      <c r="C1454" t="s">
        <v>97</v>
      </c>
      <c r="D1454">
        <f>VLOOKUP(мпф1[[#This Row],[Номенклатура]],[1]!Таблица213[[product_name]:[упаковка]],7,FALSE)</f>
        <v>981</v>
      </c>
      <c r="E1454" t="s">
        <v>203</v>
      </c>
      <c r="F1454" s="7">
        <v>815.23921439529909</v>
      </c>
      <c r="G1454" t="str">
        <f>VLOOKUP(мпф1[[#This Row],[артикул]],[1]!Таблица213[[code]:[упаковка]],4,FALSE)</f>
        <v>ОХЛ</v>
      </c>
      <c r="H1454" t="str">
        <f>VLOOKUP(мпф1[[#This Row],[артикул]],[1]!Таблица213[[code]:[упаковка]],5,FALSE)</f>
        <v>крыло</v>
      </c>
      <c r="I1454" s="7" cm="1">
        <f t="array" ref="I1454">INDEX('[1]прайс ЗПП'!$A$1:$D$1080,MATCH(1,(мпф1[[#This Row],[артикул]]='[1]прайс ЗПП'!$B$1:$B$1080)*(мпф1[[#This Row],[Source.Name.1]]='[1]прайс ЗПП'!$A$1:$A$1080),0),4)</f>
        <v>646.14842783999984</v>
      </c>
      <c r="J1454" s="7">
        <f>мпф1[[#This Row],[цена]]*мпф1[[#This Row],[объем]]</f>
        <v>526765.53669503902</v>
      </c>
      <c r="K1454" s="7">
        <v>2000</v>
      </c>
      <c r="L1454" t="s">
        <v>187</v>
      </c>
    </row>
    <row r="1455" spans="1:12" x14ac:dyDescent="0.35">
      <c r="A1455" t="s">
        <v>147</v>
      </c>
      <c r="B1455" t="s">
        <v>97</v>
      </c>
      <c r="C1455" t="s">
        <v>97</v>
      </c>
      <c r="D1455">
        <f>VLOOKUP(мпф1[[#This Row],[Номенклатура]],[1]!Таблица213[[product_name]:[упаковка]],7,FALSE)</f>
        <v>984</v>
      </c>
      <c r="E1455" t="s">
        <v>101</v>
      </c>
      <c r="F1455" s="7">
        <v>20941.690403662164</v>
      </c>
      <c r="G1455" t="str">
        <f>VLOOKUP(мпф1[[#This Row],[артикул]],[1]!Таблица213[[code]:[упаковка]],4,FALSE)</f>
        <v>ОХЛ</v>
      </c>
      <c r="H1455" t="str">
        <f>VLOOKUP(мпф1[[#This Row],[артикул]],[1]!Таблица213[[code]:[упаковка]],5,FALSE)</f>
        <v>четвертина</v>
      </c>
      <c r="I1455" s="7" cm="1">
        <f t="array" ref="I1455">INDEX('[1]прайс ЗПП'!$A$1:$D$1080,MATCH(1,(мпф1[[#This Row],[артикул]]='[1]прайс ЗПП'!$B$1:$B$1080)*(мпф1[[#This Row],[Source.Name.1]]='[1]прайс ЗПП'!$A$1:$A$1080),0),4)</f>
        <v>735.84030752608885</v>
      </c>
      <c r="J1455" s="7">
        <f>мпф1[[#This Row],[цена]]*мпф1[[#This Row],[объем]]</f>
        <v>15409739.906746911</v>
      </c>
      <c r="K1455" s="7">
        <v>4995.6580000000004</v>
      </c>
      <c r="L1455" t="s">
        <v>187</v>
      </c>
    </row>
    <row r="1456" spans="1:12" x14ac:dyDescent="0.35">
      <c r="A1456" t="s">
        <v>147</v>
      </c>
      <c r="B1456" t="s">
        <v>97</v>
      </c>
      <c r="C1456" t="s">
        <v>97</v>
      </c>
      <c r="D1456">
        <f>VLOOKUP(мпф1[[#This Row],[Номенклатура]],[1]!Таблица213[[product_name]:[упаковка]],7,FALSE)</f>
        <v>982</v>
      </c>
      <c r="E1456" t="s">
        <v>100</v>
      </c>
      <c r="F1456" s="7">
        <v>20939.596444017763</v>
      </c>
      <c r="G1456" t="str">
        <f>VLOOKUP(мпф1[[#This Row],[артикул]],[1]!Таблица213[[code]:[упаковка]],4,FALSE)</f>
        <v>ОХЛ</v>
      </c>
      <c r="H1456" t="str">
        <f>VLOOKUP(мпф1[[#This Row],[артикул]],[1]!Таблица213[[code]:[упаковка]],5,FALSE)</f>
        <v>филе</v>
      </c>
      <c r="I1456" s="7" cm="1">
        <f t="array" ref="I1456">INDEX('[1]прайс ЗПП'!$A$1:$D$1080,MATCH(1,(мпф1[[#This Row],[артикул]]='[1]прайс ЗПП'!$B$1:$B$1080)*(мпф1[[#This Row],[Source.Name.1]]='[1]прайс ЗПП'!$A$1:$A$1080),0),4)</f>
        <v>836.0684981637595</v>
      </c>
      <c r="J1456" s="7">
        <f>мпф1[[#This Row],[цена]]*мпф1[[#This Row],[объем]]</f>
        <v>17506936.951105129</v>
      </c>
      <c r="K1456" s="7">
        <v>19995.5</v>
      </c>
      <c r="L1456" t="s">
        <v>187</v>
      </c>
    </row>
    <row r="1457" spans="1:12" x14ac:dyDescent="0.35">
      <c r="A1457" t="s">
        <v>147</v>
      </c>
      <c r="B1457" t="s">
        <v>97</v>
      </c>
      <c r="C1457" t="s">
        <v>97</v>
      </c>
      <c r="D1457">
        <f>VLOOKUP(мпф1[[#This Row],[Номенклатура]],[1]!Таблица213[[product_name]:[упаковка]],7,FALSE)</f>
        <v>978</v>
      </c>
      <c r="E1457" t="s">
        <v>98</v>
      </c>
      <c r="F1457" s="7">
        <v>15697.368474257915</v>
      </c>
      <c r="G1457" t="str">
        <f>VLOOKUP(мпф1[[#This Row],[артикул]],[1]!Таблица213[[code]:[упаковка]],4,FALSE)</f>
        <v>ОХЛ</v>
      </c>
      <c r="H1457" t="str">
        <f>VLOOKUP(мпф1[[#This Row],[артикул]],[1]!Таблица213[[code]:[упаковка]],5,FALSE)</f>
        <v>тушка</v>
      </c>
      <c r="I1457" s="7" cm="1">
        <f t="array" ref="I1457">INDEX('[1]прайс ЗПП'!$A$1:$D$1080,MATCH(1,(мпф1[[#This Row],[артикул]]='[1]прайс ЗПП'!$B$1:$B$1080)*(мпф1[[#This Row],[Source.Name.1]]='[1]прайс ЗПП'!$A$1:$A$1080),0),4)</f>
        <v>646.38852803508701</v>
      </c>
      <c r="J1457" s="7">
        <f>мпф1[[#This Row],[цена]]*мпф1[[#This Row],[объем]]</f>
        <v>10146598.902099954</v>
      </c>
      <c r="K1457" s="7">
        <v>5000</v>
      </c>
      <c r="L1457" t="s">
        <v>187</v>
      </c>
    </row>
    <row r="1458" spans="1:12" x14ac:dyDescent="0.35">
      <c r="A1458" t="s">
        <v>147</v>
      </c>
      <c r="B1458" t="s">
        <v>97</v>
      </c>
      <c r="C1458" t="s">
        <v>97</v>
      </c>
      <c r="D1458">
        <f>VLOOKUP(мпф1[[#This Row],[Номенклатура]],[1]!Таблица213[[product_name]:[упаковка]],7,FALSE)</f>
        <v>981</v>
      </c>
      <c r="E1458" t="s">
        <v>203</v>
      </c>
      <c r="F1458" s="7">
        <v>1143.964704070823</v>
      </c>
      <c r="G1458" t="str">
        <f>VLOOKUP(мпф1[[#This Row],[артикул]],[1]!Таблица213[[code]:[упаковка]],4,FALSE)</f>
        <v>ОХЛ</v>
      </c>
      <c r="H1458" t="str">
        <f>VLOOKUP(мпф1[[#This Row],[артикул]],[1]!Таблица213[[code]:[упаковка]],5,FALSE)</f>
        <v>крыло</v>
      </c>
      <c r="I1458" s="7" cm="1">
        <f t="array" ref="I1458">INDEX('[1]прайс ЗПП'!$A$1:$D$1080,MATCH(1,(мпф1[[#This Row],[артикул]]='[1]прайс ЗПП'!$B$1:$B$1080)*(мпф1[[#This Row],[Source.Name.1]]='[1]прайс ЗПП'!$A$1:$A$1080),0),4)</f>
        <v>646.14842783999984</v>
      </c>
      <c r="J1458" s="7">
        <f>мпф1[[#This Row],[цена]]*мпф1[[#This Row],[объем]]</f>
        <v>739170.99503981299</v>
      </c>
      <c r="K1458" s="7">
        <v>7000.7</v>
      </c>
      <c r="L1458" t="s">
        <v>187</v>
      </c>
    </row>
    <row r="1459" spans="1:12" x14ac:dyDescent="0.35">
      <c r="A1459" t="s">
        <v>147</v>
      </c>
      <c r="B1459" t="s">
        <v>97</v>
      </c>
      <c r="C1459" t="s">
        <v>97</v>
      </c>
      <c r="D1459">
        <f>VLOOKUP(мпф1[[#This Row],[Номенклатура]],[1]!Таблица213[[product_name]:[упаковка]],7,FALSE)</f>
        <v>1614</v>
      </c>
      <c r="E1459" t="s">
        <v>205</v>
      </c>
      <c r="F1459" s="7">
        <v>15704.697333013322</v>
      </c>
      <c r="G1459" t="str">
        <f>VLOOKUP(мпф1[[#This Row],[артикул]],[1]!Таблица213[[code]:[упаковка]],4,FALSE)</f>
        <v>ОХЛ</v>
      </c>
      <c r="H1459" t="str">
        <f>VLOOKUP(мпф1[[#This Row],[артикул]],[1]!Таблица213[[code]:[упаковка]],5,FALSE)</f>
        <v>бедро</v>
      </c>
      <c r="I1459" s="7" cm="1">
        <f t="array" ref="I1459">INDEX('[1]прайс ЗПП'!$A$1:$D$1080,MATCH(1,(мпф1[[#This Row],[артикул]]='[1]прайс ЗПП'!$B$1:$B$1080)*(мпф1[[#This Row],[Source.Name.1]]='[1]прайс ЗПП'!$A$1:$A$1080),0),4)</f>
        <v>680.43905943915786</v>
      </c>
      <c r="J1459" s="7">
        <f>мпф1[[#This Row],[цена]]*мпф1[[#This Row],[объем]]</f>
        <v>10686089.482052237</v>
      </c>
      <c r="K1459" s="7">
        <v>1000.5</v>
      </c>
      <c r="L1459" t="s">
        <v>187</v>
      </c>
    </row>
    <row r="1460" spans="1:12" x14ac:dyDescent="0.35">
      <c r="A1460" t="s">
        <v>147</v>
      </c>
      <c r="B1460" t="s">
        <v>97</v>
      </c>
      <c r="C1460" t="s">
        <v>97</v>
      </c>
      <c r="D1460">
        <f>VLOOKUP(мпф1[[#This Row],[Номенклатура]],[1]!Таблица213[[product_name]:[упаковка]],7,FALSE)</f>
        <v>1615</v>
      </c>
      <c r="E1460" t="s">
        <v>204</v>
      </c>
      <c r="F1460" s="7">
        <v>3140.9394666026647</v>
      </c>
      <c r="G1460" t="str">
        <f>VLOOKUP(мпф1[[#This Row],[артикул]],[1]!Таблица213[[code]:[упаковка]],4,FALSE)</f>
        <v>ОХЛ</v>
      </c>
      <c r="H1460" t="str">
        <f>VLOOKUP(мпф1[[#This Row],[артикул]],[1]!Таблица213[[code]:[упаковка]],5,FALSE)</f>
        <v>голень</v>
      </c>
      <c r="I1460" s="7" cm="1">
        <f t="array" ref="I1460">INDEX('[1]прайс ЗПП'!$A$1:$D$1080,MATCH(1,(мпф1[[#This Row],[артикул]]='[1]прайс ЗПП'!$B$1:$B$1080)*(мпф1[[#This Row],[Source.Name.1]]='[1]прайс ЗПП'!$A$1:$A$1080),0),4)</f>
        <v>680.43905943915775</v>
      </c>
      <c r="J1460" s="7">
        <f>мпф1[[#This Row],[цена]]*мпф1[[#This Row],[объем]]</f>
        <v>2137217.8964104471</v>
      </c>
      <c r="K1460" s="7">
        <v>4002</v>
      </c>
      <c r="L1460" t="s">
        <v>187</v>
      </c>
    </row>
    <row r="1461" spans="1:12" x14ac:dyDescent="0.35">
      <c r="A1461" t="s">
        <v>147</v>
      </c>
      <c r="B1461" t="s">
        <v>97</v>
      </c>
      <c r="C1461" t="s">
        <v>97</v>
      </c>
      <c r="D1461">
        <f>VLOOKUP(мпф1[[#This Row],[Номенклатура]],[1]!Таблица213[[product_name]:[упаковка]],7,FALSE)</f>
        <v>978</v>
      </c>
      <c r="E1461" t="s">
        <v>98</v>
      </c>
      <c r="F1461" s="7">
        <v>20934.88503481786</v>
      </c>
      <c r="G1461" t="str">
        <f>VLOOKUP(мпф1[[#This Row],[артикул]],[1]!Таблица213[[code]:[упаковка]],4,FALSE)</f>
        <v>ОХЛ</v>
      </c>
      <c r="H1461" t="str">
        <f>VLOOKUP(мпф1[[#This Row],[артикул]],[1]!Таблица213[[code]:[упаковка]],5,FALSE)</f>
        <v>тушка</v>
      </c>
      <c r="I1461" s="7" cm="1">
        <f t="array" ref="I1461">INDEX('[1]прайс ЗПП'!$A$1:$D$1080,MATCH(1,(мпф1[[#This Row],[артикул]]='[1]прайс ЗПП'!$B$1:$B$1080)*(мпф1[[#This Row],[Source.Name.1]]='[1]прайс ЗПП'!$A$1:$A$1080),0),4)</f>
        <v>646.38852803508701</v>
      </c>
      <c r="J1461" s="7">
        <f>мпф1[[#This Row],[цена]]*мпф1[[#This Row],[объем]]</f>
        <v>13532069.522239689</v>
      </c>
      <c r="K1461" s="7">
        <v>6000</v>
      </c>
      <c r="L1461" t="s">
        <v>187</v>
      </c>
    </row>
    <row r="1462" spans="1:12" x14ac:dyDescent="0.35">
      <c r="A1462" t="s">
        <v>147</v>
      </c>
      <c r="B1462" t="s">
        <v>97</v>
      </c>
      <c r="C1462" t="s">
        <v>97</v>
      </c>
      <c r="D1462">
        <f>VLOOKUP(мпф1[[#This Row],[Номенклатура]],[1]!Таблица213[[product_name]:[упаковка]],7,FALSE)</f>
        <v>981</v>
      </c>
      <c r="E1462" t="s">
        <v>203</v>
      </c>
      <c r="F1462" s="7">
        <v>815.23921439529909</v>
      </c>
      <c r="G1462" t="str">
        <f>VLOOKUP(мпф1[[#This Row],[артикул]],[1]!Таблица213[[code]:[упаковка]],4,FALSE)</f>
        <v>ОХЛ</v>
      </c>
      <c r="H1462" t="str">
        <f>VLOOKUP(мпф1[[#This Row],[артикул]],[1]!Таблица213[[code]:[упаковка]],5,FALSE)</f>
        <v>крыло</v>
      </c>
      <c r="I1462" s="7" cm="1">
        <f t="array" ref="I1462">INDEX('[1]прайс ЗПП'!$A$1:$D$1080,MATCH(1,(мпф1[[#This Row],[артикул]]='[1]прайс ЗПП'!$B$1:$B$1080)*(мпф1[[#This Row],[Source.Name.1]]='[1]прайс ЗПП'!$A$1:$A$1080),0),4)</f>
        <v>646.14842783999984</v>
      </c>
      <c r="J1462" s="7">
        <f>мпф1[[#This Row],[цена]]*мпф1[[#This Row],[объем]]</f>
        <v>526765.53669503902</v>
      </c>
      <c r="K1462" s="7">
        <v>9004.5</v>
      </c>
      <c r="L1462" t="s">
        <v>187</v>
      </c>
    </row>
    <row r="1463" spans="1:12" x14ac:dyDescent="0.35">
      <c r="A1463" t="s">
        <v>147</v>
      </c>
      <c r="B1463" t="s">
        <v>97</v>
      </c>
      <c r="C1463" t="s">
        <v>97</v>
      </c>
      <c r="D1463">
        <f>VLOOKUP(мпф1[[#This Row],[Номенклатура]],[1]!Таблица213[[product_name]:[упаковка]],7,FALSE)</f>
        <v>982</v>
      </c>
      <c r="E1463" t="s">
        <v>100</v>
      </c>
      <c r="F1463" s="7">
        <v>15704.697333013322</v>
      </c>
      <c r="G1463" t="str">
        <f>VLOOKUP(мпф1[[#This Row],[артикул]],[1]!Таблица213[[code]:[упаковка]],4,FALSE)</f>
        <v>ОХЛ</v>
      </c>
      <c r="H1463" t="str">
        <f>VLOOKUP(мпф1[[#This Row],[артикул]],[1]!Таблица213[[code]:[упаковка]],5,FALSE)</f>
        <v>филе</v>
      </c>
      <c r="I1463" s="7" cm="1">
        <f t="array" ref="I1463">INDEX('[1]прайс ЗПП'!$A$1:$D$1080,MATCH(1,(мпф1[[#This Row],[артикул]]='[1]прайс ЗПП'!$B$1:$B$1080)*(мпф1[[#This Row],[Source.Name.1]]='[1]прайс ЗПП'!$A$1:$A$1080),0),4)</f>
        <v>836.0684981637595</v>
      </c>
      <c r="J1463" s="7">
        <f>мпф1[[#This Row],[цена]]*мпф1[[#This Row],[объем]]</f>
        <v>13130202.713328848</v>
      </c>
      <c r="K1463" s="7">
        <v>3000</v>
      </c>
      <c r="L1463" t="s">
        <v>187</v>
      </c>
    </row>
    <row r="1464" spans="1:12" x14ac:dyDescent="0.35">
      <c r="A1464" t="s">
        <v>147</v>
      </c>
      <c r="B1464" t="s">
        <v>97</v>
      </c>
      <c r="C1464" t="s">
        <v>97</v>
      </c>
      <c r="D1464">
        <f>VLOOKUP(мпф1[[#This Row],[Номенклатура]],[1]!Таблица213[[product_name]:[упаковка]],7,FALSE)</f>
        <v>984</v>
      </c>
      <c r="E1464" t="s">
        <v>101</v>
      </c>
      <c r="F1464" s="7">
        <v>4188.3380807324329</v>
      </c>
      <c r="G1464" t="str">
        <f>VLOOKUP(мпф1[[#This Row],[артикул]],[1]!Таблица213[[code]:[упаковка]],4,FALSE)</f>
        <v>ОХЛ</v>
      </c>
      <c r="H1464" t="str">
        <f>VLOOKUP(мпф1[[#This Row],[артикул]],[1]!Таблица213[[code]:[упаковка]],5,FALSE)</f>
        <v>четвертина</v>
      </c>
      <c r="I1464" s="7" cm="1">
        <f t="array" ref="I1464">INDEX('[1]прайс ЗПП'!$A$1:$D$1080,MATCH(1,(мпф1[[#This Row],[артикул]]='[1]прайс ЗПП'!$B$1:$B$1080)*(мпф1[[#This Row],[Source.Name.1]]='[1]прайс ЗПП'!$A$1:$A$1080),0),4)</f>
        <v>735.84030752608885</v>
      </c>
      <c r="J1464" s="7">
        <f>мпф1[[#This Row],[цена]]*мпф1[[#This Row],[объем]]</f>
        <v>3081947.9813493821</v>
      </c>
      <c r="K1464" s="7">
        <v>20000</v>
      </c>
      <c r="L1464" t="s">
        <v>187</v>
      </c>
    </row>
    <row r="1465" spans="1:12" x14ac:dyDescent="0.35">
      <c r="A1465" t="s">
        <v>147</v>
      </c>
      <c r="B1465" t="s">
        <v>97</v>
      </c>
      <c r="C1465" t="s">
        <v>97</v>
      </c>
      <c r="D1465">
        <f>VLOOKUP(мпф1[[#This Row],[Номенклатура]],[1]!Таблица213[[product_name]:[упаковка]],7,FALSE)</f>
        <v>982</v>
      </c>
      <c r="E1465" t="s">
        <v>100</v>
      </c>
      <c r="F1465" s="7">
        <v>15704.697333013322</v>
      </c>
      <c r="G1465" t="str">
        <f>VLOOKUP(мпф1[[#This Row],[артикул]],[1]!Таблица213[[code]:[упаковка]],4,FALSE)</f>
        <v>ОХЛ</v>
      </c>
      <c r="H1465" t="str">
        <f>VLOOKUP(мпф1[[#This Row],[артикул]],[1]!Таблица213[[code]:[упаковка]],5,FALSE)</f>
        <v>филе</v>
      </c>
      <c r="I1465" s="7" cm="1">
        <f t="array" ref="I1465">INDEX('[1]прайс ЗПП'!$A$1:$D$1080,MATCH(1,(мпф1[[#This Row],[артикул]]='[1]прайс ЗПП'!$B$1:$B$1080)*(мпф1[[#This Row],[Source.Name.1]]='[1]прайс ЗПП'!$A$1:$A$1080),0),4)</f>
        <v>836.0684981637595</v>
      </c>
      <c r="J1465" s="7">
        <f>мпф1[[#This Row],[цена]]*мпф1[[#This Row],[объем]]</f>
        <v>13130202.713328848</v>
      </c>
      <c r="K1465" s="7">
        <v>10001</v>
      </c>
      <c r="L1465" t="s">
        <v>187</v>
      </c>
    </row>
    <row r="1466" spans="1:12" x14ac:dyDescent="0.35">
      <c r="A1466" t="s">
        <v>147</v>
      </c>
      <c r="B1466" t="s">
        <v>97</v>
      </c>
      <c r="C1466" t="s">
        <v>97</v>
      </c>
      <c r="D1466">
        <f>VLOOKUP(мпф1[[#This Row],[Номенклатура]],[1]!Таблица213[[product_name]:[упаковка]],7,FALSE)</f>
        <v>1614</v>
      </c>
      <c r="E1466" t="s">
        <v>205</v>
      </c>
      <c r="F1466" s="7">
        <v>4183.7313695147486</v>
      </c>
      <c r="G1466" t="str">
        <f>VLOOKUP(мпф1[[#This Row],[артикул]],[1]!Таблица213[[code]:[упаковка]],4,FALSE)</f>
        <v>ОХЛ</v>
      </c>
      <c r="H1466" t="str">
        <f>VLOOKUP(мпф1[[#This Row],[артикул]],[1]!Таблица213[[code]:[упаковка]],5,FALSE)</f>
        <v>бедро</v>
      </c>
      <c r="I1466" s="7" cm="1">
        <f t="array" ref="I1466">INDEX('[1]прайс ЗПП'!$A$1:$D$1080,MATCH(1,(мпф1[[#This Row],[артикул]]='[1]прайс ЗПП'!$B$1:$B$1080)*(мпф1[[#This Row],[Source.Name.1]]='[1]прайс ЗПП'!$A$1:$A$1080),0),4)</f>
        <v>680.43905943915786</v>
      </c>
      <c r="J1466" s="7">
        <f>мпф1[[#This Row],[цена]]*мпф1[[#This Row],[объем]]</f>
        <v>2846774.2380187153</v>
      </c>
      <c r="K1466" s="7">
        <v>20004</v>
      </c>
      <c r="L1466" t="s">
        <v>187</v>
      </c>
    </row>
    <row r="1467" spans="1:12" x14ac:dyDescent="0.35">
      <c r="A1467" t="s">
        <v>147</v>
      </c>
      <c r="B1467" t="s">
        <v>97</v>
      </c>
      <c r="C1467" t="s">
        <v>97</v>
      </c>
      <c r="D1467">
        <f>VLOOKUP(мпф1[[#This Row],[Номенклатура]],[1]!Таблица213[[product_name]:[упаковка]],7,FALSE)</f>
        <v>978</v>
      </c>
      <c r="E1467" t="s">
        <v>98</v>
      </c>
      <c r="F1467" s="7">
        <v>15697.368474257915</v>
      </c>
      <c r="G1467" t="str">
        <f>VLOOKUP(мпф1[[#This Row],[артикул]],[1]!Таблица213[[code]:[упаковка]],4,FALSE)</f>
        <v>ОХЛ</v>
      </c>
      <c r="H1467" t="str">
        <f>VLOOKUP(мпф1[[#This Row],[артикул]],[1]!Таблица213[[code]:[упаковка]],5,FALSE)</f>
        <v>тушка</v>
      </c>
      <c r="I1467" s="7" cm="1">
        <f t="array" ref="I1467">INDEX('[1]прайс ЗПП'!$A$1:$D$1080,MATCH(1,(мпф1[[#This Row],[артикул]]='[1]прайс ЗПП'!$B$1:$B$1080)*(мпф1[[#This Row],[Source.Name.1]]='[1]прайс ЗПП'!$A$1:$A$1080),0),4)</f>
        <v>646.38852803508701</v>
      </c>
      <c r="J1467" s="7">
        <f>мпф1[[#This Row],[цена]]*мпф1[[#This Row],[объем]]</f>
        <v>10146598.902099954</v>
      </c>
      <c r="K1467" s="7">
        <v>19995.5</v>
      </c>
      <c r="L1467" t="s">
        <v>187</v>
      </c>
    </row>
    <row r="1468" spans="1:12" x14ac:dyDescent="0.35">
      <c r="A1468" t="s">
        <v>147</v>
      </c>
      <c r="B1468" t="s">
        <v>97</v>
      </c>
      <c r="C1468" t="s">
        <v>97</v>
      </c>
      <c r="D1468">
        <f>VLOOKUP(мпф1[[#This Row],[Номенклатура]],[1]!Таблица213[[product_name]:[упаковка]],7,FALSE)</f>
        <v>1614</v>
      </c>
      <c r="E1468" t="s">
        <v>205</v>
      </c>
      <c r="F1468" s="7">
        <v>527.67783038924767</v>
      </c>
      <c r="G1468" t="str">
        <f>VLOOKUP(мпф1[[#This Row],[артикул]],[1]!Таблица213[[code]:[упаковка]],4,FALSE)</f>
        <v>ОХЛ</v>
      </c>
      <c r="H1468" t="str">
        <f>VLOOKUP(мпф1[[#This Row],[артикул]],[1]!Таблица213[[code]:[упаковка]],5,FALSE)</f>
        <v>бедро</v>
      </c>
      <c r="I1468" s="7" cm="1">
        <f t="array" ref="I1468">INDEX('[1]прайс ЗПП'!$A$1:$D$1080,MATCH(1,(мпф1[[#This Row],[артикул]]='[1]прайс ЗПП'!$B$1:$B$1080)*(мпф1[[#This Row],[Source.Name.1]]='[1]прайс ЗПП'!$A$1:$A$1080),0),4)</f>
        <v>680.43905943915786</v>
      </c>
      <c r="J1468" s="7">
        <f>мпф1[[#This Row],[цена]]*мпф1[[#This Row],[объем]]</f>
        <v>359052.60659695516</v>
      </c>
      <c r="K1468" s="7">
        <v>2000.1999999999998</v>
      </c>
      <c r="L1468" t="s">
        <v>187</v>
      </c>
    </row>
    <row r="1469" spans="1:12" x14ac:dyDescent="0.35">
      <c r="A1469" t="s">
        <v>147</v>
      </c>
      <c r="B1469" t="s">
        <v>97</v>
      </c>
      <c r="C1469" t="s">
        <v>97</v>
      </c>
      <c r="D1469">
        <f>VLOOKUP(мпф1[[#This Row],[Номенклатура]],[1]!Таблица213[[product_name]:[упаковка]],7,FALSE)</f>
        <v>978</v>
      </c>
      <c r="E1469" t="s">
        <v>98</v>
      </c>
      <c r="F1469" s="7">
        <v>2095.0066242239773</v>
      </c>
      <c r="G1469" t="str">
        <f>VLOOKUP(мпф1[[#This Row],[артикул]],[1]!Таблица213[[code]:[упаковка]],4,FALSE)</f>
        <v>ОХЛ</v>
      </c>
      <c r="H1469" t="str">
        <f>VLOOKUP(мпф1[[#This Row],[артикул]],[1]!Таблица213[[code]:[упаковка]],5,FALSE)</f>
        <v>тушка</v>
      </c>
      <c r="I1469" s="7" cm="1">
        <f t="array" ref="I1469">INDEX('[1]прайс ЗПП'!$A$1:$D$1080,MATCH(1,(мпф1[[#This Row],[артикул]]='[1]прайс ЗПП'!$B$1:$B$1080)*(мпф1[[#This Row],[Source.Name.1]]='[1]прайс ЗПП'!$A$1:$A$1080),0),4)</f>
        <v>646.38852803508701</v>
      </c>
      <c r="J1469" s="7">
        <f>мпф1[[#This Row],[цена]]*мпф1[[#This Row],[объем]]</f>
        <v>1354188.2480558932</v>
      </c>
      <c r="K1469" s="7">
        <v>5002.5</v>
      </c>
      <c r="L1469" t="s">
        <v>187</v>
      </c>
    </row>
    <row r="1470" spans="1:12" x14ac:dyDescent="0.35">
      <c r="A1470" t="s">
        <v>147</v>
      </c>
      <c r="B1470" t="s">
        <v>97</v>
      </c>
      <c r="C1470" t="s">
        <v>97</v>
      </c>
      <c r="D1470">
        <f>VLOOKUP(мпф1[[#This Row],[Номенклатура]],[1]!Таблица213[[product_name]:[упаковка]],7,FALSE)</f>
        <v>982</v>
      </c>
      <c r="E1470" t="s">
        <v>100</v>
      </c>
      <c r="F1470" s="7">
        <v>1046.9798222008881</v>
      </c>
      <c r="G1470" t="str">
        <f>VLOOKUP(мпф1[[#This Row],[артикул]],[1]!Таблица213[[code]:[упаковка]],4,FALSE)</f>
        <v>ОХЛ</v>
      </c>
      <c r="H1470" t="str">
        <f>VLOOKUP(мпф1[[#This Row],[артикул]],[1]!Таблица213[[code]:[упаковка]],5,FALSE)</f>
        <v>филе</v>
      </c>
      <c r="I1470" s="7" cm="1">
        <f t="array" ref="I1470">INDEX('[1]прайс ЗПП'!$A$1:$D$1080,MATCH(1,(мпф1[[#This Row],[артикул]]='[1]прайс ЗПП'!$B$1:$B$1080)*(мпф1[[#This Row],[Source.Name.1]]='[1]прайс ЗПП'!$A$1:$A$1080),0),4)</f>
        <v>836.0684981637595</v>
      </c>
      <c r="J1470" s="7">
        <f>мпф1[[#This Row],[цена]]*мпф1[[#This Row],[объем]]</f>
        <v>875346.84755525645</v>
      </c>
      <c r="K1470" s="7">
        <v>2004</v>
      </c>
      <c r="L1470" t="s">
        <v>187</v>
      </c>
    </row>
    <row r="1471" spans="1:12" x14ac:dyDescent="0.35">
      <c r="A1471" t="s">
        <v>147</v>
      </c>
      <c r="B1471" t="s">
        <v>97</v>
      </c>
      <c r="C1471" t="s">
        <v>97</v>
      </c>
      <c r="D1471">
        <f>VLOOKUP(мпф1[[#This Row],[Номенклатура]],[1]!Таблица213[[product_name]:[упаковка]],7,FALSE)</f>
        <v>1615</v>
      </c>
      <c r="E1471" t="s">
        <v>204</v>
      </c>
      <c r="F1471" s="7">
        <v>527.67783038924767</v>
      </c>
      <c r="G1471" t="str">
        <f>VLOOKUP(мпф1[[#This Row],[артикул]],[1]!Таблица213[[code]:[упаковка]],4,FALSE)</f>
        <v>ОХЛ</v>
      </c>
      <c r="H1471" t="str">
        <f>VLOOKUP(мпф1[[#This Row],[артикул]],[1]!Таблица213[[code]:[упаковка]],5,FALSE)</f>
        <v>голень</v>
      </c>
      <c r="I1471" s="7" cm="1">
        <f t="array" ref="I1471">INDEX('[1]прайс ЗПП'!$A$1:$D$1080,MATCH(1,(мпф1[[#This Row],[артикул]]='[1]прайс ЗПП'!$B$1:$B$1080)*(мпф1[[#This Row],[Source.Name.1]]='[1]прайс ЗПП'!$A$1:$A$1080),0),4)</f>
        <v>680.43905943915775</v>
      </c>
      <c r="J1471" s="7">
        <f>мпф1[[#This Row],[цена]]*мпф1[[#This Row],[объем]]</f>
        <v>359052.6065969551</v>
      </c>
      <c r="K1471" s="7">
        <v>3000</v>
      </c>
      <c r="L1471" t="s">
        <v>187</v>
      </c>
    </row>
    <row r="1472" spans="1:12" x14ac:dyDescent="0.35">
      <c r="A1472" t="s">
        <v>147</v>
      </c>
      <c r="B1472" t="s">
        <v>97</v>
      </c>
      <c r="C1472" t="s">
        <v>97</v>
      </c>
      <c r="D1472">
        <f>VLOOKUP(мпф1[[#This Row],[Номенклатура]],[1]!Таблица213[[product_name]:[упаковка]],7,FALSE)</f>
        <v>984</v>
      </c>
      <c r="E1472" t="s">
        <v>101</v>
      </c>
      <c r="F1472" s="7">
        <v>516.37044830947798</v>
      </c>
      <c r="G1472" t="str">
        <f>VLOOKUP(мпф1[[#This Row],[артикул]],[1]!Таблица213[[code]:[упаковка]],4,FALSE)</f>
        <v>ОХЛ</v>
      </c>
      <c r="H1472" t="str">
        <f>VLOOKUP(мпф1[[#This Row],[артикул]],[1]!Таблица213[[code]:[упаковка]],5,FALSE)</f>
        <v>четвертина</v>
      </c>
      <c r="I1472" s="7" cm="1">
        <f t="array" ref="I1472">INDEX('[1]прайс ЗПП'!$A$1:$D$1080,MATCH(1,(мпф1[[#This Row],[артикул]]='[1]прайс ЗПП'!$B$1:$B$1080)*(мпф1[[#This Row],[Source.Name.1]]='[1]прайс ЗПП'!$A$1:$A$1080),0),4)</f>
        <v>735.84030752608885</v>
      </c>
      <c r="J1472" s="7">
        <f>мпф1[[#This Row],[цена]]*мпф1[[#This Row],[объем]]</f>
        <v>379966.18948143063</v>
      </c>
      <c r="K1472" s="7">
        <v>504</v>
      </c>
      <c r="L1472" t="s">
        <v>187</v>
      </c>
    </row>
    <row r="1473" spans="1:12" x14ac:dyDescent="0.35">
      <c r="A1473" t="s">
        <v>147</v>
      </c>
      <c r="B1473" t="s">
        <v>97</v>
      </c>
      <c r="C1473" t="s">
        <v>97</v>
      </c>
      <c r="D1473">
        <f>VLOOKUP(мпф1[[#This Row],[Номенклатура]],[1]!Таблица213[[product_name]:[упаковка]],7,FALSE)</f>
        <v>978</v>
      </c>
      <c r="E1473" t="s">
        <v>98</v>
      </c>
      <c r="F1473" s="7">
        <v>125639.67262375097</v>
      </c>
      <c r="G1473" t="str">
        <f>VLOOKUP(мпф1[[#This Row],[артикул]],[1]!Таблица213[[code]:[упаковка]],4,FALSE)</f>
        <v>ОХЛ</v>
      </c>
      <c r="H1473" t="str">
        <f>VLOOKUP(мпф1[[#This Row],[артикул]],[1]!Таблица213[[code]:[упаковка]],5,FALSE)</f>
        <v>тушка</v>
      </c>
      <c r="I1473" s="7" cm="1">
        <f t="array" ref="I1473">INDEX('[1]прайс ЗПП'!$A$1:$D$1080,MATCH(1,(мпф1[[#This Row],[артикул]]='[1]прайс ЗПП'!$B$1:$B$1080)*(мпф1[[#This Row],[Source.Name.1]]='[1]прайс ЗПП'!$A$1:$A$1080),0),4)</f>
        <v>646.38852803508701</v>
      </c>
      <c r="J1473" s="7">
        <f>мпф1[[#This Row],[цена]]*мпф1[[#This Row],[объем]]</f>
        <v>81212043.050076604</v>
      </c>
      <c r="K1473" s="7">
        <v>493.2</v>
      </c>
      <c r="L1473" t="s">
        <v>187</v>
      </c>
    </row>
    <row r="1474" spans="1:12" x14ac:dyDescent="0.35">
      <c r="A1474" t="s">
        <v>147</v>
      </c>
      <c r="B1474" t="s">
        <v>210</v>
      </c>
      <c r="C1474" t="s">
        <v>210</v>
      </c>
      <c r="D1474">
        <f>VLOOKUP(мпф1[[#This Row],[Номенклатура]],[1]!Таблица213[[product_name]:[упаковка]],7,FALSE)</f>
        <v>984</v>
      </c>
      <c r="E1474" t="s">
        <v>101</v>
      </c>
      <c r="F1474" s="7">
        <v>15706.267802746623</v>
      </c>
      <c r="G1474" t="str">
        <f>VLOOKUP(мпф1[[#This Row],[артикул]],[1]!Таблица213[[code]:[упаковка]],4,FALSE)</f>
        <v>ОХЛ</v>
      </c>
      <c r="H1474" t="str">
        <f>VLOOKUP(мпф1[[#This Row],[артикул]],[1]!Таблица213[[code]:[упаковка]],5,FALSE)</f>
        <v>четвертина</v>
      </c>
      <c r="I1474" s="7" cm="1">
        <f t="array" ref="I1474">INDEX('[1]прайс ЗПП'!$A$1:$D$1080,MATCH(1,(мпф1[[#This Row],[артикул]]='[1]прайс ЗПП'!$B$1:$B$1080)*(мпф1[[#This Row],[Source.Name.1]]='[1]прайс ЗПП'!$A$1:$A$1080),0),4)</f>
        <v>735.84030752608885</v>
      </c>
      <c r="J1474" s="7">
        <f>мпф1[[#This Row],[цена]]*мпф1[[#This Row],[объем]]</f>
        <v>11557304.930060182</v>
      </c>
      <c r="K1474" s="7">
        <v>996</v>
      </c>
      <c r="L1474" t="s">
        <v>187</v>
      </c>
    </row>
    <row r="1475" spans="1:12" x14ac:dyDescent="0.35">
      <c r="A1475" t="s">
        <v>147</v>
      </c>
      <c r="B1475" t="s">
        <v>210</v>
      </c>
      <c r="C1475" t="s">
        <v>210</v>
      </c>
      <c r="D1475">
        <f>VLOOKUP(мпф1[[#This Row],[Номенклатура]],[1]!Таблица213[[product_name]:[упаковка]],7,FALSE)</f>
        <v>982</v>
      </c>
      <c r="E1475" t="s">
        <v>100</v>
      </c>
      <c r="F1475" s="7">
        <v>20939.596444017763</v>
      </c>
      <c r="G1475" t="str">
        <f>VLOOKUP(мпф1[[#This Row],[артикул]],[1]!Таблица213[[code]:[упаковка]],4,FALSE)</f>
        <v>ОХЛ</v>
      </c>
      <c r="H1475" t="str">
        <f>VLOOKUP(мпф1[[#This Row],[артикул]],[1]!Таблица213[[code]:[упаковка]],5,FALSE)</f>
        <v>филе</v>
      </c>
      <c r="I1475" s="7" cm="1">
        <f t="array" ref="I1475">INDEX('[1]прайс ЗПП'!$A$1:$D$1080,MATCH(1,(мпф1[[#This Row],[артикул]]='[1]прайс ЗПП'!$B$1:$B$1080)*(мпф1[[#This Row],[Source.Name.1]]='[1]прайс ЗПП'!$A$1:$A$1080),0),4)</f>
        <v>836.0684981637595</v>
      </c>
      <c r="J1475" s="7">
        <f>мпф1[[#This Row],[цена]]*мпф1[[#This Row],[объем]]</f>
        <v>17506936.951105129</v>
      </c>
      <c r="K1475" s="7">
        <v>439.565</v>
      </c>
      <c r="L1475" t="s">
        <v>187</v>
      </c>
    </row>
    <row r="1476" spans="1:12" x14ac:dyDescent="0.35">
      <c r="A1476" t="s">
        <v>147</v>
      </c>
      <c r="B1476" t="s">
        <v>180</v>
      </c>
      <c r="C1476" t="s">
        <v>180</v>
      </c>
      <c r="D1476">
        <f>VLOOKUP(мпф1[[#This Row],[Номенклатура]],[1]!Таблица213[[product_name]:[упаковка]],7,FALSE)</f>
        <v>978</v>
      </c>
      <c r="E1476" t="s">
        <v>98</v>
      </c>
      <c r="F1476" s="7">
        <v>698897.24608260312</v>
      </c>
      <c r="G1476" t="str">
        <f>VLOOKUP(мпф1[[#This Row],[артикул]],[1]!Таблица213[[code]:[упаковка]],4,FALSE)</f>
        <v>ОХЛ</v>
      </c>
      <c r="H1476" t="str">
        <f>VLOOKUP(мпф1[[#This Row],[артикул]],[1]!Таблица213[[code]:[упаковка]],5,FALSE)</f>
        <v>тушка</v>
      </c>
      <c r="I1476" s="7" cm="1">
        <f t="array" ref="I1476">INDEX('[1]прайс ЗПП'!$A$1:$D$1080,MATCH(1,(мпф1[[#This Row],[артикул]]='[1]прайс ЗПП'!$B$1:$B$1080)*(мпф1[[#This Row],[Source.Name.1]]='[1]прайс ЗПП'!$A$1:$A$1080),0),4)</f>
        <v>646.38852803508701</v>
      </c>
      <c r="J1476" s="7">
        <f>мпф1[[#This Row],[цена]]*мпф1[[#This Row],[объем]]</f>
        <v>451759162.1431098</v>
      </c>
      <c r="K1476" s="7">
        <v>493.2</v>
      </c>
      <c r="L1476" t="s">
        <v>187</v>
      </c>
    </row>
    <row r="1477" spans="1:12" x14ac:dyDescent="0.35">
      <c r="A1477" t="s">
        <v>147</v>
      </c>
      <c r="B1477" t="s">
        <v>13</v>
      </c>
      <c r="C1477" t="s">
        <v>13</v>
      </c>
      <c r="D1477">
        <f>VLOOKUP(мпф1[[#This Row],[Номенклатура]],[1]!Таблица213[[product_name]:[упаковка]],7,FALSE)</f>
        <v>962</v>
      </c>
      <c r="E1477" t="s">
        <v>118</v>
      </c>
      <c r="F1477" s="7">
        <v>14932.569778714356</v>
      </c>
      <c r="G1477" t="str">
        <f>VLOOKUP(мпф1[[#This Row],[артикул]],[1]!Таблица213[[code]:[упаковка]],4,FALSE)</f>
        <v>ЗАМ</v>
      </c>
      <c r="H1477" t="str">
        <f>VLOOKUP(мпф1[[#This Row],[артикул]],[1]!Таблица213[[code]:[упаковка]],5,FALSE)</f>
        <v>рагу</v>
      </c>
      <c r="I1477" s="7" cm="1">
        <f t="array" ref="I1477">INDEX('[1]прайс ЗПП'!$A$1:$D$1080,MATCH(1,(мпф1[[#This Row],[артикул]]='[1]прайс ЗПП'!$B$1:$B$1080)*(мпф1[[#This Row],[Source.Name.1]]='[1]прайс ЗПП'!$A$1:$A$1080),0),4)</f>
        <v>557.142857142857</v>
      </c>
      <c r="J1477" s="7">
        <f>мпф1[[#This Row],[цена]]*мпф1[[#This Row],[объем]]</f>
        <v>8319574.5909979967</v>
      </c>
      <c r="K1477" s="7">
        <v>2000</v>
      </c>
      <c r="L1477" t="s">
        <v>187</v>
      </c>
    </row>
    <row r="1478" spans="1:12" x14ac:dyDescent="0.35">
      <c r="A1478" t="s">
        <v>147</v>
      </c>
      <c r="B1478" t="s">
        <v>13</v>
      </c>
      <c r="C1478" t="s">
        <v>13</v>
      </c>
      <c r="D1478">
        <f>VLOOKUP(мпф1[[#This Row],[Номенклатура]],[1]!Таблица213[[product_name]:[упаковка]],7,FALSE)</f>
        <v>15</v>
      </c>
      <c r="E1478" t="s">
        <v>121</v>
      </c>
      <c r="F1478" s="7">
        <v>32054.143494592758</v>
      </c>
      <c r="G1478" t="str">
        <f>VLOOKUP(мпф1[[#This Row],[артикул]],[1]!Таблица213[[code]:[упаковка]],4,FALSE)</f>
        <v>ЗАМ</v>
      </c>
      <c r="H1478" t="str">
        <f>VLOOKUP(мпф1[[#This Row],[артикул]],[1]!Таблица213[[code]:[упаковка]],5,FALSE)</f>
        <v>табак</v>
      </c>
      <c r="I1478" s="7" cm="1">
        <f t="array" ref="I1478">INDEX('[1]прайс ЗПП'!$A$1:$D$1080,MATCH(1,(мпф1[[#This Row],[артикул]]='[1]прайс ЗПП'!$B$1:$B$1080)*(мпф1[[#This Row],[Source.Name.1]]='[1]прайс ЗПП'!$A$1:$A$1080),0),4)</f>
        <v>657.91344342471155</v>
      </c>
      <c r="J1478" s="7">
        <f>мпф1[[#This Row],[цена]]*мпф1[[#This Row],[объем]]</f>
        <v>21088851.922557339</v>
      </c>
      <c r="K1478" s="7">
        <v>504</v>
      </c>
      <c r="L1478" t="s">
        <v>187</v>
      </c>
    </row>
    <row r="1479" spans="1:12" x14ac:dyDescent="0.35">
      <c r="A1479" t="s">
        <v>147</v>
      </c>
      <c r="B1479" t="s">
        <v>13</v>
      </c>
      <c r="C1479" t="s">
        <v>13</v>
      </c>
      <c r="D1479">
        <f>VLOOKUP(мпф1[[#This Row],[Номенклатура]],[1]!Таблица213[[product_name]:[упаковка]],7,FALSE)</f>
        <v>4</v>
      </c>
      <c r="E1479" t="s">
        <v>146</v>
      </c>
      <c r="F1479" s="7">
        <v>18603.645871230136</v>
      </c>
      <c r="G1479" t="str">
        <f>VLOOKUP(мпф1[[#This Row],[артикул]],[1]!Таблица213[[code]:[упаковка]],4,FALSE)</f>
        <v>ЗАМ</v>
      </c>
      <c r="H1479" t="str">
        <f>VLOOKUP(мпф1[[#This Row],[артикул]],[1]!Таблица213[[code]:[упаковка]],5,FALSE)</f>
        <v>тушка</v>
      </c>
      <c r="I1479" s="7" cm="1">
        <f t="array" ref="I1479">INDEX('[1]прайс ЗПП'!$A$1:$D$1080,MATCH(1,(мпф1[[#This Row],[артикул]]='[1]прайс ЗПП'!$B$1:$B$1080)*(мпф1[[#This Row],[Source.Name.1]]='[1]прайс ЗПП'!$A$1:$A$1080),0),4)</f>
        <v>638.57142857142844</v>
      </c>
      <c r="J1479" s="7">
        <f>мпф1[[#This Row],[цена]]*мпф1[[#This Row],[объем]]</f>
        <v>11879756.720628385</v>
      </c>
      <c r="K1479" s="7">
        <v>4000.3999999999996</v>
      </c>
      <c r="L1479" t="s">
        <v>187</v>
      </c>
    </row>
    <row r="1480" spans="1:12" x14ac:dyDescent="0.35">
      <c r="A1480" t="s">
        <v>147</v>
      </c>
      <c r="B1480" t="s">
        <v>13</v>
      </c>
      <c r="C1480" t="s">
        <v>13</v>
      </c>
      <c r="D1480">
        <f>VLOOKUP(мпф1[[#This Row],[Номенклатура]],[1]!Таблица213[[product_name]:[упаковка]],7,FALSE)</f>
        <v>1073</v>
      </c>
      <c r="E1480" t="s">
        <v>211</v>
      </c>
      <c r="F1480" s="7">
        <v>147878.57139807564</v>
      </c>
      <c r="G1480" t="str">
        <f>VLOOKUP(мпф1[[#This Row],[артикул]],[1]!Таблица213[[code]:[упаковка]],4,FALSE)</f>
        <v>ЗАМ</v>
      </c>
      <c r="H1480" t="str">
        <f>VLOOKUP(мпф1[[#This Row],[артикул]],[1]!Таблица213[[code]:[упаковка]],5,FALSE)</f>
        <v>табак</v>
      </c>
      <c r="I1480" s="7" cm="1">
        <f t="array" ref="I1480">INDEX('[1]прайс ЗПП'!$A$1:$D$1080,MATCH(1,(мпф1[[#This Row],[артикул]]='[1]прайс ЗПП'!$B$1:$B$1080)*(мпф1[[#This Row],[Source.Name.1]]='[1]прайс ЗПП'!$A$1:$A$1080),0),4)</f>
        <v>1037.1428571428569</v>
      </c>
      <c r="J1480" s="7">
        <f>мпф1[[#This Row],[цена]]*мпф1[[#This Row],[объем]]</f>
        <v>153371204.05000412</v>
      </c>
      <c r="K1480" s="7">
        <v>500</v>
      </c>
      <c r="L1480" t="s">
        <v>187</v>
      </c>
    </row>
    <row r="1481" spans="1:12" x14ac:dyDescent="0.35">
      <c r="A1481" t="s">
        <v>147</v>
      </c>
      <c r="B1481" t="s">
        <v>13</v>
      </c>
      <c r="C1481" t="s">
        <v>13</v>
      </c>
      <c r="D1481">
        <f>VLOOKUP(мпф1[[#This Row],[Номенклатура]],[1]!Таблица213[[product_name]:[упаковка]],7,FALSE)</f>
        <v>1055</v>
      </c>
      <c r="E1481" t="s">
        <v>125</v>
      </c>
      <c r="F1481" s="7">
        <v>134446.09987673641</v>
      </c>
      <c r="G1481" t="str">
        <f>VLOOKUP(мпф1[[#This Row],[артикул]],[1]!Таблица213[[code]:[упаковка]],4,FALSE)</f>
        <v>ЗАМ</v>
      </c>
      <c r="H1481" t="str">
        <f>VLOOKUP(мпф1[[#This Row],[артикул]],[1]!Таблица213[[code]:[упаковка]],5,FALSE)</f>
        <v>табак</v>
      </c>
      <c r="I1481" s="7" cm="1">
        <f t="array" ref="I1481">INDEX('[1]прайс ЗПП'!$A$1:$D$1080,MATCH(1,(мпф1[[#This Row],[артикул]]='[1]прайс ЗПП'!$B$1:$B$1080)*(мпф1[[#This Row],[Source.Name.1]]='[1]прайс ЗПП'!$A$1:$A$1080),0),4)</f>
        <v>613.62002514855476</v>
      </c>
      <c r="J1481" s="7">
        <f>мпф1[[#This Row],[цена]]*мпф1[[#This Row],[объем]]</f>
        <v>82498819.187488094</v>
      </c>
      <c r="K1481" s="7">
        <v>1000</v>
      </c>
      <c r="L1481" t="s">
        <v>187</v>
      </c>
    </row>
    <row r="1482" spans="1:12" x14ac:dyDescent="0.35">
      <c r="A1482" t="s">
        <v>147</v>
      </c>
      <c r="B1482" t="s">
        <v>13</v>
      </c>
      <c r="C1482" t="s">
        <v>13</v>
      </c>
      <c r="D1482">
        <f>VLOOKUP(мпф1[[#This Row],[Номенклатура]],[1]!Таблица213[[product_name]:[упаковка]],7,FALSE)</f>
        <v>1056</v>
      </c>
      <c r="E1482" t="s">
        <v>126</v>
      </c>
      <c r="F1482" s="7">
        <v>118338.6785261286</v>
      </c>
      <c r="G1482" t="str">
        <f>VLOOKUP(мпф1[[#This Row],[артикул]],[1]!Таблица213[[code]:[упаковка]],4,FALSE)</f>
        <v>ЗАМ</v>
      </c>
      <c r="H1482" t="str">
        <f>VLOOKUP(мпф1[[#This Row],[артикул]],[1]!Таблица213[[code]:[упаковка]],5,FALSE)</f>
        <v>табак</v>
      </c>
      <c r="I1482" s="7" cm="1">
        <f t="array" ref="I1482">INDEX('[1]прайс ЗПП'!$A$1:$D$1080,MATCH(1,(мпф1[[#This Row],[артикул]]='[1]прайс ЗПП'!$B$1:$B$1080)*(мпф1[[#This Row],[Source.Name.1]]='[1]прайс ЗПП'!$A$1:$A$1080),0),4)</f>
        <v>582.85714285714278</v>
      </c>
      <c r="J1482" s="7">
        <f>мпф1[[#This Row],[цена]]*мпф1[[#This Row],[объем]]</f>
        <v>68974544.055229232</v>
      </c>
      <c r="K1482" s="7">
        <v>2000.1999999999998</v>
      </c>
      <c r="L1482" t="s">
        <v>187</v>
      </c>
    </row>
    <row r="1483" spans="1:12" x14ac:dyDescent="0.35">
      <c r="A1483" t="s">
        <v>147</v>
      </c>
      <c r="B1483" t="s">
        <v>13</v>
      </c>
      <c r="C1483" t="s">
        <v>13</v>
      </c>
      <c r="D1483">
        <f>VLOOKUP(мпф1[[#This Row],[Номенклатура]],[1]!Таблица213[[product_name]:[упаковка]],7,FALSE)</f>
        <v>1057</v>
      </c>
      <c r="E1483" t="s">
        <v>127</v>
      </c>
      <c r="F1483" s="7">
        <v>118331.86155856594</v>
      </c>
      <c r="G1483" t="str">
        <f>VLOOKUP(мпф1[[#This Row],[артикул]],[1]!Таблица213[[code]:[упаковка]],4,FALSE)</f>
        <v>ЗАМ</v>
      </c>
      <c r="H1483" t="str">
        <f>VLOOKUP(мпф1[[#This Row],[артикул]],[1]!Таблица213[[code]:[упаковка]],5,FALSE)</f>
        <v>табак</v>
      </c>
      <c r="I1483" s="7" cm="1">
        <f t="array" ref="I1483">INDEX('[1]прайс ЗПП'!$A$1:$D$1080,MATCH(1,(мпф1[[#This Row],[артикул]]='[1]прайс ЗПП'!$B$1:$B$1080)*(мпф1[[#This Row],[Source.Name.1]]='[1]прайс ЗПП'!$A$1:$A$1080),0),4)</f>
        <v>599.99999999999989</v>
      </c>
      <c r="J1483" s="7">
        <f>мпф1[[#This Row],[цена]]*мпф1[[#This Row],[объем]]</f>
        <v>70999116.935139552</v>
      </c>
      <c r="K1483" s="7">
        <v>439.565</v>
      </c>
      <c r="L1483" t="s">
        <v>187</v>
      </c>
    </row>
    <row r="1484" spans="1:12" x14ac:dyDescent="0.35">
      <c r="A1484" t="s">
        <v>147</v>
      </c>
      <c r="B1484" t="s">
        <v>13</v>
      </c>
      <c r="C1484" t="s">
        <v>13</v>
      </c>
      <c r="D1484">
        <f>VLOOKUP(мпф1[[#This Row],[Номенклатура]],[1]!Таблица213[[product_name]:[упаковка]],7,FALSE)</f>
        <v>114</v>
      </c>
      <c r="E1484" t="s">
        <v>129</v>
      </c>
      <c r="F1484" s="7">
        <v>38347.834859081122</v>
      </c>
      <c r="G1484" t="str">
        <f>VLOOKUP(мпф1[[#This Row],[артикул]],[1]!Таблица213[[code]:[упаковка]],4,FALSE)</f>
        <v>ЗАМ</v>
      </c>
      <c r="H1484" t="str">
        <f>VLOOKUP(мпф1[[#This Row],[артикул]],[1]!Таблица213[[code]:[упаковка]],5,FALSE)</f>
        <v>табак</v>
      </c>
      <c r="I1484" s="7" cm="1">
        <f t="array" ref="I1484">INDEX('[1]прайс ЗПП'!$A$1:$D$1080,MATCH(1,(мпф1[[#This Row],[артикул]]='[1]прайс ЗПП'!$B$1:$B$1080)*(мпф1[[#This Row],[Source.Name.1]]='[1]прайс ЗПП'!$A$1:$A$1080),0),4)</f>
        <v>724.55994317669865</v>
      </c>
      <c r="J1484" s="7">
        <f>мпф1[[#This Row],[цена]]*мпф1[[#This Row],[объем]]</f>
        <v>27785305.046445243</v>
      </c>
      <c r="K1484" s="7">
        <v>493.2</v>
      </c>
      <c r="L1484" t="s">
        <v>187</v>
      </c>
    </row>
    <row r="1485" spans="1:12" x14ac:dyDescent="0.35">
      <c r="A1485" t="s">
        <v>147</v>
      </c>
      <c r="B1485" t="s">
        <v>13</v>
      </c>
      <c r="C1485" t="s">
        <v>13</v>
      </c>
      <c r="D1485">
        <f>VLOOKUP(мпф1[[#This Row],[Номенклатура]],[1]!Таблица213[[product_name]:[упаковка]],7,FALSE)</f>
        <v>27</v>
      </c>
      <c r="E1485" t="s">
        <v>117</v>
      </c>
      <c r="F1485" s="7">
        <v>-31.676402394177899</v>
      </c>
      <c r="G1485" t="str">
        <f>VLOOKUP(мпф1[[#This Row],[артикул]],[1]!Таблица213[[code]:[упаковка]],4,FALSE)</f>
        <v>ЗАМ</v>
      </c>
      <c r="H1485" t="str">
        <f>VLOOKUP(мпф1[[#This Row],[артикул]],[1]!Таблица213[[code]:[упаковка]],5,FALSE)</f>
        <v>печень</v>
      </c>
      <c r="I1485" s="7" cm="1">
        <f t="array" ref="I1485">INDEX('[1]прайс ЗПП'!$A$1:$D$1080,MATCH(1,(мпф1[[#This Row],[артикул]]='[1]прайс ЗПП'!$B$1:$B$1080)*(мпф1[[#This Row],[Source.Name.1]]='[1]прайс ЗПП'!$A$1:$A$1080),0),4)</f>
        <v>646.51679999999999</v>
      </c>
      <c r="J1485" s="7">
        <f>мпф1[[#This Row],[цена]]*мпф1[[#This Row],[объем]]</f>
        <v>-20479.326311396235</v>
      </c>
      <c r="K1485" s="7">
        <v>2000</v>
      </c>
      <c r="L1485" t="s">
        <v>187</v>
      </c>
    </row>
    <row r="1486" spans="1:12" x14ac:dyDescent="0.35">
      <c r="A1486" t="s">
        <v>147</v>
      </c>
      <c r="B1486" t="s">
        <v>102</v>
      </c>
      <c r="C1486" t="s">
        <v>102</v>
      </c>
      <c r="D1486">
        <f>VLOOKUP(мпф1[[#This Row],[Номенклатура]],[1]!Таблица213[[product_name]:[упаковка]],7,FALSE)</f>
        <v>19</v>
      </c>
      <c r="E1486" t="s">
        <v>110</v>
      </c>
      <c r="F1486" s="7">
        <v>197036.71024501062</v>
      </c>
      <c r="G1486" t="str">
        <f>VLOOKUP(мпф1[[#This Row],[артикул]],[1]!Таблица213[[code]:[упаковка]],4,FALSE)</f>
        <v>ЗАМ</v>
      </c>
      <c r="H1486" t="str">
        <f>VLOOKUP(мпф1[[#This Row],[артикул]],[1]!Таблица213[[code]:[упаковка]],5,FALSE)</f>
        <v>четвертина</v>
      </c>
      <c r="I1486" s="7" cm="1">
        <f t="array" ref="I1486">INDEX('[1]прайс ЗПП'!$A$1:$D$1080,MATCH(1,(мпф1[[#This Row],[артикул]]='[1]прайс ЗПП'!$B$1:$B$1080)*(мпф1[[#This Row],[Source.Name.1]]='[1]прайс ЗПП'!$A$1:$A$1080),0),4)</f>
        <v>635.5339115793065</v>
      </c>
      <c r="J1486" s="7">
        <f>мпф1[[#This Row],[цена]]*мпф1[[#This Row],[объем]]</f>
        <v>125223511.18673001</v>
      </c>
      <c r="K1486" s="7">
        <v>2000</v>
      </c>
      <c r="L1486" t="s">
        <v>187</v>
      </c>
    </row>
    <row r="1487" spans="1:12" x14ac:dyDescent="0.35">
      <c r="A1487" t="s">
        <v>147</v>
      </c>
      <c r="B1487" t="s">
        <v>102</v>
      </c>
      <c r="C1487" t="s">
        <v>102</v>
      </c>
      <c r="D1487">
        <f>VLOOKUP(мпф1[[#This Row],[Номенклатура]],[1]!Таблица213[[product_name]:[упаковка]],7,FALSE)</f>
        <v>140</v>
      </c>
      <c r="E1487" t="s">
        <v>109</v>
      </c>
      <c r="F1487" s="7">
        <v>46639.205847830905</v>
      </c>
      <c r="G1487" t="str">
        <f>VLOOKUP(мпф1[[#This Row],[артикул]],[1]!Таблица213[[code]:[упаковка]],4,FALSE)</f>
        <v>ЗАМ</v>
      </c>
      <c r="H1487" t="str">
        <f>VLOOKUP(мпф1[[#This Row],[артикул]],[1]!Таблица213[[code]:[упаковка]],5,FALSE)</f>
        <v>бедро</v>
      </c>
      <c r="I1487" s="7" cm="1">
        <f t="array" ref="I1487">INDEX('[1]прайс ЗПП'!$A$1:$D$1080,MATCH(1,(мпф1[[#This Row],[артикул]]='[1]прайс ЗПП'!$B$1:$B$1080)*(мпф1[[#This Row],[Source.Name.1]]='[1]прайс ЗПП'!$A$1:$A$1080),0),4)</f>
        <v>700.93040943158758</v>
      </c>
      <c r="J1487" s="7">
        <f>мпф1[[#This Row],[цена]]*мпф1[[#This Row],[объем]]</f>
        <v>32690837.650484208</v>
      </c>
      <c r="K1487" s="7">
        <v>205.5</v>
      </c>
      <c r="L1487" t="s">
        <v>187</v>
      </c>
    </row>
    <row r="1488" spans="1:12" x14ac:dyDescent="0.35">
      <c r="A1488" t="s">
        <v>147</v>
      </c>
      <c r="B1488" t="s">
        <v>102</v>
      </c>
      <c r="C1488" t="s">
        <v>102</v>
      </c>
      <c r="D1488">
        <f>VLOOKUP(мпф1[[#This Row],[Номенклатура]],[1]!Таблица213[[product_name]:[упаковка]],7,FALSE)</f>
        <v>141</v>
      </c>
      <c r="E1488" t="s">
        <v>108</v>
      </c>
      <c r="F1488" s="7">
        <v>45295.054935244552</v>
      </c>
      <c r="G1488" t="str">
        <f>VLOOKUP(мпф1[[#This Row],[артикул]],[1]!Таблица213[[code]:[упаковка]],4,FALSE)</f>
        <v>ЗАМ</v>
      </c>
      <c r="H1488" t="str">
        <f>VLOOKUP(мпф1[[#This Row],[артикул]],[1]!Таблица213[[code]:[упаковка]],5,FALSE)</f>
        <v>голень</v>
      </c>
      <c r="I1488" s="7" cm="1">
        <f t="array" ref="I1488">INDEX('[1]прайс ЗПП'!$A$1:$D$1080,MATCH(1,(мпф1[[#This Row],[артикул]]='[1]прайс ЗПП'!$B$1:$B$1080)*(мпф1[[#This Row],[Source.Name.1]]='[1]прайс ЗПП'!$A$1:$A$1080),0),4)</f>
        <v>799.69422327073141</v>
      </c>
      <c r="J1488" s="7">
        <f>мпф1[[#This Row],[цена]]*мпф1[[#This Row],[объем]]</f>
        <v>36222193.774445504</v>
      </c>
      <c r="K1488" s="7">
        <v>797.5</v>
      </c>
      <c r="L1488" t="s">
        <v>187</v>
      </c>
    </row>
    <row r="1489" spans="1:12" x14ac:dyDescent="0.35">
      <c r="A1489" t="s">
        <v>147</v>
      </c>
      <c r="B1489" t="s">
        <v>132</v>
      </c>
      <c r="C1489" t="s">
        <v>132</v>
      </c>
      <c r="D1489">
        <f>VLOOKUP(мпф1[[#This Row],[Номенклатура]],[1]!Таблица213[[product_name]:[упаковка]],7,FALSE)</f>
        <v>1083</v>
      </c>
      <c r="E1489" t="s">
        <v>133</v>
      </c>
      <c r="F1489" s="7">
        <v>5967.7849865450626</v>
      </c>
      <c r="G1489" t="str">
        <f>VLOOKUP(мпф1[[#This Row],[артикул]],[1]!Таблица213[[code]:[упаковка]],4,FALSE)</f>
        <v>ЗАМ</v>
      </c>
      <c r="H1489" t="str">
        <f>VLOOKUP(мпф1[[#This Row],[артикул]],[1]!Таблица213[[code]:[упаковка]],5,FALSE)</f>
        <v>филе</v>
      </c>
      <c r="I1489" s="7" cm="1">
        <f t="array" ref="I1489">INDEX('[1]прайс ЗПП'!$A$1:$D$1080,MATCH(1,(мпф1[[#This Row],[артикул]]='[1]прайс ЗПП'!$B$1:$B$1080)*(мпф1[[#This Row],[Source.Name.1]]='[1]прайс ЗПП'!$A$1:$A$1080),0),4)</f>
        <v>1167.3599999999999</v>
      </c>
      <c r="J1489" s="7">
        <f>мпф1[[#This Row],[цена]]*мпф1[[#This Row],[объем]]</f>
        <v>6966553.4818932433</v>
      </c>
      <c r="K1489" s="7">
        <v>2000.1999999999998</v>
      </c>
      <c r="L1489" t="s">
        <v>215</v>
      </c>
    </row>
    <row r="1490" spans="1:12" x14ac:dyDescent="0.35">
      <c r="A1490" t="s">
        <v>147</v>
      </c>
      <c r="B1490" t="s">
        <v>132</v>
      </c>
      <c r="C1490" t="s">
        <v>132</v>
      </c>
      <c r="D1490">
        <f>VLOOKUP(мпф1[[#This Row],[Номенклатура]],[1]!Таблица213[[product_name]:[упаковка]],7,FALSE)</f>
        <v>1085</v>
      </c>
      <c r="E1490" t="s">
        <v>134</v>
      </c>
      <c r="F1490" s="7">
        <v>6124.8319598751959</v>
      </c>
      <c r="G1490" t="str">
        <f>VLOOKUP(мпф1[[#This Row],[артикул]],[1]!Таблица213[[code]:[упаковка]],4,FALSE)</f>
        <v>ЗАМ</v>
      </c>
      <c r="H1490" t="str">
        <f>VLOOKUP(мпф1[[#This Row],[артикул]],[1]!Таблица213[[code]:[упаковка]],5,FALSE)</f>
        <v>филе</v>
      </c>
      <c r="I1490" s="7" cm="1">
        <f t="array" ref="I1490">INDEX('[1]прайс ЗПП'!$A$1:$D$1080,MATCH(1,(мпф1[[#This Row],[артикул]]='[1]прайс ЗПП'!$B$1:$B$1080)*(мпф1[[#This Row],[Source.Name.1]]='[1]прайс ЗПП'!$A$1:$A$1080),0),4)</f>
        <v>864</v>
      </c>
      <c r="J1490" s="7">
        <f>мпф1[[#This Row],[цена]]*мпф1[[#This Row],[объем]]</f>
        <v>5291854.8133321693</v>
      </c>
      <c r="K1490" s="7">
        <v>2000</v>
      </c>
      <c r="L1490" t="s">
        <v>215</v>
      </c>
    </row>
    <row r="1491" spans="1:12" x14ac:dyDescent="0.35">
      <c r="A1491" t="s">
        <v>147</v>
      </c>
      <c r="B1491" t="s">
        <v>132</v>
      </c>
      <c r="C1491" t="s">
        <v>132</v>
      </c>
      <c r="D1491">
        <f>VLOOKUP(мпф1[[#This Row],[Номенклатура]],[1]!Таблица213[[product_name]:[упаковка]],7,FALSE)</f>
        <v>1104</v>
      </c>
      <c r="E1491" t="s">
        <v>136</v>
      </c>
      <c r="F1491" s="7">
        <v>15233.556413022923</v>
      </c>
      <c r="G1491" t="str">
        <f>VLOOKUP(мпф1[[#This Row],[артикул]],[1]!Таблица213[[code]:[упаковка]],4,FALSE)</f>
        <v>ЗАМ</v>
      </c>
      <c r="H1491" t="str">
        <f>VLOOKUP(мпф1[[#This Row],[артикул]],[1]!Таблица213[[code]:[упаковка]],5,FALSE)</f>
        <v>филе</v>
      </c>
      <c r="I1491" s="7" cm="1">
        <f t="array" ref="I1491">INDEX('[1]прайс ЗПП'!$A$1:$D$1080,MATCH(1,(мпф1[[#This Row],[артикул]]='[1]прайс ЗПП'!$B$1:$B$1080)*(мпф1[[#This Row],[Source.Name.1]]='[1]прайс ЗПП'!$A$1:$A$1080),0),4)</f>
        <v>1224</v>
      </c>
      <c r="J1491" s="7">
        <f>мпф1[[#This Row],[цена]]*мпф1[[#This Row],[объем]]</f>
        <v>18645873.049540058</v>
      </c>
      <c r="K1491" s="7">
        <v>7000.7</v>
      </c>
      <c r="L1491" t="s">
        <v>215</v>
      </c>
    </row>
    <row r="1492" spans="1:12" x14ac:dyDescent="0.35">
      <c r="A1492" t="s">
        <v>147</v>
      </c>
      <c r="B1492" t="s">
        <v>132</v>
      </c>
      <c r="C1492" t="s">
        <v>132</v>
      </c>
      <c r="D1492">
        <f>VLOOKUP(мпф1[[#This Row],[Номенклатура]],[1]!Таблица213[[product_name]:[упаковка]],7,FALSE)</f>
        <v>1103</v>
      </c>
      <c r="E1492" t="s">
        <v>137</v>
      </c>
      <c r="F1492" s="7">
        <v>7067.1137998559952</v>
      </c>
      <c r="G1492" t="str">
        <f>VLOOKUP(мпф1[[#This Row],[артикул]],[1]!Таблица213[[code]:[упаковка]],4,FALSE)</f>
        <v>ЗАМ</v>
      </c>
      <c r="H1492" t="str">
        <f>VLOOKUP(мпф1[[#This Row],[артикул]],[1]!Таблица213[[code]:[упаковка]],5,FALSE)</f>
        <v>филе</v>
      </c>
      <c r="I1492" s="7" cm="1">
        <f t="array" ref="I1492">INDEX('[1]прайс ЗПП'!$A$1:$D$1080,MATCH(1,(мпф1[[#This Row],[артикул]]='[1]прайс ЗПП'!$B$1:$B$1080)*(мпф1[[#This Row],[Source.Name.1]]='[1]прайс ЗПП'!$A$1:$A$1080),0),4)</f>
        <v>1224</v>
      </c>
      <c r="J1492" s="7">
        <f>мпф1[[#This Row],[цена]]*мпф1[[#This Row],[объем]]</f>
        <v>8650147.2910237387</v>
      </c>
      <c r="K1492" s="7">
        <v>4383.0909999999994</v>
      </c>
      <c r="L1492" t="s">
        <v>215</v>
      </c>
    </row>
    <row r="1493" spans="1:12" x14ac:dyDescent="0.35">
      <c r="A1493" t="s">
        <v>147</v>
      </c>
      <c r="B1493" t="s">
        <v>214</v>
      </c>
      <c r="C1493" t="s">
        <v>214</v>
      </c>
      <c r="D1493">
        <f>VLOOKUP(мпф1[[#This Row],[Номенклатура]],[1]!Таблица213[[product_name]:[упаковка]],7,FALSE)</f>
        <v>1087</v>
      </c>
      <c r="E1493" t="s">
        <v>138</v>
      </c>
      <c r="F1493" s="7">
        <v>22300.670212878918</v>
      </c>
      <c r="G1493" t="str">
        <f>VLOOKUP(мпф1[[#This Row],[артикул]],[1]!Таблица213[[code]:[упаковка]],4,FALSE)</f>
        <v>ЗАМ</v>
      </c>
      <c r="H1493" t="str">
        <f>VLOOKUP(мпф1[[#This Row],[артикул]],[1]!Таблица213[[code]:[упаковка]],5,FALSE)</f>
        <v>голень</v>
      </c>
      <c r="I1493" s="7" cm="1">
        <f t="array" ref="I1493">INDEX('[1]прайс ЗПП'!$A$1:$D$1080,MATCH(1,(мпф1[[#This Row],[артикул]]='[1]прайс ЗПП'!$B$1:$B$1080)*(мпф1[[#This Row],[Source.Name.1]]='[1]прайс ЗПП'!$A$1:$A$1080),0),4)</f>
        <v>1167.3599999999999</v>
      </c>
      <c r="J1493" s="7">
        <f>мпф1[[#This Row],[цена]]*мпф1[[#This Row],[объем]]</f>
        <v>26032910.379706331</v>
      </c>
      <c r="K1493" s="7">
        <v>30005.84</v>
      </c>
      <c r="L1493" t="s">
        <v>215</v>
      </c>
    </row>
    <row r="1494" spans="1:12" x14ac:dyDescent="0.35">
      <c r="A1494" t="s">
        <v>147</v>
      </c>
      <c r="B1494" t="s">
        <v>132</v>
      </c>
      <c r="C1494" t="s">
        <v>132</v>
      </c>
      <c r="D1494">
        <f>VLOOKUP(мпф1[[#This Row],[Номенклатура]],[1]!Таблица213[[product_name]:[упаковка]],7,FALSE)</f>
        <v>1084</v>
      </c>
      <c r="E1494" t="s">
        <v>135</v>
      </c>
      <c r="F1494" s="7">
        <v>59412.775652047269</v>
      </c>
      <c r="G1494" t="str">
        <f>VLOOKUP(мпф1[[#This Row],[артикул]],[1]!Таблица213[[code]:[упаковка]],4,FALSE)</f>
        <v>ЗАМ</v>
      </c>
      <c r="H1494" t="str">
        <f>VLOOKUP(мпф1[[#This Row],[артикул]],[1]!Таблица213[[code]:[упаковка]],5,FALSE)</f>
        <v>крыло</v>
      </c>
      <c r="I1494" s="7" cm="1">
        <f t="array" ref="I1494">INDEX('[1]прайс ЗПП'!$A$1:$D$1080,MATCH(1,(мпф1[[#This Row],[артикул]]='[1]прайс ЗПП'!$B$1:$B$1080)*(мпф1[[#This Row],[Source.Name.1]]='[1]прайс ЗПП'!$A$1:$A$1080),0),4)</f>
        <v>1167.3599999999999</v>
      </c>
      <c r="J1494" s="7">
        <f>мпф1[[#This Row],[цена]]*мпф1[[#This Row],[объем]]</f>
        <v>69356097.785173893</v>
      </c>
      <c r="K1494" s="7">
        <v>22500</v>
      </c>
      <c r="L1494" t="s">
        <v>215</v>
      </c>
    </row>
    <row r="1495" spans="1:12" x14ac:dyDescent="0.35">
      <c r="A1495" t="s">
        <v>145</v>
      </c>
      <c r="B1495" t="s">
        <v>102</v>
      </c>
      <c r="C1495" t="s">
        <v>102</v>
      </c>
      <c r="D1495">
        <f>VLOOKUP(мпф1[[#This Row],[Номенклатура]],[1]!Таблица213[[product_name]:[упаковка]],7,FALSE)</f>
        <v>23</v>
      </c>
      <c r="E1495" t="s">
        <v>114</v>
      </c>
      <c r="F1495" s="7">
        <v>73210.834018864305</v>
      </c>
      <c r="G1495" t="str">
        <f>VLOOKUP(мпф1[[#This Row],[артикул]],[1]!Таблица213[[code]:[упаковка]],4,FALSE)</f>
        <v>ЗАМ</v>
      </c>
      <c r="H1495" t="str">
        <f>VLOOKUP(мпф1[[#This Row],[артикул]],[1]!Таблица213[[code]:[упаковка]],5,FALSE)</f>
        <v>грудка</v>
      </c>
      <c r="I1495" s="7" cm="1">
        <f t="array" ref="I1495">INDEX('[1]прайс ЗПП'!$A$1:$D$1080,MATCH(1,(мпф1[[#This Row],[артикул]]='[1]прайс ЗПП'!$B$1:$B$1080)*(мпф1[[#This Row],[Source.Name.1]]='[1]прайс ЗПП'!$A$1:$A$1080),0),4)</f>
        <v>887.09912582781465</v>
      </c>
      <c r="J1495" s="7">
        <f>мпф1[[#This Row],[цена]]*мпф1[[#This Row],[объем]]</f>
        <v>64945266.859259762</v>
      </c>
      <c r="K1495" s="7">
        <v>52500</v>
      </c>
      <c r="L1495" t="s">
        <v>187</v>
      </c>
    </row>
    <row r="1496" spans="1:12" x14ac:dyDescent="0.35">
      <c r="A1496" t="s">
        <v>145</v>
      </c>
      <c r="B1496" t="s">
        <v>162</v>
      </c>
      <c r="C1496" t="s">
        <v>25</v>
      </c>
      <c r="D1496">
        <f>VLOOKUP(мпф1[[#This Row],[Номенклатура]],[1]!Таблица213[[product_name]:[упаковка]],7,FALSE)</f>
        <v>737</v>
      </c>
      <c r="E1496" t="s">
        <v>90</v>
      </c>
      <c r="F1496" s="7">
        <v>2300.944814324404</v>
      </c>
      <c r="G1496" t="str">
        <f>VLOOKUP(мпф1[[#This Row],[артикул]],[1]!Таблица213[[code]:[упаковка]],4,FALSE)</f>
        <v>ОХЛ</v>
      </c>
      <c r="H1496" t="str">
        <f>VLOOKUP(мпф1[[#This Row],[артикул]],[1]!Таблица213[[code]:[упаковка]],5,FALSE)</f>
        <v>лапы</v>
      </c>
      <c r="I1496" s="7" cm="1">
        <f t="array" ref="I1496">INDEX('[1]прайс ЗПП'!$A$1:$D$1080,MATCH(1,(мпф1[[#This Row],[артикул]]='[1]прайс ЗПП'!$B$1:$B$1080)*(мпф1[[#This Row],[Source.Name.1]]='[1]прайс ЗПП'!$A$1:$A$1080),0),4)</f>
        <v>164.51785525276333</v>
      </c>
      <c r="J1496" s="7">
        <f>мпф1[[#This Row],[цена]]*мпф1[[#This Row],[объем]]</f>
        <v>378546.50590761867</v>
      </c>
      <c r="K1496" s="7">
        <v>14993</v>
      </c>
      <c r="L1496" t="s">
        <v>187</v>
      </c>
    </row>
    <row r="1497" spans="1:12" x14ac:dyDescent="0.35">
      <c r="A1497" t="s">
        <v>145</v>
      </c>
      <c r="B1497" t="s">
        <v>162</v>
      </c>
      <c r="C1497" t="s">
        <v>25</v>
      </c>
      <c r="D1497">
        <f>VLOOKUP(мпф1[[#This Row],[Номенклатура]],[1]!Таблица213[[product_name]:[упаковка]],7,FALSE)</f>
        <v>739</v>
      </c>
      <c r="E1497" t="s">
        <v>91</v>
      </c>
      <c r="F1497" s="7">
        <v>2300.944814324404</v>
      </c>
      <c r="G1497" t="str">
        <f>VLOOKUP(мпф1[[#This Row],[артикул]],[1]!Таблица213[[code]:[упаковка]],4,FALSE)</f>
        <v>ОХЛ</v>
      </c>
      <c r="H1497" t="str">
        <f>VLOOKUP(мпф1[[#This Row],[артикул]],[1]!Таблица213[[code]:[упаковка]],5,FALSE)</f>
        <v>головы</v>
      </c>
      <c r="I1497" s="7" cm="1">
        <f t="array" ref="I1497">INDEX('[1]прайс ЗПП'!$A$1:$D$1080,MATCH(1,(мпф1[[#This Row],[артикул]]='[1]прайс ЗПП'!$B$1:$B$1080)*(мпф1[[#This Row],[Source.Name.1]]='[1]прайс ЗПП'!$A$1:$A$1080),0),4)</f>
        <v>171.92510594327314</v>
      </c>
      <c r="J1497" s="7">
        <f>мпф1[[#This Row],[цена]]*мпф1[[#This Row],[объем]]</f>
        <v>395590.18097234808</v>
      </c>
      <c r="K1497" s="7">
        <v>6128.7919999999995</v>
      </c>
      <c r="L1497" t="s">
        <v>187</v>
      </c>
    </row>
    <row r="1498" spans="1:12" x14ac:dyDescent="0.35">
      <c r="A1498" t="s">
        <v>145</v>
      </c>
      <c r="B1498" t="s">
        <v>179</v>
      </c>
      <c r="C1498" t="s">
        <v>25</v>
      </c>
      <c r="D1498">
        <f>VLOOKUP(мпф1[[#This Row],[Номенклатура]],[1]!Таблица213[[product_name]:[упаковка]],7,FALSE)</f>
        <v>737</v>
      </c>
      <c r="E1498" t="s">
        <v>90</v>
      </c>
      <c r="F1498" s="7">
        <v>5177.1258322299091</v>
      </c>
      <c r="G1498" t="str">
        <f>VLOOKUP(мпф1[[#This Row],[артикул]],[1]!Таблица213[[code]:[упаковка]],4,FALSE)</f>
        <v>ОХЛ</v>
      </c>
      <c r="H1498" t="str">
        <f>VLOOKUP(мпф1[[#This Row],[артикул]],[1]!Таблица213[[code]:[упаковка]],5,FALSE)</f>
        <v>лапы</v>
      </c>
      <c r="I1498" s="7" cm="1">
        <f t="array" ref="I1498">INDEX('[1]прайс ЗПП'!$A$1:$D$1080,MATCH(1,(мпф1[[#This Row],[артикул]]='[1]прайс ЗПП'!$B$1:$B$1080)*(мпф1[[#This Row],[Source.Name.1]]='[1]прайс ЗПП'!$A$1:$A$1080),0),4)</f>
        <v>164.51785525276333</v>
      </c>
      <c r="J1498" s="7">
        <f>мпф1[[#This Row],[цена]]*мпф1[[#This Row],[объем]]</f>
        <v>851729.63829214207</v>
      </c>
      <c r="K1498" s="7">
        <v>15000</v>
      </c>
      <c r="L1498" t="s">
        <v>187</v>
      </c>
    </row>
    <row r="1499" spans="1:12" x14ac:dyDescent="0.35">
      <c r="A1499" t="s">
        <v>145</v>
      </c>
      <c r="B1499" t="s">
        <v>179</v>
      </c>
      <c r="C1499" t="s">
        <v>25</v>
      </c>
      <c r="D1499">
        <f>VLOOKUP(мпф1[[#This Row],[Номенклатура]],[1]!Таблица213[[product_name]:[упаковка]],7,FALSE)</f>
        <v>739</v>
      </c>
      <c r="E1499" t="s">
        <v>91</v>
      </c>
      <c r="F1499" s="7">
        <v>4601.889628648808</v>
      </c>
      <c r="G1499" t="str">
        <f>VLOOKUP(мпф1[[#This Row],[артикул]],[1]!Таблица213[[code]:[упаковка]],4,FALSE)</f>
        <v>ОХЛ</v>
      </c>
      <c r="H1499" t="str">
        <f>VLOOKUP(мпф1[[#This Row],[артикул]],[1]!Таблица213[[code]:[упаковка]],5,FALSE)</f>
        <v>головы</v>
      </c>
      <c r="I1499" s="7" cm="1">
        <f t="array" ref="I1499">INDEX('[1]прайс ЗПП'!$A$1:$D$1080,MATCH(1,(мпф1[[#This Row],[артикул]]='[1]прайс ЗПП'!$B$1:$B$1080)*(мпф1[[#This Row],[Source.Name.1]]='[1]прайс ЗПП'!$A$1:$A$1080),0),4)</f>
        <v>171.92510594327314</v>
      </c>
      <c r="J1499" s="7">
        <f>мпф1[[#This Row],[цена]]*мпф1[[#This Row],[объем]]</f>
        <v>791180.36194469617</v>
      </c>
      <c r="K1499" s="7">
        <v>2004</v>
      </c>
      <c r="L1499" t="s">
        <v>187</v>
      </c>
    </row>
    <row r="1500" spans="1:12" x14ac:dyDescent="0.35">
      <c r="A1500" t="s">
        <v>145</v>
      </c>
      <c r="B1500" t="s">
        <v>193</v>
      </c>
      <c r="C1500" t="s">
        <v>194</v>
      </c>
      <c r="D1500">
        <f>VLOOKUP(мпф1[[#This Row],[Номенклатура]],[1]!Таблица213[[product_name]:[упаковка]],7,FALSE)</f>
        <v>737</v>
      </c>
      <c r="E1500" t="s">
        <v>90</v>
      </c>
      <c r="F1500" s="7">
        <v>6913.9379245845412</v>
      </c>
      <c r="G1500" t="str">
        <f>VLOOKUP(мпф1[[#This Row],[артикул]],[1]!Таблица213[[code]:[упаковка]],4,FALSE)</f>
        <v>ОХЛ</v>
      </c>
      <c r="H1500" t="str">
        <f>VLOOKUP(мпф1[[#This Row],[артикул]],[1]!Таблица213[[code]:[упаковка]],5,FALSE)</f>
        <v>лапы</v>
      </c>
      <c r="I1500" s="7" cm="1">
        <f t="array" ref="I1500">INDEX('[1]прайс ЗПП'!$A$1:$D$1080,MATCH(1,(мпф1[[#This Row],[артикул]]='[1]прайс ЗПП'!$B$1:$B$1080)*(мпф1[[#This Row],[Source.Name.1]]='[1]прайс ЗПП'!$A$1:$A$1080),0),4)</f>
        <v>164.51785525276333</v>
      </c>
      <c r="J1500" s="7">
        <f>мпф1[[#This Row],[цена]]*мпф1[[#This Row],[объем]]</f>
        <v>1137466.2387033904</v>
      </c>
      <c r="K1500" s="7">
        <v>19995.5</v>
      </c>
      <c r="L1500" t="s">
        <v>187</v>
      </c>
    </row>
    <row r="1501" spans="1:12" x14ac:dyDescent="0.35">
      <c r="A1501" t="s">
        <v>145</v>
      </c>
      <c r="B1501" t="s">
        <v>193</v>
      </c>
      <c r="C1501" t="s">
        <v>194</v>
      </c>
      <c r="D1501">
        <f>VLOOKUP(мпф1[[#This Row],[Номенклатура]],[1]!Таблица213[[product_name]:[упаковка]],7,FALSE)</f>
        <v>739</v>
      </c>
      <c r="E1501" t="s">
        <v>91</v>
      </c>
      <c r="F1501" s="7">
        <v>11168.668955098105</v>
      </c>
      <c r="G1501" t="str">
        <f>VLOOKUP(мпф1[[#This Row],[артикул]],[1]!Таблица213[[code]:[упаковка]],4,FALSE)</f>
        <v>ОХЛ</v>
      </c>
      <c r="H1501" t="str">
        <f>VLOOKUP(мпф1[[#This Row],[артикул]],[1]!Таблица213[[code]:[упаковка]],5,FALSE)</f>
        <v>головы</v>
      </c>
      <c r="I1501" s="7" cm="1">
        <f t="array" ref="I1501">INDEX('[1]прайс ЗПП'!$A$1:$D$1080,MATCH(1,(мпф1[[#This Row],[артикул]]='[1]прайс ЗПП'!$B$1:$B$1080)*(мпф1[[#This Row],[Source.Name.1]]='[1]прайс ЗПП'!$A$1:$A$1080),0),4)</f>
        <v>171.92510594327314</v>
      </c>
      <c r="J1501" s="7">
        <f>мпф1[[#This Row],[цена]]*мпф1[[#This Row],[объем]]</f>
        <v>1920174.5933505874</v>
      </c>
      <c r="K1501" s="7">
        <v>3503.9609999999998</v>
      </c>
      <c r="L1501" t="s">
        <v>187</v>
      </c>
    </row>
    <row r="1502" spans="1:12" x14ac:dyDescent="0.35">
      <c r="A1502" t="s">
        <v>145</v>
      </c>
      <c r="B1502" t="s">
        <v>13</v>
      </c>
      <c r="C1502" t="s">
        <v>13</v>
      </c>
      <c r="D1502">
        <f>VLOOKUP(мпф1[[#This Row],[Номенклатура]],[1]!Таблица213[[product_name]:[упаковка]],7,FALSE)</f>
        <v>126</v>
      </c>
      <c r="E1502" t="s">
        <v>131</v>
      </c>
      <c r="F1502" s="7">
        <v>163387.7562934348</v>
      </c>
      <c r="G1502" t="str">
        <f>VLOOKUP(мпф1[[#This Row],[артикул]],[1]!Таблица213[[code]:[упаковка]],4,FALSE)</f>
        <v>ЗАМ</v>
      </c>
      <c r="H1502" t="str">
        <f>VLOOKUP(мпф1[[#This Row],[артикул]],[1]!Таблица213[[code]:[упаковка]],5,FALSE)</f>
        <v>шкура</v>
      </c>
      <c r="I1502" s="7" cm="1">
        <f t="array" ref="I1502">INDEX('[1]прайс ЗПП'!$A$1:$D$1080,MATCH(1,(мпф1[[#This Row],[артикул]]='[1]прайс ЗПП'!$B$1:$B$1080)*(мпф1[[#This Row],[Source.Name.1]]='[1]прайс ЗПП'!$A$1:$A$1080),0),4)</f>
        <v>261.70929839236715</v>
      </c>
      <c r="J1502" s="7">
        <f>мпф1[[#This Row],[цена]]*мпф1[[#This Row],[объем]]</f>
        <v>42760095.065457888</v>
      </c>
      <c r="K1502" s="7">
        <v>15000</v>
      </c>
      <c r="L1502" t="s">
        <v>187</v>
      </c>
    </row>
    <row r="1503" spans="1:12" x14ac:dyDescent="0.35">
      <c r="A1503" t="s">
        <v>147</v>
      </c>
      <c r="B1503" t="s">
        <v>13</v>
      </c>
      <c r="C1503" t="s">
        <v>13</v>
      </c>
      <c r="D1503">
        <f>VLOOKUP(мпф1[[#This Row],[Номенклатура]],[1]!Таблица213[[product_name]:[упаковка]],7,FALSE)</f>
        <v>117</v>
      </c>
      <c r="E1503" t="s">
        <v>212</v>
      </c>
      <c r="F1503" s="7">
        <v>388539.69930216059</v>
      </c>
      <c r="G1503" t="str">
        <f>VLOOKUP(мпф1[[#This Row],[артикул]],[1]!Таблица213[[code]:[упаковка]],4,FALSE)</f>
        <v>ЗАМ</v>
      </c>
      <c r="H1503" t="str">
        <f>VLOOKUP(мпф1[[#This Row],[артикул]],[1]!Таблица213[[code]:[упаковка]],5,FALSE)</f>
        <v>ммо</v>
      </c>
      <c r="I1503" s="7" cm="1">
        <f t="array" ref="I1503">INDEX('[1]прайс ЗПП'!$A$1:$D$1080,MATCH(1,(мпф1[[#This Row],[артикул]]='[1]прайс ЗПП'!$B$1:$B$1080)*(мпф1[[#This Row],[Source.Name.1]]='[1]прайс ЗПП'!$A$1:$A$1080),0),4)</f>
        <v>516.19727137787208</v>
      </c>
      <c r="J1503" s="7">
        <f>мпф1[[#This Row],[цена]]*мпф1[[#This Row],[объем]]</f>
        <v>200563132.60175422</v>
      </c>
      <c r="K1503" s="7">
        <v>3996</v>
      </c>
      <c r="L1503" t="s">
        <v>187</v>
      </c>
    </row>
    <row r="1504" spans="1:12" x14ac:dyDescent="0.35">
      <c r="A1504" t="s">
        <v>147</v>
      </c>
      <c r="B1504" t="s">
        <v>213</v>
      </c>
      <c r="C1504" t="s">
        <v>213</v>
      </c>
      <c r="D1504">
        <f>VLOOKUP(мпф1[[#This Row],[Номенклатура]],[1]!Таблица213[[product_name]:[упаковка]],7,FALSE)</f>
        <v>711</v>
      </c>
      <c r="E1504" t="s">
        <v>73</v>
      </c>
      <c r="F1504" s="7">
        <v>34899.327406696277</v>
      </c>
      <c r="G1504" t="str">
        <f>VLOOKUP(мпф1[[#This Row],[артикул]],[1]!Таблица213[[code]:[упаковка]],4,FALSE)</f>
        <v>ОХЛ</v>
      </c>
      <c r="H1504" t="str">
        <f>VLOOKUP(мпф1[[#This Row],[артикул]],[1]!Таблица213[[code]:[упаковка]],5,FALSE)</f>
        <v>бедро</v>
      </c>
      <c r="I1504" s="7" cm="1">
        <f t="array" ref="I1504">INDEX('[1]прайс ЗПП'!$A$1:$D$1080,MATCH(1,(мпф1[[#This Row],[артикул]]='[1]прайс ЗПП'!$B$1:$B$1080)*(мпф1[[#This Row],[Source.Name.1]]='[1]прайс ЗПП'!$A$1:$A$1080),0),4)</f>
        <v>812.78157178001618</v>
      </c>
      <c r="J1504" s="7">
        <f>мпф1[[#This Row],[цена]]*мпф1[[#This Row],[объем]]</f>
        <v>28365530.183679994</v>
      </c>
      <c r="K1504" s="7">
        <v>14993</v>
      </c>
      <c r="L1504" t="s">
        <v>187</v>
      </c>
    </row>
    <row r="1505" spans="1:12" x14ac:dyDescent="0.35">
      <c r="A1505" t="s">
        <v>145</v>
      </c>
      <c r="B1505" t="s">
        <v>13</v>
      </c>
      <c r="C1505" t="s">
        <v>13</v>
      </c>
      <c r="D1505">
        <f>VLOOKUP(мпф1[[#This Row],[Номенклатура]],[1]!Таблица213[[product_name]:[упаковка]],7,FALSE)</f>
        <v>1109</v>
      </c>
      <c r="E1505" t="s">
        <v>14</v>
      </c>
      <c r="F1505" s="7">
        <v>54461.036140490796</v>
      </c>
      <c r="G1505" t="str">
        <f>VLOOKUP(мпф1[[#This Row],[артикул]],[1]!Таблица213[[code]:[упаковка]],4,FALSE)</f>
        <v>ЗАМ</v>
      </c>
      <c r="H1505" t="str">
        <f>VLOOKUP(мпф1[[#This Row],[артикул]],[1]!Таблица213[[code]:[упаковка]],5,FALSE)</f>
        <v>филе</v>
      </c>
      <c r="I1505" s="7" cm="1">
        <f t="array" ref="I1505">INDEX('[1]прайс ЗПП'!$A$1:$D$1080,MATCH(1,(мпф1[[#This Row],[артикул]]='[1]прайс ЗПП'!$B$1:$B$1080)*(мпф1[[#This Row],[Source.Name.1]]='[1]прайс ЗПП'!$A$1:$A$1080),0),4)</f>
        <v>646.51679999999999</v>
      </c>
      <c r="J1505" s="7">
        <f>мпф1[[#This Row],[цена]]*мпф1[[#This Row],[объем]]</f>
        <v>35209974.810234457</v>
      </c>
      <c r="K1505" s="7">
        <v>504</v>
      </c>
      <c r="L1505" t="s">
        <v>187</v>
      </c>
    </row>
    <row r="1506" spans="1:12" x14ac:dyDescent="0.35">
      <c r="A1506" t="s">
        <v>147</v>
      </c>
      <c r="B1506" t="s">
        <v>13</v>
      </c>
      <c r="C1506" t="s">
        <v>13</v>
      </c>
      <c r="D1506">
        <f>VLOOKUP(мпф1[[#This Row],[Номенклатура]],[1]!Таблица213[[product_name]:[упаковка]],7,FALSE)</f>
        <v>142</v>
      </c>
      <c r="E1506" t="s">
        <v>119</v>
      </c>
      <c r="F1506" s="7">
        <v>306504.47608526121</v>
      </c>
      <c r="G1506" t="str">
        <f>VLOOKUP(мпф1[[#This Row],[артикул]],[1]!Таблица213[[code]:[упаковка]],4,FALSE)</f>
        <v>ЗАМ</v>
      </c>
      <c r="H1506" t="str">
        <f>VLOOKUP(мпф1[[#This Row],[артикул]],[1]!Таблица213[[code]:[упаковка]],5,FALSE)</f>
        <v>филе</v>
      </c>
      <c r="I1506" s="7" cm="1">
        <f t="array" ref="I1506">INDEX('[1]прайс ЗПП'!$A$1:$D$1080,MATCH(1,(мпф1[[#This Row],[артикул]]='[1]прайс ЗПП'!$B$1:$B$1080)*(мпф1[[#This Row],[Source.Name.1]]='[1]прайс ЗПП'!$A$1:$A$1080),0),4)</f>
        <v>902.79824271336281</v>
      </c>
      <c r="J1506" s="7">
        <f>мпф1[[#This Row],[цена]]*мпф1[[#This Row],[объем]]</f>
        <v>276711702.39355373</v>
      </c>
      <c r="K1506" s="7">
        <v>2001</v>
      </c>
      <c r="L1506" t="s">
        <v>187</v>
      </c>
    </row>
    <row r="1507" spans="1:12" x14ac:dyDescent="0.35">
      <c r="A1507" t="s">
        <v>149</v>
      </c>
      <c r="B1507" t="s">
        <v>162</v>
      </c>
      <c r="C1507" t="s">
        <v>25</v>
      </c>
      <c r="D1507">
        <f>VLOOKUP(мпф1[[#This Row],[Номенклатура]],[1]!Таблица213[[product_name]:[упаковка]],7,FALSE)</f>
        <v>701</v>
      </c>
      <c r="E1507" t="s">
        <v>26</v>
      </c>
      <c r="F1507" s="7">
        <v>6661.4220749177366</v>
      </c>
      <c r="G1507" t="str">
        <f>VLOOKUP(мпф1[[#This Row],[артикул]],[1]!Таблица213[[code]:[упаковка]],4,FALSE)</f>
        <v>ОХЛ</v>
      </c>
      <c r="H1507" t="str">
        <f>VLOOKUP(мпф1[[#This Row],[артикул]],[1]!Таблица213[[code]:[упаковка]],5,FALSE)</f>
        <v>тушка</v>
      </c>
      <c r="I1507" s="7" cm="1">
        <f t="array" ref="I1507">INDEX('[1]прайс ЗПП'!$A$1:$D$1080,MATCH(1,(мпф1[[#This Row],[артикул]]='[1]прайс ЗПП'!$B$1:$B$1080)*(мпф1[[#This Row],[Source.Name.1]]='[1]прайс ЗПП'!$A$1:$A$1080),0),4)</f>
        <v>831.39358621564099</v>
      </c>
      <c r="J1507" s="7">
        <f>мпф1[[#This Row],[цена]]*мпф1[[#This Row],[объем]]</f>
        <v>5538263.5881618932</v>
      </c>
      <c r="K1507" s="7">
        <v>1000</v>
      </c>
      <c r="L1507" t="s">
        <v>187</v>
      </c>
    </row>
    <row r="1508" spans="1:12" x14ac:dyDescent="0.35">
      <c r="A1508" t="s">
        <v>149</v>
      </c>
      <c r="B1508" t="s">
        <v>162</v>
      </c>
      <c r="C1508" t="s">
        <v>25</v>
      </c>
      <c r="D1508">
        <f>VLOOKUP(мпф1[[#This Row],[Номенклатура]],[1]!Таблица213[[product_name]:[упаковка]],7,FALSE)</f>
        <v>702</v>
      </c>
      <c r="E1508" t="s">
        <v>72</v>
      </c>
      <c r="F1508" s="7">
        <v>7108.6471525259021</v>
      </c>
      <c r="G1508" t="str">
        <f>VLOOKUP(мпф1[[#This Row],[артикул]],[1]!Таблица213[[code]:[упаковка]],4,FALSE)</f>
        <v>ОХЛ</v>
      </c>
      <c r="H1508" t="str">
        <f>VLOOKUP(мпф1[[#This Row],[артикул]],[1]!Таблица213[[code]:[упаковка]],5,FALSE)</f>
        <v>тушка</v>
      </c>
      <c r="I1508" s="7" cm="1">
        <f t="array" ref="I1508">INDEX('[1]прайс ЗПП'!$A$1:$D$1080,MATCH(1,(мпф1[[#This Row],[артикул]]='[1]прайс ЗПП'!$B$1:$B$1080)*(мпф1[[#This Row],[Source.Name.1]]='[1]прайс ЗПП'!$A$1:$A$1080),0),4)</f>
        <v>797.87428624664904</v>
      </c>
      <c r="J1508" s="7">
        <f>мпф1[[#This Row],[цена]]*мпф1[[#This Row],[объем]]</f>
        <v>5671806.7730008783</v>
      </c>
      <c r="K1508" s="7">
        <v>504</v>
      </c>
      <c r="L1508" t="s">
        <v>187</v>
      </c>
    </row>
    <row r="1509" spans="1:12" x14ac:dyDescent="0.35">
      <c r="A1509" t="s">
        <v>149</v>
      </c>
      <c r="B1509" t="s">
        <v>162</v>
      </c>
      <c r="C1509" t="s">
        <v>25</v>
      </c>
      <c r="D1509">
        <f>VLOOKUP(мпф1[[#This Row],[Номенклатура]],[1]!Таблица213[[product_name]:[упаковка]],7,FALSE)</f>
        <v>710</v>
      </c>
      <c r="E1509" t="s">
        <v>28</v>
      </c>
      <c r="F1509" s="7">
        <v>16651.010578589052</v>
      </c>
      <c r="G1509" t="str">
        <f>VLOOKUP(мпф1[[#This Row],[артикул]],[1]!Таблица213[[code]:[упаковка]],4,FALSE)</f>
        <v>ОХЛ</v>
      </c>
      <c r="H1509" t="str">
        <f>VLOOKUP(мпф1[[#This Row],[артикул]],[1]!Таблица213[[code]:[упаковка]],5,FALSE)</f>
        <v>бедро</v>
      </c>
      <c r="I1509" s="7" cm="1">
        <f t="array" ref="I1509">INDEX('[1]прайс ЗПП'!$A$1:$D$1080,MATCH(1,(мпф1[[#This Row],[артикул]]='[1]прайс ЗПП'!$B$1:$B$1080)*(мпф1[[#This Row],[Source.Name.1]]='[1]прайс ЗПП'!$A$1:$A$1080),0),4)</f>
        <v>847.31543537391588</v>
      </c>
      <c r="J1509" s="7">
        <f>мпф1[[#This Row],[цена]]*мпф1[[#This Row],[объем]]</f>
        <v>14108658.277812861</v>
      </c>
      <c r="K1509" s="7">
        <v>493.2</v>
      </c>
      <c r="L1509" t="s">
        <v>187</v>
      </c>
    </row>
    <row r="1510" spans="1:12" x14ac:dyDescent="0.35">
      <c r="A1510" t="s">
        <v>149</v>
      </c>
      <c r="B1510" t="s">
        <v>162</v>
      </c>
      <c r="C1510" t="s">
        <v>25</v>
      </c>
      <c r="D1510">
        <f>VLOOKUP(мпф1[[#This Row],[Номенклатура]],[1]!Таблица213[[product_name]:[упаковка]],7,FALSE)</f>
        <v>711</v>
      </c>
      <c r="E1510" t="s">
        <v>73</v>
      </c>
      <c r="F1510" s="7">
        <v>55512.092968000688</v>
      </c>
      <c r="G1510" t="str">
        <f>VLOOKUP(мпф1[[#This Row],[артикул]],[1]!Таблица213[[code]:[упаковка]],4,FALSE)</f>
        <v>ОХЛ</v>
      </c>
      <c r="H1510" t="str">
        <f>VLOOKUP(мпф1[[#This Row],[артикул]],[1]!Таблица213[[code]:[упаковка]],5,FALSE)</f>
        <v>бедро</v>
      </c>
      <c r="I1510" s="7" cm="1">
        <f t="array" ref="I1510">INDEX('[1]прайс ЗПП'!$A$1:$D$1080,MATCH(1,(мпф1[[#This Row],[артикул]]='[1]прайс ЗПП'!$B$1:$B$1080)*(мпф1[[#This Row],[Source.Name.1]]='[1]прайс ЗПП'!$A$1:$A$1080),0),4)</f>
        <v>815.33540730986954</v>
      </c>
      <c r="J1510" s="7">
        <f>мпф1[[#This Row],[цена]]*мпф1[[#This Row],[объем]]</f>
        <v>45260974.930688187</v>
      </c>
      <c r="K1510" s="7">
        <v>100006.5</v>
      </c>
      <c r="L1510" t="s">
        <v>187</v>
      </c>
    </row>
    <row r="1511" spans="1:12" x14ac:dyDescent="0.35">
      <c r="A1511" t="s">
        <v>149</v>
      </c>
      <c r="B1511" t="s">
        <v>162</v>
      </c>
      <c r="C1511" t="s">
        <v>25</v>
      </c>
      <c r="D1511">
        <f>VLOOKUP(мпф1[[#This Row],[Номенклатура]],[1]!Таблица213[[product_name]:[упаковка]],7,FALSE)</f>
        <v>712</v>
      </c>
      <c r="E1511" t="s">
        <v>30</v>
      </c>
      <c r="F1511" s="7">
        <v>15540.2696931885</v>
      </c>
      <c r="G1511" t="str">
        <f>VLOOKUP(мпф1[[#This Row],[артикул]],[1]!Таблица213[[code]:[упаковка]],4,FALSE)</f>
        <v>ОХЛ</v>
      </c>
      <c r="H1511" t="str">
        <f>VLOOKUP(мпф1[[#This Row],[артикул]],[1]!Таблица213[[code]:[упаковка]],5,FALSE)</f>
        <v>голень</v>
      </c>
      <c r="I1511" s="7" cm="1">
        <f t="array" ref="I1511">INDEX('[1]прайс ЗПП'!$A$1:$D$1080,MATCH(1,(мпф1[[#This Row],[артикул]]='[1]прайс ЗПП'!$B$1:$B$1080)*(мпф1[[#This Row],[Source.Name.1]]='[1]прайс ЗПП'!$A$1:$A$1080),0),4)</f>
        <v>881.2573467552927</v>
      </c>
      <c r="J1511" s="7">
        <f>мпф1[[#This Row],[цена]]*мпф1[[#This Row],[объем]]</f>
        <v>13694976.837680984</v>
      </c>
      <c r="K1511" s="7">
        <v>15001.5</v>
      </c>
      <c r="L1511" t="s">
        <v>187</v>
      </c>
    </row>
    <row r="1512" spans="1:12" x14ac:dyDescent="0.35">
      <c r="A1512" t="s">
        <v>149</v>
      </c>
      <c r="B1512" t="s">
        <v>162</v>
      </c>
      <c r="C1512" t="s">
        <v>25</v>
      </c>
      <c r="D1512">
        <f>VLOOKUP(мпф1[[#This Row],[Номенклатура]],[1]!Таблица213[[product_name]:[упаковка]],7,FALSE)</f>
        <v>713</v>
      </c>
      <c r="E1512" t="s">
        <v>74</v>
      </c>
      <c r="F1512" s="7">
        <v>16658.684795319292</v>
      </c>
      <c r="G1512" t="str">
        <f>VLOOKUP(мпф1[[#This Row],[артикул]],[1]!Таблица213[[code]:[упаковка]],4,FALSE)</f>
        <v>ОХЛ</v>
      </c>
      <c r="H1512" t="str">
        <f>VLOOKUP(мпф1[[#This Row],[артикул]],[1]!Таблица213[[code]:[упаковка]],5,FALSE)</f>
        <v>голень</v>
      </c>
      <c r="I1512" s="7" cm="1">
        <f t="array" ref="I1512">INDEX('[1]прайс ЗПП'!$A$1:$D$1080,MATCH(1,(мпф1[[#This Row],[артикул]]='[1]прайс ЗПП'!$B$1:$B$1080)*(мпф1[[#This Row],[Source.Name.1]]='[1]прайс ЗПП'!$A$1:$A$1080),0),4)</f>
        <v>846.90968804083275</v>
      </c>
      <c r="J1512" s="7">
        <f>мпф1[[#This Row],[цена]]*мпф1[[#This Row],[объем]]</f>
        <v>14108401.543174425</v>
      </c>
      <c r="K1512" s="7">
        <v>20000</v>
      </c>
      <c r="L1512" t="s">
        <v>187</v>
      </c>
    </row>
    <row r="1513" spans="1:12" x14ac:dyDescent="0.35">
      <c r="A1513" t="s">
        <v>149</v>
      </c>
      <c r="B1513" t="s">
        <v>162</v>
      </c>
      <c r="C1513" t="s">
        <v>25</v>
      </c>
      <c r="D1513">
        <f>VLOOKUP(мпф1[[#This Row],[Номенклатура]],[1]!Таблица213[[product_name]:[упаковка]],7,FALSE)</f>
        <v>714</v>
      </c>
      <c r="E1513" t="s">
        <v>32</v>
      </c>
      <c r="F1513" s="7">
        <v>8877.8196771350558</v>
      </c>
      <c r="G1513" t="str">
        <f>VLOOKUP(мпф1[[#This Row],[артикул]],[1]!Таблица213[[code]:[упаковка]],4,FALSE)</f>
        <v>ОХЛ</v>
      </c>
      <c r="H1513" t="str">
        <f>VLOOKUP(мпф1[[#This Row],[артикул]],[1]!Таблица213[[code]:[упаковка]],5,FALSE)</f>
        <v>крыло</v>
      </c>
      <c r="I1513" s="7" cm="1">
        <f t="array" ref="I1513">INDEX('[1]прайс ЗПП'!$A$1:$D$1080,MATCH(1,(мпф1[[#This Row],[артикул]]='[1]прайс ЗПП'!$B$1:$B$1080)*(мпф1[[#This Row],[Source.Name.1]]='[1]прайс ЗПП'!$A$1:$A$1080),0),4)</f>
        <v>863.97117439677174</v>
      </c>
      <c r="J1513" s="7">
        <f>мпф1[[#This Row],[цена]]*мпф1[[#This Row],[объем]]</f>
        <v>7670180.2925371435</v>
      </c>
      <c r="K1513" s="7">
        <v>657531.5</v>
      </c>
      <c r="L1513" t="s">
        <v>187</v>
      </c>
    </row>
    <row r="1514" spans="1:12" x14ac:dyDescent="0.35">
      <c r="A1514" t="s">
        <v>149</v>
      </c>
      <c r="B1514" t="s">
        <v>162</v>
      </c>
      <c r="C1514" t="s">
        <v>25</v>
      </c>
      <c r="D1514">
        <f>VLOOKUP(мпф1[[#This Row],[Номенклатура]],[1]!Таблица213[[product_name]:[упаковка]],7,FALSE)</f>
        <v>715</v>
      </c>
      <c r="E1514" t="s">
        <v>75</v>
      </c>
      <c r="F1514" s="7">
        <v>25536.824568073225</v>
      </c>
      <c r="G1514" t="str">
        <f>VLOOKUP(мпф1[[#This Row],[артикул]],[1]!Таблица213[[code]:[упаковка]],4,FALSE)</f>
        <v>ОХЛ</v>
      </c>
      <c r="H1514" t="str">
        <f>VLOOKUP(мпф1[[#This Row],[артикул]],[1]!Таблица213[[code]:[упаковка]],5,FALSE)</f>
        <v>крыло</v>
      </c>
      <c r="I1514" s="7" cm="1">
        <f t="array" ref="I1514">INDEX('[1]прайс ЗПП'!$A$1:$D$1080,MATCH(1,(мпф1[[#This Row],[артикул]]='[1]прайс ЗПП'!$B$1:$B$1080)*(мпф1[[#This Row],[Source.Name.1]]='[1]прайс ЗПП'!$A$1:$A$1080),0),4)</f>
        <v>832.38313574687209</v>
      </c>
      <c r="J1514" s="7">
        <f>мпф1[[#This Row],[цена]]*мпф1[[#This Row],[объем]]</f>
        <v>21256422.110990554</v>
      </c>
      <c r="K1514" s="7">
        <v>16500</v>
      </c>
      <c r="L1514" t="s">
        <v>187</v>
      </c>
    </row>
    <row r="1515" spans="1:12" x14ac:dyDescent="0.35">
      <c r="A1515" t="s">
        <v>149</v>
      </c>
      <c r="B1515" t="s">
        <v>162</v>
      </c>
      <c r="C1515" t="s">
        <v>25</v>
      </c>
      <c r="D1515">
        <f>VLOOKUP(мпф1[[#This Row],[Номенклатура]],[1]!Таблица213[[product_name]:[упаковка]],7,FALSE)</f>
        <v>716</v>
      </c>
      <c r="E1515" t="s">
        <v>34</v>
      </c>
      <c r="F1515" s="7">
        <v>1994.1856079665056</v>
      </c>
      <c r="G1515" t="str">
        <f>VLOOKUP(мпф1[[#This Row],[артикул]],[1]!Таблица213[[code]:[упаковка]],4,FALSE)</f>
        <v>ОХЛ</v>
      </c>
      <c r="H1515" t="str">
        <f>VLOOKUP(мпф1[[#This Row],[артикул]],[1]!Таблица213[[code]:[упаковка]],5,FALSE)</f>
        <v>четвертина</v>
      </c>
      <c r="I1515" s="7" cm="1">
        <f t="array" ref="I1515">INDEX('[1]прайс ЗПП'!$A$1:$D$1080,MATCH(1,(мпф1[[#This Row],[артикул]]='[1]прайс ЗПП'!$B$1:$B$1080)*(мпф1[[#This Row],[Source.Name.1]]='[1]прайс ЗПП'!$A$1:$A$1080),0),4)</f>
        <v>825.69115343616738</v>
      </c>
      <c r="J1515" s="7">
        <f>мпф1[[#This Row],[цена]]*мпф1[[#This Row],[объем]]</f>
        <v>1646581.4148076687</v>
      </c>
      <c r="K1515" s="7">
        <v>32837.5</v>
      </c>
      <c r="L1515" t="s">
        <v>187</v>
      </c>
    </row>
    <row r="1516" spans="1:12" x14ac:dyDescent="0.35">
      <c r="A1516" t="s">
        <v>149</v>
      </c>
      <c r="B1516" t="s">
        <v>162</v>
      </c>
      <c r="C1516" t="s">
        <v>25</v>
      </c>
      <c r="D1516">
        <f>VLOOKUP(мпф1[[#This Row],[Номенклатура]],[1]!Таблица213[[product_name]:[упаковка]],7,FALSE)</f>
        <v>717</v>
      </c>
      <c r="E1516" t="s">
        <v>76</v>
      </c>
      <c r="F1516" s="7">
        <v>12214.121785388046</v>
      </c>
      <c r="G1516" t="str">
        <f>VLOOKUP(мпф1[[#This Row],[артикул]],[1]!Таблица213[[code]:[упаковка]],4,FALSE)</f>
        <v>ОХЛ</v>
      </c>
      <c r="H1516" t="str">
        <f>VLOOKUP(мпф1[[#This Row],[артикул]],[1]!Таблица213[[code]:[упаковка]],5,FALSE)</f>
        <v>четвертина</v>
      </c>
      <c r="I1516" s="7" cm="1">
        <f t="array" ref="I1516">INDEX('[1]прайс ЗПП'!$A$1:$D$1080,MATCH(1,(мпф1[[#This Row],[артикул]]='[1]прайс ЗПП'!$B$1:$B$1080)*(мпф1[[#This Row],[Source.Name.1]]='[1]прайс ЗПП'!$A$1:$A$1080),0),4)</f>
        <v>798.5908177835737</v>
      </c>
      <c r="J1516" s="7">
        <f>мпф1[[#This Row],[цена]]*мпф1[[#This Row],[объем]]</f>
        <v>9754085.5051012039</v>
      </c>
      <c r="K1516" s="7">
        <v>39300</v>
      </c>
      <c r="L1516" t="s">
        <v>187</v>
      </c>
    </row>
    <row r="1517" spans="1:12" x14ac:dyDescent="0.35">
      <c r="A1517" t="s">
        <v>149</v>
      </c>
      <c r="B1517" t="s">
        <v>162</v>
      </c>
      <c r="C1517" t="s">
        <v>25</v>
      </c>
      <c r="D1517">
        <f>VLOOKUP(мпф1[[#This Row],[Номенклатура]],[1]!Таблица213[[product_name]:[упаковка]],7,FALSE)</f>
        <v>718</v>
      </c>
      <c r="E1517" t="s">
        <v>36</v>
      </c>
      <c r="F1517" s="7">
        <v>25533.270194008695</v>
      </c>
      <c r="G1517" t="str">
        <f>VLOOKUP(мпф1[[#This Row],[артикул]],[1]!Таблица213[[code]:[упаковка]],4,FALSE)</f>
        <v>ОХЛ</v>
      </c>
      <c r="H1517" t="str">
        <f>VLOOKUP(мпф1[[#This Row],[артикул]],[1]!Таблица213[[code]:[упаковка]],5,FALSE)</f>
        <v>филе</v>
      </c>
      <c r="I1517" s="7" cm="1">
        <f t="array" ref="I1517">INDEX('[1]прайс ЗПП'!$A$1:$D$1080,MATCH(1,(мпф1[[#This Row],[артикул]]='[1]прайс ЗПП'!$B$1:$B$1080)*(мпф1[[#This Row],[Source.Name.1]]='[1]прайс ЗПП'!$A$1:$A$1080),0),4)</f>
        <v>1117.5793608256045</v>
      </c>
      <c r="J1517" s="7">
        <f>мпф1[[#This Row],[цена]]*мпф1[[#This Row],[объем]]</f>
        <v>28535455.783207696</v>
      </c>
      <c r="K1517" s="7">
        <v>69363</v>
      </c>
      <c r="L1517" t="s">
        <v>187</v>
      </c>
    </row>
    <row r="1518" spans="1:12" x14ac:dyDescent="0.35">
      <c r="A1518" t="s">
        <v>149</v>
      </c>
      <c r="B1518" t="s">
        <v>162</v>
      </c>
      <c r="C1518" t="s">
        <v>25</v>
      </c>
      <c r="D1518">
        <f>VLOOKUP(мпф1[[#This Row],[Номенклатура]],[1]!Таблица213[[product_name]:[упаковка]],7,FALSE)</f>
        <v>719</v>
      </c>
      <c r="E1518" t="s">
        <v>77</v>
      </c>
      <c r="F1518" s="7">
        <v>47738.676888871581</v>
      </c>
      <c r="G1518" t="str">
        <f>VLOOKUP(мпф1[[#This Row],[артикул]],[1]!Таблица213[[code]:[упаковка]],4,FALSE)</f>
        <v>ОХЛ</v>
      </c>
      <c r="H1518" t="str">
        <f>VLOOKUP(мпф1[[#This Row],[артикул]],[1]!Таблица213[[code]:[упаковка]],5,FALSE)</f>
        <v>филе</v>
      </c>
      <c r="I1518" s="7" cm="1">
        <f t="array" ref="I1518">INDEX('[1]прайс ЗПП'!$A$1:$D$1080,MATCH(1,(мпф1[[#This Row],[артикул]]='[1]прайс ЗПП'!$B$1:$B$1080)*(мпф1[[#This Row],[Source.Name.1]]='[1]прайс ЗПП'!$A$1:$A$1080),0),4)</f>
        <v>1081.9224042223073</v>
      </c>
      <c r="J1518" s="7">
        <f>мпф1[[#This Row],[цена]]*мпф1[[#This Row],[объем]]</f>
        <v>51649544.073999837</v>
      </c>
      <c r="K1518" s="7">
        <v>16500</v>
      </c>
      <c r="L1518" t="s">
        <v>187</v>
      </c>
    </row>
    <row r="1519" spans="1:12" x14ac:dyDescent="0.35">
      <c r="A1519" t="s">
        <v>149</v>
      </c>
      <c r="B1519" t="s">
        <v>162</v>
      </c>
      <c r="C1519" t="s">
        <v>25</v>
      </c>
      <c r="D1519">
        <f>VLOOKUP(мпф1[[#This Row],[Номенклатура]],[1]!Таблица213[[product_name]:[упаковка]],7,FALSE)</f>
        <v>727</v>
      </c>
      <c r="E1519" t="s">
        <v>38</v>
      </c>
      <c r="F1519" s="7">
        <v>1663.2471286593372</v>
      </c>
      <c r="G1519" t="str">
        <f>VLOOKUP(мпф1[[#This Row],[артикул]],[1]!Таблица213[[code]:[упаковка]],4,FALSE)</f>
        <v>ОХЛ</v>
      </c>
      <c r="H1519" t="str">
        <f>VLOOKUP(мпф1[[#This Row],[артикул]],[1]!Таблица213[[code]:[упаковка]],5,FALSE)</f>
        <v>грудка</v>
      </c>
      <c r="I1519" s="7" cm="1">
        <f t="array" ref="I1519">INDEX('[1]прайс ЗПП'!$A$1:$D$1080,MATCH(1,(мпф1[[#This Row],[артикул]]='[1]прайс ЗПП'!$B$1:$B$1080)*(мпф1[[#This Row],[Source.Name.1]]='[1]прайс ЗПП'!$A$1:$A$1080),0),4)</f>
        <v>893.07173356873875</v>
      </c>
      <c r="J1519" s="7">
        <f>мпф1[[#This Row],[цена]]*мпф1[[#This Row],[объем]]</f>
        <v>1485398.9965450214</v>
      </c>
      <c r="K1519" s="7">
        <v>37737.618536361551</v>
      </c>
      <c r="L1519" t="s">
        <v>187</v>
      </c>
    </row>
    <row r="1520" spans="1:12" x14ac:dyDescent="0.35">
      <c r="A1520" t="s">
        <v>149</v>
      </c>
      <c r="B1520" t="s">
        <v>162</v>
      </c>
      <c r="C1520" t="s">
        <v>25</v>
      </c>
      <c r="D1520">
        <f>VLOOKUP(мпф1[[#This Row],[Номенклатура]],[1]!Таблица213[[product_name]:[упаковка]],7,FALSE)</f>
        <v>725</v>
      </c>
      <c r="E1520" t="s">
        <v>78</v>
      </c>
      <c r="F1520" s="7">
        <v>4446.4260270190443</v>
      </c>
      <c r="G1520" t="str">
        <f>VLOOKUP(мпф1[[#This Row],[артикул]],[1]!Таблица213[[code]:[упаковка]],4,FALSE)</f>
        <v>ОХЛ</v>
      </c>
      <c r="H1520" t="str">
        <f>VLOOKUP(мпф1[[#This Row],[артикул]],[1]!Таблица213[[code]:[упаковка]],5,FALSE)</f>
        <v>грудка</v>
      </c>
      <c r="I1520" s="7" cm="1">
        <f t="array" ref="I1520">INDEX('[1]прайс ЗПП'!$A$1:$D$1080,MATCH(1,(мпф1[[#This Row],[артикул]]='[1]прайс ЗПП'!$B$1:$B$1080)*(мпф1[[#This Row],[Source.Name.1]]='[1]прайс ЗПП'!$A$1:$A$1080),0),4)</f>
        <v>864.02273416654589</v>
      </c>
      <c r="J1520" s="7">
        <f>мпф1[[#This Row],[цена]]*мпф1[[#This Row],[объем]]</f>
        <v>3841813.1731342864</v>
      </c>
      <c r="K1520" s="7">
        <v>121230.70319309177</v>
      </c>
      <c r="L1520" t="s">
        <v>187</v>
      </c>
    </row>
    <row r="1521" spans="1:12" x14ac:dyDescent="0.35">
      <c r="A1521" t="s">
        <v>149</v>
      </c>
      <c r="B1521" t="s">
        <v>162</v>
      </c>
      <c r="C1521" t="s">
        <v>25</v>
      </c>
      <c r="D1521">
        <f>VLOOKUP(мпф1[[#This Row],[Номенклатура]],[1]!Таблица213[[product_name]:[упаковка]],7,FALSE)</f>
        <v>720</v>
      </c>
      <c r="E1521" t="s">
        <v>40</v>
      </c>
      <c r="F1521" s="7">
        <v>1667.3245611799553</v>
      </c>
      <c r="G1521" t="str">
        <f>VLOOKUP(мпф1[[#This Row],[артикул]],[1]!Таблица213[[code]:[упаковка]],4,FALSE)</f>
        <v>ОХЛ</v>
      </c>
      <c r="H1521" t="str">
        <f>VLOOKUP(мпф1[[#This Row],[артикул]],[1]!Таблица213[[code]:[упаковка]],5,FALSE)</f>
        <v>половинка</v>
      </c>
      <c r="I1521" s="7" cm="1">
        <f t="array" ref="I1521">INDEX('[1]прайс ЗПП'!$A$1:$D$1080,MATCH(1,(мпф1[[#This Row],[артикул]]='[1]прайс ЗПП'!$B$1:$B$1080)*(мпф1[[#This Row],[Source.Name.1]]='[1]прайс ЗПП'!$A$1:$A$1080),0),4)</f>
        <v>837.83830960523096</v>
      </c>
      <c r="J1521" s="7">
        <f>мпф1[[#This Row],[цена]]*мпф1[[#This Row],[объем]]</f>
        <v>1396948.3919022973</v>
      </c>
      <c r="K1521" s="7">
        <v>121236.17326754042</v>
      </c>
      <c r="L1521" t="s">
        <v>187</v>
      </c>
    </row>
    <row r="1522" spans="1:12" x14ac:dyDescent="0.35">
      <c r="A1522" t="s">
        <v>149</v>
      </c>
      <c r="B1522" t="s">
        <v>162</v>
      </c>
      <c r="C1522" t="s">
        <v>25</v>
      </c>
      <c r="D1522">
        <f>VLOOKUP(мпф1[[#This Row],[Номенклатура]],[1]!Таблица213[[product_name]:[упаковка]],7,FALSE)</f>
        <v>721</v>
      </c>
      <c r="E1522" s="22" t="s">
        <v>183</v>
      </c>
      <c r="F1522" s="7">
        <v>1661.6698751682018</v>
      </c>
      <c r="G1522" t="str">
        <f>VLOOKUP(мпф1[[#This Row],[артикул]],[1]!Таблица213[[code]:[упаковка]],4,FALSE)</f>
        <v>ОХЛ</v>
      </c>
      <c r="H1522" t="str">
        <f>VLOOKUP(мпф1[[#This Row],[артикул]],[1]!Таблица213[[code]:[упаковка]],5,FALSE)</f>
        <v>половинка</v>
      </c>
      <c r="I1522" s="7" cm="1">
        <f t="array" ref="I1522">INDEX('[1]прайс ЗПП'!$A$1:$D$1080,MATCH(1,(мпф1[[#This Row],[артикул]]='[1]прайс ЗПП'!$B$1:$B$1080)*(мпф1[[#This Row],[Source.Name.1]]='[1]прайс ЗПП'!$A$1:$A$1080),0),4)</f>
        <v>822.0997319211898</v>
      </c>
      <c r="J1522" s="7">
        <f>мпф1[[#This Row],[цена]]*мпф1[[#This Row],[объем]]</f>
        <v>1366058.3589172957</v>
      </c>
      <c r="K1522" s="7">
        <v>3200</v>
      </c>
      <c r="L1522" t="s">
        <v>187</v>
      </c>
    </row>
    <row r="1523" spans="1:12" x14ac:dyDescent="0.35">
      <c r="A1523" t="s">
        <v>149</v>
      </c>
      <c r="B1523" t="s">
        <v>162</v>
      </c>
      <c r="C1523" t="s">
        <v>25</v>
      </c>
      <c r="D1523">
        <f>VLOOKUP(мпф1[[#This Row],[Номенклатура]],[1]!Таблица213[[product_name]:[упаковка]],7,FALSE)</f>
        <v>29</v>
      </c>
      <c r="E1523" t="s">
        <v>79</v>
      </c>
      <c r="F1523" s="7">
        <v>1548.9800610768239</v>
      </c>
      <c r="G1523" t="str">
        <f>VLOOKUP(мпф1[[#This Row],[артикул]],[1]!Таблица213[[code]:[упаковка]],4,FALSE)</f>
        <v>ОХЛ</v>
      </c>
      <c r="H1523" t="str">
        <f>VLOOKUP(мпф1[[#This Row],[артикул]],[1]!Таблица213[[code]:[упаковка]],5,FALSE)</f>
        <v>табак</v>
      </c>
      <c r="I1523" s="7" cm="1">
        <f t="array" ref="I1523">INDEX('[1]прайс ЗПП'!$A$1:$D$1080,MATCH(1,(мпф1[[#This Row],[артикул]]='[1]прайс ЗПП'!$B$1:$B$1080)*(мпф1[[#This Row],[Source.Name.1]]='[1]прайс ЗПП'!$A$1:$A$1080),0),4)</f>
        <v>756.2715951427773</v>
      </c>
      <c r="J1523" s="7">
        <f>мпф1[[#This Row],[цена]]*мпф1[[#This Row],[объем]]</f>
        <v>1171449.6216349262</v>
      </c>
      <c r="K1523" s="7">
        <v>58000</v>
      </c>
      <c r="L1523" t="s">
        <v>187</v>
      </c>
    </row>
    <row r="1524" spans="1:12" x14ac:dyDescent="0.35">
      <c r="A1524" t="s">
        <v>149</v>
      </c>
      <c r="B1524" t="s">
        <v>162</v>
      </c>
      <c r="C1524" t="s">
        <v>25</v>
      </c>
      <c r="D1524">
        <f>VLOOKUP(мпф1[[#This Row],[Номенклатура]],[1]!Таблица213[[product_name]:[упаковка]],7,FALSE)</f>
        <v>30</v>
      </c>
      <c r="E1524" t="s">
        <v>80</v>
      </c>
      <c r="F1524" s="7">
        <v>14429.345030492568</v>
      </c>
      <c r="G1524" t="str">
        <f>VLOOKUP(мпф1[[#This Row],[артикул]],[1]!Таблица213[[code]:[упаковка]],4,FALSE)</f>
        <v>ОХЛ</v>
      </c>
      <c r="H1524" t="str">
        <f>VLOOKUP(мпф1[[#This Row],[артикул]],[1]!Таблица213[[code]:[упаковка]],5,FALSE)</f>
        <v>рагу</v>
      </c>
      <c r="I1524" s="7" cm="1">
        <f t="array" ref="I1524">INDEX('[1]прайс ЗПП'!$A$1:$D$1080,MATCH(1,(мпф1[[#This Row],[артикул]]='[1]прайс ЗПП'!$B$1:$B$1080)*(мпф1[[#This Row],[Source.Name.1]]='[1]прайс ЗПП'!$A$1:$A$1080),0),4)</f>
        <v>711.47117573963283</v>
      </c>
      <c r="J1524" s="7">
        <f>мпф1[[#This Row],[цена]]*мпф1[[#This Row],[объем]]</f>
        <v>10266063.073997376</v>
      </c>
      <c r="K1524" s="7">
        <v>51172</v>
      </c>
      <c r="L1524" t="s">
        <v>187</v>
      </c>
    </row>
    <row r="1525" spans="1:12" x14ac:dyDescent="0.35">
      <c r="A1525" t="s">
        <v>149</v>
      </c>
      <c r="B1525" t="s">
        <v>162</v>
      </c>
      <c r="C1525" t="s">
        <v>25</v>
      </c>
      <c r="D1525">
        <f>VLOOKUP(мпф1[[#This Row],[Номенклатура]],[1]!Таблица213[[product_name]:[упаковка]],7,FALSE)</f>
        <v>781</v>
      </c>
      <c r="E1525" t="s">
        <v>188</v>
      </c>
      <c r="F1525" s="7">
        <v>2215.930080855991</v>
      </c>
      <c r="G1525" t="str">
        <f>VLOOKUP(мпф1[[#This Row],[артикул]],[1]!Таблица213[[code]:[упаковка]],4,FALSE)</f>
        <v>ОХЛ</v>
      </c>
      <c r="H1525" t="str">
        <f>VLOOKUP(мпф1[[#This Row],[артикул]],[1]!Таблица213[[code]:[упаковка]],5,FALSE)</f>
        <v>спинка</v>
      </c>
      <c r="I1525" s="7" cm="1">
        <f t="array" ref="I1525">INDEX('[1]прайс ЗПП'!$A$1:$D$1080,MATCH(1,(мпф1[[#This Row],[артикул]]='[1]прайс ЗПП'!$B$1:$B$1080)*(мпф1[[#This Row],[Source.Name.1]]='[1]прайс ЗПП'!$A$1:$A$1080),0),4)</f>
        <v>364.1780019666802</v>
      </c>
      <c r="J1525" s="7">
        <f>мпф1[[#This Row],[цена]]*мпф1[[#This Row],[объем]]</f>
        <v>806992.98934399895</v>
      </c>
      <c r="K1525" s="7">
        <v>67004</v>
      </c>
      <c r="L1525" t="s">
        <v>187</v>
      </c>
    </row>
    <row r="1526" spans="1:12" x14ac:dyDescent="0.35">
      <c r="A1526" t="s">
        <v>149</v>
      </c>
      <c r="B1526" t="s">
        <v>162</v>
      </c>
      <c r="C1526" t="s">
        <v>25</v>
      </c>
      <c r="D1526">
        <f>VLOOKUP(мпф1[[#This Row],[Номенклатура]],[1]!Таблица213[[product_name]:[упаковка]],7,FALSE)</f>
        <v>730</v>
      </c>
      <c r="E1526" t="s">
        <v>45</v>
      </c>
      <c r="F1526" s="7">
        <v>1106.2989275852467</v>
      </c>
      <c r="G1526" t="str">
        <f>VLOOKUP(мпф1[[#This Row],[артикул]],[1]!Таблица213[[code]:[упаковка]],4,FALSE)</f>
        <v>ОХЛ</v>
      </c>
      <c r="H1526" t="str">
        <f>VLOOKUP(мпф1[[#This Row],[артикул]],[1]!Таблица213[[code]:[упаковка]],5,FALSE)</f>
        <v>желудки</v>
      </c>
      <c r="I1526" s="7" cm="1">
        <f t="array" ref="I1526">INDEX('[1]прайс ЗПП'!$A$1:$D$1080,MATCH(1,(мпф1[[#This Row],[артикул]]='[1]прайс ЗПП'!$B$1:$B$1080)*(мпф1[[#This Row],[Source.Name.1]]='[1]прайс ЗПП'!$A$1:$A$1080),0),4)</f>
        <v>562.00622251238019</v>
      </c>
      <c r="J1526" s="7">
        <f>мпф1[[#This Row],[цена]]*мпф1[[#This Row],[объем]]</f>
        <v>621746.88126168179</v>
      </c>
      <c r="K1526" s="7">
        <v>30131</v>
      </c>
      <c r="L1526" t="s">
        <v>187</v>
      </c>
    </row>
    <row r="1527" spans="1:12" x14ac:dyDescent="0.35">
      <c r="A1527" t="s">
        <v>149</v>
      </c>
      <c r="B1527" t="s">
        <v>162</v>
      </c>
      <c r="C1527" t="s">
        <v>25</v>
      </c>
      <c r="D1527">
        <f>VLOOKUP(мпф1[[#This Row],[Номенклатура]],[1]!Таблица213[[product_name]:[упаковка]],7,FALSE)</f>
        <v>731</v>
      </c>
      <c r="E1527" t="s">
        <v>81</v>
      </c>
      <c r="F1527" s="7">
        <v>3889.052093885387</v>
      </c>
      <c r="G1527" t="str">
        <f>VLOOKUP(мпф1[[#This Row],[артикул]],[1]!Таблица213[[code]:[упаковка]],4,FALSE)</f>
        <v>ОХЛ</v>
      </c>
      <c r="H1527" t="str">
        <f>VLOOKUP(мпф1[[#This Row],[артикул]],[1]!Таблица213[[code]:[упаковка]],5,FALSE)</f>
        <v>желудки</v>
      </c>
      <c r="I1527" s="7" cm="1">
        <f t="array" ref="I1527">INDEX('[1]прайс ЗПП'!$A$1:$D$1080,MATCH(1,(мпф1[[#This Row],[артикул]]='[1]прайс ЗПП'!$B$1:$B$1080)*(мпф1[[#This Row],[Source.Name.1]]='[1]прайс ЗПП'!$A$1:$A$1080),0),4)</f>
        <v>540.65671721539525</v>
      </c>
      <c r="J1527" s="7">
        <f>мпф1[[#This Row],[цена]]*мпф1[[#This Row],[объем]]</f>
        <v>2102642.1381597323</v>
      </c>
      <c r="K1527" s="7">
        <v>7731</v>
      </c>
      <c r="L1527" t="s">
        <v>187</v>
      </c>
    </row>
    <row r="1528" spans="1:12" x14ac:dyDescent="0.35">
      <c r="A1528" t="s">
        <v>149</v>
      </c>
      <c r="B1528" t="s">
        <v>162</v>
      </c>
      <c r="C1528" t="s">
        <v>25</v>
      </c>
      <c r="D1528">
        <f>VLOOKUP(мпф1[[#This Row],[Номенклатура]],[1]!Таблица213[[product_name]:[упаковка]],7,FALSE)</f>
        <v>732</v>
      </c>
      <c r="E1528" t="s">
        <v>47</v>
      </c>
      <c r="F1528" s="7">
        <v>1661.87182824005</v>
      </c>
      <c r="G1528" t="str">
        <f>VLOOKUP(мпф1[[#This Row],[артикул]],[1]!Таблица213[[code]:[упаковка]],4,FALSE)</f>
        <v>ОХЛ</v>
      </c>
      <c r="H1528" t="str">
        <f>VLOOKUP(мпф1[[#This Row],[артикул]],[1]!Таблица213[[code]:[упаковка]],5,FALSE)</f>
        <v>печень</v>
      </c>
      <c r="I1528" s="7" cm="1">
        <f t="array" ref="I1528">INDEX('[1]прайс ЗПП'!$A$1:$D$1080,MATCH(1,(мпф1[[#This Row],[артикул]]='[1]прайс ЗПП'!$B$1:$B$1080)*(мпф1[[#This Row],[Source.Name.1]]='[1]прайс ЗПП'!$A$1:$A$1080),0),4)</f>
        <v>537.88237088649385</v>
      </c>
      <c r="J1528" s="7">
        <f>мпф1[[#This Row],[цена]]*мпф1[[#This Row],[объем]]</f>
        <v>893891.55908323021</v>
      </c>
      <c r="K1528" s="7">
        <v>7729.2000000000007</v>
      </c>
      <c r="L1528" t="s">
        <v>187</v>
      </c>
    </row>
    <row r="1529" spans="1:12" x14ac:dyDescent="0.35">
      <c r="A1529" t="s">
        <v>149</v>
      </c>
      <c r="B1529" t="s">
        <v>162</v>
      </c>
      <c r="C1529" t="s">
        <v>25</v>
      </c>
      <c r="D1529">
        <f>VLOOKUP(мпф1[[#This Row],[Номенклатура]],[1]!Таблица213[[product_name]:[упаковка]],7,FALSE)</f>
        <v>733</v>
      </c>
      <c r="E1529" t="s">
        <v>82</v>
      </c>
      <c r="F1529" s="7">
        <v>3333.4374039288209</v>
      </c>
      <c r="G1529" t="str">
        <f>VLOOKUP(мпф1[[#This Row],[артикул]],[1]!Таблица213[[code]:[упаковка]],4,FALSE)</f>
        <v>ОХЛ</v>
      </c>
      <c r="H1529" t="str">
        <f>VLOOKUP(мпф1[[#This Row],[артикул]],[1]!Таблица213[[code]:[упаковка]],5,FALSE)</f>
        <v>печень</v>
      </c>
      <c r="I1529" s="7" cm="1">
        <f t="array" ref="I1529">INDEX('[1]прайс ЗПП'!$A$1:$D$1080,MATCH(1,(мпф1[[#This Row],[артикул]]='[1]прайс ЗПП'!$B$1:$B$1080)*(мпф1[[#This Row],[Source.Name.1]]='[1]прайс ЗПП'!$A$1:$A$1080),0),4)</f>
        <v>514.65802229078804</v>
      </c>
      <c r="J1529" s="7">
        <f>мпф1[[#This Row],[цена]]*мпф1[[#This Row],[объем]]</f>
        <v>1715580.3017361457</v>
      </c>
      <c r="K1529" s="7">
        <v>16555.59</v>
      </c>
      <c r="L1529" t="s">
        <v>187</v>
      </c>
    </row>
    <row r="1530" spans="1:12" x14ac:dyDescent="0.35">
      <c r="A1530" t="s">
        <v>149</v>
      </c>
      <c r="B1530" t="s">
        <v>162</v>
      </c>
      <c r="C1530" t="s">
        <v>25</v>
      </c>
      <c r="D1530">
        <f>VLOOKUP(мпф1[[#This Row],[Номенклатура]],[1]!Таблица213[[product_name]:[упаковка]],7,FALSE)</f>
        <v>734</v>
      </c>
      <c r="E1530" t="s">
        <v>49</v>
      </c>
      <c r="F1530" s="7">
        <v>1772.6589342616608</v>
      </c>
      <c r="G1530" t="str">
        <f>VLOOKUP(мпф1[[#This Row],[артикул]],[1]!Таблица213[[code]:[упаковка]],4,FALSE)</f>
        <v>ОХЛ</v>
      </c>
      <c r="H1530" t="str">
        <f>VLOOKUP(мпф1[[#This Row],[артикул]],[1]!Таблица213[[code]:[упаковка]],5,FALSE)</f>
        <v>сердце</v>
      </c>
      <c r="I1530" s="7" cm="1">
        <f t="array" ref="I1530">INDEX('[1]прайс ЗПП'!$A$1:$D$1080,MATCH(1,(мпф1[[#This Row],[артикул]]='[1]прайс ЗПП'!$B$1:$B$1080)*(мпф1[[#This Row],[Source.Name.1]]='[1]прайс ЗПП'!$A$1:$A$1080),0),4)</f>
        <v>898.31398869857753</v>
      </c>
      <c r="J1530" s="7">
        <f>мпф1[[#This Row],[цена]]*мпф1[[#This Row],[объем]]</f>
        <v>1592404.317838762</v>
      </c>
      <c r="K1530" s="7">
        <v>55197.599999999999</v>
      </c>
      <c r="L1530" t="s">
        <v>187</v>
      </c>
    </row>
    <row r="1531" spans="1:12" x14ac:dyDescent="0.35">
      <c r="A1531" t="s">
        <v>149</v>
      </c>
      <c r="B1531" t="s">
        <v>162</v>
      </c>
      <c r="C1531" t="s">
        <v>25</v>
      </c>
      <c r="D1531">
        <f>VLOOKUP(мпф1[[#This Row],[Номенклатура]],[1]!Таблица213[[product_name]:[упаковка]],7,FALSE)</f>
        <v>735</v>
      </c>
      <c r="E1531" t="s">
        <v>83</v>
      </c>
      <c r="F1531" s="9">
        <v>1608.6954746092983</v>
      </c>
      <c r="G1531" t="str">
        <f>VLOOKUP(мпф1[[#This Row],[артикул]],[1]!Таблица213[[code]:[упаковка]],4,FALSE)</f>
        <v>ОХЛ</v>
      </c>
      <c r="H1531" t="str">
        <f>VLOOKUP(мпф1[[#This Row],[артикул]],[1]!Таблица213[[code]:[упаковка]],5,FALSE)</f>
        <v>сердце</v>
      </c>
      <c r="I1531" s="7" cm="1">
        <f t="array" ref="I1531">INDEX('[1]прайс ЗПП'!$A$1:$D$1080,MATCH(1,(мпф1[[#This Row],[артикул]]='[1]прайс ЗПП'!$B$1:$B$1080)*(мпф1[[#This Row],[Source.Name.1]]='[1]прайс ЗПП'!$A$1:$A$1080),0),4)</f>
        <v>871.08169051529126</v>
      </c>
      <c r="J1531" s="7">
        <f>мпф1[[#This Row],[цена]]*мпф1[[#This Row],[объем]]</f>
        <v>1401305.1735469664</v>
      </c>
      <c r="K1531" s="7">
        <v>15450.058999999999</v>
      </c>
      <c r="L1531" t="s">
        <v>187</v>
      </c>
    </row>
    <row r="1532" spans="1:12" x14ac:dyDescent="0.35">
      <c r="A1532" t="s">
        <v>149</v>
      </c>
      <c r="B1532" t="s">
        <v>162</v>
      </c>
      <c r="C1532" t="s">
        <v>25</v>
      </c>
      <c r="D1532">
        <f>VLOOKUP(мпф1[[#This Row],[Номенклатура]],[1]!Таблица213[[product_name]:[упаковка]],7,FALSE)</f>
        <v>941</v>
      </c>
      <c r="E1532" t="s">
        <v>51</v>
      </c>
      <c r="F1532" s="7">
        <v>328.67664110388591</v>
      </c>
      <c r="G1532" t="str">
        <f>VLOOKUP(мпф1[[#This Row],[артикул]],[1]!Таблица213[[code]:[упаковка]],4,FALSE)</f>
        <v>ОХЛ</v>
      </c>
      <c r="H1532" t="str">
        <f>VLOOKUP(мпф1[[#This Row],[артикул]],[1]!Таблица213[[code]:[упаковка]],5,FALSE)</f>
        <v>бедро</v>
      </c>
      <c r="I1532" s="7" cm="1">
        <f t="array" ref="I1532">INDEX('[1]прайс ЗПП'!$A$1:$D$1080,MATCH(1,(мпф1[[#This Row],[артикул]]='[1]прайс ЗПП'!$B$1:$B$1080)*(мпф1[[#This Row],[Source.Name.1]]='[1]прайс ЗПП'!$A$1:$A$1080),0),4)</f>
        <v>920.86665296104422</v>
      </c>
      <c r="J1532" s="7">
        <f>мпф1[[#This Row],[цена]]*мпф1[[#This Row],[объем]]</f>
        <v>302667.35839981382</v>
      </c>
      <c r="K1532" s="7">
        <v>16562.48</v>
      </c>
      <c r="L1532" t="s">
        <v>187</v>
      </c>
    </row>
    <row r="1533" spans="1:12" x14ac:dyDescent="0.35">
      <c r="A1533" t="s">
        <v>149</v>
      </c>
      <c r="B1533" t="s">
        <v>162</v>
      </c>
      <c r="C1533" t="s">
        <v>25</v>
      </c>
      <c r="D1533">
        <f>VLOOKUP(мпф1[[#This Row],[Номенклатура]],[1]!Таблица213[[product_name]:[упаковка]],7,FALSE)</f>
        <v>942</v>
      </c>
      <c r="E1533" t="s">
        <v>52</v>
      </c>
      <c r="F1533" s="7">
        <v>334.64228483611271</v>
      </c>
      <c r="G1533" t="str">
        <f>VLOOKUP(мпф1[[#This Row],[артикул]],[1]!Таблица213[[code]:[упаковка]],4,FALSE)</f>
        <v>ОХЛ</v>
      </c>
      <c r="H1533" t="str">
        <f>VLOOKUP(мпф1[[#This Row],[артикул]],[1]!Таблица213[[code]:[упаковка]],5,FALSE)</f>
        <v>крыло</v>
      </c>
      <c r="I1533" s="7" cm="1">
        <f t="array" ref="I1533">INDEX('[1]прайс ЗПП'!$A$1:$D$1080,MATCH(1,(мпф1[[#This Row],[артикул]]='[1]прайс ЗПП'!$B$1:$B$1080)*(мпф1[[#This Row],[Source.Name.1]]='[1]прайс ЗПП'!$A$1:$A$1080),0),4)</f>
        <v>903.66006203304016</v>
      </c>
      <c r="J1533" s="7">
        <f>мпф1[[#This Row],[цена]]*мпф1[[#This Row],[объем]]</f>
        <v>302402.86787387991</v>
      </c>
      <c r="K1533" s="7">
        <v>8832.9989999999998</v>
      </c>
      <c r="L1533" t="s">
        <v>187</v>
      </c>
    </row>
    <row r="1534" spans="1:12" x14ac:dyDescent="0.35">
      <c r="A1534" t="s">
        <v>149</v>
      </c>
      <c r="B1534" t="s">
        <v>162</v>
      </c>
      <c r="C1534" t="s">
        <v>25</v>
      </c>
      <c r="D1534">
        <f>VLOOKUP(мпф1[[#This Row],[Номенклатура]],[1]!Таблица213[[product_name]:[упаковка]],7,FALSE)</f>
        <v>204</v>
      </c>
      <c r="E1534" t="s">
        <v>84</v>
      </c>
      <c r="F1534" s="7">
        <v>5556.7912399082634</v>
      </c>
      <c r="G1534" t="str">
        <f>VLOOKUP(мпф1[[#This Row],[артикул]],[1]!Таблица213[[code]:[упаковка]],4,FALSE)</f>
        <v>ОХЛ</v>
      </c>
      <c r="H1534" t="str">
        <f>VLOOKUP(мпф1[[#This Row],[артикул]],[1]!Таблица213[[code]:[упаковка]],5,FALSE)</f>
        <v>крыло</v>
      </c>
      <c r="I1534" s="7" cm="1">
        <f t="array" ref="I1534">INDEX('[1]прайс ЗПП'!$A$1:$D$1080,MATCH(1,(мпф1[[#This Row],[артикул]]='[1]прайс ЗПП'!$B$1:$B$1080)*(мпф1[[#This Row],[Source.Name.1]]='[1]прайс ЗПП'!$A$1:$A$1080),0),4)</f>
        <v>847.92126041880965</v>
      </c>
      <c r="J1534" s="7">
        <f>мпф1[[#This Row],[цена]]*мпф1[[#This Row],[объем]]</f>
        <v>4711721.4320272151</v>
      </c>
      <c r="K1534" s="7">
        <v>23293.64</v>
      </c>
      <c r="L1534" t="s">
        <v>187</v>
      </c>
    </row>
    <row r="1535" spans="1:12" x14ac:dyDescent="0.35">
      <c r="A1535" t="s">
        <v>149</v>
      </c>
      <c r="B1535" t="s">
        <v>162</v>
      </c>
      <c r="C1535" t="s">
        <v>25</v>
      </c>
      <c r="D1535">
        <f>VLOOKUP(мпф1[[#This Row],[Номенклатура]],[1]!Таблица213[[product_name]:[упаковка]],7,FALSE)</f>
        <v>959</v>
      </c>
      <c r="E1535" t="s">
        <v>85</v>
      </c>
      <c r="F1535" s="7">
        <v>893.62225714510146</v>
      </c>
      <c r="G1535" t="str">
        <f>VLOOKUP(мпф1[[#This Row],[артикул]],[1]!Таблица213[[code]:[упаковка]],4,FALSE)</f>
        <v>ОХЛ</v>
      </c>
      <c r="H1535" t="str">
        <f>VLOOKUP(мпф1[[#This Row],[артикул]],[1]!Таблица213[[code]:[упаковка]],5,FALSE)</f>
        <v>табак</v>
      </c>
      <c r="I1535" s="7" cm="1">
        <f t="array" ref="I1535">INDEX('[1]прайс ЗПП'!$A$1:$D$1080,MATCH(1,(мпф1[[#This Row],[артикул]]='[1]прайс ЗПП'!$B$1:$B$1080)*(мпф1[[#This Row],[Source.Name.1]]='[1]прайс ЗПП'!$A$1:$A$1080),0),4)</f>
        <v>680.354040602081</v>
      </c>
      <c r="J1535" s="7">
        <f>мпф1[[#This Row],[цена]]*мпф1[[#This Row],[объем]]</f>
        <v>607979.51342062163</v>
      </c>
      <c r="K1535" s="7">
        <v>1983.6</v>
      </c>
      <c r="L1535" t="s">
        <v>187</v>
      </c>
    </row>
    <row r="1536" spans="1:12" x14ac:dyDescent="0.35">
      <c r="A1536" t="s">
        <v>149</v>
      </c>
      <c r="B1536" t="s">
        <v>162</v>
      </c>
      <c r="C1536" t="s">
        <v>25</v>
      </c>
      <c r="D1536">
        <f>VLOOKUP(мпф1[[#This Row],[Номенклатура]],[1]!Таблица213[[product_name]:[упаковка]],7,FALSE)</f>
        <v>952</v>
      </c>
      <c r="E1536" t="s">
        <v>86</v>
      </c>
      <c r="F1536" s="7">
        <v>2997.8587742124228</v>
      </c>
      <c r="G1536" t="str">
        <f>VLOOKUP(мпф1[[#This Row],[артикул]],[1]!Таблица213[[code]:[упаковка]],4,FALSE)</f>
        <v>ОХЛ</v>
      </c>
      <c r="H1536" t="str">
        <f>VLOOKUP(мпф1[[#This Row],[артикул]],[1]!Таблица213[[code]:[упаковка]],5,FALSE)</f>
        <v>голень</v>
      </c>
      <c r="I1536" s="7" cm="1">
        <f t="array" ref="I1536">INDEX('[1]прайс ЗПП'!$A$1:$D$1080,MATCH(1,(мпф1[[#This Row],[артикул]]='[1]прайс ЗПП'!$B$1:$B$1080)*(мпф1[[#This Row],[Source.Name.1]]='[1]прайс ЗПП'!$A$1:$A$1080),0),4)</f>
        <v>890.1960637083148</v>
      </c>
      <c r="J1536" s="7">
        <f>мпф1[[#This Row],[цена]]*мпф1[[#This Row],[объем]]</f>
        <v>2668682.0803573322</v>
      </c>
      <c r="K1536" s="7">
        <v>12146.4</v>
      </c>
      <c r="L1536" t="s">
        <v>187</v>
      </c>
    </row>
    <row r="1537" spans="1:12" x14ac:dyDescent="0.35">
      <c r="A1537" t="s">
        <v>149</v>
      </c>
      <c r="B1537" t="s">
        <v>162</v>
      </c>
      <c r="C1537" t="s">
        <v>25</v>
      </c>
      <c r="D1537">
        <f>VLOOKUP(мпф1[[#This Row],[Номенклатура]],[1]!Таблица213[[product_name]:[упаковка]],7,FALSE)</f>
        <v>953</v>
      </c>
      <c r="E1537" t="s">
        <v>87</v>
      </c>
      <c r="F1537" s="7">
        <v>2998.7840906955148</v>
      </c>
      <c r="G1537" t="str">
        <f>VLOOKUP(мпф1[[#This Row],[артикул]],[1]!Таблица213[[code]:[упаковка]],4,FALSE)</f>
        <v>ОХЛ</v>
      </c>
      <c r="H1537" t="str">
        <f>VLOOKUP(мпф1[[#This Row],[артикул]],[1]!Таблица213[[code]:[упаковка]],5,FALSE)</f>
        <v>бедро</v>
      </c>
      <c r="I1537" s="7" cm="1">
        <f t="array" ref="I1537">INDEX('[1]прайс ЗПП'!$A$1:$D$1080,MATCH(1,(мпф1[[#This Row],[артикул]]='[1]прайс ЗПП'!$B$1:$B$1080)*(мпф1[[#This Row],[Source.Name.1]]='[1]прайс ЗПП'!$A$1:$A$1080),0),4)</f>
        <v>904.33128416673435</v>
      </c>
      <c r="J1537" s="7">
        <f>мпф1[[#This Row],[цена]]*мпф1[[#This Row],[объем]]</f>
        <v>2711894.2676774478</v>
      </c>
      <c r="K1537" s="7">
        <v>22072.799999999999</v>
      </c>
      <c r="L1537" t="s">
        <v>187</v>
      </c>
    </row>
    <row r="1538" spans="1:12" x14ac:dyDescent="0.35">
      <c r="A1538" t="s">
        <v>149</v>
      </c>
      <c r="B1538" t="s">
        <v>162</v>
      </c>
      <c r="C1538" t="s">
        <v>25</v>
      </c>
      <c r="D1538">
        <f>VLOOKUP(мпф1[[#This Row],[Номенклатура]],[1]!Таблица213[[product_name]:[упаковка]],7,FALSE)</f>
        <v>958</v>
      </c>
      <c r="E1538" t="s">
        <v>58</v>
      </c>
      <c r="F1538" s="7">
        <v>1666.5776545556664</v>
      </c>
      <c r="G1538" t="str">
        <f>VLOOKUP(мпф1[[#This Row],[артикул]],[1]!Таблица213[[code]:[упаковка]],4,FALSE)</f>
        <v>ОХЛ</v>
      </c>
      <c r="H1538" t="str">
        <f>VLOOKUP(мпф1[[#This Row],[артикул]],[1]!Таблица213[[code]:[упаковка]],5,FALSE)</f>
        <v>табак</v>
      </c>
      <c r="I1538" s="7" cm="1">
        <f t="array" ref="I1538">INDEX('[1]прайс ЗПП'!$A$1:$D$1080,MATCH(1,(мпф1[[#This Row],[артикул]]='[1]прайс ЗПП'!$B$1:$B$1080)*(мпф1[[#This Row],[Source.Name.1]]='[1]прайс ЗПП'!$A$1:$A$1080),0),4)</f>
        <v>781.8398798890131</v>
      </c>
      <c r="J1538" s="7">
        <f>мпф1[[#This Row],[цена]]*мпф1[[#This Row],[объем]]</f>
        <v>1302996.8732635153</v>
      </c>
      <c r="K1538" s="7">
        <v>46359</v>
      </c>
      <c r="L1538" t="s">
        <v>187</v>
      </c>
    </row>
    <row r="1539" spans="1:12" x14ac:dyDescent="0.35">
      <c r="A1539" t="s">
        <v>149</v>
      </c>
      <c r="B1539" t="s">
        <v>162</v>
      </c>
      <c r="C1539" t="s">
        <v>25</v>
      </c>
      <c r="D1539">
        <f>VLOOKUP(мпф1[[#This Row],[Номенклатура]],[1]!Таблица213[[product_name]:[упаковка]],7,FALSE)</f>
        <v>205</v>
      </c>
      <c r="E1539" t="s">
        <v>88</v>
      </c>
      <c r="F1539" s="7">
        <v>327.49494440355829</v>
      </c>
      <c r="G1539" t="str">
        <f>VLOOKUP(мпф1[[#This Row],[артикул]],[1]!Таблица213[[code]:[упаковка]],4,FALSE)</f>
        <v>ОХЛ</v>
      </c>
      <c r="H1539" t="str">
        <f>VLOOKUP(мпф1[[#This Row],[артикул]],[1]!Таблица213[[code]:[упаковка]],5,FALSE)</f>
        <v>рагу</v>
      </c>
      <c r="I1539" s="7" cm="1">
        <f t="array" ref="I1539">INDEX('[1]прайс ЗПП'!$A$1:$D$1080,MATCH(1,(мпф1[[#This Row],[артикул]]='[1]прайс ЗПП'!$B$1:$B$1080)*(мпф1[[#This Row],[Source.Name.1]]='[1]прайс ЗПП'!$A$1:$A$1080),0),4)</f>
        <v>601.0715719240178</v>
      </c>
      <c r="J1539" s="7">
        <f>мпф1[[#This Row],[цена]]*мпф1[[#This Row],[объем]]</f>
        <v>196847.90102981561</v>
      </c>
      <c r="K1539" s="7">
        <v>1656.4679999999998</v>
      </c>
      <c r="L1539" t="s">
        <v>187</v>
      </c>
    </row>
    <row r="1540" spans="1:12" x14ac:dyDescent="0.35">
      <c r="A1540" t="s">
        <v>149</v>
      </c>
      <c r="B1540" t="s">
        <v>162</v>
      </c>
      <c r="C1540" t="s">
        <v>25</v>
      </c>
      <c r="D1540">
        <f>VLOOKUP(мпф1[[#This Row],[Номенклатура]],[1]!Таблица213[[product_name]:[упаковка]],7,FALSE)</f>
        <v>961</v>
      </c>
      <c r="E1540" t="s">
        <v>89</v>
      </c>
      <c r="F1540" s="7">
        <v>1104.8145315931213</v>
      </c>
      <c r="G1540" t="str">
        <f>VLOOKUP(мпф1[[#This Row],[артикул]],[1]!Таблица213[[code]:[упаковка]],4,FALSE)</f>
        <v>ОХЛ</v>
      </c>
      <c r="H1540" t="str">
        <f>VLOOKUP(мпф1[[#This Row],[артикул]],[1]!Таблица213[[code]:[упаковка]],5,FALSE)</f>
        <v>табак</v>
      </c>
      <c r="I1540" s="7" cm="1">
        <f t="array" ref="I1540">INDEX('[1]прайс ЗПП'!$A$1:$D$1080,MATCH(1,(мпф1[[#This Row],[артикул]]='[1]прайс ЗПП'!$B$1:$B$1080)*(мпф1[[#This Row],[Source.Name.1]]='[1]прайс ЗПП'!$A$1:$A$1080),0),4)</f>
        <v>770.48643202755852</v>
      </c>
      <c r="J1540" s="7">
        <f>мпф1[[#This Row],[цена]]*мпф1[[#This Row],[объем]]</f>
        <v>851244.60649938229</v>
      </c>
      <c r="K1540" s="7">
        <v>4416.9740000000002</v>
      </c>
      <c r="L1540" t="s">
        <v>187</v>
      </c>
    </row>
    <row r="1541" spans="1:12" x14ac:dyDescent="0.35">
      <c r="A1541" t="s">
        <v>149</v>
      </c>
      <c r="B1541" t="s">
        <v>162</v>
      </c>
      <c r="C1541" t="s">
        <v>25</v>
      </c>
      <c r="D1541">
        <f>VLOOKUP(мпф1[[#This Row],[Номенклатура]],[1]!Таблица213[[product_name]:[упаковка]],7,FALSE)</f>
        <v>960</v>
      </c>
      <c r="E1541" t="s">
        <v>189</v>
      </c>
      <c r="F1541" s="7">
        <v>1109.7915309823745</v>
      </c>
      <c r="G1541" t="str">
        <f>VLOOKUP(мпф1[[#This Row],[артикул]],[1]!Таблица213[[code]:[упаковка]],4,FALSE)</f>
        <v>ОХЛ</v>
      </c>
      <c r="H1541" t="str">
        <f>VLOOKUP(мпф1[[#This Row],[артикул]],[1]!Таблица213[[code]:[упаковка]],5,FALSE)</f>
        <v>крыло</v>
      </c>
      <c r="I1541" s="7" cm="1">
        <f t="array" ref="I1541">INDEX('[1]прайс ЗПП'!$A$1:$D$1080,MATCH(1,(мпф1[[#This Row],[артикул]]='[1]прайс ЗПП'!$B$1:$B$1080)*(мпф1[[#This Row],[Source.Name.1]]='[1]прайс ЗПП'!$A$1:$A$1080),0),4)</f>
        <v>854.54328396850292</v>
      </c>
      <c r="J1541" s="7">
        <f>мпф1[[#This Row],[цена]]*мпф1[[#This Row],[объем]]</f>
        <v>948364.89940611087</v>
      </c>
      <c r="K1541" s="7">
        <v>1659.8</v>
      </c>
      <c r="L1541" t="s">
        <v>187</v>
      </c>
    </row>
    <row r="1542" spans="1:12" x14ac:dyDescent="0.35">
      <c r="A1542" t="s">
        <v>149</v>
      </c>
      <c r="B1542" t="s">
        <v>162</v>
      </c>
      <c r="C1542" t="s">
        <v>25</v>
      </c>
      <c r="D1542">
        <f>VLOOKUP(мпф1[[#This Row],[Номенклатура]],[1]!Таблица213[[product_name]:[упаковка]],7,FALSE)</f>
        <v>1064</v>
      </c>
      <c r="E1542" t="s">
        <v>62</v>
      </c>
      <c r="F1542" s="7">
        <v>336.36955854112426</v>
      </c>
      <c r="G1542" t="str">
        <f>VLOOKUP(мпф1[[#This Row],[артикул]],[1]!Таблица213[[code]:[упаковка]],4,FALSE)</f>
        <v>ОХЛ</v>
      </c>
      <c r="H1542" t="str">
        <f>VLOOKUP(мпф1[[#This Row],[артикул]],[1]!Таблица213[[code]:[упаковка]],5,FALSE)</f>
        <v>бедро</v>
      </c>
      <c r="I1542" s="7" cm="1">
        <f t="array" ref="I1542">INDEX('[1]прайс ЗПП'!$A$1:$D$1080,MATCH(1,(мпф1[[#This Row],[артикул]]='[1]прайс ЗПП'!$B$1:$B$1080)*(мпф1[[#This Row],[Source.Name.1]]='[1]прайс ЗПП'!$A$1:$A$1080),0),4)</f>
        <v>875.33684092610474</v>
      </c>
      <c r="J1542" s="7">
        <f>мпф1[[#This Row],[цена]]*мпф1[[#This Row],[объем]]</f>
        <v>294436.66675709619</v>
      </c>
      <c r="K1542" s="7">
        <v>1657.7</v>
      </c>
      <c r="L1542" t="s">
        <v>187</v>
      </c>
    </row>
    <row r="1543" spans="1:12" x14ac:dyDescent="0.35">
      <c r="A1543" t="s">
        <v>149</v>
      </c>
      <c r="B1543" t="s">
        <v>162</v>
      </c>
      <c r="C1543" t="s">
        <v>25</v>
      </c>
      <c r="D1543">
        <f>VLOOKUP(мпф1[[#This Row],[Номенклатура]],[1]!Таблица213[[product_name]:[упаковка]],7,FALSE)</f>
        <v>1066</v>
      </c>
      <c r="E1543" t="s">
        <v>63</v>
      </c>
      <c r="F1543" s="7">
        <v>327.87386309665419</v>
      </c>
      <c r="G1543" t="str">
        <f>VLOOKUP(мпф1[[#This Row],[артикул]],[1]!Таблица213[[code]:[упаковка]],4,FALSE)</f>
        <v>ОХЛ</v>
      </c>
      <c r="H1543" t="str">
        <f>VLOOKUP(мпф1[[#This Row],[артикул]],[1]!Таблица213[[code]:[упаковка]],5,FALSE)</f>
        <v>бедро</v>
      </c>
      <c r="I1543" s="7" cm="1">
        <f t="array" ref="I1543">INDEX('[1]прайс ЗПП'!$A$1:$D$1080,MATCH(1,(мпф1[[#This Row],[артикул]]='[1]прайс ЗПП'!$B$1:$B$1080)*(мпф1[[#This Row],[Source.Name.1]]='[1]прайс ЗПП'!$A$1:$A$1080),0),4)</f>
        <v>879.58391803767097</v>
      </c>
      <c r="J1543" s="7">
        <f>мпф1[[#This Row],[цена]]*мпф1[[#This Row],[объем]]</f>
        <v>288392.57712470205</v>
      </c>
      <c r="K1543" s="7">
        <v>1545.8000000000002</v>
      </c>
      <c r="L1543" t="s">
        <v>187</v>
      </c>
    </row>
    <row r="1544" spans="1:12" x14ac:dyDescent="0.35">
      <c r="A1544" t="s">
        <v>149</v>
      </c>
      <c r="B1544" t="s">
        <v>162</v>
      </c>
      <c r="C1544" t="s">
        <v>25</v>
      </c>
      <c r="D1544">
        <f>VLOOKUP(мпф1[[#This Row],[Номенклатура]],[1]!Таблица213[[product_name]:[упаковка]],7,FALSE)</f>
        <v>1065</v>
      </c>
      <c r="E1544" t="s">
        <v>64</v>
      </c>
      <c r="F1544" s="7">
        <v>334.39412513125114</v>
      </c>
      <c r="G1544" t="str">
        <f>VLOOKUP(мпф1[[#This Row],[артикул]],[1]!Таблица213[[code]:[упаковка]],4,FALSE)</f>
        <v>ОХЛ</v>
      </c>
      <c r="H1544" t="str">
        <f>VLOOKUP(мпф1[[#This Row],[артикул]],[1]!Таблица213[[code]:[упаковка]],5,FALSE)</f>
        <v>филе</v>
      </c>
      <c r="I1544" s="7" cm="1">
        <f t="array" ref="I1544">INDEX('[1]прайс ЗПП'!$A$1:$D$1080,MATCH(1,(мпф1[[#This Row],[артикул]]='[1]прайс ЗПП'!$B$1:$B$1080)*(мпф1[[#This Row],[Source.Name.1]]='[1]прайс ЗПП'!$A$1:$A$1080),0),4)</f>
        <v>1029.9484861596627</v>
      </c>
      <c r="J1544" s="7">
        <f>мпф1[[#This Row],[цена]]*мпф1[[#This Row],[объем]]</f>
        <v>344408.72295961692</v>
      </c>
      <c r="K1544" s="7">
        <v>14348.800000000001</v>
      </c>
      <c r="L1544" t="s">
        <v>187</v>
      </c>
    </row>
    <row r="1545" spans="1:12" x14ac:dyDescent="0.35">
      <c r="A1545" t="s">
        <v>149</v>
      </c>
      <c r="B1545" t="s">
        <v>162</v>
      </c>
      <c r="C1545" t="s">
        <v>25</v>
      </c>
      <c r="D1545">
        <f>VLOOKUP(мпф1[[#This Row],[Номенклатура]],[1]!Таблица213[[product_name]:[упаковка]],7,FALSE)</f>
        <v>744</v>
      </c>
      <c r="E1545" s="22" t="s">
        <v>92</v>
      </c>
      <c r="F1545" s="7">
        <v>6666.8748078576418</v>
      </c>
      <c r="G1545" t="str">
        <f>VLOOKUP(мпф1[[#This Row],[артикул]],[1]!Таблица213[[code]:[упаковка]],4,FALSE)</f>
        <v>ОХЛ</v>
      </c>
      <c r="H1545" t="str">
        <f>VLOOKUP(мпф1[[#This Row],[артикул]],[1]!Таблица213[[code]:[упаковка]],5,FALSE)</f>
        <v>шея</v>
      </c>
      <c r="I1545" s="7" cm="1">
        <f t="array" ref="I1545">INDEX('[1]прайс ЗПП'!$A$1:$D$1080,MATCH(1,(мпф1[[#This Row],[артикул]]='[1]прайс ЗПП'!$B$1:$B$1080)*(мпф1[[#This Row],[Source.Name.1]]='[1]прайс ЗПП'!$A$1:$A$1080),0),4)</f>
        <v>348.45623560761521</v>
      </c>
      <c r="J1545" s="7">
        <f>мпф1[[#This Row],[цена]]*мпф1[[#This Row],[объем]]</f>
        <v>2323114.0988133168</v>
      </c>
      <c r="K1545" s="7">
        <v>2872.8</v>
      </c>
      <c r="L1545" t="s">
        <v>187</v>
      </c>
    </row>
    <row r="1546" spans="1:12" x14ac:dyDescent="0.35">
      <c r="A1546" t="s">
        <v>149</v>
      </c>
      <c r="B1546" t="s">
        <v>190</v>
      </c>
      <c r="C1546" t="s">
        <v>25</v>
      </c>
      <c r="D1546">
        <f>VLOOKUP(мпф1[[#This Row],[Номенклатура]],[1]!Таблица213[[product_name]:[упаковка]],7,FALSE)</f>
        <v>701</v>
      </c>
      <c r="E1546" t="s">
        <v>26</v>
      </c>
      <c r="F1546" s="7">
        <v>2771.8059111185671</v>
      </c>
      <c r="G1546" t="str">
        <f>VLOOKUP(мпф1[[#This Row],[артикул]],[1]!Таблица213[[code]:[упаковка]],4,FALSE)</f>
        <v>ОХЛ</v>
      </c>
      <c r="H1546" t="str">
        <f>VLOOKUP(мпф1[[#This Row],[артикул]],[1]!Таблица213[[code]:[упаковка]],5,FALSE)</f>
        <v>тушка</v>
      </c>
      <c r="I1546" s="7" cm="1">
        <f t="array" ref="I1546">INDEX('[1]прайс ЗПП'!$A$1:$D$1080,MATCH(1,(мпф1[[#This Row],[артикул]]='[1]прайс ЗПП'!$B$1:$B$1080)*(мпф1[[#This Row],[Source.Name.1]]='[1]прайс ЗПП'!$A$1:$A$1080),0),4)</f>
        <v>831.39358621564099</v>
      </c>
      <c r="J1546" s="7">
        <f>мпф1[[#This Row],[цена]]*мпф1[[#This Row],[объем]]</f>
        <v>2304461.6567385779</v>
      </c>
      <c r="K1546" s="7">
        <v>1328</v>
      </c>
      <c r="L1546" t="s">
        <v>187</v>
      </c>
    </row>
    <row r="1547" spans="1:12" x14ac:dyDescent="0.35">
      <c r="A1547" t="s">
        <v>149</v>
      </c>
      <c r="B1547" t="s">
        <v>190</v>
      </c>
      <c r="C1547" t="s">
        <v>25</v>
      </c>
      <c r="D1547">
        <f>VLOOKUP(мпф1[[#This Row],[Номенклатура]],[1]!Таблица213[[product_name]:[упаковка]],7,FALSE)</f>
        <v>702</v>
      </c>
      <c r="E1547" t="s">
        <v>72</v>
      </c>
      <c r="F1547" s="7">
        <v>3331.8217793540343</v>
      </c>
      <c r="G1547" t="str">
        <f>VLOOKUP(мпф1[[#This Row],[артикул]],[1]!Таблица213[[code]:[упаковка]],4,FALSE)</f>
        <v>ОХЛ</v>
      </c>
      <c r="H1547" t="str">
        <f>VLOOKUP(мпф1[[#This Row],[артикул]],[1]!Таблица213[[code]:[упаковка]],5,FALSE)</f>
        <v>тушка</v>
      </c>
      <c r="I1547" s="7" cm="1">
        <f t="array" ref="I1547">INDEX('[1]прайс ЗПП'!$A$1:$D$1080,MATCH(1,(мпф1[[#This Row],[артикул]]='[1]прайс ЗПП'!$B$1:$B$1080)*(мпф1[[#This Row],[Source.Name.1]]='[1]прайс ЗПП'!$A$1:$A$1080),0),4)</f>
        <v>797.87428624664904</v>
      </c>
      <c r="J1547" s="7">
        <f>мпф1[[#This Row],[цена]]*мпф1[[#This Row],[объем]]</f>
        <v>2658374.9241031404</v>
      </c>
      <c r="K1547" s="7">
        <v>3532.5322258799697</v>
      </c>
      <c r="L1547" t="s">
        <v>187</v>
      </c>
    </row>
    <row r="1548" spans="1:12" x14ac:dyDescent="0.35">
      <c r="A1548" t="s">
        <v>149</v>
      </c>
      <c r="B1548" t="s">
        <v>190</v>
      </c>
      <c r="C1548" t="s">
        <v>25</v>
      </c>
      <c r="D1548">
        <f>VLOOKUP(мпф1[[#This Row],[Номенклатура]],[1]!Таблица213[[product_name]:[упаковка]],7,FALSE)</f>
        <v>710</v>
      </c>
      <c r="E1548" t="s">
        <v>28</v>
      </c>
      <c r="F1548" s="7">
        <v>4438.7972497299725</v>
      </c>
      <c r="G1548" t="str">
        <f>VLOOKUP(мпф1[[#This Row],[артикул]],[1]!Таблица213[[code]:[упаковка]],4,FALSE)</f>
        <v>ОХЛ</v>
      </c>
      <c r="H1548" t="str">
        <f>VLOOKUP(мпф1[[#This Row],[артикул]],[1]!Таблица213[[code]:[упаковка]],5,FALSE)</f>
        <v>бедро</v>
      </c>
      <c r="I1548" s="7" cm="1">
        <f t="array" ref="I1548">INDEX('[1]прайс ЗПП'!$A$1:$D$1080,MATCH(1,(мпф1[[#This Row],[артикул]]='[1]прайс ЗПП'!$B$1:$B$1080)*(мпф1[[#This Row],[Source.Name.1]]='[1]прайс ЗПП'!$A$1:$A$1080),0),4)</f>
        <v>847.31543537391588</v>
      </c>
      <c r="J1548" s="7">
        <f>мпф1[[#This Row],[цена]]*мпф1[[#This Row],[объем]]</f>
        <v>3761061.4241914921</v>
      </c>
      <c r="K1548" s="7">
        <v>1326</v>
      </c>
      <c r="L1548" t="s">
        <v>187</v>
      </c>
    </row>
    <row r="1549" spans="1:12" x14ac:dyDescent="0.35">
      <c r="A1549" t="s">
        <v>149</v>
      </c>
      <c r="B1549" t="s">
        <v>190</v>
      </c>
      <c r="C1549" t="s">
        <v>25</v>
      </c>
      <c r="D1549">
        <f>VLOOKUP(мпф1[[#This Row],[Номенклатура]],[1]!Таблица213[[product_name]:[упаковка]],7,FALSE)</f>
        <v>711</v>
      </c>
      <c r="E1549" t="s">
        <v>73</v>
      </c>
      <c r="F1549" s="7">
        <v>19428.572152255296</v>
      </c>
      <c r="G1549" t="str">
        <f>VLOOKUP(мпф1[[#This Row],[артикул]],[1]!Таблица213[[code]:[упаковка]],4,FALSE)</f>
        <v>ОХЛ</v>
      </c>
      <c r="H1549" t="str">
        <f>VLOOKUP(мпф1[[#This Row],[артикул]],[1]!Таблица213[[code]:[упаковка]],5,FALSE)</f>
        <v>бедро</v>
      </c>
      <c r="I1549" s="7" cm="1">
        <f t="array" ref="I1549">INDEX('[1]прайс ЗПП'!$A$1:$D$1080,MATCH(1,(мпф1[[#This Row],[артикул]]='[1]прайс ЗПП'!$B$1:$B$1080)*(мпф1[[#This Row],[Source.Name.1]]='[1]прайс ЗПП'!$A$1:$A$1080),0),4)</f>
        <v>815.33540730986954</v>
      </c>
      <c r="J1549" s="7">
        <f>мпф1[[#This Row],[цена]]*мпф1[[#This Row],[объем]]</f>
        <v>15840802.789208259</v>
      </c>
      <c r="K1549" s="7">
        <v>3868.2</v>
      </c>
      <c r="L1549" t="s">
        <v>187</v>
      </c>
    </row>
    <row r="1550" spans="1:12" x14ac:dyDescent="0.35">
      <c r="A1550" t="s">
        <v>149</v>
      </c>
      <c r="B1550" t="s">
        <v>190</v>
      </c>
      <c r="C1550" t="s">
        <v>25</v>
      </c>
      <c r="D1550">
        <f>VLOOKUP(мпф1[[#This Row],[Номенклатура]],[1]!Таблица213[[product_name]:[упаковка]],7,FALSE)</f>
        <v>712</v>
      </c>
      <c r="E1550" t="s">
        <v>30</v>
      </c>
      <c r="F1550" s="7">
        <v>3326.4467983467903</v>
      </c>
      <c r="G1550" t="str">
        <f>VLOOKUP(мпф1[[#This Row],[артикул]],[1]!Таблица213[[code]:[упаковка]],4,FALSE)</f>
        <v>ОХЛ</v>
      </c>
      <c r="H1550" t="str">
        <f>VLOOKUP(мпф1[[#This Row],[артикул]],[1]!Таблица213[[code]:[упаковка]],5,FALSE)</f>
        <v>голень</v>
      </c>
      <c r="I1550" s="7" cm="1">
        <f t="array" ref="I1550">INDEX('[1]прайс ЗПП'!$A$1:$D$1080,MATCH(1,(мпф1[[#This Row],[артикул]]='[1]прайс ЗПП'!$B$1:$B$1080)*(мпф1[[#This Row],[Source.Name.1]]='[1]прайс ЗПП'!$A$1:$A$1080),0),4)</f>
        <v>881.2573467552927</v>
      </c>
      <c r="J1550" s="7">
        <f>мпф1[[#This Row],[цена]]*мпф1[[#This Row],[объем]]</f>
        <v>2931455.6796337306</v>
      </c>
      <c r="K1550" s="7">
        <v>1657.0919999999999</v>
      </c>
      <c r="L1550" t="s">
        <v>187</v>
      </c>
    </row>
    <row r="1551" spans="1:12" x14ac:dyDescent="0.35">
      <c r="A1551" t="s">
        <v>149</v>
      </c>
      <c r="B1551" t="s">
        <v>190</v>
      </c>
      <c r="C1551" t="s">
        <v>25</v>
      </c>
      <c r="D1551">
        <f>VLOOKUP(мпф1[[#This Row],[Номенклатура]],[1]!Таблица213[[product_name]:[упаковка]],7,FALSE)</f>
        <v>713</v>
      </c>
      <c r="E1551" t="s">
        <v>74</v>
      </c>
      <c r="F1551" s="7">
        <v>6658.2312163825327</v>
      </c>
      <c r="G1551" t="str">
        <f>VLOOKUP(мпф1[[#This Row],[артикул]],[1]!Таблица213[[code]:[упаковка]],4,FALSE)</f>
        <v>ОХЛ</v>
      </c>
      <c r="H1551" t="str">
        <f>VLOOKUP(мпф1[[#This Row],[артикул]],[1]!Таблица213[[code]:[упаковка]],5,FALSE)</f>
        <v>голень</v>
      </c>
      <c r="I1551" s="7" cm="1">
        <f t="array" ref="I1551">INDEX('[1]прайс ЗПП'!$A$1:$D$1080,MATCH(1,(мпф1[[#This Row],[артикул]]='[1]прайс ЗПП'!$B$1:$B$1080)*(мпф1[[#This Row],[Source.Name.1]]='[1]прайс ЗПП'!$A$1:$A$1080),0),4)</f>
        <v>846.90968804083275</v>
      </c>
      <c r="J1551" s="7">
        <f>мпф1[[#This Row],[цена]]*мпф1[[#This Row],[объем]]</f>
        <v>5638920.5223702649</v>
      </c>
      <c r="K1551" s="7">
        <v>1760.8</v>
      </c>
      <c r="L1551" t="s">
        <v>187</v>
      </c>
    </row>
    <row r="1552" spans="1:12" x14ac:dyDescent="0.35">
      <c r="A1552" t="s">
        <v>149</v>
      </c>
      <c r="B1552" t="s">
        <v>190</v>
      </c>
      <c r="C1552" t="s">
        <v>25</v>
      </c>
      <c r="D1552">
        <f>VLOOKUP(мпф1[[#This Row],[Номенклатура]],[1]!Таблица213[[product_name]:[упаковка]],7,FALSE)</f>
        <v>714</v>
      </c>
      <c r="E1552" t="s">
        <v>32</v>
      </c>
      <c r="F1552" s="7">
        <v>3884.6935576728661</v>
      </c>
      <c r="G1552" t="str">
        <f>VLOOKUP(мпф1[[#This Row],[артикул]],[1]!Таблица213[[code]:[упаковка]],4,FALSE)</f>
        <v>ОХЛ</v>
      </c>
      <c r="H1552" t="str">
        <f>VLOOKUP(мпф1[[#This Row],[артикул]],[1]!Таблица213[[code]:[упаковка]],5,FALSE)</f>
        <v>крыло</v>
      </c>
      <c r="I1552" s="7" cm="1">
        <f t="array" ref="I1552">INDEX('[1]прайс ЗПП'!$A$1:$D$1080,MATCH(1,(мпф1[[#This Row],[артикул]]='[1]прайс ЗПП'!$B$1:$B$1080)*(мпф1[[#This Row],[Source.Name.1]]='[1]прайс ЗПП'!$A$1:$A$1080),0),4)</f>
        <v>863.97117439677174</v>
      </c>
      <c r="J1552" s="7">
        <f>мпф1[[#This Row],[цена]]*мпф1[[#This Row],[объем]]</f>
        <v>3356263.2551941993</v>
      </c>
      <c r="K1552" s="7">
        <v>649.72870053424856</v>
      </c>
      <c r="L1552" t="s">
        <v>187</v>
      </c>
    </row>
    <row r="1553" spans="1:12" x14ac:dyDescent="0.35">
      <c r="A1553" t="s">
        <v>149</v>
      </c>
      <c r="B1553" t="s">
        <v>190</v>
      </c>
      <c r="C1553" t="s">
        <v>25</v>
      </c>
      <c r="D1553">
        <f>VLOOKUP(мпф1[[#This Row],[Номенклатура]],[1]!Таблица213[[product_name]:[упаковка]],7,FALSE)</f>
        <v>715</v>
      </c>
      <c r="E1553" t="s">
        <v>75</v>
      </c>
      <c r="F1553" s="7">
        <v>8329.8371826856728</v>
      </c>
      <c r="G1553" t="str">
        <f>VLOOKUP(мпф1[[#This Row],[артикул]],[1]!Таблица213[[code]:[упаковка]],4,FALSE)</f>
        <v>ОХЛ</v>
      </c>
      <c r="H1553" t="str">
        <f>VLOOKUP(мпф1[[#This Row],[артикул]],[1]!Таблица213[[code]:[упаковка]],5,FALSE)</f>
        <v>крыло</v>
      </c>
      <c r="I1553" s="7" cm="1">
        <f t="array" ref="I1553">INDEX('[1]прайс ЗПП'!$A$1:$D$1080,MATCH(1,(мпф1[[#This Row],[артикул]]='[1]прайс ЗПП'!$B$1:$B$1080)*(мпф1[[#This Row],[Source.Name.1]]='[1]прайс ЗПП'!$A$1:$A$1080),0),4)</f>
        <v>832.38313574687209</v>
      </c>
      <c r="J1553" s="7">
        <f>мпф1[[#This Row],[цена]]*мпф1[[#This Row],[объем]]</f>
        <v>6933615.9943847908</v>
      </c>
      <c r="K1553" s="7">
        <v>651.63203229749047</v>
      </c>
      <c r="L1553" t="s">
        <v>187</v>
      </c>
    </row>
    <row r="1554" spans="1:12" x14ac:dyDescent="0.35">
      <c r="A1554" t="s">
        <v>149</v>
      </c>
      <c r="B1554" t="s">
        <v>190</v>
      </c>
      <c r="C1554" t="s">
        <v>25</v>
      </c>
      <c r="D1554">
        <f>VLOOKUP(мпф1[[#This Row],[Номенклатура]],[1]!Таблица213[[product_name]:[упаковка]],7,FALSE)</f>
        <v>716</v>
      </c>
      <c r="E1554" t="s">
        <v>34</v>
      </c>
      <c r="F1554" s="7">
        <v>553.45239340039575</v>
      </c>
      <c r="G1554" t="str">
        <f>VLOOKUP(мпф1[[#This Row],[артикул]],[1]!Таблица213[[code]:[упаковка]],4,FALSE)</f>
        <v>ОХЛ</v>
      </c>
      <c r="H1554" t="str">
        <f>VLOOKUP(мпф1[[#This Row],[артикул]],[1]!Таблица213[[code]:[упаковка]],5,FALSE)</f>
        <v>четвертина</v>
      </c>
      <c r="I1554" s="7" cm="1">
        <f t="array" ref="I1554">INDEX('[1]прайс ЗПП'!$A$1:$D$1080,MATCH(1,(мпф1[[#This Row],[артикул]]='[1]прайс ЗПП'!$B$1:$B$1080)*(мпф1[[#This Row],[Source.Name.1]]='[1]прайс ЗПП'!$A$1:$A$1080),0),4)</f>
        <v>825.69115343616738</v>
      </c>
      <c r="J1554" s="7">
        <f>мпф1[[#This Row],[цена]]*мпф1[[#This Row],[объем]]</f>
        <v>456980.74507878022</v>
      </c>
      <c r="K1554" s="7">
        <v>2364.3556360919042</v>
      </c>
      <c r="L1554" t="s">
        <v>187</v>
      </c>
    </row>
    <row r="1555" spans="1:12" x14ac:dyDescent="0.35">
      <c r="A1555" t="s">
        <v>149</v>
      </c>
      <c r="B1555" t="s">
        <v>190</v>
      </c>
      <c r="C1555" t="s">
        <v>25</v>
      </c>
      <c r="D1555">
        <f>VLOOKUP(мпф1[[#This Row],[Номенклатура]],[1]!Таблица213[[product_name]:[упаковка]],7,FALSE)</f>
        <v>717</v>
      </c>
      <c r="E1555" t="s">
        <v>76</v>
      </c>
      <c r="F1555" s="7">
        <v>6666.8748078576418</v>
      </c>
      <c r="G1555" t="str">
        <f>VLOOKUP(мпф1[[#This Row],[артикул]],[1]!Таблица213[[code]:[упаковка]],4,FALSE)</f>
        <v>ОХЛ</v>
      </c>
      <c r="H1555" t="str">
        <f>VLOOKUP(мпф1[[#This Row],[артикул]],[1]!Таблица213[[code]:[упаковка]],5,FALSE)</f>
        <v>четвертина</v>
      </c>
      <c r="I1555" s="7" cm="1">
        <f t="array" ref="I1555">INDEX('[1]прайс ЗПП'!$A$1:$D$1080,MATCH(1,(мпф1[[#This Row],[артикул]]='[1]прайс ЗПП'!$B$1:$B$1080)*(мпф1[[#This Row],[Source.Name.1]]='[1]прайс ЗПП'!$A$1:$A$1080),0),4)</f>
        <v>798.5908177835737</v>
      </c>
      <c r="J1555" s="7">
        <f>мпф1[[#This Row],[цена]]*мпф1[[#This Row],[объем]]</f>
        <v>5324105.00486774</v>
      </c>
      <c r="K1555" s="7">
        <v>583.76545598142411</v>
      </c>
      <c r="L1555" t="s">
        <v>187</v>
      </c>
    </row>
    <row r="1556" spans="1:12" x14ac:dyDescent="0.35">
      <c r="A1556" t="s">
        <v>149</v>
      </c>
      <c r="B1556" t="s">
        <v>190</v>
      </c>
      <c r="C1556" t="s">
        <v>25</v>
      </c>
      <c r="D1556">
        <f>VLOOKUP(мпф1[[#This Row],[Номенклатура]],[1]!Таблица213[[product_name]:[упаковка]],7,FALSE)</f>
        <v>718</v>
      </c>
      <c r="E1556" t="s">
        <v>36</v>
      </c>
      <c r="F1556" s="7">
        <v>4993.0271624569841</v>
      </c>
      <c r="G1556" t="str">
        <f>VLOOKUP(мпф1[[#This Row],[артикул]],[1]!Таблица213[[code]:[упаковка]],4,FALSE)</f>
        <v>ОХЛ</v>
      </c>
      <c r="H1556" t="str">
        <f>VLOOKUP(мпф1[[#This Row],[артикул]],[1]!Таблица213[[code]:[упаковка]],5,FALSE)</f>
        <v>филе</v>
      </c>
      <c r="I1556" s="7" cm="1">
        <f t="array" ref="I1556">INDEX('[1]прайс ЗПП'!$A$1:$D$1080,MATCH(1,(мпф1[[#This Row],[артикул]]='[1]прайс ЗПП'!$B$1:$B$1080)*(мпф1[[#This Row],[Source.Name.1]]='[1]прайс ЗПП'!$A$1:$A$1080),0),4)</f>
        <v>1117.5793608256045</v>
      </c>
      <c r="J1556" s="7">
        <f>мпф1[[#This Row],[цена]]*мпф1[[#This Row],[объем]]</f>
        <v>5580104.1048035575</v>
      </c>
      <c r="K1556" s="7">
        <v>3122.3184135729757</v>
      </c>
      <c r="L1556" t="s">
        <v>187</v>
      </c>
    </row>
    <row r="1557" spans="1:12" x14ac:dyDescent="0.35">
      <c r="A1557" t="s">
        <v>149</v>
      </c>
      <c r="B1557" t="s">
        <v>190</v>
      </c>
      <c r="C1557" t="s">
        <v>25</v>
      </c>
      <c r="D1557">
        <f>VLOOKUP(мпф1[[#This Row],[Номенклатура]],[1]!Таблица213[[product_name]:[упаковка]],7,FALSE)</f>
        <v>719</v>
      </c>
      <c r="E1557" t="s">
        <v>77</v>
      </c>
      <c r="F1557" s="7">
        <v>19425.361098412908</v>
      </c>
      <c r="G1557" t="str">
        <f>VLOOKUP(мпф1[[#This Row],[артикул]],[1]!Таблица213[[code]:[упаковка]],4,FALSE)</f>
        <v>ОХЛ</v>
      </c>
      <c r="H1557" t="str">
        <f>VLOOKUP(мпф1[[#This Row],[артикул]],[1]!Таблица213[[code]:[упаковка]],5,FALSE)</f>
        <v>филе</v>
      </c>
      <c r="I1557" s="7" cm="1">
        <f t="array" ref="I1557">INDEX('[1]прайс ЗПП'!$A$1:$D$1080,MATCH(1,(мпф1[[#This Row],[артикул]]='[1]прайс ЗПП'!$B$1:$B$1080)*(мпф1[[#This Row],[Source.Name.1]]='[1]прайс ЗПП'!$A$1:$A$1080),0),4)</f>
        <v>1081.9224042223073</v>
      </c>
      <c r="J1557" s="7">
        <f>мпф1[[#This Row],[цена]]*мпф1[[#This Row],[объем]]</f>
        <v>21016733.382481374</v>
      </c>
      <c r="K1557" s="7">
        <v>3137.6430053946588</v>
      </c>
      <c r="L1557" t="s">
        <v>187</v>
      </c>
    </row>
    <row r="1558" spans="1:12" x14ac:dyDescent="0.35">
      <c r="A1558" t="s">
        <v>149</v>
      </c>
      <c r="B1558" t="s">
        <v>190</v>
      </c>
      <c r="C1558" t="s">
        <v>25</v>
      </c>
      <c r="D1558">
        <f>VLOOKUP(мпф1[[#This Row],[Номенклатура]],[1]!Таблица213[[product_name]:[упаковка]],7,FALSE)</f>
        <v>727</v>
      </c>
      <c r="E1558" t="s">
        <v>38</v>
      </c>
      <c r="F1558" s="7">
        <v>2772.0785477655618</v>
      </c>
      <c r="G1558" t="str">
        <f>VLOOKUP(мпф1[[#This Row],[артикул]],[1]!Таблица213[[code]:[упаковка]],4,FALSE)</f>
        <v>ОХЛ</v>
      </c>
      <c r="H1558" t="str">
        <f>VLOOKUP(мпф1[[#This Row],[артикул]],[1]!Таблица213[[code]:[упаковка]],5,FALSE)</f>
        <v>грудка</v>
      </c>
      <c r="I1558" s="7" cm="1">
        <f t="array" ref="I1558">INDEX('[1]прайс ЗПП'!$A$1:$D$1080,MATCH(1,(мпф1[[#This Row],[артикул]]='[1]прайс ЗПП'!$B$1:$B$1080)*(мпф1[[#This Row],[Source.Name.1]]='[1]прайс ЗПП'!$A$1:$A$1080),0),4)</f>
        <v>893.07173356873875</v>
      </c>
      <c r="J1558" s="7">
        <f>мпф1[[#This Row],[цена]]*мпф1[[#This Row],[объем]]</f>
        <v>2475664.9942417019</v>
      </c>
      <c r="K1558" s="7">
        <v>2690.5948124762767</v>
      </c>
      <c r="L1558" t="s">
        <v>187</v>
      </c>
    </row>
    <row r="1559" spans="1:12" x14ac:dyDescent="0.35">
      <c r="A1559" t="s">
        <v>149</v>
      </c>
      <c r="B1559" t="s">
        <v>190</v>
      </c>
      <c r="C1559" t="s">
        <v>25</v>
      </c>
      <c r="D1559">
        <f>VLOOKUP(мпф1[[#This Row],[Номенклатура]],[1]!Таблица213[[product_name]:[упаковка]],7,FALSE)</f>
        <v>725</v>
      </c>
      <c r="E1559" t="s">
        <v>78</v>
      </c>
      <c r="F1559" s="7">
        <v>6334.4469246455919</v>
      </c>
      <c r="G1559" t="str">
        <f>VLOOKUP(мпф1[[#This Row],[артикул]],[1]!Таблица213[[code]:[упаковка]],4,FALSE)</f>
        <v>ОХЛ</v>
      </c>
      <c r="H1559" t="str">
        <f>VLOOKUP(мпф1[[#This Row],[артикул]],[1]!Таблица213[[code]:[упаковка]],5,FALSE)</f>
        <v>грудка</v>
      </c>
      <c r="I1559" s="7" cm="1">
        <f t="array" ref="I1559">INDEX('[1]прайс ЗПП'!$A$1:$D$1080,MATCH(1,(мпф1[[#This Row],[артикул]]='[1]прайс ЗПП'!$B$1:$B$1080)*(мпф1[[#This Row],[Source.Name.1]]='[1]прайс ЗПП'!$A$1:$A$1080),0),4)</f>
        <v>864.02273416654589</v>
      </c>
      <c r="J1559" s="7">
        <f>мпф1[[#This Row],[цена]]*мпф1[[#This Row],[объем]]</f>
        <v>5473106.1512651527</v>
      </c>
      <c r="K1559" s="7">
        <v>571.68334097287493</v>
      </c>
      <c r="L1559" t="s">
        <v>187</v>
      </c>
    </row>
    <row r="1560" spans="1:12" x14ac:dyDescent="0.35">
      <c r="A1560" t="s">
        <v>149</v>
      </c>
      <c r="B1560" t="s">
        <v>190</v>
      </c>
      <c r="C1560" t="s">
        <v>25</v>
      </c>
      <c r="D1560">
        <f>VLOOKUP(мпф1[[#This Row],[Номенклатура]],[1]!Таблица213[[product_name]:[упаковка]],7,FALSE)</f>
        <v>721</v>
      </c>
      <c r="E1560" t="s">
        <v>183</v>
      </c>
      <c r="F1560" s="7">
        <v>109.9634476214251</v>
      </c>
      <c r="G1560" t="str">
        <f>VLOOKUP(мпф1[[#This Row],[артикул]],[1]!Таблица213[[code]:[упаковка]],4,FALSE)</f>
        <v>ОХЛ</v>
      </c>
      <c r="H1560" t="str">
        <f>VLOOKUP(мпф1[[#This Row],[артикул]],[1]!Таблица213[[code]:[упаковка]],5,FALSE)</f>
        <v>половинка</v>
      </c>
      <c r="I1560" s="7" cm="1">
        <f t="array" ref="I1560">INDEX('[1]прайс ЗПП'!$A$1:$D$1080,MATCH(1,(мпф1[[#This Row],[артикул]]='[1]прайс ЗПП'!$B$1:$B$1080)*(мпф1[[#This Row],[Source.Name.1]]='[1]прайс ЗПП'!$A$1:$A$1080),0),4)</f>
        <v>822.0997319211898</v>
      </c>
      <c r="J1560" s="7">
        <f>мпф1[[#This Row],[цена]]*мпф1[[#This Row],[объем]]</f>
        <v>90400.920810703377</v>
      </c>
      <c r="K1560" s="7">
        <v>2183.2989184917251</v>
      </c>
      <c r="L1560" t="s">
        <v>187</v>
      </c>
    </row>
    <row r="1561" spans="1:12" x14ac:dyDescent="0.35">
      <c r="A1561" t="s">
        <v>149</v>
      </c>
      <c r="B1561" t="s">
        <v>190</v>
      </c>
      <c r="C1561" t="s">
        <v>25</v>
      </c>
      <c r="D1561">
        <f>VLOOKUP(мпф1[[#This Row],[Номенклатура]],[1]!Таблица213[[product_name]:[упаковка]],7,FALSE)</f>
        <v>29</v>
      </c>
      <c r="E1561" t="s">
        <v>79</v>
      </c>
      <c r="F1561" s="7">
        <v>2442.6224040057609</v>
      </c>
      <c r="G1561" t="str">
        <f>VLOOKUP(мпф1[[#This Row],[артикул]],[1]!Таблица213[[code]:[упаковка]],4,FALSE)</f>
        <v>ОХЛ</v>
      </c>
      <c r="H1561" t="str">
        <f>VLOOKUP(мпф1[[#This Row],[артикул]],[1]!Таблица213[[code]:[упаковка]],5,FALSE)</f>
        <v>табак</v>
      </c>
      <c r="I1561" s="7" cm="1">
        <f t="array" ref="I1561">INDEX('[1]прайс ЗПП'!$A$1:$D$1080,MATCH(1,(мпф1[[#This Row],[артикул]]='[1]прайс ЗПП'!$B$1:$B$1080)*(мпф1[[#This Row],[Source.Name.1]]='[1]прайс ЗПП'!$A$1:$A$1080),0),4)</f>
        <v>756.2715951427773</v>
      </c>
      <c r="J1561" s="7">
        <f>мпф1[[#This Row],[цена]]*мпф1[[#This Row],[объем]]</f>
        <v>1847285.9418089222</v>
      </c>
      <c r="K1561" s="7">
        <v>1914.1827490538603</v>
      </c>
      <c r="L1561" t="s">
        <v>187</v>
      </c>
    </row>
    <row r="1562" spans="1:12" x14ac:dyDescent="0.35">
      <c r="A1562" t="s">
        <v>149</v>
      </c>
      <c r="B1562" t="s">
        <v>190</v>
      </c>
      <c r="C1562" t="s">
        <v>25</v>
      </c>
      <c r="D1562">
        <f>VLOOKUP(мпф1[[#This Row],[Номенклатура]],[1]!Таблица213[[product_name]:[упаковка]],7,FALSE)</f>
        <v>30</v>
      </c>
      <c r="E1562" t="s">
        <v>80</v>
      </c>
      <c r="F1562" s="7">
        <v>5552.4977573984615</v>
      </c>
      <c r="G1562" t="str">
        <f>VLOOKUP(мпф1[[#This Row],[артикул]],[1]!Таблица213[[code]:[упаковка]],4,FALSE)</f>
        <v>ОХЛ</v>
      </c>
      <c r="H1562" t="str">
        <f>VLOOKUP(мпф1[[#This Row],[артикул]],[1]!Таблица213[[code]:[упаковка]],5,FALSE)</f>
        <v>рагу</v>
      </c>
      <c r="I1562" s="7" cm="1">
        <f t="array" ref="I1562">INDEX('[1]прайс ЗПП'!$A$1:$D$1080,MATCH(1,(мпф1[[#This Row],[артикул]]='[1]прайс ЗПП'!$B$1:$B$1080)*(мпф1[[#This Row],[Source.Name.1]]='[1]прайс ЗПП'!$A$1:$A$1080),0),4)</f>
        <v>711.47117573963283</v>
      </c>
      <c r="J1562" s="7">
        <f>мпф1[[#This Row],[цена]]*мпф1[[#This Row],[объем]]</f>
        <v>3950442.107747958</v>
      </c>
      <c r="K1562" s="7">
        <v>653.58714863298928</v>
      </c>
      <c r="L1562" t="s">
        <v>187</v>
      </c>
    </row>
    <row r="1563" spans="1:12" x14ac:dyDescent="0.35">
      <c r="A1563" t="s">
        <v>149</v>
      </c>
      <c r="B1563" t="s">
        <v>190</v>
      </c>
      <c r="C1563" t="s">
        <v>25</v>
      </c>
      <c r="D1563">
        <f>VLOOKUP(мпф1[[#This Row],[Номенклатура]],[1]!Таблица213[[product_name]:[упаковка]],7,FALSE)</f>
        <v>781</v>
      </c>
      <c r="E1563" t="s">
        <v>188</v>
      </c>
      <c r="F1563" s="7">
        <v>2994.8630789750669</v>
      </c>
      <c r="G1563" t="str">
        <f>VLOOKUP(мпф1[[#This Row],[артикул]],[1]!Таблица213[[code]:[упаковка]],4,FALSE)</f>
        <v>ОХЛ</v>
      </c>
      <c r="H1563" t="str">
        <f>VLOOKUP(мпф1[[#This Row],[артикул]],[1]!Таблица213[[code]:[упаковка]],5,FALSE)</f>
        <v>спинка</v>
      </c>
      <c r="I1563" s="7" cm="1">
        <f t="array" ref="I1563">INDEX('[1]прайс ЗПП'!$A$1:$D$1080,MATCH(1,(мпф1[[#This Row],[артикул]]='[1]прайс ЗПП'!$B$1:$B$1080)*(мпф1[[#This Row],[Source.Name.1]]='[1]прайс ЗПП'!$A$1:$A$1080),0),4)</f>
        <v>364.1780019666802</v>
      </c>
      <c r="J1563" s="7">
        <f>мпф1[[#This Row],[цена]]*мпф1[[#This Row],[объем]]</f>
        <v>1090663.2522649199</v>
      </c>
      <c r="K1563" s="7">
        <v>656.15841896394625</v>
      </c>
      <c r="L1563" t="s">
        <v>187</v>
      </c>
    </row>
    <row r="1564" spans="1:12" x14ac:dyDescent="0.35">
      <c r="A1564" t="s">
        <v>149</v>
      </c>
      <c r="B1564" t="s">
        <v>190</v>
      </c>
      <c r="C1564" t="s">
        <v>25</v>
      </c>
      <c r="D1564">
        <f>VLOOKUP(мпф1[[#This Row],[Номенклатура]],[1]!Таблица213[[product_name]:[упаковка]],7,FALSE)</f>
        <v>730</v>
      </c>
      <c r="E1564" t="s">
        <v>45</v>
      </c>
      <c r="F1564" s="7">
        <v>888.39156306087989</v>
      </c>
      <c r="G1564" t="str">
        <f>VLOOKUP(мпф1[[#This Row],[артикул]],[1]!Таблица213[[code]:[упаковка]],4,FALSE)</f>
        <v>ОХЛ</v>
      </c>
      <c r="H1564" t="str">
        <f>VLOOKUP(мпф1[[#This Row],[артикул]],[1]!Таблица213[[code]:[упаковка]],5,FALSE)</f>
        <v>желудки</v>
      </c>
      <c r="I1564" s="7" cm="1">
        <f t="array" ref="I1564">INDEX('[1]прайс ЗПП'!$A$1:$D$1080,MATCH(1,(мпф1[[#This Row],[артикул]]='[1]прайс ЗПП'!$B$1:$B$1080)*(мпф1[[#This Row],[Source.Name.1]]='[1]прайс ЗПП'!$A$1:$A$1080),0),4)</f>
        <v>562.00622251238019</v>
      </c>
      <c r="J1564" s="7">
        <f>мпф1[[#This Row],[цена]]*мпф1[[#This Row],[объем]]</f>
        <v>499281.58646771411</v>
      </c>
      <c r="K1564" s="7">
        <v>653.03591580073441</v>
      </c>
      <c r="L1564" t="s">
        <v>187</v>
      </c>
    </row>
    <row r="1565" spans="1:12" x14ac:dyDescent="0.35">
      <c r="A1565" t="s">
        <v>149</v>
      </c>
      <c r="B1565" t="s">
        <v>190</v>
      </c>
      <c r="C1565" t="s">
        <v>25</v>
      </c>
      <c r="D1565">
        <f>VLOOKUP(мпф1[[#This Row],[Номенклатура]],[1]!Таблица213[[product_name]:[упаковка]],7,FALSE)</f>
        <v>731</v>
      </c>
      <c r="E1565" t="s">
        <v>81</v>
      </c>
      <c r="F1565" s="7">
        <v>3889.052093885387</v>
      </c>
      <c r="G1565" t="str">
        <f>VLOOKUP(мпф1[[#This Row],[артикул]],[1]!Таблица213[[code]:[упаковка]],4,FALSE)</f>
        <v>ОХЛ</v>
      </c>
      <c r="H1565" t="str">
        <f>VLOOKUP(мпф1[[#This Row],[артикул]],[1]!Таблица213[[code]:[упаковка]],5,FALSE)</f>
        <v>желудки</v>
      </c>
      <c r="I1565" s="7" cm="1">
        <f t="array" ref="I1565">INDEX('[1]прайс ЗПП'!$A$1:$D$1080,MATCH(1,(мпф1[[#This Row],[артикул]]='[1]прайс ЗПП'!$B$1:$B$1080)*(мпф1[[#This Row],[Source.Name.1]]='[1]прайс ЗПП'!$A$1:$A$1080),0),4)</f>
        <v>540.65671721539525</v>
      </c>
      <c r="J1565" s="7">
        <f>мпф1[[#This Row],[цена]]*мпф1[[#This Row],[объем]]</f>
        <v>2102642.1381597323</v>
      </c>
      <c r="K1565" s="7">
        <v>6627.5999999999995</v>
      </c>
      <c r="L1565" t="s">
        <v>187</v>
      </c>
    </row>
    <row r="1566" spans="1:12" x14ac:dyDescent="0.35">
      <c r="A1566" t="s">
        <v>149</v>
      </c>
      <c r="B1566" t="s">
        <v>190</v>
      </c>
      <c r="C1566" t="s">
        <v>25</v>
      </c>
      <c r="D1566">
        <f>VLOOKUP(мпф1[[#This Row],[Номенклатура]],[1]!Таблица213[[product_name]:[упаковка]],7,FALSE)</f>
        <v>732</v>
      </c>
      <c r="E1566" t="s">
        <v>47</v>
      </c>
      <c r="F1566" s="7">
        <v>1000.2735648648643</v>
      </c>
      <c r="G1566" t="str">
        <f>VLOOKUP(мпф1[[#This Row],[артикул]],[1]!Таблица213[[code]:[упаковка]],4,FALSE)</f>
        <v>ОХЛ</v>
      </c>
      <c r="H1566" t="str">
        <f>VLOOKUP(мпф1[[#This Row],[артикул]],[1]!Таблица213[[code]:[упаковка]],5,FALSE)</f>
        <v>печень</v>
      </c>
      <c r="I1566" s="7" cm="1">
        <f t="array" ref="I1566">INDEX('[1]прайс ЗПП'!$A$1:$D$1080,MATCH(1,(мпф1[[#This Row],[артикул]]='[1]прайс ЗПП'!$B$1:$B$1080)*(мпф1[[#This Row],[Source.Name.1]]='[1]прайс ЗПП'!$A$1:$A$1080),0),4)</f>
        <v>537.88237088649385</v>
      </c>
      <c r="J1566" s="7">
        <f>мпф1[[#This Row],[цена]]*мпф1[[#This Row],[объем]]</f>
        <v>538029.51660459826</v>
      </c>
      <c r="K1566" s="7">
        <v>2205</v>
      </c>
      <c r="L1566" t="s">
        <v>187</v>
      </c>
    </row>
    <row r="1567" spans="1:12" x14ac:dyDescent="0.35">
      <c r="A1567" t="s">
        <v>149</v>
      </c>
      <c r="B1567" t="s">
        <v>190</v>
      </c>
      <c r="C1567" t="s">
        <v>25</v>
      </c>
      <c r="D1567">
        <f>VLOOKUP(мпф1[[#This Row],[Номенклатура]],[1]!Таблица213[[product_name]:[упаковка]],7,FALSE)</f>
        <v>733</v>
      </c>
      <c r="E1567" t="s">
        <v>82</v>
      </c>
      <c r="F1567" s="7">
        <v>3880.5282755659937</v>
      </c>
      <c r="G1567" t="str">
        <f>VLOOKUP(мпф1[[#This Row],[артикул]],[1]!Таблица213[[code]:[упаковка]],4,FALSE)</f>
        <v>ОХЛ</v>
      </c>
      <c r="H1567" t="str">
        <f>VLOOKUP(мпф1[[#This Row],[артикул]],[1]!Таблица213[[code]:[упаковка]],5,FALSE)</f>
        <v>печень</v>
      </c>
      <c r="I1567" s="7" cm="1">
        <f t="array" ref="I1567">INDEX('[1]прайс ЗПП'!$A$1:$D$1080,MATCH(1,(мпф1[[#This Row],[артикул]]='[1]прайс ЗПП'!$B$1:$B$1080)*(мпф1[[#This Row],[Source.Name.1]]='[1]прайс ЗПП'!$A$1:$A$1080),0),4)</f>
        <v>514.65802229078804</v>
      </c>
      <c r="J1567" s="7">
        <f>мпф1[[#This Row],[цена]]*мпф1[[#This Row],[объем]]</f>
        <v>1997145.0077462764</v>
      </c>
      <c r="K1567" s="7">
        <v>2757.2000000000003</v>
      </c>
      <c r="L1567" t="s">
        <v>187</v>
      </c>
    </row>
    <row r="1568" spans="1:12" x14ac:dyDescent="0.35">
      <c r="A1568" t="s">
        <v>149</v>
      </c>
      <c r="B1568" t="s">
        <v>190</v>
      </c>
      <c r="C1568" t="s">
        <v>25</v>
      </c>
      <c r="D1568">
        <f>VLOOKUP(мпф1[[#This Row],[Номенклатура]],[1]!Таблица213[[product_name]:[упаковка]],7,FALSE)</f>
        <v>734</v>
      </c>
      <c r="E1568" t="s">
        <v>49</v>
      </c>
      <c r="F1568" s="7">
        <v>661.68374965527437</v>
      </c>
      <c r="G1568" t="str">
        <f>VLOOKUP(мпф1[[#This Row],[артикул]],[1]!Таблица213[[code]:[упаковка]],4,FALSE)</f>
        <v>ОХЛ</v>
      </c>
      <c r="H1568" t="str">
        <f>VLOOKUP(мпф1[[#This Row],[артикул]],[1]!Таблица213[[code]:[упаковка]],5,FALSE)</f>
        <v>сердце</v>
      </c>
      <c r="I1568" s="7" cm="1">
        <f t="array" ref="I1568">INDEX('[1]прайс ЗПП'!$A$1:$D$1080,MATCH(1,(мпф1[[#This Row],[артикул]]='[1]прайс ЗПП'!$B$1:$B$1080)*(мпф1[[#This Row],[Source.Name.1]]='[1]прайс ЗПП'!$A$1:$A$1080),0),4)</f>
        <v>898.31398869857753</v>
      </c>
      <c r="J1568" s="7">
        <f>мпф1[[#This Row],[цена]]*мпф1[[#This Row],[объем]]</f>
        <v>594399.76840986055</v>
      </c>
      <c r="K1568" s="7">
        <v>4199.04</v>
      </c>
      <c r="L1568" t="s">
        <v>187</v>
      </c>
    </row>
    <row r="1569" spans="1:12" x14ac:dyDescent="0.35">
      <c r="A1569" t="s">
        <v>149</v>
      </c>
      <c r="B1569" t="s">
        <v>190</v>
      </c>
      <c r="C1569" t="s">
        <v>25</v>
      </c>
      <c r="D1569">
        <f>VLOOKUP(мпф1[[#This Row],[Номенклатура]],[1]!Таблица213[[product_name]:[упаковка]],7,FALSE)</f>
        <v>735</v>
      </c>
      <c r="E1569" t="s">
        <v>83</v>
      </c>
      <c r="F1569" s="7">
        <v>287.75621832024348</v>
      </c>
      <c r="G1569" t="str">
        <f>VLOOKUP(мпф1[[#This Row],[артикул]],[1]!Таблица213[[code]:[упаковка]],4,FALSE)</f>
        <v>ОХЛ</v>
      </c>
      <c r="H1569" t="str">
        <f>VLOOKUP(мпф1[[#This Row],[артикул]],[1]!Таблица213[[code]:[упаковка]],5,FALSE)</f>
        <v>сердце</v>
      </c>
      <c r="I1569" s="7" cm="1">
        <f t="array" ref="I1569">INDEX('[1]прайс ЗПП'!$A$1:$D$1080,MATCH(1,(мпф1[[#This Row],[артикул]]='[1]прайс ЗПП'!$B$1:$B$1080)*(мпф1[[#This Row],[Source.Name.1]]='[1]прайс ЗПП'!$A$1:$A$1080),0),4)</f>
        <v>871.08169051529126</v>
      </c>
      <c r="J1569" s="7">
        <f>мпф1[[#This Row],[цена]]*мпф1[[#This Row],[объем]]</f>
        <v>250659.1731106849</v>
      </c>
      <c r="K1569" s="7">
        <v>19319.16</v>
      </c>
      <c r="L1569" t="s">
        <v>187</v>
      </c>
    </row>
    <row r="1570" spans="1:12" x14ac:dyDescent="0.35">
      <c r="A1570" t="s">
        <v>149</v>
      </c>
      <c r="B1570" t="s">
        <v>190</v>
      </c>
      <c r="C1570" t="s">
        <v>25</v>
      </c>
      <c r="D1570">
        <f>VLOOKUP(мпф1[[#This Row],[Номенклатура]],[1]!Таблица213[[product_name]:[упаковка]],7,FALSE)</f>
        <v>204</v>
      </c>
      <c r="E1570" t="s">
        <v>84</v>
      </c>
      <c r="F1570" s="7">
        <v>3336.8324567191062</v>
      </c>
      <c r="G1570" t="str">
        <f>VLOOKUP(мпф1[[#This Row],[артикул]],[1]!Таблица213[[code]:[упаковка]],4,FALSE)</f>
        <v>ОХЛ</v>
      </c>
      <c r="H1570" t="str">
        <f>VLOOKUP(мпф1[[#This Row],[артикул]],[1]!Таблица213[[code]:[упаковка]],5,FALSE)</f>
        <v>крыло</v>
      </c>
      <c r="I1570" s="7" cm="1">
        <f t="array" ref="I1570">INDEX('[1]прайс ЗПП'!$A$1:$D$1080,MATCH(1,(мпф1[[#This Row],[артикул]]='[1]прайс ЗПП'!$B$1:$B$1080)*(мпф1[[#This Row],[Source.Name.1]]='[1]прайс ЗПП'!$A$1:$A$1080),0),4)</f>
        <v>847.92126041880965</v>
      </c>
      <c r="J1570" s="7">
        <f>мпф1[[#This Row],[цена]]*мпф1[[#This Row],[объем]]</f>
        <v>2829371.1825076574</v>
      </c>
      <c r="K1570" s="7">
        <v>3314.3029999999999</v>
      </c>
      <c r="L1570" t="s">
        <v>187</v>
      </c>
    </row>
    <row r="1571" spans="1:12" x14ac:dyDescent="0.35">
      <c r="A1571" t="s">
        <v>149</v>
      </c>
      <c r="B1571" t="s">
        <v>190</v>
      </c>
      <c r="C1571" t="s">
        <v>25</v>
      </c>
      <c r="D1571">
        <f>VLOOKUP(мпф1[[#This Row],[Номенклатура]],[1]!Таблица213[[product_name]:[упаковка]],7,FALSE)</f>
        <v>959</v>
      </c>
      <c r="E1571" t="s">
        <v>85</v>
      </c>
      <c r="F1571" s="7">
        <v>1107.0245872096034</v>
      </c>
      <c r="G1571" t="str">
        <f>VLOOKUP(мпф1[[#This Row],[артикул]],[1]!Таблица213[[code]:[упаковка]],4,FALSE)</f>
        <v>ОХЛ</v>
      </c>
      <c r="H1571" t="str">
        <f>VLOOKUP(мпф1[[#This Row],[артикул]],[1]!Таблица213[[code]:[упаковка]],5,FALSE)</f>
        <v>табак</v>
      </c>
      <c r="I1571" s="7" cm="1">
        <f t="array" ref="I1571">INDEX('[1]прайс ЗПП'!$A$1:$D$1080,MATCH(1,(мпф1[[#This Row],[артикул]]='[1]прайс ЗПП'!$B$1:$B$1080)*(мпф1[[#This Row],[Source.Name.1]]='[1]прайс ЗПП'!$A$1:$A$1080),0),4)</f>
        <v>680.354040602081</v>
      </c>
      <c r="J1571" s="7">
        <f>мпф1[[#This Row],[цена]]*мпф1[[#This Row],[объем]]</f>
        <v>753168.65095390449</v>
      </c>
      <c r="K1571" s="7">
        <v>6619.8</v>
      </c>
      <c r="L1571" t="s">
        <v>187</v>
      </c>
    </row>
    <row r="1572" spans="1:12" x14ac:dyDescent="0.35">
      <c r="A1572" t="s">
        <v>149</v>
      </c>
      <c r="B1572" t="s">
        <v>190</v>
      </c>
      <c r="C1572" t="s">
        <v>25</v>
      </c>
      <c r="D1572">
        <f>VLOOKUP(мпф1[[#This Row],[Номенклатура]],[1]!Таблица213[[product_name]:[упаковка]],7,FALSE)</f>
        <v>952</v>
      </c>
      <c r="E1572" t="s">
        <v>86</v>
      </c>
      <c r="F1572" s="7">
        <v>3335.1178863113205</v>
      </c>
      <c r="G1572" t="str">
        <f>VLOOKUP(мпф1[[#This Row],[артикул]],[1]!Таблица213[[code]:[упаковка]],4,FALSE)</f>
        <v>ОХЛ</v>
      </c>
      <c r="H1572" t="str">
        <f>VLOOKUP(мпф1[[#This Row],[артикул]],[1]!Таблица213[[code]:[упаковка]],5,FALSE)</f>
        <v>голень</v>
      </c>
      <c r="I1572" s="7" cm="1">
        <f t="array" ref="I1572">INDEX('[1]прайс ЗПП'!$A$1:$D$1080,MATCH(1,(мпф1[[#This Row],[артикул]]='[1]прайс ЗПП'!$B$1:$B$1080)*(мпф1[[#This Row],[Source.Name.1]]='[1]прайс ЗПП'!$A$1:$A$1080),0),4)</f>
        <v>890.1960637083148</v>
      </c>
      <c r="J1572" s="7">
        <f>мпф1[[#This Row],[цена]]*мпф1[[#This Row],[объем]]</f>
        <v>2968908.8143975325</v>
      </c>
      <c r="K1572" s="7">
        <v>3867.643</v>
      </c>
      <c r="L1572" t="s">
        <v>187</v>
      </c>
    </row>
    <row r="1573" spans="1:12" x14ac:dyDescent="0.35">
      <c r="A1573" t="s">
        <v>149</v>
      </c>
      <c r="B1573" t="s">
        <v>190</v>
      </c>
      <c r="C1573" t="s">
        <v>25</v>
      </c>
      <c r="D1573">
        <f>VLOOKUP(мпф1[[#This Row],[Номенклатура]],[1]!Таблица213[[product_name]:[упаковка]],7,FALSE)</f>
        <v>953</v>
      </c>
      <c r="E1573" t="s">
        <v>87</v>
      </c>
      <c r="F1573" s="7">
        <v>2776.6519358291803</v>
      </c>
      <c r="G1573" t="str">
        <f>VLOOKUP(мпф1[[#This Row],[артикул]],[1]!Таблица213[[code]:[упаковка]],4,FALSE)</f>
        <v>ОХЛ</v>
      </c>
      <c r="H1573" t="str">
        <f>VLOOKUP(мпф1[[#This Row],[артикул]],[1]!Таблица213[[code]:[упаковка]],5,FALSE)</f>
        <v>бедро</v>
      </c>
      <c r="I1573" s="7" cm="1">
        <f t="array" ref="I1573">INDEX('[1]прайс ЗПП'!$A$1:$D$1080,MATCH(1,(мпф1[[#This Row],[артикул]]='[1]прайс ЗПП'!$B$1:$B$1080)*(мпф1[[#This Row],[Source.Name.1]]='[1]прайс ЗПП'!$A$1:$A$1080),0),4)</f>
        <v>904.33128416673435</v>
      </c>
      <c r="J1573" s="7">
        <f>мпф1[[#This Row],[цена]]*мпф1[[#This Row],[объем]]</f>
        <v>2511013.2108124513</v>
      </c>
      <c r="K1573" s="7">
        <v>7945.22</v>
      </c>
      <c r="L1573" t="s">
        <v>187</v>
      </c>
    </row>
    <row r="1574" spans="1:12" x14ac:dyDescent="0.35">
      <c r="A1574" t="s">
        <v>149</v>
      </c>
      <c r="B1574" t="s">
        <v>190</v>
      </c>
      <c r="C1574" t="s">
        <v>25</v>
      </c>
      <c r="D1574">
        <f>VLOOKUP(мпф1[[#This Row],[Номенклатура]],[1]!Таблица213[[product_name]:[упаковка]],7,FALSE)</f>
        <v>954</v>
      </c>
      <c r="E1574" t="s">
        <v>191</v>
      </c>
      <c r="F1574" s="7">
        <v>1664.3370587142033</v>
      </c>
      <c r="G1574" t="str">
        <f>VLOOKUP(мпф1[[#This Row],[артикул]],[1]!Таблица213[[code]:[упаковка]],4,FALSE)</f>
        <v>ОХЛ</v>
      </c>
      <c r="H1574" t="str">
        <f>VLOOKUP(мпф1[[#This Row],[артикул]],[1]!Таблица213[[code]:[упаковка]],5,FALSE)</f>
        <v>филе</v>
      </c>
      <c r="I1574" s="7" cm="1">
        <f t="array" ref="I1574">INDEX('[1]прайс ЗПП'!$A$1:$D$1080,MATCH(1,(мпф1[[#This Row],[артикул]]='[1]прайс ЗПП'!$B$1:$B$1080)*(мпф1[[#This Row],[Source.Name.1]]='[1]прайс ЗПП'!$A$1:$A$1080),0),4)</f>
        <v>1098.0721368440009</v>
      </c>
      <c r="J1574" s="7">
        <f>мпф1[[#This Row],[цена]]*мпф1[[#This Row],[объем]]</f>
        <v>1827562.1504909645</v>
      </c>
      <c r="K1574" s="7">
        <v>330.59999999999997</v>
      </c>
      <c r="L1574" t="s">
        <v>187</v>
      </c>
    </row>
    <row r="1575" spans="1:12" x14ac:dyDescent="0.35">
      <c r="A1575" t="s">
        <v>149</v>
      </c>
      <c r="B1575" t="s">
        <v>190</v>
      </c>
      <c r="C1575" t="s">
        <v>25</v>
      </c>
      <c r="D1575">
        <f>VLOOKUP(мпф1[[#This Row],[Номенклатура]],[1]!Таблица213[[product_name]:[упаковка]],7,FALSE)</f>
        <v>958</v>
      </c>
      <c r="E1575" t="s">
        <v>58</v>
      </c>
      <c r="F1575" s="7">
        <v>1111.0517697037776</v>
      </c>
      <c r="G1575" t="str">
        <f>VLOOKUP(мпф1[[#This Row],[артикул]],[1]!Таблица213[[code]:[упаковка]],4,FALSE)</f>
        <v>ОХЛ</v>
      </c>
      <c r="H1575" t="str">
        <f>VLOOKUP(мпф1[[#This Row],[артикул]],[1]!Таблица213[[code]:[упаковка]],5,FALSE)</f>
        <v>табак</v>
      </c>
      <c r="I1575" s="7" cm="1">
        <f t="array" ref="I1575">INDEX('[1]прайс ЗПП'!$A$1:$D$1080,MATCH(1,(мпф1[[#This Row],[артикул]]='[1]прайс ЗПП'!$B$1:$B$1080)*(мпф1[[#This Row],[Source.Name.1]]='[1]прайс ЗПП'!$A$1:$A$1080),0),4)</f>
        <v>781.8398798890131</v>
      </c>
      <c r="J1575" s="7">
        <f>мпф1[[#This Row],[цена]]*мпф1[[#This Row],[объем]]</f>
        <v>868664.58217567694</v>
      </c>
      <c r="K1575" s="7">
        <v>5518.8</v>
      </c>
      <c r="L1575" t="s">
        <v>187</v>
      </c>
    </row>
    <row r="1576" spans="1:12" x14ac:dyDescent="0.35">
      <c r="A1576" t="s">
        <v>149</v>
      </c>
      <c r="B1576" t="s">
        <v>190</v>
      </c>
      <c r="C1576" t="s">
        <v>25</v>
      </c>
      <c r="D1576">
        <f>VLOOKUP(мпф1[[#This Row],[Номенклатура]],[1]!Таблица213[[product_name]:[упаковка]],7,FALSE)</f>
        <v>205</v>
      </c>
      <c r="E1576" t="s">
        <v>88</v>
      </c>
      <c r="F1576" s="7">
        <v>3889.0024647922537</v>
      </c>
      <c r="G1576" t="str">
        <f>VLOOKUP(мпф1[[#This Row],[артикул]],[1]!Таблица213[[code]:[упаковка]],4,FALSE)</f>
        <v>ОХЛ</v>
      </c>
      <c r="H1576" t="str">
        <f>VLOOKUP(мпф1[[#This Row],[артикул]],[1]!Таблица213[[code]:[упаковка]],5,FALSE)</f>
        <v>рагу</v>
      </c>
      <c r="I1576" s="7" cm="1">
        <f t="array" ref="I1576">INDEX('[1]прайс ЗПП'!$A$1:$D$1080,MATCH(1,(мпф1[[#This Row],[артикул]]='[1]прайс ЗПП'!$B$1:$B$1080)*(мпф1[[#This Row],[Source.Name.1]]='[1]прайс ЗПП'!$A$1:$A$1080),0),4)</f>
        <v>601.0715719240178</v>
      </c>
      <c r="J1576" s="7">
        <f>мпф1[[#This Row],[цена]]*мпф1[[#This Row],[объем]]</f>
        <v>2337568.8247290598</v>
      </c>
      <c r="K1576" s="7">
        <v>3862.7400000000002</v>
      </c>
      <c r="L1576" t="s">
        <v>187</v>
      </c>
    </row>
    <row r="1577" spans="1:12" x14ac:dyDescent="0.35">
      <c r="A1577" t="s">
        <v>149</v>
      </c>
      <c r="B1577" t="s">
        <v>190</v>
      </c>
      <c r="C1577" t="s">
        <v>25</v>
      </c>
      <c r="D1577">
        <f>VLOOKUP(мпф1[[#This Row],[Номенклатура]],[1]!Таблица213[[product_name]:[упаковка]],7,FALSE)</f>
        <v>961</v>
      </c>
      <c r="E1577" t="s">
        <v>89</v>
      </c>
      <c r="F1577" s="7">
        <v>2222.0427096086369</v>
      </c>
      <c r="G1577" t="str">
        <f>VLOOKUP(мпф1[[#This Row],[артикул]],[1]!Таблица213[[code]:[упаковка]],4,FALSE)</f>
        <v>ОХЛ</v>
      </c>
      <c r="H1577" t="str">
        <f>VLOOKUP(мпф1[[#This Row],[артикул]],[1]!Таблица213[[code]:[упаковка]],5,FALSE)</f>
        <v>табак</v>
      </c>
      <c r="I1577" s="7" cm="1">
        <f t="array" ref="I1577">INDEX('[1]прайс ЗПП'!$A$1:$D$1080,MATCH(1,(мпф1[[#This Row],[артикул]]='[1]прайс ЗПП'!$B$1:$B$1080)*(мпф1[[#This Row],[Source.Name.1]]='[1]прайс ЗПП'!$A$1:$A$1080),0),4)</f>
        <v>770.48643202755852</v>
      </c>
      <c r="J1577" s="7">
        <f>мпф1[[#This Row],[цена]]*мпф1[[#This Row],[объем]]</f>
        <v>1712053.759139207</v>
      </c>
      <c r="K1577" s="7">
        <v>16564.5</v>
      </c>
      <c r="L1577" t="s">
        <v>187</v>
      </c>
    </row>
    <row r="1578" spans="1:12" x14ac:dyDescent="0.35">
      <c r="A1578" t="s">
        <v>149</v>
      </c>
      <c r="B1578" t="s">
        <v>190</v>
      </c>
      <c r="C1578" t="s">
        <v>25</v>
      </c>
      <c r="D1578">
        <f>VLOOKUP(мпф1[[#This Row],[Номенклатура]],[1]!Таблица213[[product_name]:[упаковка]],7,FALSE)</f>
        <v>960</v>
      </c>
      <c r="E1578" t="s">
        <v>189</v>
      </c>
      <c r="F1578" s="7">
        <v>1658.1591109971951</v>
      </c>
      <c r="G1578" t="str">
        <f>VLOOKUP(мпф1[[#This Row],[артикул]],[1]!Таблица213[[code]:[упаковка]],4,FALSE)</f>
        <v>ОХЛ</v>
      </c>
      <c r="H1578" t="str">
        <f>VLOOKUP(мпф1[[#This Row],[артикул]],[1]!Таблица213[[code]:[упаковка]],5,FALSE)</f>
        <v>крыло</v>
      </c>
      <c r="I1578" s="7" cm="1">
        <f t="array" ref="I1578">INDEX('[1]прайс ЗПП'!$A$1:$D$1080,MATCH(1,(мпф1[[#This Row],[артикул]]='[1]прайс ЗПП'!$B$1:$B$1080)*(мпф1[[#This Row],[Source.Name.1]]='[1]прайс ЗПП'!$A$1:$A$1080),0),4)</f>
        <v>854.54328396850292</v>
      </c>
      <c r="J1578" s="7">
        <f>мпф1[[#This Row],[цена]]*мпф1[[#This Row],[объем]]</f>
        <v>1416968.7320538363</v>
      </c>
      <c r="K1578" s="7">
        <v>1991.4839999999999</v>
      </c>
      <c r="L1578" t="s">
        <v>187</v>
      </c>
    </row>
    <row r="1579" spans="1:12" x14ac:dyDescent="0.35">
      <c r="A1579" t="s">
        <v>149</v>
      </c>
      <c r="B1579" t="s">
        <v>190</v>
      </c>
      <c r="C1579" t="s">
        <v>25</v>
      </c>
      <c r="D1579">
        <f>VLOOKUP(мпф1[[#This Row],[Номенклатура]],[1]!Таблица213[[product_name]:[упаковка]],7,FALSE)</f>
        <v>744</v>
      </c>
      <c r="E1579" t="s">
        <v>92</v>
      </c>
      <c r="F1579" s="7">
        <v>11107.216998587253</v>
      </c>
      <c r="G1579" t="str">
        <f>VLOOKUP(мпф1[[#This Row],[артикул]],[1]!Таблица213[[code]:[упаковка]],4,FALSE)</f>
        <v>ОХЛ</v>
      </c>
      <c r="H1579" t="str">
        <f>VLOOKUP(мпф1[[#This Row],[артикул]],[1]!Таблица213[[code]:[упаковка]],5,FALSE)</f>
        <v>шея</v>
      </c>
      <c r="I1579" s="7" cm="1">
        <f t="array" ref="I1579">INDEX('[1]прайс ЗПП'!$A$1:$D$1080,MATCH(1,(мпф1[[#This Row],[артикул]]='[1]прайс ЗПП'!$B$1:$B$1080)*(мпф1[[#This Row],[Source.Name.1]]='[1]прайс ЗПП'!$A$1:$A$1080),0),4)</f>
        <v>348.45623560761521</v>
      </c>
      <c r="J1579" s="7">
        <f>мпф1[[#This Row],[цена]]*мпф1[[#This Row],[объем]]</f>
        <v>3870379.0234046285</v>
      </c>
      <c r="K1579" s="7">
        <v>5853.1679999999997</v>
      </c>
      <c r="L1579" t="s">
        <v>187</v>
      </c>
    </row>
    <row r="1580" spans="1:12" x14ac:dyDescent="0.35">
      <c r="A1580" t="s">
        <v>149</v>
      </c>
      <c r="B1580" t="s">
        <v>179</v>
      </c>
      <c r="C1580" t="s">
        <v>25</v>
      </c>
      <c r="D1580">
        <f>VLOOKUP(мпф1[[#This Row],[Номенклатура]],[1]!Таблица213[[product_name]:[упаковка]],7,FALSE)</f>
        <v>701</v>
      </c>
      <c r="E1580" t="s">
        <v>26</v>
      </c>
      <c r="F1580" s="7">
        <v>445.30652342560586</v>
      </c>
      <c r="G1580" t="str">
        <f>VLOOKUP(мпф1[[#This Row],[артикул]],[1]!Таблица213[[code]:[упаковка]],4,FALSE)</f>
        <v>ОХЛ</v>
      </c>
      <c r="H1580" t="str">
        <f>VLOOKUP(мпф1[[#This Row],[артикул]],[1]!Таблица213[[code]:[упаковка]],5,FALSE)</f>
        <v>тушка</v>
      </c>
      <c r="I1580" s="7" cm="1">
        <f t="array" ref="I1580">INDEX('[1]прайс ЗПП'!$A$1:$D$1080,MATCH(1,(мпф1[[#This Row],[артикул]]='[1]прайс ЗПП'!$B$1:$B$1080)*(мпф1[[#This Row],[Source.Name.1]]='[1]прайс ЗПП'!$A$1:$A$1080),0),4)</f>
        <v>831.39358621564099</v>
      </c>
      <c r="J1580" s="7">
        <f>мпф1[[#This Row],[цена]]*мпф1[[#This Row],[объем]]</f>
        <v>370224.9874760338</v>
      </c>
      <c r="K1580" s="7">
        <v>108.89999999999999</v>
      </c>
      <c r="L1580" t="s">
        <v>187</v>
      </c>
    </row>
    <row r="1581" spans="1:12" x14ac:dyDescent="0.35">
      <c r="A1581" t="s">
        <v>149</v>
      </c>
      <c r="B1581" t="s">
        <v>179</v>
      </c>
      <c r="C1581" t="s">
        <v>25</v>
      </c>
      <c r="D1581">
        <f>VLOOKUP(мпф1[[#This Row],[Номенклатура]],[1]!Таблица213[[product_name]:[упаковка]],7,FALSE)</f>
        <v>702</v>
      </c>
      <c r="E1581" t="s">
        <v>72</v>
      </c>
      <c r="F1581" s="7">
        <v>2225.0179690891664</v>
      </c>
      <c r="G1581" t="str">
        <f>VLOOKUP(мпф1[[#This Row],[артикул]],[1]!Таблица213[[code]:[упаковка]],4,FALSE)</f>
        <v>ОХЛ</v>
      </c>
      <c r="H1581" t="str">
        <f>VLOOKUP(мпф1[[#This Row],[артикул]],[1]!Таблица213[[code]:[упаковка]],5,FALSE)</f>
        <v>тушка</v>
      </c>
      <c r="I1581" s="7" cm="1">
        <f t="array" ref="I1581">INDEX('[1]прайс ЗПП'!$A$1:$D$1080,MATCH(1,(мпф1[[#This Row],[артикул]]='[1]прайс ЗПП'!$B$1:$B$1080)*(мпф1[[#This Row],[Source.Name.1]]='[1]прайс ЗПП'!$A$1:$A$1080),0),4)</f>
        <v>797.87428624664904</v>
      </c>
      <c r="J1581" s="7">
        <f>мпф1[[#This Row],[цена]]*мпф1[[#This Row],[объем]]</f>
        <v>1775284.6239729873</v>
      </c>
      <c r="K1581" s="7">
        <v>2430.8000000000002</v>
      </c>
      <c r="L1581" t="s">
        <v>187</v>
      </c>
    </row>
    <row r="1582" spans="1:12" x14ac:dyDescent="0.35">
      <c r="A1582" t="s">
        <v>149</v>
      </c>
      <c r="B1582" t="s">
        <v>179</v>
      </c>
      <c r="C1582" t="s">
        <v>25</v>
      </c>
      <c r="D1582">
        <f>VLOOKUP(мпф1[[#This Row],[Номенклатура]],[1]!Таблица213[[product_name]:[упаковка]],7,FALSE)</f>
        <v>710</v>
      </c>
      <c r="E1582" t="s">
        <v>28</v>
      </c>
      <c r="F1582" s="7">
        <v>552.08921016541944</v>
      </c>
      <c r="G1582" t="str">
        <f>VLOOKUP(мпф1[[#This Row],[артикул]],[1]!Таблица213[[code]:[упаковка]],4,FALSE)</f>
        <v>ОХЛ</v>
      </c>
      <c r="H1582" t="str">
        <f>VLOOKUP(мпф1[[#This Row],[артикул]],[1]!Таблица213[[code]:[упаковка]],5,FALSE)</f>
        <v>бедро</v>
      </c>
      <c r="I1582" s="7" cm="1">
        <f t="array" ref="I1582">INDEX('[1]прайс ЗПП'!$A$1:$D$1080,MATCH(1,(мпф1[[#This Row],[артикул]]='[1]прайс ЗПП'!$B$1:$B$1080)*(мпф1[[#This Row],[Source.Name.1]]='[1]прайс ЗПП'!$A$1:$A$1080),0),4)</f>
        <v>847.31543537391588</v>
      </c>
      <c r="J1582" s="7">
        <f>мпф1[[#This Row],[цена]]*мпф1[[#This Row],[объем]]</f>
        <v>467793.70947655372</v>
      </c>
      <c r="K1582" s="7">
        <v>5522.4000000000005</v>
      </c>
      <c r="L1582" t="s">
        <v>187</v>
      </c>
    </row>
    <row r="1583" spans="1:12" x14ac:dyDescent="0.35">
      <c r="A1583" t="s">
        <v>149</v>
      </c>
      <c r="B1583" t="s">
        <v>179</v>
      </c>
      <c r="C1583" t="s">
        <v>25</v>
      </c>
      <c r="D1583">
        <f>VLOOKUP(мпф1[[#This Row],[Номенклатура]],[1]!Таблица213[[product_name]:[упаковка]],7,FALSE)</f>
        <v>711</v>
      </c>
      <c r="E1583" s="22" t="s">
        <v>73</v>
      </c>
      <c r="F1583" s="7">
        <v>23034.282687650059</v>
      </c>
      <c r="G1583" t="str">
        <f>VLOOKUP(мпф1[[#This Row],[артикул]],[1]!Таблица213[[code]:[упаковка]],4,FALSE)</f>
        <v>ОХЛ</v>
      </c>
      <c r="H1583" t="str">
        <f>VLOOKUP(мпф1[[#This Row],[артикул]],[1]!Таблица213[[code]:[упаковка]],5,FALSE)</f>
        <v>бедро</v>
      </c>
      <c r="I1583" s="7" cm="1">
        <f t="array" ref="I1583">INDEX('[1]прайс ЗПП'!$A$1:$D$1080,MATCH(1,(мпф1[[#This Row],[артикул]]='[1]прайс ЗПП'!$B$1:$B$1080)*(мпф1[[#This Row],[Source.Name.1]]='[1]прайс ЗПП'!$A$1:$A$1080),0),4)</f>
        <v>815.33540730986954</v>
      </c>
      <c r="J1583" s="7">
        <f>мпф1[[#This Row],[цена]]*мпф1[[#This Row],[объем]]</f>
        <v>18780666.257225838</v>
      </c>
      <c r="K1583" s="7">
        <v>2979.2000000000003</v>
      </c>
      <c r="L1583" t="s">
        <v>187</v>
      </c>
    </row>
    <row r="1584" spans="1:12" x14ac:dyDescent="0.35">
      <c r="A1584" t="s">
        <v>149</v>
      </c>
      <c r="B1584" t="s">
        <v>179</v>
      </c>
      <c r="C1584" t="s">
        <v>25</v>
      </c>
      <c r="D1584">
        <f>VLOOKUP(мпф1[[#This Row],[Номенклатура]],[1]!Таблица213[[product_name]:[упаковка]],7,FALSE)</f>
        <v>712</v>
      </c>
      <c r="E1584" t="s">
        <v>30</v>
      </c>
      <c r="F1584" s="7">
        <v>384.20966059932528</v>
      </c>
      <c r="G1584" t="str">
        <f>VLOOKUP(мпф1[[#This Row],[артикул]],[1]!Таблица213[[code]:[упаковка]],4,FALSE)</f>
        <v>ОХЛ</v>
      </c>
      <c r="H1584" t="str">
        <f>VLOOKUP(мпф1[[#This Row],[артикул]],[1]!Таблица213[[code]:[упаковка]],5,FALSE)</f>
        <v>голень</v>
      </c>
      <c r="I1584" s="7" cm="1">
        <f t="array" ref="I1584">INDEX('[1]прайс ЗПП'!$A$1:$D$1080,MATCH(1,(мпф1[[#This Row],[артикул]]='[1]прайс ЗПП'!$B$1:$B$1080)*(мпф1[[#This Row],[Source.Name.1]]='[1]прайс ЗПП'!$A$1:$A$1080),0),4)</f>
        <v>881.2573467552927</v>
      </c>
      <c r="J1584" s="7">
        <f>мпф1[[#This Row],[цена]]*мпф1[[#This Row],[объем]]</f>
        <v>338587.58609751292</v>
      </c>
      <c r="K1584" s="7">
        <v>879.80000000000007</v>
      </c>
      <c r="L1584" t="s">
        <v>187</v>
      </c>
    </row>
    <row r="1585" spans="1:12" x14ac:dyDescent="0.35">
      <c r="A1585" t="s">
        <v>149</v>
      </c>
      <c r="B1585" t="s">
        <v>179</v>
      </c>
      <c r="C1585" t="s">
        <v>25</v>
      </c>
      <c r="D1585">
        <f>VLOOKUP(мпф1[[#This Row],[Номенклатура]],[1]!Таблица213[[product_name]:[упаковка]],7,FALSE)</f>
        <v>713</v>
      </c>
      <c r="E1585" t="s">
        <v>74</v>
      </c>
      <c r="F1585" s="7">
        <v>8322.789020478167</v>
      </c>
      <c r="G1585" t="str">
        <f>VLOOKUP(мпф1[[#This Row],[артикул]],[1]!Таблица213[[code]:[упаковка]],4,FALSE)</f>
        <v>ОХЛ</v>
      </c>
      <c r="H1585" t="str">
        <f>VLOOKUP(мпф1[[#This Row],[артикул]],[1]!Таблица213[[code]:[упаковка]],5,FALSE)</f>
        <v>голень</v>
      </c>
      <c r="I1585" s="7" cm="1">
        <f t="array" ref="I1585">INDEX('[1]прайс ЗПП'!$A$1:$D$1080,MATCH(1,(мпф1[[#This Row],[артикул]]='[1]прайс ЗПП'!$B$1:$B$1080)*(мпф1[[#This Row],[Source.Name.1]]='[1]прайс ЗПП'!$A$1:$A$1080),0),4)</f>
        <v>846.90968804083275</v>
      </c>
      <c r="J1585" s="7">
        <f>мпф1[[#This Row],[цена]]*мпф1[[#This Row],[объем]]</f>
        <v>7048650.6529628327</v>
      </c>
      <c r="K1585" s="7">
        <v>3863.7071220562166</v>
      </c>
      <c r="L1585" t="s">
        <v>187</v>
      </c>
    </row>
    <row r="1586" spans="1:12" x14ac:dyDescent="0.35">
      <c r="A1586" t="s">
        <v>149</v>
      </c>
      <c r="B1586" t="s">
        <v>179</v>
      </c>
      <c r="C1586" t="s">
        <v>25</v>
      </c>
      <c r="D1586">
        <f>VLOOKUP(мпф1[[#This Row],[Номенклатура]],[1]!Таблица213[[product_name]:[упаковка]],7,FALSE)</f>
        <v>714</v>
      </c>
      <c r="E1586" t="s">
        <v>32</v>
      </c>
      <c r="F1586" s="7">
        <v>217.54283922968051</v>
      </c>
      <c r="G1586" t="str">
        <f>VLOOKUP(мпф1[[#This Row],[артикул]],[1]!Таблица213[[code]:[упаковка]],4,FALSE)</f>
        <v>ОХЛ</v>
      </c>
      <c r="H1586" t="str">
        <f>VLOOKUP(мпф1[[#This Row],[артикул]],[1]!Таблица213[[code]:[упаковка]],5,FALSE)</f>
        <v>крыло</v>
      </c>
      <c r="I1586" s="7" cm="1">
        <f t="array" ref="I1586">INDEX('[1]прайс ЗПП'!$A$1:$D$1080,MATCH(1,(мпф1[[#This Row],[артикул]]='[1]прайс ЗПП'!$B$1:$B$1080)*(мпф1[[#This Row],[Source.Name.1]]='[1]прайс ЗПП'!$A$1:$A$1080),0),4)</f>
        <v>863.97117439677174</v>
      </c>
      <c r="J1586" s="7">
        <f>мпф1[[#This Row],[цена]]*мпф1[[#This Row],[объем]]</f>
        <v>187950.74229087518</v>
      </c>
      <c r="K1586" s="7">
        <v>990.6</v>
      </c>
      <c r="L1586" t="s">
        <v>187</v>
      </c>
    </row>
    <row r="1587" spans="1:12" x14ac:dyDescent="0.35">
      <c r="A1587" t="s">
        <v>149</v>
      </c>
      <c r="B1587" t="s">
        <v>179</v>
      </c>
      <c r="C1587" t="s">
        <v>25</v>
      </c>
      <c r="D1587">
        <f>VLOOKUP(мпф1[[#This Row],[Номенклатура]],[1]!Таблица213[[product_name]:[упаковка]],7,FALSE)</f>
        <v>715</v>
      </c>
      <c r="E1587" t="s">
        <v>75</v>
      </c>
      <c r="F1587" s="7">
        <v>8543.4227514724862</v>
      </c>
      <c r="G1587" t="str">
        <f>VLOOKUP(мпф1[[#This Row],[артикул]],[1]!Таблица213[[code]:[упаковка]],4,FALSE)</f>
        <v>ОХЛ</v>
      </c>
      <c r="H1587" t="str">
        <f>VLOOKUP(мпф1[[#This Row],[артикул]],[1]!Таблица213[[code]:[упаковка]],5,FALSE)</f>
        <v>крыло</v>
      </c>
      <c r="I1587" s="7" cm="1">
        <f t="array" ref="I1587">INDEX('[1]прайс ЗПП'!$A$1:$D$1080,MATCH(1,(мпф1[[#This Row],[артикул]]='[1]прайс ЗПП'!$B$1:$B$1080)*(мпф1[[#This Row],[Source.Name.1]]='[1]прайс ЗПП'!$A$1:$A$1080),0),4)</f>
        <v>832.38313574687209</v>
      </c>
      <c r="J1587" s="7">
        <f>мпф1[[#This Row],[цена]]*мпф1[[#This Row],[объем]]</f>
        <v>7111401.019881838</v>
      </c>
      <c r="K1587" s="7">
        <v>3868.2</v>
      </c>
      <c r="L1587" t="s">
        <v>187</v>
      </c>
    </row>
    <row r="1588" spans="1:12" x14ac:dyDescent="0.35">
      <c r="A1588" t="s">
        <v>149</v>
      </c>
      <c r="B1588" t="s">
        <v>179</v>
      </c>
      <c r="C1588" t="s">
        <v>25</v>
      </c>
      <c r="D1588">
        <f>VLOOKUP(мпф1[[#This Row],[Номенклатура]],[1]!Таблица213[[product_name]:[упаковка]],7,FALSE)</f>
        <v>716</v>
      </c>
      <c r="E1588" t="s">
        <v>34</v>
      </c>
      <c r="F1588" s="7">
        <v>52.709751752418647</v>
      </c>
      <c r="G1588" t="str">
        <f>VLOOKUP(мпф1[[#This Row],[артикул]],[1]!Таблица213[[code]:[упаковка]],4,FALSE)</f>
        <v>ОХЛ</v>
      </c>
      <c r="H1588" t="str">
        <f>VLOOKUP(мпф1[[#This Row],[артикул]],[1]!Таблица213[[code]:[упаковка]],5,FALSE)</f>
        <v>четвертина</v>
      </c>
      <c r="I1588" s="7" cm="1">
        <f t="array" ref="I1588">INDEX('[1]прайс ЗПП'!$A$1:$D$1080,MATCH(1,(мпф1[[#This Row],[артикул]]='[1]прайс ЗПП'!$B$1:$B$1080)*(мпф1[[#This Row],[Source.Name.1]]='[1]прайс ЗПП'!$A$1:$A$1080),0),4)</f>
        <v>825.69115343616738</v>
      </c>
      <c r="J1588" s="7">
        <f>мпф1[[#This Row],[цена]]*мпф1[[#This Row],[объем]]</f>
        <v>43521.9757217886</v>
      </c>
      <c r="K1588" s="7">
        <v>666.0859999999999</v>
      </c>
      <c r="L1588" t="s">
        <v>187</v>
      </c>
    </row>
    <row r="1589" spans="1:12" x14ac:dyDescent="0.35">
      <c r="A1589" t="s">
        <v>149</v>
      </c>
      <c r="B1589" t="s">
        <v>179</v>
      </c>
      <c r="C1589" t="s">
        <v>25</v>
      </c>
      <c r="D1589">
        <f>VLOOKUP(мпф1[[#This Row],[Номенклатура]],[1]!Таблица213[[product_name]:[упаковка]],7,FALSE)</f>
        <v>717</v>
      </c>
      <c r="E1589" t="s">
        <v>76</v>
      </c>
      <c r="F1589" s="7">
        <v>6107.0608926940231</v>
      </c>
      <c r="G1589" t="str">
        <f>VLOOKUP(мпф1[[#This Row],[артикул]],[1]!Таблица213[[code]:[упаковка]],4,FALSE)</f>
        <v>ОХЛ</v>
      </c>
      <c r="H1589" t="str">
        <f>VLOOKUP(мпф1[[#This Row],[артикул]],[1]!Таблица213[[code]:[упаковка]],5,FALSE)</f>
        <v>четвертина</v>
      </c>
      <c r="I1589" s="7" cm="1">
        <f t="array" ref="I1589">INDEX('[1]прайс ЗПП'!$A$1:$D$1080,MATCH(1,(мпф1[[#This Row],[артикул]]='[1]прайс ЗПП'!$B$1:$B$1080)*(мпф1[[#This Row],[Source.Name.1]]='[1]прайс ЗПП'!$A$1:$A$1080),0),4)</f>
        <v>798.5908177835737</v>
      </c>
      <c r="J1589" s="7">
        <f>мпф1[[#This Row],[цена]]*мпф1[[#This Row],[объем]]</f>
        <v>4877042.752550602</v>
      </c>
      <c r="K1589" s="7">
        <v>1805.8000000000002</v>
      </c>
      <c r="L1589" t="s">
        <v>187</v>
      </c>
    </row>
    <row r="1590" spans="1:12" x14ac:dyDescent="0.35">
      <c r="A1590" t="s">
        <v>149</v>
      </c>
      <c r="B1590" t="s">
        <v>179</v>
      </c>
      <c r="C1590" t="s">
        <v>25</v>
      </c>
      <c r="D1590">
        <f>VLOOKUP(мпф1[[#This Row],[Номенклатура]],[1]!Таблица213[[product_name]:[упаковка]],7,FALSE)</f>
        <v>718</v>
      </c>
      <c r="E1590" t="s">
        <v>36</v>
      </c>
      <c r="F1590" s="7">
        <v>557.2087205367751</v>
      </c>
      <c r="G1590" t="str">
        <f>VLOOKUP(мпф1[[#This Row],[артикул]],[1]!Таблица213[[code]:[упаковка]],4,FALSE)</f>
        <v>ОХЛ</v>
      </c>
      <c r="H1590" t="str">
        <f>VLOOKUP(мпф1[[#This Row],[артикул]],[1]!Таблица213[[code]:[упаковка]],5,FALSE)</f>
        <v>филе</v>
      </c>
      <c r="I1590" s="7" cm="1">
        <f t="array" ref="I1590">INDEX('[1]прайс ЗПП'!$A$1:$D$1080,MATCH(1,(мпф1[[#This Row],[артикул]]='[1]прайс ЗПП'!$B$1:$B$1080)*(мпф1[[#This Row],[Source.Name.1]]='[1]прайс ЗПП'!$A$1:$A$1080),0),4)</f>
        <v>1117.5793608256045</v>
      </c>
      <c r="J1590" s="7">
        <f>мпф1[[#This Row],[цена]]*мпф1[[#This Row],[объем]]</f>
        <v>622724.96574394195</v>
      </c>
      <c r="K1590" s="7">
        <v>3312.4388367030147</v>
      </c>
      <c r="L1590" t="s">
        <v>187</v>
      </c>
    </row>
    <row r="1591" spans="1:12" x14ac:dyDescent="0.35">
      <c r="A1591" t="s">
        <v>149</v>
      </c>
      <c r="B1591" t="s">
        <v>179</v>
      </c>
      <c r="C1591" t="s">
        <v>25</v>
      </c>
      <c r="D1591">
        <f>VLOOKUP(мпф1[[#This Row],[Номенклатура]],[1]!Таблица213[[product_name]:[упаковка]],7,FALSE)</f>
        <v>719</v>
      </c>
      <c r="E1591" t="s">
        <v>77</v>
      </c>
      <c r="F1591" s="7">
        <v>20543.171351093511</v>
      </c>
      <c r="G1591" t="str">
        <f>VLOOKUP(мпф1[[#This Row],[артикул]],[1]!Таблица213[[code]:[упаковка]],4,FALSE)</f>
        <v>ОХЛ</v>
      </c>
      <c r="H1591" t="str">
        <f>VLOOKUP(мпф1[[#This Row],[артикул]],[1]!Таблица213[[code]:[упаковка]],5,FALSE)</f>
        <v>филе</v>
      </c>
      <c r="I1591" s="7" cm="1">
        <f t="array" ref="I1591">INDEX('[1]прайс ЗПП'!$A$1:$D$1080,MATCH(1,(мпф1[[#This Row],[артикул]]='[1]прайс ЗПП'!$B$1:$B$1080)*(мпф1[[#This Row],[Source.Name.1]]='[1]прайс ЗПП'!$A$1:$A$1080),0),4)</f>
        <v>1081.9224042223073</v>
      </c>
      <c r="J1591" s="7">
        <f>мпф1[[#This Row],[цена]]*мпф1[[#This Row],[объем]]</f>
        <v>22226117.338525917</v>
      </c>
      <c r="K1591" s="7">
        <v>1459.4136399535605</v>
      </c>
      <c r="L1591" t="s">
        <v>187</v>
      </c>
    </row>
    <row r="1592" spans="1:12" x14ac:dyDescent="0.35">
      <c r="A1592" t="s">
        <v>149</v>
      </c>
      <c r="B1592" t="s">
        <v>179</v>
      </c>
      <c r="C1592" t="s">
        <v>25</v>
      </c>
      <c r="D1592">
        <f>VLOOKUP(мпф1[[#This Row],[Номенклатура]],[1]!Таблица213[[product_name]:[упаковка]],7,FALSE)</f>
        <v>727</v>
      </c>
      <c r="E1592" t="s">
        <v>38</v>
      </c>
      <c r="F1592" s="7">
        <v>112.76251719724321</v>
      </c>
      <c r="G1592" t="str">
        <f>VLOOKUP(мпф1[[#This Row],[артикул]],[1]!Таблица213[[code]:[упаковка]],4,FALSE)</f>
        <v>ОХЛ</v>
      </c>
      <c r="H1592" t="str">
        <f>VLOOKUP(мпф1[[#This Row],[артикул]],[1]!Таблица213[[code]:[упаковка]],5,FALSE)</f>
        <v>грудка</v>
      </c>
      <c r="I1592" s="7" cm="1">
        <f t="array" ref="I1592">INDEX('[1]прайс ЗПП'!$A$1:$D$1080,MATCH(1,(мпф1[[#This Row],[артикул]]='[1]прайс ЗПП'!$B$1:$B$1080)*(мпф1[[#This Row],[Source.Name.1]]='[1]прайс ЗПП'!$A$1:$A$1080),0),4)</f>
        <v>893.07173356873875</v>
      </c>
      <c r="J1592" s="7">
        <f>мпф1[[#This Row],[цена]]*мпф1[[#This Row],[объем]]</f>
        <v>100705.01671491671</v>
      </c>
      <c r="K1592" s="7">
        <v>2360.261038056859</v>
      </c>
      <c r="L1592" t="s">
        <v>187</v>
      </c>
    </row>
    <row r="1593" spans="1:12" x14ac:dyDescent="0.35">
      <c r="A1593" t="s">
        <v>149</v>
      </c>
      <c r="B1593" t="s">
        <v>179</v>
      </c>
      <c r="C1593" t="s">
        <v>25</v>
      </c>
      <c r="D1593">
        <f>VLOOKUP(мпф1[[#This Row],[Номенклатура]],[1]!Таблица213[[product_name]:[упаковка]],7,FALSE)</f>
        <v>725</v>
      </c>
      <c r="E1593" t="s">
        <v>78</v>
      </c>
      <c r="F1593" s="7">
        <v>5554.612206060714</v>
      </c>
      <c r="G1593" t="str">
        <f>VLOOKUP(мпф1[[#This Row],[артикул]],[1]!Таблица213[[code]:[упаковка]],4,FALSE)</f>
        <v>ОХЛ</v>
      </c>
      <c r="H1593" t="str">
        <f>VLOOKUP(мпф1[[#This Row],[артикул]],[1]!Таблица213[[code]:[упаковка]],5,FALSE)</f>
        <v>грудка</v>
      </c>
      <c r="I1593" s="7" cm="1">
        <f t="array" ref="I1593">INDEX('[1]прайс ЗПП'!$A$1:$D$1080,MATCH(1,(мпф1[[#This Row],[артикул]]='[1]прайс ЗПП'!$B$1:$B$1080)*(мпф1[[#This Row],[Source.Name.1]]='[1]прайс ЗПП'!$A$1:$A$1080),0),4)</f>
        <v>864.02273416654589</v>
      </c>
      <c r="J1593" s="7">
        <f>мпф1[[#This Row],[цена]]*мпф1[[#This Row],[объем]]</f>
        <v>4799311.2255154476</v>
      </c>
      <c r="K1593" s="7">
        <v>2379.8726191861369</v>
      </c>
      <c r="L1593" t="s">
        <v>187</v>
      </c>
    </row>
    <row r="1594" spans="1:12" x14ac:dyDescent="0.35">
      <c r="A1594" t="s">
        <v>149</v>
      </c>
      <c r="B1594" t="s">
        <v>179</v>
      </c>
      <c r="C1594" t="s">
        <v>25</v>
      </c>
      <c r="D1594">
        <f>VLOOKUP(мпф1[[#This Row],[Номенклатура]],[1]!Таблица213[[product_name]:[упаковка]],7,FALSE)</f>
        <v>721</v>
      </c>
      <c r="E1594" t="s">
        <v>183</v>
      </c>
      <c r="F1594" s="7">
        <v>671.99884657537575</v>
      </c>
      <c r="G1594" t="str">
        <f>VLOOKUP(мпф1[[#This Row],[артикул]],[1]!Таблица213[[code]:[упаковка]],4,FALSE)</f>
        <v>ОХЛ</v>
      </c>
      <c r="H1594" t="str">
        <f>VLOOKUP(мпф1[[#This Row],[артикул]],[1]!Таблица213[[code]:[упаковка]],5,FALSE)</f>
        <v>половинка</v>
      </c>
      <c r="I1594" s="7" cm="1">
        <f t="array" ref="I1594">INDEX('[1]прайс ЗПП'!$A$1:$D$1080,MATCH(1,(мпф1[[#This Row],[артикул]]='[1]прайс ЗПП'!$B$1:$B$1080)*(мпф1[[#This Row],[Source.Name.1]]='[1]прайс ЗПП'!$A$1:$A$1080),0),4)</f>
        <v>822.0997319211898</v>
      </c>
      <c r="J1594" s="7">
        <f>мпф1[[#This Row],[цена]]*мпф1[[#This Row],[объем]]</f>
        <v>552450.07162096514</v>
      </c>
      <c r="K1594" s="7">
        <v>1919.5971329073398</v>
      </c>
      <c r="L1594" t="s">
        <v>187</v>
      </c>
    </row>
    <row r="1595" spans="1:12" x14ac:dyDescent="0.35">
      <c r="A1595" t="s">
        <v>149</v>
      </c>
      <c r="B1595" t="s">
        <v>179</v>
      </c>
      <c r="C1595" t="s">
        <v>25</v>
      </c>
      <c r="D1595">
        <f>VLOOKUP(мпф1[[#This Row],[Номенклатура]],[1]!Таблица213[[product_name]:[упаковка]],7,FALSE)</f>
        <v>29</v>
      </c>
      <c r="E1595" t="s">
        <v>79</v>
      </c>
      <c r="F1595" s="7">
        <v>47.660924956209968</v>
      </c>
      <c r="G1595" t="str">
        <f>VLOOKUP(мпф1[[#This Row],[артикул]],[1]!Таблица213[[code]:[упаковка]],4,FALSE)</f>
        <v>ОХЛ</v>
      </c>
      <c r="H1595" t="str">
        <f>VLOOKUP(мпф1[[#This Row],[артикул]],[1]!Таблица213[[code]:[упаковка]],5,FALSE)</f>
        <v>табак</v>
      </c>
      <c r="I1595" s="7" cm="1">
        <f t="array" ref="I1595">INDEX('[1]прайс ЗПП'!$A$1:$D$1080,MATCH(1,(мпф1[[#This Row],[артикул]]='[1]прайс ЗПП'!$B$1:$B$1080)*(мпф1[[#This Row],[Source.Name.1]]='[1]прайс ЗПП'!$A$1:$A$1080),0),4)</f>
        <v>756.2715951427773</v>
      </c>
      <c r="J1595" s="7">
        <f>мпф1[[#This Row],[цена]]*мпф1[[#This Row],[объем]]</f>
        <v>36044.603742613115</v>
      </c>
      <c r="K1595" s="7">
        <v>2144.5331346674384</v>
      </c>
      <c r="L1595" t="s">
        <v>187</v>
      </c>
    </row>
    <row r="1596" spans="1:12" x14ac:dyDescent="0.35">
      <c r="A1596" t="s">
        <v>149</v>
      </c>
      <c r="B1596" t="s">
        <v>179</v>
      </c>
      <c r="C1596" t="s">
        <v>25</v>
      </c>
      <c r="D1596">
        <f>VLOOKUP(мпф1[[#This Row],[Номенклатура]],[1]!Таблица213[[product_name]:[упаковка]],7,FALSE)</f>
        <v>30</v>
      </c>
      <c r="E1596" t="s">
        <v>80</v>
      </c>
      <c r="F1596" s="7">
        <v>13321.228525260687</v>
      </c>
      <c r="G1596" t="str">
        <f>VLOOKUP(мпф1[[#This Row],[артикул]],[1]!Таблица213[[code]:[упаковка]],4,FALSE)</f>
        <v>ОХЛ</v>
      </c>
      <c r="H1596" t="str">
        <f>VLOOKUP(мпф1[[#This Row],[артикул]],[1]!Таблица213[[code]:[упаковка]],5,FALSE)</f>
        <v>рагу</v>
      </c>
      <c r="I1596" s="7" cm="1">
        <f t="array" ref="I1596">INDEX('[1]прайс ЗПП'!$A$1:$D$1080,MATCH(1,(мпф1[[#This Row],[артикул]]='[1]прайс ЗПП'!$B$1:$B$1080)*(мпф1[[#This Row],[Source.Name.1]]='[1]прайс ЗПП'!$A$1:$A$1080),0),4)</f>
        <v>711.47117573963283</v>
      </c>
      <c r="J1596" s="7">
        <f>мпф1[[#This Row],[цена]]*мпф1[[#This Row],[объем]]</f>
        <v>9477670.1211635564</v>
      </c>
      <c r="K1596" s="7">
        <v>2617.7079297179012</v>
      </c>
      <c r="L1596" t="s">
        <v>187</v>
      </c>
    </row>
    <row r="1597" spans="1:12" x14ac:dyDescent="0.35">
      <c r="A1597" t="s">
        <v>149</v>
      </c>
      <c r="B1597" t="s">
        <v>179</v>
      </c>
      <c r="C1597" t="s">
        <v>25</v>
      </c>
      <c r="D1597">
        <f>VLOOKUP(мпф1[[#This Row],[Номенклатура]],[1]!Таблица213[[product_name]:[упаковка]],7,FALSE)</f>
        <v>781</v>
      </c>
      <c r="E1597" t="s">
        <v>188</v>
      </c>
      <c r="F1597" s="7">
        <v>4216.9820932653402</v>
      </c>
      <c r="G1597" t="str">
        <f>VLOOKUP(мпф1[[#This Row],[артикул]],[1]!Таблица213[[code]:[упаковка]],4,FALSE)</f>
        <v>ОХЛ</v>
      </c>
      <c r="H1597" t="str">
        <f>VLOOKUP(мпф1[[#This Row],[артикул]],[1]!Таблица213[[code]:[упаковка]],5,FALSE)</f>
        <v>спинка</v>
      </c>
      <c r="I1597" s="7" cm="1">
        <f t="array" ref="I1597">INDEX('[1]прайс ЗПП'!$A$1:$D$1080,MATCH(1,(мпф1[[#This Row],[артикул]]='[1]прайс ЗПП'!$B$1:$B$1080)*(мпф1[[#This Row],[Source.Name.1]]='[1]прайс ЗПП'!$A$1:$A$1080),0),4)</f>
        <v>364.1780019666802</v>
      </c>
      <c r="J1597" s="7">
        <f>мпф1[[#This Row],[цена]]*мпф1[[#This Row],[объем]]</f>
        <v>1535732.1130546401</v>
      </c>
      <c r="K1597" s="7">
        <v>2183.2989184917251</v>
      </c>
      <c r="L1597" t="s">
        <v>187</v>
      </c>
    </row>
    <row r="1598" spans="1:12" x14ac:dyDescent="0.35">
      <c r="A1598" t="s">
        <v>149</v>
      </c>
      <c r="B1598" t="s">
        <v>179</v>
      </c>
      <c r="C1598" t="s">
        <v>25</v>
      </c>
      <c r="D1598">
        <f>VLOOKUP(мпф1[[#This Row],[Номенклатура]],[1]!Таблица213[[product_name]:[упаковка]],7,FALSE)</f>
        <v>730</v>
      </c>
      <c r="E1598" t="s">
        <v>45</v>
      </c>
      <c r="F1598" s="7">
        <v>108.95368226218339</v>
      </c>
      <c r="G1598" t="str">
        <f>VLOOKUP(мпф1[[#This Row],[артикул]],[1]!Таблица213[[code]:[упаковка]],4,FALSE)</f>
        <v>ОХЛ</v>
      </c>
      <c r="H1598" t="str">
        <f>VLOOKUP(мпф1[[#This Row],[артикул]],[1]!Таблица213[[code]:[упаковка]],5,FALSE)</f>
        <v>желудки</v>
      </c>
      <c r="I1598" s="7" cm="1">
        <f t="array" ref="I1598">INDEX('[1]прайс ЗПП'!$A$1:$D$1080,MATCH(1,(мпф1[[#This Row],[артикул]]='[1]прайс ЗПП'!$B$1:$B$1080)*(мпф1[[#This Row],[Source.Name.1]]='[1]прайс ЗПП'!$A$1:$A$1080),0),4)</f>
        <v>562.00622251238019</v>
      </c>
      <c r="J1598" s="7">
        <f>мпф1[[#This Row],[цена]]*мпф1[[#This Row],[объем]]</f>
        <v>61232.647396983812</v>
      </c>
      <c r="K1598" s="7">
        <v>1632.6852859577045</v>
      </c>
      <c r="L1598" t="s">
        <v>187</v>
      </c>
    </row>
    <row r="1599" spans="1:12" x14ac:dyDescent="0.35">
      <c r="A1599" t="s">
        <v>149</v>
      </c>
      <c r="B1599" t="s">
        <v>179</v>
      </c>
      <c r="C1599" t="s">
        <v>25</v>
      </c>
      <c r="D1599">
        <f>VLOOKUP(мпф1[[#This Row],[Номенклатура]],[1]!Таблица213[[product_name]:[упаковка]],7,FALSE)</f>
        <v>731</v>
      </c>
      <c r="E1599" t="s">
        <v>81</v>
      </c>
      <c r="F1599" s="7">
        <v>1337.6357520370123</v>
      </c>
      <c r="G1599" t="str">
        <f>VLOOKUP(мпф1[[#This Row],[артикул]],[1]!Таблица213[[code]:[упаковка]],4,FALSE)</f>
        <v>ОХЛ</v>
      </c>
      <c r="H1599" t="str">
        <f>VLOOKUP(мпф1[[#This Row],[артикул]],[1]!Таблица213[[code]:[упаковка]],5,FALSE)</f>
        <v>желудки</v>
      </c>
      <c r="I1599" s="7" cm="1">
        <f t="array" ref="I1599">INDEX('[1]прайс ЗПП'!$A$1:$D$1080,MATCH(1,(мпф1[[#This Row],[артикул]]='[1]прайс ЗПП'!$B$1:$B$1080)*(мпф1[[#This Row],[Source.Name.1]]='[1]прайс ЗПП'!$A$1:$A$1080),0),4)</f>
        <v>540.65671721539525</v>
      </c>
      <c r="J1599" s="7">
        <f>мпф1[[#This Row],[цена]]*мпф1[[#This Row],[объем]]</f>
        <v>723201.75452627754</v>
      </c>
      <c r="K1599" s="7">
        <v>186.07477552708926</v>
      </c>
      <c r="L1599" t="s">
        <v>187</v>
      </c>
    </row>
    <row r="1600" spans="1:12" x14ac:dyDescent="0.35">
      <c r="A1600" t="s">
        <v>149</v>
      </c>
      <c r="B1600" t="s">
        <v>179</v>
      </c>
      <c r="C1600" t="s">
        <v>25</v>
      </c>
      <c r="D1600">
        <f>VLOOKUP(мпф1[[#This Row],[Номенклатура]],[1]!Таблица213[[product_name]:[упаковка]],7,FALSE)</f>
        <v>732</v>
      </c>
      <c r="E1600" t="s">
        <v>47</v>
      </c>
      <c r="F1600" s="7">
        <v>110.26637722919764</v>
      </c>
      <c r="G1600" t="str">
        <f>VLOOKUP(мпф1[[#This Row],[артикул]],[1]!Таблица213[[code]:[упаковка]],4,FALSE)</f>
        <v>ОХЛ</v>
      </c>
      <c r="H1600" t="str">
        <f>VLOOKUP(мпф1[[#This Row],[артикул]],[1]!Таблица213[[code]:[упаковка]],5,FALSE)</f>
        <v>печень</v>
      </c>
      <c r="I1600" s="7" cm="1">
        <f t="array" ref="I1600">INDEX('[1]прайс ЗПП'!$A$1:$D$1080,MATCH(1,(мпф1[[#This Row],[артикул]]='[1]прайс ЗПП'!$B$1:$B$1080)*(мпф1[[#This Row],[Source.Name.1]]='[1]прайс ЗПП'!$A$1:$A$1080),0),4)</f>
        <v>537.88237088649385</v>
      </c>
      <c r="J1600" s="7">
        <f>мпф1[[#This Row],[цена]]*мпф1[[#This Row],[объем]]</f>
        <v>59310.340413105325</v>
      </c>
      <c r="K1600" s="7">
        <v>192.69912269529866</v>
      </c>
      <c r="L1600" t="s">
        <v>187</v>
      </c>
    </row>
    <row r="1601" spans="1:12" x14ac:dyDescent="0.35">
      <c r="A1601" t="s">
        <v>149</v>
      </c>
      <c r="B1601" t="s">
        <v>179</v>
      </c>
      <c r="C1601" t="s">
        <v>25</v>
      </c>
      <c r="D1601">
        <f>VLOOKUP(мпф1[[#This Row],[Номенклатура]],[1]!Таблица213[[product_name]:[упаковка]],7,FALSE)</f>
        <v>733</v>
      </c>
      <c r="E1601" t="s">
        <v>82</v>
      </c>
      <c r="F1601" s="7">
        <v>7773.7795946584329</v>
      </c>
      <c r="G1601" t="str">
        <f>VLOOKUP(мпф1[[#This Row],[артикул]],[1]!Таблица213[[code]:[упаковка]],4,FALSE)</f>
        <v>ОХЛ</v>
      </c>
      <c r="H1601" t="str">
        <f>VLOOKUP(мпф1[[#This Row],[артикул]],[1]!Таблица213[[code]:[упаковка]],5,FALSE)</f>
        <v>печень</v>
      </c>
      <c r="I1601" s="7" cm="1">
        <f t="array" ref="I1601">INDEX('[1]прайс ЗПП'!$A$1:$D$1080,MATCH(1,(мпф1[[#This Row],[артикул]]='[1]прайс ЗПП'!$B$1:$B$1080)*(мпф1[[#This Row],[Source.Name.1]]='[1]прайс ЗПП'!$A$1:$A$1080),0),4)</f>
        <v>514.65802229078804</v>
      </c>
      <c r="J1601" s="7">
        <f>мпф1[[#This Row],[цена]]*мпф1[[#This Row],[объем]]</f>
        <v>4000838.0319113932</v>
      </c>
      <c r="K1601" s="7">
        <v>11037.6</v>
      </c>
      <c r="L1601" t="s">
        <v>187</v>
      </c>
    </row>
    <row r="1602" spans="1:12" x14ac:dyDescent="0.35">
      <c r="A1602" t="s">
        <v>149</v>
      </c>
      <c r="B1602" t="s">
        <v>179</v>
      </c>
      <c r="C1602" t="s">
        <v>25</v>
      </c>
      <c r="D1602">
        <f>VLOOKUP(мпф1[[#This Row],[Номенклатура]],[1]!Таблица213[[product_name]:[упаковка]],7,FALSE)</f>
        <v>734</v>
      </c>
      <c r="E1602" t="s">
        <v>49</v>
      </c>
      <c r="F1602" s="7">
        <v>114.36509253301038</v>
      </c>
      <c r="G1602" t="str">
        <f>VLOOKUP(мпф1[[#This Row],[артикул]],[1]!Таблица213[[code]:[упаковка]],4,FALSE)</f>
        <v>ОХЛ</v>
      </c>
      <c r="H1602" t="str">
        <f>VLOOKUP(мпф1[[#This Row],[артикул]],[1]!Таблица213[[code]:[упаковка]],5,FALSE)</f>
        <v>сердце</v>
      </c>
      <c r="I1602" s="7" cm="1">
        <f t="array" ref="I1602">INDEX('[1]прайс ЗПП'!$A$1:$D$1080,MATCH(1,(мпф1[[#This Row],[артикул]]='[1]прайс ЗПП'!$B$1:$B$1080)*(мпф1[[#This Row],[Source.Name.1]]='[1]прайс ЗПП'!$A$1:$A$1080),0),4)</f>
        <v>898.31398869857753</v>
      </c>
      <c r="J1602" s="7">
        <f>мпф1[[#This Row],[цена]]*мпф1[[#This Row],[объем]]</f>
        <v>102735.76244121046</v>
      </c>
      <c r="K1602" s="7">
        <v>387</v>
      </c>
      <c r="L1602" t="s">
        <v>187</v>
      </c>
    </row>
    <row r="1603" spans="1:12" x14ac:dyDescent="0.35">
      <c r="A1603" t="s">
        <v>149</v>
      </c>
      <c r="B1603" t="s">
        <v>179</v>
      </c>
      <c r="C1603" t="s">
        <v>25</v>
      </c>
      <c r="D1603">
        <f>VLOOKUP(мпф1[[#This Row],[Номенклатура]],[1]!Таблица213[[product_name]:[упаковка]],7,FALSE)</f>
        <v>735</v>
      </c>
      <c r="E1603" t="s">
        <v>83</v>
      </c>
      <c r="F1603" s="7">
        <v>2207.2114902257363</v>
      </c>
      <c r="G1603" t="str">
        <f>VLOOKUP(мпф1[[#This Row],[артикул]],[1]!Таблица213[[code]:[упаковка]],4,FALSE)</f>
        <v>ОХЛ</v>
      </c>
      <c r="H1603" t="str">
        <f>VLOOKUP(мпф1[[#This Row],[артикул]],[1]!Таблица213[[code]:[упаковка]],5,FALSE)</f>
        <v>сердце</v>
      </c>
      <c r="I1603" s="7" cm="1">
        <f t="array" ref="I1603">INDEX('[1]прайс ЗПП'!$A$1:$D$1080,MATCH(1,(мпф1[[#This Row],[артикул]]='[1]прайс ЗПП'!$B$1:$B$1080)*(мпф1[[#This Row],[Source.Name.1]]='[1]прайс ЗПП'!$A$1:$A$1080),0),4)</f>
        <v>871.08169051529126</v>
      </c>
      <c r="J1603" s="7">
        <f>мпф1[[#This Row],[цена]]*мпф1[[#This Row],[объем]]</f>
        <v>1922661.5162306095</v>
      </c>
      <c r="K1603" s="7">
        <v>1875.8000000000002</v>
      </c>
      <c r="L1603" t="s">
        <v>187</v>
      </c>
    </row>
    <row r="1604" spans="1:12" x14ac:dyDescent="0.35">
      <c r="A1604" t="s">
        <v>149</v>
      </c>
      <c r="B1604" t="s">
        <v>179</v>
      </c>
      <c r="C1604" t="s">
        <v>25</v>
      </c>
      <c r="D1604">
        <f>VLOOKUP(мпф1[[#This Row],[Номенклатура]],[1]!Таблица213[[product_name]:[упаковка]],7,FALSE)</f>
        <v>941</v>
      </c>
      <c r="E1604" t="s">
        <v>51</v>
      </c>
      <c r="F1604" s="7">
        <v>1119.9352215391671</v>
      </c>
      <c r="G1604" t="str">
        <f>VLOOKUP(мпф1[[#This Row],[артикул]],[1]!Таблица213[[code]:[упаковка]],4,FALSE)</f>
        <v>ОХЛ</v>
      </c>
      <c r="H1604" t="str">
        <f>VLOOKUP(мпф1[[#This Row],[артикул]],[1]!Таблица213[[code]:[упаковка]],5,FALSE)</f>
        <v>бедро</v>
      </c>
      <c r="I1604" s="7" cm="1">
        <f t="array" ref="I1604">INDEX('[1]прайс ЗПП'!$A$1:$D$1080,MATCH(1,(мпф1[[#This Row],[артикул]]='[1]прайс ЗПП'!$B$1:$B$1080)*(мпф1[[#This Row],[Source.Name.1]]='[1]прайс ЗПП'!$A$1:$A$1080),0),4)</f>
        <v>920.86665296104422</v>
      </c>
      <c r="J1604" s="7">
        <f>мпф1[[#This Row],[цена]]*мпф1[[#This Row],[объем]]</f>
        <v>1031310.9989919583</v>
      </c>
      <c r="K1604" s="7">
        <v>546.75</v>
      </c>
      <c r="L1604" t="s">
        <v>187</v>
      </c>
    </row>
    <row r="1605" spans="1:12" x14ac:dyDescent="0.35">
      <c r="A1605" t="s">
        <v>149</v>
      </c>
      <c r="B1605" t="s">
        <v>179</v>
      </c>
      <c r="C1605" t="s">
        <v>25</v>
      </c>
      <c r="D1605">
        <f>VLOOKUP(мпф1[[#This Row],[Номенклатура]],[1]!Таблица213[[product_name]:[упаковка]],7,FALSE)</f>
        <v>942</v>
      </c>
      <c r="E1605" t="s">
        <v>52</v>
      </c>
      <c r="F1605" s="7">
        <v>219.24839351331522</v>
      </c>
      <c r="G1605" t="str">
        <f>VLOOKUP(мпф1[[#This Row],[артикул]],[1]!Таблица213[[code]:[упаковка]],4,FALSE)</f>
        <v>ОХЛ</v>
      </c>
      <c r="H1605" t="str">
        <f>VLOOKUP(мпф1[[#This Row],[артикул]],[1]!Таблица213[[code]:[упаковка]],5,FALSE)</f>
        <v>крыло</v>
      </c>
      <c r="I1605" s="7" cm="1">
        <f t="array" ref="I1605">INDEX('[1]прайс ЗПП'!$A$1:$D$1080,MATCH(1,(мпф1[[#This Row],[артикул]]='[1]прайс ЗПП'!$B$1:$B$1080)*(мпф1[[#This Row],[Source.Name.1]]='[1]прайс ЗПП'!$A$1:$A$1080),0),4)</f>
        <v>903.66006203304016</v>
      </c>
      <c r="J1605" s="7">
        <f>мпф1[[#This Row],[цена]]*мпф1[[#This Row],[объем]]</f>
        <v>198126.01688288682</v>
      </c>
      <c r="K1605" s="7">
        <v>22903.08</v>
      </c>
      <c r="L1605" t="s">
        <v>187</v>
      </c>
    </row>
    <row r="1606" spans="1:12" x14ac:dyDescent="0.35">
      <c r="A1606" t="s">
        <v>149</v>
      </c>
      <c r="B1606" t="s">
        <v>179</v>
      </c>
      <c r="C1606" t="s">
        <v>25</v>
      </c>
      <c r="D1606">
        <f>VLOOKUP(мпф1[[#This Row],[Номенклатура]],[1]!Таблица213[[product_name]:[упаковка]],7,FALSE)</f>
        <v>204</v>
      </c>
      <c r="E1606" t="s">
        <v>84</v>
      </c>
      <c r="F1606" s="7">
        <v>6108.3337947378686</v>
      </c>
      <c r="G1606" t="str">
        <f>VLOOKUP(мпф1[[#This Row],[артикул]],[1]!Таблица213[[code]:[упаковка]],4,FALSE)</f>
        <v>ОХЛ</v>
      </c>
      <c r="H1606" t="str">
        <f>VLOOKUP(мпф1[[#This Row],[артикул]],[1]!Таблица213[[code]:[упаковка]],5,FALSE)</f>
        <v>крыло</v>
      </c>
      <c r="I1606" s="7" cm="1">
        <f t="array" ref="I1606">INDEX('[1]прайс ЗПП'!$A$1:$D$1080,MATCH(1,(мпф1[[#This Row],[артикул]]='[1]прайс ЗПП'!$B$1:$B$1080)*(мпф1[[#This Row],[Source.Name.1]]='[1]прайс ЗПП'!$A$1:$A$1080),0),4)</f>
        <v>847.92126041880965</v>
      </c>
      <c r="J1606" s="7">
        <f>мпф1[[#This Row],[цена]]*мпф1[[#This Row],[объем]]</f>
        <v>5179386.0902929436</v>
      </c>
      <c r="K1606" s="7">
        <v>390.50700000000001</v>
      </c>
      <c r="L1606" t="s">
        <v>187</v>
      </c>
    </row>
    <row r="1607" spans="1:12" x14ac:dyDescent="0.35">
      <c r="A1607" t="s">
        <v>149</v>
      </c>
      <c r="B1607" t="s">
        <v>179</v>
      </c>
      <c r="C1607" t="s">
        <v>25</v>
      </c>
      <c r="D1607">
        <f>VLOOKUP(мпф1[[#This Row],[Номенклатура]],[1]!Таблица213[[product_name]:[упаковка]],7,FALSE)</f>
        <v>959</v>
      </c>
      <c r="E1607" t="s">
        <v>85</v>
      </c>
      <c r="F1607" s="7">
        <v>666.88228145156836</v>
      </c>
      <c r="G1607" t="str">
        <f>VLOOKUP(мпф1[[#This Row],[артикул]],[1]!Таблица213[[code]:[упаковка]],4,FALSE)</f>
        <v>ОХЛ</v>
      </c>
      <c r="H1607" t="str">
        <f>VLOOKUP(мпф1[[#This Row],[артикул]],[1]!Таблица213[[code]:[упаковка]],5,FALSE)</f>
        <v>табак</v>
      </c>
      <c r="I1607" s="7" cm="1">
        <f t="array" ref="I1607">INDEX('[1]прайс ЗПП'!$A$1:$D$1080,MATCH(1,(мпф1[[#This Row],[артикул]]='[1]прайс ЗПП'!$B$1:$B$1080)*(мпф1[[#This Row],[Source.Name.1]]='[1]прайс ЗПП'!$A$1:$A$1080),0),4)</f>
        <v>680.354040602081</v>
      </c>
      <c r="J1607" s="7">
        <f>мпф1[[#This Row],[цена]]*мпф1[[#This Row],[объем]]</f>
        <v>453716.05479150877</v>
      </c>
      <c r="K1607" s="7">
        <v>9176.86</v>
      </c>
      <c r="L1607" t="s">
        <v>187</v>
      </c>
    </row>
    <row r="1608" spans="1:12" x14ac:dyDescent="0.35">
      <c r="A1608" t="s">
        <v>149</v>
      </c>
      <c r="B1608" t="s">
        <v>179</v>
      </c>
      <c r="C1608" t="s">
        <v>25</v>
      </c>
      <c r="D1608">
        <f>VLOOKUP(мпф1[[#This Row],[Номенклатура]],[1]!Таблица213[[product_name]:[упаковка]],7,FALSE)</f>
        <v>952</v>
      </c>
      <c r="E1608" t="s">
        <v>86</v>
      </c>
      <c r="F1608" s="7">
        <v>4446.8238484150934</v>
      </c>
      <c r="G1608" t="str">
        <f>VLOOKUP(мпф1[[#This Row],[артикул]],[1]!Таблица213[[code]:[упаковка]],4,FALSE)</f>
        <v>ОХЛ</v>
      </c>
      <c r="H1608" t="str">
        <f>VLOOKUP(мпф1[[#This Row],[артикул]],[1]!Таблица213[[code]:[упаковка]],5,FALSE)</f>
        <v>голень</v>
      </c>
      <c r="I1608" s="7" cm="1">
        <f t="array" ref="I1608">INDEX('[1]прайс ЗПП'!$A$1:$D$1080,MATCH(1,(мпф1[[#This Row],[артикул]]='[1]прайс ЗПП'!$B$1:$B$1080)*(мпф1[[#This Row],[Source.Name.1]]='[1]прайс ЗПП'!$A$1:$A$1080),0),4)</f>
        <v>890.1960637083148</v>
      </c>
      <c r="J1608" s="7">
        <f>мпф1[[#This Row],[цена]]*мпф1[[#This Row],[объем]]</f>
        <v>3958545.085863376</v>
      </c>
      <c r="K1608" s="7">
        <v>225.69800000000001</v>
      </c>
      <c r="L1608" t="s">
        <v>187</v>
      </c>
    </row>
    <row r="1609" spans="1:12" x14ac:dyDescent="0.35">
      <c r="A1609" t="s">
        <v>149</v>
      </c>
      <c r="B1609" t="s">
        <v>179</v>
      </c>
      <c r="C1609" t="s">
        <v>25</v>
      </c>
      <c r="D1609">
        <f>VLOOKUP(мпф1[[#This Row],[Номенклатура]],[1]!Таблица213[[product_name]:[упаковка]],7,FALSE)</f>
        <v>953</v>
      </c>
      <c r="E1609" t="s">
        <v>87</v>
      </c>
      <c r="F1609" s="7">
        <v>4442.6430973266888</v>
      </c>
      <c r="G1609" t="str">
        <f>VLOOKUP(мпф1[[#This Row],[артикул]],[1]!Таблица213[[code]:[упаковка]],4,FALSE)</f>
        <v>ОХЛ</v>
      </c>
      <c r="H1609" t="str">
        <f>VLOOKUP(мпф1[[#This Row],[артикул]],[1]!Таблица213[[code]:[упаковка]],5,FALSE)</f>
        <v>бедро</v>
      </c>
      <c r="I1609" s="7" cm="1">
        <f t="array" ref="I1609">INDEX('[1]прайс ЗПП'!$A$1:$D$1080,MATCH(1,(мпф1[[#This Row],[артикул]]='[1]прайс ЗПП'!$B$1:$B$1080)*(мпф1[[#This Row],[Source.Name.1]]='[1]прайс ЗПП'!$A$1:$A$1080),0),4)</f>
        <v>904.33128416673435</v>
      </c>
      <c r="J1609" s="7">
        <f>мпф1[[#This Row],[цена]]*мпф1[[#This Row],[объем]]</f>
        <v>4017621.1372999228</v>
      </c>
      <c r="K1609" s="7">
        <v>8830.9600000000009</v>
      </c>
      <c r="L1609" t="s">
        <v>187</v>
      </c>
    </row>
    <row r="1610" spans="1:12" x14ac:dyDescent="0.35">
      <c r="A1610" t="s">
        <v>149</v>
      </c>
      <c r="B1610" t="s">
        <v>179</v>
      </c>
      <c r="C1610" t="s">
        <v>25</v>
      </c>
      <c r="D1610">
        <f>VLOOKUP(мпф1[[#This Row],[Номенклатура]],[1]!Таблица213[[product_name]:[упаковка]],7,FALSE)</f>
        <v>954</v>
      </c>
      <c r="E1610" t="s">
        <v>191</v>
      </c>
      <c r="F1610" s="7">
        <v>554.77901957140091</v>
      </c>
      <c r="G1610" t="str">
        <f>VLOOKUP(мпф1[[#This Row],[артикул]],[1]!Таблица213[[code]:[упаковка]],4,FALSE)</f>
        <v>ОХЛ</v>
      </c>
      <c r="H1610" t="str">
        <f>VLOOKUP(мпф1[[#This Row],[артикул]],[1]!Таблица213[[code]:[упаковка]],5,FALSE)</f>
        <v>филе</v>
      </c>
      <c r="I1610" s="7" cm="1">
        <f t="array" ref="I1610">INDEX('[1]прайс ЗПП'!$A$1:$D$1080,MATCH(1,(мпф1[[#This Row],[артикул]]='[1]прайс ЗПП'!$B$1:$B$1080)*(мпф1[[#This Row],[Source.Name.1]]='[1]прайс ЗПП'!$A$1:$A$1080),0),4)</f>
        <v>1098.0721368440009</v>
      </c>
      <c r="J1610" s="7">
        <f>мпф1[[#This Row],[цена]]*мпф1[[#This Row],[объем]]</f>
        <v>609187.38349698798</v>
      </c>
      <c r="K1610" s="7">
        <v>52.199999999999996</v>
      </c>
      <c r="L1610" t="s">
        <v>187</v>
      </c>
    </row>
    <row r="1611" spans="1:12" x14ac:dyDescent="0.35">
      <c r="A1611" t="s">
        <v>149</v>
      </c>
      <c r="B1611" t="s">
        <v>179</v>
      </c>
      <c r="C1611" t="s">
        <v>25</v>
      </c>
      <c r="D1611">
        <f>VLOOKUP(мпф1[[#This Row],[Номенклатура]],[1]!Таблица213[[product_name]:[упаковка]],7,FALSE)</f>
        <v>958</v>
      </c>
      <c r="E1611" t="s">
        <v>58</v>
      </c>
      <c r="F1611" s="7">
        <v>1666.5776545556664</v>
      </c>
      <c r="G1611" t="str">
        <f>VLOOKUP(мпф1[[#This Row],[артикул]],[1]!Таблица213[[code]:[упаковка]],4,FALSE)</f>
        <v>ОХЛ</v>
      </c>
      <c r="H1611" t="str">
        <f>VLOOKUP(мпф1[[#This Row],[артикул]],[1]!Таблица213[[code]:[упаковка]],5,FALSE)</f>
        <v>табак</v>
      </c>
      <c r="I1611" s="7" cm="1">
        <f t="array" ref="I1611">INDEX('[1]прайс ЗПП'!$A$1:$D$1080,MATCH(1,(мпф1[[#This Row],[артикул]]='[1]прайс ЗПП'!$B$1:$B$1080)*(мпф1[[#This Row],[Source.Name.1]]='[1]прайс ЗПП'!$A$1:$A$1080),0),4)</f>
        <v>781.8398798890131</v>
      </c>
      <c r="J1611" s="7">
        <f>мпф1[[#This Row],[цена]]*мпф1[[#This Row],[объем]]</f>
        <v>1302996.8732635153</v>
      </c>
      <c r="K1611" s="7">
        <v>6400.8</v>
      </c>
      <c r="L1611" t="s">
        <v>187</v>
      </c>
    </row>
    <row r="1612" spans="1:12" x14ac:dyDescent="0.35">
      <c r="A1612" t="s">
        <v>149</v>
      </c>
      <c r="B1612" t="s">
        <v>179</v>
      </c>
      <c r="C1612" t="s">
        <v>25</v>
      </c>
      <c r="D1612">
        <f>VLOOKUP(мпф1[[#This Row],[Номенклатура]],[1]!Таблица213[[product_name]:[упаковка]],7,FALSE)</f>
        <v>205</v>
      </c>
      <c r="E1612" t="s">
        <v>88</v>
      </c>
      <c r="F1612" s="7">
        <v>2565.3770644945394</v>
      </c>
      <c r="G1612" t="str">
        <f>VLOOKUP(мпф1[[#This Row],[артикул]],[1]!Таблица213[[code]:[упаковка]],4,FALSE)</f>
        <v>ОХЛ</v>
      </c>
      <c r="H1612" t="str">
        <f>VLOOKUP(мпф1[[#This Row],[артикул]],[1]!Таблица213[[code]:[упаковка]],5,FALSE)</f>
        <v>рагу</v>
      </c>
      <c r="I1612" s="7" cm="1">
        <f t="array" ref="I1612">INDEX('[1]прайс ЗПП'!$A$1:$D$1080,MATCH(1,(мпф1[[#This Row],[артикул]]='[1]прайс ЗПП'!$B$1:$B$1080)*(мпф1[[#This Row],[Source.Name.1]]='[1]прайс ЗПП'!$A$1:$A$1080),0),4)</f>
        <v>601.0715719240178</v>
      </c>
      <c r="J1612" s="7">
        <f>мпф1[[#This Row],[цена]]*мпф1[[#This Row],[объем]]</f>
        <v>1541975.2247335552</v>
      </c>
      <c r="K1612" s="7">
        <v>551.82000000000005</v>
      </c>
      <c r="L1612" t="s">
        <v>187</v>
      </c>
    </row>
    <row r="1613" spans="1:12" x14ac:dyDescent="0.35">
      <c r="A1613" t="s">
        <v>149</v>
      </c>
      <c r="B1613" t="s">
        <v>179</v>
      </c>
      <c r="C1613" t="s">
        <v>25</v>
      </c>
      <c r="D1613">
        <f>VLOOKUP(мпф1[[#This Row],[Номенклатура]],[1]!Таблица213[[product_name]:[упаковка]],7,FALSE)</f>
        <v>961</v>
      </c>
      <c r="E1613" t="s">
        <v>89</v>
      </c>
      <c r="F1613" s="7">
        <v>558.61408900775791</v>
      </c>
      <c r="G1613" t="str">
        <f>VLOOKUP(мпф1[[#This Row],[артикул]],[1]!Таблица213[[code]:[упаковка]],4,FALSE)</f>
        <v>ОХЛ</v>
      </c>
      <c r="H1613" t="str">
        <f>VLOOKUP(мпф1[[#This Row],[артикул]],[1]!Таблица213[[code]:[упаковка]],5,FALSE)</f>
        <v>табак</v>
      </c>
      <c r="I1613" s="7" cm="1">
        <f t="array" ref="I1613">INDEX('[1]прайс ЗПП'!$A$1:$D$1080,MATCH(1,(мпф1[[#This Row],[артикул]]='[1]прайс ЗПП'!$B$1:$B$1080)*(мпф1[[#This Row],[Source.Name.1]]='[1]прайс ЗПП'!$A$1:$A$1080),0),4)</f>
        <v>770.48643202755852</v>
      </c>
      <c r="J1613" s="7">
        <f>мпф1[[#This Row],[цена]]*мпф1[[#This Row],[объем]]</f>
        <v>430404.57631991239</v>
      </c>
      <c r="K1613" s="7">
        <v>21519</v>
      </c>
      <c r="L1613" t="s">
        <v>187</v>
      </c>
    </row>
    <row r="1614" spans="1:12" x14ac:dyDescent="0.35">
      <c r="A1614" t="s">
        <v>149</v>
      </c>
      <c r="B1614" t="s">
        <v>179</v>
      </c>
      <c r="C1614" t="s">
        <v>25</v>
      </c>
      <c r="D1614">
        <f>VLOOKUP(мпф1[[#This Row],[Номенклатура]],[1]!Таблица213[[product_name]:[упаковка]],7,FALSE)</f>
        <v>960</v>
      </c>
      <c r="E1614" t="s">
        <v>189</v>
      </c>
      <c r="F1614" s="7">
        <v>548.36758001482053</v>
      </c>
      <c r="G1614" t="str">
        <f>VLOOKUP(мпф1[[#This Row],[артикул]],[1]!Таблица213[[code]:[упаковка]],4,FALSE)</f>
        <v>ОХЛ</v>
      </c>
      <c r="H1614" t="str">
        <f>VLOOKUP(мпф1[[#This Row],[артикул]],[1]!Таблица213[[code]:[упаковка]],5,FALSE)</f>
        <v>крыло</v>
      </c>
      <c r="I1614" s="7" cm="1">
        <f t="array" ref="I1614">INDEX('[1]прайс ЗПП'!$A$1:$D$1080,MATCH(1,(мпф1[[#This Row],[артикул]]='[1]прайс ЗПП'!$B$1:$B$1080)*(мпф1[[#This Row],[Source.Name.1]]='[1]прайс ЗПП'!$A$1:$A$1080),0),4)</f>
        <v>854.54328396850292</v>
      </c>
      <c r="J1614" s="7">
        <f>мпф1[[#This Row],[цена]]*мпф1[[#This Row],[объем]]</f>
        <v>468603.83264772553</v>
      </c>
      <c r="K1614" s="7">
        <v>111.672</v>
      </c>
      <c r="L1614" t="s">
        <v>187</v>
      </c>
    </row>
    <row r="1615" spans="1:12" x14ac:dyDescent="0.35">
      <c r="A1615" t="s">
        <v>149</v>
      </c>
      <c r="B1615" t="s">
        <v>179</v>
      </c>
      <c r="C1615" t="s">
        <v>25</v>
      </c>
      <c r="D1615">
        <f>VLOOKUP(мпф1[[#This Row],[Номенклатура]],[1]!Таблица213[[product_name]:[упаковка]],7,FALSE)</f>
        <v>1064</v>
      </c>
      <c r="E1615" t="s">
        <v>62</v>
      </c>
      <c r="F1615" s="7">
        <v>2551.7690647947361</v>
      </c>
      <c r="G1615" t="str">
        <f>VLOOKUP(мпф1[[#This Row],[артикул]],[1]!Таблица213[[code]:[упаковка]],4,FALSE)</f>
        <v>ОХЛ</v>
      </c>
      <c r="H1615" t="str">
        <f>VLOOKUP(мпф1[[#This Row],[артикул]],[1]!Таблица213[[code]:[упаковка]],5,FALSE)</f>
        <v>бедро</v>
      </c>
      <c r="I1615" s="7" cm="1">
        <f t="array" ref="I1615">INDEX('[1]прайс ЗПП'!$A$1:$D$1080,MATCH(1,(мпф1[[#This Row],[артикул]]='[1]прайс ЗПП'!$B$1:$B$1080)*(мпф1[[#This Row],[Source.Name.1]]='[1]прайс ЗПП'!$A$1:$A$1080),0),4)</f>
        <v>875.33684092610474</v>
      </c>
      <c r="J1615" s="7">
        <f>мпф1[[#This Row],[цена]]*мпф1[[#This Row],[объем]]</f>
        <v>2233657.4719503848</v>
      </c>
      <c r="K1615" s="7">
        <v>5514.4430000000002</v>
      </c>
      <c r="L1615" t="s">
        <v>187</v>
      </c>
    </row>
    <row r="1616" spans="1:12" x14ac:dyDescent="0.35">
      <c r="A1616" t="s">
        <v>149</v>
      </c>
      <c r="B1616" t="s">
        <v>179</v>
      </c>
      <c r="C1616" t="s">
        <v>25</v>
      </c>
      <c r="D1616">
        <f>VLOOKUP(мпф1[[#This Row],[Номенклатура]],[1]!Таблица213[[product_name]:[упаковка]],7,FALSE)</f>
        <v>1066</v>
      </c>
      <c r="E1616" t="s">
        <v>63</v>
      </c>
      <c r="F1616" s="7">
        <v>2939.1549870450067</v>
      </c>
      <c r="G1616" t="str">
        <f>VLOOKUP(мпф1[[#This Row],[артикул]],[1]!Таблица213[[code]:[упаковка]],4,FALSE)</f>
        <v>ОХЛ</v>
      </c>
      <c r="H1616" t="str">
        <f>VLOOKUP(мпф1[[#This Row],[артикул]],[1]!Таблица213[[code]:[упаковка]],5,FALSE)</f>
        <v>бедро</v>
      </c>
      <c r="I1616" s="7" cm="1">
        <f t="array" ref="I1616">INDEX('[1]прайс ЗПП'!$A$1:$D$1080,MATCH(1,(мпф1[[#This Row],[артикул]]='[1]прайс ЗПП'!$B$1:$B$1080)*(мпф1[[#This Row],[Source.Name.1]]='[1]прайс ЗПП'!$A$1:$A$1080),0),4)</f>
        <v>879.58391803767097</v>
      </c>
      <c r="J1616" s="7">
        <f>мпф1[[#This Row],[цена]]*мпф1[[#This Row],[объем]]</f>
        <v>2585233.4592250069</v>
      </c>
      <c r="K1616" s="7">
        <v>665.5</v>
      </c>
      <c r="L1616" t="s">
        <v>187</v>
      </c>
    </row>
    <row r="1617" spans="1:12" x14ac:dyDescent="0.35">
      <c r="A1617" t="s">
        <v>149</v>
      </c>
      <c r="B1617" t="s">
        <v>179</v>
      </c>
      <c r="C1617" t="s">
        <v>25</v>
      </c>
      <c r="D1617">
        <f>VLOOKUP(мпф1[[#This Row],[Номенклатура]],[1]!Таблица213[[product_name]:[упаковка]],7,FALSE)</f>
        <v>1065</v>
      </c>
      <c r="E1617" t="s">
        <v>64</v>
      </c>
      <c r="F1617" s="7">
        <v>218.64231258581808</v>
      </c>
      <c r="G1617" t="str">
        <f>VLOOKUP(мпф1[[#This Row],[артикул]],[1]!Таблица213[[code]:[упаковка]],4,FALSE)</f>
        <v>ОХЛ</v>
      </c>
      <c r="H1617" t="str">
        <f>VLOOKUP(мпф1[[#This Row],[артикул]],[1]!Таблица213[[code]:[упаковка]],5,FALSE)</f>
        <v>филе</v>
      </c>
      <c r="I1617" s="7" cm="1">
        <f t="array" ref="I1617">INDEX('[1]прайс ЗПП'!$A$1:$D$1080,MATCH(1,(мпф1[[#This Row],[артикул]]='[1]прайс ЗПП'!$B$1:$B$1080)*(мпф1[[#This Row],[Source.Name.1]]='[1]прайс ЗПП'!$A$1:$A$1080),0),4)</f>
        <v>1029.9484861596627</v>
      </c>
      <c r="J1617" s="7">
        <f>мпф1[[#This Row],[цена]]*мпф1[[#This Row],[объем]]</f>
        <v>225190.3188582111</v>
      </c>
      <c r="K1617" s="7">
        <v>47.2</v>
      </c>
      <c r="L1617" t="s">
        <v>187</v>
      </c>
    </row>
    <row r="1618" spans="1:12" x14ac:dyDescent="0.35">
      <c r="A1618" t="s">
        <v>149</v>
      </c>
      <c r="B1618" t="s">
        <v>179</v>
      </c>
      <c r="C1618" t="s">
        <v>25</v>
      </c>
      <c r="D1618">
        <f>VLOOKUP(мпф1[[#This Row],[Номенклатура]],[1]!Таблица213[[product_name]:[упаковка]],7,FALSE)</f>
        <v>744</v>
      </c>
      <c r="E1618" t="s">
        <v>92</v>
      </c>
      <c r="F1618" s="7">
        <v>7213.9656794948141</v>
      </c>
      <c r="G1618" t="str">
        <f>VLOOKUP(мпф1[[#This Row],[артикул]],[1]!Таблица213[[code]:[упаковка]],4,FALSE)</f>
        <v>ОХЛ</v>
      </c>
      <c r="H1618" t="str">
        <f>VLOOKUP(мпф1[[#This Row],[артикул]],[1]!Таблица213[[code]:[упаковка]],5,FALSE)</f>
        <v>шея</v>
      </c>
      <c r="I1618" s="7" cm="1">
        <f t="array" ref="I1618">INDEX('[1]прайс ЗПП'!$A$1:$D$1080,MATCH(1,(мпф1[[#This Row],[артикул]]='[1]прайс ЗПП'!$B$1:$B$1080)*(мпф1[[#This Row],[Source.Name.1]]='[1]прайс ЗПП'!$A$1:$A$1080),0),4)</f>
        <v>348.45623560761521</v>
      </c>
      <c r="J1618" s="7">
        <f>мпф1[[#This Row],[цена]]*мпф1[[#This Row],[объем]]</f>
        <v>2513751.3244792949</v>
      </c>
      <c r="K1618" s="7">
        <v>13794.2</v>
      </c>
      <c r="L1618" t="s">
        <v>187</v>
      </c>
    </row>
    <row r="1619" spans="1:12" x14ac:dyDescent="0.35">
      <c r="A1619" t="s">
        <v>149</v>
      </c>
      <c r="B1619" t="s">
        <v>192</v>
      </c>
      <c r="C1619" t="s">
        <v>25</v>
      </c>
      <c r="D1619">
        <f>VLOOKUP(мпф1[[#This Row],[Номенклатура]],[1]!Таблица213[[product_name]:[упаковка]],7,FALSE)</f>
        <v>701</v>
      </c>
      <c r="E1619" s="22" t="s">
        <v>26</v>
      </c>
      <c r="F1619" s="7">
        <v>1917.5444172000578</v>
      </c>
      <c r="G1619" t="str">
        <f>VLOOKUP(мпф1[[#This Row],[артикул]],[1]!Таблица213[[code]:[упаковка]],4,FALSE)</f>
        <v>ОХЛ</v>
      </c>
      <c r="H1619" t="str">
        <f>VLOOKUP(мпф1[[#This Row],[артикул]],[1]!Таблица213[[code]:[упаковка]],5,FALSE)</f>
        <v>тушка</v>
      </c>
      <c r="I1619" s="7" cm="1">
        <f t="array" ref="I1619">INDEX('[1]прайс ЗПП'!$A$1:$D$1080,MATCH(1,(мпф1[[#This Row],[артикул]]='[1]прайс ЗПП'!$B$1:$B$1080)*(мпф1[[#This Row],[Source.Name.1]]='[1]прайс ЗПП'!$A$1:$A$1080),0),4)</f>
        <v>831.39358621564099</v>
      </c>
      <c r="J1619" s="7">
        <f>мпф1[[#This Row],[цена]]*мпф1[[#This Row],[объем]]</f>
        <v>1594234.1297437372</v>
      </c>
      <c r="K1619" s="7">
        <v>3857</v>
      </c>
      <c r="L1619" t="s">
        <v>187</v>
      </c>
    </row>
    <row r="1620" spans="1:12" x14ac:dyDescent="0.35">
      <c r="A1620" t="s">
        <v>149</v>
      </c>
      <c r="B1620" t="s">
        <v>192</v>
      </c>
      <c r="C1620" t="s">
        <v>25</v>
      </c>
      <c r="D1620">
        <f>VLOOKUP(мпф1[[#This Row],[Номенклатура]],[1]!Таблица213[[product_name]:[упаковка]],7,FALSE)</f>
        <v>702</v>
      </c>
      <c r="E1620" t="s">
        <v>72</v>
      </c>
      <c r="F1620" s="7">
        <v>2304.8904090051883</v>
      </c>
      <c r="G1620" t="str">
        <f>VLOOKUP(мпф1[[#This Row],[артикул]],[1]!Таблица213[[code]:[упаковка]],4,FALSE)</f>
        <v>ОХЛ</v>
      </c>
      <c r="H1620" t="str">
        <f>VLOOKUP(мпф1[[#This Row],[артикул]],[1]!Таблица213[[code]:[упаковка]],5,FALSE)</f>
        <v>тушка</v>
      </c>
      <c r="I1620" s="7" cm="1">
        <f t="array" ref="I1620">INDEX('[1]прайс ЗПП'!$A$1:$D$1080,MATCH(1,(мпф1[[#This Row],[артикул]]='[1]прайс ЗПП'!$B$1:$B$1080)*(мпф1[[#This Row],[Source.Name.1]]='[1]прайс ЗПП'!$A$1:$A$1080),0),4)</f>
        <v>797.87428624664904</v>
      </c>
      <c r="J1620" s="7">
        <f>мпф1[[#This Row],[цена]]*мпф1[[#This Row],[объем]]</f>
        <v>1839012.7899617616</v>
      </c>
      <c r="K1620" s="7">
        <v>107.9</v>
      </c>
      <c r="L1620" t="s">
        <v>187</v>
      </c>
    </row>
    <row r="1621" spans="1:12" x14ac:dyDescent="0.35">
      <c r="A1621" t="s">
        <v>149</v>
      </c>
      <c r="B1621" t="s">
        <v>192</v>
      </c>
      <c r="C1621" t="s">
        <v>25</v>
      </c>
      <c r="D1621">
        <f>VLOOKUP(мпф1[[#This Row],[Номенклатура]],[1]!Таблица213[[product_name]:[упаковка]],7,FALSE)</f>
        <v>710</v>
      </c>
      <c r="E1621" t="s">
        <v>28</v>
      </c>
      <c r="F1621" s="7">
        <v>3069.6160085197325</v>
      </c>
      <c r="G1621" t="str">
        <f>VLOOKUP(мпф1[[#This Row],[артикул]],[1]!Таблица213[[code]:[упаковка]],4,FALSE)</f>
        <v>ОХЛ</v>
      </c>
      <c r="H1621" t="str">
        <f>VLOOKUP(мпф1[[#This Row],[артикул]],[1]!Таблица213[[code]:[упаковка]],5,FALSE)</f>
        <v>бедро</v>
      </c>
      <c r="I1621" s="7" cm="1">
        <f t="array" ref="I1621">INDEX('[1]прайс ЗПП'!$A$1:$D$1080,MATCH(1,(мпф1[[#This Row],[артикул]]='[1]прайс ЗПП'!$B$1:$B$1080)*(мпф1[[#This Row],[Source.Name.1]]='[1]прайс ЗПП'!$A$1:$A$1080),0),4)</f>
        <v>847.31543537391588</v>
      </c>
      <c r="J1621" s="7">
        <f>мпф1[[#This Row],[цена]]*мпф1[[#This Row],[объем]]</f>
        <v>2600933.024689639</v>
      </c>
      <c r="K1621" s="7">
        <v>1324.6995847049886</v>
      </c>
      <c r="L1621" t="s">
        <v>187</v>
      </c>
    </row>
    <row r="1622" spans="1:12" x14ac:dyDescent="0.35">
      <c r="A1622" t="s">
        <v>149</v>
      </c>
      <c r="B1622" t="s">
        <v>192</v>
      </c>
      <c r="C1622" t="s">
        <v>25</v>
      </c>
      <c r="D1622">
        <f>VLOOKUP(мпф1[[#This Row],[Номенклатура]],[1]!Таблица213[[product_name]:[упаковка]],7,FALSE)</f>
        <v>711</v>
      </c>
      <c r="E1622" t="s">
        <v>73</v>
      </c>
      <c r="F1622" s="7">
        <v>13432.262324162908</v>
      </c>
      <c r="G1622" t="str">
        <f>VLOOKUP(мпф1[[#This Row],[артикул]],[1]!Таблица213[[code]:[упаковка]],4,FALSE)</f>
        <v>ОХЛ</v>
      </c>
      <c r="H1622" t="str">
        <f>VLOOKUP(мпф1[[#This Row],[артикул]],[1]!Таблица213[[code]:[упаковка]],5,FALSE)</f>
        <v>бедро</v>
      </c>
      <c r="I1622" s="7" cm="1">
        <f t="array" ref="I1622">INDEX('[1]прайс ЗПП'!$A$1:$D$1080,MATCH(1,(мпф1[[#This Row],[артикул]]='[1]прайс ЗПП'!$B$1:$B$1080)*(мпф1[[#This Row],[Source.Name.1]]='[1]прайс ЗПП'!$A$1:$A$1080),0),4)</f>
        <v>815.33540730986954</v>
      </c>
      <c r="J1622" s="7">
        <f>мпф1[[#This Row],[цена]]*мпф1[[#This Row],[объем]]</f>
        <v>10951799.073164379</v>
      </c>
      <c r="K1622" s="7">
        <v>109.2</v>
      </c>
      <c r="L1622" t="s">
        <v>187</v>
      </c>
    </row>
    <row r="1623" spans="1:12" x14ac:dyDescent="0.35">
      <c r="A1623" t="s">
        <v>149</v>
      </c>
      <c r="B1623" t="s">
        <v>192</v>
      </c>
      <c r="C1623" t="s">
        <v>25</v>
      </c>
      <c r="D1623">
        <f>VLOOKUP(мпф1[[#This Row],[Номенклатура]],[1]!Таблица213[[product_name]:[упаковка]],7,FALSE)</f>
        <v>712</v>
      </c>
      <c r="E1623" t="s">
        <v>30</v>
      </c>
      <c r="F1623" s="7">
        <v>2305.2579635959519</v>
      </c>
      <c r="G1623" t="str">
        <f>VLOOKUP(мпф1[[#This Row],[артикул]],[1]!Таблица213[[code]:[упаковка]],4,FALSE)</f>
        <v>ОХЛ</v>
      </c>
      <c r="H1623" t="str">
        <f>VLOOKUP(мпф1[[#This Row],[артикул]],[1]!Таблица213[[code]:[упаковка]],5,FALSE)</f>
        <v>голень</v>
      </c>
      <c r="I1623" s="7" cm="1">
        <f t="array" ref="I1623">INDEX('[1]прайс ЗПП'!$A$1:$D$1080,MATCH(1,(мпф1[[#This Row],[артикул]]='[1]прайс ЗПП'!$B$1:$B$1080)*(мпф1[[#This Row],[Source.Name.1]]='[1]прайс ЗПП'!$A$1:$A$1080),0),4)</f>
        <v>881.2573467552927</v>
      </c>
      <c r="J1623" s="7">
        <f>мпф1[[#This Row],[цена]]*мпф1[[#This Row],[объем]]</f>
        <v>2031525.5165850776</v>
      </c>
      <c r="K1623" s="7">
        <v>7723.8</v>
      </c>
      <c r="L1623" t="s">
        <v>187</v>
      </c>
    </row>
    <row r="1624" spans="1:12" x14ac:dyDescent="0.35">
      <c r="A1624" t="s">
        <v>149</v>
      </c>
      <c r="B1624" t="s">
        <v>192</v>
      </c>
      <c r="C1624" t="s">
        <v>25</v>
      </c>
      <c r="D1624">
        <f>VLOOKUP(мпф1[[#This Row],[Номенклатура]],[1]!Таблица213[[product_name]:[упаковка]],7,FALSE)</f>
        <v>713</v>
      </c>
      <c r="E1624" t="s">
        <v>74</v>
      </c>
      <c r="F1624" s="7">
        <v>4600.4707813981677</v>
      </c>
      <c r="G1624" t="str">
        <f>VLOOKUP(мпф1[[#This Row],[артикул]],[1]!Таблица213[[code]:[упаковка]],4,FALSE)</f>
        <v>ОХЛ</v>
      </c>
      <c r="H1624" t="str">
        <f>VLOOKUP(мпф1[[#This Row],[артикул]],[1]!Таблица213[[code]:[упаковка]],5,FALSE)</f>
        <v>голень</v>
      </c>
      <c r="I1624" s="7" cm="1">
        <f t="array" ref="I1624">INDEX('[1]прайс ЗПП'!$A$1:$D$1080,MATCH(1,(мпф1[[#This Row],[артикул]]='[1]прайс ЗПП'!$B$1:$B$1080)*(мпф1[[#This Row],[Source.Name.1]]='[1]прайс ЗПП'!$A$1:$A$1080),0),4)</f>
        <v>846.90968804083275</v>
      </c>
      <c r="J1624" s="7">
        <f>мпф1[[#This Row],[цена]]*мпф1[[#This Row],[объем]]</f>
        <v>3896183.2743148883</v>
      </c>
      <c r="K1624" s="7">
        <v>113.72199999999999</v>
      </c>
      <c r="L1624" t="s">
        <v>187</v>
      </c>
    </row>
    <row r="1625" spans="1:12" x14ac:dyDescent="0.35">
      <c r="A1625" t="s">
        <v>149</v>
      </c>
      <c r="B1625" t="s">
        <v>192</v>
      </c>
      <c r="C1625" t="s">
        <v>25</v>
      </c>
      <c r="D1625">
        <f>VLOOKUP(мпф1[[#This Row],[Номенклатура]],[1]!Таблица213[[product_name]:[упаковка]],7,FALSE)</f>
        <v>714</v>
      </c>
      <c r="E1625" t="s">
        <v>32</v>
      </c>
      <c r="F1625" s="7">
        <v>2683.0283504993927</v>
      </c>
      <c r="G1625" t="str">
        <f>VLOOKUP(мпф1[[#This Row],[артикул]],[1]!Таблица213[[code]:[упаковка]],4,FALSE)</f>
        <v>ОХЛ</v>
      </c>
      <c r="H1625" t="str">
        <f>VLOOKUP(мпф1[[#This Row],[артикул]],[1]!Таблица213[[code]:[упаковка]],5,FALSE)</f>
        <v>крыло</v>
      </c>
      <c r="I1625" s="7" cm="1">
        <f t="array" ref="I1625">INDEX('[1]прайс ЗПП'!$A$1:$D$1080,MATCH(1,(мпф1[[#This Row],[артикул]]='[1]прайс ЗПП'!$B$1:$B$1080)*(мпф1[[#This Row],[Source.Name.1]]='[1]прайс ЗПП'!$A$1:$A$1080),0),4)</f>
        <v>863.97117439677174</v>
      </c>
      <c r="J1625" s="7">
        <f>мпф1[[#This Row],[цена]]*мпф1[[#This Row],[объем]]</f>
        <v>2318059.1549207936</v>
      </c>
      <c r="K1625" s="7">
        <v>2207.2000000000003</v>
      </c>
      <c r="L1625" t="s">
        <v>187</v>
      </c>
    </row>
    <row r="1626" spans="1:12" x14ac:dyDescent="0.35">
      <c r="A1626" t="s">
        <v>149</v>
      </c>
      <c r="B1626" t="s">
        <v>192</v>
      </c>
      <c r="C1626" t="s">
        <v>25</v>
      </c>
      <c r="D1626">
        <f>VLOOKUP(мпф1[[#This Row],[Номенклатура]],[1]!Таблица213[[product_name]:[упаковка]],7,FALSE)</f>
        <v>715</v>
      </c>
      <c r="E1626" t="s">
        <v>75</v>
      </c>
      <c r="F1626" s="7">
        <v>5753.4612591947525</v>
      </c>
      <c r="G1626" t="str">
        <f>VLOOKUP(мпф1[[#This Row],[артикул]],[1]!Таблица213[[code]:[упаковка]],4,FALSE)</f>
        <v>ОХЛ</v>
      </c>
      <c r="H1626" t="str">
        <f>VLOOKUP(мпф1[[#This Row],[артикул]],[1]!Таблица213[[code]:[упаковка]],5,FALSE)</f>
        <v>крыло</v>
      </c>
      <c r="I1626" s="7" cm="1">
        <f t="array" ref="I1626">INDEX('[1]прайс ЗПП'!$A$1:$D$1080,MATCH(1,(мпф1[[#This Row],[артикул]]='[1]прайс ЗПП'!$B$1:$B$1080)*(мпф1[[#This Row],[Source.Name.1]]='[1]прайс ЗПП'!$A$1:$A$1080),0),4)</f>
        <v>832.38313574687209</v>
      </c>
      <c r="J1626" s="7">
        <f>мпф1[[#This Row],[цена]]*мпф1[[#This Row],[объем]]</f>
        <v>4789084.1243266752</v>
      </c>
      <c r="K1626" s="7">
        <v>466.99250350899115</v>
      </c>
      <c r="L1626" t="s">
        <v>187</v>
      </c>
    </row>
    <row r="1627" spans="1:12" x14ac:dyDescent="0.35">
      <c r="A1627" t="s">
        <v>149</v>
      </c>
      <c r="B1627" t="s">
        <v>192</v>
      </c>
      <c r="C1627" t="s">
        <v>25</v>
      </c>
      <c r="D1627">
        <f>VLOOKUP(мпф1[[#This Row],[Номенклатура]],[1]!Таблица213[[product_name]:[упаковка]],7,FALSE)</f>
        <v>716</v>
      </c>
      <c r="E1627" t="s">
        <v>34</v>
      </c>
      <c r="F1627" s="7">
        <v>386.53817951773675</v>
      </c>
      <c r="G1627" t="str">
        <f>VLOOKUP(мпф1[[#This Row],[артикул]],[1]!Таблица213[[code]:[упаковка]],4,FALSE)</f>
        <v>ОХЛ</v>
      </c>
      <c r="H1627" t="str">
        <f>VLOOKUP(мпф1[[#This Row],[артикул]],[1]!Таблица213[[code]:[упаковка]],5,FALSE)</f>
        <v>четвертина</v>
      </c>
      <c r="I1627" s="7" cm="1">
        <f t="array" ref="I1627">INDEX('[1]прайс ЗПП'!$A$1:$D$1080,MATCH(1,(мпф1[[#This Row],[артикул]]='[1]прайс ЗПП'!$B$1:$B$1080)*(мпф1[[#This Row],[Source.Name.1]]='[1]прайс ЗПП'!$A$1:$A$1080),0),4)</f>
        <v>825.69115343616738</v>
      </c>
      <c r="J1627" s="7">
        <f>мпф1[[#This Row],[цена]]*мпф1[[#This Row],[объем]]</f>
        <v>319161.1552931164</v>
      </c>
      <c r="K1627" s="7">
        <v>184.79117333809432</v>
      </c>
      <c r="L1627" t="s">
        <v>187</v>
      </c>
    </row>
    <row r="1628" spans="1:12" x14ac:dyDescent="0.35">
      <c r="A1628" t="s">
        <v>149</v>
      </c>
      <c r="B1628" t="s">
        <v>192</v>
      </c>
      <c r="C1628" t="s">
        <v>25</v>
      </c>
      <c r="D1628">
        <f>VLOOKUP(мпф1[[#This Row],[Номенклатура]],[1]!Таблица213[[product_name]:[упаковка]],7,FALSE)</f>
        <v>717</v>
      </c>
      <c r="E1628" t="s">
        <v>76</v>
      </c>
      <c r="F1628" s="7">
        <v>4605.7417565734086</v>
      </c>
      <c r="G1628" t="str">
        <f>VLOOKUP(мпф1[[#This Row],[артикул]],[1]!Таблица213[[code]:[упаковка]],4,FALSE)</f>
        <v>ОХЛ</v>
      </c>
      <c r="H1628" t="str">
        <f>VLOOKUP(мпф1[[#This Row],[артикул]],[1]!Таблица213[[code]:[упаковка]],5,FALSE)</f>
        <v>четвертина</v>
      </c>
      <c r="I1628" s="7" cm="1">
        <f t="array" ref="I1628">INDEX('[1]прайс ЗПП'!$A$1:$D$1080,MATCH(1,(мпф1[[#This Row],[артикул]]='[1]прайс ЗПП'!$B$1:$B$1080)*(мпф1[[#This Row],[Source.Name.1]]='[1]прайс ЗПП'!$A$1:$A$1080),0),4)</f>
        <v>798.5908177835737</v>
      </c>
      <c r="J1628" s="7">
        <f>мпф1[[#This Row],[цена]]*мпф1[[#This Row],[объем]]</f>
        <v>3678103.0758819114</v>
      </c>
      <c r="K1628" s="7">
        <v>4728.7112721838084</v>
      </c>
      <c r="L1628" t="s">
        <v>187</v>
      </c>
    </row>
    <row r="1629" spans="1:12" x14ac:dyDescent="0.35">
      <c r="A1629" t="s">
        <v>149</v>
      </c>
      <c r="B1629" t="s">
        <v>192</v>
      </c>
      <c r="C1629" t="s">
        <v>25</v>
      </c>
      <c r="D1629">
        <f>VLOOKUP(мпф1[[#This Row],[Номенклатура]],[1]!Таблица213[[product_name]:[упаковка]],7,FALSE)</f>
        <v>718</v>
      </c>
      <c r="E1629" t="s">
        <v>36</v>
      </c>
      <c r="F1629" s="7">
        <v>3452.5089350906064</v>
      </c>
      <c r="G1629" t="str">
        <f>VLOOKUP(мпф1[[#This Row],[артикул]],[1]!Таблица213[[code]:[упаковка]],4,FALSE)</f>
        <v>ОХЛ</v>
      </c>
      <c r="H1629" t="str">
        <f>VLOOKUP(мпф1[[#This Row],[артикул]],[1]!Таблица213[[code]:[упаковка]],5,FALSE)</f>
        <v>филе</v>
      </c>
      <c r="I1629" s="7" cm="1">
        <f t="array" ref="I1629">INDEX('[1]прайс ЗПП'!$A$1:$D$1080,MATCH(1,(мпф1[[#This Row],[артикул]]='[1]прайс ЗПП'!$B$1:$B$1080)*(мпф1[[#This Row],[Source.Name.1]]='[1]прайс ЗПП'!$A$1:$A$1080),0),4)</f>
        <v>1117.5793608256045</v>
      </c>
      <c r="J1629" s="7">
        <f>мпф1[[#This Row],[цена]]*мпф1[[#This Row],[объем]]</f>
        <v>3858452.7289232481</v>
      </c>
      <c r="K1629" s="7">
        <v>583.76545598142411</v>
      </c>
      <c r="L1629" t="s">
        <v>187</v>
      </c>
    </row>
    <row r="1630" spans="1:12" x14ac:dyDescent="0.35">
      <c r="A1630" t="s">
        <v>149</v>
      </c>
      <c r="B1630" t="s">
        <v>192</v>
      </c>
      <c r="C1630" t="s">
        <v>25</v>
      </c>
      <c r="D1630">
        <f>VLOOKUP(мпф1[[#This Row],[Номенклатура]],[1]!Таблица213[[product_name]:[упаковка]],7,FALSE)</f>
        <v>719</v>
      </c>
      <c r="E1630" t="s">
        <v>77</v>
      </c>
      <c r="F1630" s="7">
        <v>13427.354864516992</v>
      </c>
      <c r="G1630" t="str">
        <f>VLOOKUP(мпф1[[#This Row],[артикул]],[1]!Таблица213[[code]:[упаковка]],4,FALSE)</f>
        <v>ОХЛ</v>
      </c>
      <c r="H1630" t="str">
        <f>VLOOKUP(мпф1[[#This Row],[артикул]],[1]!Таблица213[[code]:[упаковка]],5,FALSE)</f>
        <v>филе</v>
      </c>
      <c r="I1630" s="7" cm="1">
        <f t="array" ref="I1630">INDEX('[1]прайс ЗПП'!$A$1:$D$1080,MATCH(1,(мпф1[[#This Row],[артикул]]='[1]прайс ЗПП'!$B$1:$B$1080)*(мпф1[[#This Row],[Source.Name.1]]='[1]прайс ЗПП'!$A$1:$A$1080),0),4)</f>
        <v>1081.9224042223073</v>
      </c>
      <c r="J1630" s="7">
        <f>мпф1[[#This Row],[цена]]*мпф1[[#This Row],[объем]]</f>
        <v>14527356.057364317</v>
      </c>
      <c r="K1630" s="7">
        <v>3302.2486272365027</v>
      </c>
      <c r="L1630" t="s">
        <v>187</v>
      </c>
    </row>
    <row r="1631" spans="1:12" x14ac:dyDescent="0.35">
      <c r="A1631" t="s">
        <v>149</v>
      </c>
      <c r="B1631" t="s">
        <v>192</v>
      </c>
      <c r="C1631" t="s">
        <v>25</v>
      </c>
      <c r="D1631">
        <f>VLOOKUP(мпф1[[#This Row],[Номенклатура]],[1]!Таблица213[[product_name]:[упаковка]],7,FALSE)</f>
        <v>727</v>
      </c>
      <c r="E1631" t="s">
        <v>38</v>
      </c>
      <c r="F1631" s="7">
        <v>1916.9627923531343</v>
      </c>
      <c r="G1631" t="str">
        <f>VLOOKUP(мпф1[[#This Row],[артикул]],[1]!Таблица213[[code]:[упаковка]],4,FALSE)</f>
        <v>ОХЛ</v>
      </c>
      <c r="H1631" t="str">
        <f>VLOOKUP(мпф1[[#This Row],[артикул]],[1]!Таблица213[[code]:[упаковка]],5,FALSE)</f>
        <v>грудка</v>
      </c>
      <c r="I1631" s="7" cm="1">
        <f t="array" ref="I1631">INDEX('[1]прайс ЗПП'!$A$1:$D$1080,MATCH(1,(мпф1[[#This Row],[артикул]]='[1]прайс ЗПП'!$B$1:$B$1080)*(мпф1[[#This Row],[Source.Name.1]]='[1]прайс ЗПП'!$A$1:$A$1080),0),4)</f>
        <v>893.07173356873875</v>
      </c>
      <c r="J1631" s="7">
        <f>мпф1[[#This Row],[цена]]*мпф1[[#This Row],[объем]]</f>
        <v>1711985.2841535839</v>
      </c>
      <c r="K1631" s="7">
        <v>3327.0856019467892</v>
      </c>
      <c r="L1631" t="s">
        <v>187</v>
      </c>
    </row>
    <row r="1632" spans="1:12" x14ac:dyDescent="0.35">
      <c r="A1632" t="s">
        <v>149</v>
      </c>
      <c r="B1632" t="s">
        <v>192</v>
      </c>
      <c r="C1632" t="s">
        <v>25</v>
      </c>
      <c r="D1632">
        <f>VLOOKUP(мпф1[[#This Row],[Номенклатура]],[1]!Таблица213[[product_name]:[упаковка]],7,FALSE)</f>
        <v>725</v>
      </c>
      <c r="E1632" t="s">
        <v>78</v>
      </c>
      <c r="F1632" s="7">
        <v>4378.0194727572125</v>
      </c>
      <c r="G1632" t="str">
        <f>VLOOKUP(мпф1[[#This Row],[артикул]],[1]!Таблица213[[code]:[упаковка]],4,FALSE)</f>
        <v>ОХЛ</v>
      </c>
      <c r="H1632" t="str">
        <f>VLOOKUP(мпф1[[#This Row],[артикул]],[1]!Таблица213[[code]:[упаковка]],5,FALSE)</f>
        <v>грудка</v>
      </c>
      <c r="I1632" s="7" cm="1">
        <f t="array" ref="I1632">INDEX('[1]прайс ЗПП'!$A$1:$D$1080,MATCH(1,(мпф1[[#This Row],[артикул]]='[1]прайс ЗПП'!$B$1:$B$1080)*(мпф1[[#This Row],[Source.Name.1]]='[1]прайс ЗПП'!$A$1:$A$1080),0),4)</f>
        <v>864.02273416654589</v>
      </c>
      <c r="J1632" s="7">
        <f>мпф1[[#This Row],[цена]]*мпф1[[#This Row],[объем]]</f>
        <v>3782708.3550860663</v>
      </c>
      <c r="K1632" s="7">
        <v>477.68776579260975</v>
      </c>
      <c r="L1632" t="s">
        <v>187</v>
      </c>
    </row>
    <row r="1633" spans="1:12" x14ac:dyDescent="0.35">
      <c r="A1633" t="s">
        <v>149</v>
      </c>
      <c r="B1633" t="s">
        <v>192</v>
      </c>
      <c r="C1633" t="s">
        <v>25</v>
      </c>
      <c r="D1633">
        <f>VLOOKUP(мпф1[[#This Row],[Номенклатура]],[1]!Таблица213[[product_name]:[упаковка]],7,FALSE)</f>
        <v>721</v>
      </c>
      <c r="E1633" t="s">
        <v>183</v>
      </c>
      <c r="F1633" s="7">
        <v>73.308965080950074</v>
      </c>
      <c r="G1633" t="str">
        <f>VLOOKUP(мпф1[[#This Row],[артикул]],[1]!Таблица213[[code]:[упаковка]],4,FALSE)</f>
        <v>ОХЛ</v>
      </c>
      <c r="H1633" t="str">
        <f>VLOOKUP(мпф1[[#This Row],[артикул]],[1]!Таблица213[[code]:[упаковка]],5,FALSE)</f>
        <v>половинка</v>
      </c>
      <c r="I1633" s="7" cm="1">
        <f t="array" ref="I1633">INDEX('[1]прайс ЗПП'!$A$1:$D$1080,MATCH(1,(мпф1[[#This Row],[артикул]]='[1]прайс ЗПП'!$B$1:$B$1080)*(мпф1[[#This Row],[Source.Name.1]]='[1]прайс ЗПП'!$A$1:$A$1080),0),4)</f>
        <v>822.0997319211898</v>
      </c>
      <c r="J1633" s="7">
        <f>мпф1[[#This Row],[цена]]*мпф1[[#This Row],[объем]]</f>
        <v>60267.280540468921</v>
      </c>
      <c r="K1633" s="7">
        <v>1608.3998510005788</v>
      </c>
      <c r="L1633" t="s">
        <v>187</v>
      </c>
    </row>
    <row r="1634" spans="1:12" x14ac:dyDescent="0.35">
      <c r="A1634" t="s">
        <v>149</v>
      </c>
      <c r="B1634" t="s">
        <v>192</v>
      </c>
      <c r="C1634" t="s">
        <v>25</v>
      </c>
      <c r="D1634">
        <f>VLOOKUP(мпф1[[#This Row],[Номенклатура]],[1]!Таблица213[[product_name]:[упаковка]],7,FALSE)</f>
        <v>29</v>
      </c>
      <c r="E1634" t="s">
        <v>79</v>
      </c>
      <c r="F1634" s="7">
        <v>1691.9628359454539</v>
      </c>
      <c r="G1634" t="str">
        <f>VLOOKUP(мпф1[[#This Row],[артикул]],[1]!Таблица213[[code]:[упаковка]],4,FALSE)</f>
        <v>ОХЛ</v>
      </c>
      <c r="H1634" t="str">
        <f>VLOOKUP(мпф1[[#This Row],[артикул]],[1]!Таблица213[[code]:[упаковка]],5,FALSE)</f>
        <v>табак</v>
      </c>
      <c r="I1634" s="7" cm="1">
        <f t="array" ref="I1634">INDEX('[1]прайс ЗПП'!$A$1:$D$1080,MATCH(1,(мпф1[[#This Row],[артикул]]='[1]прайс ЗПП'!$B$1:$B$1080)*(мпф1[[#This Row],[Source.Name.1]]='[1]прайс ЗПП'!$A$1:$A$1080),0),4)</f>
        <v>756.2715951427773</v>
      </c>
      <c r="J1634" s="7">
        <f>мпф1[[#This Row],[цена]]*мпф1[[#This Row],[объем]]</f>
        <v>1279583.4328627656</v>
      </c>
      <c r="K1634" s="7">
        <v>2046.0245887450262</v>
      </c>
      <c r="L1634" t="s">
        <v>187</v>
      </c>
    </row>
    <row r="1635" spans="1:12" x14ac:dyDescent="0.35">
      <c r="A1635" t="s">
        <v>149</v>
      </c>
      <c r="B1635" t="s">
        <v>192</v>
      </c>
      <c r="C1635" t="s">
        <v>25</v>
      </c>
      <c r="D1635">
        <f>VLOOKUP(мпф1[[#This Row],[Номенклатура]],[1]!Таблица213[[product_name]:[упаковка]],7,FALSE)</f>
        <v>30</v>
      </c>
      <c r="E1635" t="s">
        <v>80</v>
      </c>
      <c r="F1635" s="7">
        <v>3836.704458974903</v>
      </c>
      <c r="G1635" t="str">
        <f>VLOOKUP(мпф1[[#This Row],[артикул]],[1]!Таблица213[[code]:[упаковка]],4,FALSE)</f>
        <v>ОХЛ</v>
      </c>
      <c r="H1635" t="str">
        <f>VLOOKUP(мпф1[[#This Row],[артикул]],[1]!Таблица213[[code]:[упаковка]],5,FALSE)</f>
        <v>рагу</v>
      </c>
      <c r="I1635" s="7" cm="1">
        <f t="array" ref="I1635">INDEX('[1]прайс ЗПП'!$A$1:$D$1080,MATCH(1,(мпф1[[#This Row],[артикул]]='[1]прайс ЗПП'!$B$1:$B$1080)*(мпф1[[#This Row],[Source.Name.1]]='[1]прайс ЗПП'!$A$1:$A$1080),0),4)</f>
        <v>711.47117573963283</v>
      </c>
      <c r="J1635" s="7">
        <f>мпф1[[#This Row],[цена]]*мпф1[[#This Row],[объем]]</f>
        <v>2729704.632392366</v>
      </c>
      <c r="K1635" s="7">
        <v>548.87402978842238</v>
      </c>
      <c r="L1635" t="s">
        <v>187</v>
      </c>
    </row>
    <row r="1636" spans="1:12" x14ac:dyDescent="0.35">
      <c r="A1636" t="s">
        <v>149</v>
      </c>
      <c r="B1636" t="s">
        <v>192</v>
      </c>
      <c r="C1636" t="s">
        <v>25</v>
      </c>
      <c r="D1636">
        <f>VLOOKUP(мпф1[[#This Row],[Номенклатура]],[1]!Таблица213[[product_name]:[упаковка]],7,FALSE)</f>
        <v>781</v>
      </c>
      <c r="E1636" t="s">
        <v>188</v>
      </c>
      <c r="F1636" s="7">
        <v>2068.2014087989251</v>
      </c>
      <c r="G1636" t="str">
        <f>VLOOKUP(мпф1[[#This Row],[артикул]],[1]!Таблица213[[code]:[упаковка]],4,FALSE)</f>
        <v>ОХЛ</v>
      </c>
      <c r="H1636" t="str">
        <f>VLOOKUP(мпф1[[#This Row],[артикул]],[1]!Таблица213[[code]:[упаковка]],5,FALSE)</f>
        <v>спинка</v>
      </c>
      <c r="I1636" s="7" cm="1">
        <f t="array" ref="I1636">INDEX('[1]прайс ЗПП'!$A$1:$D$1080,MATCH(1,(мпф1[[#This Row],[артикул]]='[1]прайс ЗПП'!$B$1:$B$1080)*(мпф1[[#This Row],[Source.Name.1]]='[1]прайс ЗПП'!$A$1:$A$1080),0),4)</f>
        <v>364.1780019666802</v>
      </c>
      <c r="J1636" s="7">
        <f>мпф1[[#This Row],[цена]]*мпф1[[#This Row],[объем]]</f>
        <v>753193.45672106568</v>
      </c>
      <c r="K1636" s="7">
        <v>484.17563652538826</v>
      </c>
      <c r="L1636" t="s">
        <v>187</v>
      </c>
    </row>
    <row r="1637" spans="1:12" x14ac:dyDescent="0.35">
      <c r="A1637" t="s">
        <v>149</v>
      </c>
      <c r="B1637" t="s">
        <v>192</v>
      </c>
      <c r="C1637" t="s">
        <v>25</v>
      </c>
      <c r="D1637">
        <f>VLOOKUP(мпф1[[#This Row],[Номенклатура]],[1]!Таблица213[[product_name]:[упаковка]],7,FALSE)</f>
        <v>730</v>
      </c>
      <c r="E1637" t="s">
        <v>45</v>
      </c>
      <c r="F1637" s="7">
        <v>611.81683116456827</v>
      </c>
      <c r="G1637" t="str">
        <f>VLOOKUP(мпф1[[#This Row],[артикул]],[1]!Таблица213[[code]:[упаковка]],4,FALSE)</f>
        <v>ОХЛ</v>
      </c>
      <c r="H1637" t="str">
        <f>VLOOKUP(мпф1[[#This Row],[артикул]],[1]!Таблица213[[code]:[упаковка]],5,FALSE)</f>
        <v>желудки</v>
      </c>
      <c r="I1637" s="7" cm="1">
        <f t="array" ref="I1637">INDEX('[1]прайс ЗПП'!$A$1:$D$1080,MATCH(1,(мпф1[[#This Row],[артикул]]='[1]прайс ЗПП'!$B$1:$B$1080)*(мпф1[[#This Row],[Source.Name.1]]='[1]прайс ЗПП'!$A$1:$A$1080),0),4)</f>
        <v>562.00622251238019</v>
      </c>
      <c r="J1637" s="7">
        <f>мпф1[[#This Row],[цена]]*мпф1[[#This Row],[объем]]</f>
        <v>343844.86615229369</v>
      </c>
      <c r="K1637" s="7">
        <v>1872.9661572766258</v>
      </c>
      <c r="L1637" t="s">
        <v>187</v>
      </c>
    </row>
    <row r="1638" spans="1:12" x14ac:dyDescent="0.35">
      <c r="A1638" t="s">
        <v>149</v>
      </c>
      <c r="B1638" t="s">
        <v>192</v>
      </c>
      <c r="C1638" t="s">
        <v>25</v>
      </c>
      <c r="D1638">
        <f>VLOOKUP(мпф1[[#This Row],[Номенклатура]],[1]!Таблица213[[product_name]:[упаковка]],7,FALSE)</f>
        <v>731</v>
      </c>
      <c r="E1638" t="s">
        <v>81</v>
      </c>
      <c r="F1638" s="7">
        <v>2687.6570202965891</v>
      </c>
      <c r="G1638" t="str">
        <f>VLOOKUP(мпф1[[#This Row],[артикул]],[1]!Таблица213[[code]:[упаковка]],4,FALSE)</f>
        <v>ОХЛ</v>
      </c>
      <c r="H1638" t="str">
        <f>VLOOKUP(мпф1[[#This Row],[артикул]],[1]!Таблица213[[code]:[упаковка]],5,FALSE)</f>
        <v>желудки</v>
      </c>
      <c r="I1638" s="7" cm="1">
        <f t="array" ref="I1638">INDEX('[1]прайс ЗПП'!$A$1:$D$1080,MATCH(1,(мпф1[[#This Row],[артикул]]='[1]прайс ЗПП'!$B$1:$B$1080)*(мпф1[[#This Row],[Source.Name.1]]='[1]прайс ЗПП'!$A$1:$A$1080),0),4)</f>
        <v>540.65671721539525</v>
      </c>
      <c r="J1638" s="7">
        <f>мпф1[[#This Row],[цена]]*мпф1[[#This Row],[объем]]</f>
        <v>1453099.8215944648</v>
      </c>
      <c r="K1638" s="7">
        <v>2330.8313987077495</v>
      </c>
      <c r="L1638" t="s">
        <v>187</v>
      </c>
    </row>
    <row r="1639" spans="1:12" x14ac:dyDescent="0.35">
      <c r="A1639" t="s">
        <v>149</v>
      </c>
      <c r="B1639" t="s">
        <v>192</v>
      </c>
      <c r="C1639" t="s">
        <v>25</v>
      </c>
      <c r="D1639">
        <f>VLOOKUP(мпф1[[#This Row],[Номенклатура]],[1]!Таблица213[[product_name]:[упаковка]],7,FALSE)</f>
        <v>732</v>
      </c>
      <c r="E1639" t="s">
        <v>47</v>
      </c>
      <c r="F1639" s="7">
        <v>693.10294258352803</v>
      </c>
      <c r="G1639" t="str">
        <f>VLOOKUP(мпф1[[#This Row],[артикул]],[1]!Таблица213[[code]:[упаковка]],4,FALSE)</f>
        <v>ОХЛ</v>
      </c>
      <c r="H1639" t="str">
        <f>VLOOKUP(мпф1[[#This Row],[артикул]],[1]!Таблица213[[code]:[упаковка]],5,FALSE)</f>
        <v>печень</v>
      </c>
      <c r="I1639" s="7" cm="1">
        <f t="array" ref="I1639">INDEX('[1]прайс ЗПП'!$A$1:$D$1080,MATCH(1,(мпф1[[#This Row],[артикул]]='[1]прайс ЗПП'!$B$1:$B$1080)*(мпф1[[#This Row],[Source.Name.1]]='[1]прайс ЗПП'!$A$1:$A$1080),0),4)</f>
        <v>537.88237088649385</v>
      </c>
      <c r="J1639" s="7">
        <f>мпф1[[#This Row],[цена]]*мпф1[[#This Row],[объем]]</f>
        <v>372807.85402523348</v>
      </c>
      <c r="K1639" s="7">
        <v>192.69912269529866</v>
      </c>
      <c r="L1639" t="s">
        <v>187</v>
      </c>
    </row>
    <row r="1640" spans="1:12" x14ac:dyDescent="0.35">
      <c r="A1640" t="s">
        <v>149</v>
      </c>
      <c r="B1640" t="s">
        <v>192</v>
      </c>
      <c r="C1640" t="s">
        <v>25</v>
      </c>
      <c r="D1640">
        <f>VLOOKUP(мпф1[[#This Row],[Номенклатура]],[1]!Таблица213[[product_name]:[упаковка]],7,FALSE)</f>
        <v>733</v>
      </c>
      <c r="E1640" t="s">
        <v>82</v>
      </c>
      <c r="F1640" s="7">
        <v>2684.5621840800809</v>
      </c>
      <c r="G1640" t="str">
        <f>VLOOKUP(мпф1[[#This Row],[артикул]],[1]!Таблица213[[code]:[упаковка]],4,FALSE)</f>
        <v>ОХЛ</v>
      </c>
      <c r="H1640" t="str">
        <f>VLOOKUP(мпф1[[#This Row],[артикул]],[1]!Таблица213[[code]:[упаковка]],5,FALSE)</f>
        <v>печень</v>
      </c>
      <c r="I1640" s="7" cm="1">
        <f t="array" ref="I1640">INDEX('[1]прайс ЗПП'!$A$1:$D$1080,MATCH(1,(мпф1[[#This Row],[артикул]]='[1]прайс ЗПП'!$B$1:$B$1080)*(мпф1[[#This Row],[Source.Name.1]]='[1]прайс ЗПП'!$A$1:$A$1080),0),4)</f>
        <v>514.65802229078804</v>
      </c>
      <c r="J1640" s="7">
        <f>мпф1[[#This Row],[цена]]*мпф1[[#This Row],[объем]]</f>
        <v>1381631.4643752929</v>
      </c>
      <c r="K1640" s="7">
        <v>7169.4</v>
      </c>
      <c r="L1640" t="s">
        <v>187</v>
      </c>
    </row>
    <row r="1641" spans="1:12" x14ac:dyDescent="0.35">
      <c r="A1641" t="s">
        <v>149</v>
      </c>
      <c r="B1641" t="s">
        <v>192</v>
      </c>
      <c r="C1641" t="s">
        <v>25</v>
      </c>
      <c r="D1641">
        <f>VLOOKUP(мпф1[[#This Row],[Номенклатура]],[1]!Таблица213[[product_name]:[упаковка]],7,FALSE)</f>
        <v>734</v>
      </c>
      <c r="E1641" t="s">
        <v>49</v>
      </c>
      <c r="F1641" s="7">
        <v>457.46037013204153</v>
      </c>
      <c r="G1641" t="str">
        <f>VLOOKUP(мпф1[[#This Row],[артикул]],[1]!Таблица213[[code]:[упаковка]],4,FALSE)</f>
        <v>ОХЛ</v>
      </c>
      <c r="H1641" t="str">
        <f>VLOOKUP(мпф1[[#This Row],[артикул]],[1]!Таблица213[[code]:[упаковка]],5,FALSE)</f>
        <v>сердце</v>
      </c>
      <c r="I1641" s="7" cm="1">
        <f t="array" ref="I1641">INDEX('[1]прайс ЗПП'!$A$1:$D$1080,MATCH(1,(мпф1[[#This Row],[артикул]]='[1]прайс ЗПП'!$B$1:$B$1080)*(мпф1[[#This Row],[Source.Name.1]]='[1]прайс ЗПП'!$A$1:$A$1080),0),4)</f>
        <v>898.31398869857753</v>
      </c>
      <c r="J1641" s="7">
        <f>мпф1[[#This Row],[цена]]*мпф1[[#This Row],[объем]]</f>
        <v>410943.04976484185</v>
      </c>
      <c r="K1641" s="7">
        <v>1530</v>
      </c>
      <c r="L1641" t="s">
        <v>187</v>
      </c>
    </row>
    <row r="1642" spans="1:12" x14ac:dyDescent="0.35">
      <c r="A1642" t="s">
        <v>149</v>
      </c>
      <c r="B1642" t="s">
        <v>192</v>
      </c>
      <c r="C1642" t="s">
        <v>25</v>
      </c>
      <c r="D1642">
        <f>VLOOKUP(мпф1[[#This Row],[Номенклатура]],[1]!Таблица213[[product_name]:[упаковка]],7,FALSE)</f>
        <v>735</v>
      </c>
      <c r="E1642" t="s">
        <v>83</v>
      </c>
      <c r="F1642" s="7">
        <v>1667.4380520325558</v>
      </c>
      <c r="G1642" t="str">
        <f>VLOOKUP(мпф1[[#This Row],[артикул]],[1]!Таблица213[[code]:[упаковка]],4,FALSE)</f>
        <v>ОХЛ</v>
      </c>
      <c r="H1642" t="str">
        <f>VLOOKUP(мпф1[[#This Row],[артикул]],[1]!Таблица213[[code]:[упаковка]],5,FALSE)</f>
        <v>сердце</v>
      </c>
      <c r="I1642" s="7" cm="1">
        <f t="array" ref="I1642">INDEX('[1]прайс ЗПП'!$A$1:$D$1080,MATCH(1,(мпф1[[#This Row],[артикул]]='[1]прайс ЗПП'!$B$1:$B$1080)*(мпф1[[#This Row],[Source.Name.1]]='[1]прайс ЗПП'!$A$1:$A$1080),0),4)</f>
        <v>871.08169051529126</v>
      </c>
      <c r="J1642" s="7">
        <f>мпф1[[#This Row],[цена]]*мпф1[[#This Row],[объем]]</f>
        <v>1452474.7571940429</v>
      </c>
      <c r="K1642" s="7">
        <v>1909.7</v>
      </c>
      <c r="L1642" t="s">
        <v>187</v>
      </c>
    </row>
    <row r="1643" spans="1:12" x14ac:dyDescent="0.35">
      <c r="A1643" t="s">
        <v>149</v>
      </c>
      <c r="B1643" t="s">
        <v>192</v>
      </c>
      <c r="C1643" t="s">
        <v>25</v>
      </c>
      <c r="D1643">
        <f>VLOOKUP(мпф1[[#This Row],[Номенклатура]],[1]!Таблица213[[product_name]:[упаковка]],7,FALSE)</f>
        <v>204</v>
      </c>
      <c r="E1643" t="s">
        <v>84</v>
      </c>
      <c r="F1643" s="7">
        <v>2302.6901664135976</v>
      </c>
      <c r="G1643" t="str">
        <f>VLOOKUP(мпф1[[#This Row],[артикул]],[1]!Таблица213[[code]:[упаковка]],4,FALSE)</f>
        <v>ОХЛ</v>
      </c>
      <c r="H1643" t="str">
        <f>VLOOKUP(мпф1[[#This Row],[артикул]],[1]!Таблица213[[code]:[упаковка]],5,FALSE)</f>
        <v>крыло</v>
      </c>
      <c r="I1643" s="7" cm="1">
        <f t="array" ref="I1643">INDEX('[1]прайс ЗПП'!$A$1:$D$1080,MATCH(1,(мпф1[[#This Row],[артикул]]='[1]прайс ЗПП'!$B$1:$B$1080)*(мпф1[[#This Row],[Source.Name.1]]='[1]прайс ЗПП'!$A$1:$A$1080),0),4)</f>
        <v>847.92126041880965</v>
      </c>
      <c r="J1643" s="7">
        <f>мпф1[[#This Row],[цена]]*мпф1[[#This Row],[объем]]</f>
        <v>1952499.9482594163</v>
      </c>
      <c r="K1643" s="7">
        <v>2897.7750000000001</v>
      </c>
      <c r="L1643" t="s">
        <v>187</v>
      </c>
    </row>
    <row r="1644" spans="1:12" x14ac:dyDescent="0.35">
      <c r="A1644" t="s">
        <v>149</v>
      </c>
      <c r="B1644" t="s">
        <v>192</v>
      </c>
      <c r="C1644" t="s">
        <v>25</v>
      </c>
      <c r="D1644">
        <f>VLOOKUP(мпф1[[#This Row],[Номенклатура]],[1]!Таблица213[[product_name]:[упаковка]],7,FALSE)</f>
        <v>959</v>
      </c>
      <c r="E1644" t="s">
        <v>85</v>
      </c>
      <c r="F1644" s="7">
        <v>773.58344648381922</v>
      </c>
      <c r="G1644" t="str">
        <f>VLOOKUP(мпф1[[#This Row],[артикул]],[1]!Таблица213[[code]:[упаковка]],4,FALSE)</f>
        <v>ОХЛ</v>
      </c>
      <c r="H1644" t="str">
        <f>VLOOKUP(мпф1[[#This Row],[артикул]],[1]!Таблица213[[code]:[упаковка]],5,FALSE)</f>
        <v>табак</v>
      </c>
      <c r="I1644" s="7" cm="1">
        <f t="array" ref="I1644">INDEX('[1]прайс ЗПП'!$A$1:$D$1080,MATCH(1,(мпф1[[#This Row],[артикул]]='[1]прайс ЗПП'!$B$1:$B$1080)*(мпф1[[#This Row],[Source.Name.1]]='[1]прайс ЗПП'!$A$1:$A$1080),0),4)</f>
        <v>680.354040602081</v>
      </c>
      <c r="J1644" s="7">
        <f>мпф1[[#This Row],[цена]]*мпф1[[#This Row],[объем]]</f>
        <v>526310.62355815014</v>
      </c>
      <c r="K1644" s="7">
        <v>13354.68</v>
      </c>
      <c r="L1644" t="s">
        <v>187</v>
      </c>
    </row>
    <row r="1645" spans="1:12" x14ac:dyDescent="0.35">
      <c r="A1645" t="s">
        <v>149</v>
      </c>
      <c r="B1645" t="s">
        <v>192</v>
      </c>
      <c r="C1645" t="s">
        <v>25</v>
      </c>
      <c r="D1645">
        <f>VLOOKUP(мпф1[[#This Row],[Номенклатура]],[1]!Таблица213[[product_name]:[упаковка]],7,FALSE)</f>
        <v>952</v>
      </c>
      <c r="E1645" t="s">
        <v>86</v>
      </c>
      <c r="F1645" s="7">
        <v>2298.3583935628567</v>
      </c>
      <c r="G1645" t="str">
        <f>VLOOKUP(мпф1[[#This Row],[артикул]],[1]!Таблица213[[code]:[упаковка]],4,FALSE)</f>
        <v>ОХЛ</v>
      </c>
      <c r="H1645" t="str">
        <f>VLOOKUP(мпф1[[#This Row],[артикул]],[1]!Таблица213[[code]:[упаковка]],5,FALSE)</f>
        <v>голень</v>
      </c>
      <c r="I1645" s="7" cm="1">
        <f t="array" ref="I1645">INDEX('[1]прайс ЗПП'!$A$1:$D$1080,MATCH(1,(мпф1[[#This Row],[артикул]]='[1]прайс ЗПП'!$B$1:$B$1080)*(мпф1[[#This Row],[Source.Name.1]]='[1]прайс ЗПП'!$A$1:$A$1080),0),4)</f>
        <v>890.1960637083148</v>
      </c>
      <c r="J1645" s="7">
        <f>мпф1[[#This Row],[цена]]*мпф1[[#This Row],[объем]]</f>
        <v>2045989.5949406209</v>
      </c>
      <c r="K1645" s="7">
        <v>2292.9769999999999</v>
      </c>
      <c r="L1645" t="s">
        <v>187</v>
      </c>
    </row>
    <row r="1646" spans="1:12" x14ac:dyDescent="0.35">
      <c r="A1646" t="s">
        <v>149</v>
      </c>
      <c r="B1646" t="s">
        <v>192</v>
      </c>
      <c r="C1646" t="s">
        <v>25</v>
      </c>
      <c r="D1646">
        <f>VLOOKUP(мпф1[[#This Row],[Номенклатура]],[1]!Таблица213[[product_name]:[упаковка]],7,FALSE)</f>
        <v>953</v>
      </c>
      <c r="E1646" t="s">
        <v>87</v>
      </c>
      <c r="F1646" s="7">
        <v>1915.8898357221344</v>
      </c>
      <c r="G1646" t="str">
        <f>VLOOKUP(мпф1[[#This Row],[артикул]],[1]!Таблица213[[code]:[упаковка]],4,FALSE)</f>
        <v>ОХЛ</v>
      </c>
      <c r="H1646" t="str">
        <f>VLOOKUP(мпф1[[#This Row],[артикул]],[1]!Таблица213[[code]:[упаковка]],5,FALSE)</f>
        <v>бедро</v>
      </c>
      <c r="I1646" s="7" cm="1">
        <f t="array" ref="I1646">INDEX('[1]прайс ЗПП'!$A$1:$D$1080,MATCH(1,(мпф1[[#This Row],[артикул]]='[1]прайс ЗПП'!$B$1:$B$1080)*(мпф1[[#This Row],[Source.Name.1]]='[1]прайс ЗПП'!$A$1:$A$1080),0),4)</f>
        <v>904.33128416673435</v>
      </c>
      <c r="J1646" s="7">
        <f>мпф1[[#This Row],[цена]]*мпф1[[#This Row],[объем]]</f>
        <v>1732599.1154605916</v>
      </c>
      <c r="K1646" s="7">
        <v>4581.9400000000005</v>
      </c>
      <c r="L1646" t="s">
        <v>187</v>
      </c>
    </row>
    <row r="1647" spans="1:12" x14ac:dyDescent="0.35">
      <c r="A1647" t="s">
        <v>149</v>
      </c>
      <c r="B1647" t="s">
        <v>192</v>
      </c>
      <c r="C1647" t="s">
        <v>25</v>
      </c>
      <c r="D1647">
        <f>VLOOKUP(мпф1[[#This Row],[Номенклатура]],[1]!Таблица213[[product_name]:[упаковка]],7,FALSE)</f>
        <v>954</v>
      </c>
      <c r="E1647" t="s">
        <v>191</v>
      </c>
      <c r="F1647" s="7">
        <v>1150.6527813332762</v>
      </c>
      <c r="G1647" t="str">
        <f>VLOOKUP(мпф1[[#This Row],[артикул]],[1]!Таблица213[[code]:[упаковка]],4,FALSE)</f>
        <v>ОХЛ</v>
      </c>
      <c r="H1647" t="str">
        <f>VLOOKUP(мпф1[[#This Row],[артикул]],[1]!Таблица213[[code]:[упаковка]],5,FALSE)</f>
        <v>филе</v>
      </c>
      <c r="I1647" s="7" cm="1">
        <f t="array" ref="I1647">INDEX('[1]прайс ЗПП'!$A$1:$D$1080,MATCH(1,(мпф1[[#This Row],[артикул]]='[1]прайс ЗПП'!$B$1:$B$1080)*(мпф1[[#This Row],[Source.Name.1]]='[1]прайс ЗПП'!$A$1:$A$1080),0),4)</f>
        <v>1098.0721368440009</v>
      </c>
      <c r="J1647" s="7">
        <f>мпф1[[#This Row],[цена]]*мпф1[[#This Row],[объем]]</f>
        <v>1263499.7583641233</v>
      </c>
      <c r="K1647" s="7">
        <v>2667.34</v>
      </c>
      <c r="L1647" t="s">
        <v>187</v>
      </c>
    </row>
    <row r="1648" spans="1:12" x14ac:dyDescent="0.35">
      <c r="A1648" t="s">
        <v>149</v>
      </c>
      <c r="B1648" t="s">
        <v>192</v>
      </c>
      <c r="C1648" t="s">
        <v>25</v>
      </c>
      <c r="D1648">
        <f>VLOOKUP(мпф1[[#This Row],[Номенклатура]],[1]!Таблица213[[product_name]:[упаковка]],7,FALSE)</f>
        <v>958</v>
      </c>
      <c r="E1648" t="s">
        <v>58</v>
      </c>
      <c r="F1648" s="7">
        <v>771.56372896095672</v>
      </c>
      <c r="G1648" t="str">
        <f>VLOOKUP(мпф1[[#This Row],[артикул]],[1]!Таблица213[[code]:[упаковка]],4,FALSE)</f>
        <v>ОХЛ</v>
      </c>
      <c r="H1648" t="str">
        <f>VLOOKUP(мпф1[[#This Row],[артикул]],[1]!Таблица213[[code]:[упаковка]],5,FALSE)</f>
        <v>табак</v>
      </c>
      <c r="I1648" s="7" cm="1">
        <f t="array" ref="I1648">INDEX('[1]прайс ЗПП'!$A$1:$D$1080,MATCH(1,(мпф1[[#This Row],[артикул]]='[1]прайс ЗПП'!$B$1:$B$1080)*(мпф1[[#This Row],[Source.Name.1]]='[1]прайс ЗПП'!$A$1:$A$1080),0),4)</f>
        <v>781.8398798890131</v>
      </c>
      <c r="J1648" s="7">
        <f>мпф1[[#This Row],[цена]]*мпф1[[#This Row],[объем]]</f>
        <v>603239.29317755345</v>
      </c>
      <c r="K1648" s="7">
        <v>5499.52</v>
      </c>
      <c r="L1648" t="s">
        <v>187</v>
      </c>
    </row>
    <row r="1649" spans="1:12" x14ac:dyDescent="0.35">
      <c r="A1649" t="s">
        <v>149</v>
      </c>
      <c r="B1649" t="s">
        <v>192</v>
      </c>
      <c r="C1649" t="s">
        <v>25</v>
      </c>
      <c r="D1649">
        <f>VLOOKUP(мпф1[[#This Row],[Номенклатура]],[1]!Таблица213[[product_name]:[упаковка]],7,FALSE)</f>
        <v>205</v>
      </c>
      <c r="E1649" t="s">
        <v>88</v>
      </c>
      <c r="F1649" s="7">
        <v>2688.1876686458745</v>
      </c>
      <c r="G1649" t="str">
        <f>VLOOKUP(мпф1[[#This Row],[артикул]],[1]!Таблица213[[code]:[упаковка]],4,FALSE)</f>
        <v>ОХЛ</v>
      </c>
      <c r="H1649" t="str">
        <f>VLOOKUP(мпф1[[#This Row],[артикул]],[1]!Таблица213[[code]:[упаковка]],5,FALSE)</f>
        <v>рагу</v>
      </c>
      <c r="I1649" s="7" cm="1">
        <f t="array" ref="I1649">INDEX('[1]прайс ЗПП'!$A$1:$D$1080,MATCH(1,(мпф1[[#This Row],[артикул]]='[1]прайс ЗПП'!$B$1:$B$1080)*(мпф1[[#This Row],[Source.Name.1]]='[1]прайс ЗПП'!$A$1:$A$1080),0),4)</f>
        <v>601.0715719240178</v>
      </c>
      <c r="J1649" s="7">
        <f>мпф1[[#This Row],[цена]]*мпф1[[#This Row],[объем]]</f>
        <v>1615793.1876197364</v>
      </c>
      <c r="K1649" s="7">
        <v>226.2</v>
      </c>
      <c r="L1649" t="s">
        <v>187</v>
      </c>
    </row>
    <row r="1650" spans="1:12" x14ac:dyDescent="0.35">
      <c r="A1650" t="s">
        <v>149</v>
      </c>
      <c r="B1650" t="s">
        <v>192</v>
      </c>
      <c r="C1650" t="s">
        <v>25</v>
      </c>
      <c r="D1650">
        <f>VLOOKUP(мпф1[[#This Row],[Номенклатура]],[1]!Таблица213[[product_name]:[упаковка]],7,FALSE)</f>
        <v>961</v>
      </c>
      <c r="E1650" t="s">
        <v>89</v>
      </c>
      <c r="F1650" s="7">
        <v>1539.2921563769328</v>
      </c>
      <c r="G1650" t="str">
        <f>VLOOKUP(мпф1[[#This Row],[артикул]],[1]!Таблица213[[code]:[упаковка]],4,FALSE)</f>
        <v>ОХЛ</v>
      </c>
      <c r="H1650" t="str">
        <f>VLOOKUP(мпф1[[#This Row],[артикул]],[1]!Таблица213[[code]:[упаковка]],5,FALSE)</f>
        <v>табак</v>
      </c>
      <c r="I1650" s="7" cm="1">
        <f t="array" ref="I1650">INDEX('[1]прайс ЗПП'!$A$1:$D$1080,MATCH(1,(мпф1[[#This Row],[артикул]]='[1]прайс ЗПП'!$B$1:$B$1080)*(мпф1[[#This Row],[Source.Name.1]]='[1]прайс ЗПП'!$A$1:$A$1080),0),4)</f>
        <v>770.48643202755852</v>
      </c>
      <c r="J1650" s="7">
        <f>мпф1[[#This Row],[цена]]*мпф1[[#This Row],[объем]]</f>
        <v>1186003.7214148697</v>
      </c>
      <c r="K1650" s="7">
        <v>3817.7999999999997</v>
      </c>
      <c r="L1650" t="s">
        <v>187</v>
      </c>
    </row>
    <row r="1651" spans="1:12" x14ac:dyDescent="0.35">
      <c r="A1651" t="s">
        <v>149</v>
      </c>
      <c r="B1651" t="s">
        <v>192</v>
      </c>
      <c r="C1651" t="s">
        <v>25</v>
      </c>
      <c r="D1651">
        <f>VLOOKUP(мпф1[[#This Row],[Номенклатура]],[1]!Таблица213[[product_name]:[упаковка]],7,FALSE)</f>
        <v>960</v>
      </c>
      <c r="E1651" t="s">
        <v>189</v>
      </c>
      <c r="F1651" s="7">
        <v>1148.9606438405763</v>
      </c>
      <c r="G1651" t="str">
        <f>VLOOKUP(мпф1[[#This Row],[артикул]],[1]!Таблица213[[code]:[упаковка]],4,FALSE)</f>
        <v>ОХЛ</v>
      </c>
      <c r="H1651" t="str">
        <f>VLOOKUP(мпф1[[#This Row],[артикул]],[1]!Таблица213[[code]:[упаковка]],5,FALSE)</f>
        <v>крыло</v>
      </c>
      <c r="I1651" s="7" cm="1">
        <f t="array" ref="I1651">INDEX('[1]прайс ЗПП'!$A$1:$D$1080,MATCH(1,(мпф1[[#This Row],[артикул]]='[1]прайс ЗПП'!$B$1:$B$1080)*(мпф1[[#This Row],[Source.Name.1]]='[1]прайс ЗПП'!$A$1:$A$1080),0),4)</f>
        <v>854.54328396850292</v>
      </c>
      <c r="J1651" s="7">
        <f>мпф1[[#This Row],[цена]]*мпф1[[#This Row],[объем]]</f>
        <v>981836.60173809156</v>
      </c>
      <c r="K1651" s="7">
        <v>2672.54</v>
      </c>
      <c r="L1651" t="s">
        <v>187</v>
      </c>
    </row>
    <row r="1652" spans="1:12" x14ac:dyDescent="0.35">
      <c r="A1652" t="s">
        <v>149</v>
      </c>
      <c r="B1652" t="s">
        <v>192</v>
      </c>
      <c r="C1652" t="s">
        <v>25</v>
      </c>
      <c r="D1652">
        <f>VLOOKUP(мпф1[[#This Row],[Номенклатура]],[1]!Таблица213[[product_name]:[упаковка]],7,FALSE)</f>
        <v>744</v>
      </c>
      <c r="E1652" t="s">
        <v>92</v>
      </c>
      <c r="F1652" s="7">
        <v>7671.995246446867</v>
      </c>
      <c r="G1652" t="str">
        <f>VLOOKUP(мпф1[[#This Row],[артикул]],[1]!Таблица213[[code]:[упаковка]],4,FALSE)</f>
        <v>ОХЛ</v>
      </c>
      <c r="H1652" t="str">
        <f>VLOOKUP(мпф1[[#This Row],[артикул]],[1]!Таблица213[[code]:[упаковка]],5,FALSE)</f>
        <v>шея</v>
      </c>
      <c r="I1652" s="7" cm="1">
        <f t="array" ref="I1652">INDEX('[1]прайс ЗПП'!$A$1:$D$1080,MATCH(1,(мпф1[[#This Row],[артикул]]='[1]прайс ЗПП'!$B$1:$B$1080)*(мпф1[[#This Row],[Source.Name.1]]='[1]прайс ЗПП'!$A$1:$A$1080),0),4)</f>
        <v>348.45623560761521</v>
      </c>
      <c r="J1652" s="7">
        <f>мпф1[[#This Row],[цена]]*мпф1[[#This Row],[объем]]</f>
        <v>2673354.5831763935</v>
      </c>
      <c r="K1652" s="7">
        <v>11448</v>
      </c>
      <c r="L1652" t="s">
        <v>187</v>
      </c>
    </row>
    <row r="1653" spans="1:12" x14ac:dyDescent="0.35">
      <c r="A1653" t="s">
        <v>149</v>
      </c>
      <c r="B1653" t="s">
        <v>193</v>
      </c>
      <c r="C1653" t="s">
        <v>194</v>
      </c>
      <c r="D1653">
        <f>VLOOKUP(мпф1[[#This Row],[Номенклатура]],[1]!Таблица213[[product_name]:[упаковка]],7,FALSE)</f>
        <v>701</v>
      </c>
      <c r="E1653" t="s">
        <v>26</v>
      </c>
      <c r="F1653" s="7">
        <v>363.51552932702521</v>
      </c>
      <c r="G1653" t="str">
        <f>VLOOKUP(мпф1[[#This Row],[артикул]],[1]!Таблица213[[code]:[упаковка]],4,FALSE)</f>
        <v>ОХЛ</v>
      </c>
      <c r="H1653" t="str">
        <f>VLOOKUP(мпф1[[#This Row],[артикул]],[1]!Таблица213[[code]:[упаковка]],5,FALSE)</f>
        <v>тушка</v>
      </c>
      <c r="I1653" s="7" cm="1">
        <f t="array" ref="I1653">INDEX('[1]прайс ЗПП'!$A$1:$D$1080,MATCH(1,(мпф1[[#This Row],[артикул]]='[1]прайс ЗПП'!$B$1:$B$1080)*(мпф1[[#This Row],[Source.Name.1]]='[1]прайс ЗПП'!$A$1:$A$1080),0),4)</f>
        <v>831.39358621564099</v>
      </c>
      <c r="J1653" s="7">
        <f>мпф1[[#This Row],[цена]]*мпф1[[#This Row],[объем]]</f>
        <v>302224.47957227251</v>
      </c>
      <c r="K1653" s="7">
        <v>1377.2879999999998</v>
      </c>
      <c r="L1653" t="s">
        <v>187</v>
      </c>
    </row>
    <row r="1654" spans="1:12" x14ac:dyDescent="0.35">
      <c r="A1654" t="s">
        <v>149</v>
      </c>
      <c r="B1654" t="s">
        <v>193</v>
      </c>
      <c r="C1654" t="s">
        <v>194</v>
      </c>
      <c r="D1654">
        <f>VLOOKUP(мпф1[[#This Row],[Номенклатура]],[1]!Таблица213[[product_name]:[упаковка]],7,FALSE)</f>
        <v>702</v>
      </c>
      <c r="E1654" t="s">
        <v>72</v>
      </c>
      <c r="F1654" s="7">
        <v>3696.9529332558463</v>
      </c>
      <c r="G1654" t="str">
        <f>VLOOKUP(мпф1[[#This Row],[артикул]],[1]!Таблица213[[code]:[упаковка]],4,FALSE)</f>
        <v>ОХЛ</v>
      </c>
      <c r="H1654" t="str">
        <f>VLOOKUP(мпф1[[#This Row],[артикул]],[1]!Таблица213[[code]:[упаковка]],5,FALSE)</f>
        <v>тушка</v>
      </c>
      <c r="I1654" s="7" cm="1">
        <f t="array" ref="I1654">INDEX('[1]прайс ЗПП'!$A$1:$D$1080,MATCH(1,(мпф1[[#This Row],[артикул]]='[1]прайс ЗПП'!$B$1:$B$1080)*(мпф1[[#This Row],[Source.Name.1]]='[1]прайс ЗПП'!$A$1:$A$1080),0),4)</f>
        <v>797.87428624664904</v>
      </c>
      <c r="J1654" s="7">
        <f>мпф1[[#This Row],[цена]]*мпф1[[#This Row],[объем]]</f>
        <v>2949703.6829089639</v>
      </c>
      <c r="K1654" s="7">
        <v>4037.6019999999999</v>
      </c>
      <c r="L1654" t="s">
        <v>187</v>
      </c>
    </row>
    <row r="1655" spans="1:12" x14ac:dyDescent="0.35">
      <c r="A1655" t="s">
        <v>149</v>
      </c>
      <c r="B1655" t="s">
        <v>193</v>
      </c>
      <c r="C1655" t="s">
        <v>194</v>
      </c>
      <c r="D1655">
        <f>VLOOKUP(мпф1[[#This Row],[Номенклатура]],[1]!Таблица213[[product_name]:[упаковка]],7,FALSE)</f>
        <v>710</v>
      </c>
      <c r="E1655" t="s">
        <v>28</v>
      </c>
      <c r="F1655" s="7">
        <v>309.16995769263491</v>
      </c>
      <c r="G1655" t="str">
        <f>VLOOKUP(мпф1[[#This Row],[артикул]],[1]!Таблица213[[code]:[упаковка]],4,FALSE)</f>
        <v>ОХЛ</v>
      </c>
      <c r="H1655" t="str">
        <f>VLOOKUP(мпф1[[#This Row],[артикул]],[1]!Таблица213[[code]:[упаковка]],5,FALSE)</f>
        <v>бедро</v>
      </c>
      <c r="I1655" s="7" cm="1">
        <f t="array" ref="I1655">INDEX('[1]прайс ЗПП'!$A$1:$D$1080,MATCH(1,(мпф1[[#This Row],[артикул]]='[1]прайс ЗПП'!$B$1:$B$1080)*(мпф1[[#This Row],[Source.Name.1]]='[1]прайс ЗПП'!$A$1:$A$1080),0),4)</f>
        <v>847.31543537391588</v>
      </c>
      <c r="J1655" s="7">
        <f>мпф1[[#This Row],[цена]]*мпф1[[#This Row],[объем]]</f>
        <v>261964.4773068701</v>
      </c>
      <c r="K1655" s="7">
        <v>72.599999999999994</v>
      </c>
      <c r="L1655" t="s">
        <v>187</v>
      </c>
    </row>
    <row r="1656" spans="1:12" x14ac:dyDescent="0.35">
      <c r="A1656" t="s">
        <v>149</v>
      </c>
      <c r="B1656" t="s">
        <v>193</v>
      </c>
      <c r="C1656" t="s">
        <v>194</v>
      </c>
      <c r="D1656">
        <f>VLOOKUP(мпф1[[#This Row],[Номенклатура]],[1]!Таблица213[[product_name]:[упаковка]],7,FALSE)</f>
        <v>711</v>
      </c>
      <c r="E1656" t="s">
        <v>73</v>
      </c>
      <c r="F1656" s="7">
        <v>21026.707591020007</v>
      </c>
      <c r="G1656" t="str">
        <f>VLOOKUP(мпф1[[#This Row],[артикул]],[1]!Таблица213[[code]:[упаковка]],4,FALSE)</f>
        <v>ОХЛ</v>
      </c>
      <c r="H1656" t="str">
        <f>VLOOKUP(мпф1[[#This Row],[артикул]],[1]!Таблица213[[code]:[упаковка]],5,FALSE)</f>
        <v>бедро</v>
      </c>
      <c r="I1656" s="7" cm="1">
        <f t="array" ref="I1656">INDEX('[1]прайс ЗПП'!$A$1:$D$1080,MATCH(1,(мпф1[[#This Row],[артикул]]='[1]прайс ЗПП'!$B$1:$B$1080)*(мпф1[[#This Row],[Source.Name.1]]='[1]прайс ЗПП'!$A$1:$A$1080),0),4)</f>
        <v>815.33540730986954</v>
      </c>
      <c r="J1656" s="7">
        <f>мпф1[[#This Row],[цена]]*мпф1[[#This Row],[объем]]</f>
        <v>17143819.198109824</v>
      </c>
      <c r="K1656" s="7">
        <v>1675.6000000000001</v>
      </c>
      <c r="L1656" t="s">
        <v>187</v>
      </c>
    </row>
    <row r="1657" spans="1:12" x14ac:dyDescent="0.35">
      <c r="A1657" t="s">
        <v>149</v>
      </c>
      <c r="B1657" t="s">
        <v>193</v>
      </c>
      <c r="C1657" t="s">
        <v>194</v>
      </c>
      <c r="D1657">
        <f>VLOOKUP(мпф1[[#This Row],[Номенклатура]],[1]!Таблица213[[product_name]:[упаковка]],7,FALSE)</f>
        <v>712</v>
      </c>
      <c r="E1657" t="s">
        <v>30</v>
      </c>
      <c r="F1657" s="7">
        <v>303.32341626262524</v>
      </c>
      <c r="G1657" t="str">
        <f>VLOOKUP(мпф1[[#This Row],[артикул]],[1]!Таблица213[[code]:[упаковка]],4,FALSE)</f>
        <v>ОХЛ</v>
      </c>
      <c r="H1657" t="str">
        <f>VLOOKUP(мпф1[[#This Row],[артикул]],[1]!Таблица213[[code]:[упаковка]],5,FALSE)</f>
        <v>голень</v>
      </c>
      <c r="I1657" s="7" cm="1">
        <f t="array" ref="I1657">INDEX('[1]прайс ЗПП'!$A$1:$D$1080,MATCH(1,(мпф1[[#This Row],[артикул]]='[1]прайс ЗПП'!$B$1:$B$1080)*(мпф1[[#This Row],[Source.Name.1]]='[1]прайс ЗПП'!$A$1:$A$1080),0),4)</f>
        <v>881.2573467552927</v>
      </c>
      <c r="J1657" s="7">
        <f>мпф1[[#This Row],[цена]]*мпф1[[#This Row],[объем]]</f>
        <v>267305.98902435234</v>
      </c>
      <c r="K1657" s="7">
        <v>3811.4</v>
      </c>
      <c r="L1657" t="s">
        <v>187</v>
      </c>
    </row>
    <row r="1658" spans="1:12" x14ac:dyDescent="0.35">
      <c r="A1658" t="s">
        <v>149</v>
      </c>
      <c r="B1658" t="s">
        <v>193</v>
      </c>
      <c r="C1658" t="s">
        <v>194</v>
      </c>
      <c r="D1658">
        <f>VLOOKUP(мпф1[[#This Row],[Номенклатура]],[1]!Таблица213[[product_name]:[упаковка]],7,FALSE)</f>
        <v>713</v>
      </c>
      <c r="E1658" s="22" t="s">
        <v>74</v>
      </c>
      <c r="F1658" s="7">
        <v>6867.9392861898568</v>
      </c>
      <c r="G1658" t="str">
        <f>VLOOKUP(мпф1[[#This Row],[артикул]],[1]!Таблица213[[code]:[упаковка]],4,FALSE)</f>
        <v>ОХЛ</v>
      </c>
      <c r="H1658" t="str">
        <f>VLOOKUP(мпф1[[#This Row],[артикул]],[1]!Таблица213[[code]:[упаковка]],5,FALSE)</f>
        <v>голень</v>
      </c>
      <c r="I1658" s="7" cm="1">
        <f t="array" ref="I1658">INDEX('[1]прайс ЗПП'!$A$1:$D$1080,MATCH(1,(мпф1[[#This Row],[артикул]]='[1]прайс ЗПП'!$B$1:$B$1080)*(мпф1[[#This Row],[Source.Name.1]]='[1]прайс ЗПП'!$A$1:$A$1080),0),4)</f>
        <v>846.90968804083275</v>
      </c>
      <c r="J1658" s="7">
        <f>мпф1[[#This Row],[цена]]*мпф1[[#This Row],[объем]]</f>
        <v>5816524.3183504315</v>
      </c>
      <c r="K1658" s="7">
        <v>2061.5</v>
      </c>
      <c r="L1658" t="s">
        <v>187</v>
      </c>
    </row>
    <row r="1659" spans="1:12" x14ac:dyDescent="0.35">
      <c r="A1659" t="s">
        <v>149</v>
      </c>
      <c r="B1659" t="s">
        <v>193</v>
      </c>
      <c r="C1659" t="s">
        <v>194</v>
      </c>
      <c r="D1659">
        <f>VLOOKUP(мпф1[[#This Row],[Номенклатура]],[1]!Таблица213[[product_name]:[упаковка]],7,FALSE)</f>
        <v>714</v>
      </c>
      <c r="E1659" t="s">
        <v>32</v>
      </c>
      <c r="F1659" s="7">
        <v>207.18365640921954</v>
      </c>
      <c r="G1659" t="str">
        <f>VLOOKUP(мпф1[[#This Row],[артикул]],[1]!Таблица213[[code]:[упаковка]],4,FALSE)</f>
        <v>ОХЛ</v>
      </c>
      <c r="H1659" t="str">
        <f>VLOOKUP(мпф1[[#This Row],[артикул]],[1]!Таблица213[[code]:[упаковка]],5,FALSE)</f>
        <v>крыло</v>
      </c>
      <c r="I1659" s="7" cm="1">
        <f t="array" ref="I1659">INDEX('[1]прайс ЗПП'!$A$1:$D$1080,MATCH(1,(мпф1[[#This Row],[артикул]]='[1]прайс ЗПП'!$B$1:$B$1080)*(мпф1[[#This Row],[Source.Name.1]]='[1]прайс ЗПП'!$A$1:$A$1080),0),4)</f>
        <v>863.97117439677174</v>
      </c>
      <c r="J1659" s="7">
        <f>мпф1[[#This Row],[цена]]*мпф1[[#This Row],[объем]]</f>
        <v>179000.70694369066</v>
      </c>
      <c r="K1659" s="7">
        <v>614.20000000000005</v>
      </c>
      <c r="L1659" t="s">
        <v>187</v>
      </c>
    </row>
    <row r="1660" spans="1:12" x14ac:dyDescent="0.35">
      <c r="A1660" t="s">
        <v>149</v>
      </c>
      <c r="B1660" t="s">
        <v>193</v>
      </c>
      <c r="C1660" t="s">
        <v>194</v>
      </c>
      <c r="D1660">
        <f>VLOOKUP(мпф1[[#This Row],[Номенклатура]],[1]!Таблица213[[product_name]:[упаковка]],7,FALSE)</f>
        <v>715</v>
      </c>
      <c r="E1660" t="s">
        <v>75</v>
      </c>
      <c r="F1660" s="7">
        <v>7181.8147504565586</v>
      </c>
      <c r="G1660" t="str">
        <f>VLOOKUP(мпф1[[#This Row],[артикул]],[1]!Таблица213[[code]:[упаковка]],4,FALSE)</f>
        <v>ОХЛ</v>
      </c>
      <c r="H1660" t="str">
        <f>VLOOKUP(мпф1[[#This Row],[артикул]],[1]!Таблица213[[code]:[упаковка]],5,FALSE)</f>
        <v>крыло</v>
      </c>
      <c r="I1660" s="7" cm="1">
        <f t="array" ref="I1660">INDEX('[1]прайс ЗПП'!$A$1:$D$1080,MATCH(1,(мпф1[[#This Row],[артикул]]='[1]прайс ЗПП'!$B$1:$B$1080)*(мпф1[[#This Row],[Source.Name.1]]='[1]прайс ЗПП'!$A$1:$A$1080),0),4)</f>
        <v>832.38313574687209</v>
      </c>
      <c r="J1660" s="7">
        <f>мпф1[[#This Row],[цена]]*мпф1[[#This Row],[объем]]</f>
        <v>5978021.4823381696</v>
      </c>
      <c r="K1660" s="7">
        <v>2673.9306432008102</v>
      </c>
      <c r="L1660" t="s">
        <v>187</v>
      </c>
    </row>
    <row r="1661" spans="1:12" x14ac:dyDescent="0.35">
      <c r="A1661" t="s">
        <v>149</v>
      </c>
      <c r="B1661" t="s">
        <v>193</v>
      </c>
      <c r="C1661" t="s">
        <v>194</v>
      </c>
      <c r="D1661">
        <f>VLOOKUP(мпф1[[#This Row],[Номенклатура]],[1]!Таблица213[[product_name]:[упаковка]],7,FALSE)</f>
        <v>717</v>
      </c>
      <c r="E1661" t="s">
        <v>76</v>
      </c>
      <c r="F1661" s="7">
        <v>4618.464800099855</v>
      </c>
      <c r="G1661" t="str">
        <f>VLOOKUP(мпф1[[#This Row],[артикул]],[1]!Таблица213[[code]:[упаковка]],4,FALSE)</f>
        <v>ОХЛ</v>
      </c>
      <c r="H1661" t="str">
        <f>VLOOKUP(мпф1[[#This Row],[артикул]],[1]!Таблица213[[code]:[упаковка]],5,FALSE)</f>
        <v>четвертина</v>
      </c>
      <c r="I1661" s="7" cm="1">
        <f t="array" ref="I1661">INDEX('[1]прайс ЗПП'!$A$1:$D$1080,MATCH(1,(мпф1[[#This Row],[артикул]]='[1]прайс ЗПП'!$B$1:$B$1080)*(мпф1[[#This Row],[Source.Name.1]]='[1]прайс ЗПП'!$A$1:$A$1080),0),4)</f>
        <v>798.5908177835737</v>
      </c>
      <c r="J1661" s="7">
        <f>мпф1[[#This Row],[цена]]*мпф1[[#This Row],[объем]]</f>
        <v>3688263.5816163924</v>
      </c>
      <c r="K1661" s="7">
        <v>686.4</v>
      </c>
      <c r="L1661" t="s">
        <v>187</v>
      </c>
    </row>
    <row r="1662" spans="1:12" x14ac:dyDescent="0.35">
      <c r="A1662" t="s">
        <v>149</v>
      </c>
      <c r="B1662" t="s">
        <v>193</v>
      </c>
      <c r="C1662" t="s">
        <v>194</v>
      </c>
      <c r="D1662">
        <f>VLOOKUP(мпф1[[#This Row],[Номенклатура]],[1]!Таблица213[[product_name]:[упаковка]],7,FALSE)</f>
        <v>718</v>
      </c>
      <c r="E1662" t="s">
        <v>36</v>
      </c>
      <c r="F1662" s="7">
        <v>513.50607578879271</v>
      </c>
      <c r="G1662" t="str">
        <f>VLOOKUP(мпф1[[#This Row],[артикул]],[1]!Таблица213[[code]:[упаковка]],4,FALSE)</f>
        <v>ОХЛ</v>
      </c>
      <c r="H1662" t="str">
        <f>VLOOKUP(мпф1[[#This Row],[артикул]],[1]!Таблица213[[code]:[упаковка]],5,FALSE)</f>
        <v>филе</v>
      </c>
      <c r="I1662" s="7" cm="1">
        <f t="array" ref="I1662">INDEX('[1]прайс ЗПП'!$A$1:$D$1080,MATCH(1,(мпф1[[#This Row],[артикул]]='[1]прайс ЗПП'!$B$1:$B$1080)*(мпф1[[#This Row],[Source.Name.1]]='[1]прайс ЗПП'!$A$1:$A$1080),0),4)</f>
        <v>1117.5793608256045</v>
      </c>
      <c r="J1662" s="7">
        <f>мпф1[[#This Row],[цена]]*мпф1[[#This Row],[объем]]</f>
        <v>573883.79196010332</v>
      </c>
      <c r="K1662" s="7">
        <v>2671.2</v>
      </c>
      <c r="L1662" t="s">
        <v>187</v>
      </c>
    </row>
    <row r="1663" spans="1:12" x14ac:dyDescent="0.35">
      <c r="A1663" t="s">
        <v>149</v>
      </c>
      <c r="B1663" t="s">
        <v>193</v>
      </c>
      <c r="C1663" t="s">
        <v>194</v>
      </c>
      <c r="D1663">
        <f>VLOOKUP(мпф1[[#This Row],[Номенклатура]],[1]!Таблица213[[product_name]:[упаковка]],7,FALSE)</f>
        <v>719</v>
      </c>
      <c r="E1663" t="s">
        <v>77</v>
      </c>
      <c r="F1663" s="7">
        <v>14463.374123099014</v>
      </c>
      <c r="G1663" t="str">
        <f>VLOOKUP(мпф1[[#This Row],[артикул]],[1]!Таблица213[[code]:[упаковка]],4,FALSE)</f>
        <v>ОХЛ</v>
      </c>
      <c r="H1663" t="str">
        <f>VLOOKUP(мпф1[[#This Row],[артикул]],[1]!Таблица213[[code]:[упаковка]],5,FALSE)</f>
        <v>филе</v>
      </c>
      <c r="I1663" s="7" cm="1">
        <f t="array" ref="I1663">INDEX('[1]прайс ЗПП'!$A$1:$D$1080,MATCH(1,(мпф1[[#This Row],[артикул]]='[1]прайс ЗПП'!$B$1:$B$1080)*(мпф1[[#This Row],[Source.Name.1]]='[1]прайс ЗПП'!$A$1:$A$1080),0),4)</f>
        <v>1081.9224042223073</v>
      </c>
      <c r="J1663" s="7">
        <f>мпф1[[#This Row],[цена]]*мпф1[[#This Row],[объем]]</f>
        <v>15648248.50442999</v>
      </c>
      <c r="K1663" s="7">
        <v>454.88799999999998</v>
      </c>
      <c r="L1663" t="s">
        <v>187</v>
      </c>
    </row>
    <row r="1664" spans="1:12" x14ac:dyDescent="0.35">
      <c r="A1664" t="s">
        <v>149</v>
      </c>
      <c r="B1664" t="s">
        <v>193</v>
      </c>
      <c r="C1664" t="s">
        <v>194</v>
      </c>
      <c r="D1664">
        <f>VLOOKUP(мпф1[[#This Row],[Номенклатура]],[1]!Таблица213[[product_name]:[упаковка]],7,FALSE)</f>
        <v>725</v>
      </c>
      <c r="E1664" t="s">
        <v>78</v>
      </c>
      <c r="F1664" s="7">
        <v>4405.3820944619456</v>
      </c>
      <c r="G1664" t="str">
        <f>VLOOKUP(мпф1[[#This Row],[артикул]],[1]!Таблица213[[code]:[упаковка]],4,FALSE)</f>
        <v>ОХЛ</v>
      </c>
      <c r="H1664" t="str">
        <f>VLOOKUP(мпф1[[#This Row],[артикул]],[1]!Таблица213[[code]:[упаковка]],5,FALSE)</f>
        <v>грудка</v>
      </c>
      <c r="I1664" s="7" cm="1">
        <f t="array" ref="I1664">INDEX('[1]прайс ЗПП'!$A$1:$D$1080,MATCH(1,(мпф1[[#This Row],[артикул]]='[1]прайс ЗПП'!$B$1:$B$1080)*(мпф1[[#This Row],[Source.Name.1]]='[1]прайс ЗПП'!$A$1:$A$1080),0),4)</f>
        <v>864.02273416654589</v>
      </c>
      <c r="J1664" s="7">
        <f>мпф1[[#This Row],[цена]]*мпф1[[#This Row],[объем]]</f>
        <v>3806350.2823053547</v>
      </c>
      <c r="K1664" s="7">
        <v>2294</v>
      </c>
      <c r="L1664" t="s">
        <v>187</v>
      </c>
    </row>
    <row r="1665" spans="1:12" x14ac:dyDescent="0.35">
      <c r="A1665" t="s">
        <v>149</v>
      </c>
      <c r="B1665" t="s">
        <v>193</v>
      </c>
      <c r="C1665" t="s">
        <v>194</v>
      </c>
      <c r="D1665">
        <f>VLOOKUP(мпф1[[#This Row],[Номенклатура]],[1]!Таблица213[[product_name]:[упаковка]],7,FALSE)</f>
        <v>29</v>
      </c>
      <c r="E1665" t="s">
        <v>79</v>
      </c>
      <c r="F1665" s="7">
        <v>202.55893106389237</v>
      </c>
      <c r="G1665" t="str">
        <f>VLOOKUP(мпф1[[#This Row],[артикул]],[1]!Таблица213[[code]:[упаковка]],4,FALSE)</f>
        <v>ОХЛ</v>
      </c>
      <c r="H1665" t="str">
        <f>VLOOKUP(мпф1[[#This Row],[артикул]],[1]!Таблица213[[code]:[упаковка]],5,FALSE)</f>
        <v>табак</v>
      </c>
      <c r="I1665" s="7" cm="1">
        <f t="array" ref="I1665">INDEX('[1]прайс ЗПП'!$A$1:$D$1080,MATCH(1,(мпф1[[#This Row],[артикул]]='[1]прайс ЗПП'!$B$1:$B$1080)*(мпф1[[#This Row],[Source.Name.1]]='[1]прайс ЗПП'!$A$1:$A$1080),0),4)</f>
        <v>756.2715951427773</v>
      </c>
      <c r="J1665" s="7">
        <f>мпф1[[#This Row],[цена]]*мпф1[[#This Row],[объем]]</f>
        <v>153189.56590610574</v>
      </c>
      <c r="K1665" s="7">
        <v>2294.127250861452</v>
      </c>
      <c r="L1665" t="s">
        <v>187</v>
      </c>
    </row>
    <row r="1666" spans="1:12" x14ac:dyDescent="0.35">
      <c r="A1666" t="s">
        <v>149</v>
      </c>
      <c r="B1666" t="s">
        <v>193</v>
      </c>
      <c r="C1666" t="s">
        <v>194</v>
      </c>
      <c r="D1666">
        <f>VLOOKUP(мпф1[[#This Row],[Номенклатура]],[1]!Таблица213[[product_name]:[упаковка]],7,FALSE)</f>
        <v>30</v>
      </c>
      <c r="E1666" t="s">
        <v>80</v>
      </c>
      <c r="F1666" s="7">
        <v>26523.30473813085</v>
      </c>
      <c r="G1666" t="str">
        <f>VLOOKUP(мпф1[[#This Row],[артикул]],[1]!Таблица213[[code]:[упаковка]],4,FALSE)</f>
        <v>ОХЛ</v>
      </c>
      <c r="H1666" t="str">
        <f>VLOOKUP(мпф1[[#This Row],[артикул]],[1]!Таблица213[[code]:[упаковка]],5,FALSE)</f>
        <v>рагу</v>
      </c>
      <c r="I1666" s="7" cm="1">
        <f t="array" ref="I1666">INDEX('[1]прайс ЗПП'!$A$1:$D$1080,MATCH(1,(мпф1[[#This Row],[артикул]]='[1]прайс ЗПП'!$B$1:$B$1080)*(мпф1[[#This Row],[Source.Name.1]]='[1]прайс ЗПП'!$A$1:$A$1080),0),4)</f>
        <v>711.47117573963283</v>
      </c>
      <c r="J1666" s="7">
        <f>мпф1[[#This Row],[цена]]*мпф1[[#This Row],[объем]]</f>
        <v>18870566.80653853</v>
      </c>
      <c r="K1666" s="7">
        <v>1015.7518934076779</v>
      </c>
      <c r="L1666" t="s">
        <v>187</v>
      </c>
    </row>
    <row r="1667" spans="1:12" x14ac:dyDescent="0.35">
      <c r="A1667" t="s">
        <v>149</v>
      </c>
      <c r="B1667" t="s">
        <v>193</v>
      </c>
      <c r="C1667" t="s">
        <v>194</v>
      </c>
      <c r="D1667">
        <f>VLOOKUP(мпф1[[#This Row],[Номенклатура]],[1]!Таблица213[[product_name]:[упаковка]],7,FALSE)</f>
        <v>781</v>
      </c>
      <c r="E1667" t="s">
        <v>188</v>
      </c>
      <c r="F1667" s="7">
        <v>2054.7715295210101</v>
      </c>
      <c r="G1667" t="str">
        <f>VLOOKUP(мпф1[[#This Row],[артикул]],[1]!Таблица213[[code]:[упаковка]],4,FALSE)</f>
        <v>ОХЛ</v>
      </c>
      <c r="H1667" t="str">
        <f>VLOOKUP(мпф1[[#This Row],[артикул]],[1]!Таблица213[[code]:[упаковка]],5,FALSE)</f>
        <v>спинка</v>
      </c>
      <c r="I1667" s="7" cm="1">
        <f t="array" ref="I1667">INDEX('[1]прайс ЗПП'!$A$1:$D$1080,MATCH(1,(мпф1[[#This Row],[артикул]]='[1]прайс ЗПП'!$B$1:$B$1080)*(мпф1[[#This Row],[Source.Name.1]]='[1]прайс ЗПП'!$A$1:$A$1080),0),4)</f>
        <v>364.1780019666802</v>
      </c>
      <c r="J1667" s="7">
        <f>мпф1[[#This Row],[цена]]*мпф1[[#This Row],[объем]]</f>
        <v>748302.59011898085</v>
      </c>
      <c r="K1667" s="7">
        <v>1629.956053187248</v>
      </c>
      <c r="L1667" t="s">
        <v>187</v>
      </c>
    </row>
    <row r="1668" spans="1:12" x14ac:dyDescent="0.35">
      <c r="A1668" t="s">
        <v>149</v>
      </c>
      <c r="B1668" t="s">
        <v>193</v>
      </c>
      <c r="C1668" t="s">
        <v>194</v>
      </c>
      <c r="D1668">
        <f>VLOOKUP(мпф1[[#This Row],[Номенклатура]],[1]!Таблица213[[product_name]:[упаковка]],7,FALSE)</f>
        <v>730</v>
      </c>
      <c r="E1668" t="s">
        <v>45</v>
      </c>
      <c r="F1668" s="7">
        <v>100.57262978047697</v>
      </c>
      <c r="G1668" t="str">
        <f>VLOOKUP(мпф1[[#This Row],[артикул]],[1]!Таблица213[[code]:[упаковка]],4,FALSE)</f>
        <v>ОХЛ</v>
      </c>
      <c r="H1668" t="str">
        <f>VLOOKUP(мпф1[[#This Row],[артикул]],[1]!Таблица213[[code]:[упаковка]],5,FALSE)</f>
        <v>желудки</v>
      </c>
      <c r="I1668" s="7" cm="1">
        <f t="array" ref="I1668">INDEX('[1]прайс ЗПП'!$A$1:$D$1080,MATCH(1,(мпф1[[#This Row],[артикул]]='[1]прайс ЗПП'!$B$1:$B$1080)*(мпф1[[#This Row],[Source.Name.1]]='[1]прайс ЗПП'!$A$1:$A$1080),0),4)</f>
        <v>562.00622251238019</v>
      </c>
      <c r="J1668" s="7">
        <f>мпф1[[#This Row],[цена]]*мпф1[[#This Row],[объем]]</f>
        <v>56522.443751061975</v>
      </c>
      <c r="K1668" s="7">
        <v>1645.782557546632</v>
      </c>
      <c r="L1668" t="s">
        <v>187</v>
      </c>
    </row>
    <row r="1669" spans="1:12" x14ac:dyDescent="0.35">
      <c r="A1669" t="s">
        <v>149</v>
      </c>
      <c r="B1669" t="s">
        <v>193</v>
      </c>
      <c r="C1669" t="s">
        <v>194</v>
      </c>
      <c r="D1669">
        <f>VLOOKUP(мпф1[[#This Row],[Номенклатура]],[1]!Таблица213[[product_name]:[упаковка]],7,FALSE)</f>
        <v>731</v>
      </c>
      <c r="E1669" t="s">
        <v>81</v>
      </c>
      <c r="F1669" s="7">
        <v>1746.3577873816546</v>
      </c>
      <c r="G1669" t="str">
        <f>VLOOKUP(мпф1[[#This Row],[артикул]],[1]!Таблица213[[code]:[упаковка]],4,FALSE)</f>
        <v>ОХЛ</v>
      </c>
      <c r="H1669" t="str">
        <f>VLOOKUP(мпф1[[#This Row],[артикул]],[1]!Таблица213[[code]:[упаковка]],5,FALSE)</f>
        <v>желудки</v>
      </c>
      <c r="I1669" s="7" cm="1">
        <f t="array" ref="I1669">INDEX('[1]прайс ЗПП'!$A$1:$D$1080,MATCH(1,(мпф1[[#This Row],[артикул]]='[1]прайс ЗПП'!$B$1:$B$1080)*(мпф1[[#This Row],[Source.Name.1]]='[1]прайс ЗПП'!$A$1:$A$1080),0),4)</f>
        <v>540.65671721539525</v>
      </c>
      <c r="J1669" s="7">
        <f>мпф1[[#This Row],[цена]]*мпф1[[#This Row],[объем]]</f>
        <v>944180.06840930658</v>
      </c>
      <c r="K1669" s="7">
        <v>1326.9104605350271</v>
      </c>
      <c r="L1669" t="s">
        <v>187</v>
      </c>
    </row>
    <row r="1670" spans="1:12" x14ac:dyDescent="0.35">
      <c r="A1670" t="s">
        <v>149</v>
      </c>
      <c r="B1670" t="s">
        <v>193</v>
      </c>
      <c r="C1670" t="s">
        <v>194</v>
      </c>
      <c r="D1670">
        <f>VLOOKUP(мпф1[[#This Row],[Номенклатура]],[1]!Таблица213[[product_name]:[упаковка]],7,FALSE)</f>
        <v>732</v>
      </c>
      <c r="E1670" t="s">
        <v>47</v>
      </c>
      <c r="F1670" s="7">
        <v>307.17062228133625</v>
      </c>
      <c r="G1670" t="str">
        <f>VLOOKUP(мпф1[[#This Row],[артикул]],[1]!Таблица213[[code]:[упаковка]],4,FALSE)</f>
        <v>ОХЛ</v>
      </c>
      <c r="H1670" t="str">
        <f>VLOOKUP(мпф1[[#This Row],[артикул]],[1]!Таблица213[[code]:[упаковка]],5,FALSE)</f>
        <v>печень</v>
      </c>
      <c r="I1670" s="7" cm="1">
        <f t="array" ref="I1670">INDEX('[1]прайс ЗПП'!$A$1:$D$1080,MATCH(1,(мпф1[[#This Row],[артикул]]='[1]прайс ЗПП'!$B$1:$B$1080)*(мпф1[[#This Row],[Source.Name.1]]='[1]прайс ЗПП'!$A$1:$A$1080),0),4)</f>
        <v>537.88237088649385</v>
      </c>
      <c r="J1670" s="7">
        <f>мпф1[[#This Row],[цена]]*мпф1[[#This Row],[объем]]</f>
        <v>165221.66257936481</v>
      </c>
      <c r="K1670" s="7">
        <v>1489.2591212968323</v>
      </c>
      <c r="L1670" t="s">
        <v>187</v>
      </c>
    </row>
    <row r="1671" spans="1:12" x14ac:dyDescent="0.35">
      <c r="A1671" t="s">
        <v>149</v>
      </c>
      <c r="B1671" t="s">
        <v>193</v>
      </c>
      <c r="C1671" t="s">
        <v>194</v>
      </c>
      <c r="D1671">
        <f>VLOOKUP(мпф1[[#This Row],[Номенклатура]],[1]!Таблица213[[product_name]:[упаковка]],7,FALSE)</f>
        <v>733</v>
      </c>
      <c r="E1671" t="s">
        <v>82</v>
      </c>
      <c r="F1671" s="7">
        <v>7175.7965489154767</v>
      </c>
      <c r="G1671" t="str">
        <f>VLOOKUP(мпф1[[#This Row],[артикул]],[1]!Таблица213[[code]:[упаковка]],4,FALSE)</f>
        <v>ОХЛ</v>
      </c>
      <c r="H1671" t="str">
        <f>VLOOKUP(мпф1[[#This Row],[артикул]],[1]!Таблица213[[code]:[упаковка]],5,FALSE)</f>
        <v>печень</v>
      </c>
      <c r="I1671" s="7" cm="1">
        <f t="array" ref="I1671">INDEX('[1]прайс ЗПП'!$A$1:$D$1080,MATCH(1,(мпф1[[#This Row],[артикул]]='[1]прайс ЗПП'!$B$1:$B$1080)*(мпф1[[#This Row],[Source.Name.1]]='[1]прайс ЗПП'!$A$1:$A$1080),0),4)</f>
        <v>514.65802229078804</v>
      </c>
      <c r="J1671" s="7">
        <f>мпф1[[#This Row],[цена]]*мпф1[[#This Row],[объем]]</f>
        <v>3693081.2602259014</v>
      </c>
      <c r="K1671" s="7">
        <v>1815.3453458963222</v>
      </c>
      <c r="L1671" t="s">
        <v>187</v>
      </c>
    </row>
    <row r="1672" spans="1:12" x14ac:dyDescent="0.35">
      <c r="A1672" t="s">
        <v>149</v>
      </c>
      <c r="B1672" t="s">
        <v>193</v>
      </c>
      <c r="C1672" t="s">
        <v>194</v>
      </c>
      <c r="D1672">
        <f>VLOOKUP(мпф1[[#This Row],[Номенклатура]],[1]!Таблица213[[product_name]:[упаковка]],7,FALSE)</f>
        <v>734</v>
      </c>
      <c r="E1672" t="s">
        <v>49</v>
      </c>
      <c r="F1672" s="7">
        <v>310.41953687531384</v>
      </c>
      <c r="G1672" t="str">
        <f>VLOOKUP(мпф1[[#This Row],[артикул]],[1]!Таблица213[[code]:[упаковка]],4,FALSE)</f>
        <v>ОХЛ</v>
      </c>
      <c r="H1672" t="str">
        <f>VLOOKUP(мпф1[[#This Row],[артикул]],[1]!Таблица213[[code]:[упаковка]],5,FALSE)</f>
        <v>сердце</v>
      </c>
      <c r="I1672" s="7" cm="1">
        <f t="array" ref="I1672">INDEX('[1]прайс ЗПП'!$A$1:$D$1080,MATCH(1,(мпф1[[#This Row],[артикул]]='[1]прайс ЗПП'!$B$1:$B$1080)*(мпф1[[#This Row],[Source.Name.1]]='[1]прайс ЗПП'!$A$1:$A$1080),0),4)</f>
        <v>898.31398869857753</v>
      </c>
      <c r="J1672" s="7">
        <f>мпф1[[#This Row],[цена]]*мпф1[[#This Row],[объем]]</f>
        <v>278854.21234042832</v>
      </c>
      <c r="K1672" s="7">
        <v>1512.4528820836529</v>
      </c>
      <c r="L1672" t="s">
        <v>187</v>
      </c>
    </row>
    <row r="1673" spans="1:12" x14ac:dyDescent="0.35">
      <c r="A1673" t="s">
        <v>149</v>
      </c>
      <c r="B1673" t="s">
        <v>193</v>
      </c>
      <c r="C1673" t="s">
        <v>194</v>
      </c>
      <c r="D1673">
        <f>VLOOKUP(мпф1[[#This Row],[Номенклатура]],[1]!Таблица213[[product_name]:[упаковка]],7,FALSE)</f>
        <v>735</v>
      </c>
      <c r="E1673" t="s">
        <v>83</v>
      </c>
      <c r="F1673" s="7">
        <v>1222.0718985430631</v>
      </c>
      <c r="G1673" t="str">
        <f>VLOOKUP(мпф1[[#This Row],[артикул]],[1]!Таблица213[[code]:[упаковка]],4,FALSE)</f>
        <v>ОХЛ</v>
      </c>
      <c r="H1673" t="str">
        <f>VLOOKUP(мпф1[[#This Row],[артикул]],[1]!Таблица213[[code]:[упаковка]],5,FALSE)</f>
        <v>сердце</v>
      </c>
      <c r="I1673" s="7" cm="1">
        <f t="array" ref="I1673">INDEX('[1]прайс ЗПП'!$A$1:$D$1080,MATCH(1,(мпф1[[#This Row],[артикул]]='[1]прайс ЗПП'!$B$1:$B$1080)*(мпф1[[#This Row],[Source.Name.1]]='[1]прайс ЗПП'!$A$1:$A$1080),0),4)</f>
        <v>871.08169051529126</v>
      </c>
      <c r="J1673" s="7">
        <f>мпф1[[#This Row],[цена]]*мпф1[[#This Row],[объем]]</f>
        <v>1064524.4553141228</v>
      </c>
      <c r="K1673" s="7">
        <v>1125.9898523846239</v>
      </c>
      <c r="L1673" t="s">
        <v>187</v>
      </c>
    </row>
    <row r="1674" spans="1:12" x14ac:dyDescent="0.35">
      <c r="A1674" t="s">
        <v>149</v>
      </c>
      <c r="B1674" t="s">
        <v>193</v>
      </c>
      <c r="C1674" t="s">
        <v>194</v>
      </c>
      <c r="D1674">
        <f>VLOOKUP(мпф1[[#This Row],[Номенклатура]],[1]!Таблица213[[product_name]:[упаковка]],7,FALSE)</f>
        <v>941</v>
      </c>
      <c r="E1674" t="s">
        <v>51</v>
      </c>
      <c r="F1674" s="7">
        <v>97.385671438188425</v>
      </c>
      <c r="G1674" t="str">
        <f>VLOOKUP(мпф1[[#This Row],[артикул]],[1]!Таблица213[[code]:[упаковка]],4,FALSE)</f>
        <v>ОХЛ</v>
      </c>
      <c r="H1674" t="str">
        <f>VLOOKUP(мпф1[[#This Row],[артикул]],[1]!Таблица213[[code]:[упаковка]],5,FALSE)</f>
        <v>бедро</v>
      </c>
      <c r="I1674" s="7" cm="1">
        <f t="array" ref="I1674">INDEX('[1]прайс ЗПП'!$A$1:$D$1080,MATCH(1,(мпф1[[#This Row],[артикул]]='[1]прайс ЗПП'!$B$1:$B$1080)*(мпф1[[#This Row],[Source.Name.1]]='[1]прайс ЗПП'!$A$1:$A$1080),0),4)</f>
        <v>920.86665296104422</v>
      </c>
      <c r="J1674" s="7">
        <f>мпф1[[#This Row],[цена]]*мпф1[[#This Row],[объем]]</f>
        <v>89679.217303648533</v>
      </c>
      <c r="K1674" s="7">
        <v>127.3143200974821</v>
      </c>
      <c r="L1674" t="s">
        <v>187</v>
      </c>
    </row>
    <row r="1675" spans="1:12" x14ac:dyDescent="0.35">
      <c r="A1675" t="s">
        <v>149</v>
      </c>
      <c r="B1675" t="s">
        <v>193</v>
      </c>
      <c r="C1675" t="s">
        <v>194</v>
      </c>
      <c r="D1675">
        <f>VLOOKUP(мпф1[[#This Row],[Номенклатура]],[1]!Таблица213[[product_name]:[упаковка]],7,FALSE)</f>
        <v>942</v>
      </c>
      <c r="E1675" t="s">
        <v>52</v>
      </c>
      <c r="F1675" s="7">
        <v>103.85450219051775</v>
      </c>
      <c r="G1675" t="str">
        <f>VLOOKUP(мпф1[[#This Row],[артикул]],[1]!Таблица213[[code]:[упаковка]],4,FALSE)</f>
        <v>ОХЛ</v>
      </c>
      <c r="H1675" t="str">
        <f>VLOOKUP(мпф1[[#This Row],[артикул]],[1]!Таблица213[[code]:[упаковка]],5,FALSE)</f>
        <v>крыло</v>
      </c>
      <c r="I1675" s="7" cm="1">
        <f t="array" ref="I1675">INDEX('[1]прайс ЗПП'!$A$1:$D$1080,MATCH(1,(мпф1[[#This Row],[артикул]]='[1]прайс ЗПП'!$B$1:$B$1080)*(мпф1[[#This Row],[Source.Name.1]]='[1]прайс ЗПП'!$A$1:$A$1080),0),4)</f>
        <v>903.66006203304016</v>
      </c>
      <c r="J1675" s="7">
        <f>мпф1[[#This Row],[цена]]*мпф1[[#This Row],[объем]]</f>
        <v>93849.165891893776</v>
      </c>
      <c r="K1675" s="7">
        <v>128.46608179686578</v>
      </c>
      <c r="L1675" t="s">
        <v>187</v>
      </c>
    </row>
    <row r="1676" spans="1:12" x14ac:dyDescent="0.35">
      <c r="A1676" t="s">
        <v>149</v>
      </c>
      <c r="B1676" t="s">
        <v>193</v>
      </c>
      <c r="C1676" t="s">
        <v>194</v>
      </c>
      <c r="D1676">
        <f>VLOOKUP(мпф1[[#This Row],[Номенклатура]],[1]!Таблица213[[product_name]:[упаковка]],7,FALSE)</f>
        <v>204</v>
      </c>
      <c r="E1676" t="s">
        <v>84</v>
      </c>
      <c r="F1676" s="7">
        <v>5639.5226231327033</v>
      </c>
      <c r="G1676" t="str">
        <f>VLOOKUP(мпф1[[#This Row],[артикул]],[1]!Таблица213[[code]:[упаковка]],4,FALSE)</f>
        <v>ОХЛ</v>
      </c>
      <c r="H1676" t="str">
        <f>VLOOKUP(мпф1[[#This Row],[артикул]],[1]!Таблица213[[code]:[упаковка]],5,FALSE)</f>
        <v>крыло</v>
      </c>
      <c r="I1676" s="7" cm="1">
        <f t="array" ref="I1676">INDEX('[1]прайс ЗПП'!$A$1:$D$1080,MATCH(1,(мпф1[[#This Row],[артикул]]='[1]прайс ЗПП'!$B$1:$B$1080)*(мпф1[[#This Row],[Source.Name.1]]='[1]прайс ЗПП'!$A$1:$A$1080),0),4)</f>
        <v>847.92126041880965</v>
      </c>
      <c r="J1676" s="7">
        <f>мпф1[[#This Row],[цена]]*мпф1[[#This Row],[объем]]</f>
        <v>4781871.1307670735</v>
      </c>
      <c r="K1676" s="7">
        <v>7623</v>
      </c>
      <c r="L1676" t="s">
        <v>187</v>
      </c>
    </row>
    <row r="1677" spans="1:12" x14ac:dyDescent="0.35">
      <c r="A1677" t="s">
        <v>149</v>
      </c>
      <c r="B1677" t="s">
        <v>193</v>
      </c>
      <c r="C1677" t="s">
        <v>194</v>
      </c>
      <c r="D1677">
        <f>VLOOKUP(мпф1[[#This Row],[Номенклатура]],[1]!Таблица213[[product_name]:[упаковка]],7,FALSE)</f>
        <v>959</v>
      </c>
      <c r="E1677" t="s">
        <v>85</v>
      </c>
      <c r="F1677" s="7">
        <v>1026.9987134354151</v>
      </c>
      <c r="G1677" t="str">
        <f>VLOOKUP(мпф1[[#This Row],[артикул]],[1]!Таблица213[[code]:[упаковка]],4,FALSE)</f>
        <v>ОХЛ</v>
      </c>
      <c r="H1677" t="str">
        <f>VLOOKUP(мпф1[[#This Row],[артикул]],[1]!Таблица213[[code]:[упаковка]],5,FALSE)</f>
        <v>табак</v>
      </c>
      <c r="I1677" s="7" cm="1">
        <f t="array" ref="I1677">INDEX('[1]прайс ЗПП'!$A$1:$D$1080,MATCH(1,(мпф1[[#This Row],[артикул]]='[1]прайс ЗПП'!$B$1:$B$1080)*(мпф1[[#This Row],[Source.Name.1]]='[1]прайс ЗПП'!$A$1:$A$1080),0),4)</f>
        <v>680.354040602081</v>
      </c>
      <c r="J1677" s="7">
        <f>мпф1[[#This Row],[цена]]*мпф1[[#This Row],[объем]]</f>
        <v>698722.7243789233</v>
      </c>
      <c r="K1677" s="7">
        <v>207</v>
      </c>
      <c r="L1677" t="s">
        <v>187</v>
      </c>
    </row>
    <row r="1678" spans="1:12" x14ac:dyDescent="0.35">
      <c r="A1678" t="s">
        <v>149</v>
      </c>
      <c r="B1678" t="s">
        <v>193</v>
      </c>
      <c r="C1678" t="s">
        <v>194</v>
      </c>
      <c r="D1678">
        <f>VLOOKUP(мпф1[[#This Row],[Номенклатура]],[1]!Таблица213[[product_name]:[упаковка]],7,FALSE)</f>
        <v>952</v>
      </c>
      <c r="E1678" t="s">
        <v>86</v>
      </c>
      <c r="F1678" s="7">
        <v>2048.5368290451556</v>
      </c>
      <c r="G1678" t="str">
        <f>VLOOKUP(мпф1[[#This Row],[артикул]],[1]!Таблица213[[code]:[упаковка]],4,FALSE)</f>
        <v>ОХЛ</v>
      </c>
      <c r="H1678" t="str">
        <f>VLOOKUP(мпф1[[#This Row],[артикул]],[1]!Таблица213[[code]:[упаковка]],5,FALSE)</f>
        <v>голень</v>
      </c>
      <c r="I1678" s="7" cm="1">
        <f t="array" ref="I1678">INDEX('[1]прайс ЗПП'!$A$1:$D$1080,MATCH(1,(мпф1[[#This Row],[артикул]]='[1]прайс ЗПП'!$B$1:$B$1080)*(мпф1[[#This Row],[Source.Name.1]]='[1]прайс ЗПП'!$A$1:$A$1080),0),4)</f>
        <v>890.1960637083148</v>
      </c>
      <c r="J1678" s="7">
        <f>мпф1[[#This Row],[цена]]*мпф1[[#This Row],[объем]]</f>
        <v>1823599.4215775104</v>
      </c>
      <c r="K1678" s="7">
        <v>3051</v>
      </c>
      <c r="L1678" t="s">
        <v>187</v>
      </c>
    </row>
    <row r="1679" spans="1:12" x14ac:dyDescent="0.35">
      <c r="A1679" t="s">
        <v>149</v>
      </c>
      <c r="B1679" t="s">
        <v>193</v>
      </c>
      <c r="C1679" t="s">
        <v>194</v>
      </c>
      <c r="D1679">
        <f>VLOOKUP(мпф1[[#This Row],[Номенклатура]],[1]!Таблица213[[product_name]:[упаковка]],7,FALSE)</f>
        <v>953</v>
      </c>
      <c r="E1679" t="s">
        <v>87</v>
      </c>
      <c r="F1679" s="7">
        <v>2151.9052502676145</v>
      </c>
      <c r="G1679" t="str">
        <f>VLOOKUP(мпф1[[#This Row],[артикул]],[1]!Таблица213[[code]:[упаковка]],4,FALSE)</f>
        <v>ОХЛ</v>
      </c>
      <c r="H1679" t="str">
        <f>VLOOKUP(мпф1[[#This Row],[артикул]],[1]!Таблица213[[code]:[упаковка]],5,FALSE)</f>
        <v>бедро</v>
      </c>
      <c r="I1679" s="7" cm="1">
        <f t="array" ref="I1679">INDEX('[1]прайс ЗПП'!$A$1:$D$1080,MATCH(1,(мпф1[[#This Row],[артикул]]='[1]прайс ЗПП'!$B$1:$B$1080)*(мпф1[[#This Row],[Source.Name.1]]='[1]прайс ЗПП'!$A$1:$A$1080),0),4)</f>
        <v>904.33128416673435</v>
      </c>
      <c r="J1679" s="7">
        <f>мпф1[[#This Row],[цена]]*мпф1[[#This Row],[объем]]</f>
        <v>1946035.2383796498</v>
      </c>
      <c r="K1679" s="7">
        <v>404.59500000000003</v>
      </c>
      <c r="L1679" t="s">
        <v>187</v>
      </c>
    </row>
    <row r="1680" spans="1:12" x14ac:dyDescent="0.35">
      <c r="A1680" t="s">
        <v>149</v>
      </c>
      <c r="B1680" t="s">
        <v>193</v>
      </c>
      <c r="C1680" t="s">
        <v>194</v>
      </c>
      <c r="D1680">
        <f>VLOOKUP(мпф1[[#This Row],[Номенклатура]],[1]!Таблица213[[product_name]:[упаковка]],7,FALSE)</f>
        <v>958</v>
      </c>
      <c r="E1680" t="s">
        <v>58</v>
      </c>
      <c r="F1680" s="7">
        <v>1028.7516386146087</v>
      </c>
      <c r="G1680" t="str">
        <f>VLOOKUP(мпф1[[#This Row],[артикул]],[1]!Таблица213[[code]:[упаковка]],4,FALSE)</f>
        <v>ОХЛ</v>
      </c>
      <c r="H1680" t="str">
        <f>VLOOKUP(мпф1[[#This Row],[артикул]],[1]!Таблица213[[code]:[упаковка]],5,FALSE)</f>
        <v>табак</v>
      </c>
      <c r="I1680" s="7" cm="1">
        <f t="array" ref="I1680">INDEX('[1]прайс ЗПП'!$A$1:$D$1080,MATCH(1,(мпф1[[#This Row],[артикул]]='[1]прайс ЗПП'!$B$1:$B$1080)*(мпф1[[#This Row],[Source.Name.1]]='[1]прайс ЗПП'!$A$1:$A$1080),0),4)</f>
        <v>781.8398798890131</v>
      </c>
      <c r="J1680" s="7">
        <f>мпф1[[#This Row],[цена]]*мпф1[[#This Row],[объем]]</f>
        <v>804319.05757007108</v>
      </c>
      <c r="K1680" s="7">
        <v>22353.72</v>
      </c>
      <c r="L1680" t="s">
        <v>187</v>
      </c>
    </row>
    <row r="1681" spans="1:12" x14ac:dyDescent="0.35">
      <c r="A1681" t="s">
        <v>149</v>
      </c>
      <c r="B1681" t="s">
        <v>193</v>
      </c>
      <c r="C1681" t="s">
        <v>194</v>
      </c>
      <c r="D1681">
        <f>VLOOKUP(мпф1[[#This Row],[Номенклатура]],[1]!Таблица213[[product_name]:[упаковка]],7,FALSE)</f>
        <v>205</v>
      </c>
      <c r="E1681" t="s">
        <v>88</v>
      </c>
      <c r="F1681" s="7">
        <v>3793.4831060078827</v>
      </c>
      <c r="G1681" t="str">
        <f>VLOOKUP(мпф1[[#This Row],[артикул]],[1]!Таблица213[[code]:[упаковка]],4,FALSE)</f>
        <v>ОХЛ</v>
      </c>
      <c r="H1681" t="str">
        <f>VLOOKUP(мпф1[[#This Row],[артикул]],[1]!Таблица213[[code]:[упаковка]],5,FALSE)</f>
        <v>рагу</v>
      </c>
      <c r="I1681" s="7" cm="1">
        <f t="array" ref="I1681">INDEX('[1]прайс ЗПП'!$A$1:$D$1080,MATCH(1,(мпф1[[#This Row],[артикул]]='[1]прайс ЗПП'!$B$1:$B$1080)*(мпф1[[#This Row],[Source.Name.1]]='[1]прайс ЗПП'!$A$1:$A$1080),0),4)</f>
        <v>601.0715719240178</v>
      </c>
      <c r="J1681" s="7">
        <f>мпф1[[#This Row],[цена]]*мпф1[[#This Row],[объем]]</f>
        <v>2280154.8535953634</v>
      </c>
      <c r="K1681" s="7">
        <v>300.39</v>
      </c>
      <c r="L1681" t="s">
        <v>187</v>
      </c>
    </row>
    <row r="1682" spans="1:12" x14ac:dyDescent="0.35">
      <c r="A1682" t="s">
        <v>149</v>
      </c>
      <c r="B1682" t="s">
        <v>193</v>
      </c>
      <c r="C1682" t="s">
        <v>194</v>
      </c>
      <c r="D1682">
        <f>VLOOKUP(мпф1[[#This Row],[Номенклатура]],[1]!Таблица213[[product_name]:[упаковка]],7,FALSE)</f>
        <v>961</v>
      </c>
      <c r="E1682" t="s">
        <v>89</v>
      </c>
      <c r="F1682" s="7">
        <v>310.3411605598655</v>
      </c>
      <c r="G1682" t="str">
        <f>VLOOKUP(мпф1[[#This Row],[артикул]],[1]!Таблица213[[code]:[упаковка]],4,FALSE)</f>
        <v>ОХЛ</v>
      </c>
      <c r="H1682" t="str">
        <f>VLOOKUP(мпф1[[#This Row],[артикул]],[1]!Таблица213[[code]:[упаковка]],5,FALSE)</f>
        <v>табак</v>
      </c>
      <c r="I1682" s="7" cm="1">
        <f t="array" ref="I1682">INDEX('[1]прайс ЗПП'!$A$1:$D$1080,MATCH(1,(мпф1[[#This Row],[артикул]]='[1]прайс ЗПП'!$B$1:$B$1080)*(мпф1[[#This Row],[Source.Name.1]]='[1]прайс ЗПП'!$A$1:$A$1080),0),4)</f>
        <v>770.48643202755852</v>
      </c>
      <c r="J1682" s="7">
        <f>мпф1[[#This Row],[цена]]*мпф1[[#This Row],[объем]]</f>
        <v>239113.65351106244</v>
      </c>
      <c r="K1682" s="7">
        <v>7113.04</v>
      </c>
      <c r="L1682" t="s">
        <v>187</v>
      </c>
    </row>
    <row r="1683" spans="1:12" x14ac:dyDescent="0.35">
      <c r="A1683" t="s">
        <v>149</v>
      </c>
      <c r="B1683" t="s">
        <v>193</v>
      </c>
      <c r="C1683" t="s">
        <v>194</v>
      </c>
      <c r="D1683">
        <f>VLOOKUP(мпф1[[#This Row],[Номенклатура]],[1]!Таблица213[[product_name]:[упаковка]],7,FALSE)</f>
        <v>960</v>
      </c>
      <c r="E1683" t="s">
        <v>189</v>
      </c>
      <c r="F1683" s="7">
        <v>104.45096762187056</v>
      </c>
      <c r="G1683" t="str">
        <f>VLOOKUP(мпф1[[#This Row],[артикул]],[1]!Таблица213[[code]:[упаковка]],4,FALSE)</f>
        <v>ОХЛ</v>
      </c>
      <c r="H1683" t="str">
        <f>VLOOKUP(мпф1[[#This Row],[артикул]],[1]!Таблица213[[code]:[упаковка]],5,FALSE)</f>
        <v>крыло</v>
      </c>
      <c r="I1683" s="7" cm="1">
        <f t="array" ref="I1683">INDEX('[1]прайс ЗПП'!$A$1:$D$1080,MATCH(1,(мпф1[[#This Row],[артикул]]='[1]прайс ЗПП'!$B$1:$B$1080)*(мпф1[[#This Row],[Source.Name.1]]='[1]прайс ЗПП'!$A$1:$A$1080),0),4)</f>
        <v>854.54328396850292</v>
      </c>
      <c r="J1683" s="7">
        <f>мпф1[[#This Row],[цена]]*мпф1[[#This Row],[объем]]</f>
        <v>89257.872885281045</v>
      </c>
      <c r="K1683" s="7">
        <v>205.18</v>
      </c>
      <c r="L1683" t="s">
        <v>187</v>
      </c>
    </row>
    <row r="1684" spans="1:12" x14ac:dyDescent="0.35">
      <c r="A1684" t="s">
        <v>149</v>
      </c>
      <c r="B1684" t="s">
        <v>193</v>
      </c>
      <c r="C1684" t="s">
        <v>194</v>
      </c>
      <c r="D1684">
        <f>VLOOKUP(мпф1[[#This Row],[Номенклатура]],[1]!Таблица213[[product_name]:[упаковка]],7,FALSE)</f>
        <v>1064</v>
      </c>
      <c r="E1684" t="s">
        <v>62</v>
      </c>
      <c r="F1684" s="7">
        <v>2563.3680150892574</v>
      </c>
      <c r="G1684" t="str">
        <f>VLOOKUP(мпф1[[#This Row],[артикул]],[1]!Таблица213[[code]:[упаковка]],4,FALSE)</f>
        <v>ОХЛ</v>
      </c>
      <c r="H1684" t="str">
        <f>VLOOKUP(мпф1[[#This Row],[артикул]],[1]!Таблица213[[code]:[упаковка]],5,FALSE)</f>
        <v>бедро</v>
      </c>
      <c r="I1684" s="7" cm="1">
        <f t="array" ref="I1684">INDEX('[1]прайс ЗПП'!$A$1:$D$1080,MATCH(1,(мпф1[[#This Row],[артикул]]='[1]прайс ЗПП'!$B$1:$B$1080)*(мпф1[[#This Row],[Source.Name.1]]='[1]прайс ЗПП'!$A$1:$A$1080),0),4)</f>
        <v>875.33684092610474</v>
      </c>
      <c r="J1684" s="7">
        <f>мпф1[[#This Row],[цена]]*мпф1[[#This Row],[объем]]</f>
        <v>2243810.46045925</v>
      </c>
      <c r="K1684" s="7">
        <v>8130.3</v>
      </c>
      <c r="L1684" t="s">
        <v>187</v>
      </c>
    </row>
    <row r="1685" spans="1:12" x14ac:dyDescent="0.35">
      <c r="A1685" t="s">
        <v>149</v>
      </c>
      <c r="B1685" t="s">
        <v>193</v>
      </c>
      <c r="C1685" t="s">
        <v>194</v>
      </c>
      <c r="D1685">
        <f>VLOOKUP(мпф1[[#This Row],[Номенклатура]],[1]!Таблица213[[product_name]:[упаковка]],7,FALSE)</f>
        <v>1066</v>
      </c>
      <c r="E1685" t="s">
        <v>63</v>
      </c>
      <c r="F1685" s="7">
        <v>105.38802742392456</v>
      </c>
      <c r="G1685" t="str">
        <f>VLOOKUP(мпф1[[#This Row],[артикул]],[1]!Таблица213[[code]:[упаковка]],4,FALSE)</f>
        <v>ОХЛ</v>
      </c>
      <c r="H1685" t="str">
        <f>VLOOKUP(мпф1[[#This Row],[артикул]],[1]!Таблица213[[code]:[упаковка]],5,FALSE)</f>
        <v>бедро</v>
      </c>
      <c r="I1685" s="7" cm="1">
        <f t="array" ref="I1685">INDEX('[1]прайс ЗПП'!$A$1:$D$1080,MATCH(1,(мпф1[[#This Row],[артикул]]='[1]прайс ЗПП'!$B$1:$B$1080)*(мпф1[[#This Row],[Source.Name.1]]='[1]прайс ЗПП'!$A$1:$A$1080),0),4)</f>
        <v>879.58391803767097</v>
      </c>
      <c r="J1685" s="7">
        <f>мпф1[[#This Row],[цена]]*мпф1[[#This Row],[объем]]</f>
        <v>92697.614075797072</v>
      </c>
      <c r="K1685" s="7">
        <v>3553.2</v>
      </c>
      <c r="L1685" t="s">
        <v>187</v>
      </c>
    </row>
    <row r="1686" spans="1:12" x14ac:dyDescent="0.35">
      <c r="A1686" t="s">
        <v>149</v>
      </c>
      <c r="B1686" t="s">
        <v>193</v>
      </c>
      <c r="C1686" t="s">
        <v>194</v>
      </c>
      <c r="D1686">
        <f>VLOOKUP(мпф1[[#This Row],[Номенклатура]],[1]!Таблица213[[product_name]:[упаковка]],7,FALSE)</f>
        <v>1065</v>
      </c>
      <c r="E1686" t="s">
        <v>64</v>
      </c>
      <c r="F1686" s="7">
        <v>514.45250020192486</v>
      </c>
      <c r="G1686" t="str">
        <f>VLOOKUP(мпф1[[#This Row],[артикул]],[1]!Таблица213[[code]:[упаковка]],4,FALSE)</f>
        <v>ОХЛ</v>
      </c>
      <c r="H1686" t="str">
        <f>VLOOKUP(мпф1[[#This Row],[артикул]],[1]!Таблица213[[code]:[упаковка]],5,FALSE)</f>
        <v>филе</v>
      </c>
      <c r="I1686" s="7" cm="1">
        <f t="array" ref="I1686">INDEX('[1]прайс ЗПП'!$A$1:$D$1080,MATCH(1,(мпф1[[#This Row],[артикул]]='[1]прайс ЗПП'!$B$1:$B$1080)*(мпф1[[#This Row],[Source.Name.1]]='[1]прайс ЗПП'!$A$1:$A$1080),0),4)</f>
        <v>1029.9484861596627</v>
      </c>
      <c r="J1686" s="7">
        <f>мпф1[[#This Row],[цена]]*мпф1[[#This Row],[объем]]</f>
        <v>529859.57378402608</v>
      </c>
      <c r="K1686" s="7">
        <v>605.92000000000007</v>
      </c>
      <c r="L1686" t="s">
        <v>187</v>
      </c>
    </row>
    <row r="1687" spans="1:12" x14ac:dyDescent="0.35">
      <c r="A1687" t="s">
        <v>149</v>
      </c>
      <c r="B1687" t="s">
        <v>193</v>
      </c>
      <c r="C1687" t="s">
        <v>194</v>
      </c>
      <c r="D1687">
        <f>VLOOKUP(мпф1[[#This Row],[Номенклатура]],[1]!Таблица213[[product_name]:[упаковка]],7,FALSE)</f>
        <v>744</v>
      </c>
      <c r="E1687" t="s">
        <v>92</v>
      </c>
      <c r="F1687" s="7">
        <v>4109.5430590420192</v>
      </c>
      <c r="G1687" t="str">
        <f>VLOOKUP(мпф1[[#This Row],[артикул]],[1]!Таблица213[[code]:[упаковка]],4,FALSE)</f>
        <v>ОХЛ</v>
      </c>
      <c r="H1687" t="str">
        <f>VLOOKUP(мпф1[[#This Row],[артикул]],[1]!Таблица213[[code]:[упаковка]],5,FALSE)</f>
        <v>шея</v>
      </c>
      <c r="I1687" s="7" cm="1">
        <f t="array" ref="I1687">INDEX('[1]прайс ЗПП'!$A$1:$D$1080,MATCH(1,(мпф1[[#This Row],[артикул]]='[1]прайс ЗПП'!$B$1:$B$1080)*(мпф1[[#This Row],[Source.Name.1]]='[1]прайс ЗПП'!$A$1:$A$1080),0),4)</f>
        <v>348.45623560761521</v>
      </c>
      <c r="J1687" s="7">
        <f>мпф1[[#This Row],[цена]]*мпф1[[#This Row],[объем]]</f>
        <v>1431995.9044211856</v>
      </c>
      <c r="K1687" s="7">
        <v>13203</v>
      </c>
      <c r="L1687" t="s">
        <v>187</v>
      </c>
    </row>
    <row r="1688" spans="1:12" x14ac:dyDescent="0.35">
      <c r="A1688" t="s">
        <v>149</v>
      </c>
      <c r="B1688" t="s">
        <v>195</v>
      </c>
      <c r="C1688" t="s">
        <v>194</v>
      </c>
      <c r="D1688">
        <f>VLOOKUP(мпф1[[#This Row],[Номенклатура]],[1]!Таблица213[[product_name]:[упаковка]],7,FALSE)</f>
        <v>701</v>
      </c>
      <c r="E1688" t="s">
        <v>26</v>
      </c>
      <c r="F1688" s="7">
        <v>54.527329399053777</v>
      </c>
      <c r="G1688" t="str">
        <f>VLOOKUP(мпф1[[#This Row],[артикул]],[1]!Таблица213[[code]:[упаковка]],4,FALSE)</f>
        <v>ОХЛ</v>
      </c>
      <c r="H1688" t="str">
        <f>VLOOKUP(мпф1[[#This Row],[артикул]],[1]!Таблица213[[code]:[упаковка]],5,FALSE)</f>
        <v>тушка</v>
      </c>
      <c r="I1688" s="7" cm="1">
        <f t="array" ref="I1688">INDEX('[1]прайс ЗПП'!$A$1:$D$1080,MATCH(1,(мпф1[[#This Row],[артикул]]='[1]прайс ЗПП'!$B$1:$B$1080)*(мпф1[[#This Row],[Source.Name.1]]='[1]прайс ЗПП'!$A$1:$A$1080),0),4)</f>
        <v>831.39358621564099</v>
      </c>
      <c r="J1688" s="7">
        <f>мпф1[[#This Row],[цена]]*мпф1[[#This Row],[объем]]</f>
        <v>45333.671935840874</v>
      </c>
      <c r="K1688" s="7">
        <v>3658.23</v>
      </c>
      <c r="L1688" t="s">
        <v>187</v>
      </c>
    </row>
    <row r="1689" spans="1:12" x14ac:dyDescent="0.35">
      <c r="A1689" t="s">
        <v>149</v>
      </c>
      <c r="B1689" t="s">
        <v>195</v>
      </c>
      <c r="C1689" t="s">
        <v>194</v>
      </c>
      <c r="D1689">
        <f>VLOOKUP(мпф1[[#This Row],[Номенклатура]],[1]!Таблица213[[product_name]:[упаковка]],7,FALSE)</f>
        <v>702</v>
      </c>
      <c r="E1689" t="s">
        <v>72</v>
      </c>
      <c r="F1689" s="7">
        <v>1848.4764666279232</v>
      </c>
      <c r="G1689" t="str">
        <f>VLOOKUP(мпф1[[#This Row],[артикул]],[1]!Таблица213[[code]:[упаковка]],4,FALSE)</f>
        <v>ОХЛ</v>
      </c>
      <c r="H1689" t="str">
        <f>VLOOKUP(мпф1[[#This Row],[артикул]],[1]!Таблица213[[code]:[упаковка]],5,FALSE)</f>
        <v>тушка</v>
      </c>
      <c r="I1689" s="7" cm="1">
        <f t="array" ref="I1689">INDEX('[1]прайс ЗПП'!$A$1:$D$1080,MATCH(1,(мпф1[[#This Row],[артикул]]='[1]прайс ЗПП'!$B$1:$B$1080)*(мпф1[[#This Row],[Source.Name.1]]='[1]прайс ЗПП'!$A$1:$A$1080),0),4)</f>
        <v>797.87428624664904</v>
      </c>
      <c r="J1689" s="7">
        <f>мпф1[[#This Row],[цена]]*мпф1[[#This Row],[объем]]</f>
        <v>1474851.8414544819</v>
      </c>
      <c r="K1689" s="7">
        <v>48.4</v>
      </c>
      <c r="L1689" t="s">
        <v>187</v>
      </c>
    </row>
    <row r="1690" spans="1:12" x14ac:dyDescent="0.35">
      <c r="A1690" t="s">
        <v>149</v>
      </c>
      <c r="B1690" t="s">
        <v>195</v>
      </c>
      <c r="C1690" t="s">
        <v>194</v>
      </c>
      <c r="D1690">
        <f>VLOOKUP(мпф1[[#This Row],[Номенклатура]],[1]!Таблица213[[product_name]:[упаковка]],7,FALSE)</f>
        <v>710</v>
      </c>
      <c r="E1690" t="s">
        <v>28</v>
      </c>
      <c r="F1690" s="7">
        <v>99.376057829775519</v>
      </c>
      <c r="G1690" t="str">
        <f>VLOOKUP(мпф1[[#This Row],[артикул]],[1]!Таблица213[[code]:[упаковка]],4,FALSE)</f>
        <v>ОХЛ</v>
      </c>
      <c r="H1690" t="str">
        <f>VLOOKUP(мпф1[[#This Row],[артикул]],[1]!Таблица213[[code]:[упаковка]],5,FALSE)</f>
        <v>бедро</v>
      </c>
      <c r="I1690" s="7" cm="1">
        <f t="array" ref="I1690">INDEX('[1]прайс ЗПП'!$A$1:$D$1080,MATCH(1,(мпф1[[#This Row],[артикул]]='[1]прайс ЗПП'!$B$1:$B$1080)*(мпф1[[#This Row],[Source.Name.1]]='[1]прайс ЗПП'!$A$1:$A$1080),0),4)</f>
        <v>847.31543537391588</v>
      </c>
      <c r="J1690" s="7">
        <f>мпф1[[#This Row],[цена]]*мпф1[[#This Row],[объем]]</f>
        <v>84202.867705779689</v>
      </c>
      <c r="K1690" s="7">
        <v>200.60000000000002</v>
      </c>
      <c r="L1690" t="s">
        <v>187</v>
      </c>
    </row>
    <row r="1691" spans="1:12" x14ac:dyDescent="0.35">
      <c r="A1691" t="s">
        <v>149</v>
      </c>
      <c r="B1691" t="s">
        <v>195</v>
      </c>
      <c r="C1691" t="s">
        <v>194</v>
      </c>
      <c r="D1691">
        <f>VLOOKUP(мпф1[[#This Row],[Номенклатура]],[1]!Таблица213[[product_name]:[упаковка]],7,FALSE)</f>
        <v>711</v>
      </c>
      <c r="E1691" t="s">
        <v>73</v>
      </c>
      <c r="F1691" s="7">
        <v>4569.8748910131426</v>
      </c>
      <c r="G1691" t="str">
        <f>VLOOKUP(мпф1[[#This Row],[артикул]],[1]!Таблица213[[code]:[упаковка]],4,FALSE)</f>
        <v>ОХЛ</v>
      </c>
      <c r="H1691" t="str">
        <f>VLOOKUP(мпф1[[#This Row],[артикул]],[1]!Таблица213[[code]:[упаковка]],5,FALSE)</f>
        <v>бедро</v>
      </c>
      <c r="I1691" s="7" cm="1">
        <f t="array" ref="I1691">INDEX('[1]прайс ЗПП'!$A$1:$D$1080,MATCH(1,(мпф1[[#This Row],[артикул]]='[1]прайс ЗПП'!$B$1:$B$1080)*(мпф1[[#This Row],[Source.Name.1]]='[1]прайс ЗПП'!$A$1:$A$1080),0),4)</f>
        <v>815.33540730986954</v>
      </c>
      <c r="J1691" s="7">
        <f>мпф1[[#This Row],[цена]]*мпф1[[#This Row],[объем]]</f>
        <v>3725980.8056193464</v>
      </c>
      <c r="K1691" s="7">
        <v>22349.200000000001</v>
      </c>
      <c r="L1691" t="s">
        <v>187</v>
      </c>
    </row>
    <row r="1692" spans="1:12" x14ac:dyDescent="0.35">
      <c r="A1692" t="s">
        <v>149</v>
      </c>
      <c r="B1692" t="s">
        <v>195</v>
      </c>
      <c r="C1692" t="s">
        <v>194</v>
      </c>
      <c r="D1692">
        <f>VLOOKUP(мпф1[[#This Row],[Номенклатура]],[1]!Таблица213[[product_name]:[упаковка]],7,FALSE)</f>
        <v>712</v>
      </c>
      <c r="E1692" s="22" t="s">
        <v>30</v>
      </c>
      <c r="F1692" s="7">
        <v>50.553902710437541</v>
      </c>
      <c r="G1692" t="str">
        <f>VLOOKUP(мпф1[[#This Row],[артикул]],[1]!Таблица213[[code]:[упаковка]],4,FALSE)</f>
        <v>ОХЛ</v>
      </c>
      <c r="H1692" t="str">
        <f>VLOOKUP(мпф1[[#This Row],[артикул]],[1]!Таблица213[[code]:[упаковка]],5,FALSE)</f>
        <v>голень</v>
      </c>
      <c r="I1692" s="7" cm="1">
        <f t="array" ref="I1692">INDEX('[1]прайс ЗПП'!$A$1:$D$1080,MATCH(1,(мпф1[[#This Row],[артикул]]='[1]прайс ЗПП'!$B$1:$B$1080)*(мпф1[[#This Row],[Source.Name.1]]='[1]прайс ЗПП'!$A$1:$A$1080),0),4)</f>
        <v>881.2573467552927</v>
      </c>
      <c r="J1692" s="7">
        <f>мпф1[[#This Row],[цена]]*мпф1[[#This Row],[объем]]</f>
        <v>44550.99817072539</v>
      </c>
      <c r="K1692" s="7">
        <v>1729</v>
      </c>
      <c r="L1692" t="s">
        <v>187</v>
      </c>
    </row>
    <row r="1693" spans="1:12" x14ac:dyDescent="0.35">
      <c r="A1693" t="s">
        <v>149</v>
      </c>
      <c r="B1693" t="s">
        <v>195</v>
      </c>
      <c r="C1693" t="s">
        <v>194</v>
      </c>
      <c r="D1693">
        <f>VLOOKUP(мпф1[[#This Row],[Номенклатура]],[1]!Таблица213[[product_name]:[упаковка]],7,FALSE)</f>
        <v>713</v>
      </c>
      <c r="E1693" t="s">
        <v>74</v>
      </c>
      <c r="F1693" s="7">
        <v>2568.923855139717</v>
      </c>
      <c r="G1693" t="str">
        <f>VLOOKUP(мпф1[[#This Row],[артикул]],[1]!Таблица213[[code]:[упаковка]],4,FALSE)</f>
        <v>ОХЛ</v>
      </c>
      <c r="H1693" t="str">
        <f>VLOOKUP(мпф1[[#This Row],[артикул]],[1]!Таблица213[[code]:[упаковка]],5,FALSE)</f>
        <v>голень</v>
      </c>
      <c r="I1693" s="7" cm="1">
        <f t="array" ref="I1693">INDEX('[1]прайс ЗПП'!$A$1:$D$1080,MATCH(1,(мпф1[[#This Row],[артикул]]='[1]прайс ЗПП'!$B$1:$B$1080)*(мпф1[[#This Row],[Source.Name.1]]='[1]прайс ЗПП'!$A$1:$A$1080),0),4)</f>
        <v>846.90968804083275</v>
      </c>
      <c r="J1693" s="7">
        <f>мпф1[[#This Row],[цена]]*мпф1[[#This Row],[объем]]</f>
        <v>2175646.5007570311</v>
      </c>
      <c r="K1693" s="7">
        <v>149.4</v>
      </c>
      <c r="L1693" t="s">
        <v>187</v>
      </c>
    </row>
    <row r="1694" spans="1:12" x14ac:dyDescent="0.35">
      <c r="A1694" t="s">
        <v>149</v>
      </c>
      <c r="B1694" t="s">
        <v>195</v>
      </c>
      <c r="C1694" t="s">
        <v>194</v>
      </c>
      <c r="D1694">
        <f>VLOOKUP(мпф1[[#This Row],[Номенклатура]],[1]!Таблица213[[product_name]:[упаковка]],7,FALSE)</f>
        <v>714</v>
      </c>
      <c r="E1694" t="s">
        <v>32</v>
      </c>
      <c r="F1694" s="7">
        <v>51.795914102304884</v>
      </c>
      <c r="G1694" t="str">
        <f>VLOOKUP(мпф1[[#This Row],[артикул]],[1]!Таблица213[[code]:[упаковка]],4,FALSE)</f>
        <v>ОХЛ</v>
      </c>
      <c r="H1694" t="str">
        <f>VLOOKUP(мпф1[[#This Row],[артикул]],[1]!Таблица213[[code]:[упаковка]],5,FALSE)</f>
        <v>крыло</v>
      </c>
      <c r="I1694" s="7" cm="1">
        <f t="array" ref="I1694">INDEX('[1]прайс ЗПП'!$A$1:$D$1080,MATCH(1,(мпф1[[#This Row],[артикул]]='[1]прайс ЗПП'!$B$1:$B$1080)*(мпф1[[#This Row],[Source.Name.1]]='[1]прайс ЗПП'!$A$1:$A$1080),0),4)</f>
        <v>863.97117439677174</v>
      </c>
      <c r="J1694" s="7">
        <f>мпф1[[#This Row],[цена]]*мпф1[[#This Row],[объем]]</f>
        <v>44750.176735922665</v>
      </c>
      <c r="K1694" s="7">
        <v>1422.8254798683211</v>
      </c>
      <c r="L1694" t="s">
        <v>187</v>
      </c>
    </row>
    <row r="1695" spans="1:12" x14ac:dyDescent="0.35">
      <c r="A1695" t="s">
        <v>149</v>
      </c>
      <c r="B1695" t="s">
        <v>195</v>
      </c>
      <c r="C1695" t="s">
        <v>194</v>
      </c>
      <c r="D1695">
        <f>VLOOKUP(мпф1[[#This Row],[Номенклатура]],[1]!Таблица213[[product_name]:[упаковка]],7,FALSE)</f>
        <v>715</v>
      </c>
      <c r="E1695" t="s">
        <v>75</v>
      </c>
      <c r="F1695" s="7">
        <v>2055.761099573067</v>
      </c>
      <c r="G1695" t="str">
        <f>VLOOKUP(мпф1[[#This Row],[артикул]],[1]!Таблица213[[code]:[упаковка]],4,FALSE)</f>
        <v>ОХЛ</v>
      </c>
      <c r="H1695" t="str">
        <f>VLOOKUP(мпф1[[#This Row],[артикул]],[1]!Таблица213[[code]:[упаковка]],5,FALSE)</f>
        <v>крыло</v>
      </c>
      <c r="I1695" s="7" cm="1">
        <f t="array" ref="I1695">INDEX('[1]прайс ЗПП'!$A$1:$D$1080,MATCH(1,(мпф1[[#This Row],[артикул]]='[1]прайс ЗПП'!$B$1:$B$1080)*(мпф1[[#This Row],[Source.Name.1]]='[1]прайс ЗПП'!$A$1:$A$1080),0),4)</f>
        <v>832.38313574687209</v>
      </c>
      <c r="J1695" s="7">
        <f>мпф1[[#This Row],[цена]]*мпф1[[#This Row],[объем]]</f>
        <v>1711180.8704090673</v>
      </c>
      <c r="K1695" s="7">
        <v>304.2</v>
      </c>
      <c r="L1695" t="s">
        <v>187</v>
      </c>
    </row>
    <row r="1696" spans="1:12" x14ac:dyDescent="0.35">
      <c r="A1696" t="s">
        <v>149</v>
      </c>
      <c r="B1696" t="s">
        <v>195</v>
      </c>
      <c r="C1696" t="s">
        <v>194</v>
      </c>
      <c r="D1696">
        <f>VLOOKUP(мпф1[[#This Row],[Номенклатура]],[1]!Таблица213[[product_name]:[упаковка]],7,FALSE)</f>
        <v>717</v>
      </c>
      <c r="E1696" t="s">
        <v>76</v>
      </c>
      <c r="F1696" s="7">
        <v>1030.5665256421164</v>
      </c>
      <c r="G1696" t="str">
        <f>VLOOKUP(мпф1[[#This Row],[артикул]],[1]!Таблица213[[code]:[упаковка]],4,FALSE)</f>
        <v>ОХЛ</v>
      </c>
      <c r="H1696" t="str">
        <f>VLOOKUP(мпф1[[#This Row],[артикул]],[1]!Таблица213[[code]:[упаковка]],5,FALSE)</f>
        <v>четвертина</v>
      </c>
      <c r="I1696" s="7" cm="1">
        <f t="array" ref="I1696">INDEX('[1]прайс ЗПП'!$A$1:$D$1080,MATCH(1,(мпф1[[#This Row],[артикул]]='[1]прайс ЗПП'!$B$1:$B$1080)*(мпф1[[#This Row],[Source.Name.1]]='[1]прайс ЗПП'!$A$1:$A$1080),0),4)</f>
        <v>798.5908177835737</v>
      </c>
      <c r="J1696" s="7">
        <f>мпф1[[#This Row],[цена]]*мпф1[[#This Row],[объем]]</f>
        <v>823000.96449291403</v>
      </c>
      <c r="K1696" s="7">
        <v>6098.4</v>
      </c>
      <c r="L1696" t="s">
        <v>187</v>
      </c>
    </row>
    <row r="1697" spans="1:12" x14ac:dyDescent="0.35">
      <c r="A1697" t="s">
        <v>149</v>
      </c>
      <c r="B1697" t="s">
        <v>195</v>
      </c>
      <c r="C1697" t="s">
        <v>194</v>
      </c>
      <c r="D1697">
        <f>VLOOKUP(мпф1[[#This Row],[Номенклатура]],[1]!Таблица213[[product_name]:[упаковка]],7,FALSE)</f>
        <v>718</v>
      </c>
      <c r="E1697" t="s">
        <v>36</v>
      </c>
      <c r="F1697" s="7">
        <v>98.330950682960307</v>
      </c>
      <c r="G1697" t="str">
        <f>VLOOKUP(мпф1[[#This Row],[артикул]],[1]!Таблица213[[code]:[упаковка]],4,FALSE)</f>
        <v>ОХЛ</v>
      </c>
      <c r="H1697" t="str">
        <f>VLOOKUP(мпф1[[#This Row],[артикул]],[1]!Таблица213[[code]:[упаковка]],5,FALSE)</f>
        <v>филе</v>
      </c>
      <c r="I1697" s="7" cm="1">
        <f t="array" ref="I1697">INDEX('[1]прайс ЗПП'!$A$1:$D$1080,MATCH(1,(мпф1[[#This Row],[артикул]]='[1]прайс ЗПП'!$B$1:$B$1080)*(мпф1[[#This Row],[Source.Name.1]]='[1]прайс ЗПП'!$A$1:$A$1080),0),4)</f>
        <v>1117.5793608256045</v>
      </c>
      <c r="J1697" s="7">
        <f>мпф1[[#This Row],[цена]]*мпф1[[#This Row],[объем]]</f>
        <v>109892.64101363681</v>
      </c>
      <c r="K1697" s="7">
        <v>308.67399999999998</v>
      </c>
      <c r="L1697" t="s">
        <v>187</v>
      </c>
    </row>
    <row r="1698" spans="1:12" x14ac:dyDescent="0.35">
      <c r="A1698" t="s">
        <v>149</v>
      </c>
      <c r="B1698" t="s">
        <v>195</v>
      </c>
      <c r="C1698" t="s">
        <v>194</v>
      </c>
      <c r="D1698">
        <f>VLOOKUP(мпф1[[#This Row],[Номенклатура]],[1]!Таблица213[[product_name]:[упаковка]],7,FALSE)</f>
        <v>719</v>
      </c>
      <c r="E1698" t="s">
        <v>77</v>
      </c>
      <c r="F1698" s="7">
        <v>4307.6590225252485</v>
      </c>
      <c r="G1698" t="str">
        <f>VLOOKUP(мпф1[[#This Row],[артикул]],[1]!Таблица213[[code]:[упаковка]],4,FALSE)</f>
        <v>ОХЛ</v>
      </c>
      <c r="H1698" t="str">
        <f>VLOOKUP(мпф1[[#This Row],[артикул]],[1]!Таблица213[[code]:[упаковка]],5,FALSE)</f>
        <v>филе</v>
      </c>
      <c r="I1698" s="7" cm="1">
        <f t="array" ref="I1698">INDEX('[1]прайс ЗПП'!$A$1:$D$1080,MATCH(1,(мпф1[[#This Row],[артикул]]='[1]прайс ЗПП'!$B$1:$B$1080)*(мпф1[[#This Row],[Source.Name.1]]='[1]прайс ЗПП'!$A$1:$A$1080),0),4)</f>
        <v>1081.9224042223073</v>
      </c>
      <c r="J1698" s="7">
        <f>мпф1[[#This Row],[цена]]*мпф1[[#This Row],[объем]]</f>
        <v>4660552.8062204309</v>
      </c>
      <c r="K1698" s="7">
        <v>1016.8000000000001</v>
      </c>
      <c r="L1698" t="s">
        <v>187</v>
      </c>
    </row>
    <row r="1699" spans="1:12" x14ac:dyDescent="0.35">
      <c r="A1699" t="s">
        <v>149</v>
      </c>
      <c r="B1699" t="s">
        <v>195</v>
      </c>
      <c r="C1699" t="s">
        <v>194</v>
      </c>
      <c r="D1699">
        <f>VLOOKUP(мпф1[[#This Row],[Номенклатура]],[1]!Таблица213[[product_name]:[упаковка]],7,FALSE)</f>
        <v>725</v>
      </c>
      <c r="E1699" t="s">
        <v>78</v>
      </c>
      <c r="F1699" s="7">
        <v>1026.0983139274717</v>
      </c>
      <c r="G1699" t="str">
        <f>VLOOKUP(мпф1[[#This Row],[артикул]],[1]!Таблица213[[code]:[упаковка]],4,FALSE)</f>
        <v>ОХЛ</v>
      </c>
      <c r="H1699" t="str">
        <f>VLOOKUP(мпф1[[#This Row],[артикул]],[1]!Таблица213[[code]:[упаковка]],5,FALSE)</f>
        <v>грудка</v>
      </c>
      <c r="I1699" s="7" cm="1">
        <f t="array" ref="I1699">INDEX('[1]прайс ЗПП'!$A$1:$D$1080,MATCH(1,(мпф1[[#This Row],[артикул]]='[1]прайс ЗПП'!$B$1:$B$1080)*(мпф1[[#This Row],[Source.Name.1]]='[1]прайс ЗПП'!$A$1:$A$1080),0),4)</f>
        <v>864.02273416654589</v>
      </c>
      <c r="J1699" s="7">
        <f>мпф1[[#This Row],[цена]]*мпф1[[#This Row],[объем]]</f>
        <v>886572.27072329691</v>
      </c>
      <c r="K1699" s="7">
        <v>172.58418607940976</v>
      </c>
      <c r="L1699" t="s">
        <v>187</v>
      </c>
    </row>
    <row r="1700" spans="1:12" x14ac:dyDescent="0.35">
      <c r="A1700" t="s">
        <v>149</v>
      </c>
      <c r="B1700" t="s">
        <v>195</v>
      </c>
      <c r="C1700" t="s">
        <v>194</v>
      </c>
      <c r="D1700">
        <f>VLOOKUP(мпф1[[#This Row],[Номенклатура]],[1]!Таблица213[[product_name]:[упаковка]],7,FALSE)</f>
        <v>29</v>
      </c>
      <c r="E1700" t="s">
        <v>79</v>
      </c>
      <c r="F1700" s="7">
        <v>512.35494327925721</v>
      </c>
      <c r="G1700" t="str">
        <f>VLOOKUP(мпф1[[#This Row],[артикул]],[1]!Таблица213[[code]:[упаковка]],4,FALSE)</f>
        <v>ОХЛ</v>
      </c>
      <c r="H1700" t="str">
        <f>VLOOKUP(мпф1[[#This Row],[артикул]],[1]!Таблица213[[code]:[упаковка]],5,FALSE)</f>
        <v>табак</v>
      </c>
      <c r="I1700" s="7" cm="1">
        <f t="array" ref="I1700">INDEX('[1]прайс ЗПП'!$A$1:$D$1080,MATCH(1,(мпф1[[#This Row],[артикул]]='[1]прайс ЗПП'!$B$1:$B$1080)*(мпф1[[#This Row],[Source.Name.1]]='[1]прайс ЗПП'!$A$1:$A$1080),0),4)</f>
        <v>756.2715951427773</v>
      </c>
      <c r="J1700" s="7">
        <f>мпф1[[#This Row],[цена]]*мпф1[[#This Row],[объем]]</f>
        <v>387479.49023309106</v>
      </c>
      <c r="K1700" s="7">
        <v>87.532661054886773</v>
      </c>
      <c r="L1700" t="s">
        <v>187</v>
      </c>
    </row>
    <row r="1701" spans="1:12" x14ac:dyDescent="0.35">
      <c r="A1701" t="s">
        <v>149</v>
      </c>
      <c r="B1701" t="s">
        <v>195</v>
      </c>
      <c r="C1701" t="s">
        <v>194</v>
      </c>
      <c r="D1701">
        <f>VLOOKUP(мпф1[[#This Row],[Номенклатура]],[1]!Таблица213[[product_name]:[упаковка]],7,FALSE)</f>
        <v>30</v>
      </c>
      <c r="E1701" t="s">
        <v>80</v>
      </c>
      <c r="F1701" s="7">
        <v>2561.7747163962858</v>
      </c>
      <c r="G1701" t="str">
        <f>VLOOKUP(мпф1[[#This Row],[артикул]],[1]!Таблица213[[code]:[упаковка]],4,FALSE)</f>
        <v>ОХЛ</v>
      </c>
      <c r="H1701" t="str">
        <f>VLOOKUP(мпф1[[#This Row],[артикул]],[1]!Таблица213[[code]:[упаковка]],5,FALSE)</f>
        <v>рагу</v>
      </c>
      <c r="I1701" s="7" cm="1">
        <f t="array" ref="I1701">INDEX('[1]прайс ЗПП'!$A$1:$D$1080,MATCH(1,(мпф1[[#This Row],[артикул]]='[1]прайс ЗПП'!$B$1:$B$1080)*(мпф1[[#This Row],[Source.Name.1]]='[1]прайс ЗПП'!$A$1:$A$1080),0),4)</f>
        <v>711.47117573963283</v>
      </c>
      <c r="J1701" s="7">
        <f>мпф1[[#This Row],[цена]]*мпф1[[#This Row],[объем]]</f>
        <v>1822628.8694545298</v>
      </c>
      <c r="K1701" s="7">
        <v>6976.0195995582926</v>
      </c>
      <c r="L1701" t="s">
        <v>187</v>
      </c>
    </row>
    <row r="1702" spans="1:12" x14ac:dyDescent="0.35">
      <c r="A1702" t="s">
        <v>149</v>
      </c>
      <c r="B1702" t="s">
        <v>195</v>
      </c>
      <c r="C1702" t="s">
        <v>194</v>
      </c>
      <c r="D1702">
        <f>VLOOKUP(мпф1[[#This Row],[Номенклатура]],[1]!Таблица213[[product_name]:[упаковка]],7,FALSE)</f>
        <v>781</v>
      </c>
      <c r="E1702" t="s">
        <v>188</v>
      </c>
      <c r="F1702" s="7">
        <v>2054.7715295210101</v>
      </c>
      <c r="G1702" t="str">
        <f>VLOOKUP(мпф1[[#This Row],[артикул]],[1]!Таблица213[[code]:[упаковка]],4,FALSE)</f>
        <v>ОХЛ</v>
      </c>
      <c r="H1702" t="str">
        <f>VLOOKUP(мпф1[[#This Row],[артикул]],[1]!Таблица213[[code]:[упаковка]],5,FALSE)</f>
        <v>спинка</v>
      </c>
      <c r="I1702" s="7" cm="1">
        <f t="array" ref="I1702">INDEX('[1]прайс ЗПП'!$A$1:$D$1080,MATCH(1,(мпф1[[#This Row],[артикул]]='[1]прайс ЗПП'!$B$1:$B$1080)*(мпф1[[#This Row],[Source.Name.1]]='[1]прайс ЗПП'!$A$1:$A$1080),0),4)</f>
        <v>364.1780019666802</v>
      </c>
      <c r="J1702" s="7">
        <f>мпф1[[#This Row],[цена]]*мпф1[[#This Row],[объем]]</f>
        <v>748302.59011898085</v>
      </c>
      <c r="K1702" s="7">
        <v>723.86916541696587</v>
      </c>
      <c r="L1702" t="s">
        <v>187</v>
      </c>
    </row>
    <row r="1703" spans="1:12" x14ac:dyDescent="0.35">
      <c r="A1703" t="s">
        <v>149</v>
      </c>
      <c r="B1703" t="s">
        <v>195</v>
      </c>
      <c r="C1703" t="s">
        <v>194</v>
      </c>
      <c r="D1703">
        <f>VLOOKUP(мпф1[[#This Row],[Номенклатура]],[1]!Таблица213[[product_name]:[упаковка]],7,FALSE)</f>
        <v>731</v>
      </c>
      <c r="E1703" t="s">
        <v>81</v>
      </c>
      <c r="F1703" s="7">
        <v>817.44407068928524</v>
      </c>
      <c r="G1703" t="str">
        <f>VLOOKUP(мпф1[[#This Row],[артикул]],[1]!Таблица213[[code]:[упаковка]],4,FALSE)</f>
        <v>ОХЛ</v>
      </c>
      <c r="H1703" t="str">
        <f>VLOOKUP(мпф1[[#This Row],[артикул]],[1]!Таблица213[[code]:[упаковка]],5,FALSE)</f>
        <v>желудки</v>
      </c>
      <c r="I1703" s="7" cm="1">
        <f t="array" ref="I1703">INDEX('[1]прайс ЗПП'!$A$1:$D$1080,MATCH(1,(мпф1[[#This Row],[артикул]]='[1]прайс ЗПП'!$B$1:$B$1080)*(мпф1[[#This Row],[Source.Name.1]]='[1]прайс ЗПП'!$A$1:$A$1080),0),4)</f>
        <v>540.65671721539525</v>
      </c>
      <c r="J1703" s="7">
        <f>мпф1[[#This Row],[цена]]*мпф1[[#This Row],[объем]]</f>
        <v>441956.62776605843</v>
      </c>
      <c r="K1703" s="7">
        <v>2603.6960330133961</v>
      </c>
      <c r="L1703" t="s">
        <v>187</v>
      </c>
    </row>
    <row r="1704" spans="1:12" x14ac:dyDescent="0.35">
      <c r="A1704" t="s">
        <v>149</v>
      </c>
      <c r="B1704" t="s">
        <v>195</v>
      </c>
      <c r="C1704" t="s">
        <v>194</v>
      </c>
      <c r="D1704">
        <f>VLOOKUP(мпф1[[#This Row],[Номенклатура]],[1]!Таблица213[[product_name]:[упаковка]],7,FALSE)</f>
        <v>733</v>
      </c>
      <c r="E1704" t="s">
        <v>82</v>
      </c>
      <c r="F1704" s="7">
        <v>1030.5665256421164</v>
      </c>
      <c r="G1704" t="str">
        <f>VLOOKUP(мпф1[[#This Row],[артикул]],[1]!Таблица213[[code]:[упаковка]],4,FALSE)</f>
        <v>ОХЛ</v>
      </c>
      <c r="H1704" t="str">
        <f>VLOOKUP(мпф1[[#This Row],[артикул]],[1]!Таблица213[[code]:[упаковка]],5,FALSE)</f>
        <v>печень</v>
      </c>
      <c r="I1704" s="7" cm="1">
        <f t="array" ref="I1704">INDEX('[1]прайс ЗПП'!$A$1:$D$1080,MATCH(1,(мпф1[[#This Row],[артикул]]='[1]прайс ЗПП'!$B$1:$B$1080)*(мпф1[[#This Row],[Source.Name.1]]='[1]прайс ЗПП'!$A$1:$A$1080),0),4)</f>
        <v>514.65802229078804</v>
      </c>
      <c r="J1704" s="7">
        <f>мпф1[[#This Row],[цена]]*мпф1[[#This Row],[объем]]</f>
        <v>530389.32992606028</v>
      </c>
      <c r="K1704" s="7">
        <v>2628.5160271608083</v>
      </c>
      <c r="L1704" t="s">
        <v>187</v>
      </c>
    </row>
    <row r="1705" spans="1:12" x14ac:dyDescent="0.35">
      <c r="A1705" t="s">
        <v>149</v>
      </c>
      <c r="B1705" t="s">
        <v>195</v>
      </c>
      <c r="C1705" t="s">
        <v>194</v>
      </c>
      <c r="D1705">
        <f>VLOOKUP(мпф1[[#This Row],[Номенклатура]],[1]!Таблица213[[product_name]:[упаковка]],7,FALSE)</f>
        <v>735</v>
      </c>
      <c r="E1705" t="s">
        <v>83</v>
      </c>
      <c r="F1705" s="7">
        <v>823.02801330451177</v>
      </c>
      <c r="G1705" t="str">
        <f>VLOOKUP(мпф1[[#This Row],[артикул]],[1]!Таблица213[[code]:[упаковка]],4,FALSE)</f>
        <v>ОХЛ</v>
      </c>
      <c r="H1705" t="str">
        <f>VLOOKUP(мпф1[[#This Row],[артикул]],[1]!Таблица213[[code]:[упаковка]],5,FALSE)</f>
        <v>сердце</v>
      </c>
      <c r="I1705" s="7" cm="1">
        <f t="array" ref="I1705">INDEX('[1]прайс ЗПП'!$A$1:$D$1080,MATCH(1,(мпф1[[#This Row],[артикул]]='[1]прайс ЗПП'!$B$1:$B$1080)*(мпф1[[#This Row],[Source.Name.1]]='[1]прайс ЗПП'!$A$1:$A$1080),0),4)</f>
        <v>871.08169051529126</v>
      </c>
      <c r="J1705" s="7">
        <f>мпф1[[#This Row],[цена]]*мпф1[[#This Row],[объем]]</f>
        <v>716924.63317073579</v>
      </c>
      <c r="K1705" s="7">
        <v>992.83941419788812</v>
      </c>
      <c r="L1705" t="s">
        <v>187</v>
      </c>
    </row>
    <row r="1706" spans="1:12" x14ac:dyDescent="0.35">
      <c r="A1706" t="s">
        <v>149</v>
      </c>
      <c r="B1706" t="s">
        <v>195</v>
      </c>
      <c r="C1706" t="s">
        <v>194</v>
      </c>
      <c r="D1706">
        <f>VLOOKUP(мпф1[[#This Row],[Номенклатура]],[1]!Таблица213[[product_name]:[упаковка]],7,FALSE)</f>
        <v>204</v>
      </c>
      <c r="E1706" t="s">
        <v>84</v>
      </c>
      <c r="F1706" s="7">
        <v>1020.3537264347681</v>
      </c>
      <c r="G1706" t="str">
        <f>VLOOKUP(мпф1[[#This Row],[артикул]],[1]!Таблица213[[code]:[упаковка]],4,FALSE)</f>
        <v>ОХЛ</v>
      </c>
      <c r="H1706" t="str">
        <f>VLOOKUP(мпф1[[#This Row],[артикул]],[1]!Таблица213[[code]:[упаковка]],5,FALSE)</f>
        <v>крыло</v>
      </c>
      <c r="I1706" s="7" cm="1">
        <f t="array" ref="I1706">INDEX('[1]прайс ЗПП'!$A$1:$D$1080,MATCH(1,(мпф1[[#This Row],[артикул]]='[1]прайс ЗПП'!$B$1:$B$1080)*(мпф1[[#This Row],[Source.Name.1]]='[1]прайс ЗПП'!$A$1:$A$1080),0),4)</f>
        <v>847.92126041880965</v>
      </c>
      <c r="J1706" s="7">
        <f>мпф1[[#This Row],[цена]]*мпф1[[#This Row],[объем]]</f>
        <v>865179.61779159785</v>
      </c>
      <c r="K1706" s="7">
        <v>2868.4462371621444</v>
      </c>
      <c r="L1706" t="s">
        <v>187</v>
      </c>
    </row>
    <row r="1707" spans="1:12" x14ac:dyDescent="0.35">
      <c r="A1707" t="s">
        <v>149</v>
      </c>
      <c r="B1707" t="s">
        <v>195</v>
      </c>
      <c r="C1707" t="s">
        <v>194</v>
      </c>
      <c r="D1707">
        <f>VLOOKUP(мпф1[[#This Row],[Номенклатура]],[1]!Таблица213[[product_name]:[упаковка]],7,FALSE)</f>
        <v>959</v>
      </c>
      <c r="E1707" t="s">
        <v>85</v>
      </c>
      <c r="F1707" s="7">
        <v>613.53169893544271</v>
      </c>
      <c r="G1707" t="str">
        <f>VLOOKUP(мпф1[[#This Row],[артикул]],[1]!Таблица213[[code]:[упаковка]],4,FALSE)</f>
        <v>ОХЛ</v>
      </c>
      <c r="H1707" t="str">
        <f>VLOOKUP(мпф1[[#This Row],[артикул]],[1]!Таблица213[[code]:[упаковка]],5,FALSE)</f>
        <v>табак</v>
      </c>
      <c r="I1707" s="7" cm="1">
        <f t="array" ref="I1707">INDEX('[1]прайс ЗПП'!$A$1:$D$1080,MATCH(1,(мпф1[[#This Row],[артикул]]='[1]прайс ЗПП'!$B$1:$B$1080)*(мпф1[[#This Row],[Source.Name.1]]='[1]прайс ЗПП'!$A$1:$A$1080),0),4)</f>
        <v>680.354040602081</v>
      </c>
      <c r="J1707" s="7">
        <f>мпф1[[#This Row],[цена]]*мпф1[[#This Row],[объем]]</f>
        <v>417418.77040818793</v>
      </c>
      <c r="K1707" s="7">
        <v>304.93001654912354</v>
      </c>
      <c r="L1707" t="s">
        <v>187</v>
      </c>
    </row>
    <row r="1708" spans="1:12" x14ac:dyDescent="0.35">
      <c r="A1708" t="s">
        <v>149</v>
      </c>
      <c r="B1708" t="s">
        <v>195</v>
      </c>
      <c r="C1708" t="s">
        <v>194</v>
      </c>
      <c r="D1708">
        <f>VLOOKUP(мпф1[[#This Row],[Номенклатура]],[1]!Таблица213[[product_name]:[упаковка]],7,FALSE)</f>
        <v>952</v>
      </c>
      <c r="E1708" t="s">
        <v>86</v>
      </c>
      <c r="F1708" s="7">
        <v>824.41116290841626</v>
      </c>
      <c r="G1708" t="str">
        <f>VLOOKUP(мпф1[[#This Row],[артикул]],[1]!Таблица213[[code]:[упаковка]],4,FALSE)</f>
        <v>ОХЛ</v>
      </c>
      <c r="H1708" t="str">
        <f>VLOOKUP(мпф1[[#This Row],[артикул]],[1]!Таблица213[[code]:[упаковка]],5,FALSE)</f>
        <v>голень</v>
      </c>
      <c r="I1708" s="7" cm="1">
        <f t="array" ref="I1708">INDEX('[1]прайс ЗПП'!$A$1:$D$1080,MATCH(1,(мпф1[[#This Row],[артикул]]='[1]прайс ЗПП'!$B$1:$B$1080)*(мпф1[[#This Row],[Source.Name.1]]='[1]прайс ЗПП'!$A$1:$A$1080),0),4)</f>
        <v>890.1960637083148</v>
      </c>
      <c r="J1708" s="7">
        <f>мпф1[[#This Row],[цена]]*мпф1[[#This Row],[объем]]</f>
        <v>733887.57209826645</v>
      </c>
      <c r="K1708" s="7">
        <v>180.1583763815398</v>
      </c>
      <c r="L1708" t="s">
        <v>187</v>
      </c>
    </row>
    <row r="1709" spans="1:12" x14ac:dyDescent="0.35">
      <c r="A1709" t="s">
        <v>149</v>
      </c>
      <c r="B1709" t="s">
        <v>195</v>
      </c>
      <c r="C1709" t="s">
        <v>194</v>
      </c>
      <c r="D1709">
        <f>VLOOKUP(мпф1[[#This Row],[Номенклатура]],[1]!Таблица213[[product_name]:[упаковка]],7,FALSE)</f>
        <v>953</v>
      </c>
      <c r="E1709" t="s">
        <v>87</v>
      </c>
      <c r="F1709" s="7">
        <v>819.11232106960824</v>
      </c>
      <c r="G1709" t="str">
        <f>VLOOKUP(мпф1[[#This Row],[артикул]],[1]!Таблица213[[code]:[упаковка]],4,FALSE)</f>
        <v>ОХЛ</v>
      </c>
      <c r="H1709" t="str">
        <f>VLOOKUP(мпф1[[#This Row],[артикул]],[1]!Таблица213[[code]:[упаковка]],5,FALSE)</f>
        <v>бедро</v>
      </c>
      <c r="I1709" s="7" cm="1">
        <f t="array" ref="I1709">INDEX('[1]прайс ЗПП'!$A$1:$D$1080,MATCH(1,(мпф1[[#This Row],[артикул]]='[1]прайс ЗПП'!$B$1:$B$1080)*(мпф1[[#This Row],[Source.Name.1]]='[1]прайс ЗПП'!$A$1:$A$1080),0),4)</f>
        <v>904.33128416673435</v>
      </c>
      <c r="J1709" s="7">
        <f>мпф1[[#This Row],[цена]]*мпф1[[#This Row],[объем]]</f>
        <v>740748.89718967327</v>
      </c>
      <c r="K1709" s="7">
        <v>3453.2813524787789</v>
      </c>
      <c r="L1709" t="s">
        <v>187</v>
      </c>
    </row>
    <row r="1710" spans="1:12" x14ac:dyDescent="0.35">
      <c r="A1710" t="s">
        <v>149</v>
      </c>
      <c r="B1710" t="s">
        <v>195</v>
      </c>
      <c r="C1710" t="s">
        <v>194</v>
      </c>
      <c r="D1710">
        <f>VLOOKUP(мпф1[[#This Row],[Номенклатура]],[1]!Таблица213[[product_name]:[упаковка]],7,FALSE)</f>
        <v>954</v>
      </c>
      <c r="E1710" t="s">
        <v>191</v>
      </c>
      <c r="F1710" s="7">
        <v>205.47371095237077</v>
      </c>
      <c r="G1710" t="str">
        <f>VLOOKUP(мпф1[[#This Row],[артикул]],[1]!Таблица213[[code]:[упаковка]],4,FALSE)</f>
        <v>ОХЛ</v>
      </c>
      <c r="H1710" t="str">
        <f>VLOOKUP(мпф1[[#This Row],[артикул]],[1]!Таблица213[[code]:[упаковка]],5,FALSE)</f>
        <v>филе</v>
      </c>
      <c r="I1710" s="7" cm="1">
        <f t="array" ref="I1710">INDEX('[1]прайс ЗПП'!$A$1:$D$1080,MATCH(1,(мпф1[[#This Row],[артикул]]='[1]прайс ЗПП'!$B$1:$B$1080)*(мпф1[[#This Row],[Source.Name.1]]='[1]прайс ЗПП'!$A$1:$A$1080),0),4)</f>
        <v>1098.0721368440009</v>
      </c>
      <c r="J1710" s="7">
        <f>мпф1[[#This Row],[цена]]*мпф1[[#This Row],[объем]]</f>
        <v>225624.95685073634</v>
      </c>
      <c r="K1710" s="7">
        <v>176.28136628882137</v>
      </c>
      <c r="L1710" t="s">
        <v>187</v>
      </c>
    </row>
    <row r="1711" spans="1:12" x14ac:dyDescent="0.35">
      <c r="A1711" t="s">
        <v>149</v>
      </c>
      <c r="B1711" t="s">
        <v>195</v>
      </c>
      <c r="C1711" t="s">
        <v>194</v>
      </c>
      <c r="D1711">
        <f>VLOOKUP(мпф1[[#This Row],[Номенклатура]],[1]!Таблица213[[product_name]:[упаковка]],7,FALSE)</f>
        <v>205</v>
      </c>
      <c r="E1711" t="s">
        <v>88</v>
      </c>
      <c r="F1711" s="7">
        <v>1541.95536323342</v>
      </c>
      <c r="G1711" t="str">
        <f>VLOOKUP(мпф1[[#This Row],[артикул]],[1]!Таблица213[[code]:[упаковка]],4,FALSE)</f>
        <v>ОХЛ</v>
      </c>
      <c r="H1711" t="str">
        <f>VLOOKUP(мпф1[[#This Row],[артикул]],[1]!Таблица213[[code]:[упаковка]],5,FALSE)</f>
        <v>рагу</v>
      </c>
      <c r="I1711" s="7" cm="1">
        <f t="array" ref="I1711">INDEX('[1]прайс ЗПП'!$A$1:$D$1080,MATCH(1,(мпф1[[#This Row],[артикул]]='[1]прайс ЗПП'!$B$1:$B$1080)*(мпф1[[#This Row],[Source.Name.1]]='[1]прайс ЗПП'!$A$1:$A$1080),0),4)</f>
        <v>601.0715719240178</v>
      </c>
      <c r="J1711" s="7">
        <f>мпф1[[#This Row],[цена]]*мпф1[[#This Row],[объем]]</f>
        <v>926825.53401538159</v>
      </c>
      <c r="K1711" s="7">
        <v>428.22027265621932</v>
      </c>
      <c r="L1711" t="s">
        <v>187</v>
      </c>
    </row>
    <row r="1712" spans="1:12" x14ac:dyDescent="0.35">
      <c r="A1712" t="s">
        <v>149</v>
      </c>
      <c r="B1712" t="s">
        <v>195</v>
      </c>
      <c r="C1712" t="s">
        <v>194</v>
      </c>
      <c r="D1712">
        <f>VLOOKUP(мпф1[[#This Row],[Номенклатура]],[1]!Таблица213[[product_name]:[упаковка]],7,FALSE)</f>
        <v>960</v>
      </c>
      <c r="E1712" t="s">
        <v>189</v>
      </c>
      <c r="F1712" s="7">
        <v>208.90193524374112</v>
      </c>
      <c r="G1712" t="str">
        <f>VLOOKUP(мпф1[[#This Row],[артикул]],[1]!Таблица213[[code]:[упаковка]],4,FALSE)</f>
        <v>ОХЛ</v>
      </c>
      <c r="H1712" t="str">
        <f>VLOOKUP(мпф1[[#This Row],[артикул]],[1]!Таблица213[[code]:[упаковка]],5,FALSE)</f>
        <v>крыло</v>
      </c>
      <c r="I1712" s="7" cm="1">
        <f t="array" ref="I1712">INDEX('[1]прайс ЗПП'!$A$1:$D$1080,MATCH(1,(мпф1[[#This Row],[артикул]]='[1]прайс ЗПП'!$B$1:$B$1080)*(мпф1[[#This Row],[Source.Name.1]]='[1]прайс ЗПП'!$A$1:$A$1080),0),4)</f>
        <v>854.54328396850292</v>
      </c>
      <c r="J1712" s="7">
        <f>мпф1[[#This Row],[цена]]*мпф1[[#This Row],[объем]]</f>
        <v>178515.74577056209</v>
      </c>
      <c r="K1712" s="7">
        <v>4069.7999999999997</v>
      </c>
      <c r="L1712" t="s">
        <v>187</v>
      </c>
    </row>
    <row r="1713" spans="1:12" x14ac:dyDescent="0.35">
      <c r="A1713" t="s">
        <v>149</v>
      </c>
      <c r="B1713" t="s">
        <v>195</v>
      </c>
      <c r="C1713" t="s">
        <v>194</v>
      </c>
      <c r="D1713">
        <f>VLOOKUP(мпф1[[#This Row],[Номенклатура]],[1]!Таблица213[[product_name]:[упаковка]],7,FALSE)</f>
        <v>744</v>
      </c>
      <c r="E1713" t="s">
        <v>92</v>
      </c>
      <c r="F1713" s="7">
        <v>3078.976533399903</v>
      </c>
      <c r="G1713" t="str">
        <f>VLOOKUP(мпф1[[#This Row],[артикул]],[1]!Таблица213[[code]:[упаковка]],4,FALSE)</f>
        <v>ОХЛ</v>
      </c>
      <c r="H1713" t="str">
        <f>VLOOKUP(мпф1[[#This Row],[артикул]],[1]!Таблица213[[code]:[упаковка]],5,FALSE)</f>
        <v>шея</v>
      </c>
      <c r="I1713" s="7" cm="1">
        <f t="array" ref="I1713">INDEX('[1]прайс ЗПП'!$A$1:$D$1080,MATCH(1,(мпф1[[#This Row],[артикул]]='[1]прайс ЗПП'!$B$1:$B$1080)*(мпф1[[#This Row],[Source.Name.1]]='[1]прайс ЗПП'!$A$1:$A$1080),0),4)</f>
        <v>348.45623560761521</v>
      </c>
      <c r="J1713" s="7">
        <f>мпф1[[#This Row],[цена]]*мпф1[[#This Row],[объем]]</f>
        <v>1072888.5723527148</v>
      </c>
      <c r="K1713" s="7">
        <v>54</v>
      </c>
      <c r="L1713" t="s">
        <v>187</v>
      </c>
    </row>
    <row r="1714" spans="1:12" x14ac:dyDescent="0.35">
      <c r="A1714" t="s">
        <v>149</v>
      </c>
      <c r="B1714" t="s">
        <v>196</v>
      </c>
      <c r="C1714" t="s">
        <v>194</v>
      </c>
      <c r="D1714">
        <f>VLOOKUP(мпф1[[#This Row],[Номенклатура]],[1]!Таблица213[[product_name]:[упаковка]],7,FALSE)</f>
        <v>701</v>
      </c>
      <c r="E1714" t="s">
        <v>26</v>
      </c>
      <c r="F1714" s="7">
        <v>54.527329399053777</v>
      </c>
      <c r="G1714" t="str">
        <f>VLOOKUP(мпф1[[#This Row],[артикул]],[1]!Таблица213[[code]:[упаковка]],4,FALSE)</f>
        <v>ОХЛ</v>
      </c>
      <c r="H1714" t="str">
        <f>VLOOKUP(мпф1[[#This Row],[артикул]],[1]!Таблица213[[code]:[упаковка]],5,FALSE)</f>
        <v>тушка</v>
      </c>
      <c r="I1714" s="7" cm="1">
        <f t="array" ref="I1714">INDEX('[1]прайс ЗПП'!$A$1:$D$1080,MATCH(1,(мпф1[[#This Row],[артикул]]='[1]прайс ЗПП'!$B$1:$B$1080)*(мпф1[[#This Row],[Source.Name.1]]='[1]прайс ЗПП'!$A$1:$A$1080),0),4)</f>
        <v>831.39358621564099</v>
      </c>
      <c r="J1714" s="7">
        <f>мпф1[[#This Row],[цена]]*мпф1[[#This Row],[объем]]</f>
        <v>45333.671935840874</v>
      </c>
      <c r="K1714" s="7">
        <v>711.90000000000009</v>
      </c>
      <c r="L1714" t="s">
        <v>187</v>
      </c>
    </row>
    <row r="1715" spans="1:12" x14ac:dyDescent="0.35">
      <c r="A1715" t="s">
        <v>149</v>
      </c>
      <c r="B1715" t="s">
        <v>196</v>
      </c>
      <c r="C1715" t="s">
        <v>194</v>
      </c>
      <c r="D1715">
        <f>VLOOKUP(мпф1[[#This Row],[Номенклатура]],[1]!Таблица213[[product_name]:[упаковка]],7,FALSE)</f>
        <v>702</v>
      </c>
      <c r="E1715" t="s">
        <v>72</v>
      </c>
      <c r="F1715" s="7">
        <v>1848.4764666279232</v>
      </c>
      <c r="G1715" t="str">
        <f>VLOOKUP(мпф1[[#This Row],[артикул]],[1]!Таблица213[[code]:[упаковка]],4,FALSE)</f>
        <v>ОХЛ</v>
      </c>
      <c r="H1715" t="str">
        <f>VLOOKUP(мпф1[[#This Row],[артикул]],[1]!Таблица213[[code]:[упаковка]],5,FALSE)</f>
        <v>тушка</v>
      </c>
      <c r="I1715" s="7" cm="1">
        <f t="array" ref="I1715">INDEX('[1]прайс ЗПП'!$A$1:$D$1080,MATCH(1,(мпф1[[#This Row],[артикул]]='[1]прайс ЗПП'!$B$1:$B$1080)*(мпф1[[#This Row],[Source.Name.1]]='[1]прайс ЗПП'!$A$1:$A$1080),0),4)</f>
        <v>797.87428624664904</v>
      </c>
      <c r="J1715" s="7">
        <f>мпф1[[#This Row],[цена]]*мпф1[[#This Row],[объем]]</f>
        <v>1474851.8414544819</v>
      </c>
      <c r="K1715" s="7">
        <v>98.415000000000006</v>
      </c>
      <c r="L1715" t="s">
        <v>187</v>
      </c>
    </row>
    <row r="1716" spans="1:12" x14ac:dyDescent="0.35">
      <c r="A1716" t="s">
        <v>149</v>
      </c>
      <c r="B1716" t="s">
        <v>196</v>
      </c>
      <c r="C1716" t="s">
        <v>194</v>
      </c>
      <c r="D1716">
        <f>VLOOKUP(мпф1[[#This Row],[Номенклатура]],[1]!Таблица213[[product_name]:[упаковка]],7,FALSE)</f>
        <v>710</v>
      </c>
      <c r="E1716" t="s">
        <v>28</v>
      </c>
      <c r="F1716" s="7">
        <v>99.376057829775519</v>
      </c>
      <c r="G1716" t="str">
        <f>VLOOKUP(мпф1[[#This Row],[артикул]],[1]!Таблица213[[code]:[упаковка]],4,FALSE)</f>
        <v>ОХЛ</v>
      </c>
      <c r="H1716" t="str">
        <f>VLOOKUP(мпф1[[#This Row],[артикул]],[1]!Таблица213[[code]:[упаковка]],5,FALSE)</f>
        <v>бедро</v>
      </c>
      <c r="I1716" s="7" cm="1">
        <f t="array" ref="I1716">INDEX('[1]прайс ЗПП'!$A$1:$D$1080,MATCH(1,(мпф1[[#This Row],[артикул]]='[1]прайс ЗПП'!$B$1:$B$1080)*(мпф1[[#This Row],[Source.Name.1]]='[1]прайс ЗПП'!$A$1:$A$1080),0),4)</f>
        <v>847.31543537391588</v>
      </c>
      <c r="J1716" s="7">
        <f>мпф1[[#This Row],[цена]]*мпф1[[#This Row],[объем]]</f>
        <v>84202.867705779689</v>
      </c>
      <c r="K1716" s="7">
        <v>4578</v>
      </c>
      <c r="L1716" t="s">
        <v>187</v>
      </c>
    </row>
    <row r="1717" spans="1:12" x14ac:dyDescent="0.35">
      <c r="A1717" t="s">
        <v>149</v>
      </c>
      <c r="B1717" t="s">
        <v>196</v>
      </c>
      <c r="C1717" t="s">
        <v>194</v>
      </c>
      <c r="D1717">
        <f>VLOOKUP(мпф1[[#This Row],[Номенклатура]],[1]!Таблица213[[product_name]:[упаковка]],7,FALSE)</f>
        <v>711</v>
      </c>
      <c r="E1717" t="s">
        <v>73</v>
      </c>
      <c r="F1717" s="7">
        <v>4569.8748910131426</v>
      </c>
      <c r="G1717" t="str">
        <f>VLOOKUP(мпф1[[#This Row],[артикул]],[1]!Таблица213[[code]:[упаковка]],4,FALSE)</f>
        <v>ОХЛ</v>
      </c>
      <c r="H1717" t="str">
        <f>VLOOKUP(мпф1[[#This Row],[артикул]],[1]!Таблица213[[code]:[упаковка]],5,FALSE)</f>
        <v>бедро</v>
      </c>
      <c r="I1717" s="7" cm="1">
        <f t="array" ref="I1717">INDEX('[1]прайс ЗПП'!$A$1:$D$1080,MATCH(1,(мпф1[[#This Row],[артикул]]='[1]прайс ЗПП'!$B$1:$B$1080)*(мпф1[[#This Row],[Source.Name.1]]='[1]прайс ЗПП'!$A$1:$A$1080),0),4)</f>
        <v>815.33540730986954</v>
      </c>
      <c r="J1717" s="7">
        <f>мпф1[[#This Row],[цена]]*мпф1[[#This Row],[объем]]</f>
        <v>3725980.8056193464</v>
      </c>
      <c r="K1717" s="7">
        <v>50.064999999999998</v>
      </c>
      <c r="L1717" t="s">
        <v>187</v>
      </c>
    </row>
    <row r="1718" spans="1:12" x14ac:dyDescent="0.35">
      <c r="A1718" t="s">
        <v>149</v>
      </c>
      <c r="B1718" t="s">
        <v>196</v>
      </c>
      <c r="C1718" t="s">
        <v>194</v>
      </c>
      <c r="D1718">
        <f>VLOOKUP(мпф1[[#This Row],[Номенклатура]],[1]!Таблица213[[product_name]:[упаковка]],7,FALSE)</f>
        <v>712</v>
      </c>
      <c r="E1718" t="s">
        <v>30</v>
      </c>
      <c r="F1718" s="7">
        <v>50.553902710437541</v>
      </c>
      <c r="G1718" t="str">
        <f>VLOOKUP(мпф1[[#This Row],[артикул]],[1]!Таблица213[[code]:[упаковка]],4,FALSE)</f>
        <v>ОХЛ</v>
      </c>
      <c r="H1718" t="str">
        <f>VLOOKUP(мпф1[[#This Row],[артикул]],[1]!Таблица213[[code]:[упаковка]],5,FALSE)</f>
        <v>голень</v>
      </c>
      <c r="I1718" s="7" cm="1">
        <f t="array" ref="I1718">INDEX('[1]прайс ЗПП'!$A$1:$D$1080,MATCH(1,(мпф1[[#This Row],[артикул]]='[1]прайс ЗПП'!$B$1:$B$1080)*(мпф1[[#This Row],[Source.Name.1]]='[1]прайс ЗПП'!$A$1:$A$1080),0),4)</f>
        <v>881.2573467552927</v>
      </c>
      <c r="J1718" s="7">
        <f>мпф1[[#This Row],[цена]]*мпф1[[#This Row],[объем]]</f>
        <v>44550.99817072539</v>
      </c>
      <c r="K1718" s="7">
        <v>2842.62</v>
      </c>
      <c r="L1718" t="s">
        <v>187</v>
      </c>
    </row>
    <row r="1719" spans="1:12" x14ac:dyDescent="0.35">
      <c r="A1719" t="s">
        <v>149</v>
      </c>
      <c r="B1719" t="s">
        <v>196</v>
      </c>
      <c r="C1719" t="s">
        <v>194</v>
      </c>
      <c r="D1719">
        <f>VLOOKUP(мпф1[[#This Row],[Номенклатура]],[1]!Таблица213[[product_name]:[упаковка]],7,FALSE)</f>
        <v>713</v>
      </c>
      <c r="E1719" t="s">
        <v>74</v>
      </c>
      <c r="F1719" s="7">
        <v>2568.923855139717</v>
      </c>
      <c r="G1719" t="str">
        <f>VLOOKUP(мпф1[[#This Row],[артикул]],[1]!Таблица213[[code]:[упаковка]],4,FALSE)</f>
        <v>ОХЛ</v>
      </c>
      <c r="H1719" t="str">
        <f>VLOOKUP(мпф1[[#This Row],[артикул]],[1]!Таблица213[[code]:[упаковка]],5,FALSE)</f>
        <v>голень</v>
      </c>
      <c r="I1719" s="7" cm="1">
        <f t="array" ref="I1719">INDEX('[1]прайс ЗПП'!$A$1:$D$1080,MATCH(1,(мпф1[[#This Row],[артикул]]='[1]прайс ЗПП'!$B$1:$B$1080)*(мпф1[[#This Row],[Source.Name.1]]='[1]прайс ЗПП'!$A$1:$A$1080),0),4)</f>
        <v>846.90968804083275</v>
      </c>
      <c r="J1719" s="7">
        <f>мпф1[[#This Row],[цена]]*мпф1[[#This Row],[объем]]</f>
        <v>2175646.5007570311</v>
      </c>
      <c r="K1719" s="7">
        <v>51.295000000000002</v>
      </c>
      <c r="L1719" t="s">
        <v>187</v>
      </c>
    </row>
    <row r="1720" spans="1:12" x14ac:dyDescent="0.35">
      <c r="A1720" t="s">
        <v>149</v>
      </c>
      <c r="B1720" t="s">
        <v>196</v>
      </c>
      <c r="C1720" t="s">
        <v>194</v>
      </c>
      <c r="D1720">
        <f>VLOOKUP(мпф1[[#This Row],[Номенклатура]],[1]!Таблица213[[product_name]:[упаковка]],7,FALSE)</f>
        <v>714</v>
      </c>
      <c r="E1720" t="s">
        <v>32</v>
      </c>
      <c r="F1720" s="7">
        <v>51.795914102304884</v>
      </c>
      <c r="G1720" t="str">
        <f>VLOOKUP(мпф1[[#This Row],[артикул]],[1]!Таблица213[[code]:[упаковка]],4,FALSE)</f>
        <v>ОХЛ</v>
      </c>
      <c r="H1720" t="str">
        <f>VLOOKUP(мпф1[[#This Row],[артикул]],[1]!Таблица213[[code]:[упаковка]],5,FALSE)</f>
        <v>крыло</v>
      </c>
      <c r="I1720" s="7" cm="1">
        <f t="array" ref="I1720">INDEX('[1]прайс ЗПП'!$A$1:$D$1080,MATCH(1,(мпф1[[#This Row],[артикул]]='[1]прайс ЗПП'!$B$1:$B$1080)*(мпф1[[#This Row],[Source.Name.1]]='[1]прайс ЗПП'!$A$1:$A$1080),0),4)</f>
        <v>863.97117439677174</v>
      </c>
      <c r="J1720" s="7">
        <f>мпф1[[#This Row],[цена]]*мпф1[[#This Row],[объем]]</f>
        <v>44750.176735922665</v>
      </c>
      <c r="K1720" s="7">
        <v>2842.3</v>
      </c>
      <c r="L1720" t="s">
        <v>187</v>
      </c>
    </row>
    <row r="1721" spans="1:12" x14ac:dyDescent="0.35">
      <c r="A1721" t="s">
        <v>149</v>
      </c>
      <c r="B1721" t="s">
        <v>196</v>
      </c>
      <c r="C1721" t="s">
        <v>194</v>
      </c>
      <c r="D1721">
        <f>VLOOKUP(мпф1[[#This Row],[Номенклатура]],[1]!Таблица213[[product_name]:[упаковка]],7,FALSE)</f>
        <v>715</v>
      </c>
      <c r="E1721" t="s">
        <v>75</v>
      </c>
      <c r="F1721" s="7">
        <v>2055.761099573067</v>
      </c>
      <c r="G1721" t="str">
        <f>VLOOKUP(мпф1[[#This Row],[артикул]],[1]!Таблица213[[code]:[упаковка]],4,FALSE)</f>
        <v>ОХЛ</v>
      </c>
      <c r="H1721" t="str">
        <f>VLOOKUP(мпф1[[#This Row],[артикул]],[1]!Таблица213[[code]:[упаковка]],5,FALSE)</f>
        <v>крыло</v>
      </c>
      <c r="I1721" s="7" cm="1">
        <f t="array" ref="I1721">INDEX('[1]прайс ЗПП'!$A$1:$D$1080,MATCH(1,(мпф1[[#This Row],[артикул]]='[1]прайс ЗПП'!$B$1:$B$1080)*(мпф1[[#This Row],[Source.Name.1]]='[1]прайс ЗПП'!$A$1:$A$1080),0),4)</f>
        <v>832.38313574687209</v>
      </c>
      <c r="J1721" s="7">
        <f>мпф1[[#This Row],[цена]]*мпф1[[#This Row],[объем]]</f>
        <v>1711180.8704090673</v>
      </c>
      <c r="K1721" s="7">
        <v>403.2</v>
      </c>
      <c r="L1721" t="s">
        <v>187</v>
      </c>
    </row>
    <row r="1722" spans="1:12" x14ac:dyDescent="0.35">
      <c r="A1722" t="s">
        <v>149</v>
      </c>
      <c r="B1722" t="s">
        <v>196</v>
      </c>
      <c r="C1722" t="s">
        <v>194</v>
      </c>
      <c r="D1722">
        <f>VLOOKUP(мпф1[[#This Row],[Номенклатура]],[1]!Таблица213[[product_name]:[упаковка]],7,FALSE)</f>
        <v>717</v>
      </c>
      <c r="E1722" t="s">
        <v>76</v>
      </c>
      <c r="F1722" s="7">
        <v>1030.5665256421164</v>
      </c>
      <c r="G1722" t="str">
        <f>VLOOKUP(мпф1[[#This Row],[артикул]],[1]!Таблица213[[code]:[упаковка]],4,FALSE)</f>
        <v>ОХЛ</v>
      </c>
      <c r="H1722" t="str">
        <f>VLOOKUP(мпф1[[#This Row],[артикул]],[1]!Таблица213[[code]:[упаковка]],5,FALSE)</f>
        <v>четвертина</v>
      </c>
      <c r="I1722" s="7" cm="1">
        <f t="array" ref="I1722">INDEX('[1]прайс ЗПП'!$A$1:$D$1080,MATCH(1,(мпф1[[#This Row],[артикул]]='[1]прайс ЗПП'!$B$1:$B$1080)*(мпф1[[#This Row],[Source.Name.1]]='[1]прайс ЗПП'!$A$1:$A$1080),0),4)</f>
        <v>798.5908177835737</v>
      </c>
      <c r="J1722" s="7">
        <f>мпф1[[#This Row],[цена]]*мпф1[[#This Row],[объем]]</f>
        <v>823000.96449291403</v>
      </c>
      <c r="K1722" s="7">
        <v>97.38</v>
      </c>
      <c r="L1722" t="s">
        <v>187</v>
      </c>
    </row>
    <row r="1723" spans="1:12" x14ac:dyDescent="0.35">
      <c r="A1723" t="s">
        <v>149</v>
      </c>
      <c r="B1723" t="s">
        <v>196</v>
      </c>
      <c r="C1723" t="s">
        <v>194</v>
      </c>
      <c r="D1723">
        <f>VLOOKUP(мпф1[[#This Row],[Номенклатура]],[1]!Таблица213[[product_name]:[упаковка]],7,FALSE)</f>
        <v>718</v>
      </c>
      <c r="E1723" t="s">
        <v>36</v>
      </c>
      <c r="F1723" s="7">
        <v>98.330950682960307</v>
      </c>
      <c r="G1723" t="str">
        <f>VLOOKUP(мпф1[[#This Row],[артикул]],[1]!Таблица213[[code]:[упаковка]],4,FALSE)</f>
        <v>ОХЛ</v>
      </c>
      <c r="H1723" t="str">
        <f>VLOOKUP(мпф1[[#This Row],[артикул]],[1]!Таблица213[[code]:[упаковка]],5,FALSE)</f>
        <v>филе</v>
      </c>
      <c r="I1723" s="7" cm="1">
        <f t="array" ref="I1723">INDEX('[1]прайс ЗПП'!$A$1:$D$1080,MATCH(1,(мпф1[[#This Row],[артикул]]='[1]прайс ЗПП'!$B$1:$B$1080)*(мпф1[[#This Row],[Source.Name.1]]='[1]прайс ЗПП'!$A$1:$A$1080),0),4)</f>
        <v>1117.5793608256045</v>
      </c>
      <c r="J1723" s="7">
        <f>мпф1[[#This Row],[цена]]*мпф1[[#This Row],[объем]]</f>
        <v>109892.64101363681</v>
      </c>
      <c r="K1723" s="7">
        <v>3051</v>
      </c>
      <c r="L1723" t="s">
        <v>187</v>
      </c>
    </row>
    <row r="1724" spans="1:12" x14ac:dyDescent="0.35">
      <c r="A1724" t="s">
        <v>149</v>
      </c>
      <c r="B1724" t="s">
        <v>196</v>
      </c>
      <c r="C1724" t="s">
        <v>194</v>
      </c>
      <c r="D1724">
        <f>VLOOKUP(мпф1[[#This Row],[Номенклатура]],[1]!Таблица213[[product_name]:[упаковка]],7,FALSE)</f>
        <v>719</v>
      </c>
      <c r="E1724" t="s">
        <v>77</v>
      </c>
      <c r="F1724" s="7">
        <v>4307.6590225252485</v>
      </c>
      <c r="G1724" t="str">
        <f>VLOOKUP(мпф1[[#This Row],[артикул]],[1]!Таблица213[[code]:[упаковка]],4,FALSE)</f>
        <v>ОХЛ</v>
      </c>
      <c r="H1724" t="str">
        <f>VLOOKUP(мпф1[[#This Row],[артикул]],[1]!Таблица213[[code]:[упаковка]],5,FALSE)</f>
        <v>филе</v>
      </c>
      <c r="I1724" s="7" cm="1">
        <f t="array" ref="I1724">INDEX('[1]прайс ЗПП'!$A$1:$D$1080,MATCH(1,(мпф1[[#This Row],[артикул]]='[1]прайс ЗПП'!$B$1:$B$1080)*(мпф1[[#This Row],[Source.Name.1]]='[1]прайс ЗПП'!$A$1:$A$1080),0),4)</f>
        <v>1081.9224042223073</v>
      </c>
      <c r="J1724" s="7">
        <f>мпф1[[#This Row],[цена]]*мпф1[[#This Row],[объем]]</f>
        <v>4660552.8062204309</v>
      </c>
      <c r="K1724" s="7">
        <v>501.31299999999999</v>
      </c>
      <c r="L1724" t="s">
        <v>187</v>
      </c>
    </row>
    <row r="1725" spans="1:12" x14ac:dyDescent="0.35">
      <c r="A1725" t="s">
        <v>149</v>
      </c>
      <c r="B1725" t="s">
        <v>196</v>
      </c>
      <c r="C1725" t="s">
        <v>194</v>
      </c>
      <c r="D1725">
        <f>VLOOKUP(мпф1[[#This Row],[Номенклатура]],[1]!Таблица213[[product_name]:[упаковка]],7,FALSE)</f>
        <v>725</v>
      </c>
      <c r="E1725" t="s">
        <v>78</v>
      </c>
      <c r="F1725" s="7">
        <v>1026.0983139274717</v>
      </c>
      <c r="G1725" t="str">
        <f>VLOOKUP(мпф1[[#This Row],[артикул]],[1]!Таблица213[[code]:[упаковка]],4,FALSE)</f>
        <v>ОХЛ</v>
      </c>
      <c r="H1725" t="str">
        <f>VLOOKUP(мпф1[[#This Row],[артикул]],[1]!Таблица213[[code]:[упаковка]],5,FALSE)</f>
        <v>грудка</v>
      </c>
      <c r="I1725" s="7" cm="1">
        <f t="array" ref="I1725">INDEX('[1]прайс ЗПП'!$A$1:$D$1080,MATCH(1,(мпф1[[#This Row],[артикул]]='[1]прайс ЗПП'!$B$1:$B$1080)*(мпф1[[#This Row],[Source.Name.1]]='[1]прайс ЗПП'!$A$1:$A$1080),0),4)</f>
        <v>864.02273416654589</v>
      </c>
      <c r="J1725" s="7">
        <f>мпф1[[#This Row],[цена]]*мпф1[[#This Row],[объем]]</f>
        <v>886572.27072329691</v>
      </c>
      <c r="K1725" s="7">
        <v>306.8</v>
      </c>
      <c r="L1725" t="s">
        <v>187</v>
      </c>
    </row>
    <row r="1726" spans="1:12" x14ac:dyDescent="0.35">
      <c r="A1726" t="s">
        <v>149</v>
      </c>
      <c r="B1726" t="s">
        <v>196</v>
      </c>
      <c r="C1726" t="s">
        <v>194</v>
      </c>
      <c r="D1726">
        <f>VLOOKUP(мпф1[[#This Row],[Номенклатура]],[1]!Таблица213[[product_name]:[упаковка]],7,FALSE)</f>
        <v>29</v>
      </c>
      <c r="E1726" t="s">
        <v>79</v>
      </c>
      <c r="F1726" s="7">
        <v>512.35494327925721</v>
      </c>
      <c r="G1726" t="str">
        <f>VLOOKUP(мпф1[[#This Row],[артикул]],[1]!Таблица213[[code]:[упаковка]],4,FALSE)</f>
        <v>ОХЛ</v>
      </c>
      <c r="H1726" t="str">
        <f>VLOOKUP(мпф1[[#This Row],[артикул]],[1]!Таблица213[[code]:[упаковка]],5,FALSE)</f>
        <v>табак</v>
      </c>
      <c r="I1726" s="7" cm="1">
        <f t="array" ref="I1726">INDEX('[1]прайс ЗПП'!$A$1:$D$1080,MATCH(1,(мпф1[[#This Row],[артикул]]='[1]прайс ЗПП'!$B$1:$B$1080)*(мпф1[[#This Row],[Source.Name.1]]='[1]прайс ЗПП'!$A$1:$A$1080),0),4)</f>
        <v>756.2715951427773</v>
      </c>
      <c r="J1726" s="7">
        <f>мпф1[[#This Row],[цена]]*мпф1[[#This Row],[объем]]</f>
        <v>387479.49023309106</v>
      </c>
      <c r="K1726" s="7">
        <v>1522.2</v>
      </c>
      <c r="L1726" t="s">
        <v>187</v>
      </c>
    </row>
    <row r="1727" spans="1:12" x14ac:dyDescent="0.35">
      <c r="A1727" t="s">
        <v>149</v>
      </c>
      <c r="B1727" t="s">
        <v>196</v>
      </c>
      <c r="C1727" t="s">
        <v>194</v>
      </c>
      <c r="D1727">
        <f>VLOOKUP(мпф1[[#This Row],[Номенклатура]],[1]!Таблица213[[product_name]:[упаковка]],7,FALSE)</f>
        <v>30</v>
      </c>
      <c r="E1727" s="22" t="s">
        <v>80</v>
      </c>
      <c r="F1727" s="7">
        <v>2561.7747163962858</v>
      </c>
      <c r="G1727" t="str">
        <f>VLOOKUP(мпф1[[#This Row],[артикул]],[1]!Таблица213[[code]:[упаковка]],4,FALSE)</f>
        <v>ОХЛ</v>
      </c>
      <c r="H1727" t="str">
        <f>VLOOKUP(мпф1[[#This Row],[артикул]],[1]!Таблица213[[code]:[упаковка]],5,FALSE)</f>
        <v>рагу</v>
      </c>
      <c r="I1727" s="7" cm="1">
        <f t="array" ref="I1727">INDEX('[1]прайс ЗПП'!$A$1:$D$1080,MATCH(1,(мпф1[[#This Row],[артикул]]='[1]прайс ЗПП'!$B$1:$B$1080)*(мпф1[[#This Row],[Source.Name.1]]='[1]прайс ЗПП'!$A$1:$A$1080),0),4)</f>
        <v>711.47117573963283</v>
      </c>
      <c r="J1727" s="7">
        <f>мпф1[[#This Row],[цена]]*мпф1[[#This Row],[объем]]</f>
        <v>1822628.8694545298</v>
      </c>
      <c r="K1727" s="7">
        <v>1010.8000000000001</v>
      </c>
      <c r="L1727" t="s">
        <v>187</v>
      </c>
    </row>
    <row r="1728" spans="1:12" x14ac:dyDescent="0.35">
      <c r="A1728" t="s">
        <v>149</v>
      </c>
      <c r="B1728" t="s">
        <v>196</v>
      </c>
      <c r="C1728" t="s">
        <v>194</v>
      </c>
      <c r="D1728">
        <f>VLOOKUP(мпф1[[#This Row],[Номенклатура]],[1]!Таблица213[[product_name]:[упаковка]],7,FALSE)</f>
        <v>781</v>
      </c>
      <c r="E1728" t="s">
        <v>188</v>
      </c>
      <c r="F1728" s="7">
        <v>2054.7715295210101</v>
      </c>
      <c r="G1728" t="str">
        <f>VLOOKUP(мпф1[[#This Row],[артикул]],[1]!Таблица213[[code]:[упаковка]],4,FALSE)</f>
        <v>ОХЛ</v>
      </c>
      <c r="H1728" t="str">
        <f>VLOOKUP(мпф1[[#This Row],[артикул]],[1]!Таблица213[[code]:[упаковка]],5,FALSE)</f>
        <v>спинка</v>
      </c>
      <c r="I1728" s="7" cm="1">
        <f t="array" ref="I1728">INDEX('[1]прайс ЗПП'!$A$1:$D$1080,MATCH(1,(мпф1[[#This Row],[артикул]]='[1]прайс ЗПП'!$B$1:$B$1080)*(мпф1[[#This Row],[Source.Name.1]]='[1]прайс ЗПП'!$A$1:$A$1080),0),4)</f>
        <v>364.1780019666802</v>
      </c>
      <c r="J1728" s="7">
        <f>мпф1[[#This Row],[цена]]*мпф1[[#This Row],[объем]]</f>
        <v>748302.59011898085</v>
      </c>
      <c r="K1728" s="7">
        <v>502.895212712079</v>
      </c>
      <c r="L1728" t="s">
        <v>187</v>
      </c>
    </row>
    <row r="1729" spans="1:12" x14ac:dyDescent="0.35">
      <c r="A1729" t="s">
        <v>149</v>
      </c>
      <c r="B1729" t="s">
        <v>196</v>
      </c>
      <c r="C1729" t="s">
        <v>194</v>
      </c>
      <c r="D1729">
        <f>VLOOKUP(мпф1[[#This Row],[Номенклатура]],[1]!Таблица213[[product_name]:[упаковка]],7,FALSE)</f>
        <v>731</v>
      </c>
      <c r="E1729" t="s">
        <v>81</v>
      </c>
      <c r="F1729" s="7">
        <v>817.44407068928524</v>
      </c>
      <c r="G1729" t="str">
        <f>VLOOKUP(мпф1[[#This Row],[артикул]],[1]!Таблица213[[code]:[упаковка]],4,FALSE)</f>
        <v>ОХЛ</v>
      </c>
      <c r="H1729" t="str">
        <f>VLOOKUP(мпф1[[#This Row],[артикул]],[1]!Таблица213[[code]:[упаковка]],5,FALSE)</f>
        <v>желудки</v>
      </c>
      <c r="I1729" s="7" cm="1">
        <f t="array" ref="I1729">INDEX('[1]прайс ЗПП'!$A$1:$D$1080,MATCH(1,(мпф1[[#This Row],[артикул]]='[1]прайс ЗПП'!$B$1:$B$1080)*(мпф1[[#This Row],[Source.Name.1]]='[1]прайс ЗПП'!$A$1:$A$1080),0),4)</f>
        <v>540.65671721539525</v>
      </c>
      <c r="J1729" s="7">
        <f>мпф1[[#This Row],[цена]]*мпф1[[#This Row],[объем]]</f>
        <v>441956.62776605843</v>
      </c>
      <c r="K1729" s="7">
        <v>705.6</v>
      </c>
      <c r="L1729" t="s">
        <v>187</v>
      </c>
    </row>
    <row r="1730" spans="1:12" x14ac:dyDescent="0.35">
      <c r="A1730" t="s">
        <v>149</v>
      </c>
      <c r="B1730" t="s">
        <v>196</v>
      </c>
      <c r="C1730" t="s">
        <v>194</v>
      </c>
      <c r="D1730">
        <f>VLOOKUP(мпф1[[#This Row],[Номенклатура]],[1]!Таблица213[[product_name]:[упаковка]],7,FALSE)</f>
        <v>733</v>
      </c>
      <c r="E1730" t="s">
        <v>82</v>
      </c>
      <c r="F1730" s="7">
        <v>1030.5665256421164</v>
      </c>
      <c r="G1730" t="str">
        <f>VLOOKUP(мпф1[[#This Row],[артикул]],[1]!Таблица213[[code]:[упаковка]],4,FALSE)</f>
        <v>ОХЛ</v>
      </c>
      <c r="H1730" t="str">
        <f>VLOOKUP(мпф1[[#This Row],[артикул]],[1]!Таблица213[[code]:[упаковка]],5,FALSE)</f>
        <v>печень</v>
      </c>
      <c r="I1730" s="7" cm="1">
        <f t="array" ref="I1730">INDEX('[1]прайс ЗПП'!$A$1:$D$1080,MATCH(1,(мпф1[[#This Row],[артикул]]='[1]прайс ЗПП'!$B$1:$B$1080)*(мпф1[[#This Row],[Source.Name.1]]='[1]прайс ЗПП'!$A$1:$A$1080),0),4)</f>
        <v>514.65802229078804</v>
      </c>
      <c r="J1730" s="7">
        <f>мпф1[[#This Row],[цена]]*мпф1[[#This Row],[объем]]</f>
        <v>530389.32992606028</v>
      </c>
      <c r="K1730" s="7">
        <v>508.40000000000003</v>
      </c>
      <c r="L1730" t="s">
        <v>187</v>
      </c>
    </row>
    <row r="1731" spans="1:12" x14ac:dyDescent="0.35">
      <c r="A1731" t="s">
        <v>149</v>
      </c>
      <c r="B1731" t="s">
        <v>196</v>
      </c>
      <c r="C1731" t="s">
        <v>194</v>
      </c>
      <c r="D1731">
        <f>VLOOKUP(мпф1[[#This Row],[Номенклатура]],[1]!Таблица213[[product_name]:[упаковка]],7,FALSE)</f>
        <v>735</v>
      </c>
      <c r="E1731" t="s">
        <v>83</v>
      </c>
      <c r="F1731" s="7">
        <v>823.02801330451177</v>
      </c>
      <c r="G1731" t="str">
        <f>VLOOKUP(мпф1[[#This Row],[артикул]],[1]!Таблица213[[code]:[упаковка]],4,FALSE)</f>
        <v>ОХЛ</v>
      </c>
      <c r="H1731" t="str">
        <f>VLOOKUP(мпф1[[#This Row],[артикул]],[1]!Таблица213[[code]:[упаковка]],5,FALSE)</f>
        <v>сердце</v>
      </c>
      <c r="I1731" s="7" cm="1">
        <f t="array" ref="I1731">INDEX('[1]прайс ЗПП'!$A$1:$D$1080,MATCH(1,(мпф1[[#This Row],[артикул]]='[1]прайс ЗПП'!$B$1:$B$1080)*(мпф1[[#This Row],[Source.Name.1]]='[1]прайс ЗПП'!$A$1:$A$1080),0),4)</f>
        <v>871.08169051529126</v>
      </c>
      <c r="J1731" s="7">
        <f>мпф1[[#This Row],[цена]]*мпф1[[#This Row],[объем]]</f>
        <v>716924.63317073579</v>
      </c>
      <c r="K1731" s="7">
        <v>2610.1549843984885</v>
      </c>
      <c r="L1731" t="s">
        <v>187</v>
      </c>
    </row>
    <row r="1732" spans="1:12" x14ac:dyDescent="0.35">
      <c r="A1732" t="s">
        <v>149</v>
      </c>
      <c r="B1732" t="s">
        <v>196</v>
      </c>
      <c r="C1732" t="s">
        <v>194</v>
      </c>
      <c r="D1732">
        <f>VLOOKUP(мпф1[[#This Row],[Номенклатура]],[1]!Таблица213[[product_name]:[упаковка]],7,FALSE)</f>
        <v>204</v>
      </c>
      <c r="E1732" t="s">
        <v>84</v>
      </c>
      <c r="F1732" s="7">
        <v>1020.3537264347681</v>
      </c>
      <c r="G1732" t="str">
        <f>VLOOKUP(мпф1[[#This Row],[артикул]],[1]!Таблица213[[code]:[упаковка]],4,FALSE)</f>
        <v>ОХЛ</v>
      </c>
      <c r="H1732" t="str">
        <f>VLOOKUP(мпф1[[#This Row],[артикул]],[1]!Таблица213[[code]:[упаковка]],5,FALSE)</f>
        <v>крыло</v>
      </c>
      <c r="I1732" s="7" cm="1">
        <f t="array" ref="I1732">INDEX('[1]прайс ЗПП'!$A$1:$D$1080,MATCH(1,(мпф1[[#This Row],[артикул]]='[1]прайс ЗПП'!$B$1:$B$1080)*(мпф1[[#This Row],[Source.Name.1]]='[1]прайс ЗПП'!$A$1:$A$1080),0),4)</f>
        <v>847.92126041880965</v>
      </c>
      <c r="J1732" s="7">
        <f>мпф1[[#This Row],[цена]]*мпф1[[#This Row],[объем]]</f>
        <v>865179.61779159785</v>
      </c>
      <c r="K1732" s="7">
        <v>537.06421950291019</v>
      </c>
      <c r="L1732" t="s">
        <v>187</v>
      </c>
    </row>
    <row r="1733" spans="1:12" x14ac:dyDescent="0.35">
      <c r="A1733" t="s">
        <v>149</v>
      </c>
      <c r="B1733" t="s">
        <v>196</v>
      </c>
      <c r="C1733" t="s">
        <v>194</v>
      </c>
      <c r="D1733">
        <f>VLOOKUP(мпф1[[#This Row],[Номенклатура]],[1]!Таблица213[[product_name]:[упаковка]],7,FALSE)</f>
        <v>959</v>
      </c>
      <c r="E1733" t="s">
        <v>85</v>
      </c>
      <c r="F1733" s="7">
        <v>613.53169893544271</v>
      </c>
      <c r="G1733" t="str">
        <f>VLOOKUP(мпф1[[#This Row],[артикул]],[1]!Таблица213[[code]:[упаковка]],4,FALSE)</f>
        <v>ОХЛ</v>
      </c>
      <c r="H1733" t="str">
        <f>VLOOKUP(мпф1[[#This Row],[артикул]],[1]!Таблица213[[code]:[упаковка]],5,FALSE)</f>
        <v>табак</v>
      </c>
      <c r="I1733" s="7" cm="1">
        <f t="array" ref="I1733">INDEX('[1]прайс ЗПП'!$A$1:$D$1080,MATCH(1,(мпф1[[#This Row],[артикул]]='[1]прайс ЗПП'!$B$1:$B$1080)*(мпф1[[#This Row],[Source.Name.1]]='[1]прайс ЗПП'!$A$1:$A$1080),0),4)</f>
        <v>680.354040602081</v>
      </c>
      <c r="J1733" s="7">
        <f>мпф1[[#This Row],[цена]]*мпф1[[#This Row],[объем]]</f>
        <v>417418.77040818793</v>
      </c>
      <c r="K1733" s="7">
        <v>1608.7877927562447</v>
      </c>
      <c r="L1733" t="s">
        <v>187</v>
      </c>
    </row>
    <row r="1734" spans="1:12" x14ac:dyDescent="0.35">
      <c r="A1734" t="s">
        <v>149</v>
      </c>
      <c r="B1734" t="s">
        <v>196</v>
      </c>
      <c r="C1734" t="s">
        <v>194</v>
      </c>
      <c r="D1734">
        <f>VLOOKUP(мпф1[[#This Row],[Номенклатура]],[1]!Таблица213[[product_name]:[упаковка]],7,FALSE)</f>
        <v>952</v>
      </c>
      <c r="E1734" t="s">
        <v>86</v>
      </c>
      <c r="F1734" s="7">
        <v>824.41116290841626</v>
      </c>
      <c r="G1734" t="str">
        <f>VLOOKUP(мпф1[[#This Row],[артикул]],[1]!Таблица213[[code]:[упаковка]],4,FALSE)</f>
        <v>ОХЛ</v>
      </c>
      <c r="H1734" t="str">
        <f>VLOOKUP(мпф1[[#This Row],[артикул]],[1]!Таблица213[[code]:[упаковка]],5,FALSE)</f>
        <v>голень</v>
      </c>
      <c r="I1734" s="7" cm="1">
        <f t="array" ref="I1734">INDEX('[1]прайс ЗПП'!$A$1:$D$1080,MATCH(1,(мпф1[[#This Row],[артикул]]='[1]прайс ЗПП'!$B$1:$B$1080)*(мпф1[[#This Row],[Source.Name.1]]='[1]прайс ЗПП'!$A$1:$A$1080),0),4)</f>
        <v>890.1960637083148</v>
      </c>
      <c r="J1734" s="7">
        <f>мпф1[[#This Row],[цена]]*мпф1[[#This Row],[объем]]</f>
        <v>733887.57209826645</v>
      </c>
      <c r="K1734" s="7">
        <v>1669.4628821156487</v>
      </c>
      <c r="L1734" t="s">
        <v>187</v>
      </c>
    </row>
    <row r="1735" spans="1:12" x14ac:dyDescent="0.35">
      <c r="A1735" t="s">
        <v>149</v>
      </c>
      <c r="B1735" t="s">
        <v>196</v>
      </c>
      <c r="C1735" t="s">
        <v>194</v>
      </c>
      <c r="D1735">
        <f>VLOOKUP(мпф1[[#This Row],[Номенклатура]],[1]!Таблица213[[product_name]:[упаковка]],7,FALSE)</f>
        <v>953</v>
      </c>
      <c r="E1735" t="s">
        <v>87</v>
      </c>
      <c r="F1735" s="7">
        <v>819.11232106960824</v>
      </c>
      <c r="G1735" t="str">
        <f>VLOOKUP(мпф1[[#This Row],[артикул]],[1]!Таблица213[[code]:[упаковка]],4,FALSE)</f>
        <v>ОХЛ</v>
      </c>
      <c r="H1735" t="str">
        <f>VLOOKUP(мпф1[[#This Row],[артикул]],[1]!Таблица213[[code]:[упаковка]],5,FALSE)</f>
        <v>бедро</v>
      </c>
      <c r="I1735" s="7" cm="1">
        <f t="array" ref="I1735">INDEX('[1]прайс ЗПП'!$A$1:$D$1080,MATCH(1,(мпф1[[#This Row],[артикул]]='[1]прайс ЗПП'!$B$1:$B$1080)*(мпф1[[#This Row],[Source.Name.1]]='[1]прайс ЗПП'!$A$1:$A$1080),0),4)</f>
        <v>904.33128416673435</v>
      </c>
      <c r="J1735" s="7">
        <f>мпф1[[#This Row],[цена]]*мпф1[[#This Row],[объем]]</f>
        <v>740748.89718967327</v>
      </c>
      <c r="K1735" s="7">
        <v>530.76418421401081</v>
      </c>
      <c r="L1735" t="s">
        <v>187</v>
      </c>
    </row>
    <row r="1736" spans="1:12" x14ac:dyDescent="0.35">
      <c r="A1736" t="s">
        <v>149</v>
      </c>
      <c r="B1736" t="s">
        <v>196</v>
      </c>
      <c r="C1736" t="s">
        <v>194</v>
      </c>
      <c r="D1736">
        <f>VLOOKUP(мпф1[[#This Row],[Номенклатура]],[1]!Таблица213[[product_name]:[упаковка]],7,FALSE)</f>
        <v>954</v>
      </c>
      <c r="E1736" t="s">
        <v>191</v>
      </c>
      <c r="F1736" s="7">
        <v>205.47371095237077</v>
      </c>
      <c r="G1736" t="str">
        <f>VLOOKUP(мпф1[[#This Row],[артикул]],[1]!Таблица213[[code]:[упаковка]],4,FALSE)</f>
        <v>ОХЛ</v>
      </c>
      <c r="H1736" t="str">
        <f>VLOOKUP(мпф1[[#This Row],[артикул]],[1]!Таблица213[[code]:[упаковка]],5,FALSE)</f>
        <v>филе</v>
      </c>
      <c r="I1736" s="7" cm="1">
        <f t="array" ref="I1736">INDEX('[1]прайс ЗПП'!$A$1:$D$1080,MATCH(1,(мпф1[[#This Row],[артикул]]='[1]прайс ЗПП'!$B$1:$B$1080)*(мпф1[[#This Row],[Source.Name.1]]='[1]прайс ЗПП'!$A$1:$A$1080),0),4)</f>
        <v>1098.0721368440009</v>
      </c>
      <c r="J1736" s="7">
        <f>мпф1[[#This Row],[цена]]*мпф1[[#This Row],[объем]]</f>
        <v>225624.95685073634</v>
      </c>
      <c r="K1736" s="7">
        <v>1133.3371496479801</v>
      </c>
      <c r="L1736" t="s">
        <v>187</v>
      </c>
    </row>
    <row r="1737" spans="1:12" x14ac:dyDescent="0.35">
      <c r="A1737" t="s">
        <v>149</v>
      </c>
      <c r="B1737" t="s">
        <v>196</v>
      </c>
      <c r="C1737" t="s">
        <v>194</v>
      </c>
      <c r="D1737">
        <f>VLOOKUP(мпф1[[#This Row],[Номенклатура]],[1]!Таблица213[[product_name]:[упаковка]],7,FALSE)</f>
        <v>205</v>
      </c>
      <c r="E1737" t="s">
        <v>88</v>
      </c>
      <c r="F1737" s="7">
        <v>1541.95536323342</v>
      </c>
      <c r="G1737" t="str">
        <f>VLOOKUP(мпф1[[#This Row],[артикул]],[1]!Таблица213[[code]:[упаковка]],4,FALSE)</f>
        <v>ОХЛ</v>
      </c>
      <c r="H1737" t="str">
        <f>VLOOKUP(мпф1[[#This Row],[артикул]],[1]!Таблица213[[code]:[упаковка]],5,FALSE)</f>
        <v>рагу</v>
      </c>
      <c r="I1737" s="7" cm="1">
        <f t="array" ref="I1737">INDEX('[1]прайс ЗПП'!$A$1:$D$1080,MATCH(1,(мпф1[[#This Row],[артикул]]='[1]прайс ЗПП'!$B$1:$B$1080)*(мпф1[[#This Row],[Source.Name.1]]='[1]прайс ЗПП'!$A$1:$A$1080),0),4)</f>
        <v>601.0715719240178</v>
      </c>
      <c r="J1737" s="7">
        <f>мпф1[[#This Row],[цена]]*мпф1[[#This Row],[объем]]</f>
        <v>926825.53401538159</v>
      </c>
      <c r="K1737" s="7">
        <v>529.21523062077324</v>
      </c>
      <c r="L1737" t="s">
        <v>187</v>
      </c>
    </row>
    <row r="1738" spans="1:12" x14ac:dyDescent="0.35">
      <c r="A1738" t="s">
        <v>149</v>
      </c>
      <c r="B1738" t="s">
        <v>196</v>
      </c>
      <c r="C1738" t="s">
        <v>194</v>
      </c>
      <c r="D1738">
        <f>VLOOKUP(мпф1[[#This Row],[Номенклатура]],[1]!Таблица213[[product_name]:[упаковка]],7,FALSE)</f>
        <v>960</v>
      </c>
      <c r="E1738" t="s">
        <v>189</v>
      </c>
      <c r="F1738" s="7">
        <v>208.90193524374112</v>
      </c>
      <c r="G1738" t="str">
        <f>VLOOKUP(мпф1[[#This Row],[артикул]],[1]!Таблица213[[code]:[упаковка]],4,FALSE)</f>
        <v>ОХЛ</v>
      </c>
      <c r="H1738" t="str">
        <f>VLOOKUP(мпф1[[#This Row],[артикул]],[1]!Таблица213[[code]:[упаковка]],5,FALSE)</f>
        <v>крыло</v>
      </c>
      <c r="I1738" s="7" cm="1">
        <f t="array" ref="I1738">INDEX('[1]прайс ЗПП'!$A$1:$D$1080,MATCH(1,(мпф1[[#This Row],[артикул]]='[1]прайс ЗПП'!$B$1:$B$1080)*(мпф1[[#This Row],[Source.Name.1]]='[1]прайс ЗПП'!$A$1:$A$1080),0),4)</f>
        <v>854.54328396850292</v>
      </c>
      <c r="J1738" s="7">
        <f>мпф1[[#This Row],[цена]]*мпф1[[#This Row],[объем]]</f>
        <v>178515.74577056209</v>
      </c>
      <c r="K1738" s="7">
        <v>176.28136628882137</v>
      </c>
      <c r="L1738" t="s">
        <v>187</v>
      </c>
    </row>
    <row r="1739" spans="1:12" x14ac:dyDescent="0.35">
      <c r="A1739" t="s">
        <v>149</v>
      </c>
      <c r="B1739" t="s">
        <v>196</v>
      </c>
      <c r="C1739" t="s">
        <v>194</v>
      </c>
      <c r="D1739">
        <f>VLOOKUP(мпф1[[#This Row],[Номенклатура]],[1]!Таблица213[[product_name]:[упаковка]],7,FALSE)</f>
        <v>744</v>
      </c>
      <c r="E1739" t="s">
        <v>92</v>
      </c>
      <c r="F1739" s="7">
        <v>3078.976533399903</v>
      </c>
      <c r="G1739" t="str">
        <f>VLOOKUP(мпф1[[#This Row],[артикул]],[1]!Таблица213[[code]:[упаковка]],4,FALSE)</f>
        <v>ОХЛ</v>
      </c>
      <c r="H1739" t="str">
        <f>VLOOKUP(мпф1[[#This Row],[артикул]],[1]!Таблица213[[code]:[упаковка]],5,FALSE)</f>
        <v>шея</v>
      </c>
      <c r="I1739" s="7" cm="1">
        <f t="array" ref="I1739">INDEX('[1]прайс ЗПП'!$A$1:$D$1080,MATCH(1,(мпф1[[#This Row],[артикул]]='[1]прайс ЗПП'!$B$1:$B$1080)*(мпф1[[#This Row],[Source.Name.1]]='[1]прайс ЗПП'!$A$1:$A$1080),0),4)</f>
        <v>348.45623560761521</v>
      </c>
      <c r="J1739" s="7">
        <f>мпф1[[#This Row],[цена]]*мпф1[[#This Row],[объем]]</f>
        <v>1072888.5723527148</v>
      </c>
      <c r="K1739" s="7">
        <v>171.28810906248771</v>
      </c>
      <c r="L1739" t="s">
        <v>187</v>
      </c>
    </row>
    <row r="1740" spans="1:12" x14ac:dyDescent="0.35">
      <c r="A1740" t="s">
        <v>149</v>
      </c>
      <c r="B1740" t="s">
        <v>197</v>
      </c>
      <c r="C1740" t="s">
        <v>194</v>
      </c>
      <c r="D1740">
        <f>VLOOKUP(мпф1[[#This Row],[Номенклатура]],[1]!Таблица213[[product_name]:[упаковка]],7,FALSE)</f>
        <v>702</v>
      </c>
      <c r="E1740" t="s">
        <v>72</v>
      </c>
      <c r="F1740" s="7">
        <v>924.23823331396159</v>
      </c>
      <c r="G1740" t="str">
        <f>VLOOKUP(мпф1[[#This Row],[артикул]],[1]!Таблица213[[code]:[упаковка]],4,FALSE)</f>
        <v>ОХЛ</v>
      </c>
      <c r="H1740" t="str">
        <f>VLOOKUP(мпф1[[#This Row],[артикул]],[1]!Таблица213[[code]:[упаковка]],5,FALSE)</f>
        <v>тушка</v>
      </c>
      <c r="I1740" s="7" cm="1">
        <f t="array" ref="I1740">INDEX('[1]прайс ЗПП'!$A$1:$D$1080,MATCH(1,(мпф1[[#This Row],[артикул]]='[1]прайс ЗПП'!$B$1:$B$1080)*(мпф1[[#This Row],[Source.Name.1]]='[1]прайс ЗПП'!$A$1:$A$1080),0),4)</f>
        <v>797.87428624664904</v>
      </c>
      <c r="J1740" s="7">
        <f>мпф1[[#This Row],[цена]]*мпф1[[#This Row],[объем]]</f>
        <v>737425.92072724097</v>
      </c>
      <c r="K1740" s="7">
        <v>3049.2</v>
      </c>
      <c r="L1740" t="s">
        <v>187</v>
      </c>
    </row>
    <row r="1741" spans="1:12" x14ac:dyDescent="0.35">
      <c r="A1741" t="s">
        <v>149</v>
      </c>
      <c r="B1741" t="s">
        <v>197</v>
      </c>
      <c r="C1741" t="s">
        <v>194</v>
      </c>
      <c r="D1741">
        <f>VLOOKUP(мпф1[[#This Row],[Номенклатура]],[1]!Таблица213[[product_name]:[упаковка]],7,FALSE)</f>
        <v>711</v>
      </c>
      <c r="E1741" t="s">
        <v>73</v>
      </c>
      <c r="F1741" s="7">
        <v>6669.9041039353669</v>
      </c>
      <c r="G1741" t="str">
        <f>VLOOKUP(мпф1[[#This Row],[артикул]],[1]!Таблица213[[code]:[упаковка]],4,FALSE)</f>
        <v>ОХЛ</v>
      </c>
      <c r="H1741" t="str">
        <f>VLOOKUP(мпф1[[#This Row],[артикул]],[1]!Таблица213[[code]:[упаковка]],5,FALSE)</f>
        <v>бедро</v>
      </c>
      <c r="I1741" s="7" cm="1">
        <f t="array" ref="I1741">INDEX('[1]прайс ЗПП'!$A$1:$D$1080,MATCH(1,(мпф1[[#This Row],[артикул]]='[1]прайс ЗПП'!$B$1:$B$1080)*(мпф1[[#This Row],[Source.Name.1]]='[1]прайс ЗПП'!$A$1:$A$1080),0),4)</f>
        <v>815.33540730986954</v>
      </c>
      <c r="J1741" s="7">
        <f>мпф1[[#This Row],[цена]]*мпф1[[#This Row],[объем]]</f>
        <v>5438208.9792999132</v>
      </c>
      <c r="K1741" s="7">
        <v>54</v>
      </c>
      <c r="L1741" t="s">
        <v>187</v>
      </c>
    </row>
    <row r="1742" spans="1:12" x14ac:dyDescent="0.35">
      <c r="A1742" t="s">
        <v>149</v>
      </c>
      <c r="B1742" t="s">
        <v>197</v>
      </c>
      <c r="C1742" t="s">
        <v>194</v>
      </c>
      <c r="D1742">
        <f>VLOOKUP(мпф1[[#This Row],[Номенклатура]],[1]!Таблица213[[product_name]:[упаковка]],7,FALSE)</f>
        <v>713</v>
      </c>
      <c r="E1742" t="s">
        <v>74</v>
      </c>
      <c r="F1742" s="7">
        <v>2870.3792054877454</v>
      </c>
      <c r="G1742" t="str">
        <f>VLOOKUP(мпф1[[#This Row],[артикул]],[1]!Таблица213[[code]:[упаковка]],4,FALSE)</f>
        <v>ОХЛ</v>
      </c>
      <c r="H1742" t="str">
        <f>VLOOKUP(мпф1[[#This Row],[артикул]],[1]!Таблица213[[code]:[упаковка]],5,FALSE)</f>
        <v>голень</v>
      </c>
      <c r="I1742" s="7" cm="1">
        <f t="array" ref="I1742">INDEX('[1]прайс ЗПП'!$A$1:$D$1080,MATCH(1,(мпф1[[#This Row],[артикул]]='[1]прайс ЗПП'!$B$1:$B$1080)*(мпф1[[#This Row],[Source.Name.1]]='[1]прайс ЗПП'!$A$1:$A$1080),0),4)</f>
        <v>846.90968804083275</v>
      </c>
      <c r="J1742" s="7">
        <f>мпф1[[#This Row],[цена]]*мпф1[[#This Row],[объем]]</f>
        <v>2430951.95747852</v>
      </c>
      <c r="K1742" s="7">
        <v>711.90000000000009</v>
      </c>
      <c r="L1742" t="s">
        <v>187</v>
      </c>
    </row>
    <row r="1743" spans="1:12" x14ac:dyDescent="0.35">
      <c r="A1743" t="s">
        <v>149</v>
      </c>
      <c r="B1743" t="s">
        <v>197</v>
      </c>
      <c r="C1743" t="s">
        <v>194</v>
      </c>
      <c r="D1743">
        <f>VLOOKUP(мпф1[[#This Row],[Номенклатура]],[1]!Таблица213[[product_name]:[упаковка]],7,FALSE)</f>
        <v>715</v>
      </c>
      <c r="E1743" t="s">
        <v>75</v>
      </c>
      <c r="F1743" s="7">
        <v>2362.7903547041092</v>
      </c>
      <c r="G1743" t="str">
        <f>VLOOKUP(мпф1[[#This Row],[артикул]],[1]!Таблица213[[code]:[упаковка]],4,FALSE)</f>
        <v>ОХЛ</v>
      </c>
      <c r="H1743" t="str">
        <f>VLOOKUP(мпф1[[#This Row],[артикул]],[1]!Таблица213[[code]:[упаковка]],5,FALSE)</f>
        <v>крыло</v>
      </c>
      <c r="I1743" s="7" cm="1">
        <f t="array" ref="I1743">INDEX('[1]прайс ЗПП'!$A$1:$D$1080,MATCH(1,(мпф1[[#This Row],[артикул]]='[1]прайс ЗПП'!$B$1:$B$1080)*(мпф1[[#This Row],[Source.Name.1]]='[1]прайс ЗПП'!$A$1:$A$1080),0),4)</f>
        <v>832.38313574687209</v>
      </c>
      <c r="J1743" s="7">
        <f>мпф1[[#This Row],[цена]]*мпф1[[#This Row],[объем]]</f>
        <v>1966746.8445610707</v>
      </c>
      <c r="K1743" s="7">
        <v>98.415000000000006</v>
      </c>
      <c r="L1743" t="s">
        <v>187</v>
      </c>
    </row>
    <row r="1744" spans="1:12" x14ac:dyDescent="0.35">
      <c r="A1744" t="s">
        <v>149</v>
      </c>
      <c r="B1744" t="s">
        <v>197</v>
      </c>
      <c r="C1744" t="s">
        <v>194</v>
      </c>
      <c r="D1744">
        <f>VLOOKUP(мпф1[[#This Row],[Номенклатура]],[1]!Таблица213[[product_name]:[упаковка]],7,FALSE)</f>
        <v>717</v>
      </c>
      <c r="E1744" t="s">
        <v>76</v>
      </c>
      <c r="F1744" s="7">
        <v>928.78217743054927</v>
      </c>
      <c r="G1744" t="str">
        <f>VLOOKUP(мпф1[[#This Row],[артикул]],[1]!Таблица213[[code]:[упаковка]],4,FALSE)</f>
        <v>ОХЛ</v>
      </c>
      <c r="H1744" t="str">
        <f>VLOOKUP(мпф1[[#This Row],[артикул]],[1]!Таблица213[[code]:[упаковка]],5,FALSE)</f>
        <v>четвертина</v>
      </c>
      <c r="I1744" s="7" cm="1">
        <f t="array" ref="I1744">INDEX('[1]прайс ЗПП'!$A$1:$D$1080,MATCH(1,(мпф1[[#This Row],[артикул]]='[1]прайс ЗПП'!$B$1:$B$1080)*(мпф1[[#This Row],[Source.Name.1]]='[1]прайс ЗПП'!$A$1:$A$1080),0),4)</f>
        <v>798.5908177835737</v>
      </c>
      <c r="J1744" s="7">
        <f>мпф1[[#This Row],[цена]]*мпф1[[#This Row],[объем]]</f>
        <v>741716.91861707054</v>
      </c>
      <c r="K1744" s="7">
        <v>4578</v>
      </c>
      <c r="L1744" t="s">
        <v>187</v>
      </c>
    </row>
    <row r="1745" spans="1:12" x14ac:dyDescent="0.35">
      <c r="A1745" t="s">
        <v>149</v>
      </c>
      <c r="B1745" t="s">
        <v>197</v>
      </c>
      <c r="C1745" t="s">
        <v>194</v>
      </c>
      <c r="D1745">
        <f>VLOOKUP(мпф1[[#This Row],[Номенклатура]],[1]!Таблица213[[product_name]:[упаковка]],7,FALSE)</f>
        <v>719</v>
      </c>
      <c r="E1745" t="s">
        <v>77</v>
      </c>
      <c r="F1745" s="7">
        <v>4103.1815372787969</v>
      </c>
      <c r="G1745" t="str">
        <f>VLOOKUP(мпф1[[#This Row],[артикул]],[1]!Таблица213[[code]:[упаковка]],4,FALSE)</f>
        <v>ОХЛ</v>
      </c>
      <c r="H1745" t="str">
        <f>VLOOKUP(мпф1[[#This Row],[артикул]],[1]!Таблица213[[code]:[упаковка]],5,FALSE)</f>
        <v>филе</v>
      </c>
      <c r="I1745" s="7" cm="1">
        <f t="array" ref="I1745">INDEX('[1]прайс ЗПП'!$A$1:$D$1080,MATCH(1,(мпф1[[#This Row],[артикул]]='[1]прайс ЗПП'!$B$1:$B$1080)*(мпф1[[#This Row],[Source.Name.1]]='[1]прайс ЗПП'!$A$1:$A$1080),0),4)</f>
        <v>1081.9224042223073</v>
      </c>
      <c r="J1745" s="7">
        <f>мпф1[[#This Row],[цена]]*мпф1[[#This Row],[объем]]</f>
        <v>4439324.0337732583</v>
      </c>
      <c r="K1745" s="7">
        <v>50.064999999999998</v>
      </c>
      <c r="L1745" t="s">
        <v>187</v>
      </c>
    </row>
    <row r="1746" spans="1:12" x14ac:dyDescent="0.35">
      <c r="A1746" t="s">
        <v>149</v>
      </c>
      <c r="B1746" t="s">
        <v>197</v>
      </c>
      <c r="C1746" t="s">
        <v>194</v>
      </c>
      <c r="D1746">
        <f>VLOOKUP(мпф1[[#This Row],[Номенклатура]],[1]!Таблица213[[product_name]:[упаковка]],7,FALSE)</f>
        <v>725</v>
      </c>
      <c r="E1746" t="s">
        <v>78</v>
      </c>
      <c r="F1746" s="7">
        <v>1532.3068154650243</v>
      </c>
      <c r="G1746" t="str">
        <f>VLOOKUP(мпф1[[#This Row],[артикул]],[1]!Таблица213[[code]:[упаковка]],4,FALSE)</f>
        <v>ОХЛ</v>
      </c>
      <c r="H1746" t="str">
        <f>VLOOKUP(мпф1[[#This Row],[артикул]],[1]!Таблица213[[code]:[упаковка]],5,FALSE)</f>
        <v>грудка</v>
      </c>
      <c r="I1746" s="7" cm="1">
        <f t="array" ref="I1746">INDEX('[1]прайс ЗПП'!$A$1:$D$1080,MATCH(1,(мпф1[[#This Row],[артикул]]='[1]прайс ЗПП'!$B$1:$B$1080)*(мпф1[[#This Row],[Source.Name.1]]='[1]прайс ЗПП'!$A$1:$A$1080),0),4)</f>
        <v>864.02273416654589</v>
      </c>
      <c r="J1746" s="7">
        <f>мпф1[[#This Row],[цена]]*мпф1[[#This Row],[объем]]</f>
        <v>1323947.9242801231</v>
      </c>
      <c r="K1746" s="7">
        <v>2842.62</v>
      </c>
      <c r="L1746" t="s">
        <v>187</v>
      </c>
    </row>
    <row r="1747" spans="1:12" x14ac:dyDescent="0.35">
      <c r="A1747" t="s">
        <v>149</v>
      </c>
      <c r="B1747" t="s">
        <v>197</v>
      </c>
      <c r="C1747" t="s">
        <v>194</v>
      </c>
      <c r="D1747">
        <f>VLOOKUP(мпф1[[#This Row],[Номенклатура]],[1]!Таблица213[[product_name]:[упаковка]],7,FALSE)</f>
        <v>29</v>
      </c>
      <c r="E1747" t="s">
        <v>79</v>
      </c>
      <c r="F1747" s="7">
        <v>619.59202443072957</v>
      </c>
      <c r="G1747" t="str">
        <f>VLOOKUP(мпф1[[#This Row],[артикул]],[1]!Таблица213[[code]:[упаковка]],4,FALSE)</f>
        <v>ОХЛ</v>
      </c>
      <c r="H1747" t="str">
        <f>VLOOKUP(мпф1[[#This Row],[артикул]],[1]!Таблица213[[code]:[упаковка]],5,FALSE)</f>
        <v>табак</v>
      </c>
      <c r="I1747" s="7" cm="1">
        <f t="array" ref="I1747">INDEX('[1]прайс ЗПП'!$A$1:$D$1080,MATCH(1,(мпф1[[#This Row],[артикул]]='[1]прайс ЗПП'!$B$1:$B$1080)*(мпф1[[#This Row],[Source.Name.1]]='[1]прайс ЗПП'!$A$1:$A$1080),0),4)</f>
        <v>756.2715951427773</v>
      </c>
      <c r="J1747" s="7">
        <f>мпф1[[#This Row],[цена]]*мпф1[[#This Row],[объем]]</f>
        <v>468579.84865397052</v>
      </c>
      <c r="K1747" s="7">
        <v>51.295000000000002</v>
      </c>
      <c r="L1747" t="s">
        <v>187</v>
      </c>
    </row>
    <row r="1748" spans="1:12" x14ac:dyDescent="0.35">
      <c r="A1748" t="s">
        <v>149</v>
      </c>
      <c r="B1748" t="s">
        <v>197</v>
      </c>
      <c r="C1748" t="s">
        <v>194</v>
      </c>
      <c r="D1748">
        <f>VLOOKUP(мпф1[[#This Row],[Номенклатура]],[1]!Таблица213[[product_name]:[упаковка]],7,FALSE)</f>
        <v>30</v>
      </c>
      <c r="E1748" t="s">
        <v>80</v>
      </c>
      <c r="F1748" s="7">
        <v>1739.6237609016639</v>
      </c>
      <c r="G1748" t="str">
        <f>VLOOKUP(мпф1[[#This Row],[артикул]],[1]!Таблица213[[code]:[упаковка]],4,FALSE)</f>
        <v>ОХЛ</v>
      </c>
      <c r="H1748" t="str">
        <f>VLOOKUP(мпф1[[#This Row],[артикул]],[1]!Таблица213[[code]:[упаковка]],5,FALSE)</f>
        <v>рагу</v>
      </c>
      <c r="I1748" s="7" cm="1">
        <f t="array" ref="I1748">INDEX('[1]прайс ЗПП'!$A$1:$D$1080,MATCH(1,(мпф1[[#This Row],[артикул]]='[1]прайс ЗПП'!$B$1:$B$1080)*(мпф1[[#This Row],[Source.Name.1]]='[1]прайс ЗПП'!$A$1:$A$1080),0),4)</f>
        <v>711.47117573963283</v>
      </c>
      <c r="J1748" s="7">
        <f>мпф1[[#This Row],[цена]]*мпф1[[#This Row],[объем]]</f>
        <v>1237692.1625133087</v>
      </c>
      <c r="K1748" s="7">
        <v>2842.3</v>
      </c>
      <c r="L1748" t="s">
        <v>187</v>
      </c>
    </row>
    <row r="1749" spans="1:12" x14ac:dyDescent="0.35">
      <c r="A1749" t="s">
        <v>149</v>
      </c>
      <c r="B1749" t="s">
        <v>197</v>
      </c>
      <c r="C1749" t="s">
        <v>194</v>
      </c>
      <c r="D1749">
        <f>VLOOKUP(мпф1[[#This Row],[Номенклатура]],[1]!Таблица213[[product_name]:[упаковка]],7,FALSE)</f>
        <v>781</v>
      </c>
      <c r="E1749" t="s">
        <v>188</v>
      </c>
      <c r="F1749" s="7">
        <v>1235.548893568189</v>
      </c>
      <c r="G1749" t="str">
        <f>VLOOKUP(мпф1[[#This Row],[артикул]],[1]!Таблица213[[code]:[упаковка]],4,FALSE)</f>
        <v>ОХЛ</v>
      </c>
      <c r="H1749" t="str">
        <f>VLOOKUP(мпф1[[#This Row],[артикул]],[1]!Таблица213[[code]:[упаковка]],5,FALSE)</f>
        <v>спинка</v>
      </c>
      <c r="I1749" s="7" cm="1">
        <f t="array" ref="I1749">INDEX('[1]прайс ЗПП'!$A$1:$D$1080,MATCH(1,(мпф1[[#This Row],[артикул]]='[1]прайс ЗПП'!$B$1:$B$1080)*(мпф1[[#This Row],[Source.Name.1]]='[1]прайс ЗПП'!$A$1:$A$1080),0),4)</f>
        <v>364.1780019666802</v>
      </c>
      <c r="J1749" s="7">
        <f>мпф1[[#This Row],[цена]]*мпф1[[#This Row],[объем]]</f>
        <v>449959.7273918055</v>
      </c>
      <c r="K1749" s="7">
        <v>403.2</v>
      </c>
      <c r="L1749" t="s">
        <v>187</v>
      </c>
    </row>
    <row r="1750" spans="1:12" x14ac:dyDescent="0.35">
      <c r="A1750" t="s">
        <v>149</v>
      </c>
      <c r="B1750" t="s">
        <v>197</v>
      </c>
      <c r="C1750" t="s">
        <v>194</v>
      </c>
      <c r="D1750">
        <f>VLOOKUP(мпф1[[#This Row],[Номенклатура]],[1]!Таблица213[[product_name]:[упаковка]],7,FALSE)</f>
        <v>731</v>
      </c>
      <c r="E1750" t="s">
        <v>81</v>
      </c>
      <c r="F1750" s="7">
        <v>718.35994090876579</v>
      </c>
      <c r="G1750" t="str">
        <f>VLOOKUP(мпф1[[#This Row],[артикул]],[1]!Таблица213[[code]:[упаковка]],4,FALSE)</f>
        <v>ОХЛ</v>
      </c>
      <c r="H1750" t="str">
        <f>VLOOKUP(мпф1[[#This Row],[артикул]],[1]!Таблица213[[code]:[упаковка]],5,FALSE)</f>
        <v>желудки</v>
      </c>
      <c r="I1750" s="7" cm="1">
        <f t="array" ref="I1750">INDEX('[1]прайс ЗПП'!$A$1:$D$1080,MATCH(1,(мпф1[[#This Row],[артикул]]='[1]прайс ЗПП'!$B$1:$B$1080)*(мпф1[[#This Row],[Source.Name.1]]='[1]прайс ЗПП'!$A$1:$A$1080),0),4)</f>
        <v>540.65671721539525</v>
      </c>
      <c r="J1750" s="7">
        <f>мпф1[[#This Row],[цена]]*мпф1[[#This Row],[объем]]</f>
        <v>388386.12743077864</v>
      </c>
      <c r="K1750" s="7">
        <v>97.38</v>
      </c>
      <c r="L1750" t="s">
        <v>187</v>
      </c>
    </row>
    <row r="1751" spans="1:12" x14ac:dyDescent="0.35">
      <c r="A1751" t="s">
        <v>149</v>
      </c>
      <c r="B1751" t="s">
        <v>197</v>
      </c>
      <c r="C1751" t="s">
        <v>194</v>
      </c>
      <c r="D1751">
        <f>VLOOKUP(мпф1[[#This Row],[Номенклатура]],[1]!Таблица213[[product_name]:[упаковка]],7,FALSE)</f>
        <v>733</v>
      </c>
      <c r="E1751" t="s">
        <v>82</v>
      </c>
      <c r="F1751" s="7">
        <v>712.49043748096938</v>
      </c>
      <c r="G1751" t="str">
        <f>VLOOKUP(мпф1[[#This Row],[артикул]],[1]!Таблица213[[code]:[упаковка]],4,FALSE)</f>
        <v>ОХЛ</v>
      </c>
      <c r="H1751" t="str">
        <f>VLOOKUP(мпф1[[#This Row],[артикул]],[1]!Таблица213[[code]:[упаковка]],5,FALSE)</f>
        <v>печень</v>
      </c>
      <c r="I1751" s="7" cm="1">
        <f t="array" ref="I1751">INDEX('[1]прайс ЗПП'!$A$1:$D$1080,MATCH(1,(мпф1[[#This Row],[артикул]]='[1]прайс ЗПП'!$B$1:$B$1080)*(мпф1[[#This Row],[Source.Name.1]]='[1]прайс ЗПП'!$A$1:$A$1080),0),4)</f>
        <v>514.65802229078804</v>
      </c>
      <c r="J1751" s="7">
        <f>мпф1[[#This Row],[цена]]*мпф1[[#This Row],[объем]]</f>
        <v>366688.91945505404</v>
      </c>
      <c r="K1751" s="7">
        <v>3051</v>
      </c>
      <c r="L1751" t="s">
        <v>187</v>
      </c>
    </row>
    <row r="1752" spans="1:12" x14ac:dyDescent="0.35">
      <c r="A1752" t="s">
        <v>149</v>
      </c>
      <c r="B1752" t="s">
        <v>197</v>
      </c>
      <c r="C1752" t="s">
        <v>194</v>
      </c>
      <c r="D1752">
        <f>VLOOKUP(мпф1[[#This Row],[Номенклатура]],[1]!Таблица213[[product_name]:[упаковка]],7,FALSE)</f>
        <v>735</v>
      </c>
      <c r="E1752" t="s">
        <v>83</v>
      </c>
      <c r="F1752" s="7">
        <v>611.03594927153154</v>
      </c>
      <c r="G1752" t="str">
        <f>VLOOKUP(мпф1[[#This Row],[артикул]],[1]!Таблица213[[code]:[упаковка]],4,FALSE)</f>
        <v>ОХЛ</v>
      </c>
      <c r="H1752" t="str">
        <f>VLOOKUP(мпф1[[#This Row],[артикул]],[1]!Таблица213[[code]:[упаковка]],5,FALSE)</f>
        <v>сердце</v>
      </c>
      <c r="I1752" s="7" cm="1">
        <f t="array" ref="I1752">INDEX('[1]прайс ЗПП'!$A$1:$D$1080,MATCH(1,(мпф1[[#This Row],[артикул]]='[1]прайс ЗПП'!$B$1:$B$1080)*(мпф1[[#This Row],[Source.Name.1]]='[1]прайс ЗПП'!$A$1:$A$1080),0),4)</f>
        <v>871.08169051529126</v>
      </c>
      <c r="J1752" s="7">
        <f>мпф1[[#This Row],[цена]]*мпф1[[#This Row],[объем]]</f>
        <v>532262.22765706142</v>
      </c>
      <c r="K1752" s="7">
        <v>501.31299999999999</v>
      </c>
      <c r="L1752" t="s">
        <v>187</v>
      </c>
    </row>
    <row r="1753" spans="1:12" x14ac:dyDescent="0.35">
      <c r="A1753" t="s">
        <v>149</v>
      </c>
      <c r="B1753" t="s">
        <v>197</v>
      </c>
      <c r="C1753" t="s">
        <v>194</v>
      </c>
      <c r="D1753">
        <f>VLOOKUP(мпф1[[#This Row],[Номенклатура]],[1]!Таблица213[[product_name]:[упаковка]],7,FALSE)</f>
        <v>204</v>
      </c>
      <c r="E1753" t="s">
        <v>84</v>
      </c>
      <c r="F1753" s="7">
        <v>2564.6728799576595</v>
      </c>
      <c r="G1753" t="str">
        <f>VLOOKUP(мпф1[[#This Row],[артикул]],[1]!Таблица213[[code]:[упаковка]],4,FALSE)</f>
        <v>ОХЛ</v>
      </c>
      <c r="H1753" t="str">
        <f>VLOOKUP(мпф1[[#This Row],[артикул]],[1]!Таблица213[[code]:[упаковка]],5,FALSE)</f>
        <v>крыло</v>
      </c>
      <c r="I1753" s="7" cm="1">
        <f t="array" ref="I1753">INDEX('[1]прайс ЗПП'!$A$1:$D$1080,MATCH(1,(мпф1[[#This Row],[артикул]]='[1]прайс ЗПП'!$B$1:$B$1080)*(мпф1[[#This Row],[Source.Name.1]]='[1]прайс ЗПП'!$A$1:$A$1080),0),4)</f>
        <v>847.92126041880965</v>
      </c>
      <c r="J1753" s="7">
        <f>мпф1[[#This Row],[цена]]*мпф1[[#This Row],[объем]]</f>
        <v>2174640.6609356371</v>
      </c>
      <c r="K1753" s="7">
        <v>306.8</v>
      </c>
      <c r="L1753" t="s">
        <v>187</v>
      </c>
    </row>
    <row r="1754" spans="1:12" x14ac:dyDescent="0.35">
      <c r="A1754" t="s">
        <v>149</v>
      </c>
      <c r="B1754" t="s">
        <v>197</v>
      </c>
      <c r="C1754" t="s">
        <v>194</v>
      </c>
      <c r="D1754">
        <f>VLOOKUP(мпф1[[#This Row],[Номенклатура]],[1]!Таблица213[[product_name]:[упаковка]],7,FALSE)</f>
        <v>959</v>
      </c>
      <c r="E1754" t="s">
        <v>85</v>
      </c>
      <c r="F1754" s="7">
        <v>506.83053390319185</v>
      </c>
      <c r="G1754" t="str">
        <f>VLOOKUP(мпф1[[#This Row],[артикул]],[1]!Таблица213[[code]:[упаковка]],4,FALSE)</f>
        <v>ОХЛ</v>
      </c>
      <c r="H1754" t="str">
        <f>VLOOKUP(мпф1[[#This Row],[артикул]],[1]!Таблица213[[code]:[упаковка]],5,FALSE)</f>
        <v>табак</v>
      </c>
      <c r="I1754" s="7" cm="1">
        <f t="array" ref="I1754">INDEX('[1]прайс ЗПП'!$A$1:$D$1080,MATCH(1,(мпф1[[#This Row],[артикул]]='[1]прайс ЗПП'!$B$1:$B$1080)*(мпф1[[#This Row],[Source.Name.1]]='[1]прайс ЗПП'!$A$1:$A$1080),0),4)</f>
        <v>680.354040602081</v>
      </c>
      <c r="J1754" s="7">
        <f>мпф1[[#This Row],[цена]]*мпф1[[#This Row],[объем]]</f>
        <v>344824.20164154656</v>
      </c>
      <c r="K1754" s="7">
        <v>1522.2</v>
      </c>
      <c r="L1754" t="s">
        <v>187</v>
      </c>
    </row>
    <row r="1755" spans="1:12" x14ac:dyDescent="0.35">
      <c r="A1755" t="s">
        <v>149</v>
      </c>
      <c r="B1755" t="s">
        <v>197</v>
      </c>
      <c r="C1755" t="s">
        <v>194</v>
      </c>
      <c r="D1755">
        <f>VLOOKUP(мпф1[[#This Row],[Номенклатура]],[1]!Таблица213[[product_name]:[упаковка]],7,FALSE)</f>
        <v>952</v>
      </c>
      <c r="E1755" s="22" t="s">
        <v>86</v>
      </c>
      <c r="F1755" s="7">
        <v>1848.679577430994</v>
      </c>
      <c r="G1755" t="str">
        <f>VLOOKUP(мпф1[[#This Row],[артикул]],[1]!Таблица213[[code]:[упаковка]],4,FALSE)</f>
        <v>ОХЛ</v>
      </c>
      <c r="H1755" t="str">
        <f>VLOOKUP(мпф1[[#This Row],[артикул]],[1]!Таблица213[[code]:[упаковка]],5,FALSE)</f>
        <v>голень</v>
      </c>
      <c r="I1755" s="7" cm="1">
        <f t="array" ref="I1755">INDEX('[1]прайс ЗПП'!$A$1:$D$1080,MATCH(1,(мпф1[[#This Row],[артикул]]='[1]прайс ЗПП'!$B$1:$B$1080)*(мпф1[[#This Row],[Source.Name.1]]='[1]прайс ЗПП'!$A$1:$A$1080),0),4)</f>
        <v>890.1960637083148</v>
      </c>
      <c r="J1755" s="7">
        <f>мпф1[[#This Row],[цена]]*мпф1[[#This Row],[объем]]</f>
        <v>1645687.2828870215</v>
      </c>
      <c r="K1755" s="7">
        <v>1010.8000000000001</v>
      </c>
      <c r="L1755" t="s">
        <v>187</v>
      </c>
    </row>
    <row r="1756" spans="1:12" x14ac:dyDescent="0.35">
      <c r="A1756" t="s">
        <v>149</v>
      </c>
      <c r="B1756" t="s">
        <v>197</v>
      </c>
      <c r="C1756" t="s">
        <v>194</v>
      </c>
      <c r="D1756">
        <f>VLOOKUP(мпф1[[#This Row],[Номенклатура]],[1]!Таблица213[[product_name]:[упаковка]],7,FALSE)</f>
        <v>953</v>
      </c>
      <c r="E1756" t="s">
        <v>87</v>
      </c>
      <c r="F1756" s="7">
        <v>1846.473537326405</v>
      </c>
      <c r="G1756" t="str">
        <f>VLOOKUP(мпф1[[#This Row],[артикул]],[1]!Таблица213[[code]:[упаковка]],4,FALSE)</f>
        <v>ОХЛ</v>
      </c>
      <c r="H1756" t="str">
        <f>VLOOKUP(мпф1[[#This Row],[артикул]],[1]!Таблица213[[code]:[упаковка]],5,FALSE)</f>
        <v>бедро</v>
      </c>
      <c r="I1756" s="7" cm="1">
        <f t="array" ref="I1756">INDEX('[1]прайс ЗПП'!$A$1:$D$1080,MATCH(1,(мпф1[[#This Row],[артикул]]='[1]прайс ЗПП'!$B$1:$B$1080)*(мпф1[[#This Row],[Source.Name.1]]='[1]прайс ЗПП'!$A$1:$A$1080),0),4)</f>
        <v>904.33128416673435</v>
      </c>
      <c r="J1756" s="7">
        <f>мпф1[[#This Row],[цена]]*мпф1[[#This Row],[объем]]</f>
        <v>1669823.7851902803</v>
      </c>
      <c r="K1756" s="7">
        <v>502.895212712079</v>
      </c>
      <c r="L1756" t="s">
        <v>187</v>
      </c>
    </row>
    <row r="1757" spans="1:12" x14ac:dyDescent="0.35">
      <c r="A1757" t="s">
        <v>149</v>
      </c>
      <c r="B1757" t="s">
        <v>197</v>
      </c>
      <c r="C1757" t="s">
        <v>194</v>
      </c>
      <c r="D1757">
        <f>VLOOKUP(мпф1[[#This Row],[Номенклатура]],[1]!Таблица213[[product_name]:[упаковка]],7,FALSE)</f>
        <v>954</v>
      </c>
      <c r="E1757" t="s">
        <v>191</v>
      </c>
      <c r="F1757" s="7">
        <v>513.68427738092691</v>
      </c>
      <c r="G1757" t="str">
        <f>VLOOKUP(мпф1[[#This Row],[артикул]],[1]!Таблица213[[code]:[упаковка]],4,FALSE)</f>
        <v>ОХЛ</v>
      </c>
      <c r="H1757" t="str">
        <f>VLOOKUP(мпф1[[#This Row],[артикул]],[1]!Таблица213[[code]:[упаковка]],5,FALSE)</f>
        <v>филе</v>
      </c>
      <c r="I1757" s="7" cm="1">
        <f t="array" ref="I1757">INDEX('[1]прайс ЗПП'!$A$1:$D$1080,MATCH(1,(мпф1[[#This Row],[артикул]]='[1]прайс ЗПП'!$B$1:$B$1080)*(мпф1[[#This Row],[Source.Name.1]]='[1]прайс ЗПП'!$A$1:$A$1080),0),4)</f>
        <v>1098.0721368440009</v>
      </c>
      <c r="J1757" s="7">
        <f>мпф1[[#This Row],[цена]]*мпф1[[#This Row],[объем]]</f>
        <v>564062.39212684089</v>
      </c>
      <c r="K1757" s="7">
        <v>705.6</v>
      </c>
      <c r="L1757" t="s">
        <v>187</v>
      </c>
    </row>
    <row r="1758" spans="1:12" x14ac:dyDescent="0.35">
      <c r="A1758" t="s">
        <v>149</v>
      </c>
      <c r="B1758" t="s">
        <v>197</v>
      </c>
      <c r="C1758" t="s">
        <v>194</v>
      </c>
      <c r="D1758">
        <f>VLOOKUP(мпф1[[#This Row],[Номенклатура]],[1]!Таблица213[[product_name]:[упаковка]],7,FALSE)</f>
        <v>205</v>
      </c>
      <c r="E1758" t="s">
        <v>88</v>
      </c>
      <c r="F1758" s="7">
        <v>1337.2710229811962</v>
      </c>
      <c r="G1758" t="str">
        <f>VLOOKUP(мпф1[[#This Row],[артикул]],[1]!Таблица213[[code]:[упаковка]],4,FALSE)</f>
        <v>ОХЛ</v>
      </c>
      <c r="H1758" t="str">
        <f>VLOOKUP(мпф1[[#This Row],[артикул]],[1]!Таблица213[[code]:[упаковка]],5,FALSE)</f>
        <v>рагу</v>
      </c>
      <c r="I1758" s="7" cm="1">
        <f t="array" ref="I1758">INDEX('[1]прайс ЗПП'!$A$1:$D$1080,MATCH(1,(мпф1[[#This Row],[артикул]]='[1]прайс ЗПП'!$B$1:$B$1080)*(мпф1[[#This Row],[Source.Name.1]]='[1]прайс ЗПП'!$A$1:$A$1080),0),4)</f>
        <v>601.0715719240178</v>
      </c>
      <c r="J1758" s="7">
        <f>мпф1[[#This Row],[цена]]*мпф1[[#This Row],[объем]]</f>
        <v>803795.59587174689</v>
      </c>
      <c r="K1758" s="7">
        <v>508.40000000000003</v>
      </c>
      <c r="L1758" t="s">
        <v>187</v>
      </c>
    </row>
    <row r="1759" spans="1:12" x14ac:dyDescent="0.35">
      <c r="A1759" t="s">
        <v>149</v>
      </c>
      <c r="B1759" t="s">
        <v>197</v>
      </c>
      <c r="C1759" t="s">
        <v>194</v>
      </c>
      <c r="D1759">
        <f>VLOOKUP(мпф1[[#This Row],[Номенклатура]],[1]!Таблица213[[product_name]:[упаковка]],7,FALSE)</f>
        <v>960</v>
      </c>
      <c r="E1759" t="s">
        <v>189</v>
      </c>
      <c r="F1759" s="7">
        <v>208.90193524374112</v>
      </c>
      <c r="G1759" t="str">
        <f>VLOOKUP(мпф1[[#This Row],[артикул]],[1]!Таблица213[[code]:[упаковка]],4,FALSE)</f>
        <v>ОХЛ</v>
      </c>
      <c r="H1759" t="str">
        <f>VLOOKUP(мпф1[[#This Row],[артикул]],[1]!Таблица213[[code]:[упаковка]],5,FALSE)</f>
        <v>крыло</v>
      </c>
      <c r="I1759" s="7" cm="1">
        <f t="array" ref="I1759">INDEX('[1]прайс ЗПП'!$A$1:$D$1080,MATCH(1,(мпф1[[#This Row],[артикул]]='[1]прайс ЗПП'!$B$1:$B$1080)*(мпф1[[#This Row],[Source.Name.1]]='[1]прайс ЗПП'!$A$1:$A$1080),0),4)</f>
        <v>854.54328396850292</v>
      </c>
      <c r="J1759" s="7">
        <f>мпф1[[#This Row],[цена]]*мпф1[[#This Row],[объем]]</f>
        <v>178515.74577056209</v>
      </c>
      <c r="K1759" s="7">
        <v>2610.1549843984885</v>
      </c>
      <c r="L1759" t="s">
        <v>187</v>
      </c>
    </row>
    <row r="1760" spans="1:12" x14ac:dyDescent="0.35">
      <c r="A1760" t="s">
        <v>149</v>
      </c>
      <c r="B1760" t="s">
        <v>197</v>
      </c>
      <c r="C1760" t="s">
        <v>194</v>
      </c>
      <c r="D1760">
        <f>VLOOKUP(мпф1[[#This Row],[Номенклатура]],[1]!Таблица213[[product_name]:[упаковка]],7,FALSE)</f>
        <v>744</v>
      </c>
      <c r="E1760" t="s">
        <v>92</v>
      </c>
      <c r="F1760" s="7">
        <v>5127.3865411576899</v>
      </c>
      <c r="G1760" t="str">
        <f>VLOOKUP(мпф1[[#This Row],[артикул]],[1]!Таблица213[[code]:[упаковка]],4,FALSE)</f>
        <v>ОХЛ</v>
      </c>
      <c r="H1760" t="str">
        <f>VLOOKUP(мпф1[[#This Row],[артикул]],[1]!Таблица213[[code]:[упаковка]],5,FALSE)</f>
        <v>шея</v>
      </c>
      <c r="I1760" s="7" cm="1">
        <f t="array" ref="I1760">INDEX('[1]прайс ЗПП'!$A$1:$D$1080,MATCH(1,(мпф1[[#This Row],[артикул]]='[1]прайс ЗПП'!$B$1:$B$1080)*(мпф1[[#This Row],[Source.Name.1]]='[1]прайс ЗПП'!$A$1:$A$1080),0),4)</f>
        <v>348.45623560761521</v>
      </c>
      <c r="J1760" s="7">
        <f>мпф1[[#This Row],[цена]]*мпф1[[#This Row],[объем]]</f>
        <v>1786669.8126369591</v>
      </c>
      <c r="K1760" s="7">
        <v>537.06421950291019</v>
      </c>
      <c r="L1760" t="s">
        <v>187</v>
      </c>
    </row>
    <row r="1761" spans="1:12" x14ac:dyDescent="0.35">
      <c r="A1761" t="s">
        <v>149</v>
      </c>
      <c r="B1761" t="s">
        <v>198</v>
      </c>
      <c r="C1761" t="s">
        <v>194</v>
      </c>
      <c r="D1761">
        <f>VLOOKUP(мпф1[[#This Row],[Номенклатура]],[1]!Таблица213[[product_name]:[упаковка]],7,FALSE)</f>
        <v>702</v>
      </c>
      <c r="E1761" t="s">
        <v>72</v>
      </c>
      <c r="F1761" s="7">
        <v>821.54509627907692</v>
      </c>
      <c r="G1761" t="str">
        <f>VLOOKUP(мпф1[[#This Row],[артикул]],[1]!Таблица213[[code]:[упаковка]],4,FALSE)</f>
        <v>ОХЛ</v>
      </c>
      <c r="H1761" t="str">
        <f>VLOOKUP(мпф1[[#This Row],[артикул]],[1]!Таблица213[[code]:[упаковка]],5,FALSE)</f>
        <v>тушка</v>
      </c>
      <c r="I1761" s="7" cm="1">
        <f t="array" ref="I1761">INDEX('[1]прайс ЗПП'!$A$1:$D$1080,MATCH(1,(мпф1[[#This Row],[артикул]]='[1]прайс ЗПП'!$B$1:$B$1080)*(мпф1[[#This Row],[Source.Name.1]]='[1]прайс ЗПП'!$A$1:$A$1080),0),4)</f>
        <v>797.87428624664904</v>
      </c>
      <c r="J1761" s="7">
        <f>мпф1[[#This Row],[цена]]*мпф1[[#This Row],[объем]]</f>
        <v>655489.70731310302</v>
      </c>
      <c r="K1761" s="7">
        <v>1608.7877927562447</v>
      </c>
      <c r="L1761" t="s">
        <v>187</v>
      </c>
    </row>
    <row r="1762" spans="1:12" x14ac:dyDescent="0.35">
      <c r="A1762" t="s">
        <v>149</v>
      </c>
      <c r="B1762" t="s">
        <v>198</v>
      </c>
      <c r="C1762" t="s">
        <v>194</v>
      </c>
      <c r="D1762">
        <f>VLOOKUP(мпф1[[#This Row],[Номенклатура]],[1]!Таблица213[[product_name]:[упаковка]],7,FALSE)</f>
        <v>711</v>
      </c>
      <c r="E1762" t="s">
        <v>73</v>
      </c>
      <c r="F1762" s="7">
        <v>2456.6379471920363</v>
      </c>
      <c r="G1762" t="str">
        <f>VLOOKUP(мпф1[[#This Row],[артикул]],[1]!Таблица213[[code]:[упаковка]],4,FALSE)</f>
        <v>ОХЛ</v>
      </c>
      <c r="H1762" t="str">
        <f>VLOOKUP(мпф1[[#This Row],[артикул]],[1]!Таблица213[[code]:[упаковка]],5,FALSE)</f>
        <v>бедро</v>
      </c>
      <c r="I1762" s="7" cm="1">
        <f t="array" ref="I1762">INDEX('[1]прайс ЗПП'!$A$1:$D$1080,MATCH(1,(мпф1[[#This Row],[артикул]]='[1]прайс ЗПП'!$B$1:$B$1080)*(мпф1[[#This Row],[Source.Name.1]]='[1]прайс ЗПП'!$A$1:$A$1080),0),4)</f>
        <v>815.33540730986954</v>
      </c>
      <c r="J1762" s="7">
        <f>мпф1[[#This Row],[цена]]*мпф1[[#This Row],[объем]]</f>
        <v>2002983.9012867007</v>
      </c>
      <c r="K1762" s="7">
        <v>1669.4628821156487</v>
      </c>
      <c r="L1762" t="s">
        <v>187</v>
      </c>
    </row>
    <row r="1763" spans="1:12" x14ac:dyDescent="0.35">
      <c r="A1763" t="s">
        <v>149</v>
      </c>
      <c r="B1763" t="s">
        <v>198</v>
      </c>
      <c r="C1763" t="s">
        <v>194</v>
      </c>
      <c r="D1763">
        <f>VLOOKUP(мпф1[[#This Row],[Номенклатура]],[1]!Таблица213[[product_name]:[упаковка]],7,FALSE)</f>
        <v>713</v>
      </c>
      <c r="E1763" t="s">
        <v>74</v>
      </c>
      <c r="F1763" s="7">
        <v>1848.0523651770416</v>
      </c>
      <c r="G1763" t="str">
        <f>VLOOKUP(мпф1[[#This Row],[артикул]],[1]!Таблица213[[code]:[упаковка]],4,FALSE)</f>
        <v>ОХЛ</v>
      </c>
      <c r="H1763" t="str">
        <f>VLOOKUP(мпф1[[#This Row],[артикул]],[1]!Таблица213[[code]:[упаковка]],5,FALSE)</f>
        <v>голень</v>
      </c>
      <c r="I1763" s="7" cm="1">
        <f t="array" ref="I1763">INDEX('[1]прайс ЗПП'!$A$1:$D$1080,MATCH(1,(мпф1[[#This Row],[артикул]]='[1]прайс ЗПП'!$B$1:$B$1080)*(мпф1[[#This Row],[Source.Name.1]]='[1]прайс ЗПП'!$A$1:$A$1080),0),4)</f>
        <v>846.90968804083275</v>
      </c>
      <c r="J1763" s="7">
        <f>мпф1[[#This Row],[цена]]*мпф1[[#This Row],[объем]]</f>
        <v>1565133.4520752113</v>
      </c>
      <c r="K1763" s="7">
        <v>530.76418421401081</v>
      </c>
      <c r="L1763" t="s">
        <v>187</v>
      </c>
    </row>
    <row r="1764" spans="1:12" x14ac:dyDescent="0.35">
      <c r="A1764" t="s">
        <v>149</v>
      </c>
      <c r="B1764" t="s">
        <v>198</v>
      </c>
      <c r="C1764" t="s">
        <v>194</v>
      </c>
      <c r="D1764">
        <f>VLOOKUP(мпф1[[#This Row],[Номенклатура]],[1]!Таблица213[[product_name]:[упаковка]],7,FALSE)</f>
        <v>715</v>
      </c>
      <c r="E1764" t="s">
        <v>75</v>
      </c>
      <c r="F1764" s="7">
        <v>1027.8805497865335</v>
      </c>
      <c r="G1764" t="str">
        <f>VLOOKUP(мпф1[[#This Row],[артикул]],[1]!Таблица213[[code]:[упаковка]],4,FALSE)</f>
        <v>ОХЛ</v>
      </c>
      <c r="H1764" t="str">
        <f>VLOOKUP(мпф1[[#This Row],[артикул]],[1]!Таблица213[[code]:[упаковка]],5,FALSE)</f>
        <v>крыло</v>
      </c>
      <c r="I1764" s="7" cm="1">
        <f t="array" ref="I1764">INDEX('[1]прайс ЗПП'!$A$1:$D$1080,MATCH(1,(мпф1[[#This Row],[артикул]]='[1]прайс ЗПП'!$B$1:$B$1080)*(мпф1[[#This Row],[Source.Name.1]]='[1]прайс ЗПП'!$A$1:$A$1080),0),4)</f>
        <v>832.38313574687209</v>
      </c>
      <c r="J1764" s="7">
        <f>мпф1[[#This Row],[цена]]*мпф1[[#This Row],[объем]]</f>
        <v>855590.43520453363</v>
      </c>
      <c r="K1764" s="7">
        <v>1133.3371496479801</v>
      </c>
      <c r="L1764" t="s">
        <v>187</v>
      </c>
    </row>
    <row r="1765" spans="1:12" x14ac:dyDescent="0.35">
      <c r="A1765" t="s">
        <v>149</v>
      </c>
      <c r="B1765" t="s">
        <v>198</v>
      </c>
      <c r="C1765" t="s">
        <v>194</v>
      </c>
      <c r="D1765">
        <f>VLOOKUP(мпф1[[#This Row],[Номенклатура]],[1]!Таблица213[[product_name]:[упаковка]],7,FALSE)</f>
        <v>717</v>
      </c>
      <c r="E1765" t="s">
        <v>76</v>
      </c>
      <c r="F1765" s="7">
        <v>203.5686964231341</v>
      </c>
      <c r="G1765" t="str">
        <f>VLOOKUP(мпф1[[#This Row],[артикул]],[1]!Таблица213[[code]:[упаковка]],4,FALSE)</f>
        <v>ОХЛ</v>
      </c>
      <c r="H1765" t="str">
        <f>VLOOKUP(мпф1[[#This Row],[артикул]],[1]!Таблица213[[code]:[упаковка]],5,FALSE)</f>
        <v>четвертина</v>
      </c>
      <c r="I1765" s="7" cm="1">
        <f t="array" ref="I1765">INDEX('[1]прайс ЗПП'!$A$1:$D$1080,MATCH(1,(мпф1[[#This Row],[артикул]]='[1]прайс ЗПП'!$B$1:$B$1080)*(мпф1[[#This Row],[Source.Name.1]]='[1]прайс ЗПП'!$A$1:$A$1080),0),4)</f>
        <v>798.5908177835737</v>
      </c>
      <c r="J1765" s="7">
        <f>мпф1[[#This Row],[цена]]*мпф1[[#This Row],[объем]]</f>
        <v>162568.0917516867</v>
      </c>
      <c r="K1765" s="7">
        <v>529.21523062077324</v>
      </c>
      <c r="L1765" t="s">
        <v>187</v>
      </c>
    </row>
    <row r="1766" spans="1:12" x14ac:dyDescent="0.35">
      <c r="A1766" t="s">
        <v>149</v>
      </c>
      <c r="B1766" t="s">
        <v>198</v>
      </c>
      <c r="C1766" t="s">
        <v>194</v>
      </c>
      <c r="D1766">
        <f>VLOOKUP(мпф1[[#This Row],[Номенклатура]],[1]!Таблица213[[product_name]:[упаковка]],7,FALSE)</f>
        <v>719</v>
      </c>
      <c r="E1766" t="s">
        <v>77</v>
      </c>
      <c r="F1766" s="7">
        <v>2058.4066848142802</v>
      </c>
      <c r="G1766" t="str">
        <f>VLOOKUP(мпф1[[#This Row],[артикул]],[1]!Таблица213[[code]:[упаковка]],4,FALSE)</f>
        <v>ОХЛ</v>
      </c>
      <c r="H1766" t="str">
        <f>VLOOKUP(мпф1[[#This Row],[артикул]],[1]!Таблица213[[code]:[упаковка]],5,FALSE)</f>
        <v>филе</v>
      </c>
      <c r="I1766" s="7" cm="1">
        <f t="array" ref="I1766">INDEX('[1]прайс ЗПП'!$A$1:$D$1080,MATCH(1,(мпф1[[#This Row],[артикул]]='[1]прайс ЗПП'!$B$1:$B$1080)*(мпф1[[#This Row],[Source.Name.1]]='[1]прайс ЗПП'!$A$1:$A$1080),0),4)</f>
        <v>1081.9224042223073</v>
      </c>
      <c r="J1766" s="7">
        <f>мпф1[[#This Row],[цена]]*мпф1[[#This Row],[объем]]</f>
        <v>2227036.3093015351</v>
      </c>
      <c r="K1766" s="7">
        <v>176.28136628882137</v>
      </c>
      <c r="L1766" t="s">
        <v>187</v>
      </c>
    </row>
    <row r="1767" spans="1:12" x14ac:dyDescent="0.35">
      <c r="A1767" t="s">
        <v>149</v>
      </c>
      <c r="B1767" t="s">
        <v>198</v>
      </c>
      <c r="C1767" t="s">
        <v>194</v>
      </c>
      <c r="D1767">
        <f>VLOOKUP(мпф1[[#This Row],[Номенклатура]],[1]!Таблица213[[product_name]:[упаковка]],7,FALSE)</f>
        <v>725</v>
      </c>
      <c r="E1767" t="s">
        <v>78</v>
      </c>
      <c r="F1767" s="7">
        <v>410.43932557098867</v>
      </c>
      <c r="G1767" t="str">
        <f>VLOOKUP(мпф1[[#This Row],[артикул]],[1]!Таблица213[[code]:[упаковка]],4,FALSE)</f>
        <v>ОХЛ</v>
      </c>
      <c r="H1767" t="str">
        <f>VLOOKUP(мпф1[[#This Row],[артикул]],[1]!Таблица213[[code]:[упаковка]],5,FALSE)</f>
        <v>грудка</v>
      </c>
      <c r="I1767" s="7" cm="1">
        <f t="array" ref="I1767">INDEX('[1]прайс ЗПП'!$A$1:$D$1080,MATCH(1,(мпф1[[#This Row],[артикул]]='[1]прайс ЗПП'!$B$1:$B$1080)*(мпф1[[#This Row],[Source.Name.1]]='[1]прайс ЗПП'!$A$1:$A$1080),0),4)</f>
        <v>864.02273416654589</v>
      </c>
      <c r="J1767" s="7">
        <f>мпф1[[#This Row],[цена]]*мпф1[[#This Row],[объем]]</f>
        <v>354628.90828931873</v>
      </c>
      <c r="K1767" s="7">
        <v>171.28810906248771</v>
      </c>
      <c r="L1767" t="s">
        <v>187</v>
      </c>
    </row>
    <row r="1768" spans="1:12" x14ac:dyDescent="0.35">
      <c r="A1768" t="s">
        <v>149</v>
      </c>
      <c r="B1768" t="s">
        <v>198</v>
      </c>
      <c r="C1768" t="s">
        <v>194</v>
      </c>
      <c r="D1768">
        <f>VLOOKUP(мпф1[[#This Row],[Номенклатура]],[1]!Таблица213[[product_name]:[упаковка]],7,FALSE)</f>
        <v>29</v>
      </c>
      <c r="E1768" t="s">
        <v>79</v>
      </c>
      <c r="F1768" s="7">
        <v>107.23708115147242</v>
      </c>
      <c r="G1768" t="str">
        <f>VLOOKUP(мпф1[[#This Row],[артикул]],[1]!Таблица213[[code]:[упаковка]],4,FALSE)</f>
        <v>ОХЛ</v>
      </c>
      <c r="H1768" t="str">
        <f>VLOOKUP(мпф1[[#This Row],[артикул]],[1]!Таблица213[[code]:[упаковка]],5,FALSE)</f>
        <v>табак</v>
      </c>
      <c r="I1768" s="7" cm="1">
        <f t="array" ref="I1768">INDEX('[1]прайс ЗПП'!$A$1:$D$1080,MATCH(1,(мпф1[[#This Row],[артикул]]='[1]прайс ЗПП'!$B$1:$B$1080)*(мпф1[[#This Row],[Source.Name.1]]='[1]прайс ЗПП'!$A$1:$A$1080),0),4)</f>
        <v>756.2715951427773</v>
      </c>
      <c r="J1768" s="7">
        <f>мпф1[[#This Row],[цена]]*мпф1[[#This Row],[объем]]</f>
        <v>81100.358420879507</v>
      </c>
      <c r="K1768" s="7">
        <v>3049.2</v>
      </c>
      <c r="L1768" t="s">
        <v>187</v>
      </c>
    </row>
    <row r="1769" spans="1:12" x14ac:dyDescent="0.35">
      <c r="A1769" t="s">
        <v>149</v>
      </c>
      <c r="B1769" t="s">
        <v>198</v>
      </c>
      <c r="C1769" t="s">
        <v>194</v>
      </c>
      <c r="D1769">
        <f>VLOOKUP(мпф1[[#This Row],[Номенклатура]],[1]!Таблица213[[product_name]:[упаковка]],7,FALSE)</f>
        <v>30</v>
      </c>
      <c r="E1769" t="s">
        <v>80</v>
      </c>
      <c r="F1769" s="7">
        <v>1024.7098865585144</v>
      </c>
      <c r="G1769" t="str">
        <f>VLOOKUP(мпф1[[#This Row],[артикул]],[1]!Таблица213[[code]:[упаковка]],4,FALSE)</f>
        <v>ОХЛ</v>
      </c>
      <c r="H1769" t="str">
        <f>VLOOKUP(мпф1[[#This Row],[артикул]],[1]!Таблица213[[code]:[упаковка]],5,FALSE)</f>
        <v>рагу</v>
      </c>
      <c r="I1769" s="7" cm="1">
        <f t="array" ref="I1769">INDEX('[1]прайс ЗПП'!$A$1:$D$1080,MATCH(1,(мпф1[[#This Row],[артикул]]='[1]прайс ЗПП'!$B$1:$B$1080)*(мпф1[[#This Row],[Source.Name.1]]='[1]прайс ЗПП'!$A$1:$A$1080),0),4)</f>
        <v>711.47117573963283</v>
      </c>
      <c r="J1769" s="7">
        <f>мпф1[[#This Row],[цена]]*мпф1[[#This Row],[объем]]</f>
        <v>729051.54778181203</v>
      </c>
      <c r="K1769" s="7">
        <v>1017.0000000000001</v>
      </c>
      <c r="L1769" t="s">
        <v>187</v>
      </c>
    </row>
    <row r="1770" spans="1:12" x14ac:dyDescent="0.35">
      <c r="A1770" t="s">
        <v>149</v>
      </c>
      <c r="B1770" t="s">
        <v>198</v>
      </c>
      <c r="C1770" t="s">
        <v>194</v>
      </c>
      <c r="D1770">
        <f>VLOOKUP(мпф1[[#This Row],[Номенклатура]],[1]!Таблица213[[product_name]:[упаковка]],7,FALSE)</f>
        <v>781</v>
      </c>
      <c r="E1770" t="s">
        <v>188</v>
      </c>
      <c r="F1770" s="7">
        <v>617.77444678409449</v>
      </c>
      <c r="G1770" t="str">
        <f>VLOOKUP(мпф1[[#This Row],[артикул]],[1]!Таблица213[[code]:[упаковка]],4,FALSE)</f>
        <v>ОХЛ</v>
      </c>
      <c r="H1770" t="str">
        <f>VLOOKUP(мпф1[[#This Row],[артикул]],[1]!Таблица213[[code]:[упаковка]],5,FALSE)</f>
        <v>спинка</v>
      </c>
      <c r="I1770" s="7" cm="1">
        <f t="array" ref="I1770">INDEX('[1]прайс ЗПП'!$A$1:$D$1080,MATCH(1,(мпф1[[#This Row],[артикул]]='[1]прайс ЗПП'!$B$1:$B$1080)*(мпф1[[#This Row],[Source.Name.1]]='[1]прайс ЗПП'!$A$1:$A$1080),0),4)</f>
        <v>364.1780019666802</v>
      </c>
      <c r="J1770" s="7">
        <f>мпф1[[#This Row],[цена]]*мпф1[[#This Row],[объем]]</f>
        <v>224979.86369590275</v>
      </c>
      <c r="K1770" s="7">
        <v>6605.4</v>
      </c>
      <c r="L1770" t="s">
        <v>187</v>
      </c>
    </row>
    <row r="1771" spans="1:12" x14ac:dyDescent="0.35">
      <c r="A1771" t="s">
        <v>149</v>
      </c>
      <c r="B1771" t="s">
        <v>198</v>
      </c>
      <c r="C1771" t="s">
        <v>194</v>
      </c>
      <c r="D1771">
        <f>VLOOKUP(мпф1[[#This Row],[Номенклатура]],[1]!Таблица213[[product_name]:[упаковка]],7,FALSE)</f>
        <v>731</v>
      </c>
      <c r="E1771" t="s">
        <v>81</v>
      </c>
      <c r="F1771" s="7">
        <v>408.72203534464262</v>
      </c>
      <c r="G1771" t="str">
        <f>VLOOKUP(мпф1[[#This Row],[артикул]],[1]!Таблица213[[code]:[упаковка]],4,FALSE)</f>
        <v>ОХЛ</v>
      </c>
      <c r="H1771" t="str">
        <f>VLOOKUP(мпф1[[#This Row],[артикул]],[1]!Таблица213[[code]:[упаковка]],5,FALSE)</f>
        <v>желудки</v>
      </c>
      <c r="I1771" s="7" cm="1">
        <f t="array" ref="I1771">INDEX('[1]прайс ЗПП'!$A$1:$D$1080,MATCH(1,(мпф1[[#This Row],[артикул]]='[1]прайс ЗПП'!$B$1:$B$1080)*(мпф1[[#This Row],[Source.Name.1]]='[1]прайс ЗПП'!$A$1:$A$1080),0),4)</f>
        <v>540.65671721539525</v>
      </c>
      <c r="J1771" s="7">
        <f>мпф1[[#This Row],[цена]]*мпф1[[#This Row],[объем]]</f>
        <v>220978.31388302922</v>
      </c>
      <c r="K1771" s="7">
        <v>2647.92</v>
      </c>
      <c r="L1771" t="s">
        <v>187</v>
      </c>
    </row>
    <row r="1772" spans="1:12" x14ac:dyDescent="0.35">
      <c r="A1772" t="s">
        <v>149</v>
      </c>
      <c r="B1772" t="s">
        <v>198</v>
      </c>
      <c r="C1772" t="s">
        <v>194</v>
      </c>
      <c r="D1772">
        <f>VLOOKUP(мпф1[[#This Row],[Номенклатура]],[1]!Таблица213[[product_name]:[упаковка]],7,FALSE)</f>
        <v>733</v>
      </c>
      <c r="E1772" t="s">
        <v>82</v>
      </c>
      <c r="F1772" s="7">
        <v>508.92174105783522</v>
      </c>
      <c r="G1772" t="str">
        <f>VLOOKUP(мпф1[[#This Row],[артикул]],[1]!Таблица213[[code]:[упаковка]],4,FALSE)</f>
        <v>ОХЛ</v>
      </c>
      <c r="H1772" t="str">
        <f>VLOOKUP(мпф1[[#This Row],[артикул]],[1]!Таблица213[[code]:[упаковка]],5,FALSE)</f>
        <v>печень</v>
      </c>
      <c r="I1772" s="7" cm="1">
        <f t="array" ref="I1772">INDEX('[1]прайс ЗПП'!$A$1:$D$1080,MATCH(1,(мпф1[[#This Row],[артикул]]='[1]прайс ЗПП'!$B$1:$B$1080)*(мпф1[[#This Row],[Source.Name.1]]='[1]прайс ЗПП'!$A$1:$A$1080),0),4)</f>
        <v>514.65802229078804</v>
      </c>
      <c r="J1772" s="7">
        <f>мпф1[[#This Row],[цена]]*мпф1[[#This Row],[объем]]</f>
        <v>261920.65675361</v>
      </c>
      <c r="K1772" s="7">
        <v>2035.88</v>
      </c>
      <c r="L1772" t="s">
        <v>187</v>
      </c>
    </row>
    <row r="1773" spans="1:12" x14ac:dyDescent="0.35">
      <c r="A1773" t="s">
        <v>149</v>
      </c>
      <c r="B1773" t="s">
        <v>198</v>
      </c>
      <c r="C1773" t="s">
        <v>194</v>
      </c>
      <c r="D1773">
        <f>VLOOKUP(мпф1[[#This Row],[Номенклатура]],[1]!Таблица213[[product_name]:[упаковка]],7,FALSE)</f>
        <v>735</v>
      </c>
      <c r="E1773" t="s">
        <v>83</v>
      </c>
      <c r="F1773" s="7">
        <v>411.51400665225589</v>
      </c>
      <c r="G1773" t="str">
        <f>VLOOKUP(мпф1[[#This Row],[артикул]],[1]!Таблица213[[code]:[упаковка]],4,FALSE)</f>
        <v>ОХЛ</v>
      </c>
      <c r="H1773" t="str">
        <f>VLOOKUP(мпф1[[#This Row],[артикул]],[1]!Таблица213[[code]:[упаковка]],5,FALSE)</f>
        <v>сердце</v>
      </c>
      <c r="I1773" s="7" cm="1">
        <f t="array" ref="I1773">INDEX('[1]прайс ЗПП'!$A$1:$D$1080,MATCH(1,(мпф1[[#This Row],[артикул]]='[1]прайс ЗПП'!$B$1:$B$1080)*(мпф1[[#This Row],[Source.Name.1]]='[1]прайс ЗПП'!$A$1:$A$1080),0),4)</f>
        <v>871.08169051529126</v>
      </c>
      <c r="J1773" s="7">
        <f>мпф1[[#This Row],[цена]]*мпф1[[#This Row],[объем]]</f>
        <v>358462.31658536789</v>
      </c>
      <c r="K1773" s="7">
        <v>604.79999999999995</v>
      </c>
      <c r="L1773" t="s">
        <v>187</v>
      </c>
    </row>
    <row r="1774" spans="1:12" x14ac:dyDescent="0.35">
      <c r="A1774" t="s">
        <v>149</v>
      </c>
      <c r="B1774" t="s">
        <v>198</v>
      </c>
      <c r="C1774" t="s">
        <v>194</v>
      </c>
      <c r="D1774">
        <f>VLOOKUP(мпф1[[#This Row],[Номенклатура]],[1]!Таблица213[[product_name]:[упаковка]],7,FALSE)</f>
        <v>204</v>
      </c>
      <c r="E1774" t="s">
        <v>84</v>
      </c>
      <c r="F1774" s="7">
        <v>923.83377933958707</v>
      </c>
      <c r="G1774" t="str">
        <f>VLOOKUP(мпф1[[#This Row],[артикул]],[1]!Таблица213[[code]:[упаковка]],4,FALSE)</f>
        <v>ОХЛ</v>
      </c>
      <c r="H1774" t="str">
        <f>VLOOKUP(мпф1[[#This Row],[артикул]],[1]!Таблица213[[code]:[упаковка]],5,FALSE)</f>
        <v>крыло</v>
      </c>
      <c r="I1774" s="7" cm="1">
        <f t="array" ref="I1774">INDEX('[1]прайс ЗПП'!$A$1:$D$1080,MATCH(1,(мпф1[[#This Row],[артикул]]='[1]прайс ЗПП'!$B$1:$B$1080)*(мпф1[[#This Row],[Source.Name.1]]='[1]прайс ЗПП'!$A$1:$A$1080),0),4)</f>
        <v>847.92126041880965</v>
      </c>
      <c r="J1774" s="7">
        <f>мпф1[[#This Row],[цена]]*мпф1[[#This Row],[объем]]</f>
        <v>783338.30259509513</v>
      </c>
      <c r="K1774" s="7">
        <v>3456</v>
      </c>
      <c r="L1774" t="s">
        <v>187</v>
      </c>
    </row>
    <row r="1775" spans="1:12" x14ac:dyDescent="0.35">
      <c r="A1775" t="s">
        <v>149</v>
      </c>
      <c r="B1775" t="s">
        <v>198</v>
      </c>
      <c r="C1775" t="s">
        <v>194</v>
      </c>
      <c r="D1775">
        <f>VLOOKUP(мпф1[[#This Row],[Номенклатура]],[1]!Таблица213[[product_name]:[упаковка]],7,FALSE)</f>
        <v>952</v>
      </c>
      <c r="E1775" t="s">
        <v>86</v>
      </c>
      <c r="F1775" s="7">
        <v>711.99145887545035</v>
      </c>
      <c r="G1775" t="str">
        <f>VLOOKUP(мпф1[[#This Row],[артикул]],[1]!Таблица213[[code]:[упаковка]],4,FALSE)</f>
        <v>ОХЛ</v>
      </c>
      <c r="H1775" t="str">
        <f>VLOOKUP(мпф1[[#This Row],[артикул]],[1]!Таблица213[[code]:[упаковка]],5,FALSE)</f>
        <v>голень</v>
      </c>
      <c r="I1775" s="7" cm="1">
        <f t="array" ref="I1775">INDEX('[1]прайс ЗПП'!$A$1:$D$1080,MATCH(1,(мпф1[[#This Row],[артикул]]='[1]прайс ЗПП'!$B$1:$B$1080)*(мпф1[[#This Row],[Source.Name.1]]='[1]прайс ЗПП'!$A$1:$A$1080),0),4)</f>
        <v>890.1960637083148</v>
      </c>
      <c r="J1775" s="7">
        <f>мпф1[[#This Row],[цена]]*мпф1[[#This Row],[объем]]</f>
        <v>633811.99408486637</v>
      </c>
      <c r="K1775" s="7">
        <v>1314.2529999999999</v>
      </c>
      <c r="L1775" t="s">
        <v>187</v>
      </c>
    </row>
    <row r="1776" spans="1:12" x14ac:dyDescent="0.35">
      <c r="A1776" t="s">
        <v>149</v>
      </c>
      <c r="B1776" t="s">
        <v>198</v>
      </c>
      <c r="C1776" t="s">
        <v>194</v>
      </c>
      <c r="D1776">
        <f>VLOOKUP(мпф1[[#This Row],[Номенклатура]],[1]!Таблица213[[product_name]:[упаковка]],7,FALSE)</f>
        <v>953</v>
      </c>
      <c r="E1776" t="s">
        <v>87</v>
      </c>
      <c r="F1776" s="7">
        <v>721.92950331558689</v>
      </c>
      <c r="G1776" t="str">
        <f>VLOOKUP(мпф1[[#This Row],[артикул]],[1]!Таблица213[[code]:[упаковка]],4,FALSE)</f>
        <v>ОХЛ</v>
      </c>
      <c r="H1776" t="str">
        <f>VLOOKUP(мпф1[[#This Row],[артикул]],[1]!Таблица213[[code]:[упаковка]],5,FALSE)</f>
        <v>бедро</v>
      </c>
      <c r="I1776" s="7" cm="1">
        <f t="array" ref="I1776">INDEX('[1]прайс ЗПП'!$A$1:$D$1080,MATCH(1,(мпф1[[#This Row],[артикул]]='[1]прайс ЗПП'!$B$1:$B$1080)*(мпф1[[#This Row],[Source.Name.1]]='[1]прайс ЗПП'!$A$1:$A$1080),0),4)</f>
        <v>904.33128416673435</v>
      </c>
      <c r="J1776" s="7">
        <f>мпф1[[#This Row],[цена]]*мпф1[[#This Row],[объем]]</f>
        <v>652863.43481123738</v>
      </c>
      <c r="K1776" s="7">
        <v>507.40000000000003</v>
      </c>
      <c r="L1776" t="s">
        <v>187</v>
      </c>
    </row>
    <row r="1777" spans="1:12" x14ac:dyDescent="0.35">
      <c r="A1777" t="s">
        <v>149</v>
      </c>
      <c r="B1777" t="s">
        <v>198</v>
      </c>
      <c r="C1777" t="s">
        <v>194</v>
      </c>
      <c r="D1777">
        <f>VLOOKUP(мпф1[[#This Row],[Номенклатура]],[1]!Таблица213[[product_name]:[упаковка]],7,FALSE)</f>
        <v>205</v>
      </c>
      <c r="E1777" t="s">
        <v>88</v>
      </c>
      <c r="F1777" s="7">
        <v>1023.4217012611197</v>
      </c>
      <c r="G1777" t="str">
        <f>VLOOKUP(мпф1[[#This Row],[артикул]],[1]!Таблица213[[code]:[упаковка]],4,FALSE)</f>
        <v>ОХЛ</v>
      </c>
      <c r="H1777" t="str">
        <f>VLOOKUP(мпф1[[#This Row],[артикул]],[1]!Таблица213[[code]:[упаковка]],5,FALSE)</f>
        <v>рагу</v>
      </c>
      <c r="I1777" s="7" cm="1">
        <f t="array" ref="I1777">INDEX('[1]прайс ЗПП'!$A$1:$D$1080,MATCH(1,(мпф1[[#This Row],[артикул]]='[1]прайс ЗПП'!$B$1:$B$1080)*(мпф1[[#This Row],[Source.Name.1]]='[1]прайс ЗПП'!$A$1:$A$1080),0),4)</f>
        <v>601.0715719240178</v>
      </c>
      <c r="J1777" s="7">
        <f>мпф1[[#This Row],[цена]]*мпф1[[#This Row],[объем]]</f>
        <v>615149.69071817375</v>
      </c>
      <c r="K1777" s="7">
        <v>1427.8000000000002</v>
      </c>
      <c r="L1777" t="s">
        <v>187</v>
      </c>
    </row>
    <row r="1778" spans="1:12" x14ac:dyDescent="0.35">
      <c r="A1778" t="s">
        <v>149</v>
      </c>
      <c r="B1778" t="s">
        <v>198</v>
      </c>
      <c r="C1778" t="s">
        <v>194</v>
      </c>
      <c r="D1778">
        <f>VLOOKUP(мпф1[[#This Row],[Номенклатура]],[1]!Таблица213[[product_name]:[упаковка]],7,FALSE)</f>
        <v>960</v>
      </c>
      <c r="E1778" s="22" t="s">
        <v>189</v>
      </c>
      <c r="F1778" s="7">
        <v>104.45096762187056</v>
      </c>
      <c r="G1778" t="str">
        <f>VLOOKUP(мпф1[[#This Row],[артикул]],[1]!Таблица213[[code]:[упаковка]],4,FALSE)</f>
        <v>ОХЛ</v>
      </c>
      <c r="H1778" t="str">
        <f>VLOOKUP(мпф1[[#This Row],[артикул]],[1]!Таблица213[[code]:[упаковка]],5,FALSE)</f>
        <v>крыло</v>
      </c>
      <c r="I1778" s="7" cm="1">
        <f t="array" ref="I1778">INDEX('[1]прайс ЗПП'!$A$1:$D$1080,MATCH(1,(мпф1[[#This Row],[артикул]]='[1]прайс ЗПП'!$B$1:$B$1080)*(мпф1[[#This Row],[Source.Name.1]]='[1]прайс ЗПП'!$A$1:$A$1080),0),4)</f>
        <v>854.54328396850292</v>
      </c>
      <c r="J1778" s="7">
        <f>мпф1[[#This Row],[цена]]*мпф1[[#This Row],[объем]]</f>
        <v>89257.872885281045</v>
      </c>
      <c r="K1778" s="7">
        <v>1010.8000000000001</v>
      </c>
      <c r="L1778" t="s">
        <v>187</v>
      </c>
    </row>
    <row r="1779" spans="1:12" x14ac:dyDescent="0.35">
      <c r="A1779" t="s">
        <v>149</v>
      </c>
      <c r="B1779" t="s">
        <v>198</v>
      </c>
      <c r="C1779" t="s">
        <v>194</v>
      </c>
      <c r="D1779">
        <f>VLOOKUP(мпф1[[#This Row],[Номенклатура]],[1]!Таблица213[[product_name]:[упаковка]],7,FALSE)</f>
        <v>744</v>
      </c>
      <c r="E1779" t="s">
        <v>92</v>
      </c>
      <c r="F1779" s="7">
        <v>2048.4100077577868</v>
      </c>
      <c r="G1779" t="str">
        <f>VLOOKUP(мпф1[[#This Row],[артикул]],[1]!Таблица213[[code]:[упаковка]],4,FALSE)</f>
        <v>ОХЛ</v>
      </c>
      <c r="H1779" t="str">
        <f>VLOOKUP(мпф1[[#This Row],[артикул]],[1]!Таблица213[[code]:[упаковка]],5,FALSE)</f>
        <v>шея</v>
      </c>
      <c r="I1779" s="7" cm="1">
        <f t="array" ref="I1779">INDEX('[1]прайс ЗПП'!$A$1:$D$1080,MATCH(1,(мпф1[[#This Row],[артикул]]='[1]прайс ЗПП'!$B$1:$B$1080)*(мпф1[[#This Row],[Source.Name.1]]='[1]прайс ЗПП'!$A$1:$A$1080),0),4)</f>
        <v>348.45623560761521</v>
      </c>
      <c r="J1779" s="7">
        <f>мпф1[[#This Row],[цена]]*мпф1[[#This Row],[объем]]</f>
        <v>713781.2402842443</v>
      </c>
      <c r="K1779" s="7">
        <v>453.83226513041274</v>
      </c>
      <c r="L1779" t="s">
        <v>187</v>
      </c>
    </row>
    <row r="1780" spans="1:12" x14ac:dyDescent="0.35">
      <c r="A1780" t="s">
        <v>149</v>
      </c>
      <c r="B1780" t="s">
        <v>199</v>
      </c>
      <c r="C1780" t="s">
        <v>194</v>
      </c>
      <c r="D1780">
        <f>VLOOKUP(мпф1[[#This Row],[Номенклатура]],[1]!Таблица213[[product_name]:[упаковка]],7,FALSE)</f>
        <v>701</v>
      </c>
      <c r="E1780" t="s">
        <v>26</v>
      </c>
      <c r="F1780" s="7">
        <v>2053.8627406976921</v>
      </c>
      <c r="G1780" t="str">
        <f>VLOOKUP(мпф1[[#This Row],[артикул]],[1]!Таблица213[[code]:[упаковка]],4,FALSE)</f>
        <v>ОХЛ</v>
      </c>
      <c r="H1780" t="str">
        <f>VLOOKUP(мпф1[[#This Row],[артикул]],[1]!Таблица213[[code]:[упаковка]],5,FALSE)</f>
        <v>тушка</v>
      </c>
      <c r="I1780" s="7" cm="1">
        <f t="array" ref="I1780">INDEX('[1]прайс ЗПП'!$A$1:$D$1080,MATCH(1,(мпф1[[#This Row],[артикул]]='[1]прайс ЗПП'!$B$1:$B$1080)*(мпф1[[#This Row],[Source.Name.1]]='[1]прайс ЗПП'!$A$1:$A$1080),0),4)</f>
        <v>831.39358621564099</v>
      </c>
      <c r="J1780" s="7">
        <f>мпф1[[#This Row],[цена]]*мпф1[[#This Row],[объем]]</f>
        <v>1707568.3095833394</v>
      </c>
      <c r="K1780" s="7">
        <v>504</v>
      </c>
      <c r="L1780" t="s">
        <v>187</v>
      </c>
    </row>
    <row r="1781" spans="1:12" x14ac:dyDescent="0.35">
      <c r="A1781" t="s">
        <v>149</v>
      </c>
      <c r="B1781" t="s">
        <v>199</v>
      </c>
      <c r="C1781" t="s">
        <v>194</v>
      </c>
      <c r="D1781">
        <f>VLOOKUP(мпф1[[#This Row],[Номенклатура]],[1]!Таблица213[[product_name]:[упаковка]],7,FALSE)</f>
        <v>702</v>
      </c>
      <c r="E1781" t="s">
        <v>72</v>
      </c>
      <c r="F1781" s="7">
        <v>205.38627406976923</v>
      </c>
      <c r="G1781" t="str">
        <f>VLOOKUP(мпф1[[#This Row],[артикул]],[1]!Таблица213[[code]:[упаковка]],4,FALSE)</f>
        <v>ОХЛ</v>
      </c>
      <c r="H1781" t="str">
        <f>VLOOKUP(мпф1[[#This Row],[артикул]],[1]!Таблица213[[code]:[упаковка]],5,FALSE)</f>
        <v>тушка</v>
      </c>
      <c r="I1781" s="7" cm="1">
        <f t="array" ref="I1781">INDEX('[1]прайс ЗПП'!$A$1:$D$1080,MATCH(1,(мпф1[[#This Row],[артикул]]='[1]прайс ЗПП'!$B$1:$B$1080)*(мпф1[[#This Row],[Source.Name.1]]='[1]прайс ЗПП'!$A$1:$A$1080),0),4)</f>
        <v>797.87428624664904</v>
      </c>
      <c r="J1781" s="7">
        <f>мпф1[[#This Row],[цена]]*мпф1[[#This Row],[объем]]</f>
        <v>163872.42682827575</v>
      </c>
      <c r="K1781" s="7">
        <v>359.6</v>
      </c>
      <c r="L1781" t="s">
        <v>187</v>
      </c>
    </row>
    <row r="1782" spans="1:12" x14ac:dyDescent="0.35">
      <c r="A1782" t="s">
        <v>149</v>
      </c>
      <c r="B1782" t="s">
        <v>199</v>
      </c>
      <c r="C1782" t="s">
        <v>194</v>
      </c>
      <c r="D1782">
        <f>VLOOKUP(мпф1[[#This Row],[Номенклатура]],[1]!Таблица213[[product_name]:[упаковка]],7,FALSE)</f>
        <v>710</v>
      </c>
      <c r="E1782" t="s">
        <v>28</v>
      </c>
      <c r="F1782" s="7">
        <v>3080.657792723041</v>
      </c>
      <c r="G1782" t="str">
        <f>VLOOKUP(мпф1[[#This Row],[артикул]],[1]!Таблица213[[code]:[упаковка]],4,FALSE)</f>
        <v>ОХЛ</v>
      </c>
      <c r="H1782" t="str">
        <f>VLOOKUP(мпф1[[#This Row],[артикул]],[1]!Таблица213[[code]:[упаковка]],5,FALSE)</f>
        <v>бедро</v>
      </c>
      <c r="I1782" s="7" cm="1">
        <f t="array" ref="I1782">INDEX('[1]прайс ЗПП'!$A$1:$D$1080,MATCH(1,(мпф1[[#This Row],[артикул]]='[1]прайс ЗПП'!$B$1:$B$1080)*(мпф1[[#This Row],[Source.Name.1]]='[1]прайс ЗПП'!$A$1:$A$1080),0),4)</f>
        <v>847.31543537391588</v>
      </c>
      <c r="J1782" s="7">
        <f>мпф1[[#This Row],[цена]]*мпф1[[#This Row],[объем]]</f>
        <v>2610288.89887917</v>
      </c>
      <c r="K1782" s="7">
        <v>2177.0799421440306</v>
      </c>
      <c r="L1782" t="s">
        <v>187</v>
      </c>
    </row>
    <row r="1783" spans="1:12" x14ac:dyDescent="0.35">
      <c r="A1783" t="s">
        <v>149</v>
      </c>
      <c r="B1783" t="s">
        <v>199</v>
      </c>
      <c r="C1783" t="s">
        <v>194</v>
      </c>
      <c r="D1783">
        <f>VLOOKUP(мпф1[[#This Row],[Номенклатура]],[1]!Таблица213[[product_name]:[упаковка]],7,FALSE)</f>
        <v>711</v>
      </c>
      <c r="E1783" t="s">
        <v>73</v>
      </c>
      <c r="F1783" s="7">
        <v>4622.7058146086702</v>
      </c>
      <c r="G1783" t="str">
        <f>VLOOKUP(мпф1[[#This Row],[артикул]],[1]!Таблица213[[code]:[упаковка]],4,FALSE)</f>
        <v>ОХЛ</v>
      </c>
      <c r="H1783" t="str">
        <f>VLOOKUP(мпф1[[#This Row],[артикул]],[1]!Таблица213[[code]:[упаковка]],5,FALSE)</f>
        <v>бедро</v>
      </c>
      <c r="I1783" s="7" cm="1">
        <f t="array" ref="I1783">INDEX('[1]прайс ЗПП'!$A$1:$D$1080,MATCH(1,(мпф1[[#This Row],[артикул]]='[1]прайс ЗПП'!$B$1:$B$1080)*(мпф1[[#This Row],[Source.Name.1]]='[1]прайс ЗПП'!$A$1:$A$1080),0),4)</f>
        <v>815.33540730986954</v>
      </c>
      <c r="J1783" s="7">
        <f>мпф1[[#This Row],[цена]]*мпф1[[#This Row],[объем]]</f>
        <v>3769055.7282276624</v>
      </c>
      <c r="K1783" s="7">
        <v>175.12963679442726</v>
      </c>
      <c r="L1783" t="s">
        <v>187</v>
      </c>
    </row>
    <row r="1784" spans="1:12" x14ac:dyDescent="0.35">
      <c r="A1784" t="s">
        <v>149</v>
      </c>
      <c r="B1784" t="s">
        <v>199</v>
      </c>
      <c r="C1784" t="s">
        <v>194</v>
      </c>
      <c r="D1784">
        <f>VLOOKUP(мпф1[[#This Row],[Номенклатура]],[1]!Таблица213[[product_name]:[упаковка]],7,FALSE)</f>
        <v>712</v>
      </c>
      <c r="E1784" t="s">
        <v>30</v>
      </c>
      <c r="F1784" s="7">
        <v>3073.6772847946022</v>
      </c>
      <c r="G1784" t="str">
        <f>VLOOKUP(мпф1[[#This Row],[артикул]],[1]!Таблица213[[code]:[упаковка]],4,FALSE)</f>
        <v>ОХЛ</v>
      </c>
      <c r="H1784" t="str">
        <f>VLOOKUP(мпф1[[#This Row],[артикул]],[1]!Таблица213[[code]:[упаковка]],5,FALSE)</f>
        <v>голень</v>
      </c>
      <c r="I1784" s="7" cm="1">
        <f t="array" ref="I1784">INDEX('[1]прайс ЗПП'!$A$1:$D$1080,MATCH(1,(мпф1[[#This Row],[артикул]]='[1]прайс ЗПП'!$B$1:$B$1080)*(мпф1[[#This Row],[Source.Name.1]]='[1]прайс ЗПП'!$A$1:$A$1080),0),4)</f>
        <v>881.2573467552927</v>
      </c>
      <c r="J1784" s="7">
        <f>мпф1[[#This Row],[цена]]*мпф1[[#This Row],[объем]]</f>
        <v>2708700.6887801033</v>
      </c>
      <c r="K1784" s="7">
        <v>1735.7973553422642</v>
      </c>
      <c r="L1784" t="s">
        <v>187</v>
      </c>
    </row>
    <row r="1785" spans="1:12" x14ac:dyDescent="0.35">
      <c r="A1785" t="s">
        <v>149</v>
      </c>
      <c r="B1785" t="s">
        <v>199</v>
      </c>
      <c r="C1785" t="s">
        <v>194</v>
      </c>
      <c r="D1785">
        <f>VLOOKUP(мпф1[[#This Row],[Номенклатура]],[1]!Таблица213[[product_name]:[упаковка]],7,FALSE)</f>
        <v>713</v>
      </c>
      <c r="E1785" t="s">
        <v>74</v>
      </c>
      <c r="F1785" s="7">
        <v>4102.4141156057731</v>
      </c>
      <c r="G1785" t="str">
        <f>VLOOKUP(мпф1[[#This Row],[артикул]],[1]!Таблица213[[code]:[упаковка]],4,FALSE)</f>
        <v>ОХЛ</v>
      </c>
      <c r="H1785" t="str">
        <f>VLOOKUP(мпф1[[#This Row],[артикул]],[1]!Таблица213[[code]:[упаковка]],5,FALSE)</f>
        <v>голень</v>
      </c>
      <c r="I1785" s="7" cm="1">
        <f t="array" ref="I1785">INDEX('[1]прайс ЗПП'!$A$1:$D$1080,MATCH(1,(мпф1[[#This Row],[артикул]]='[1]прайс ЗПП'!$B$1:$B$1080)*(мпф1[[#This Row],[Source.Name.1]]='[1]прайс ЗПП'!$A$1:$A$1080),0),4)</f>
        <v>846.90968804083275</v>
      </c>
      <c r="J1785" s="7">
        <f>мпф1[[#This Row],[цена]]*мпф1[[#This Row],[объем]]</f>
        <v>3474374.2588619939</v>
      </c>
      <c r="K1785" s="7">
        <v>1752.3440181072053</v>
      </c>
      <c r="L1785" t="s">
        <v>187</v>
      </c>
    </row>
    <row r="1786" spans="1:12" x14ac:dyDescent="0.35">
      <c r="A1786" t="s">
        <v>149</v>
      </c>
      <c r="B1786" t="s">
        <v>199</v>
      </c>
      <c r="C1786" t="s">
        <v>194</v>
      </c>
      <c r="D1786">
        <f>VLOOKUP(мпф1[[#This Row],[Номенклатура]],[1]!Таблица213[[product_name]:[упаковка]],7,FALSE)</f>
        <v>714</v>
      </c>
      <c r="E1786" t="s">
        <v>32</v>
      </c>
      <c r="F1786" s="7">
        <v>2051.1181984512732</v>
      </c>
      <c r="G1786" t="str">
        <f>VLOOKUP(мпф1[[#This Row],[артикул]],[1]!Таблица213[[code]:[упаковка]],4,FALSE)</f>
        <v>ОХЛ</v>
      </c>
      <c r="H1786" t="str">
        <f>VLOOKUP(мпф1[[#This Row],[артикул]],[1]!Таблица213[[code]:[упаковка]],5,FALSE)</f>
        <v>крыло</v>
      </c>
      <c r="I1786" s="7" cm="1">
        <f t="array" ref="I1786">INDEX('[1]прайс ЗПП'!$A$1:$D$1080,MATCH(1,(мпф1[[#This Row],[артикул]]='[1]прайс ЗПП'!$B$1:$B$1080)*(мпф1[[#This Row],[Source.Name.1]]='[1]прайс ЗПП'!$A$1:$A$1080),0),4)</f>
        <v>863.97117439677174</v>
      </c>
      <c r="J1786" s="7">
        <f>мпф1[[#This Row],[цена]]*мпф1[[#This Row],[объем]]</f>
        <v>1772106.9987425373</v>
      </c>
      <c r="K1786" s="7">
        <v>353.84278947600728</v>
      </c>
      <c r="L1786" t="s">
        <v>187</v>
      </c>
    </row>
    <row r="1787" spans="1:12" x14ac:dyDescent="0.35">
      <c r="A1787" t="s">
        <v>149</v>
      </c>
      <c r="B1787" t="s">
        <v>199</v>
      </c>
      <c r="C1787" t="s">
        <v>194</v>
      </c>
      <c r="D1787">
        <f>VLOOKUP(мпф1[[#This Row],[Номенклатура]],[1]!Таблица213[[product_name]:[упаковка]],7,FALSE)</f>
        <v>715</v>
      </c>
      <c r="E1787" t="s">
        <v>75</v>
      </c>
      <c r="F1787" s="7">
        <v>3083.6416493596003</v>
      </c>
      <c r="G1787" t="str">
        <f>VLOOKUP(мпф1[[#This Row],[артикул]],[1]!Таблица213[[code]:[упаковка]],4,FALSE)</f>
        <v>ОХЛ</v>
      </c>
      <c r="H1787" t="str">
        <f>VLOOKUP(мпф1[[#This Row],[артикул]],[1]!Таблица213[[code]:[упаковка]],5,FALSE)</f>
        <v>крыло</v>
      </c>
      <c r="I1787" s="7" cm="1">
        <f t="array" ref="I1787">INDEX('[1]прайс ЗПП'!$A$1:$D$1080,MATCH(1,(мпф1[[#This Row],[артикул]]='[1]прайс ЗПП'!$B$1:$B$1080)*(мпф1[[#This Row],[Source.Name.1]]='[1]прайс ЗПП'!$A$1:$A$1080),0),4)</f>
        <v>832.38313574687209</v>
      </c>
      <c r="J1787" s="7">
        <f>мпф1[[#This Row],[цена]]*мпф1[[#This Row],[объем]]</f>
        <v>2566771.3056136006</v>
      </c>
      <c r="K1787" s="7">
        <v>601.77193786618409</v>
      </c>
      <c r="L1787" t="s">
        <v>187</v>
      </c>
    </row>
    <row r="1788" spans="1:12" x14ac:dyDescent="0.35">
      <c r="A1788" t="s">
        <v>149</v>
      </c>
      <c r="B1788" t="s">
        <v>199</v>
      </c>
      <c r="C1788" t="s">
        <v>194</v>
      </c>
      <c r="D1788">
        <f>VLOOKUP(мпф1[[#This Row],[Номенклатура]],[1]!Таблица213[[product_name]:[упаковка]],7,FALSE)</f>
        <v>716</v>
      </c>
      <c r="E1788" t="s">
        <v>34</v>
      </c>
      <c r="F1788" s="7">
        <v>412.8930553939461</v>
      </c>
      <c r="G1788" t="str">
        <f>VLOOKUP(мпф1[[#This Row],[артикул]],[1]!Таблица213[[code]:[упаковка]],4,FALSE)</f>
        <v>ОХЛ</v>
      </c>
      <c r="H1788" t="str">
        <f>VLOOKUP(мпф1[[#This Row],[артикул]],[1]!Таблица213[[code]:[упаковка]],5,FALSE)</f>
        <v>четвертина</v>
      </c>
      <c r="I1788" s="7" cm="1">
        <f t="array" ref="I1788">INDEX('[1]прайс ЗПП'!$A$1:$D$1080,MATCH(1,(мпф1[[#This Row],[артикул]]='[1]прайс ЗПП'!$B$1:$B$1080)*(мпф1[[#This Row],[Source.Name.1]]='[1]прайс ЗПП'!$A$1:$A$1080),0),4)</f>
        <v>825.69115343616738</v>
      </c>
      <c r="J1788" s="7">
        <f>мпф1[[#This Row],[цена]]*мпф1[[#This Row],[объем]]</f>
        <v>340922.1431540107</v>
      </c>
      <c r="K1788" s="7">
        <v>439.13604243000322</v>
      </c>
      <c r="L1788" t="s">
        <v>187</v>
      </c>
    </row>
    <row r="1789" spans="1:12" x14ac:dyDescent="0.35">
      <c r="A1789" t="s">
        <v>149</v>
      </c>
      <c r="B1789" t="s">
        <v>199</v>
      </c>
      <c r="C1789" t="s">
        <v>194</v>
      </c>
      <c r="D1789">
        <f>VLOOKUP(мпф1[[#This Row],[Номенклатура]],[1]!Таблица213[[product_name]:[упаковка]],7,FALSE)</f>
        <v>717</v>
      </c>
      <c r="E1789" t="s">
        <v>76</v>
      </c>
      <c r="F1789" s="7">
        <v>1234.1352220652504</v>
      </c>
      <c r="G1789" t="str">
        <f>VLOOKUP(мпф1[[#This Row],[артикул]],[1]!Таблица213[[code]:[упаковка]],4,FALSE)</f>
        <v>ОХЛ</v>
      </c>
      <c r="H1789" t="str">
        <f>VLOOKUP(мпф1[[#This Row],[артикул]],[1]!Таблица213[[code]:[упаковка]],5,FALSE)</f>
        <v>четвертина</v>
      </c>
      <c r="I1789" s="7" cm="1">
        <f t="array" ref="I1789">INDEX('[1]прайс ЗПП'!$A$1:$D$1080,MATCH(1,(мпф1[[#This Row],[артикул]]='[1]прайс ЗПП'!$B$1:$B$1080)*(мпф1[[#This Row],[Source.Name.1]]='[1]прайс ЗПП'!$A$1:$A$1080),0),4)</f>
        <v>798.5908177835737</v>
      </c>
      <c r="J1789" s="7">
        <f>мпф1[[#This Row],[цена]]*мпф1[[#This Row],[объем]]</f>
        <v>985569.05624460068</v>
      </c>
      <c r="K1789" s="7">
        <v>5077.8</v>
      </c>
      <c r="L1789" t="s">
        <v>187</v>
      </c>
    </row>
    <row r="1790" spans="1:12" x14ac:dyDescent="0.35">
      <c r="A1790" t="s">
        <v>149</v>
      </c>
      <c r="B1790" t="s">
        <v>199</v>
      </c>
      <c r="C1790" t="s">
        <v>194</v>
      </c>
      <c r="D1790">
        <f>VLOOKUP(мпф1[[#This Row],[Номенклатура]],[1]!Таблица213[[product_name]:[упаковка]],7,FALSE)</f>
        <v>718</v>
      </c>
      <c r="E1790" t="s">
        <v>36</v>
      </c>
      <c r="F1790" s="7">
        <v>5124.1350967009321</v>
      </c>
      <c r="G1790" t="str">
        <f>VLOOKUP(мпф1[[#This Row],[артикул]],[1]!Таблица213[[code]:[упаковка]],4,FALSE)</f>
        <v>ОХЛ</v>
      </c>
      <c r="H1790" t="str">
        <f>VLOOKUP(мпф1[[#This Row],[артикул]],[1]!Таблица213[[code]:[упаковка]],5,FALSE)</f>
        <v>филе</v>
      </c>
      <c r="I1790" s="7" cm="1">
        <f t="array" ref="I1790">INDEX('[1]прайс ЗПП'!$A$1:$D$1080,MATCH(1,(мпф1[[#This Row],[артикул]]='[1]прайс ЗПП'!$B$1:$B$1080)*(мпф1[[#This Row],[Source.Name.1]]='[1]прайс ЗПП'!$A$1:$A$1080),0),4)</f>
        <v>1117.5793608256045</v>
      </c>
      <c r="J1790" s="7">
        <f>мпф1[[#This Row],[цена]]*мпф1[[#This Row],[объем]]</f>
        <v>5726627.6261550747</v>
      </c>
      <c r="K1790" s="7">
        <v>711.90000000000009</v>
      </c>
      <c r="L1790" t="s">
        <v>187</v>
      </c>
    </row>
    <row r="1791" spans="1:12" x14ac:dyDescent="0.35">
      <c r="A1791" t="s">
        <v>149</v>
      </c>
      <c r="B1791" t="s">
        <v>199</v>
      </c>
      <c r="C1791" t="s">
        <v>194</v>
      </c>
      <c r="D1791">
        <f>VLOOKUP(мпф1[[#This Row],[Номенклатура]],[1]!Таблица213[[product_name]:[упаковка]],7,FALSE)</f>
        <v>719</v>
      </c>
      <c r="E1791" t="s">
        <v>77</v>
      </c>
      <c r="F1791" s="7">
        <v>5330.0464487575064</v>
      </c>
      <c r="G1791" t="str">
        <f>VLOOKUP(мпф1[[#This Row],[артикул]],[1]!Таблица213[[code]:[упаковка]],4,FALSE)</f>
        <v>ОХЛ</v>
      </c>
      <c r="H1791" t="str">
        <f>VLOOKUP(мпф1[[#This Row],[артикул]],[1]!Таблица213[[code]:[упаковка]],5,FALSE)</f>
        <v>филе</v>
      </c>
      <c r="I1791" s="7" cm="1">
        <f t="array" ref="I1791">INDEX('[1]прайс ЗПП'!$A$1:$D$1080,MATCH(1,(мпф1[[#This Row],[артикул]]='[1]прайс ЗПП'!$B$1:$B$1080)*(мпф1[[#This Row],[Source.Name.1]]='[1]прайс ЗПП'!$A$1:$A$1080),0),4)</f>
        <v>1081.9224042223073</v>
      </c>
      <c r="J1791" s="7">
        <f>мпф1[[#This Row],[цена]]*мпф1[[#This Row],[объем]]</f>
        <v>5766696.6684562918</v>
      </c>
      <c r="K1791" s="7">
        <v>3047.64</v>
      </c>
      <c r="L1791" t="s">
        <v>187</v>
      </c>
    </row>
    <row r="1792" spans="1:12" x14ac:dyDescent="0.35">
      <c r="A1792" t="s">
        <v>149</v>
      </c>
      <c r="B1792" t="s">
        <v>199</v>
      </c>
      <c r="C1792" t="s">
        <v>194</v>
      </c>
      <c r="D1792">
        <f>VLOOKUP(мпф1[[#This Row],[Номенклатура]],[1]!Таблица213[[product_name]:[упаковка]],7,FALSE)</f>
        <v>727</v>
      </c>
      <c r="E1792" t="s">
        <v>38</v>
      </c>
      <c r="F1792" s="7">
        <v>1230.9908127365716</v>
      </c>
      <c r="G1792" t="str">
        <f>VLOOKUP(мпф1[[#This Row],[артикул]],[1]!Таблица213[[code]:[упаковка]],4,FALSE)</f>
        <v>ОХЛ</v>
      </c>
      <c r="H1792" t="str">
        <f>VLOOKUP(мпф1[[#This Row],[артикул]],[1]!Таблица213[[code]:[упаковка]],5,FALSE)</f>
        <v>грудка</v>
      </c>
      <c r="I1792" s="7" cm="1">
        <f t="array" ref="I1792">INDEX('[1]прайс ЗПП'!$A$1:$D$1080,MATCH(1,(мпф1[[#This Row],[артикул]]='[1]прайс ЗПП'!$B$1:$B$1080)*(мпф1[[#This Row],[Source.Name.1]]='[1]прайс ЗПП'!$A$1:$A$1080),0),4)</f>
        <v>893.07173356873875</v>
      </c>
      <c r="J1792" s="7">
        <f>мпф1[[#This Row],[цена]]*мпф1[[#This Row],[объем]]</f>
        <v>1099363.0991378406</v>
      </c>
      <c r="K1792" s="7">
        <v>2037.8600000000001</v>
      </c>
      <c r="L1792" t="s">
        <v>187</v>
      </c>
    </row>
    <row r="1793" spans="1:12" x14ac:dyDescent="0.35">
      <c r="A1793" t="s">
        <v>149</v>
      </c>
      <c r="B1793" t="s">
        <v>199</v>
      </c>
      <c r="C1793" t="s">
        <v>194</v>
      </c>
      <c r="D1793">
        <f>VLOOKUP(мпф1[[#This Row],[Номенклатура]],[1]!Таблица213[[product_name]:[упаковка]],7,FALSE)</f>
        <v>725</v>
      </c>
      <c r="E1793" t="s">
        <v>78</v>
      </c>
      <c r="F1793" s="7">
        <v>1327.0871526795299</v>
      </c>
      <c r="G1793" t="str">
        <f>VLOOKUP(мпф1[[#This Row],[артикул]],[1]!Таблица213[[code]:[упаковка]],4,FALSE)</f>
        <v>ОХЛ</v>
      </c>
      <c r="H1793" t="str">
        <f>VLOOKUP(мпф1[[#This Row],[артикул]],[1]!Таблица213[[code]:[упаковка]],5,FALSE)</f>
        <v>грудка</v>
      </c>
      <c r="I1793" s="7" cm="1">
        <f t="array" ref="I1793">INDEX('[1]прайс ЗПП'!$A$1:$D$1080,MATCH(1,(мпф1[[#This Row],[артикул]]='[1]прайс ЗПП'!$B$1:$B$1080)*(мпф1[[#This Row],[Source.Name.1]]='[1]прайс ЗПП'!$A$1:$A$1080),0),4)</f>
        <v>864.02273416654589</v>
      </c>
      <c r="J1793" s="7">
        <f>мпф1[[#This Row],[цена]]*мпф1[[#This Row],[объем]]</f>
        <v>1146633.4701354639</v>
      </c>
      <c r="K1793" s="7">
        <v>1017.94</v>
      </c>
      <c r="L1793" t="s">
        <v>187</v>
      </c>
    </row>
    <row r="1794" spans="1:12" x14ac:dyDescent="0.35">
      <c r="A1794" t="s">
        <v>149</v>
      </c>
      <c r="B1794" t="s">
        <v>199</v>
      </c>
      <c r="C1794" t="s">
        <v>194</v>
      </c>
      <c r="D1794">
        <f>VLOOKUP(мпф1[[#This Row],[Номенклатура]],[1]!Таблица213[[product_name]:[упаковка]],7,FALSE)</f>
        <v>29</v>
      </c>
      <c r="E1794" t="s">
        <v>79</v>
      </c>
      <c r="F1794" s="7">
        <v>405.11786212778475</v>
      </c>
      <c r="G1794" t="str">
        <f>VLOOKUP(мпф1[[#This Row],[артикул]],[1]!Таблица213[[code]:[упаковка]],4,FALSE)</f>
        <v>ОХЛ</v>
      </c>
      <c r="H1794" t="str">
        <f>VLOOKUP(мпф1[[#This Row],[артикул]],[1]!Таблица213[[code]:[упаковка]],5,FALSE)</f>
        <v>табак</v>
      </c>
      <c r="I1794" s="7" cm="1">
        <f t="array" ref="I1794">INDEX('[1]прайс ЗПП'!$A$1:$D$1080,MATCH(1,(мпф1[[#This Row],[артикул]]='[1]прайс ЗПП'!$B$1:$B$1080)*(мпф1[[#This Row],[Source.Name.1]]='[1]прайс ЗПП'!$A$1:$A$1080),0),4)</f>
        <v>756.2715951427773</v>
      </c>
      <c r="J1794" s="7">
        <f>мпф1[[#This Row],[цена]]*мпф1[[#This Row],[объем]]</f>
        <v>306379.13181221148</v>
      </c>
      <c r="K1794" s="7">
        <v>403.2</v>
      </c>
      <c r="L1794" t="s">
        <v>187</v>
      </c>
    </row>
    <row r="1795" spans="1:12" x14ac:dyDescent="0.35">
      <c r="A1795" t="s">
        <v>149</v>
      </c>
      <c r="B1795" t="s">
        <v>199</v>
      </c>
      <c r="C1795" t="s">
        <v>194</v>
      </c>
      <c r="D1795">
        <f>VLOOKUP(мпф1[[#This Row],[Номенклатура]],[1]!Таблица213[[product_name]:[упаковка]],7,FALSE)</f>
        <v>30</v>
      </c>
      <c r="E1795" t="s">
        <v>80</v>
      </c>
      <c r="F1795" s="7">
        <v>2251.9787041809213</v>
      </c>
      <c r="G1795" t="str">
        <f>VLOOKUP(мпф1[[#This Row],[артикул]],[1]!Таблица213[[code]:[упаковка]],4,FALSE)</f>
        <v>ОХЛ</v>
      </c>
      <c r="H1795" t="str">
        <f>VLOOKUP(мпф1[[#This Row],[артикул]],[1]!Таблица213[[code]:[упаковка]],5,FALSE)</f>
        <v>рагу</v>
      </c>
      <c r="I1795" s="7" cm="1">
        <f t="array" ref="I1795">INDEX('[1]прайс ЗПП'!$A$1:$D$1080,MATCH(1,(мпф1[[#This Row],[артикул]]='[1]прайс ЗПП'!$B$1:$B$1080)*(мпф1[[#This Row],[Source.Name.1]]='[1]прайс ЗПП'!$A$1:$A$1080),0),4)</f>
        <v>711.47117573963283</v>
      </c>
      <c r="J1795" s="7">
        <f>мпф1[[#This Row],[цена]]*мпф1[[#This Row],[объем]]</f>
        <v>1602217.9364042149</v>
      </c>
      <c r="K1795" s="7">
        <v>2038.5</v>
      </c>
      <c r="L1795" t="s">
        <v>187</v>
      </c>
    </row>
    <row r="1796" spans="1:12" x14ac:dyDescent="0.35">
      <c r="A1796" t="s">
        <v>149</v>
      </c>
      <c r="B1796" t="s">
        <v>199</v>
      </c>
      <c r="C1796" t="s">
        <v>194</v>
      </c>
      <c r="D1796">
        <f>VLOOKUP(мпф1[[#This Row],[Номенклатура]],[1]!Таблица213[[product_name]:[упаковка]],7,FALSE)</f>
        <v>781</v>
      </c>
      <c r="E1796" t="s">
        <v>188</v>
      </c>
      <c r="F1796" s="7">
        <v>1839.8934610743684</v>
      </c>
      <c r="G1796" t="str">
        <f>VLOOKUP(мпф1[[#This Row],[артикул]],[1]!Таблица213[[code]:[упаковка]],4,FALSE)</f>
        <v>ОХЛ</v>
      </c>
      <c r="H1796" t="str">
        <f>VLOOKUP(мпф1[[#This Row],[артикул]],[1]!Таблица213[[code]:[упаковка]],5,FALSE)</f>
        <v>спинка</v>
      </c>
      <c r="I1796" s="7" cm="1">
        <f t="array" ref="I1796">INDEX('[1]прайс ЗПП'!$A$1:$D$1080,MATCH(1,(мпф1[[#This Row],[артикул]]='[1]прайс ЗПП'!$B$1:$B$1080)*(мпф1[[#This Row],[Source.Name.1]]='[1]прайс ЗПП'!$A$1:$A$1080),0),4)</f>
        <v>364.1780019666802</v>
      </c>
      <c r="J1796" s="7">
        <f>мпф1[[#This Row],[цена]]*мпф1[[#This Row],[объем]]</f>
        <v>670048.7244856233</v>
      </c>
      <c r="K1796" s="7">
        <v>406.46999999999997</v>
      </c>
      <c r="L1796" t="s">
        <v>187</v>
      </c>
    </row>
    <row r="1797" spans="1:12" x14ac:dyDescent="0.35">
      <c r="A1797" t="s">
        <v>149</v>
      </c>
      <c r="B1797" t="s">
        <v>199</v>
      </c>
      <c r="C1797" t="s">
        <v>194</v>
      </c>
      <c r="D1797">
        <f>VLOOKUP(мпф1[[#This Row],[Номенклатура]],[1]!Таблица213[[product_name]:[упаковка]],7,FALSE)</f>
        <v>730</v>
      </c>
      <c r="E1797" t="s">
        <v>45</v>
      </c>
      <c r="F1797" s="7">
        <v>821.34314320722865</v>
      </c>
      <c r="G1797" t="str">
        <f>VLOOKUP(мпф1[[#This Row],[артикул]],[1]!Таблица213[[code]:[упаковка]],4,FALSE)</f>
        <v>ОХЛ</v>
      </c>
      <c r="H1797" t="str">
        <f>VLOOKUP(мпф1[[#This Row],[артикул]],[1]!Таблица213[[code]:[упаковка]],5,FALSE)</f>
        <v>желудки</v>
      </c>
      <c r="I1797" s="7" cm="1">
        <f t="array" ref="I1797">INDEX('[1]прайс ЗПП'!$A$1:$D$1080,MATCH(1,(мпф1[[#This Row],[артикул]]='[1]прайс ЗПП'!$B$1:$B$1080)*(мпф1[[#This Row],[Source.Name.1]]='[1]прайс ЗПП'!$A$1:$A$1080),0),4)</f>
        <v>562.00622251238019</v>
      </c>
      <c r="J1797" s="7">
        <f>мпф1[[#This Row],[цена]]*мпф1[[#This Row],[объем]]</f>
        <v>461599.95730033948</v>
      </c>
      <c r="K1797" s="7">
        <v>82.600000000000009</v>
      </c>
      <c r="L1797" t="s">
        <v>187</v>
      </c>
    </row>
    <row r="1798" spans="1:12" x14ac:dyDescent="0.35">
      <c r="A1798" t="s">
        <v>149</v>
      </c>
      <c r="B1798" t="s">
        <v>199</v>
      </c>
      <c r="C1798" t="s">
        <v>194</v>
      </c>
      <c r="D1798">
        <f>VLOOKUP(мпф1[[#This Row],[Номенклатура]],[1]!Таблица213[[product_name]:[упаковка]],7,FALSE)</f>
        <v>731</v>
      </c>
      <c r="E1798" t="s">
        <v>81</v>
      </c>
      <c r="F1798" s="7">
        <v>1436.7198818175316</v>
      </c>
      <c r="G1798" t="str">
        <f>VLOOKUP(мпф1[[#This Row],[артикул]],[1]!Таблица213[[code]:[упаковка]],4,FALSE)</f>
        <v>ОХЛ</v>
      </c>
      <c r="H1798" t="str">
        <f>VLOOKUP(мпф1[[#This Row],[артикул]],[1]!Таблица213[[code]:[упаковка]],5,FALSE)</f>
        <v>желудки</v>
      </c>
      <c r="I1798" s="7" cm="1">
        <f t="array" ref="I1798">INDEX('[1]прайс ЗПП'!$A$1:$D$1080,MATCH(1,(мпф1[[#This Row],[артикул]]='[1]прайс ЗПП'!$B$1:$B$1080)*(мпф1[[#This Row],[Source.Name.1]]='[1]прайс ЗПП'!$A$1:$A$1080),0),4)</f>
        <v>540.65671721539525</v>
      </c>
      <c r="J1798" s="7">
        <f>мпф1[[#This Row],[цена]]*мпф1[[#This Row],[объем]]</f>
        <v>776772.25486155727</v>
      </c>
      <c r="K1798" s="7">
        <v>1014.8000000000001</v>
      </c>
      <c r="L1798" t="s">
        <v>187</v>
      </c>
    </row>
    <row r="1799" spans="1:12" x14ac:dyDescent="0.35">
      <c r="A1799" t="s">
        <v>149</v>
      </c>
      <c r="B1799" t="s">
        <v>199</v>
      </c>
      <c r="C1799" t="s">
        <v>194</v>
      </c>
      <c r="D1799">
        <f>VLOOKUP(мпф1[[#This Row],[Номенклатура]],[1]!Таблица213[[product_name]:[упаковка]],7,FALSE)</f>
        <v>732</v>
      </c>
      <c r="E1799" s="22" t="s">
        <v>47</v>
      </c>
      <c r="F1799" s="7">
        <v>1535.8531114066814</v>
      </c>
      <c r="G1799" t="str">
        <f>VLOOKUP(мпф1[[#This Row],[артикул]],[1]!Таблица213[[code]:[упаковка]],4,FALSE)</f>
        <v>ОХЛ</v>
      </c>
      <c r="H1799" t="str">
        <f>VLOOKUP(мпф1[[#This Row],[артикул]],[1]!Таблица213[[code]:[упаковка]],5,FALSE)</f>
        <v>печень</v>
      </c>
      <c r="I1799" s="7" cm="1">
        <f t="array" ref="I1799">INDEX('[1]прайс ЗПП'!$A$1:$D$1080,MATCH(1,(мпф1[[#This Row],[артикул]]='[1]прайс ЗПП'!$B$1:$B$1080)*(мпф1[[#This Row],[Source.Name.1]]='[1]прайс ЗПП'!$A$1:$A$1080),0),4)</f>
        <v>537.88237088649385</v>
      </c>
      <c r="J1799" s="7">
        <f>мпф1[[#This Row],[цена]]*мпф1[[#This Row],[объем]]</f>
        <v>826108.31289682409</v>
      </c>
      <c r="K1799" s="7">
        <v>611.80000000000007</v>
      </c>
      <c r="L1799" t="s">
        <v>187</v>
      </c>
    </row>
    <row r="1800" spans="1:12" x14ac:dyDescent="0.35">
      <c r="A1800" t="s">
        <v>149</v>
      </c>
      <c r="B1800" t="s">
        <v>199</v>
      </c>
      <c r="C1800" t="s">
        <v>194</v>
      </c>
      <c r="D1800">
        <f>VLOOKUP(мпф1[[#This Row],[Номенклатура]],[1]!Таблица213[[product_name]:[упаковка]],7,FALSE)</f>
        <v>733</v>
      </c>
      <c r="E1800" t="s">
        <v>82</v>
      </c>
      <c r="F1800" s="7">
        <v>1437.7039184883845</v>
      </c>
      <c r="G1800" t="str">
        <f>VLOOKUP(мпф1[[#This Row],[артикул]],[1]!Таблица213[[code]:[упаковка]],4,FALSE)</f>
        <v>ОХЛ</v>
      </c>
      <c r="H1800" t="str">
        <f>VLOOKUP(мпф1[[#This Row],[артикул]],[1]!Таблица213[[code]:[упаковка]],5,FALSE)</f>
        <v>печень</v>
      </c>
      <c r="I1800" s="7" cm="1">
        <f t="array" ref="I1800">INDEX('[1]прайс ЗПП'!$A$1:$D$1080,MATCH(1,(мпф1[[#This Row],[артикул]]='[1]прайс ЗПП'!$B$1:$B$1080)*(мпф1[[#This Row],[Source.Name.1]]='[1]прайс ЗПП'!$A$1:$A$1080),0),4)</f>
        <v>514.65802229078804</v>
      </c>
      <c r="J1800" s="7">
        <f>мпф1[[#This Row],[цена]]*мпф1[[#This Row],[объем]]</f>
        <v>739925.85532894824</v>
      </c>
      <c r="K1800" s="7">
        <v>404.76931754874653</v>
      </c>
      <c r="L1800" t="s">
        <v>187</v>
      </c>
    </row>
    <row r="1801" spans="1:12" x14ac:dyDescent="0.35">
      <c r="A1801" t="s">
        <v>149</v>
      </c>
      <c r="B1801" t="s">
        <v>199</v>
      </c>
      <c r="C1801" t="s">
        <v>194</v>
      </c>
      <c r="D1801">
        <f>VLOOKUP(мпф1[[#This Row],[Номенклатура]],[1]!Таблица213[[product_name]:[упаковка]],7,FALSE)</f>
        <v>734</v>
      </c>
      <c r="E1801" t="s">
        <v>49</v>
      </c>
      <c r="F1801" s="7">
        <v>923.08967544501218</v>
      </c>
      <c r="G1801" t="str">
        <f>VLOOKUP(мпф1[[#This Row],[артикул]],[1]!Таблица213[[code]:[упаковка]],4,FALSE)</f>
        <v>ОХЛ</v>
      </c>
      <c r="H1801" t="str">
        <f>VLOOKUP(мпф1[[#This Row],[артикул]],[1]!Таблица213[[code]:[упаковка]],5,FALSE)</f>
        <v>сердце</v>
      </c>
      <c r="I1801" s="7" cm="1">
        <f t="array" ref="I1801">INDEX('[1]прайс ЗПП'!$A$1:$D$1080,MATCH(1,(мпф1[[#This Row],[артикул]]='[1]прайс ЗПП'!$B$1:$B$1080)*(мпф1[[#This Row],[Source.Name.1]]='[1]прайс ЗПП'!$A$1:$A$1080),0),4)</f>
        <v>898.31398869857753</v>
      </c>
      <c r="J1801" s="7">
        <f>мпф1[[#This Row],[цена]]*мпф1[[#This Row],[объем]]</f>
        <v>829224.3682754843</v>
      </c>
      <c r="K1801" s="7">
        <v>504</v>
      </c>
      <c r="L1801" t="s">
        <v>187</v>
      </c>
    </row>
    <row r="1802" spans="1:12" x14ac:dyDescent="0.35">
      <c r="A1802" t="s">
        <v>149</v>
      </c>
      <c r="B1802" t="s">
        <v>199</v>
      </c>
      <c r="C1802" t="s">
        <v>194</v>
      </c>
      <c r="D1802">
        <f>VLOOKUP(мпф1[[#This Row],[Номенклатура]],[1]!Таблица213[[product_name]:[упаковка]],7,FALSE)</f>
        <v>735</v>
      </c>
      <c r="E1802" t="s">
        <v>83</v>
      </c>
      <c r="F1802" s="7">
        <v>972.66947026896867</v>
      </c>
      <c r="G1802" t="str">
        <f>VLOOKUP(мпф1[[#This Row],[артикул]],[1]!Таблица213[[code]:[упаковка]],4,FALSE)</f>
        <v>ОХЛ</v>
      </c>
      <c r="H1802" t="str">
        <f>VLOOKUP(мпф1[[#This Row],[артикул]],[1]!Таблица213[[code]:[упаковка]],5,FALSE)</f>
        <v>сердце</v>
      </c>
      <c r="I1802" s="7" cm="1">
        <f t="array" ref="I1802">INDEX('[1]прайс ЗПП'!$A$1:$D$1080,MATCH(1,(мпф1[[#This Row],[артикул]]='[1]прайс ЗПП'!$B$1:$B$1080)*(мпф1[[#This Row],[Source.Name.1]]='[1]прайс ЗПП'!$A$1:$A$1080),0),4)</f>
        <v>871.08169051529126</v>
      </c>
      <c r="J1802" s="7">
        <f>мпф1[[#This Row],[цена]]*мпф1[[#This Row],[объем]]</f>
        <v>847274.56647450605</v>
      </c>
      <c r="K1802" s="7">
        <v>434</v>
      </c>
      <c r="L1802" t="s">
        <v>187</v>
      </c>
    </row>
    <row r="1803" spans="1:12" x14ac:dyDescent="0.35">
      <c r="A1803" t="s">
        <v>149</v>
      </c>
      <c r="B1803" t="s">
        <v>199</v>
      </c>
      <c r="C1803" t="s">
        <v>194</v>
      </c>
      <c r="D1803">
        <f>VLOOKUP(мпф1[[#This Row],[Номенклатура]],[1]!Таблица213[[product_name]:[упаковка]],7,FALSE)</f>
        <v>204</v>
      </c>
      <c r="E1803" t="s">
        <v>84</v>
      </c>
      <c r="F1803" s="7">
        <v>1847.6675586791741</v>
      </c>
      <c r="G1803" t="str">
        <f>VLOOKUP(мпф1[[#This Row],[артикул]],[1]!Таблица213[[code]:[упаковка]],4,FALSE)</f>
        <v>ОХЛ</v>
      </c>
      <c r="H1803" t="str">
        <f>VLOOKUP(мпф1[[#This Row],[артикул]],[1]!Таблица213[[code]:[упаковка]],5,FALSE)</f>
        <v>крыло</v>
      </c>
      <c r="I1803" s="7" cm="1">
        <f t="array" ref="I1803">INDEX('[1]прайс ЗПП'!$A$1:$D$1080,MATCH(1,(мпф1[[#This Row],[артикул]]='[1]прайс ЗПП'!$B$1:$B$1080)*(мпф1[[#This Row],[Source.Name.1]]='[1]прайс ЗПП'!$A$1:$A$1080),0),4)</f>
        <v>847.92126041880965</v>
      </c>
      <c r="J1803" s="7">
        <f>мпф1[[#This Row],[цена]]*мпф1[[#This Row],[объем]]</f>
        <v>1566676.6051901903</v>
      </c>
      <c r="K1803" s="7">
        <v>1041.721047585047</v>
      </c>
      <c r="L1803" t="s">
        <v>187</v>
      </c>
    </row>
    <row r="1804" spans="1:12" x14ac:dyDescent="0.35">
      <c r="A1804" t="s">
        <v>149</v>
      </c>
      <c r="B1804" t="s">
        <v>199</v>
      </c>
      <c r="C1804" t="s">
        <v>194</v>
      </c>
      <c r="D1804">
        <f>VLOOKUP(мпф1[[#This Row],[Номенклатура]],[1]!Таблица213[[product_name]:[упаковка]],7,FALSE)</f>
        <v>952</v>
      </c>
      <c r="E1804" t="s">
        <v>86</v>
      </c>
      <c r="F1804" s="7">
        <v>1024.2684145225778</v>
      </c>
      <c r="G1804" t="str">
        <f>VLOOKUP(мпф1[[#This Row],[артикул]],[1]!Таблица213[[code]:[упаковка]],4,FALSE)</f>
        <v>ОХЛ</v>
      </c>
      <c r="H1804" t="str">
        <f>VLOOKUP(мпф1[[#This Row],[артикул]],[1]!Таблица213[[code]:[упаковка]],5,FALSE)</f>
        <v>голень</v>
      </c>
      <c r="I1804" s="7" cm="1">
        <f t="array" ref="I1804">INDEX('[1]прайс ЗПП'!$A$1:$D$1080,MATCH(1,(мпф1[[#This Row],[артикул]]='[1]прайс ЗПП'!$B$1:$B$1080)*(мпф1[[#This Row],[Source.Name.1]]='[1]прайс ЗПП'!$A$1:$A$1080),0),4)</f>
        <v>890.1960637083148</v>
      </c>
      <c r="J1804" s="7">
        <f>мпф1[[#This Row],[цена]]*мпф1[[#This Row],[объем]]</f>
        <v>911799.71078875521</v>
      </c>
      <c r="K1804" s="7">
        <v>867.89867767113208</v>
      </c>
      <c r="L1804" t="s">
        <v>187</v>
      </c>
    </row>
    <row r="1805" spans="1:12" x14ac:dyDescent="0.35">
      <c r="A1805" t="s">
        <v>149</v>
      </c>
      <c r="B1805" t="s">
        <v>199</v>
      </c>
      <c r="C1805" t="s">
        <v>194</v>
      </c>
      <c r="D1805">
        <f>VLOOKUP(мпф1[[#This Row],[Номенклатура]],[1]!Таблица213[[product_name]:[упаковка]],7,FALSE)</f>
        <v>953</v>
      </c>
      <c r="E1805" t="s">
        <v>87</v>
      </c>
      <c r="F1805" s="7">
        <v>1027.3612162567968</v>
      </c>
      <c r="G1805" t="str">
        <f>VLOOKUP(мпф1[[#This Row],[артикул]],[1]!Таблица213[[code]:[упаковка]],4,FALSE)</f>
        <v>ОХЛ</v>
      </c>
      <c r="H1805" t="str">
        <f>VLOOKUP(мпф1[[#This Row],[артикул]],[1]!Таблица213[[code]:[упаковка]],5,FALSE)</f>
        <v>бедро</v>
      </c>
      <c r="I1805" s="7" cm="1">
        <f t="array" ref="I1805">INDEX('[1]прайс ЗПП'!$A$1:$D$1080,MATCH(1,(мпф1[[#This Row],[артикул]]='[1]прайс ЗПП'!$B$1:$B$1080)*(мпф1[[#This Row],[Source.Name.1]]='[1]прайс ЗПП'!$A$1:$A$1080),0),4)</f>
        <v>904.33128416673435</v>
      </c>
      <c r="J1805" s="7">
        <f>мпф1[[#This Row],[цена]]*мпф1[[#This Row],[объем]]</f>
        <v>929074.88800060714</v>
      </c>
      <c r="K1805" s="7">
        <v>876.17200905360266</v>
      </c>
      <c r="L1805" t="s">
        <v>187</v>
      </c>
    </row>
    <row r="1806" spans="1:12" x14ac:dyDescent="0.35">
      <c r="A1806" t="s">
        <v>149</v>
      </c>
      <c r="B1806" t="s">
        <v>199</v>
      </c>
      <c r="C1806" t="s">
        <v>194</v>
      </c>
      <c r="D1806">
        <f>VLOOKUP(мпф1[[#This Row],[Номенклатура]],[1]!Таблица213[[product_name]:[упаковка]],7,FALSE)</f>
        <v>954</v>
      </c>
      <c r="E1806" t="s">
        <v>191</v>
      </c>
      <c r="F1806" s="7">
        <v>410.94742190474153</v>
      </c>
      <c r="G1806" t="str">
        <f>VLOOKUP(мпф1[[#This Row],[артикул]],[1]!Таблица213[[code]:[упаковка]],4,FALSE)</f>
        <v>ОХЛ</v>
      </c>
      <c r="H1806" t="str">
        <f>VLOOKUP(мпф1[[#This Row],[артикул]],[1]!Таблица213[[code]:[упаковка]],5,FALSE)</f>
        <v>филе</v>
      </c>
      <c r="I1806" s="7" cm="1">
        <f t="array" ref="I1806">INDEX('[1]прайс ЗПП'!$A$1:$D$1080,MATCH(1,(мпф1[[#This Row],[артикул]]='[1]прайс ЗПП'!$B$1:$B$1080)*(мпф1[[#This Row],[Source.Name.1]]='[1]прайс ЗПП'!$A$1:$A$1080),0),4)</f>
        <v>1098.0721368440009</v>
      </c>
      <c r="J1806" s="7">
        <f>мпф1[[#This Row],[цена]]*мпф1[[#This Row],[объем]]</f>
        <v>451249.91370147269</v>
      </c>
      <c r="K1806" s="7">
        <v>752.21492233273034</v>
      </c>
      <c r="L1806" t="s">
        <v>187</v>
      </c>
    </row>
    <row r="1807" spans="1:12" x14ac:dyDescent="0.35">
      <c r="A1807" t="s">
        <v>149</v>
      </c>
      <c r="B1807" t="s">
        <v>199</v>
      </c>
      <c r="C1807" t="s">
        <v>194</v>
      </c>
      <c r="D1807">
        <f>VLOOKUP(мпф1[[#This Row],[Номенклатура]],[1]!Таблица213[[product_name]:[упаковка]],7,FALSE)</f>
        <v>958</v>
      </c>
      <c r="E1807" t="s">
        <v>58</v>
      </c>
      <c r="F1807" s="7">
        <v>874.43889282241753</v>
      </c>
      <c r="G1807" t="str">
        <f>VLOOKUP(мпф1[[#This Row],[артикул]],[1]!Таблица213[[code]:[упаковка]],4,FALSE)</f>
        <v>ОХЛ</v>
      </c>
      <c r="H1807" t="str">
        <f>VLOOKUP(мпф1[[#This Row],[артикул]],[1]!Таблица213[[code]:[упаковка]],5,FALSE)</f>
        <v>табак</v>
      </c>
      <c r="I1807" s="7" cm="1">
        <f t="array" ref="I1807">INDEX('[1]прайс ЗПП'!$A$1:$D$1080,MATCH(1,(мпф1[[#This Row],[артикул]]='[1]прайс ЗПП'!$B$1:$B$1080)*(мпф1[[#This Row],[Source.Name.1]]='[1]прайс ЗПП'!$A$1:$A$1080),0),4)</f>
        <v>781.8398798890131</v>
      </c>
      <c r="J1807" s="7">
        <f>мпф1[[#This Row],[цена]]*мпф1[[#This Row],[объем]]</f>
        <v>683671.19893456053</v>
      </c>
      <c r="K1807" s="7">
        <v>270.23756457230974</v>
      </c>
      <c r="L1807" t="s">
        <v>187</v>
      </c>
    </row>
    <row r="1808" spans="1:12" x14ac:dyDescent="0.35">
      <c r="A1808" t="s">
        <v>149</v>
      </c>
      <c r="B1808" t="s">
        <v>199</v>
      </c>
      <c r="C1808" t="s">
        <v>194</v>
      </c>
      <c r="D1808">
        <f>VLOOKUP(мпф1[[#This Row],[Номенклатура]],[1]!Таблица213[[product_name]:[упаковка]],7,FALSE)</f>
        <v>205</v>
      </c>
      <c r="E1808" t="s">
        <v>88</v>
      </c>
      <c r="F1808" s="7">
        <v>2251.5277427744627</v>
      </c>
      <c r="G1808" t="str">
        <f>VLOOKUP(мпф1[[#This Row],[артикул]],[1]!Таблица213[[code]:[упаковка]],4,FALSE)</f>
        <v>ОХЛ</v>
      </c>
      <c r="H1808" t="str">
        <f>VLOOKUP(мпф1[[#This Row],[артикул]],[1]!Таблица213[[code]:[упаковка]],5,FALSE)</f>
        <v>рагу</v>
      </c>
      <c r="I1808" s="7" cm="1">
        <f t="array" ref="I1808">INDEX('[1]прайс ЗПП'!$A$1:$D$1080,MATCH(1,(мпф1[[#This Row],[артикул]]='[1]прайс ЗПП'!$B$1:$B$1080)*(мпф1[[#This Row],[Source.Name.1]]='[1]прайс ЗПП'!$A$1:$A$1080),0),4)</f>
        <v>601.0715719240178</v>
      </c>
      <c r="J1808" s="7">
        <f>мпф1[[#This Row],[цена]]*мпф1[[#This Row],[объем]]</f>
        <v>1353329.319579982</v>
      </c>
      <c r="K1808" s="7">
        <v>2028.6</v>
      </c>
      <c r="L1808" t="s">
        <v>187</v>
      </c>
    </row>
    <row r="1809" spans="1:12" x14ac:dyDescent="0.35">
      <c r="A1809" t="s">
        <v>149</v>
      </c>
      <c r="B1809" t="s">
        <v>199</v>
      </c>
      <c r="C1809" t="s">
        <v>194</v>
      </c>
      <c r="D1809">
        <f>VLOOKUP(мпф1[[#This Row],[Номенклатура]],[1]!Таблица213[[product_name]:[упаковка]],7,FALSE)</f>
        <v>1066</v>
      </c>
      <c r="E1809" t="s">
        <v>63</v>
      </c>
      <c r="F1809" s="7">
        <v>210.77605484784911</v>
      </c>
      <c r="G1809" t="str">
        <f>VLOOKUP(мпф1[[#This Row],[артикул]],[1]!Таблица213[[code]:[упаковка]],4,FALSE)</f>
        <v>ОХЛ</v>
      </c>
      <c r="H1809" t="str">
        <f>VLOOKUP(мпф1[[#This Row],[артикул]],[1]!Таблица213[[code]:[упаковка]],5,FALSE)</f>
        <v>бедро</v>
      </c>
      <c r="I1809" s="7" cm="1">
        <f t="array" ref="I1809">INDEX('[1]прайс ЗПП'!$A$1:$D$1080,MATCH(1,(мпф1[[#This Row],[артикул]]='[1]прайс ЗПП'!$B$1:$B$1080)*(мпф1[[#This Row],[Source.Name.1]]='[1]прайс ЗПП'!$A$1:$A$1080),0),4)</f>
        <v>879.58391803767097</v>
      </c>
      <c r="J1809" s="7">
        <f>мпф1[[#This Row],[цена]]*мпф1[[#This Row],[объем]]</f>
        <v>185395.22815159414</v>
      </c>
      <c r="K1809" s="7">
        <v>2538</v>
      </c>
      <c r="L1809" t="s">
        <v>187</v>
      </c>
    </row>
    <row r="1810" spans="1:12" x14ac:dyDescent="0.35">
      <c r="A1810" t="s">
        <v>149</v>
      </c>
      <c r="B1810" t="s">
        <v>199</v>
      </c>
      <c r="C1810" t="s">
        <v>194</v>
      </c>
      <c r="D1810">
        <f>VLOOKUP(мпф1[[#This Row],[Номенклатура]],[1]!Таблица213[[product_name]:[упаковка]],7,FALSE)</f>
        <v>1065</v>
      </c>
      <c r="E1810" t="s">
        <v>64</v>
      </c>
      <c r="F1810" s="7">
        <v>205.78100008076993</v>
      </c>
      <c r="G1810" t="str">
        <f>VLOOKUP(мпф1[[#This Row],[артикул]],[1]!Таблица213[[code]:[упаковка]],4,FALSE)</f>
        <v>ОХЛ</v>
      </c>
      <c r="H1810" t="str">
        <f>VLOOKUP(мпф1[[#This Row],[артикул]],[1]!Таблица213[[code]:[упаковка]],5,FALSE)</f>
        <v>филе</v>
      </c>
      <c r="I1810" s="7" cm="1">
        <f t="array" ref="I1810">INDEX('[1]прайс ЗПП'!$A$1:$D$1080,MATCH(1,(мпф1[[#This Row],[артикул]]='[1]прайс ЗПП'!$B$1:$B$1080)*(мпф1[[#This Row],[Source.Name.1]]='[1]прайс ЗПП'!$A$1:$A$1080),0),4)</f>
        <v>1029.9484861596627</v>
      </c>
      <c r="J1810" s="7">
        <f>мпф1[[#This Row],[цена]]*мпф1[[#This Row],[объем]]</f>
        <v>211943.82951361043</v>
      </c>
      <c r="K1810" s="7">
        <v>146.9</v>
      </c>
      <c r="L1810" t="s">
        <v>187</v>
      </c>
    </row>
    <row r="1811" spans="1:12" x14ac:dyDescent="0.35">
      <c r="A1811" t="s">
        <v>149</v>
      </c>
      <c r="B1811" t="s">
        <v>199</v>
      </c>
      <c r="C1811" t="s">
        <v>194</v>
      </c>
      <c r="D1811">
        <f>VLOOKUP(мпф1[[#This Row],[Номенклатура]],[1]!Таблица213[[product_name]:[упаковка]],7,FALSE)</f>
        <v>744</v>
      </c>
      <c r="E1811" t="s">
        <v>92</v>
      </c>
      <c r="F1811" s="7">
        <v>5127.3865411576899</v>
      </c>
      <c r="G1811" t="str">
        <f>VLOOKUP(мпф1[[#This Row],[артикул]],[1]!Таблица213[[code]:[упаковка]],4,FALSE)</f>
        <v>ОХЛ</v>
      </c>
      <c r="H1811" t="str">
        <f>VLOOKUP(мпф1[[#This Row],[артикул]],[1]!Таблица213[[code]:[упаковка]],5,FALSE)</f>
        <v>шея</v>
      </c>
      <c r="I1811" s="7" cm="1">
        <f t="array" ref="I1811">INDEX('[1]прайс ЗПП'!$A$1:$D$1080,MATCH(1,(мпф1[[#This Row],[артикул]]='[1]прайс ЗПП'!$B$1:$B$1080)*(мпф1[[#This Row],[Source.Name.1]]='[1]прайс ЗПП'!$A$1:$A$1080),0),4)</f>
        <v>348.45623560761521</v>
      </c>
      <c r="J1811" s="7">
        <f>мпф1[[#This Row],[цена]]*мпф1[[#This Row],[объем]]</f>
        <v>1786669.8126369591</v>
      </c>
      <c r="K1811" s="7">
        <v>3455.46</v>
      </c>
      <c r="L1811" t="s">
        <v>187</v>
      </c>
    </row>
    <row r="1812" spans="1:12" x14ac:dyDescent="0.35">
      <c r="A1812" t="s">
        <v>149</v>
      </c>
      <c r="B1812" t="s">
        <v>200</v>
      </c>
      <c r="C1812" t="s">
        <v>95</v>
      </c>
      <c r="D1812">
        <f>VLOOKUP(мпф1[[#This Row],[Номенклатура]],[1]!Таблица213[[product_name]:[упаковка]],7,FALSE)</f>
        <v>716</v>
      </c>
      <c r="E1812" t="s">
        <v>34</v>
      </c>
      <c r="F1812" s="7">
        <v>3311.9294017769716</v>
      </c>
      <c r="G1812" t="str">
        <f>VLOOKUP(мпф1[[#This Row],[артикул]],[1]!Таблица213[[code]:[упаковка]],4,FALSE)</f>
        <v>ОХЛ</v>
      </c>
      <c r="H1812" t="str">
        <f>VLOOKUP(мпф1[[#This Row],[артикул]],[1]!Таблица213[[code]:[упаковка]],5,FALSE)</f>
        <v>четвертина</v>
      </c>
      <c r="I1812" s="7" cm="1">
        <f t="array" ref="I1812">INDEX('[1]прайс ЗПП'!$A$1:$D$1080,MATCH(1,(мпф1[[#This Row],[артикул]]='[1]прайс ЗПП'!$B$1:$B$1080)*(мпф1[[#This Row],[Source.Name.1]]='[1]прайс ЗПП'!$A$1:$A$1080),0),4)</f>
        <v>825.69115343616738</v>
      </c>
      <c r="J1812" s="7">
        <f>мпф1[[#This Row],[цена]]*мпф1[[#This Row],[объем]]</f>
        <v>2734630.8078523837</v>
      </c>
      <c r="K1812" s="7">
        <v>5075.04</v>
      </c>
      <c r="L1812" t="s">
        <v>187</v>
      </c>
    </row>
    <row r="1813" spans="1:12" x14ac:dyDescent="0.35">
      <c r="A1813" t="s">
        <v>149</v>
      </c>
      <c r="B1813" t="s">
        <v>200</v>
      </c>
      <c r="C1813" t="s">
        <v>95</v>
      </c>
      <c r="D1813">
        <f>VLOOKUP(мпф1[[#This Row],[Номенклатура]],[1]!Таблица213[[product_name]:[упаковка]],7,FALSE)</f>
        <v>701</v>
      </c>
      <c r="E1813" t="s">
        <v>26</v>
      </c>
      <c r="F1813" s="7">
        <v>42113.274072535867</v>
      </c>
      <c r="G1813" t="str">
        <f>VLOOKUP(мпф1[[#This Row],[артикул]],[1]!Таблица213[[code]:[упаковка]],4,FALSE)</f>
        <v>ОХЛ</v>
      </c>
      <c r="H1813" t="str">
        <f>VLOOKUP(мпф1[[#This Row],[артикул]],[1]!Таблица213[[code]:[упаковка]],5,FALSE)</f>
        <v>тушка</v>
      </c>
      <c r="I1813" s="7" cm="1">
        <f t="array" ref="I1813">INDEX('[1]прайс ЗПП'!$A$1:$D$1080,MATCH(1,(мпф1[[#This Row],[артикул]]='[1]прайс ЗПП'!$B$1:$B$1080)*(мпф1[[#This Row],[Source.Name.1]]='[1]прайс ЗПП'!$A$1:$A$1080),0),4)</f>
        <v>831.39358621564099</v>
      </c>
      <c r="J1813" s="7">
        <f>мпф1[[#This Row],[цена]]*мпф1[[#This Row],[объем]]</f>
        <v>35012705.958447769</v>
      </c>
      <c r="K1813" s="7">
        <v>3254.2249999999999</v>
      </c>
      <c r="L1813" t="s">
        <v>187</v>
      </c>
    </row>
    <row r="1814" spans="1:12" x14ac:dyDescent="0.35">
      <c r="A1814" t="s">
        <v>149</v>
      </c>
      <c r="B1814" t="s">
        <v>200</v>
      </c>
      <c r="C1814" t="s">
        <v>95</v>
      </c>
      <c r="D1814">
        <f>VLOOKUP(мпф1[[#This Row],[Номенклатура]],[1]!Таблица213[[product_name]:[упаковка]],7,FALSE)</f>
        <v>718</v>
      </c>
      <c r="E1814" t="s">
        <v>36</v>
      </c>
      <c r="F1814" s="7">
        <v>68536.672626023341</v>
      </c>
      <c r="G1814" t="str">
        <f>VLOOKUP(мпф1[[#This Row],[артикул]],[1]!Таблица213[[code]:[упаковка]],4,FALSE)</f>
        <v>ОХЛ</v>
      </c>
      <c r="H1814" t="str">
        <f>VLOOKUP(мпф1[[#This Row],[артикул]],[1]!Таблица213[[code]:[упаковка]],5,FALSE)</f>
        <v>филе</v>
      </c>
      <c r="I1814" s="7" cm="1">
        <f t="array" ref="I1814">INDEX('[1]прайс ЗПП'!$A$1:$D$1080,MATCH(1,(мпф1[[#This Row],[артикул]]='[1]прайс ЗПП'!$B$1:$B$1080)*(мпф1[[#This Row],[Source.Name.1]]='[1]прайс ЗПП'!$A$1:$A$1080),0),4)</f>
        <v>1117.5793608256045</v>
      </c>
      <c r="J1814" s="7">
        <f>мпф1[[#This Row],[цена]]*мпф1[[#This Row],[объем]]</f>
        <v>76595170.786504865</v>
      </c>
      <c r="K1814" s="7">
        <v>4062.7400000000002</v>
      </c>
      <c r="L1814" t="s">
        <v>187</v>
      </c>
    </row>
    <row r="1815" spans="1:12" x14ac:dyDescent="0.35">
      <c r="A1815" t="s">
        <v>149</v>
      </c>
      <c r="B1815" t="s">
        <v>200</v>
      </c>
      <c r="C1815" t="s">
        <v>95</v>
      </c>
      <c r="D1815">
        <f>VLOOKUP(мпф1[[#This Row],[Номенклатура]],[1]!Таблица213[[product_name]:[упаковка]],7,FALSE)</f>
        <v>734</v>
      </c>
      <c r="E1815" t="s">
        <v>49</v>
      </c>
      <c r="F1815" s="7">
        <v>1707.3074528142263</v>
      </c>
      <c r="G1815" t="str">
        <f>VLOOKUP(мпф1[[#This Row],[артикул]],[1]!Таблица213[[code]:[упаковка]],4,FALSE)</f>
        <v>ОХЛ</v>
      </c>
      <c r="H1815" t="str">
        <f>VLOOKUP(мпф1[[#This Row],[артикул]],[1]!Таблица213[[code]:[упаковка]],5,FALSE)</f>
        <v>сердце</v>
      </c>
      <c r="I1815" s="7" cm="1">
        <f t="array" ref="I1815">INDEX('[1]прайс ЗПП'!$A$1:$D$1080,MATCH(1,(мпф1[[#This Row],[артикул]]='[1]прайс ЗПП'!$B$1:$B$1080)*(мпф1[[#This Row],[Source.Name.1]]='[1]прайс ЗПП'!$A$1:$A$1080),0),4)</f>
        <v>898.31398869857753</v>
      </c>
      <c r="J1815" s="7">
        <f>мпф1[[#This Row],[цена]]*мпф1[[#This Row],[объем]]</f>
        <v>1533698.167872356</v>
      </c>
      <c r="K1815" s="7">
        <v>2544.232</v>
      </c>
      <c r="L1815" t="s">
        <v>187</v>
      </c>
    </row>
    <row r="1816" spans="1:12" x14ac:dyDescent="0.35">
      <c r="A1816" t="s">
        <v>149</v>
      </c>
      <c r="B1816" t="s">
        <v>200</v>
      </c>
      <c r="C1816" t="s">
        <v>95</v>
      </c>
      <c r="D1816">
        <f>VLOOKUP(мпф1[[#This Row],[Номенклатура]],[1]!Таблица213[[product_name]:[упаковка]],7,FALSE)</f>
        <v>732</v>
      </c>
      <c r="E1816" t="s">
        <v>47</v>
      </c>
      <c r="F1816" s="7">
        <v>3426.1338639072123</v>
      </c>
      <c r="G1816" t="str">
        <f>VLOOKUP(мпф1[[#This Row],[артикул]],[1]!Таблица213[[code]:[упаковка]],4,FALSE)</f>
        <v>ОХЛ</v>
      </c>
      <c r="H1816" t="str">
        <f>VLOOKUP(мпф1[[#This Row],[артикул]],[1]!Таблица213[[code]:[упаковка]],5,FALSE)</f>
        <v>печень</v>
      </c>
      <c r="I1816" s="7" cm="1">
        <f t="array" ref="I1816">INDEX('[1]прайс ЗПП'!$A$1:$D$1080,MATCH(1,(мпф1[[#This Row],[артикул]]='[1]прайс ЗПП'!$B$1:$B$1080)*(мпф1[[#This Row],[Source.Name.1]]='[1]прайс ЗПП'!$A$1:$A$1080),0),4)</f>
        <v>537.88237088649385</v>
      </c>
      <c r="J1816" s="7">
        <f>мпф1[[#This Row],[цена]]*мпф1[[#This Row],[объем]]</f>
        <v>1842857.0056929155</v>
      </c>
      <c r="K1816" s="7">
        <v>3053.82</v>
      </c>
      <c r="L1816" t="s">
        <v>187</v>
      </c>
    </row>
    <row r="1817" spans="1:12" x14ac:dyDescent="0.35">
      <c r="A1817" t="s">
        <v>149</v>
      </c>
      <c r="B1817" t="s">
        <v>200</v>
      </c>
      <c r="C1817" t="s">
        <v>95</v>
      </c>
      <c r="D1817">
        <f>VLOOKUP(мпф1[[#This Row],[Номенклатура]],[1]!Таблица213[[product_name]:[упаковка]],7,FALSE)</f>
        <v>714</v>
      </c>
      <c r="E1817" t="s">
        <v>32</v>
      </c>
      <c r="F1817" s="7">
        <v>34268.176770084916</v>
      </c>
      <c r="G1817" t="str">
        <f>VLOOKUP(мпф1[[#This Row],[артикул]],[1]!Таблица213[[code]:[упаковка]],4,FALSE)</f>
        <v>ОХЛ</v>
      </c>
      <c r="H1817" t="str">
        <f>VLOOKUP(мпф1[[#This Row],[артикул]],[1]!Таблица213[[code]:[упаковка]],5,FALSE)</f>
        <v>крыло</v>
      </c>
      <c r="I1817" s="7" cm="1">
        <f t="array" ref="I1817">INDEX('[1]прайс ЗПП'!$A$1:$D$1080,MATCH(1,(мпф1[[#This Row],[артикул]]='[1]прайс ЗПП'!$B$1:$B$1080)*(мпф1[[#This Row],[Source.Name.1]]='[1]прайс ЗПП'!$A$1:$A$1080),0),4)</f>
        <v>863.97117439677174</v>
      </c>
      <c r="J1817" s="7">
        <f>мпф1[[#This Row],[цена]]*мпф1[[#This Row],[объем]]</f>
        <v>29606716.928486437</v>
      </c>
      <c r="K1817" s="7">
        <v>408.9</v>
      </c>
      <c r="L1817" t="s">
        <v>187</v>
      </c>
    </row>
    <row r="1818" spans="1:12" x14ac:dyDescent="0.35">
      <c r="A1818" t="s">
        <v>149</v>
      </c>
      <c r="B1818" t="s">
        <v>200</v>
      </c>
      <c r="C1818" t="s">
        <v>95</v>
      </c>
      <c r="D1818">
        <f>VLOOKUP(мпф1[[#This Row],[Номенклатура]],[1]!Таблица213[[product_name]:[упаковка]],7,FALSE)</f>
        <v>730</v>
      </c>
      <c r="E1818" t="s">
        <v>45</v>
      </c>
      <c r="F1818" s="7">
        <v>343.62315174996297</v>
      </c>
      <c r="G1818" t="str">
        <f>VLOOKUP(мпф1[[#This Row],[артикул]],[1]!Таблица213[[code]:[упаковка]],4,FALSE)</f>
        <v>ОХЛ</v>
      </c>
      <c r="H1818" t="str">
        <f>VLOOKUP(мпф1[[#This Row],[артикул]],[1]!Таблица213[[code]:[упаковка]],5,FALSE)</f>
        <v>желудки</v>
      </c>
      <c r="I1818" s="7" cm="1">
        <f t="array" ref="I1818">INDEX('[1]прайс ЗПП'!$A$1:$D$1080,MATCH(1,(мпф1[[#This Row],[артикул]]='[1]прайс ЗПП'!$B$1:$B$1080)*(мпф1[[#This Row],[Source.Name.1]]='[1]прайс ЗПП'!$A$1:$A$1080),0),4)</f>
        <v>562.00622251238019</v>
      </c>
      <c r="J1818" s="7">
        <f>мпф1[[#This Row],[цена]]*мпф1[[#This Row],[объем]]</f>
        <v>193118.34948279508</v>
      </c>
      <c r="K1818" s="7">
        <v>1323</v>
      </c>
      <c r="L1818" t="s">
        <v>187</v>
      </c>
    </row>
    <row r="1819" spans="1:12" x14ac:dyDescent="0.35">
      <c r="A1819" t="s">
        <v>149</v>
      </c>
      <c r="B1819" t="s">
        <v>200</v>
      </c>
      <c r="C1819" t="s">
        <v>95</v>
      </c>
      <c r="D1819">
        <f>VLOOKUP(мпф1[[#This Row],[Номенклатура]],[1]!Таблица213[[product_name]:[упаковка]],7,FALSE)</f>
        <v>727</v>
      </c>
      <c r="E1819" t="s">
        <v>38</v>
      </c>
      <c r="F1819" s="7">
        <v>5854.2540178235431</v>
      </c>
      <c r="G1819" t="str">
        <f>VLOOKUP(мпф1[[#This Row],[артикул]],[1]!Таблица213[[code]:[упаковка]],4,FALSE)</f>
        <v>ОХЛ</v>
      </c>
      <c r="H1819" t="str">
        <f>VLOOKUP(мпф1[[#This Row],[артикул]],[1]!Таблица213[[code]:[упаковка]],5,FALSE)</f>
        <v>грудка</v>
      </c>
      <c r="I1819" s="7" cm="1">
        <f t="array" ref="I1819">INDEX('[1]прайс ЗПП'!$A$1:$D$1080,MATCH(1,(мпф1[[#This Row],[артикул]]='[1]прайс ЗПП'!$B$1:$B$1080)*(мпф1[[#This Row],[Source.Name.1]]='[1]прайс ЗПП'!$A$1:$A$1080),0),4)</f>
        <v>893.07173356873875</v>
      </c>
      <c r="J1819" s="7">
        <f>мпф1[[#This Row],[цена]]*мпф1[[#This Row],[объем]]</f>
        <v>5228268.7844494255</v>
      </c>
      <c r="K1819" s="7">
        <v>5074.58</v>
      </c>
      <c r="L1819" t="s">
        <v>187</v>
      </c>
    </row>
    <row r="1820" spans="1:12" x14ac:dyDescent="0.35">
      <c r="A1820" t="s">
        <v>149</v>
      </c>
      <c r="B1820" t="s">
        <v>200</v>
      </c>
      <c r="C1820" t="s">
        <v>95</v>
      </c>
      <c r="D1820">
        <f>VLOOKUP(мпф1[[#This Row],[Номенклатура]],[1]!Таблица213[[product_name]:[упаковка]],7,FALSE)</f>
        <v>712</v>
      </c>
      <c r="E1820" t="s">
        <v>30</v>
      </c>
      <c r="F1820" s="7">
        <v>51403.208275972887</v>
      </c>
      <c r="G1820" t="str">
        <f>VLOOKUP(мпф1[[#This Row],[артикул]],[1]!Таблица213[[code]:[упаковка]],4,FALSE)</f>
        <v>ОХЛ</v>
      </c>
      <c r="H1820" t="str">
        <f>VLOOKUP(мпф1[[#This Row],[артикул]],[1]!Таблица213[[code]:[упаковка]],5,FALSE)</f>
        <v>голень</v>
      </c>
      <c r="I1820" s="7" cm="1">
        <f t="array" ref="I1820">INDEX('[1]прайс ЗПП'!$A$1:$D$1080,MATCH(1,(мпф1[[#This Row],[артикул]]='[1]прайс ЗПП'!$B$1:$B$1080)*(мпф1[[#This Row],[Source.Name.1]]='[1]прайс ЗПП'!$A$1:$A$1080),0),4)</f>
        <v>881.2573467552927</v>
      </c>
      <c r="J1820" s="7">
        <f>мпф1[[#This Row],[цена]]*мпф1[[#This Row],[объем]]</f>
        <v>45299454.939993568</v>
      </c>
      <c r="K1820" s="7">
        <v>5184</v>
      </c>
      <c r="L1820" t="s">
        <v>187</v>
      </c>
    </row>
    <row r="1821" spans="1:12" x14ac:dyDescent="0.35">
      <c r="A1821" t="s">
        <v>149</v>
      </c>
      <c r="B1821" t="s">
        <v>200</v>
      </c>
      <c r="C1821" t="s">
        <v>95</v>
      </c>
      <c r="D1821">
        <f>VLOOKUP(мпф1[[#This Row],[Номенклатура]],[1]!Таблица213[[product_name]:[упаковка]],7,FALSE)</f>
        <v>710</v>
      </c>
      <c r="E1821" t="s">
        <v>28</v>
      </c>
      <c r="F1821" s="7">
        <v>51399.505466400558</v>
      </c>
      <c r="G1821" t="str">
        <f>VLOOKUP(мпф1[[#This Row],[артикул]],[1]!Таблица213[[code]:[упаковка]],4,FALSE)</f>
        <v>ОХЛ</v>
      </c>
      <c r="H1821" t="str">
        <f>VLOOKUP(мпф1[[#This Row],[артикул]],[1]!Таблица213[[code]:[упаковка]],5,FALSE)</f>
        <v>бедро</v>
      </c>
      <c r="I1821" s="7" cm="1">
        <f t="array" ref="I1821">INDEX('[1]прайс ЗПП'!$A$1:$D$1080,MATCH(1,(мпф1[[#This Row],[артикул]]='[1]прайс ЗПП'!$B$1:$B$1080)*(мпф1[[#This Row],[Source.Name.1]]='[1]прайс ЗПП'!$A$1:$A$1080),0),4)</f>
        <v>847.31543537391588</v>
      </c>
      <c r="J1821" s="7">
        <f>мпф1[[#This Row],[цена]]*мпф1[[#This Row],[объем]]</f>
        <v>43551594.352267161</v>
      </c>
      <c r="K1821" s="7">
        <v>1526.184</v>
      </c>
      <c r="L1821" t="s">
        <v>187</v>
      </c>
    </row>
    <row r="1822" spans="1:12" x14ac:dyDescent="0.35">
      <c r="A1822" t="s">
        <v>149</v>
      </c>
      <c r="B1822" t="s">
        <v>200</v>
      </c>
      <c r="C1822" t="s">
        <v>95</v>
      </c>
      <c r="D1822">
        <f>VLOOKUP(мпф1[[#This Row],[Номенклатура]],[1]!Таблица213[[product_name]:[упаковка]],7,FALSE)</f>
        <v>958</v>
      </c>
      <c r="E1822" t="s">
        <v>58</v>
      </c>
      <c r="F1822" s="7">
        <v>1213.9269335652386</v>
      </c>
      <c r="G1822" t="str">
        <f>VLOOKUP(мпф1[[#This Row],[артикул]],[1]!Таблица213[[code]:[упаковка]],4,FALSE)</f>
        <v>ОХЛ</v>
      </c>
      <c r="H1822" t="str">
        <f>VLOOKUP(мпф1[[#This Row],[артикул]],[1]!Таблица213[[code]:[упаковка]],5,FALSE)</f>
        <v>табак</v>
      </c>
      <c r="I1822" s="7" cm="1">
        <f t="array" ref="I1822">INDEX('[1]прайс ЗПП'!$A$1:$D$1080,MATCH(1,(мпф1[[#This Row],[артикул]]='[1]прайс ЗПП'!$B$1:$B$1080)*(мпф1[[#This Row],[Source.Name.1]]='[1]прайс ЗПП'!$A$1:$A$1080),0),4)</f>
        <v>781.8398798890131</v>
      </c>
      <c r="J1822" s="7">
        <f>мпф1[[#This Row],[цена]]*мпф1[[#This Row],[объем]]</f>
        <v>949096.48793268413</v>
      </c>
      <c r="K1822" s="7">
        <v>1923.9579999999999</v>
      </c>
      <c r="L1822" t="s">
        <v>187</v>
      </c>
    </row>
    <row r="1823" spans="1:12" x14ac:dyDescent="0.35">
      <c r="A1823" t="s">
        <v>149</v>
      </c>
      <c r="B1823" t="s">
        <v>201</v>
      </c>
      <c r="C1823" t="s">
        <v>95</v>
      </c>
      <c r="D1823">
        <f>VLOOKUP(мпф1[[#This Row],[Номенклатура]],[1]!Таблица213[[product_name]:[упаковка]],7,FALSE)</f>
        <v>958</v>
      </c>
      <c r="E1823" t="s">
        <v>58</v>
      </c>
      <c r="F1823" s="7">
        <v>3528.6181204481086</v>
      </c>
      <c r="G1823" t="str">
        <f>VLOOKUP(мпф1[[#This Row],[артикул]],[1]!Таблица213[[code]:[упаковка]],4,FALSE)</f>
        <v>ОХЛ</v>
      </c>
      <c r="H1823" t="str">
        <f>VLOOKUP(мпф1[[#This Row],[артикул]],[1]!Таблица213[[code]:[упаковка]],5,FALSE)</f>
        <v>табак</v>
      </c>
      <c r="I1823" s="7" cm="1">
        <f t="array" ref="I1823">INDEX('[1]прайс ЗПП'!$A$1:$D$1080,MATCH(1,(мпф1[[#This Row],[артикул]]='[1]прайс ЗПП'!$B$1:$B$1080)*(мпф1[[#This Row],[Source.Name.1]]='[1]прайс ЗПП'!$A$1:$A$1080),0),4)</f>
        <v>781.8398798890131</v>
      </c>
      <c r="J1823" s="7">
        <f>мпф1[[#This Row],[цена]]*мпф1[[#This Row],[объем]]</f>
        <v>2758814.3674653443</v>
      </c>
      <c r="K1823" s="7">
        <v>401.20000000000005</v>
      </c>
      <c r="L1823" t="s">
        <v>187</v>
      </c>
    </row>
    <row r="1824" spans="1:12" x14ac:dyDescent="0.35">
      <c r="A1824" t="s">
        <v>149</v>
      </c>
      <c r="B1824" t="s">
        <v>201</v>
      </c>
      <c r="C1824" t="s">
        <v>95</v>
      </c>
      <c r="D1824">
        <f>VLOOKUP(мпф1[[#This Row],[Номенклатура]],[1]!Таблица213[[product_name]:[упаковка]],7,FALSE)</f>
        <v>961</v>
      </c>
      <c r="E1824" t="s">
        <v>89</v>
      </c>
      <c r="F1824" s="7">
        <v>1762.737791980036</v>
      </c>
      <c r="G1824" t="str">
        <f>VLOOKUP(мпф1[[#This Row],[артикул]],[1]!Таблица213[[code]:[упаковка]],4,FALSE)</f>
        <v>ОХЛ</v>
      </c>
      <c r="H1824" t="str">
        <f>VLOOKUP(мпф1[[#This Row],[артикул]],[1]!Таблица213[[code]:[упаковка]],5,FALSE)</f>
        <v>табак</v>
      </c>
      <c r="I1824" s="7" cm="1">
        <f t="array" ref="I1824">INDEX('[1]прайс ЗПП'!$A$1:$D$1080,MATCH(1,(мпф1[[#This Row],[артикул]]='[1]прайс ЗПП'!$B$1:$B$1080)*(мпф1[[#This Row],[Source.Name.1]]='[1]прайс ЗПП'!$A$1:$A$1080),0),4)</f>
        <v>770.48643202755852</v>
      </c>
      <c r="J1824" s="7">
        <f>мпф1[[#This Row],[цена]]*мпф1[[#This Row],[объем]]</f>
        <v>1358165.5519428346</v>
      </c>
      <c r="K1824" s="7">
        <v>2537</v>
      </c>
      <c r="L1824" t="s">
        <v>187</v>
      </c>
    </row>
    <row r="1825" spans="1:12" x14ac:dyDescent="0.35">
      <c r="A1825" t="s">
        <v>149</v>
      </c>
      <c r="B1825" t="s">
        <v>201</v>
      </c>
      <c r="C1825" t="s">
        <v>95</v>
      </c>
      <c r="D1825">
        <f>VLOOKUP(мпф1[[#This Row],[Номенклатура]],[1]!Таблица213[[product_name]:[упаковка]],7,FALSE)</f>
        <v>701</v>
      </c>
      <c r="E1825" s="22" t="s">
        <v>26</v>
      </c>
      <c r="F1825" s="7">
        <v>4089.5497049290334</v>
      </c>
      <c r="G1825" t="str">
        <f>VLOOKUP(мпф1[[#This Row],[артикул]],[1]!Таблица213[[code]:[упаковка]],4,FALSE)</f>
        <v>ОХЛ</v>
      </c>
      <c r="H1825" t="str">
        <f>VLOOKUP(мпф1[[#This Row],[артикул]],[1]!Таблица213[[code]:[упаковка]],5,FALSE)</f>
        <v>тушка</v>
      </c>
      <c r="I1825" s="7" cm="1">
        <f t="array" ref="I1825">INDEX('[1]прайс ЗПП'!$A$1:$D$1080,MATCH(1,(мпф1[[#This Row],[артикул]]='[1]прайс ЗПП'!$B$1:$B$1080)*(мпф1[[#This Row],[Source.Name.1]]='[1]прайс ЗПП'!$A$1:$A$1080),0),4)</f>
        <v>831.39358621564099</v>
      </c>
      <c r="J1825" s="7">
        <f>мпф1[[#This Row],[цена]]*мпф1[[#This Row],[объем]]</f>
        <v>3400025.3951880657</v>
      </c>
      <c r="K1825" s="7">
        <v>2034.9</v>
      </c>
      <c r="L1825" t="s">
        <v>187</v>
      </c>
    </row>
    <row r="1826" spans="1:12" x14ac:dyDescent="0.35">
      <c r="A1826" t="s">
        <v>149</v>
      </c>
      <c r="B1826" t="s">
        <v>201</v>
      </c>
      <c r="C1826" t="s">
        <v>95</v>
      </c>
      <c r="D1826">
        <f>VLOOKUP(мпф1[[#This Row],[Номенклатура]],[1]!Таблица213[[product_name]:[упаковка]],7,FALSE)</f>
        <v>710</v>
      </c>
      <c r="E1826" t="s">
        <v>28</v>
      </c>
      <c r="F1826" s="7">
        <v>15038.910084906029</v>
      </c>
      <c r="G1826" t="str">
        <f>VLOOKUP(мпф1[[#This Row],[артикул]],[1]!Таблица213[[code]:[упаковка]],4,FALSE)</f>
        <v>ОХЛ</v>
      </c>
      <c r="H1826" t="str">
        <f>VLOOKUP(мпф1[[#This Row],[артикул]],[1]!Таблица213[[code]:[упаковка]],5,FALSE)</f>
        <v>бедро</v>
      </c>
      <c r="I1826" s="7" cm="1">
        <f t="array" ref="I1826">INDEX('[1]прайс ЗПП'!$A$1:$D$1080,MATCH(1,(мпф1[[#This Row],[артикул]]='[1]прайс ЗПП'!$B$1:$B$1080)*(мпф1[[#This Row],[Source.Name.1]]='[1]прайс ЗПП'!$A$1:$A$1080),0),4)</f>
        <v>847.31543537391588</v>
      </c>
      <c r="J1826" s="7">
        <f>мпф1[[#This Row],[цена]]*мпф1[[#This Row],[объем]]</f>
        <v>12742700.646141326</v>
      </c>
      <c r="K1826" s="7">
        <v>713.80000000000007</v>
      </c>
      <c r="L1826" t="s">
        <v>187</v>
      </c>
    </row>
    <row r="1827" spans="1:12" x14ac:dyDescent="0.35">
      <c r="A1827" t="s">
        <v>149</v>
      </c>
      <c r="B1827" t="s">
        <v>201</v>
      </c>
      <c r="C1827" t="s">
        <v>95</v>
      </c>
      <c r="D1827">
        <f>VLOOKUP(мпф1[[#This Row],[Номенклатура]],[1]!Таблица213[[product_name]:[упаковка]],7,FALSE)</f>
        <v>712</v>
      </c>
      <c r="E1827" t="s">
        <v>30</v>
      </c>
      <c r="F1827" s="7">
        <v>15034.730666084126</v>
      </c>
      <c r="G1827" t="str">
        <f>VLOOKUP(мпф1[[#This Row],[артикул]],[1]!Таблица213[[code]:[упаковка]],4,FALSE)</f>
        <v>ОХЛ</v>
      </c>
      <c r="H1827" t="str">
        <f>VLOOKUP(мпф1[[#This Row],[артикул]],[1]!Таблица213[[code]:[упаковка]],5,FALSE)</f>
        <v>голень</v>
      </c>
      <c r="I1827" s="7" cm="1">
        <f t="array" ref="I1827">INDEX('[1]прайс ЗПП'!$A$1:$D$1080,MATCH(1,(мпф1[[#This Row],[артикул]]='[1]прайс ЗПП'!$B$1:$B$1080)*(мпф1[[#This Row],[Source.Name.1]]='[1]прайс ЗПП'!$A$1:$A$1080),0),4)</f>
        <v>881.2573467552927</v>
      </c>
      <c r="J1827" s="7">
        <f>мпф1[[#This Row],[цена]]*мпф1[[#This Row],[объем]]</f>
        <v>13249466.855973732</v>
      </c>
      <c r="K1827" s="7">
        <v>1631.3430070904026</v>
      </c>
      <c r="L1827" t="s">
        <v>187</v>
      </c>
    </row>
    <row r="1828" spans="1:12" x14ac:dyDescent="0.35">
      <c r="A1828" t="s">
        <v>149</v>
      </c>
      <c r="B1828" t="s">
        <v>201</v>
      </c>
      <c r="C1828" t="s">
        <v>95</v>
      </c>
      <c r="D1828">
        <f>VLOOKUP(мпф1[[#This Row],[Номенклатура]],[1]!Таблица213[[product_name]:[упаковка]],7,FALSE)</f>
        <v>714</v>
      </c>
      <c r="E1828" t="s">
        <v>32</v>
      </c>
      <c r="F1828" s="7">
        <v>8069.8034171391009</v>
      </c>
      <c r="G1828" t="str">
        <f>VLOOKUP(мпф1[[#This Row],[артикул]],[1]!Таблица213[[code]:[упаковка]],4,FALSE)</f>
        <v>ОХЛ</v>
      </c>
      <c r="H1828" t="str">
        <f>VLOOKUP(мпф1[[#This Row],[артикул]],[1]!Таблица213[[code]:[упаковка]],5,FALSE)</f>
        <v>крыло</v>
      </c>
      <c r="I1828" s="7" cm="1">
        <f t="array" ref="I1828">INDEX('[1]прайс ЗПП'!$A$1:$D$1080,MATCH(1,(мпф1[[#This Row],[артикул]]='[1]прайс ЗПП'!$B$1:$B$1080)*(мпф1[[#This Row],[Source.Name.1]]='[1]прайс ЗПП'!$A$1:$A$1080),0),4)</f>
        <v>863.97117439677174</v>
      </c>
      <c r="J1828" s="7">
        <f>мпф1[[#This Row],[цена]]*мпф1[[#This Row],[объем]]</f>
        <v>6972077.5354567505</v>
      </c>
      <c r="K1828" s="7">
        <v>1521</v>
      </c>
      <c r="L1828" t="s">
        <v>187</v>
      </c>
    </row>
    <row r="1829" spans="1:12" x14ac:dyDescent="0.35">
      <c r="A1829" t="s">
        <v>149</v>
      </c>
      <c r="B1829" t="s">
        <v>201</v>
      </c>
      <c r="C1829" t="s">
        <v>95</v>
      </c>
      <c r="D1829">
        <f>VLOOKUP(мпф1[[#This Row],[Номенклатура]],[1]!Таблица213[[product_name]:[упаковка]],7,FALSE)</f>
        <v>716</v>
      </c>
      <c r="E1829" t="s">
        <v>34</v>
      </c>
      <c r="F1829" s="7">
        <v>2213.809573601583</v>
      </c>
      <c r="G1829" t="str">
        <f>VLOOKUP(мпф1[[#This Row],[артикул]],[1]!Таблица213[[code]:[упаковка]],4,FALSE)</f>
        <v>ОХЛ</v>
      </c>
      <c r="H1829" t="str">
        <f>VLOOKUP(мпф1[[#This Row],[артикул]],[1]!Таблица213[[code]:[упаковка]],5,FALSE)</f>
        <v>четвертина</v>
      </c>
      <c r="I1829" s="7" cm="1">
        <f t="array" ref="I1829">INDEX('[1]прайс ЗПП'!$A$1:$D$1080,MATCH(1,(мпф1[[#This Row],[артикул]]='[1]прайс ЗПП'!$B$1:$B$1080)*(мпф1[[#This Row],[Source.Name.1]]='[1]прайс ЗПП'!$A$1:$A$1080),0),4)</f>
        <v>825.69115343616738</v>
      </c>
      <c r="J1829" s="7">
        <f>мпф1[[#This Row],[цена]]*мпф1[[#This Row],[объем]]</f>
        <v>1827922.9803151209</v>
      </c>
      <c r="K1829" s="7">
        <v>1524.6</v>
      </c>
      <c r="L1829" t="s">
        <v>187</v>
      </c>
    </row>
    <row r="1830" spans="1:12" x14ac:dyDescent="0.35">
      <c r="A1830" t="s">
        <v>149</v>
      </c>
      <c r="B1830" t="s">
        <v>201</v>
      </c>
      <c r="C1830" t="s">
        <v>95</v>
      </c>
      <c r="D1830">
        <f>VLOOKUP(мпф1[[#This Row],[Номенклатура]],[1]!Таблица213[[product_name]:[упаковка]],7,FALSE)</f>
        <v>718</v>
      </c>
      <c r="E1830" t="s">
        <v>36</v>
      </c>
      <c r="F1830" s="7">
        <v>17131.436741209087</v>
      </c>
      <c r="G1830" t="str">
        <f>VLOOKUP(мпф1[[#This Row],[артикул]],[1]!Таблица213[[code]:[упаковка]],4,FALSE)</f>
        <v>ОХЛ</v>
      </c>
      <c r="H1830" t="str">
        <f>VLOOKUP(мпф1[[#This Row],[артикул]],[1]!Таблица213[[code]:[упаковка]],5,FALSE)</f>
        <v>филе</v>
      </c>
      <c r="I1830" s="7" cm="1">
        <f t="array" ref="I1830">INDEX('[1]прайс ЗПП'!$A$1:$D$1080,MATCH(1,(мпф1[[#This Row],[артикул]]='[1]прайс ЗПП'!$B$1:$B$1080)*(мпф1[[#This Row],[Source.Name.1]]='[1]прайс ЗПП'!$A$1:$A$1080),0),4)</f>
        <v>1117.5793608256045</v>
      </c>
      <c r="J1830" s="7">
        <f>мпф1[[#This Row],[цена]]*мпф1[[#This Row],[объем]]</f>
        <v>19145740.123264726</v>
      </c>
      <c r="K1830" s="7">
        <v>812.3</v>
      </c>
      <c r="L1830" t="s">
        <v>187</v>
      </c>
    </row>
    <row r="1831" spans="1:12" x14ac:dyDescent="0.35">
      <c r="A1831" t="s">
        <v>149</v>
      </c>
      <c r="B1831" t="s">
        <v>201</v>
      </c>
      <c r="C1831" t="s">
        <v>95</v>
      </c>
      <c r="D1831">
        <f>VLOOKUP(мпф1[[#This Row],[Номенклатура]],[1]!Таблица213[[product_name]:[упаковка]],7,FALSE)</f>
        <v>727</v>
      </c>
      <c r="E1831" t="s">
        <v>38</v>
      </c>
      <c r="F1831" s="7">
        <v>2208.2659617793461</v>
      </c>
      <c r="G1831" t="str">
        <f>VLOOKUP(мпф1[[#This Row],[артикул]],[1]!Таблица213[[code]:[упаковка]],4,FALSE)</f>
        <v>ОХЛ</v>
      </c>
      <c r="H1831" t="str">
        <f>VLOOKUP(мпф1[[#This Row],[артикул]],[1]!Таблица213[[code]:[упаковка]],5,FALSE)</f>
        <v>грудка</v>
      </c>
      <c r="I1831" s="7" cm="1">
        <f t="array" ref="I1831">INDEX('[1]прайс ЗПП'!$A$1:$D$1080,MATCH(1,(мпф1[[#This Row],[артикул]]='[1]прайс ЗПП'!$B$1:$B$1080)*(мпф1[[#This Row],[Source.Name.1]]='[1]прайс ЗПП'!$A$1:$A$1080),0),4)</f>
        <v>893.07173356873875</v>
      </c>
      <c r="J1831" s="7">
        <f>мпф1[[#This Row],[цена]]*мпф1[[#This Row],[объем]]</f>
        <v>1972139.9106671188</v>
      </c>
      <c r="K1831" s="7">
        <v>818.4</v>
      </c>
      <c r="L1831" t="s">
        <v>187</v>
      </c>
    </row>
    <row r="1832" spans="1:12" x14ac:dyDescent="0.35">
      <c r="A1832" t="s">
        <v>149</v>
      </c>
      <c r="B1832" t="s">
        <v>201</v>
      </c>
      <c r="C1832" t="s">
        <v>95</v>
      </c>
      <c r="D1832">
        <f>VLOOKUP(мпф1[[#This Row],[Номенклатура]],[1]!Таблица213[[product_name]:[упаковка]],7,FALSE)</f>
        <v>730</v>
      </c>
      <c r="E1832" t="s">
        <v>45</v>
      </c>
      <c r="F1832" s="7">
        <v>1709.7347062681085</v>
      </c>
      <c r="G1832" t="str">
        <f>VLOOKUP(мпф1[[#This Row],[артикул]],[1]!Таблица213[[code]:[упаковка]],4,FALSE)</f>
        <v>ОХЛ</v>
      </c>
      <c r="H1832" t="str">
        <f>VLOOKUP(мпф1[[#This Row],[артикул]],[1]!Таблица213[[code]:[упаковка]],5,FALSE)</f>
        <v>желудки</v>
      </c>
      <c r="I1832" s="7" cm="1">
        <f t="array" ref="I1832">INDEX('[1]прайс ЗПП'!$A$1:$D$1080,MATCH(1,(мпф1[[#This Row],[артикул]]='[1]прайс ЗПП'!$B$1:$B$1080)*(мпф1[[#This Row],[Source.Name.1]]='[1]прайс ЗПП'!$A$1:$A$1080),0),4)</f>
        <v>562.00622251238019</v>
      </c>
      <c r="J1832" s="7">
        <f>мпф1[[#This Row],[цена]]*мпф1[[#This Row],[объем]]</f>
        <v>960881.54376805364</v>
      </c>
      <c r="K1832" s="7">
        <v>1392.8629737373101</v>
      </c>
      <c r="L1832" t="s">
        <v>187</v>
      </c>
    </row>
    <row r="1833" spans="1:12" x14ac:dyDescent="0.35">
      <c r="A1833" t="s">
        <v>149</v>
      </c>
      <c r="B1833" t="s">
        <v>201</v>
      </c>
      <c r="C1833" t="s">
        <v>95</v>
      </c>
      <c r="D1833">
        <f>VLOOKUP(мпф1[[#This Row],[Номенклатура]],[1]!Таблица213[[product_name]:[упаковка]],7,FALSE)</f>
        <v>732</v>
      </c>
      <c r="E1833" t="s">
        <v>47</v>
      </c>
      <c r="F1833" s="7">
        <v>1717.0050168546488</v>
      </c>
      <c r="G1833" t="str">
        <f>VLOOKUP(мпф1[[#This Row],[артикул]],[1]!Таблица213[[code]:[упаковка]],4,FALSE)</f>
        <v>ОХЛ</v>
      </c>
      <c r="H1833" t="str">
        <f>VLOOKUP(мпф1[[#This Row],[артикул]],[1]!Таблица213[[code]:[упаковка]],5,FALSE)</f>
        <v>печень</v>
      </c>
      <c r="I1833" s="7" cm="1">
        <f t="array" ref="I1833">INDEX('[1]прайс ЗПП'!$A$1:$D$1080,MATCH(1,(мпф1[[#This Row],[артикул]]='[1]прайс ЗПП'!$B$1:$B$1080)*(мпф1[[#This Row],[Source.Name.1]]='[1]прайс ЗПП'!$A$1:$A$1080),0),4)</f>
        <v>537.88237088649385</v>
      </c>
      <c r="J1833" s="7">
        <f>мпф1[[#This Row],[цена]]*мпф1[[#This Row],[объем]]</f>
        <v>923546.72928978282</v>
      </c>
      <c r="K1833" s="7">
        <v>867.89867767113208</v>
      </c>
      <c r="L1833" t="s">
        <v>187</v>
      </c>
    </row>
    <row r="1834" spans="1:12" x14ac:dyDescent="0.35">
      <c r="A1834" t="s">
        <v>149</v>
      </c>
      <c r="B1834" t="s">
        <v>201</v>
      </c>
      <c r="C1834" t="s">
        <v>95</v>
      </c>
      <c r="D1834">
        <f>VLOOKUP(мпф1[[#This Row],[Номенклатура]],[1]!Таблица213[[product_name]:[упаковка]],7,FALSE)</f>
        <v>734</v>
      </c>
      <c r="E1834" t="s">
        <v>49</v>
      </c>
      <c r="F1834" s="7">
        <v>1707.3074528142263</v>
      </c>
      <c r="G1834" t="str">
        <f>VLOOKUP(мпф1[[#This Row],[артикул]],[1]!Таблица213[[code]:[упаковка]],4,FALSE)</f>
        <v>ОХЛ</v>
      </c>
      <c r="H1834" t="str">
        <f>VLOOKUP(мпф1[[#This Row],[артикул]],[1]!Таблица213[[code]:[упаковка]],5,FALSE)</f>
        <v>сердце</v>
      </c>
      <c r="I1834" s="7" cm="1">
        <f t="array" ref="I1834">INDEX('[1]прайс ЗПП'!$A$1:$D$1080,MATCH(1,(мпф1[[#This Row],[артикул]]='[1]прайс ЗПП'!$B$1:$B$1080)*(мпф1[[#This Row],[Source.Name.1]]='[1]прайс ЗПП'!$A$1:$A$1080),0),4)</f>
        <v>898.31398869857753</v>
      </c>
      <c r="J1834" s="7">
        <f>мпф1[[#This Row],[цена]]*мпф1[[#This Row],[объем]]</f>
        <v>1533698.167872356</v>
      </c>
      <c r="K1834" s="7">
        <v>876.17200905360266</v>
      </c>
      <c r="L1834" t="s">
        <v>187</v>
      </c>
    </row>
    <row r="1835" spans="1:12" x14ac:dyDescent="0.35">
      <c r="A1835" t="s">
        <v>149</v>
      </c>
      <c r="B1835" t="s">
        <v>192</v>
      </c>
      <c r="C1835" t="s">
        <v>95</v>
      </c>
      <c r="D1835">
        <f>VLOOKUP(мпф1[[#This Row],[Номенклатура]],[1]!Таблица213[[product_name]:[упаковка]],7,FALSE)</f>
        <v>701</v>
      </c>
      <c r="E1835" t="s">
        <v>26</v>
      </c>
      <c r="F1835" s="7">
        <v>44212.576254399435</v>
      </c>
      <c r="G1835" t="str">
        <f>VLOOKUP(мпф1[[#This Row],[артикул]],[1]!Таблица213[[code]:[упаковка]],4,FALSE)</f>
        <v>ОХЛ</v>
      </c>
      <c r="H1835" t="str">
        <f>VLOOKUP(мпф1[[#This Row],[артикул]],[1]!Таблица213[[code]:[упаковка]],5,FALSE)</f>
        <v>тушка</v>
      </c>
      <c r="I1835" s="7" cm="1">
        <f t="array" ref="I1835">INDEX('[1]прайс ЗПП'!$A$1:$D$1080,MATCH(1,(мпф1[[#This Row],[артикул]]='[1]прайс ЗПП'!$B$1:$B$1080)*(мпф1[[#This Row],[Source.Name.1]]='[1]прайс ЗПП'!$A$1:$A$1080),0),4)</f>
        <v>831.39358621564099</v>
      </c>
      <c r="J1835" s="7">
        <f>мпф1[[#This Row],[цена]]*мпф1[[#This Row],[объем]]</f>
        <v>36758052.327977635</v>
      </c>
      <c r="K1835" s="7">
        <v>353.84278947600728</v>
      </c>
      <c r="L1835" t="s">
        <v>187</v>
      </c>
    </row>
    <row r="1836" spans="1:12" x14ac:dyDescent="0.35">
      <c r="A1836" t="s">
        <v>149</v>
      </c>
      <c r="B1836" t="s">
        <v>192</v>
      </c>
      <c r="C1836" t="s">
        <v>95</v>
      </c>
      <c r="D1836">
        <f>VLOOKUP(мпф1[[#This Row],[Номенклатура]],[1]!Таблица213[[product_name]:[упаковка]],7,FALSE)</f>
        <v>710</v>
      </c>
      <c r="E1836" t="s">
        <v>28</v>
      </c>
      <c r="F1836" s="7">
        <v>44211.3039500468</v>
      </c>
      <c r="G1836" t="str">
        <f>VLOOKUP(мпф1[[#This Row],[артикул]],[1]!Таблица213[[code]:[упаковка]],4,FALSE)</f>
        <v>ОХЛ</v>
      </c>
      <c r="H1836" t="str">
        <f>VLOOKUP(мпф1[[#This Row],[артикул]],[1]!Таблица213[[code]:[упаковка]],5,FALSE)</f>
        <v>бедро</v>
      </c>
      <c r="I1836" s="7" cm="1">
        <f t="array" ref="I1836">INDEX('[1]прайс ЗПП'!$A$1:$D$1080,MATCH(1,(мпф1[[#This Row],[артикул]]='[1]прайс ЗПП'!$B$1:$B$1080)*(мпф1[[#This Row],[Source.Name.1]]='[1]прайс ЗПП'!$A$1:$A$1080),0),4)</f>
        <v>847.31543537391588</v>
      </c>
      <c r="J1836" s="7">
        <f>мпф1[[#This Row],[цена]]*мпф1[[#This Row],[объем]]</f>
        <v>37460920.254882433</v>
      </c>
      <c r="K1836" s="7">
        <v>843.91350206820482</v>
      </c>
      <c r="L1836" t="s">
        <v>187</v>
      </c>
    </row>
    <row r="1837" spans="1:12" x14ac:dyDescent="0.35">
      <c r="A1837" t="s">
        <v>149</v>
      </c>
      <c r="B1837" t="s">
        <v>192</v>
      </c>
      <c r="C1837" t="s">
        <v>95</v>
      </c>
      <c r="D1837">
        <f>VLOOKUP(мпф1[[#This Row],[Номенклатура]],[1]!Таблица213[[product_name]:[упаковка]],7,FALSE)</f>
        <v>712</v>
      </c>
      <c r="E1837" t="s">
        <v>30</v>
      </c>
      <c r="F1837" s="7">
        <v>33163.360178047027</v>
      </c>
      <c r="G1837" t="str">
        <f>VLOOKUP(мпф1[[#This Row],[артикул]],[1]!Таблица213[[code]:[упаковка]],4,FALSE)</f>
        <v>ОХЛ</v>
      </c>
      <c r="H1837" t="str">
        <f>VLOOKUP(мпф1[[#This Row],[артикул]],[1]!Таблица213[[code]:[упаковка]],5,FALSE)</f>
        <v>голень</v>
      </c>
      <c r="I1837" s="7" cm="1">
        <f t="array" ref="I1837">INDEX('[1]прайс ЗПП'!$A$1:$D$1080,MATCH(1,(мпф1[[#This Row],[артикул]]='[1]прайс ЗПП'!$B$1:$B$1080)*(мпф1[[#This Row],[Source.Name.1]]='[1]прайс ЗПП'!$A$1:$A$1080),0),4)</f>
        <v>881.2573467552927</v>
      </c>
      <c r="J1837" s="7">
        <f>мпф1[[#This Row],[цена]]*мпф1[[#This Row],[объем]]</f>
        <v>29225454.799995854</v>
      </c>
      <c r="K1837" s="7">
        <v>1504.4298446654607</v>
      </c>
      <c r="L1837" t="s">
        <v>187</v>
      </c>
    </row>
    <row r="1838" spans="1:12" x14ac:dyDescent="0.35">
      <c r="A1838" t="s">
        <v>149</v>
      </c>
      <c r="B1838" t="s">
        <v>192</v>
      </c>
      <c r="C1838" t="s">
        <v>95</v>
      </c>
      <c r="D1838">
        <f>VLOOKUP(мпф1[[#This Row],[Номенклатура]],[1]!Таблица213[[product_name]:[упаковка]],7,FALSE)</f>
        <v>718</v>
      </c>
      <c r="E1838" t="s">
        <v>36</v>
      </c>
      <c r="F1838" s="7">
        <v>44216.150823771153</v>
      </c>
      <c r="G1838" t="str">
        <f>VLOOKUP(мпф1[[#This Row],[артикул]],[1]!Таблица213[[code]:[упаковка]],4,FALSE)</f>
        <v>ОХЛ</v>
      </c>
      <c r="H1838" t="str">
        <f>VLOOKUP(мпф1[[#This Row],[артикул]],[1]!Таблица213[[code]:[упаковка]],5,FALSE)</f>
        <v>филе</v>
      </c>
      <c r="I1838" s="7" cm="1">
        <f t="array" ref="I1838">INDEX('[1]прайс ЗПП'!$A$1:$D$1080,MATCH(1,(мпф1[[#This Row],[артикул]]='[1]прайс ЗПП'!$B$1:$B$1080)*(мпф1[[#This Row],[Source.Name.1]]='[1]прайс ЗПП'!$A$1:$A$1080),0),4)</f>
        <v>1117.5793608256045</v>
      </c>
      <c r="J1838" s="7">
        <f>мпф1[[#This Row],[цена]]*мпф1[[#This Row],[объем]]</f>
        <v>49415057.57579869</v>
      </c>
      <c r="K1838" s="7">
        <v>176.28136628882137</v>
      </c>
      <c r="L1838" t="s">
        <v>187</v>
      </c>
    </row>
    <row r="1839" spans="1:12" x14ac:dyDescent="0.35">
      <c r="A1839" t="s">
        <v>149</v>
      </c>
      <c r="B1839" t="s">
        <v>192</v>
      </c>
      <c r="C1839" t="s">
        <v>95</v>
      </c>
      <c r="D1839">
        <f>VLOOKUP(мпф1[[#This Row],[Номенклатура]],[1]!Таблица213[[product_name]:[упаковка]],7,FALSE)</f>
        <v>714</v>
      </c>
      <c r="E1839" t="s">
        <v>32</v>
      </c>
      <c r="F1839" s="7">
        <v>33159.744208295582</v>
      </c>
      <c r="G1839" t="str">
        <f>VLOOKUP(мпф1[[#This Row],[артикул]],[1]!Таблица213[[code]:[упаковка]],4,FALSE)</f>
        <v>ОХЛ</v>
      </c>
      <c r="H1839" t="str">
        <f>VLOOKUP(мпф1[[#This Row],[артикул]],[1]!Таблица213[[code]:[упаковка]],5,FALSE)</f>
        <v>крыло</v>
      </c>
      <c r="I1839" s="7" cm="1">
        <f t="array" ref="I1839">INDEX('[1]прайс ЗПП'!$A$1:$D$1080,MATCH(1,(мпф1[[#This Row],[артикул]]='[1]прайс ЗПП'!$B$1:$B$1080)*(мпф1[[#This Row],[Source.Name.1]]='[1]прайс ЗПП'!$A$1:$A$1080),0),4)</f>
        <v>863.97117439677174</v>
      </c>
      <c r="J1839" s="7">
        <f>мпф1[[#This Row],[цена]]*мпф1[[#This Row],[объем]]</f>
        <v>28649063.146337684</v>
      </c>
      <c r="K1839" s="7">
        <v>171.28810906248771</v>
      </c>
      <c r="L1839" t="s">
        <v>187</v>
      </c>
    </row>
    <row r="1840" spans="1:12" x14ac:dyDescent="0.35">
      <c r="A1840" t="s">
        <v>149</v>
      </c>
      <c r="B1840" t="s">
        <v>202</v>
      </c>
      <c r="C1840" t="s">
        <v>95</v>
      </c>
      <c r="D1840">
        <f>VLOOKUP(мпф1[[#This Row],[Номенклатура]],[1]!Таблица213[[product_name]:[упаковка]],7,FALSE)</f>
        <v>701</v>
      </c>
      <c r="E1840" t="s">
        <v>26</v>
      </c>
      <c r="F1840" s="7">
        <v>4480.3288989555849</v>
      </c>
      <c r="G1840" t="str">
        <f>VLOOKUP(мпф1[[#This Row],[артикул]],[1]!Таблица213[[code]:[упаковка]],4,FALSE)</f>
        <v>ОХЛ</v>
      </c>
      <c r="H1840" t="str">
        <f>VLOOKUP(мпф1[[#This Row],[артикул]],[1]!Таблица213[[code]:[упаковка]],5,FALSE)</f>
        <v>тушка</v>
      </c>
      <c r="I1840" s="7" cm="1">
        <f t="array" ref="I1840">INDEX('[1]прайс ЗПП'!$A$1:$D$1080,MATCH(1,(мпф1[[#This Row],[артикул]]='[1]прайс ЗПП'!$B$1:$B$1080)*(мпф1[[#This Row],[Source.Name.1]]='[1]прайс ЗПП'!$A$1:$A$1080),0),4)</f>
        <v>831.39358621564099</v>
      </c>
      <c r="J1840" s="7">
        <f>мпф1[[#This Row],[цена]]*мпф1[[#This Row],[объем]]</f>
        <v>3724916.7107282579</v>
      </c>
      <c r="K1840" s="7">
        <v>5077.8</v>
      </c>
      <c r="L1840" t="s">
        <v>187</v>
      </c>
    </row>
    <row r="1841" spans="1:12" x14ac:dyDescent="0.35">
      <c r="A1841" t="s">
        <v>149</v>
      </c>
      <c r="B1841" t="s">
        <v>202</v>
      </c>
      <c r="C1841" t="s">
        <v>95</v>
      </c>
      <c r="D1841">
        <f>VLOOKUP(мпф1[[#This Row],[Номенклатура]],[1]!Таблица213[[product_name]:[упаковка]],7,FALSE)</f>
        <v>702</v>
      </c>
      <c r="E1841" t="s">
        <v>72</v>
      </c>
      <c r="F1841" s="7">
        <v>2384.7628489212098</v>
      </c>
      <c r="G1841" t="str">
        <f>VLOOKUP(мпф1[[#This Row],[артикул]],[1]!Таблица213[[code]:[упаковка]],4,FALSE)</f>
        <v>ОХЛ</v>
      </c>
      <c r="H1841" t="str">
        <f>VLOOKUP(мпф1[[#This Row],[артикул]],[1]!Таблица213[[code]:[упаковка]],5,FALSE)</f>
        <v>тушка</v>
      </c>
      <c r="I1841" s="7" cm="1">
        <f t="array" ref="I1841">INDEX('[1]прайс ЗПП'!$A$1:$D$1080,MATCH(1,(мпф1[[#This Row],[артикул]]='[1]прайс ЗПП'!$B$1:$B$1080)*(мпф1[[#This Row],[Source.Name.1]]='[1]прайс ЗПП'!$A$1:$A$1080),0),4)</f>
        <v>797.87428624664904</v>
      </c>
      <c r="J1841" s="7">
        <f>мпф1[[#This Row],[цена]]*мпф1[[#This Row],[объем]]</f>
        <v>1902740.9559505356</v>
      </c>
      <c r="K1841" s="7">
        <v>3279.8999999999996</v>
      </c>
      <c r="L1841" t="s">
        <v>187</v>
      </c>
    </row>
    <row r="1842" spans="1:12" x14ac:dyDescent="0.35">
      <c r="A1842" t="s">
        <v>149</v>
      </c>
      <c r="B1842" t="s">
        <v>202</v>
      </c>
      <c r="C1842" t="s">
        <v>95</v>
      </c>
      <c r="D1842">
        <f>VLOOKUP(мпф1[[#This Row],[Номенклатура]],[1]!Таблица213[[product_name]:[упаковка]],7,FALSE)</f>
        <v>710</v>
      </c>
      <c r="E1842" t="s">
        <v>28</v>
      </c>
      <c r="F1842" s="7">
        <v>7464.2461214364721</v>
      </c>
      <c r="G1842" t="str">
        <f>VLOOKUP(мпф1[[#This Row],[артикул]],[1]!Таблица213[[code]:[упаковка]],4,FALSE)</f>
        <v>ОХЛ</v>
      </c>
      <c r="H1842" t="str">
        <f>VLOOKUP(мпф1[[#This Row],[артикул]],[1]!Таблица213[[code]:[упаковка]],5,FALSE)</f>
        <v>бедро</v>
      </c>
      <c r="I1842" s="7" cm="1">
        <f t="array" ref="I1842">INDEX('[1]прайс ЗПП'!$A$1:$D$1080,MATCH(1,(мпф1[[#This Row],[артикул]]='[1]прайс ЗПП'!$B$1:$B$1080)*(мпф1[[#This Row],[Source.Name.1]]='[1]прайс ЗПП'!$A$1:$A$1080),0),4)</f>
        <v>847.31543537391588</v>
      </c>
      <c r="J1842" s="7">
        <f>мпф1[[#This Row],[цена]]*мпф1[[#This Row],[объем]]</f>
        <v>6324570.9521230077</v>
      </c>
      <c r="K1842" s="7">
        <v>41706</v>
      </c>
      <c r="L1842" t="s">
        <v>187</v>
      </c>
    </row>
    <row r="1843" spans="1:12" x14ac:dyDescent="0.35">
      <c r="A1843" t="s">
        <v>149</v>
      </c>
      <c r="B1843" t="s">
        <v>202</v>
      </c>
      <c r="C1843" t="s">
        <v>95</v>
      </c>
      <c r="D1843">
        <f>VLOOKUP(мпф1[[#This Row],[Номенклатура]],[1]!Таблица213[[product_name]:[упаковка]],7,FALSE)</f>
        <v>711</v>
      </c>
      <c r="E1843" t="s">
        <v>73</v>
      </c>
      <c r="F1843" s="7">
        <v>1492.4735915736562</v>
      </c>
      <c r="G1843" t="str">
        <f>VLOOKUP(мпф1[[#This Row],[артикул]],[1]!Таблица213[[code]:[упаковка]],4,FALSE)</f>
        <v>ОХЛ</v>
      </c>
      <c r="H1843" t="str">
        <f>VLOOKUP(мпф1[[#This Row],[артикул]],[1]!Таблица213[[code]:[упаковка]],5,FALSE)</f>
        <v>бедро</v>
      </c>
      <c r="I1843" s="7" cm="1">
        <f t="array" ref="I1843">INDEX('[1]прайс ЗПП'!$A$1:$D$1080,MATCH(1,(мпф1[[#This Row],[артикул]]='[1]прайс ЗПП'!$B$1:$B$1080)*(мпф1[[#This Row],[Source.Name.1]]='[1]прайс ЗПП'!$A$1:$A$1080),0),4)</f>
        <v>815.33540730986954</v>
      </c>
      <c r="J1843" s="7">
        <f>мпф1[[#This Row],[цена]]*мпф1[[#This Row],[объем]]</f>
        <v>1216866.5636849308</v>
      </c>
      <c r="K1843" s="7">
        <v>67873.86</v>
      </c>
      <c r="L1843" t="s">
        <v>187</v>
      </c>
    </row>
    <row r="1844" spans="1:12" x14ac:dyDescent="0.35">
      <c r="A1844" t="s">
        <v>149</v>
      </c>
      <c r="B1844" t="s">
        <v>202</v>
      </c>
      <c r="C1844" t="s">
        <v>95</v>
      </c>
      <c r="D1844">
        <f>VLOOKUP(мпф1[[#This Row],[Номенклатура]],[1]!Таблица213[[product_name]:[упаковка]],7,FALSE)</f>
        <v>712</v>
      </c>
      <c r="E1844" t="s">
        <v>30</v>
      </c>
      <c r="F1844" s="7">
        <v>4479.0757801447662</v>
      </c>
      <c r="G1844" t="str">
        <f>VLOOKUP(мпф1[[#This Row],[артикул]],[1]!Таблица213[[code]:[упаковка]],4,FALSE)</f>
        <v>ОХЛ</v>
      </c>
      <c r="H1844" t="str">
        <f>VLOOKUP(мпф1[[#This Row],[артикул]],[1]!Таблица213[[code]:[упаковка]],5,FALSE)</f>
        <v>голень</v>
      </c>
      <c r="I1844" s="7" cm="1">
        <f t="array" ref="I1844">INDEX('[1]прайс ЗПП'!$A$1:$D$1080,MATCH(1,(мпф1[[#This Row],[артикул]]='[1]прайс ЗПП'!$B$1:$B$1080)*(мпф1[[#This Row],[Source.Name.1]]='[1]прайс ЗПП'!$A$1:$A$1080),0),4)</f>
        <v>881.2573467552927</v>
      </c>
      <c r="J1844" s="7">
        <f>мпф1[[#This Row],[цена]]*мпф1[[#This Row],[объем]]</f>
        <v>3947218.4379262696</v>
      </c>
      <c r="K1844" s="7">
        <v>1697.7069999999999</v>
      </c>
      <c r="L1844" t="s">
        <v>187</v>
      </c>
    </row>
    <row r="1845" spans="1:12" x14ac:dyDescent="0.35">
      <c r="A1845" t="s">
        <v>149</v>
      </c>
      <c r="B1845" t="s">
        <v>202</v>
      </c>
      <c r="C1845" t="s">
        <v>95</v>
      </c>
      <c r="D1845">
        <f>VLOOKUP(мпф1[[#This Row],[Номенклатура]],[1]!Таблица213[[product_name]:[упаковка]],7,FALSE)</f>
        <v>713</v>
      </c>
      <c r="E1845" t="s">
        <v>74</v>
      </c>
      <c r="F1845" s="7">
        <v>1494.1699973771824</v>
      </c>
      <c r="G1845" t="str">
        <f>VLOOKUP(мпф1[[#This Row],[артикул]],[1]!Таблица213[[code]:[упаковка]],4,FALSE)</f>
        <v>ОХЛ</v>
      </c>
      <c r="H1845" t="str">
        <f>VLOOKUP(мпф1[[#This Row],[артикул]],[1]!Таблица213[[code]:[упаковка]],5,FALSE)</f>
        <v>голень</v>
      </c>
      <c r="I1845" s="7" cm="1">
        <f t="array" ref="I1845">INDEX('[1]прайс ЗПП'!$A$1:$D$1080,MATCH(1,(мпф1[[#This Row],[артикул]]='[1]прайс ЗПП'!$B$1:$B$1080)*(мпф1[[#This Row],[Source.Name.1]]='[1]прайс ЗПП'!$A$1:$A$1080),0),4)</f>
        <v>846.90968804083275</v>
      </c>
      <c r="J1845" s="7">
        <f>мпф1[[#This Row],[цена]]*мпф1[[#This Row],[объем]]</f>
        <v>1265427.0463586815</v>
      </c>
      <c r="K1845" s="7">
        <v>3393</v>
      </c>
      <c r="L1845" t="s">
        <v>187</v>
      </c>
    </row>
    <row r="1846" spans="1:12" x14ac:dyDescent="0.35">
      <c r="A1846" t="s">
        <v>149</v>
      </c>
      <c r="B1846" t="s">
        <v>202</v>
      </c>
      <c r="C1846" t="s">
        <v>95</v>
      </c>
      <c r="D1846">
        <f>VLOOKUP(мпф1[[#This Row],[Номенклатура]],[1]!Таблица213[[product_name]:[упаковка]],7,FALSE)</f>
        <v>714</v>
      </c>
      <c r="E1846" t="s">
        <v>32</v>
      </c>
      <c r="F1846" s="7">
        <v>4475.1669784391415</v>
      </c>
      <c r="G1846" t="str">
        <f>VLOOKUP(мпф1[[#This Row],[артикул]],[1]!Таблица213[[code]:[упаковка]],4,FALSE)</f>
        <v>ОХЛ</v>
      </c>
      <c r="H1846" t="str">
        <f>VLOOKUP(мпф1[[#This Row],[артикул]],[1]!Таблица213[[code]:[упаковка]],5,FALSE)</f>
        <v>крыло</v>
      </c>
      <c r="I1846" s="7" cm="1">
        <f t="array" ref="I1846">INDEX('[1]прайс ЗПП'!$A$1:$D$1080,MATCH(1,(мпф1[[#This Row],[артикул]]='[1]прайс ЗПП'!$B$1:$B$1080)*(мпф1[[#This Row],[Source.Name.1]]='[1]прайс ЗПП'!$A$1:$A$1080),0),4)</f>
        <v>863.97117439677174</v>
      </c>
      <c r="J1846" s="7">
        <f>мпф1[[#This Row],[цена]]*мпф1[[#This Row],[объем]]</f>
        <v>3866415.2699837177</v>
      </c>
      <c r="K1846" s="7">
        <v>33936.772000000004</v>
      </c>
      <c r="L1846" t="s">
        <v>187</v>
      </c>
    </row>
    <row r="1847" spans="1:12" x14ac:dyDescent="0.35">
      <c r="A1847" t="s">
        <v>149</v>
      </c>
      <c r="B1847" t="s">
        <v>202</v>
      </c>
      <c r="C1847" t="s">
        <v>95</v>
      </c>
      <c r="D1847">
        <f>VLOOKUP(мпф1[[#This Row],[Номенклатура]],[1]!Таблица213[[product_name]:[упаковка]],7,FALSE)</f>
        <v>715</v>
      </c>
      <c r="E1847" t="s">
        <v>75</v>
      </c>
      <c r="F1847" s="7">
        <v>1495.098981507685</v>
      </c>
      <c r="G1847" t="str">
        <f>VLOOKUP(мпф1[[#This Row],[артикул]],[1]!Таблица213[[code]:[упаковка]],4,FALSE)</f>
        <v>ОХЛ</v>
      </c>
      <c r="H1847" t="str">
        <f>VLOOKUP(мпф1[[#This Row],[артикул]],[1]!Таблица213[[code]:[упаковка]],5,FALSE)</f>
        <v>крыло</v>
      </c>
      <c r="I1847" s="7" cm="1">
        <f t="array" ref="I1847">INDEX('[1]прайс ЗПП'!$A$1:$D$1080,MATCH(1,(мпф1[[#This Row],[артикул]]='[1]прайс ЗПП'!$B$1:$B$1080)*(мпф1[[#This Row],[Source.Name.1]]='[1]прайс ЗПП'!$A$1:$A$1080),0),4)</f>
        <v>832.38313574687209</v>
      </c>
      <c r="J1847" s="7">
        <f>мпф1[[#This Row],[цена]]*мпф1[[#This Row],[объем]]</f>
        <v>1244495.1784793215</v>
      </c>
      <c r="K1847" s="7">
        <v>340.3</v>
      </c>
      <c r="L1847" t="s">
        <v>187</v>
      </c>
    </row>
    <row r="1848" spans="1:12" x14ac:dyDescent="0.35">
      <c r="A1848" t="s">
        <v>149</v>
      </c>
      <c r="B1848" t="s">
        <v>202</v>
      </c>
      <c r="C1848" t="s">
        <v>95</v>
      </c>
      <c r="D1848">
        <f>VLOOKUP(мпф1[[#This Row],[Номенклатура]],[1]!Таблица213[[product_name]:[упаковка]],7,FALSE)</f>
        <v>718</v>
      </c>
      <c r="E1848" t="s">
        <v>36</v>
      </c>
      <c r="F1848" s="7">
        <v>7462.2265907179881</v>
      </c>
      <c r="G1848" t="str">
        <f>VLOOKUP(мпф1[[#This Row],[артикул]],[1]!Таблица213[[code]:[упаковка]],4,FALSE)</f>
        <v>ОХЛ</v>
      </c>
      <c r="H1848" t="str">
        <f>VLOOKUP(мпф1[[#This Row],[артикул]],[1]!Таблица213[[code]:[упаковка]],5,FALSE)</f>
        <v>филе</v>
      </c>
      <c r="I1848" s="7" cm="1">
        <f t="array" ref="I1848">INDEX('[1]прайс ЗПП'!$A$1:$D$1080,MATCH(1,(мпф1[[#This Row],[артикул]]='[1]прайс ЗПП'!$B$1:$B$1080)*(мпф1[[#This Row],[Source.Name.1]]='[1]прайс ЗПП'!$A$1:$A$1080),0),4)</f>
        <v>1117.5793608256045</v>
      </c>
      <c r="J1848" s="7">
        <f>мпф1[[#This Row],[цена]]*мпф1[[#This Row],[объем]]</f>
        <v>8339630.4235904384</v>
      </c>
      <c r="K1848" s="7">
        <v>5797.6379999999999</v>
      </c>
      <c r="L1848" t="s">
        <v>187</v>
      </c>
    </row>
    <row r="1849" spans="1:12" x14ac:dyDescent="0.35">
      <c r="A1849" t="s">
        <v>149</v>
      </c>
      <c r="B1849" t="s">
        <v>202</v>
      </c>
      <c r="C1849" t="s">
        <v>95</v>
      </c>
      <c r="D1849">
        <f>VLOOKUP(мпф1[[#This Row],[Номенклатура]],[1]!Таблица213[[product_name]:[упаковка]],7,FALSE)</f>
        <v>719</v>
      </c>
      <c r="E1849" t="s">
        <v>77</v>
      </c>
      <c r="F1849" s="7">
        <v>2985.3712845981941</v>
      </c>
      <c r="G1849" t="str">
        <f>VLOOKUP(мпф1[[#This Row],[артикул]],[1]!Таблица213[[code]:[упаковка]],4,FALSE)</f>
        <v>ОХЛ</v>
      </c>
      <c r="H1849" t="str">
        <f>VLOOKUP(мпф1[[#This Row],[артикул]],[1]!Таблица213[[code]:[упаковка]],5,FALSE)</f>
        <v>филе</v>
      </c>
      <c r="I1849" s="7" cm="1">
        <f t="array" ref="I1849">INDEX('[1]прайс ЗПП'!$A$1:$D$1080,MATCH(1,(мпф1[[#This Row],[артикул]]='[1]прайс ЗПП'!$B$1:$B$1080)*(мпф1[[#This Row],[Source.Name.1]]='[1]прайс ЗПП'!$A$1:$A$1080),0),4)</f>
        <v>1081.9224042223073</v>
      </c>
      <c r="J1849" s="7">
        <f>мпф1[[#This Row],[цена]]*мпф1[[#This Row],[объем]]</f>
        <v>3229940.0777287162</v>
      </c>
      <c r="K1849" s="7">
        <v>50906.091999999997</v>
      </c>
      <c r="L1849" t="s">
        <v>187</v>
      </c>
    </row>
    <row r="1850" spans="1:12" x14ac:dyDescent="0.35">
      <c r="A1850" t="s">
        <v>149</v>
      </c>
      <c r="B1850" t="s">
        <v>202</v>
      </c>
      <c r="C1850" t="s">
        <v>95</v>
      </c>
      <c r="D1850">
        <f>VLOOKUP(мпф1[[#This Row],[Номенклатура]],[1]!Таблица213[[product_name]:[упаковка]],7,FALSE)</f>
        <v>721</v>
      </c>
      <c r="E1850" t="s">
        <v>183</v>
      </c>
      <c r="F1850" s="7">
        <v>293.2358603238003</v>
      </c>
      <c r="G1850" t="str">
        <f>VLOOKUP(мпф1[[#This Row],[артикул]],[1]!Таблица213[[code]:[упаковка]],4,FALSE)</f>
        <v>ОХЛ</v>
      </c>
      <c r="H1850" t="str">
        <f>VLOOKUP(мпф1[[#This Row],[артикул]],[1]!Таблица213[[code]:[упаковка]],5,FALSE)</f>
        <v>половинка</v>
      </c>
      <c r="I1850" s="7" cm="1">
        <f t="array" ref="I1850">INDEX('[1]прайс ЗПП'!$A$1:$D$1080,MATCH(1,(мпф1[[#This Row],[артикул]]='[1]прайс ЗПП'!$B$1:$B$1080)*(мпф1[[#This Row],[Source.Name.1]]='[1]прайс ЗПП'!$A$1:$A$1080),0),4)</f>
        <v>822.0997319211898</v>
      </c>
      <c r="J1850" s="7">
        <f>мпф1[[#This Row],[цена]]*мпф1[[#This Row],[объем]]</f>
        <v>241069.12216187568</v>
      </c>
      <c r="K1850" s="7">
        <v>50902.425000000003</v>
      </c>
      <c r="L1850" t="s">
        <v>187</v>
      </c>
    </row>
    <row r="1851" spans="1:12" x14ac:dyDescent="0.35">
      <c r="A1851" t="s">
        <v>149</v>
      </c>
      <c r="B1851" t="s">
        <v>202</v>
      </c>
      <c r="C1851" t="s">
        <v>95</v>
      </c>
      <c r="D1851">
        <f>VLOOKUP(мпф1[[#This Row],[Номенклатура]],[1]!Таблица213[[product_name]:[упаковка]],7,FALSE)</f>
        <v>725</v>
      </c>
      <c r="E1851" t="s">
        <v>78</v>
      </c>
      <c r="F1851" s="7">
        <v>300.98883875205831</v>
      </c>
      <c r="G1851" t="str">
        <f>VLOOKUP(мпф1[[#This Row],[артикул]],[1]!Таблица213[[code]:[упаковка]],4,FALSE)</f>
        <v>ОХЛ</v>
      </c>
      <c r="H1851" t="str">
        <f>VLOOKUP(мпф1[[#This Row],[артикул]],[1]!Таблица213[[code]:[упаковка]],5,FALSE)</f>
        <v>грудка</v>
      </c>
      <c r="I1851" s="7" cm="1">
        <f t="array" ref="I1851">INDEX('[1]прайс ЗПП'!$A$1:$D$1080,MATCH(1,(мпф1[[#This Row],[артикул]]='[1]прайс ЗПП'!$B$1:$B$1080)*(мпф1[[#This Row],[Source.Name.1]]='[1]прайс ЗПП'!$A$1:$A$1080),0),4)</f>
        <v>864.02273416654589</v>
      </c>
      <c r="J1851" s="7">
        <f>мпф1[[#This Row],[цена]]*мпф1[[#This Row],[объем]]</f>
        <v>260061.19941216701</v>
      </c>
      <c r="K1851" s="7">
        <v>1171.550508753508</v>
      </c>
      <c r="L1851" t="s">
        <v>187</v>
      </c>
    </row>
    <row r="1852" spans="1:12" x14ac:dyDescent="0.35">
      <c r="A1852" t="s">
        <v>149</v>
      </c>
      <c r="B1852" t="s">
        <v>202</v>
      </c>
      <c r="C1852" t="s">
        <v>95</v>
      </c>
      <c r="D1852">
        <f>VLOOKUP(мпф1[[#This Row],[Номенклатура]],[1]!Таблица213[[product_name]:[упаковка]],7,FALSE)</f>
        <v>730</v>
      </c>
      <c r="E1852" t="s">
        <v>45</v>
      </c>
      <c r="F1852" s="7">
        <v>150.85894467071546</v>
      </c>
      <c r="G1852" t="str">
        <f>VLOOKUP(мпф1[[#This Row],[артикул]],[1]!Таблица213[[code]:[упаковка]],4,FALSE)</f>
        <v>ОХЛ</v>
      </c>
      <c r="H1852" t="str">
        <f>VLOOKUP(мпф1[[#This Row],[артикул]],[1]!Таблица213[[code]:[упаковка]],5,FALSE)</f>
        <v>желудки</v>
      </c>
      <c r="I1852" s="7" cm="1">
        <f t="array" ref="I1852">INDEX('[1]прайс ЗПП'!$A$1:$D$1080,MATCH(1,(мпф1[[#This Row],[артикул]]='[1]прайс ЗПП'!$B$1:$B$1080)*(мпф1[[#This Row],[Source.Name.1]]='[1]прайс ЗПП'!$A$1:$A$1080),0),4)</f>
        <v>562.00622251238019</v>
      </c>
      <c r="J1852" s="7">
        <f>мпф1[[#This Row],[цена]]*мпф1[[#This Row],[объем]]</f>
        <v>84783.665626592963</v>
      </c>
      <c r="K1852" s="7">
        <v>3405.4391906987566</v>
      </c>
      <c r="L1852" t="s">
        <v>187</v>
      </c>
    </row>
    <row r="1853" spans="1:12" x14ac:dyDescent="0.35">
      <c r="A1853" t="s">
        <v>149</v>
      </c>
      <c r="B1853" t="s">
        <v>202</v>
      </c>
      <c r="C1853" t="s">
        <v>95</v>
      </c>
      <c r="D1853">
        <f>VLOOKUP(мпф1[[#This Row],[Номенклатура]],[1]!Таблица213[[product_name]:[упаковка]],7,FALSE)</f>
        <v>731</v>
      </c>
      <c r="E1853" t="s">
        <v>81</v>
      </c>
      <c r="F1853" s="7">
        <v>594.50477868311646</v>
      </c>
      <c r="G1853" t="str">
        <f>VLOOKUP(мпф1[[#This Row],[артикул]],[1]!Таблица213[[code]:[упаковка]],4,FALSE)</f>
        <v>ОХЛ</v>
      </c>
      <c r="H1853" t="str">
        <f>VLOOKUP(мпф1[[#This Row],[артикул]],[1]!Таблица213[[code]:[упаковка]],5,FALSE)</f>
        <v>желудки</v>
      </c>
      <c r="I1853" s="7" cm="1">
        <f t="array" ref="I1853">INDEX('[1]прайс ЗПП'!$A$1:$D$1080,MATCH(1,(мпф1[[#This Row],[артикул]]='[1]прайс ЗПП'!$B$1:$B$1080)*(мпф1[[#This Row],[Source.Name.1]]='[1]прайс ЗПП'!$A$1:$A$1080),0),4)</f>
        <v>540.65671721539525</v>
      </c>
      <c r="J1853" s="7">
        <f>мпф1[[#This Row],[цена]]*мпф1[[#This Row],[объем]]</f>
        <v>321423.00201167882</v>
      </c>
      <c r="K1853" s="7">
        <v>1732.0024939990219</v>
      </c>
      <c r="L1853" t="s">
        <v>187</v>
      </c>
    </row>
    <row r="1854" spans="1:12" x14ac:dyDescent="0.35">
      <c r="A1854" t="s">
        <v>149</v>
      </c>
      <c r="B1854" t="s">
        <v>202</v>
      </c>
      <c r="C1854" t="s">
        <v>95</v>
      </c>
      <c r="D1854">
        <f>VLOOKUP(мпф1[[#This Row],[Номенклатура]],[1]!Таблица213[[product_name]:[упаковка]],7,FALSE)</f>
        <v>732</v>
      </c>
      <c r="E1854" t="s">
        <v>47</v>
      </c>
      <c r="F1854" s="7">
        <v>299.29445247925071</v>
      </c>
      <c r="G1854" t="str">
        <f>VLOOKUP(мпф1[[#This Row],[артикул]],[1]!Таблица213[[code]:[упаковка]],4,FALSE)</f>
        <v>ОХЛ</v>
      </c>
      <c r="H1854" t="str">
        <f>VLOOKUP(мпф1[[#This Row],[артикул]],[1]!Таблица213[[code]:[упаковка]],5,FALSE)</f>
        <v>печень</v>
      </c>
      <c r="I1854" s="7" cm="1">
        <f t="array" ref="I1854">INDEX('[1]прайс ЗПП'!$A$1:$D$1080,MATCH(1,(мпф1[[#This Row],[артикул]]='[1]прайс ЗПП'!$B$1:$B$1080)*(мпф1[[#This Row],[Source.Name.1]]='[1]прайс ЗПП'!$A$1:$A$1080),0),4)</f>
        <v>537.88237088649385</v>
      </c>
      <c r="J1854" s="7">
        <f>мпф1[[#This Row],[цена]]*мпф1[[#This Row],[объем]]</f>
        <v>160985.20969271444</v>
      </c>
      <c r="K1854" s="7">
        <v>4050</v>
      </c>
      <c r="L1854" t="s">
        <v>187</v>
      </c>
    </row>
    <row r="1855" spans="1:12" x14ac:dyDescent="0.35">
      <c r="A1855" t="s">
        <v>149</v>
      </c>
      <c r="B1855" t="s">
        <v>202</v>
      </c>
      <c r="C1855" t="s">
        <v>95</v>
      </c>
      <c r="D1855">
        <f>VLOOKUP(мпф1[[#This Row],[Номенклатура]],[1]!Таблица213[[product_name]:[упаковка]],7,FALSE)</f>
        <v>733</v>
      </c>
      <c r="E1855" t="s">
        <v>82</v>
      </c>
      <c r="F1855" s="7">
        <v>1488.5960925941681</v>
      </c>
      <c r="G1855" t="str">
        <f>VLOOKUP(мпф1[[#This Row],[артикул]],[1]!Таблица213[[code]:[упаковка]],4,FALSE)</f>
        <v>ОХЛ</v>
      </c>
      <c r="H1855" t="str">
        <f>VLOOKUP(мпф1[[#This Row],[артикул]],[1]!Таблица213[[code]:[упаковка]],5,FALSE)</f>
        <v>печень</v>
      </c>
      <c r="I1855" s="7" cm="1">
        <f t="array" ref="I1855">INDEX('[1]прайс ЗПП'!$A$1:$D$1080,MATCH(1,(мпф1[[#This Row],[артикул]]='[1]прайс ЗПП'!$B$1:$B$1080)*(мпф1[[#This Row],[Source.Name.1]]='[1]прайс ЗПП'!$A$1:$A$1080),0),4)</f>
        <v>514.65802229078804</v>
      </c>
      <c r="J1855" s="7">
        <f>мпф1[[#This Row],[цена]]*мпф1[[#This Row],[объем]]</f>
        <v>766117.92100430932</v>
      </c>
      <c r="K1855" s="7">
        <v>14893.470000000001</v>
      </c>
      <c r="L1855" t="s">
        <v>187</v>
      </c>
    </row>
    <row r="1856" spans="1:12" x14ac:dyDescent="0.35">
      <c r="A1856" t="s">
        <v>149</v>
      </c>
      <c r="B1856" t="s">
        <v>202</v>
      </c>
      <c r="C1856" t="s">
        <v>95</v>
      </c>
      <c r="D1856">
        <f>VLOOKUP(мпф1[[#This Row],[Номенклатура]],[1]!Таблица213[[product_name]:[упаковка]],7,FALSE)</f>
        <v>734</v>
      </c>
      <c r="E1856" t="s">
        <v>49</v>
      </c>
      <c r="F1856" s="7">
        <v>147.04083325672764</v>
      </c>
      <c r="G1856" t="str">
        <f>VLOOKUP(мпф1[[#This Row],[артикул]],[1]!Таблица213[[code]:[упаковка]],4,FALSE)</f>
        <v>ОХЛ</v>
      </c>
      <c r="H1856" t="str">
        <f>VLOOKUP(мпф1[[#This Row],[артикул]],[1]!Таблица213[[code]:[упаковка]],5,FALSE)</f>
        <v>сердце</v>
      </c>
      <c r="I1856" s="7" cm="1">
        <f t="array" ref="I1856">INDEX('[1]прайс ЗПП'!$A$1:$D$1080,MATCH(1,(мпф1[[#This Row],[артикул]]='[1]прайс ЗПП'!$B$1:$B$1080)*(мпф1[[#This Row],[Source.Name.1]]='[1]прайс ЗПП'!$A$1:$A$1080),0),4)</f>
        <v>898.31398869857753</v>
      </c>
      <c r="J1856" s="7">
        <f>мпф1[[#This Row],[цена]]*мпф1[[#This Row],[объем]]</f>
        <v>132088.83742441345</v>
      </c>
      <c r="K1856" s="7">
        <v>14889.331</v>
      </c>
      <c r="L1856" t="s">
        <v>187</v>
      </c>
    </row>
    <row r="1857" spans="1:12" x14ac:dyDescent="0.35">
      <c r="A1857" t="s">
        <v>149</v>
      </c>
      <c r="B1857" t="s">
        <v>202</v>
      </c>
      <c r="C1857" t="s">
        <v>95</v>
      </c>
      <c r="D1857">
        <f>VLOOKUP(мпф1[[#This Row],[Номенклатура]],[1]!Таблица213[[product_name]:[упаковка]],7,FALSE)</f>
        <v>735</v>
      </c>
      <c r="E1857" t="s">
        <v>83</v>
      </c>
      <c r="F1857" s="7">
        <v>598.56582785782689</v>
      </c>
      <c r="G1857" t="str">
        <f>VLOOKUP(мпф1[[#This Row],[артикул]],[1]!Таблица213[[code]:[упаковка]],4,FALSE)</f>
        <v>ОХЛ</v>
      </c>
      <c r="H1857" t="str">
        <f>VLOOKUP(мпф1[[#This Row],[артикул]],[1]!Таблица213[[code]:[упаковка]],5,FALSE)</f>
        <v>сердце</v>
      </c>
      <c r="I1857" s="7" cm="1">
        <f t="array" ref="I1857">INDEX('[1]прайс ЗПП'!$A$1:$D$1080,MATCH(1,(мпф1[[#This Row],[артикул]]='[1]прайс ЗПП'!$B$1:$B$1080)*(мпф1[[#This Row],[Source.Name.1]]='[1]прайс ЗПП'!$A$1:$A$1080),0),4)</f>
        <v>871.08169051529126</v>
      </c>
      <c r="J1857" s="7">
        <f>мпф1[[#This Row],[цена]]*мпф1[[#This Row],[объем]]</f>
        <v>521399.73321508069</v>
      </c>
      <c r="K1857" s="7">
        <v>7991.7610000000004</v>
      </c>
      <c r="L1857" t="s">
        <v>187</v>
      </c>
    </row>
    <row r="1858" spans="1:12" x14ac:dyDescent="0.35">
      <c r="A1858" t="s">
        <v>149</v>
      </c>
      <c r="B1858" t="s">
        <v>202</v>
      </c>
      <c r="C1858" t="s">
        <v>95</v>
      </c>
      <c r="D1858">
        <f>VLOOKUP(мпф1[[#This Row],[Номенклатура]],[1]!Таблица213[[product_name]:[упаковка]],7,FALSE)</f>
        <v>952</v>
      </c>
      <c r="E1858" t="s">
        <v>86</v>
      </c>
      <c r="F1858" s="7">
        <v>537.11636371305906</v>
      </c>
      <c r="G1858" t="str">
        <f>VLOOKUP(мпф1[[#This Row],[артикул]],[1]!Таблица213[[code]:[упаковка]],4,FALSE)</f>
        <v>ОХЛ</v>
      </c>
      <c r="H1858" t="str">
        <f>VLOOKUP(мпф1[[#This Row],[артикул]],[1]!Таблица213[[code]:[упаковка]],5,FALSE)</f>
        <v>голень</v>
      </c>
      <c r="I1858" s="7" cm="1">
        <f t="array" ref="I1858">INDEX('[1]прайс ЗПП'!$A$1:$D$1080,MATCH(1,(мпф1[[#This Row],[артикул]]='[1]прайс ЗПП'!$B$1:$B$1080)*(мпф1[[#This Row],[Source.Name.1]]='[1]прайс ЗПП'!$A$1:$A$1080),0),4)</f>
        <v>890.1960637083148</v>
      </c>
      <c r="J1858" s="7">
        <f>мпф1[[#This Row],[цена]]*мпф1[[#This Row],[объем]]</f>
        <v>478138.87273068872</v>
      </c>
      <c r="K1858" s="7">
        <v>2192.3999999999996</v>
      </c>
      <c r="L1858" t="s">
        <v>187</v>
      </c>
    </row>
    <row r="1859" spans="1:12" x14ac:dyDescent="0.35">
      <c r="A1859" t="s">
        <v>149</v>
      </c>
      <c r="B1859" t="s">
        <v>202</v>
      </c>
      <c r="C1859" t="s">
        <v>95</v>
      </c>
      <c r="D1859">
        <f>VLOOKUP(мпф1[[#This Row],[Номенклатура]],[1]!Таблица213[[product_name]:[упаковка]],7,FALSE)</f>
        <v>953</v>
      </c>
      <c r="E1859" t="s">
        <v>87</v>
      </c>
      <c r="F1859" s="7">
        <v>541.44712748669019</v>
      </c>
      <c r="G1859" t="str">
        <f>VLOOKUP(мпф1[[#This Row],[артикул]],[1]!Таблица213[[code]:[упаковка]],4,FALSE)</f>
        <v>ОХЛ</v>
      </c>
      <c r="H1859" t="str">
        <f>VLOOKUP(мпф1[[#This Row],[артикул]],[1]!Таблица213[[code]:[упаковка]],5,FALSE)</f>
        <v>бедро</v>
      </c>
      <c r="I1859" s="7" cm="1">
        <f t="array" ref="I1859">INDEX('[1]прайс ЗПП'!$A$1:$D$1080,MATCH(1,(мпф1[[#This Row],[артикул]]='[1]прайс ЗПП'!$B$1:$B$1080)*(мпф1[[#This Row],[Source.Name.1]]='[1]прайс ЗПП'!$A$1:$A$1080),0),4)</f>
        <v>904.33128416673435</v>
      </c>
      <c r="J1859" s="7">
        <f>мпф1[[#This Row],[цена]]*мпф1[[#This Row],[объем]]</f>
        <v>489647.57610842807</v>
      </c>
      <c r="K1859" s="7">
        <v>16965.760000000002</v>
      </c>
      <c r="L1859" t="s">
        <v>187</v>
      </c>
    </row>
    <row r="1860" spans="1:12" x14ac:dyDescent="0.35">
      <c r="A1860" t="s">
        <v>149</v>
      </c>
      <c r="B1860" t="s">
        <v>202</v>
      </c>
      <c r="C1860" t="s">
        <v>95</v>
      </c>
      <c r="D1860">
        <f>VLOOKUP(мпф1[[#This Row],[Номенклатура]],[1]!Таблица213[[product_name]:[упаковка]],7,FALSE)</f>
        <v>958</v>
      </c>
      <c r="E1860" t="s">
        <v>58</v>
      </c>
      <c r="F1860" s="7">
        <v>4475.0696279735484</v>
      </c>
      <c r="G1860" t="str">
        <f>VLOOKUP(мпф1[[#This Row],[артикул]],[1]!Таблица213[[code]:[упаковка]],4,FALSE)</f>
        <v>ОХЛ</v>
      </c>
      <c r="H1860" t="str">
        <f>VLOOKUP(мпф1[[#This Row],[артикул]],[1]!Таблица213[[code]:[упаковка]],5,FALSE)</f>
        <v>табак</v>
      </c>
      <c r="I1860" s="7" cm="1">
        <f t="array" ref="I1860">INDEX('[1]прайс ЗПП'!$A$1:$D$1080,MATCH(1,(мпф1[[#This Row],[артикул]]='[1]прайс ЗПП'!$B$1:$B$1080)*(мпф1[[#This Row],[Source.Name.1]]='[1]прайс ЗПП'!$A$1:$A$1080),0),4)</f>
        <v>781.8398798890131</v>
      </c>
      <c r="J1860" s="7">
        <f>мпф1[[#This Row],[цена]]*мпф1[[#This Row],[объем]]</f>
        <v>3498787.9004298095</v>
      </c>
      <c r="K1860" s="7">
        <v>2186.91</v>
      </c>
      <c r="L1860" t="s">
        <v>187</v>
      </c>
    </row>
    <row r="1861" spans="1:12" x14ac:dyDescent="0.35">
      <c r="A1861" t="s">
        <v>149</v>
      </c>
      <c r="B1861" t="s">
        <v>202</v>
      </c>
      <c r="C1861" t="s">
        <v>95</v>
      </c>
      <c r="D1861">
        <f>VLOOKUP(мпф1[[#This Row],[Номенклатура]],[1]!Таблица213[[product_name]:[упаковка]],7,FALSE)</f>
        <v>960</v>
      </c>
      <c r="E1861" t="s">
        <v>189</v>
      </c>
      <c r="F1861" s="7">
        <v>300.29653191287787</v>
      </c>
      <c r="G1861" t="str">
        <f>VLOOKUP(мпф1[[#This Row],[артикул]],[1]!Таблица213[[code]:[упаковка]],4,FALSE)</f>
        <v>ОХЛ</v>
      </c>
      <c r="H1861" t="str">
        <f>VLOOKUP(мпф1[[#This Row],[артикул]],[1]!Таблица213[[code]:[упаковка]],5,FALSE)</f>
        <v>крыло</v>
      </c>
      <c r="I1861" s="7" cm="1">
        <f t="array" ref="I1861">INDEX('[1]прайс ЗПП'!$A$1:$D$1080,MATCH(1,(мпф1[[#This Row],[артикул]]='[1]прайс ЗПП'!$B$1:$B$1080)*(мпф1[[#This Row],[Source.Name.1]]='[1]прайс ЗПП'!$A$1:$A$1080),0),4)</f>
        <v>854.54328396850292</v>
      </c>
      <c r="J1861" s="7">
        <f>мпф1[[#This Row],[цена]]*мпф1[[#This Row],[объем]]</f>
        <v>256616.38454518298</v>
      </c>
      <c r="K1861" s="7">
        <v>1693.2</v>
      </c>
      <c r="L1861" t="s">
        <v>187</v>
      </c>
    </row>
    <row r="1862" spans="1:12" x14ac:dyDescent="0.35">
      <c r="A1862" t="s">
        <v>149</v>
      </c>
      <c r="B1862" t="s">
        <v>202</v>
      </c>
      <c r="C1862" t="s">
        <v>95</v>
      </c>
      <c r="D1862">
        <f>VLOOKUP(мпф1[[#This Row],[Номенклатура]],[1]!Таблица213[[product_name]:[упаковка]],7,FALSE)</f>
        <v>961</v>
      </c>
      <c r="E1862" t="s">
        <v>89</v>
      </c>
      <c r="F1862" s="7">
        <v>297.92751413747095</v>
      </c>
      <c r="G1862" t="str">
        <f>VLOOKUP(мпф1[[#This Row],[артикул]],[1]!Таблица213[[code]:[упаковка]],4,FALSE)</f>
        <v>ОХЛ</v>
      </c>
      <c r="H1862" t="str">
        <f>VLOOKUP(мпф1[[#This Row],[артикул]],[1]!Таблица213[[code]:[упаковка]],5,FALSE)</f>
        <v>табак</v>
      </c>
      <c r="I1862" s="7" cm="1">
        <f t="array" ref="I1862">INDEX('[1]прайс ЗПП'!$A$1:$D$1080,MATCH(1,(мпф1[[#This Row],[артикул]]='[1]прайс ЗПП'!$B$1:$B$1080)*(мпф1[[#This Row],[Source.Name.1]]='[1]прайс ЗПП'!$A$1:$A$1080),0),4)</f>
        <v>770.48643202755852</v>
      </c>
      <c r="J1862" s="7">
        <f>мпф1[[#This Row],[цена]]*мпф1[[#This Row],[объем]]</f>
        <v>229549.10737061998</v>
      </c>
      <c r="K1862" s="7">
        <v>1700.3999999999999</v>
      </c>
      <c r="L1862" t="s">
        <v>187</v>
      </c>
    </row>
    <row r="1863" spans="1:12" x14ac:dyDescent="0.35">
      <c r="A1863" t="s">
        <v>149</v>
      </c>
      <c r="B1863" t="s">
        <v>97</v>
      </c>
      <c r="C1863" t="s">
        <v>97</v>
      </c>
      <c r="D1863">
        <f>VLOOKUP(мпф1[[#This Row],[Номенклатура]],[1]!Таблица213[[product_name]:[упаковка]],7,FALSE)</f>
        <v>978</v>
      </c>
      <c r="E1863" t="s">
        <v>98</v>
      </c>
      <c r="F1863" s="7">
        <v>6559.4357736343209</v>
      </c>
      <c r="G1863" t="str">
        <f>VLOOKUP(мпф1[[#This Row],[артикул]],[1]!Таблица213[[code]:[упаковка]],4,FALSE)</f>
        <v>ОХЛ</v>
      </c>
      <c r="H1863" t="str">
        <f>VLOOKUP(мпф1[[#This Row],[артикул]],[1]!Таблица213[[code]:[упаковка]],5,FALSE)</f>
        <v>тушка</v>
      </c>
      <c r="I1863" s="7" cm="1">
        <f t="array" ref="I1863">INDEX('[1]прайс ЗПП'!$A$1:$D$1080,MATCH(1,(мпф1[[#This Row],[артикул]]='[1]прайс ЗПП'!$B$1:$B$1080)*(мпф1[[#This Row],[Source.Name.1]]='[1]прайс ЗПП'!$A$1:$A$1080),0),4)</f>
        <v>646.39418150639938</v>
      </c>
      <c r="J1863" s="7">
        <f>мпф1[[#This Row],[цена]]*мпф1[[#This Row],[объем]]</f>
        <v>4239981.1180421524</v>
      </c>
      <c r="K1863" s="7">
        <v>1697.7069999999999</v>
      </c>
      <c r="L1863" t="s">
        <v>187</v>
      </c>
    </row>
    <row r="1864" spans="1:12" x14ac:dyDescent="0.35">
      <c r="A1864" t="s">
        <v>149</v>
      </c>
      <c r="B1864" t="s">
        <v>97</v>
      </c>
      <c r="C1864" t="s">
        <v>97</v>
      </c>
      <c r="D1864">
        <f>VLOOKUP(мпф1[[#This Row],[Номенклатура]],[1]!Таблица213[[product_name]:[упаковка]],7,FALSE)</f>
        <v>981</v>
      </c>
      <c r="E1864" t="s">
        <v>203</v>
      </c>
      <c r="F1864" s="7">
        <v>697.4903730694333</v>
      </c>
      <c r="G1864" t="str">
        <f>VLOOKUP(мпф1[[#This Row],[артикул]],[1]!Таблица213[[code]:[упаковка]],4,FALSE)</f>
        <v>ОХЛ</v>
      </c>
      <c r="H1864" t="str">
        <f>VLOOKUP(мпф1[[#This Row],[артикул]],[1]!Таблица213[[code]:[упаковка]],5,FALSE)</f>
        <v>крыло</v>
      </c>
      <c r="I1864" s="7" cm="1">
        <f t="array" ref="I1864">INDEX('[1]прайс ЗПП'!$A$1:$D$1080,MATCH(1,(мпф1[[#This Row],[артикул]]='[1]прайс ЗПП'!$B$1:$B$1080)*(мпф1[[#This Row],[Source.Name.1]]='[1]прайс ЗПП'!$A$1:$A$1080),0),4)</f>
        <v>646.14842783999984</v>
      </c>
      <c r="J1864" s="7">
        <f>мпф1[[#This Row],[цена]]*мпф1[[#This Row],[объем]]</f>
        <v>450682.30799234932</v>
      </c>
      <c r="K1864" s="7">
        <v>43785</v>
      </c>
      <c r="L1864" t="s">
        <v>187</v>
      </c>
    </row>
    <row r="1865" spans="1:12" x14ac:dyDescent="0.35">
      <c r="A1865" t="s">
        <v>149</v>
      </c>
      <c r="B1865" t="s">
        <v>97</v>
      </c>
      <c r="C1865" t="s">
        <v>97</v>
      </c>
      <c r="D1865">
        <f>VLOOKUP(мпф1[[#This Row],[Номенклатура]],[1]!Таблица213[[product_name]:[упаковка]],7,FALSE)</f>
        <v>1615</v>
      </c>
      <c r="E1865" t="s">
        <v>204</v>
      </c>
      <c r="F1865" s="7">
        <v>1005.7262978047696</v>
      </c>
      <c r="G1865" t="str">
        <f>VLOOKUP(мпф1[[#This Row],[артикул]],[1]!Таблица213[[code]:[упаковка]],4,FALSE)</f>
        <v>ОХЛ</v>
      </c>
      <c r="H1865" t="str">
        <f>VLOOKUP(мпф1[[#This Row],[артикул]],[1]!Таблица213[[code]:[упаковка]],5,FALSE)</f>
        <v>голень</v>
      </c>
      <c r="I1865" s="7" cm="1">
        <f t="array" ref="I1865">INDEX('[1]прайс ЗПП'!$A$1:$D$1080,MATCH(1,(мпф1[[#This Row],[артикул]]='[1]прайс ЗПП'!$B$1:$B$1080)*(мпф1[[#This Row],[Source.Name.1]]='[1]прайс ЗПП'!$A$1:$A$1080),0),4)</f>
        <v>679.94339947746823</v>
      </c>
      <c r="J1865" s="7">
        <f>мпф1[[#This Row],[цена]]*мпф1[[#This Row],[объем]]</f>
        <v>683836.95787326363</v>
      </c>
      <c r="K1865" s="7">
        <v>43783.740000000005</v>
      </c>
      <c r="L1865" t="s">
        <v>187</v>
      </c>
    </row>
    <row r="1866" spans="1:12" x14ac:dyDescent="0.35">
      <c r="A1866" t="s">
        <v>149</v>
      </c>
      <c r="B1866" t="s">
        <v>97</v>
      </c>
      <c r="C1866" t="s">
        <v>97</v>
      </c>
      <c r="D1866">
        <f>VLOOKUP(мпф1[[#This Row],[Номенклатура]],[1]!Таблица213[[product_name]:[упаковка]],7,FALSE)</f>
        <v>984</v>
      </c>
      <c r="E1866" t="s">
        <v>101</v>
      </c>
      <c r="F1866" s="7">
        <v>2019.7326715553213</v>
      </c>
      <c r="G1866" t="str">
        <f>VLOOKUP(мпф1[[#This Row],[артикул]],[1]!Таблица213[[code]:[упаковка]],4,FALSE)</f>
        <v>ОХЛ</v>
      </c>
      <c r="H1866" t="str">
        <f>VLOOKUP(мпф1[[#This Row],[артикул]],[1]!Таблица213[[code]:[упаковка]],5,FALSE)</f>
        <v>четвертина</v>
      </c>
      <c r="I1866" s="7" cm="1">
        <f t="array" ref="I1866">INDEX('[1]прайс ЗПП'!$A$1:$D$1080,MATCH(1,(мпф1[[#This Row],[артикул]]='[1]прайс ЗПП'!$B$1:$B$1080)*(мпф1[[#This Row],[Source.Name.1]]='[1]прайс ЗПП'!$A$1:$A$1080),0),4)</f>
        <v>733.3570591674918</v>
      </c>
      <c r="J1866" s="7">
        <f>мпф1[[#This Row],[цена]]*мпф1[[#This Row],[объем]]</f>
        <v>1481185.2123163121</v>
      </c>
      <c r="K1866" s="7">
        <v>32842.639999999999</v>
      </c>
      <c r="L1866" t="s">
        <v>187</v>
      </c>
    </row>
    <row r="1867" spans="1:12" x14ac:dyDescent="0.35">
      <c r="A1867" t="s">
        <v>149</v>
      </c>
      <c r="B1867" t="s">
        <v>97</v>
      </c>
      <c r="C1867" t="s">
        <v>97</v>
      </c>
      <c r="D1867">
        <f>VLOOKUP(мпф1[[#This Row],[Номенклатура]],[1]!Таблица213[[product_name]:[упаковка]],7,FALSE)</f>
        <v>978</v>
      </c>
      <c r="E1867" t="s">
        <v>98</v>
      </c>
      <c r="F1867" s="7">
        <v>3030.8107257640722</v>
      </c>
      <c r="G1867" t="str">
        <f>VLOOKUP(мпф1[[#This Row],[артикул]],[1]!Таблица213[[code]:[упаковка]],4,FALSE)</f>
        <v>ОХЛ</v>
      </c>
      <c r="H1867" t="str">
        <f>VLOOKUP(мпф1[[#This Row],[артикул]],[1]!Таблица213[[code]:[упаковка]],5,FALSE)</f>
        <v>тушка</v>
      </c>
      <c r="I1867" s="7" cm="1">
        <f t="array" ref="I1867">INDEX('[1]прайс ЗПП'!$A$1:$D$1080,MATCH(1,(мпф1[[#This Row],[артикул]]='[1]прайс ЗПП'!$B$1:$B$1080)*(мпф1[[#This Row],[Source.Name.1]]='[1]прайс ЗПП'!$A$1:$A$1080),0),4)</f>
        <v>646.39418150639938</v>
      </c>
      <c r="J1867" s="7">
        <f>мпф1[[#This Row],[цена]]*мпф1[[#This Row],[объем]]</f>
        <v>1959098.4183810838</v>
      </c>
      <c r="K1867" s="7">
        <v>43788.54</v>
      </c>
      <c r="L1867" t="s">
        <v>187</v>
      </c>
    </row>
    <row r="1868" spans="1:12" x14ac:dyDescent="0.35">
      <c r="A1868" t="s">
        <v>149</v>
      </c>
      <c r="B1868" t="s">
        <v>97</v>
      </c>
      <c r="C1868" t="s">
        <v>97</v>
      </c>
      <c r="D1868">
        <f>VLOOKUP(мпф1[[#This Row],[Номенклатура]],[1]!Таблица213[[product_name]:[упаковка]],7,FALSE)</f>
        <v>982</v>
      </c>
      <c r="E1868" t="s">
        <v>100</v>
      </c>
      <c r="F1868" s="7">
        <v>3534.1787573460783</v>
      </c>
      <c r="G1868" t="str">
        <f>VLOOKUP(мпф1[[#This Row],[артикул]],[1]!Таблица213[[code]:[упаковка]],4,FALSE)</f>
        <v>ОХЛ</v>
      </c>
      <c r="H1868" t="str">
        <f>VLOOKUP(мпф1[[#This Row],[артикул]],[1]!Таблица213[[code]:[упаковка]],5,FALSE)</f>
        <v>филе</v>
      </c>
      <c r="I1868" s="7" cm="1">
        <f t="array" ref="I1868">INDEX('[1]прайс ЗПП'!$A$1:$D$1080,MATCH(1,(мпф1[[#This Row],[артикул]]='[1]прайс ЗПП'!$B$1:$B$1080)*(мпф1[[#This Row],[Source.Name.1]]='[1]прайс ЗПП'!$A$1:$A$1080),0),4)</f>
        <v>840.55517301709324</v>
      </c>
      <c r="J1868" s="7">
        <f>мпф1[[#This Row],[цена]]*мпф1[[#This Row],[объем]]</f>
        <v>2970672.2368543684</v>
      </c>
      <c r="K1868" s="7">
        <v>32839.059000000001</v>
      </c>
      <c r="L1868" t="s">
        <v>187</v>
      </c>
    </row>
    <row r="1869" spans="1:12" x14ac:dyDescent="0.35">
      <c r="A1869" t="s">
        <v>149</v>
      </c>
      <c r="B1869" t="s">
        <v>97</v>
      </c>
      <c r="C1869" t="s">
        <v>97</v>
      </c>
      <c r="D1869">
        <f>VLOOKUP(мпф1[[#This Row],[Номенклатура]],[1]!Таблица213[[product_name]:[упаковка]],7,FALSE)</f>
        <v>983</v>
      </c>
      <c r="E1869" t="s">
        <v>181</v>
      </c>
      <c r="F1869" s="7">
        <v>2025.3247521148023</v>
      </c>
      <c r="G1869" t="str">
        <f>VLOOKUP(мпф1[[#This Row],[артикул]],[1]!Таблица213[[code]:[упаковка]],4,FALSE)</f>
        <v>ОХЛ</v>
      </c>
      <c r="H1869" t="str">
        <f>VLOOKUP(мпф1[[#This Row],[артикул]],[1]!Таблица213[[code]:[упаковка]],5,FALSE)</f>
        <v>грудка</v>
      </c>
      <c r="I1869" s="7" cm="1">
        <f t="array" ref="I1869">INDEX('[1]прайс ЗПП'!$A$1:$D$1080,MATCH(1,(мпф1[[#This Row],[артикул]]='[1]прайс ЗПП'!$B$1:$B$1080)*(мпф1[[#This Row],[Source.Name.1]]='[1]прайс ЗПП'!$A$1:$A$1080),0),4)</f>
        <v>981.05968962064514</v>
      </c>
      <c r="J1869" s="7">
        <f>мпф1[[#This Row],[цена]]*мпф1[[#This Row],[объем]]</f>
        <v>1986964.4726907581</v>
      </c>
      <c r="K1869" s="7">
        <v>4437</v>
      </c>
      <c r="L1869" t="s">
        <v>187</v>
      </c>
    </row>
    <row r="1870" spans="1:12" x14ac:dyDescent="0.35">
      <c r="A1870" t="s">
        <v>149</v>
      </c>
      <c r="B1870" t="s">
        <v>97</v>
      </c>
      <c r="C1870" t="s">
        <v>97</v>
      </c>
      <c r="D1870">
        <f>VLOOKUP(мпф1[[#This Row],[Номенклатура]],[1]!Таблица213[[product_name]:[упаковка]],7,FALSE)</f>
        <v>978</v>
      </c>
      <c r="E1870" t="s">
        <v>98</v>
      </c>
      <c r="F1870" s="7">
        <v>2020.540483842715</v>
      </c>
      <c r="G1870" t="str">
        <f>VLOOKUP(мпф1[[#This Row],[артикул]],[1]!Таблица213[[code]:[упаковка]],4,FALSE)</f>
        <v>ОХЛ</v>
      </c>
      <c r="H1870" t="str">
        <f>VLOOKUP(мпф1[[#This Row],[артикул]],[1]!Таблица213[[code]:[упаковка]],5,FALSE)</f>
        <v>тушка</v>
      </c>
      <c r="I1870" s="7" cm="1">
        <f t="array" ref="I1870">INDEX('[1]прайс ЗПП'!$A$1:$D$1080,MATCH(1,(мпф1[[#This Row],[артикул]]='[1]прайс ЗПП'!$B$1:$B$1080)*(мпф1[[#This Row],[Source.Name.1]]='[1]прайс ЗПП'!$A$1:$A$1080),0),4)</f>
        <v>646.39418150639938</v>
      </c>
      <c r="J1870" s="7">
        <f>мпф1[[#This Row],[цена]]*мпф1[[#This Row],[объем]]</f>
        <v>1306065.6122540559</v>
      </c>
      <c r="K1870" s="7">
        <v>2361.7000000000003</v>
      </c>
      <c r="L1870" t="s">
        <v>187</v>
      </c>
    </row>
    <row r="1871" spans="1:12" x14ac:dyDescent="0.35">
      <c r="A1871" t="s">
        <v>149</v>
      </c>
      <c r="B1871" t="s">
        <v>97</v>
      </c>
      <c r="C1871" t="s">
        <v>97</v>
      </c>
      <c r="D1871">
        <f>VLOOKUP(мпф1[[#This Row],[Номенклатура]],[1]!Таблица213[[product_name]:[упаковка]],7,FALSE)</f>
        <v>978</v>
      </c>
      <c r="E1871" t="s">
        <v>98</v>
      </c>
      <c r="F1871" s="7">
        <v>2620.8459899119275</v>
      </c>
      <c r="G1871" t="str">
        <f>VLOOKUP(мпф1[[#This Row],[артикул]],[1]!Таблица213[[code]:[упаковка]],4,FALSE)</f>
        <v>ОХЛ</v>
      </c>
      <c r="H1871" t="str">
        <f>VLOOKUP(мпф1[[#This Row],[артикул]],[1]!Таблица213[[code]:[упаковка]],5,FALSE)</f>
        <v>тушка</v>
      </c>
      <c r="I1871" s="7" cm="1">
        <f t="array" ref="I1871">INDEX('[1]прайс ЗПП'!$A$1:$D$1080,MATCH(1,(мпф1[[#This Row],[артикул]]='[1]прайс ЗПП'!$B$1:$B$1080)*(мпф1[[#This Row],[Source.Name.1]]='[1]прайс ЗПП'!$A$1:$A$1080),0),4)</f>
        <v>646.39418150639938</v>
      </c>
      <c r="J1871" s="7">
        <f>мпф1[[#This Row],[цена]]*мпф1[[#This Row],[объем]]</f>
        <v>1694099.5985034495</v>
      </c>
      <c r="K1871" s="7">
        <v>7392.06</v>
      </c>
      <c r="L1871" t="s">
        <v>187</v>
      </c>
    </row>
    <row r="1872" spans="1:12" x14ac:dyDescent="0.35">
      <c r="A1872" t="s">
        <v>149</v>
      </c>
      <c r="B1872" t="s">
        <v>97</v>
      </c>
      <c r="C1872" t="s">
        <v>97</v>
      </c>
      <c r="D1872">
        <f>VLOOKUP(мпф1[[#This Row],[Номенклатура]],[1]!Таблица213[[product_name]:[упаковка]],7,FALSE)</f>
        <v>981</v>
      </c>
      <c r="E1872" t="s">
        <v>203</v>
      </c>
      <c r="F1872" s="7">
        <v>849.670090830037</v>
      </c>
      <c r="G1872" t="str">
        <f>VLOOKUP(мпф1[[#This Row],[артикул]],[1]!Таблица213[[code]:[упаковка]],4,FALSE)</f>
        <v>ОХЛ</v>
      </c>
      <c r="H1872" t="str">
        <f>VLOOKUP(мпф1[[#This Row],[артикул]],[1]!Таблица213[[code]:[упаковка]],5,FALSE)</f>
        <v>крыло</v>
      </c>
      <c r="I1872" s="7" cm="1">
        <f t="array" ref="I1872">INDEX('[1]прайс ЗПП'!$A$1:$D$1080,MATCH(1,(мпф1[[#This Row],[артикул]]='[1]прайс ЗПП'!$B$1:$B$1080)*(мпф1[[#This Row],[Source.Name.1]]='[1]прайс ЗПП'!$A$1:$A$1080),0),4)</f>
        <v>646.14842783999984</v>
      </c>
      <c r="J1872" s="7">
        <f>мпф1[[#This Row],[цена]]*мпф1[[#This Row],[объем]]</f>
        <v>549012.99337249831</v>
      </c>
      <c r="K1872" s="7">
        <v>1478.04</v>
      </c>
      <c r="L1872" t="s">
        <v>187</v>
      </c>
    </row>
    <row r="1873" spans="1:12" x14ac:dyDescent="0.35">
      <c r="A1873" t="s">
        <v>149</v>
      </c>
      <c r="B1873" t="s">
        <v>97</v>
      </c>
      <c r="C1873" t="s">
        <v>97</v>
      </c>
      <c r="D1873">
        <f>VLOOKUP(мпф1[[#This Row],[Номенклатура]],[1]!Таблица213[[product_name]:[упаковка]],7,FALSE)</f>
        <v>982</v>
      </c>
      <c r="E1873" t="s">
        <v>100</v>
      </c>
      <c r="F1873" s="7">
        <v>7068.3575146921567</v>
      </c>
      <c r="G1873" t="str">
        <f>VLOOKUP(мпф1[[#This Row],[артикул]],[1]!Таблица213[[code]:[упаковка]],4,FALSE)</f>
        <v>ОХЛ</v>
      </c>
      <c r="H1873" t="str">
        <f>VLOOKUP(мпф1[[#This Row],[артикул]],[1]!Таблица213[[code]:[упаковка]],5,FALSE)</f>
        <v>филе</v>
      </c>
      <c r="I1873" s="7" cm="1">
        <f t="array" ref="I1873">INDEX('[1]прайс ЗПП'!$A$1:$D$1080,MATCH(1,(мпф1[[#This Row],[артикул]]='[1]прайс ЗПП'!$B$1:$B$1080)*(мпф1[[#This Row],[Source.Name.1]]='[1]прайс ЗПП'!$A$1:$A$1080),0),4)</f>
        <v>840.55517301709324</v>
      </c>
      <c r="J1873" s="7">
        <f>мпф1[[#This Row],[цена]]*мпф1[[#This Row],[объем]]</f>
        <v>5941344.4737087367</v>
      </c>
      <c r="K1873" s="7">
        <v>4435.759</v>
      </c>
      <c r="L1873" t="s">
        <v>187</v>
      </c>
    </row>
    <row r="1874" spans="1:12" x14ac:dyDescent="0.35">
      <c r="A1874" t="s">
        <v>149</v>
      </c>
      <c r="B1874" t="s">
        <v>97</v>
      </c>
      <c r="C1874" t="s">
        <v>97</v>
      </c>
      <c r="D1874">
        <f>VLOOKUP(мпф1[[#This Row],[Номенклатура]],[1]!Таблица213[[product_name]:[упаковка]],7,FALSE)</f>
        <v>1615</v>
      </c>
      <c r="E1874" t="s">
        <v>204</v>
      </c>
      <c r="F1874" s="7">
        <v>1005.7262978047696</v>
      </c>
      <c r="G1874" t="str">
        <f>VLOOKUP(мпф1[[#This Row],[артикул]],[1]!Таблица213[[code]:[упаковка]],4,FALSE)</f>
        <v>ОХЛ</v>
      </c>
      <c r="H1874" t="str">
        <f>VLOOKUP(мпф1[[#This Row],[артикул]],[1]!Таблица213[[code]:[упаковка]],5,FALSE)</f>
        <v>голень</v>
      </c>
      <c r="I1874" s="7" cm="1">
        <f t="array" ref="I1874">INDEX('[1]прайс ЗПП'!$A$1:$D$1080,MATCH(1,(мпф1[[#This Row],[артикул]]='[1]прайс ЗПП'!$B$1:$B$1080)*(мпф1[[#This Row],[Source.Name.1]]='[1]прайс ЗПП'!$A$1:$A$1080),0),4)</f>
        <v>679.94339947746823</v>
      </c>
      <c r="J1874" s="7">
        <f>мпф1[[#This Row],[цена]]*мпф1[[#This Row],[объем]]</f>
        <v>683836.95787326363</v>
      </c>
      <c r="K1874" s="7">
        <v>1479.72</v>
      </c>
      <c r="L1874" t="s">
        <v>187</v>
      </c>
    </row>
    <row r="1875" spans="1:12" x14ac:dyDescent="0.35">
      <c r="A1875" t="s">
        <v>149</v>
      </c>
      <c r="B1875" t="s">
        <v>97</v>
      </c>
      <c r="C1875" t="s">
        <v>97</v>
      </c>
      <c r="D1875">
        <f>VLOOKUP(мпф1[[#This Row],[Номенклатура]],[1]!Таблица213[[product_name]:[упаковка]],7,FALSE)</f>
        <v>983</v>
      </c>
      <c r="E1875" t="s">
        <v>181</v>
      </c>
      <c r="F1875" s="7">
        <v>1006.3725476346843</v>
      </c>
      <c r="G1875" t="str">
        <f>VLOOKUP(мпф1[[#This Row],[артикул]],[1]!Таблица213[[code]:[упаковка]],4,FALSE)</f>
        <v>ОХЛ</v>
      </c>
      <c r="H1875" t="str">
        <f>VLOOKUP(мпф1[[#This Row],[артикул]],[1]!Таблица213[[code]:[упаковка]],5,FALSE)</f>
        <v>грудка</v>
      </c>
      <c r="I1875" s="7" cm="1">
        <f t="array" ref="I1875">INDEX('[1]прайс ЗПП'!$A$1:$D$1080,MATCH(1,(мпф1[[#This Row],[артикул]]='[1]прайс ЗПП'!$B$1:$B$1080)*(мпф1[[#This Row],[Source.Name.1]]='[1]прайс ЗПП'!$A$1:$A$1080),0),4)</f>
        <v>981.05968962064514</v>
      </c>
      <c r="J1875" s="7">
        <f>мпф1[[#This Row],[цена]]*мпф1[[#This Row],[объем]]</f>
        <v>987311.53922522138</v>
      </c>
      <c r="K1875" s="7">
        <v>4431.8879999999999</v>
      </c>
      <c r="L1875" t="s">
        <v>187</v>
      </c>
    </row>
    <row r="1876" spans="1:12" x14ac:dyDescent="0.35">
      <c r="A1876" t="s">
        <v>149</v>
      </c>
      <c r="B1876" t="s">
        <v>97</v>
      </c>
      <c r="C1876" t="s">
        <v>97</v>
      </c>
      <c r="D1876">
        <f>VLOOKUP(мпф1[[#This Row],[Номенклатура]],[1]!Таблица213[[product_name]:[упаковка]],7,FALSE)</f>
        <v>984</v>
      </c>
      <c r="E1876" t="s">
        <v>101</v>
      </c>
      <c r="F1876" s="7">
        <v>5049.3316788883039</v>
      </c>
      <c r="G1876" t="str">
        <f>VLOOKUP(мпф1[[#This Row],[артикул]],[1]!Таблица213[[code]:[упаковка]],4,FALSE)</f>
        <v>ОХЛ</v>
      </c>
      <c r="H1876" t="str">
        <f>VLOOKUP(мпф1[[#This Row],[артикул]],[1]!Таблица213[[code]:[упаковка]],5,FALSE)</f>
        <v>четвертина</v>
      </c>
      <c r="I1876" s="7" cm="1">
        <f t="array" ref="I1876">INDEX('[1]прайс ЗПП'!$A$1:$D$1080,MATCH(1,(мпф1[[#This Row],[артикул]]='[1]прайс ЗПП'!$B$1:$B$1080)*(мпф1[[#This Row],[Source.Name.1]]='[1]прайс ЗПП'!$A$1:$A$1080),0),4)</f>
        <v>733.3570591674918</v>
      </c>
      <c r="J1876" s="7">
        <f>мпф1[[#This Row],[цена]]*мпф1[[#This Row],[объем]]</f>
        <v>3702963.0307907807</v>
      </c>
      <c r="K1876" s="7">
        <v>1480.64</v>
      </c>
      <c r="L1876" t="s">
        <v>187</v>
      </c>
    </row>
    <row r="1877" spans="1:12" x14ac:dyDescent="0.35">
      <c r="A1877" t="s">
        <v>149</v>
      </c>
      <c r="B1877" t="s">
        <v>97</v>
      </c>
      <c r="C1877" t="s">
        <v>97</v>
      </c>
      <c r="D1877">
        <f>VLOOKUP(мпф1[[#This Row],[Номенклатура]],[1]!Таблица213[[product_name]:[упаковка]],7,FALSE)</f>
        <v>978</v>
      </c>
      <c r="E1877" t="s">
        <v>98</v>
      </c>
      <c r="F1877" s="7">
        <v>4041.0809676854301</v>
      </c>
      <c r="G1877" t="str">
        <f>VLOOKUP(мпф1[[#This Row],[артикул]],[1]!Таблица213[[code]:[упаковка]],4,FALSE)</f>
        <v>ОХЛ</v>
      </c>
      <c r="H1877" t="str">
        <f>VLOOKUP(мпф1[[#This Row],[артикул]],[1]!Таблица213[[code]:[упаковка]],5,FALSE)</f>
        <v>тушка</v>
      </c>
      <c r="I1877" s="7" cm="1">
        <f t="array" ref="I1877">INDEX('[1]прайс ЗПП'!$A$1:$D$1080,MATCH(1,(мпф1[[#This Row],[артикул]]='[1]прайс ЗПП'!$B$1:$B$1080)*(мпф1[[#This Row],[Source.Name.1]]='[1]прайс ЗПП'!$A$1:$A$1080),0),4)</f>
        <v>646.39418150639938</v>
      </c>
      <c r="J1877" s="7">
        <f>мпф1[[#This Row],[цена]]*мпф1[[#This Row],[объем]]</f>
        <v>2612131.2245081118</v>
      </c>
      <c r="K1877" s="7">
        <v>7390.06</v>
      </c>
      <c r="L1877" t="s">
        <v>187</v>
      </c>
    </row>
    <row r="1878" spans="1:12" x14ac:dyDescent="0.35">
      <c r="A1878" t="s">
        <v>149</v>
      </c>
      <c r="B1878" t="s">
        <v>97</v>
      </c>
      <c r="C1878" t="s">
        <v>97</v>
      </c>
      <c r="D1878">
        <f>VLOOKUP(мпф1[[#This Row],[Номенклатура]],[1]!Таблица213[[product_name]:[упаковка]],7,FALSE)</f>
        <v>978</v>
      </c>
      <c r="E1878" t="s">
        <v>98</v>
      </c>
      <c r="F1878" s="7">
        <v>1508.0845640275336</v>
      </c>
      <c r="G1878" t="str">
        <f>VLOOKUP(мпф1[[#This Row],[артикул]],[1]!Таблица213[[code]:[упаковка]],4,FALSE)</f>
        <v>ОХЛ</v>
      </c>
      <c r="H1878" t="str">
        <f>VLOOKUP(мпф1[[#This Row],[артикул]],[1]!Таблица213[[code]:[упаковка]],5,FALSE)</f>
        <v>тушка</v>
      </c>
      <c r="I1878" s="7" cm="1">
        <f t="array" ref="I1878">INDEX('[1]прайс ЗПП'!$A$1:$D$1080,MATCH(1,(мпф1[[#This Row],[артикул]]='[1]прайс ЗПП'!$B$1:$B$1080)*(мпф1[[#This Row],[Source.Name.1]]='[1]прайс ЗПП'!$A$1:$A$1080),0),4)</f>
        <v>646.39418150639938</v>
      </c>
      <c r="J1878" s="7">
        <f>мпф1[[#This Row],[цена]]*мпф1[[#This Row],[объем]]</f>
        <v>974817.0874070127</v>
      </c>
      <c r="K1878" s="7">
        <v>2956.5</v>
      </c>
      <c r="L1878" t="s">
        <v>187</v>
      </c>
    </row>
    <row r="1879" spans="1:12" x14ac:dyDescent="0.35">
      <c r="A1879" t="s">
        <v>149</v>
      </c>
      <c r="B1879" t="s">
        <v>97</v>
      </c>
      <c r="C1879" t="s">
        <v>97</v>
      </c>
      <c r="D1879">
        <f>VLOOKUP(мпф1[[#This Row],[Номенклатура]],[1]!Таблица213[[product_name]:[упаковка]],7,FALSE)</f>
        <v>981</v>
      </c>
      <c r="E1879" t="s">
        <v>203</v>
      </c>
      <c r="F1879" s="7">
        <v>355.08600810807513</v>
      </c>
      <c r="G1879" t="str">
        <f>VLOOKUP(мпф1[[#This Row],[артикул]],[1]!Таблица213[[code]:[упаковка]],4,FALSE)</f>
        <v>ОХЛ</v>
      </c>
      <c r="H1879" t="str">
        <f>VLOOKUP(мпф1[[#This Row],[артикул]],[1]!Таблица213[[code]:[упаковка]],5,FALSE)</f>
        <v>крыло</v>
      </c>
      <c r="I1879" s="7" cm="1">
        <f t="array" ref="I1879">INDEX('[1]прайс ЗПП'!$A$1:$D$1080,MATCH(1,(мпф1[[#This Row],[артикул]]='[1]прайс ЗПП'!$B$1:$B$1080)*(мпф1[[#This Row],[Source.Name.1]]='[1]прайс ЗПП'!$A$1:$A$1080),0),4)</f>
        <v>646.14842783999984</v>
      </c>
      <c r="J1879" s="7">
        <f>мпф1[[#This Row],[цена]]*мпф1[[#This Row],[объем]]</f>
        <v>229438.26588701419</v>
      </c>
      <c r="K1879" s="7">
        <v>290.39999999999998</v>
      </c>
      <c r="L1879" t="s">
        <v>187</v>
      </c>
    </row>
    <row r="1880" spans="1:12" x14ac:dyDescent="0.35">
      <c r="A1880" t="s">
        <v>149</v>
      </c>
      <c r="B1880" t="s">
        <v>97</v>
      </c>
      <c r="C1880" t="s">
        <v>97</v>
      </c>
      <c r="D1880">
        <f>VLOOKUP(мпф1[[#This Row],[Номенклатура]],[1]!Таблица213[[product_name]:[упаковка]],7,FALSE)</f>
        <v>978</v>
      </c>
      <c r="E1880" t="s">
        <v>98</v>
      </c>
      <c r="F1880" s="7">
        <v>2020.540483842715</v>
      </c>
      <c r="G1880" t="str">
        <f>VLOOKUP(мпф1[[#This Row],[артикул]],[1]!Таблица213[[code]:[упаковка]],4,FALSE)</f>
        <v>ОХЛ</v>
      </c>
      <c r="H1880" t="str">
        <f>VLOOKUP(мпф1[[#This Row],[артикул]],[1]!Таблица213[[code]:[упаковка]],5,FALSE)</f>
        <v>тушка</v>
      </c>
      <c r="I1880" s="7" cm="1">
        <f t="array" ref="I1880">INDEX('[1]прайс ЗПП'!$A$1:$D$1080,MATCH(1,(мпф1[[#This Row],[артикул]]='[1]прайс ЗПП'!$B$1:$B$1080)*(мпф1[[#This Row],[Source.Name.1]]='[1]прайс ЗПП'!$A$1:$A$1080),0),4)</f>
        <v>646.39418150639938</v>
      </c>
      <c r="J1880" s="7">
        <f>мпф1[[#This Row],[цена]]*мпф1[[#This Row],[объем]]</f>
        <v>1306065.6122540559</v>
      </c>
      <c r="K1880" s="7">
        <v>298.07799999999997</v>
      </c>
      <c r="L1880" t="s">
        <v>187</v>
      </c>
    </row>
    <row r="1881" spans="1:12" x14ac:dyDescent="0.35">
      <c r="A1881" t="s">
        <v>149</v>
      </c>
      <c r="B1881" t="s">
        <v>97</v>
      </c>
      <c r="C1881" t="s">
        <v>97</v>
      </c>
      <c r="D1881">
        <f>VLOOKUP(мпф1[[#This Row],[Номенклатура]],[1]!Таблица213[[product_name]:[упаковка]],7,FALSE)</f>
        <v>982</v>
      </c>
      <c r="E1881" t="s">
        <v>100</v>
      </c>
      <c r="F1881" s="7">
        <v>1009.7653592417366</v>
      </c>
      <c r="G1881" t="str">
        <f>VLOOKUP(мпф1[[#This Row],[артикул]],[1]!Таблица213[[code]:[упаковка]],4,FALSE)</f>
        <v>ОХЛ</v>
      </c>
      <c r="H1881" t="str">
        <f>VLOOKUP(мпф1[[#This Row],[артикул]],[1]!Таблица213[[code]:[упаковка]],5,FALSE)</f>
        <v>филе</v>
      </c>
      <c r="I1881" s="7" cm="1">
        <f t="array" ref="I1881">INDEX('[1]прайс ЗПП'!$A$1:$D$1080,MATCH(1,(мпф1[[#This Row],[артикул]]='[1]прайс ЗПП'!$B$1:$B$1080)*(мпф1[[#This Row],[Source.Name.1]]='[1]прайс ЗПП'!$A$1:$A$1080),0),4)</f>
        <v>840.55517301709324</v>
      </c>
      <c r="J1881" s="7">
        <f>мпф1[[#This Row],[цена]]*мпф1[[#This Row],[объем]]</f>
        <v>848763.49624410528</v>
      </c>
      <c r="K1881" s="7">
        <v>149.4</v>
      </c>
      <c r="L1881" t="s">
        <v>187</v>
      </c>
    </row>
    <row r="1882" spans="1:12" x14ac:dyDescent="0.35">
      <c r="A1882" t="s">
        <v>149</v>
      </c>
      <c r="B1882" t="s">
        <v>97</v>
      </c>
      <c r="C1882" t="s">
        <v>97</v>
      </c>
      <c r="D1882">
        <f>VLOOKUP(мпф1[[#This Row],[Номенклатура]],[1]!Таблица213[[product_name]:[упаковка]],7,FALSE)</f>
        <v>981</v>
      </c>
      <c r="E1882" t="s">
        <v>203</v>
      </c>
      <c r="F1882" s="7">
        <v>355.08600810807513</v>
      </c>
      <c r="G1882" t="str">
        <f>VLOOKUP(мпф1[[#This Row],[артикул]],[1]!Таблица213[[code]:[упаковка]],4,FALSE)</f>
        <v>ОХЛ</v>
      </c>
      <c r="H1882" t="str">
        <f>VLOOKUP(мпф1[[#This Row],[артикул]],[1]!Таблица213[[code]:[упаковка]],5,FALSE)</f>
        <v>крыло</v>
      </c>
      <c r="I1882" s="7" cm="1">
        <f t="array" ref="I1882">INDEX('[1]прайс ЗПП'!$A$1:$D$1080,MATCH(1,(мпф1[[#This Row],[артикул]]='[1]прайс ЗПП'!$B$1:$B$1080)*(мпф1[[#This Row],[Source.Name.1]]='[1]прайс ЗПП'!$A$1:$A$1080),0),4)</f>
        <v>646.14842783999984</v>
      </c>
      <c r="J1882" s="7">
        <f>мпф1[[#This Row],[цена]]*мпф1[[#This Row],[объем]]</f>
        <v>229438.26588701419</v>
      </c>
      <c r="K1882" s="7">
        <v>588.75537097999495</v>
      </c>
      <c r="L1882" t="s">
        <v>187</v>
      </c>
    </row>
    <row r="1883" spans="1:12" x14ac:dyDescent="0.35">
      <c r="A1883" t="s">
        <v>149</v>
      </c>
      <c r="B1883" t="s">
        <v>97</v>
      </c>
      <c r="C1883" t="s">
        <v>97</v>
      </c>
      <c r="D1883">
        <f>VLOOKUP(мпф1[[#This Row],[Номенклатура]],[1]!Таблица213[[product_name]:[упаковка]],7,FALSE)</f>
        <v>978</v>
      </c>
      <c r="E1883" t="s">
        <v>98</v>
      </c>
      <c r="F1883" s="7">
        <v>8082.1619353708602</v>
      </c>
      <c r="G1883" t="str">
        <f>VLOOKUP(мпф1[[#This Row],[артикул]],[1]!Таблица213[[code]:[упаковка]],4,FALSE)</f>
        <v>ОХЛ</v>
      </c>
      <c r="H1883" t="str">
        <f>VLOOKUP(мпф1[[#This Row],[артикул]],[1]!Таблица213[[code]:[упаковка]],5,FALSE)</f>
        <v>тушка</v>
      </c>
      <c r="I1883" s="7" cm="1">
        <f t="array" ref="I1883">INDEX('[1]прайс ЗПП'!$A$1:$D$1080,MATCH(1,(мпф1[[#This Row],[артикул]]='[1]прайс ЗПП'!$B$1:$B$1080)*(мпф1[[#This Row],[Source.Name.1]]='[1]прайс ЗПП'!$A$1:$A$1080),0),4)</f>
        <v>646.39418150639938</v>
      </c>
      <c r="J1883" s="7">
        <f>мпф1[[#This Row],[цена]]*мпф1[[#This Row],[объем]]</f>
        <v>5224262.4490162237</v>
      </c>
      <c r="K1883" s="7">
        <v>296.39999999999998</v>
      </c>
      <c r="L1883" t="s">
        <v>187</v>
      </c>
    </row>
    <row r="1884" spans="1:12" x14ac:dyDescent="0.35">
      <c r="A1884" t="s">
        <v>149</v>
      </c>
      <c r="B1884" t="s">
        <v>97</v>
      </c>
      <c r="C1884" t="s">
        <v>97</v>
      </c>
      <c r="D1884">
        <f>VLOOKUP(мпф1[[#This Row],[Номенклатура]],[1]!Таблица213[[product_name]:[упаковка]],7,FALSE)</f>
        <v>981</v>
      </c>
      <c r="E1884" t="s">
        <v>203</v>
      </c>
      <c r="F1884" s="7">
        <v>1192.0744557913949</v>
      </c>
      <c r="G1884" t="str">
        <f>VLOOKUP(мпф1[[#This Row],[артикул]],[1]!Таблица213[[code]:[упаковка]],4,FALSE)</f>
        <v>ОХЛ</v>
      </c>
      <c r="H1884" t="str">
        <f>VLOOKUP(мпф1[[#This Row],[артикул]],[1]!Таблица213[[code]:[упаковка]],5,FALSE)</f>
        <v>крыло</v>
      </c>
      <c r="I1884" s="7" cm="1">
        <f t="array" ref="I1884">INDEX('[1]прайс ЗПП'!$A$1:$D$1080,MATCH(1,(мпф1[[#This Row],[артикул]]='[1]прайс ЗПП'!$B$1:$B$1080)*(мпф1[[#This Row],[Source.Name.1]]='[1]прайс ЗПП'!$A$1:$A$1080),0),4)</f>
        <v>646.14842783999984</v>
      </c>
      <c r="J1884" s="7">
        <f>мпф1[[#This Row],[цена]]*мпф1[[#This Row],[объем]]</f>
        <v>770257.03547783324</v>
      </c>
      <c r="K1884" s="7">
        <v>1474.2</v>
      </c>
      <c r="L1884" t="s">
        <v>187</v>
      </c>
    </row>
    <row r="1885" spans="1:12" x14ac:dyDescent="0.35">
      <c r="A1885" t="s">
        <v>149</v>
      </c>
      <c r="B1885" t="s">
        <v>97</v>
      </c>
      <c r="C1885" t="s">
        <v>97</v>
      </c>
      <c r="D1885">
        <f>VLOOKUP(мпф1[[#This Row],[Номенклатура]],[1]!Таблица213[[product_name]:[упаковка]],7,FALSE)</f>
        <v>1614</v>
      </c>
      <c r="E1885" t="s">
        <v>205</v>
      </c>
      <c r="F1885" s="7">
        <v>1005.7262978047696</v>
      </c>
      <c r="G1885" t="str">
        <f>VLOOKUP(мпф1[[#This Row],[артикул]],[1]!Таблица213[[code]:[упаковка]],4,FALSE)</f>
        <v>ОХЛ</v>
      </c>
      <c r="H1885" t="str">
        <f>VLOOKUP(мпф1[[#This Row],[артикул]],[1]!Таблица213[[code]:[упаковка]],5,FALSE)</f>
        <v>бедро</v>
      </c>
      <c r="I1885" s="7" cm="1">
        <f t="array" ref="I1885">INDEX('[1]прайс ЗПП'!$A$1:$D$1080,MATCH(1,(мпф1[[#This Row],[артикул]]='[1]прайс ЗПП'!$B$1:$B$1080)*(мпф1[[#This Row],[Source.Name.1]]='[1]прайс ЗПП'!$A$1:$A$1080),0),4)</f>
        <v>679.94339947746823</v>
      </c>
      <c r="J1885" s="7">
        <f>мпф1[[#This Row],[цена]]*мпф1[[#This Row],[объем]]</f>
        <v>683836.95787326363</v>
      </c>
      <c r="K1885" s="7">
        <v>146.214</v>
      </c>
      <c r="L1885" t="s">
        <v>187</v>
      </c>
    </row>
    <row r="1886" spans="1:12" x14ac:dyDescent="0.35">
      <c r="A1886" t="s">
        <v>149</v>
      </c>
      <c r="B1886" t="s">
        <v>97</v>
      </c>
      <c r="C1886" t="s">
        <v>97</v>
      </c>
      <c r="D1886">
        <f>VLOOKUP(мпф1[[#This Row],[Номенклатура]],[1]!Таблица213[[product_name]:[упаковка]],7,FALSE)</f>
        <v>1615</v>
      </c>
      <c r="E1886" t="s">
        <v>204</v>
      </c>
      <c r="F1886" s="7">
        <v>1005.7262978047696</v>
      </c>
      <c r="G1886" t="str">
        <f>VLOOKUP(мпф1[[#This Row],[артикул]],[1]!Таблица213[[code]:[упаковка]],4,FALSE)</f>
        <v>ОХЛ</v>
      </c>
      <c r="H1886" t="str">
        <f>VLOOKUP(мпф1[[#This Row],[артикул]],[1]!Таблица213[[code]:[упаковка]],5,FALSE)</f>
        <v>голень</v>
      </c>
      <c r="I1886" s="7" cm="1">
        <f t="array" ref="I1886">INDEX('[1]прайс ЗПП'!$A$1:$D$1080,MATCH(1,(мпф1[[#This Row],[артикул]]='[1]прайс ЗПП'!$B$1:$B$1080)*(мпф1[[#This Row],[Source.Name.1]]='[1]прайс ЗПП'!$A$1:$A$1080),0),4)</f>
        <v>679.94339947746823</v>
      </c>
      <c r="J1886" s="7">
        <f>мпф1[[#This Row],[цена]]*мпф1[[#This Row],[объем]]</f>
        <v>683836.95787326363</v>
      </c>
      <c r="K1886" s="7">
        <v>595.20000000000005</v>
      </c>
      <c r="L1886" t="s">
        <v>187</v>
      </c>
    </row>
    <row r="1887" spans="1:12" x14ac:dyDescent="0.35">
      <c r="A1887" t="s">
        <v>149</v>
      </c>
      <c r="B1887" t="s">
        <v>97</v>
      </c>
      <c r="C1887" t="s">
        <v>97</v>
      </c>
      <c r="D1887">
        <f>VLOOKUP(мпф1[[#This Row],[Номенклатура]],[1]!Таблица213[[product_name]:[упаковка]],7,FALSE)</f>
        <v>982</v>
      </c>
      <c r="E1887" t="s">
        <v>100</v>
      </c>
      <c r="F1887" s="7">
        <v>7068.3575146921567</v>
      </c>
      <c r="G1887" t="str">
        <f>VLOOKUP(мпф1[[#This Row],[артикул]],[1]!Таблица213[[code]:[упаковка]],4,FALSE)</f>
        <v>ОХЛ</v>
      </c>
      <c r="H1887" t="str">
        <f>VLOOKUP(мпф1[[#This Row],[артикул]],[1]!Таблица213[[code]:[упаковка]],5,FALSE)</f>
        <v>филе</v>
      </c>
      <c r="I1887" s="7" cm="1">
        <f t="array" ref="I1887">INDEX('[1]прайс ЗПП'!$A$1:$D$1080,MATCH(1,(мпф1[[#This Row],[артикул]]='[1]прайс ЗПП'!$B$1:$B$1080)*(мпф1[[#This Row],[Source.Name.1]]='[1]прайс ЗПП'!$A$1:$A$1080),0),4)</f>
        <v>840.55517301709324</v>
      </c>
      <c r="J1887" s="7">
        <f>мпф1[[#This Row],[цена]]*мпф1[[#This Row],[объем]]</f>
        <v>5941344.4737087367</v>
      </c>
      <c r="K1887" s="7">
        <v>455.1175992665693</v>
      </c>
      <c r="L1887" t="s">
        <v>187</v>
      </c>
    </row>
    <row r="1888" spans="1:12" x14ac:dyDescent="0.35">
      <c r="A1888" t="s">
        <v>149</v>
      </c>
      <c r="B1888" t="s">
        <v>97</v>
      </c>
      <c r="C1888" t="s">
        <v>97</v>
      </c>
      <c r="D1888">
        <f>VLOOKUP(мпф1[[#This Row],[Номенклатура]],[1]!Таблица213[[product_name]:[упаковка]],7,FALSE)</f>
        <v>978</v>
      </c>
      <c r="E1888" t="s">
        <v>98</v>
      </c>
      <c r="F1888" s="7">
        <v>3528.6250478702486</v>
      </c>
      <c r="G1888" t="str">
        <f>VLOOKUP(мпф1[[#This Row],[артикул]],[1]!Таблица213[[code]:[упаковка]],4,FALSE)</f>
        <v>ОХЛ</v>
      </c>
      <c r="H1888" t="str">
        <f>VLOOKUP(мпф1[[#This Row],[артикул]],[1]!Таблица213[[code]:[упаковка]],5,FALSE)</f>
        <v>тушка</v>
      </c>
      <c r="I1888" s="7" cm="1">
        <f t="array" ref="I1888">INDEX('[1]прайс ЗПП'!$A$1:$D$1080,MATCH(1,(мпф1[[#This Row],[артикул]]='[1]прайс ЗПП'!$B$1:$B$1080)*(мпф1[[#This Row],[Source.Name.1]]='[1]прайс ЗПП'!$A$1:$A$1080),0),4)</f>
        <v>646.39418150639938</v>
      </c>
      <c r="J1888" s="7">
        <f>мпф1[[#This Row],[цена]]*мпф1[[#This Row],[объем]]</f>
        <v>2280882.6996610686</v>
      </c>
      <c r="K1888" s="7">
        <v>461.7663290958177</v>
      </c>
      <c r="L1888" t="s">
        <v>187</v>
      </c>
    </row>
    <row r="1889" spans="1:12" x14ac:dyDescent="0.35">
      <c r="A1889" t="s">
        <v>149</v>
      </c>
      <c r="B1889" t="s">
        <v>97</v>
      </c>
      <c r="C1889" t="s">
        <v>97</v>
      </c>
      <c r="D1889">
        <f>VLOOKUP(мпф1[[#This Row],[Номенклатура]],[1]!Таблица213[[product_name]:[упаковка]],7,FALSE)</f>
        <v>981</v>
      </c>
      <c r="E1889" t="s">
        <v>203</v>
      </c>
      <c r="F1889" s="7">
        <v>1407.6623892855837</v>
      </c>
      <c r="G1889" t="str">
        <f>VLOOKUP(мпф1[[#This Row],[артикул]],[1]!Таблица213[[code]:[упаковка]],4,FALSE)</f>
        <v>ОХЛ</v>
      </c>
      <c r="H1889" t="str">
        <f>VLOOKUP(мпф1[[#This Row],[артикул]],[1]!Таблица213[[code]:[упаковка]],5,FALSE)</f>
        <v>крыло</v>
      </c>
      <c r="I1889" s="7" cm="1">
        <f t="array" ref="I1889">INDEX('[1]прайс ЗПП'!$A$1:$D$1080,MATCH(1,(мпф1[[#This Row],[артикул]]='[1]прайс ЗПП'!$B$1:$B$1080)*(мпф1[[#This Row],[Source.Name.1]]='[1]прайс ЗПП'!$A$1:$A$1080),0),4)</f>
        <v>646.14842783999984</v>
      </c>
      <c r="J1889" s="7">
        <f>мпф1[[#This Row],[цена]]*мпф1[[#This Row],[объем]]</f>
        <v>909558.8397663777</v>
      </c>
      <c r="K1889" s="7">
        <v>4318.8514517608137</v>
      </c>
      <c r="L1889" t="s">
        <v>187</v>
      </c>
    </row>
    <row r="1890" spans="1:12" x14ac:dyDescent="0.35">
      <c r="A1890" t="s">
        <v>149</v>
      </c>
      <c r="B1890" t="s">
        <v>97</v>
      </c>
      <c r="C1890" t="s">
        <v>97</v>
      </c>
      <c r="D1890">
        <f>VLOOKUP(мпф1[[#This Row],[Номенклатура]],[1]!Таблица213[[product_name]:[упаковка]],7,FALSE)</f>
        <v>1614</v>
      </c>
      <c r="E1890" t="s">
        <v>205</v>
      </c>
      <c r="F1890" s="7">
        <v>3538.217818783045</v>
      </c>
      <c r="G1890" t="str">
        <f>VLOOKUP(мпф1[[#This Row],[артикул]],[1]!Таблица213[[code]:[упаковка]],4,FALSE)</f>
        <v>ОХЛ</v>
      </c>
      <c r="H1890" t="str">
        <f>VLOOKUP(мпф1[[#This Row],[артикул]],[1]!Таблица213[[code]:[упаковка]],5,FALSE)</f>
        <v>бедро</v>
      </c>
      <c r="I1890" s="7" cm="1">
        <f t="array" ref="I1890">INDEX('[1]прайс ЗПП'!$A$1:$D$1080,MATCH(1,(мпф1[[#This Row],[артикул]]='[1]прайс ЗПП'!$B$1:$B$1080)*(мпф1[[#This Row],[Source.Name.1]]='[1]прайс ЗПП'!$A$1:$A$1080),0),4)</f>
        <v>679.94339947746823</v>
      </c>
      <c r="J1890" s="7">
        <f>мпф1[[#This Row],[цена]]*мпф1[[#This Row],[объем]]</f>
        <v>2405787.8517950964</v>
      </c>
      <c r="K1890" s="7">
        <v>258.97766604846345</v>
      </c>
      <c r="L1890" t="s">
        <v>187</v>
      </c>
    </row>
    <row r="1891" spans="1:12" x14ac:dyDescent="0.35">
      <c r="A1891" t="s">
        <v>149</v>
      </c>
      <c r="B1891" t="s">
        <v>97</v>
      </c>
      <c r="C1891" t="s">
        <v>97</v>
      </c>
      <c r="D1891">
        <f>VLOOKUP(мпф1[[#This Row],[Номенклатура]],[1]!Таблица213[[product_name]:[упаковка]],7,FALSE)</f>
        <v>1615</v>
      </c>
      <c r="E1891" t="s">
        <v>204</v>
      </c>
      <c r="F1891" s="7">
        <v>1005.7262978047696</v>
      </c>
      <c r="G1891" t="str">
        <f>VLOOKUP(мпф1[[#This Row],[артикул]],[1]!Таблица213[[code]:[упаковка]],4,FALSE)</f>
        <v>ОХЛ</v>
      </c>
      <c r="H1891" t="str">
        <f>VLOOKUP(мпф1[[#This Row],[артикул]],[1]!Таблица213[[code]:[упаковка]],5,FALSE)</f>
        <v>голень</v>
      </c>
      <c r="I1891" s="7" cm="1">
        <f t="array" ref="I1891">INDEX('[1]прайс ЗПП'!$A$1:$D$1080,MATCH(1,(мпф1[[#This Row],[артикул]]='[1]прайс ЗПП'!$B$1:$B$1080)*(мпф1[[#This Row],[Source.Name.1]]='[1]прайс ЗПП'!$A$1:$A$1080),0),4)</f>
        <v>679.94339947746823</v>
      </c>
      <c r="J1891" s="7">
        <f>мпф1[[#This Row],[цена]]*мпф1[[#This Row],[объем]]</f>
        <v>683836.95787326363</v>
      </c>
      <c r="K1891" s="7">
        <v>292.73281588715867</v>
      </c>
      <c r="L1891" t="s">
        <v>187</v>
      </c>
    </row>
    <row r="1892" spans="1:12" x14ac:dyDescent="0.35">
      <c r="A1892" t="s">
        <v>149</v>
      </c>
      <c r="B1892" t="s">
        <v>97</v>
      </c>
      <c r="C1892" t="s">
        <v>97</v>
      </c>
      <c r="D1892">
        <f>VLOOKUP(мпф1[[#This Row],[Номенклатура]],[1]!Таблица213[[product_name]:[упаковка]],7,FALSE)</f>
        <v>983</v>
      </c>
      <c r="E1892" t="s">
        <v>181</v>
      </c>
      <c r="F1892" s="7">
        <v>503.18627381734217</v>
      </c>
      <c r="G1892" t="str">
        <f>VLOOKUP(мпф1[[#This Row],[артикул]],[1]!Таблица213[[code]:[упаковка]],4,FALSE)</f>
        <v>ОХЛ</v>
      </c>
      <c r="H1892" t="str">
        <f>VLOOKUP(мпф1[[#This Row],[артикул]],[1]!Таблица213[[code]:[упаковка]],5,FALSE)</f>
        <v>грудка</v>
      </c>
      <c r="I1892" s="7" cm="1">
        <f t="array" ref="I1892">INDEX('[1]прайс ЗПП'!$A$1:$D$1080,MATCH(1,(мпф1[[#This Row],[артикул]]='[1]прайс ЗПП'!$B$1:$B$1080)*(мпф1[[#This Row],[Source.Name.1]]='[1]прайс ЗПП'!$A$1:$A$1080),0),4)</f>
        <v>981.05968962064514</v>
      </c>
      <c r="J1892" s="7">
        <f>мпф1[[#This Row],[цена]]*мпф1[[#This Row],[объем]]</f>
        <v>493655.76961261069</v>
      </c>
      <c r="K1892" s="7">
        <v>8004</v>
      </c>
      <c r="L1892" t="s">
        <v>187</v>
      </c>
    </row>
    <row r="1893" spans="1:12" x14ac:dyDescent="0.35">
      <c r="A1893" t="s">
        <v>149</v>
      </c>
      <c r="B1893" t="s">
        <v>97</v>
      </c>
      <c r="C1893" t="s">
        <v>97</v>
      </c>
      <c r="D1893">
        <f>VLOOKUP(мпф1[[#This Row],[Номенклатура]],[1]!Таблица213[[product_name]:[упаковка]],7,FALSE)</f>
        <v>982</v>
      </c>
      <c r="E1893" t="s">
        <v>100</v>
      </c>
      <c r="F1893" s="7">
        <v>10097.653592417366</v>
      </c>
      <c r="G1893" t="str">
        <f>VLOOKUP(мпф1[[#This Row],[артикул]],[1]!Таблица213[[code]:[упаковка]],4,FALSE)</f>
        <v>ОХЛ</v>
      </c>
      <c r="H1893" t="str">
        <f>VLOOKUP(мпф1[[#This Row],[артикул]],[1]!Таблица213[[code]:[упаковка]],5,FALSE)</f>
        <v>филе</v>
      </c>
      <c r="I1893" s="7" cm="1">
        <f t="array" ref="I1893">INDEX('[1]прайс ЗПП'!$A$1:$D$1080,MATCH(1,(мпф1[[#This Row],[артикул]]='[1]прайс ЗПП'!$B$1:$B$1080)*(мпф1[[#This Row],[Source.Name.1]]='[1]прайс ЗПП'!$A$1:$A$1080),0),4)</f>
        <v>840.55517301709324</v>
      </c>
      <c r="J1893" s="7">
        <f>мпф1[[#This Row],[цена]]*мпф1[[#This Row],[объем]]</f>
        <v>8487634.9624410514</v>
      </c>
      <c r="K1893" s="7">
        <v>1004.7199999999999</v>
      </c>
      <c r="L1893" t="s">
        <v>187</v>
      </c>
    </row>
    <row r="1894" spans="1:12" x14ac:dyDescent="0.35">
      <c r="A1894" t="s">
        <v>149</v>
      </c>
      <c r="B1894" t="s">
        <v>97</v>
      </c>
      <c r="C1894" t="s">
        <v>97</v>
      </c>
      <c r="D1894">
        <f>VLOOKUP(мпф1[[#This Row],[Номенклатура]],[1]!Таблица213[[product_name]:[упаковка]],7,FALSE)</f>
        <v>984</v>
      </c>
      <c r="E1894" t="s">
        <v>101</v>
      </c>
      <c r="F1894" s="7">
        <v>7069.0643504436257</v>
      </c>
      <c r="G1894" t="str">
        <f>VLOOKUP(мпф1[[#This Row],[артикул]],[1]!Таблица213[[code]:[упаковка]],4,FALSE)</f>
        <v>ОХЛ</v>
      </c>
      <c r="H1894" t="str">
        <f>VLOOKUP(мпф1[[#This Row],[артикул]],[1]!Таблица213[[code]:[упаковка]],5,FALSE)</f>
        <v>четвертина</v>
      </c>
      <c r="I1894" s="7" cm="1">
        <f t="array" ref="I1894">INDEX('[1]прайс ЗПП'!$A$1:$D$1080,MATCH(1,(мпф1[[#This Row],[артикул]]='[1]прайс ЗПП'!$B$1:$B$1080)*(мпф1[[#This Row],[Source.Name.1]]='[1]прайс ЗПП'!$A$1:$A$1080),0),4)</f>
        <v>733.3570591674918</v>
      </c>
      <c r="J1894" s="7">
        <f>мпф1[[#This Row],[цена]]*мпф1[[#This Row],[объем]]</f>
        <v>5184148.2431070926</v>
      </c>
      <c r="K1894" s="7">
        <v>996</v>
      </c>
      <c r="L1894" t="s">
        <v>187</v>
      </c>
    </row>
    <row r="1895" spans="1:12" x14ac:dyDescent="0.35">
      <c r="A1895" t="s">
        <v>149</v>
      </c>
      <c r="B1895" t="s">
        <v>97</v>
      </c>
      <c r="C1895" t="s">
        <v>97</v>
      </c>
      <c r="D1895">
        <f>VLOOKUP(мпф1[[#This Row],[Номенклатура]],[1]!Таблица213[[product_name]:[упаковка]],7,FALSE)</f>
        <v>978</v>
      </c>
      <c r="E1895" t="s">
        <v>98</v>
      </c>
      <c r="F1895" s="7">
        <v>7071.8916934495019</v>
      </c>
      <c r="G1895" t="str">
        <f>VLOOKUP(мпф1[[#This Row],[артикул]],[1]!Таблица213[[code]:[упаковка]],4,FALSE)</f>
        <v>ОХЛ</v>
      </c>
      <c r="H1895" t="str">
        <f>VLOOKUP(мпф1[[#This Row],[артикул]],[1]!Таблица213[[code]:[упаковка]],5,FALSE)</f>
        <v>тушка</v>
      </c>
      <c r="I1895" s="7" cm="1">
        <f t="array" ref="I1895">INDEX('[1]прайс ЗПП'!$A$1:$D$1080,MATCH(1,(мпф1[[#This Row],[артикул]]='[1]прайс ЗПП'!$B$1:$B$1080)*(мпф1[[#This Row],[Source.Name.1]]='[1]прайс ЗПП'!$A$1:$A$1080),0),4)</f>
        <v>646.39418150639938</v>
      </c>
      <c r="J1895" s="7">
        <f>мпф1[[#This Row],[цена]]*мпф1[[#This Row],[объем]]</f>
        <v>4571229.6428891951</v>
      </c>
      <c r="K1895" s="7">
        <v>2000.1999999999998</v>
      </c>
      <c r="L1895" t="s">
        <v>187</v>
      </c>
    </row>
    <row r="1896" spans="1:12" x14ac:dyDescent="0.35">
      <c r="A1896" t="s">
        <v>149</v>
      </c>
      <c r="B1896" t="s">
        <v>97</v>
      </c>
      <c r="C1896" t="s">
        <v>97</v>
      </c>
      <c r="D1896">
        <f>VLOOKUP(мпф1[[#This Row],[Номенклатура]],[1]!Таблица213[[product_name]:[упаковка]],7,FALSE)</f>
        <v>978</v>
      </c>
      <c r="E1896" t="s">
        <v>98</v>
      </c>
      <c r="F1896" s="7">
        <v>20190.763240718145</v>
      </c>
      <c r="G1896" t="str">
        <f>VLOOKUP(мпф1[[#This Row],[артикул]],[1]!Таблица213[[code]:[упаковка]],4,FALSE)</f>
        <v>ОХЛ</v>
      </c>
      <c r="H1896" t="str">
        <f>VLOOKUP(мпф1[[#This Row],[артикул]],[1]!Таблица213[[code]:[упаковка]],5,FALSE)</f>
        <v>тушка</v>
      </c>
      <c r="I1896" s="7" cm="1">
        <f t="array" ref="I1896">INDEX('[1]прайс ЗПП'!$A$1:$D$1080,MATCH(1,(мпф1[[#This Row],[артикул]]='[1]прайс ЗПП'!$B$1:$B$1080)*(мпф1[[#This Row],[Source.Name.1]]='[1]прайс ЗПП'!$A$1:$A$1080),0),4)</f>
        <v>646.39418150639938</v>
      </c>
      <c r="J1896" s="7">
        <f>мпф1[[#This Row],[цена]]*мпф1[[#This Row],[объем]]</f>
        <v>13051191.878973501</v>
      </c>
      <c r="K1896" s="7">
        <v>4002</v>
      </c>
      <c r="L1896" t="s">
        <v>187</v>
      </c>
    </row>
    <row r="1897" spans="1:12" x14ac:dyDescent="0.35">
      <c r="A1897" t="s">
        <v>149</v>
      </c>
      <c r="B1897" t="s">
        <v>97</v>
      </c>
      <c r="C1897" t="s">
        <v>97</v>
      </c>
      <c r="D1897">
        <f>VLOOKUP(мпф1[[#This Row],[Номенклатура]],[1]!Таблица213[[product_name]:[упаковка]],7,FALSE)</f>
        <v>978</v>
      </c>
      <c r="E1897" t="s">
        <v>98</v>
      </c>
      <c r="F1897" s="7">
        <v>5051.3512096067871</v>
      </c>
      <c r="G1897" t="str">
        <f>VLOOKUP(мпф1[[#This Row],[артикул]],[1]!Таблица213[[code]:[упаковка]],4,FALSE)</f>
        <v>ОХЛ</v>
      </c>
      <c r="H1897" t="str">
        <f>VLOOKUP(мпф1[[#This Row],[артикул]],[1]!Таблица213[[code]:[упаковка]],5,FALSE)</f>
        <v>тушка</v>
      </c>
      <c r="I1897" s="7" cm="1">
        <f t="array" ref="I1897">INDEX('[1]прайс ЗПП'!$A$1:$D$1080,MATCH(1,(мпф1[[#This Row],[артикул]]='[1]прайс ЗПП'!$B$1:$B$1080)*(мпф1[[#This Row],[Source.Name.1]]='[1]прайс ЗПП'!$A$1:$A$1080),0),4)</f>
        <v>646.39418150639938</v>
      </c>
      <c r="J1897" s="7">
        <f>мпф1[[#This Row],[цена]]*мпф1[[#This Row],[объем]]</f>
        <v>3265164.0306351394</v>
      </c>
      <c r="K1897" s="7">
        <v>4000</v>
      </c>
      <c r="L1897" t="s">
        <v>187</v>
      </c>
    </row>
    <row r="1898" spans="1:12" x14ac:dyDescent="0.35">
      <c r="A1898" t="s">
        <v>149</v>
      </c>
      <c r="B1898" t="s">
        <v>97</v>
      </c>
      <c r="C1898" t="s">
        <v>97</v>
      </c>
      <c r="D1898">
        <f>VLOOKUP(мпф1[[#This Row],[Номенклатура]],[1]!Таблица213[[product_name]:[упаковка]],7,FALSE)</f>
        <v>978</v>
      </c>
      <c r="E1898" t="s">
        <v>98</v>
      </c>
      <c r="F1898" s="7">
        <v>2020.540483842715</v>
      </c>
      <c r="G1898" t="str">
        <f>VLOOKUP(мпф1[[#This Row],[артикул]],[1]!Таблица213[[code]:[упаковка]],4,FALSE)</f>
        <v>ОХЛ</v>
      </c>
      <c r="H1898" t="str">
        <f>VLOOKUP(мпф1[[#This Row],[артикул]],[1]!Таблица213[[code]:[упаковка]],5,FALSE)</f>
        <v>тушка</v>
      </c>
      <c r="I1898" s="7" cm="1">
        <f t="array" ref="I1898">INDEX('[1]прайс ЗПП'!$A$1:$D$1080,MATCH(1,(мпф1[[#This Row],[артикул]]='[1]прайс ЗПП'!$B$1:$B$1080)*(мпф1[[#This Row],[Source.Name.1]]='[1]прайс ЗПП'!$A$1:$A$1080),0),4)</f>
        <v>646.39418150639938</v>
      </c>
      <c r="J1898" s="7">
        <f>мпф1[[#This Row],[цена]]*мпф1[[#This Row],[объем]]</f>
        <v>1306065.6122540559</v>
      </c>
      <c r="K1898" s="7">
        <v>2005.7380000000001</v>
      </c>
      <c r="L1898" t="s">
        <v>187</v>
      </c>
    </row>
    <row r="1899" spans="1:12" x14ac:dyDescent="0.35">
      <c r="A1899" t="s">
        <v>149</v>
      </c>
      <c r="B1899" t="s">
        <v>97</v>
      </c>
      <c r="C1899" t="s">
        <v>97</v>
      </c>
      <c r="D1899">
        <f>VLOOKUP(мпф1[[#This Row],[Номенклатура]],[1]!Таблица213[[product_name]:[упаковка]],7,FALSE)</f>
        <v>978</v>
      </c>
      <c r="E1899" t="s">
        <v>98</v>
      </c>
      <c r="F1899" s="7">
        <v>4538.895289791606</v>
      </c>
      <c r="G1899" t="str">
        <f>VLOOKUP(мпф1[[#This Row],[артикул]],[1]!Таблица213[[code]:[упаковка]],4,FALSE)</f>
        <v>ОХЛ</v>
      </c>
      <c r="H1899" t="str">
        <f>VLOOKUP(мпф1[[#This Row],[артикул]],[1]!Таблица213[[code]:[упаковка]],5,FALSE)</f>
        <v>тушка</v>
      </c>
      <c r="I1899" s="7" cm="1">
        <f t="array" ref="I1899">INDEX('[1]прайс ЗПП'!$A$1:$D$1080,MATCH(1,(мпф1[[#This Row],[артикул]]='[1]прайс ЗПП'!$B$1:$B$1080)*(мпф1[[#This Row],[Source.Name.1]]='[1]прайс ЗПП'!$A$1:$A$1080),0),4)</f>
        <v>646.39418150639938</v>
      </c>
      <c r="J1899" s="7">
        <f>мпф1[[#This Row],[цена]]*мпф1[[#This Row],[объем]]</f>
        <v>2933915.5057880967</v>
      </c>
      <c r="K1899" s="7">
        <v>2001</v>
      </c>
      <c r="L1899" t="s">
        <v>187</v>
      </c>
    </row>
    <row r="1900" spans="1:12" x14ac:dyDescent="0.35">
      <c r="A1900" t="s">
        <v>149</v>
      </c>
      <c r="B1900" t="s">
        <v>97</v>
      </c>
      <c r="C1900" t="s">
        <v>97</v>
      </c>
      <c r="D1900">
        <f>VLOOKUP(мпф1[[#This Row],[Номенклатура]],[1]!Таблица213[[product_name]:[упаковка]],7,FALSE)</f>
        <v>981</v>
      </c>
      <c r="E1900" t="s">
        <v>203</v>
      </c>
      <c r="F1900" s="7">
        <v>1052.5763811775084</v>
      </c>
      <c r="G1900" t="str">
        <f>VLOOKUP(мпф1[[#This Row],[артикул]],[1]!Таблица213[[code]:[упаковка]],4,FALSE)</f>
        <v>ОХЛ</v>
      </c>
      <c r="H1900" t="str">
        <f>VLOOKUP(мпф1[[#This Row],[артикул]],[1]!Таблица213[[code]:[упаковка]],5,FALSE)</f>
        <v>крыло</v>
      </c>
      <c r="I1900" s="7" cm="1">
        <f t="array" ref="I1900">INDEX('[1]прайс ЗПП'!$A$1:$D$1080,MATCH(1,(мпф1[[#This Row],[артикул]]='[1]прайс ЗПП'!$B$1:$B$1080)*(мпф1[[#This Row],[Source.Name.1]]='[1]прайс ЗПП'!$A$1:$A$1080),0),4)</f>
        <v>646.14842783999984</v>
      </c>
      <c r="J1900" s="7">
        <f>мпф1[[#This Row],[цена]]*мпф1[[#This Row],[объем]]</f>
        <v>680120.57387936348</v>
      </c>
      <c r="K1900" s="7">
        <v>2494</v>
      </c>
      <c r="L1900" t="s">
        <v>187</v>
      </c>
    </row>
    <row r="1901" spans="1:12" x14ac:dyDescent="0.35">
      <c r="A1901" t="s">
        <v>149</v>
      </c>
      <c r="B1901" t="s">
        <v>97</v>
      </c>
      <c r="C1901" t="s">
        <v>97</v>
      </c>
      <c r="D1901">
        <f>VLOOKUP(мпф1[[#This Row],[Номенклатура]],[1]!Таблица213[[product_name]:[упаковка]],7,FALSE)</f>
        <v>984</v>
      </c>
      <c r="E1901" t="s">
        <v>101</v>
      </c>
      <c r="F1901" s="7">
        <v>498.0162751780245</v>
      </c>
      <c r="G1901" t="str">
        <f>VLOOKUP(мпф1[[#This Row],[артикул]],[1]!Таблица213[[code]:[упаковка]],4,FALSE)</f>
        <v>ОХЛ</v>
      </c>
      <c r="H1901" t="str">
        <f>VLOOKUP(мпф1[[#This Row],[артикул]],[1]!Таблица213[[code]:[упаковка]],5,FALSE)</f>
        <v>четвертина</v>
      </c>
      <c r="I1901" s="7" cm="1">
        <f t="array" ref="I1901">INDEX('[1]прайс ЗПП'!$A$1:$D$1080,MATCH(1,(мпф1[[#This Row],[артикул]]='[1]прайс ЗПП'!$B$1:$B$1080)*(мпф1[[#This Row],[Source.Name.1]]='[1]прайс ЗПП'!$A$1:$A$1080),0),4)</f>
        <v>733.3570591674918</v>
      </c>
      <c r="J1901" s="7">
        <f>мпф1[[#This Row],[цена]]*мпф1[[#This Row],[объем]]</f>
        <v>365223.75098210439</v>
      </c>
      <c r="K1901" s="7">
        <v>2499.241</v>
      </c>
      <c r="L1901" t="s">
        <v>187</v>
      </c>
    </row>
    <row r="1902" spans="1:12" x14ac:dyDescent="0.35">
      <c r="A1902" t="s">
        <v>149</v>
      </c>
      <c r="B1902" t="s">
        <v>97</v>
      </c>
      <c r="C1902" t="s">
        <v>97</v>
      </c>
      <c r="D1902">
        <f>VLOOKUP(мпф1[[#This Row],[Номенклатура]],[1]!Таблица213[[product_name]:[упаковка]],7,FALSE)</f>
        <v>982</v>
      </c>
      <c r="E1902" t="s">
        <v>100</v>
      </c>
      <c r="F1902" s="7">
        <v>4039.0614369669465</v>
      </c>
      <c r="G1902" t="str">
        <f>VLOOKUP(мпф1[[#This Row],[артикул]],[1]!Таблица213[[code]:[упаковка]],4,FALSE)</f>
        <v>ОХЛ</v>
      </c>
      <c r="H1902" t="str">
        <f>VLOOKUP(мпф1[[#This Row],[артикул]],[1]!Таблица213[[code]:[упаковка]],5,FALSE)</f>
        <v>филе</v>
      </c>
      <c r="I1902" s="7" cm="1">
        <f t="array" ref="I1902">INDEX('[1]прайс ЗПП'!$A$1:$D$1080,MATCH(1,(мпф1[[#This Row],[артикул]]='[1]прайс ЗПП'!$B$1:$B$1080)*(мпф1[[#This Row],[Source.Name.1]]='[1]прайс ЗПП'!$A$1:$A$1080),0),4)</f>
        <v>840.55517301709324</v>
      </c>
      <c r="J1902" s="7">
        <f>мпф1[[#This Row],[цена]]*мпф1[[#This Row],[объем]]</f>
        <v>3395053.9849764211</v>
      </c>
      <c r="K1902" s="7">
        <v>9000</v>
      </c>
      <c r="L1902" t="s">
        <v>187</v>
      </c>
    </row>
    <row r="1903" spans="1:12" x14ac:dyDescent="0.35">
      <c r="A1903" t="s">
        <v>149</v>
      </c>
      <c r="B1903" t="s">
        <v>97</v>
      </c>
      <c r="C1903" t="s">
        <v>97</v>
      </c>
      <c r="D1903">
        <f>VLOOKUP(мпф1[[#This Row],[Номенклатура]],[1]!Таблица213[[product_name]:[упаковка]],7,FALSE)</f>
        <v>983</v>
      </c>
      <c r="E1903" t="s">
        <v>181</v>
      </c>
      <c r="F1903" s="7">
        <v>704.46078334427909</v>
      </c>
      <c r="G1903" t="str">
        <f>VLOOKUP(мпф1[[#This Row],[артикул]],[1]!Таблица213[[code]:[упаковка]],4,FALSE)</f>
        <v>ОХЛ</v>
      </c>
      <c r="H1903" t="str">
        <f>VLOOKUP(мпф1[[#This Row],[артикул]],[1]!Таблица213[[code]:[упаковка]],5,FALSE)</f>
        <v>грудка</v>
      </c>
      <c r="I1903" s="7" cm="1">
        <f t="array" ref="I1903">INDEX('[1]прайс ЗПП'!$A$1:$D$1080,MATCH(1,(мпф1[[#This Row],[артикул]]='[1]прайс ЗПП'!$B$1:$B$1080)*(мпф1[[#This Row],[Source.Name.1]]='[1]прайс ЗПП'!$A$1:$A$1080),0),4)</f>
        <v>981.05968962064514</v>
      </c>
      <c r="J1903" s="7">
        <f>мпф1[[#This Row],[цена]]*мпф1[[#This Row],[объем]]</f>
        <v>691118.07745765499</v>
      </c>
      <c r="K1903" s="7">
        <v>1500</v>
      </c>
      <c r="L1903" t="s">
        <v>187</v>
      </c>
    </row>
    <row r="1904" spans="1:12" x14ac:dyDescent="0.35">
      <c r="A1904" t="s">
        <v>149</v>
      </c>
      <c r="B1904" t="s">
        <v>97</v>
      </c>
      <c r="C1904" t="s">
        <v>97</v>
      </c>
      <c r="D1904">
        <f>VLOOKUP(мпф1[[#This Row],[Номенклатура]],[1]!Таблица213[[product_name]:[упаковка]],7,FALSE)</f>
        <v>978</v>
      </c>
      <c r="E1904" t="s">
        <v>98</v>
      </c>
      <c r="F1904" s="7">
        <v>5051.3512096067871</v>
      </c>
      <c r="G1904" t="str">
        <f>VLOOKUP(мпф1[[#This Row],[артикул]],[1]!Таблица213[[code]:[упаковка]],4,FALSE)</f>
        <v>ОХЛ</v>
      </c>
      <c r="H1904" t="str">
        <f>VLOOKUP(мпф1[[#This Row],[артикул]],[1]!Таблица213[[code]:[упаковка]],5,FALSE)</f>
        <v>тушка</v>
      </c>
      <c r="I1904" s="7" cm="1">
        <f t="array" ref="I1904">INDEX('[1]прайс ЗПП'!$A$1:$D$1080,MATCH(1,(мпф1[[#This Row],[артикул]]='[1]прайс ЗПП'!$B$1:$B$1080)*(мпф1[[#This Row],[Source.Name.1]]='[1]прайс ЗПП'!$A$1:$A$1080),0),4)</f>
        <v>646.39418150639938</v>
      </c>
      <c r="J1904" s="7">
        <f>мпф1[[#This Row],[цена]]*мпф1[[#This Row],[объем]]</f>
        <v>3265164.0306351394</v>
      </c>
      <c r="K1904" s="7">
        <v>996.64</v>
      </c>
      <c r="L1904" t="s">
        <v>187</v>
      </c>
    </row>
    <row r="1905" spans="1:12" x14ac:dyDescent="0.35">
      <c r="A1905" t="s">
        <v>149</v>
      </c>
      <c r="B1905" t="s">
        <v>97</v>
      </c>
      <c r="C1905" t="s">
        <v>97</v>
      </c>
      <c r="D1905">
        <f>VLOOKUP(мпф1[[#This Row],[Номенклатура]],[1]!Таблица213[[product_name]:[упаковка]],7,FALSE)</f>
        <v>982</v>
      </c>
      <c r="E1905" t="s">
        <v>100</v>
      </c>
      <c r="F1905" s="7">
        <v>3029.2960777252097</v>
      </c>
      <c r="G1905" t="str">
        <f>VLOOKUP(мпф1[[#This Row],[артикул]],[1]!Таблица213[[code]:[упаковка]],4,FALSE)</f>
        <v>ОХЛ</v>
      </c>
      <c r="H1905" t="str">
        <f>VLOOKUP(мпф1[[#This Row],[артикул]],[1]!Таблица213[[code]:[упаковка]],5,FALSE)</f>
        <v>филе</v>
      </c>
      <c r="I1905" s="7" cm="1">
        <f t="array" ref="I1905">INDEX('[1]прайс ЗПП'!$A$1:$D$1080,MATCH(1,(мпф1[[#This Row],[артикул]]='[1]прайс ЗПП'!$B$1:$B$1080)*(мпф1[[#This Row],[Source.Name.1]]='[1]прайс ЗПП'!$A$1:$A$1080),0),4)</f>
        <v>840.55517301709324</v>
      </c>
      <c r="J1905" s="7">
        <f>мпф1[[#This Row],[цена]]*мпф1[[#This Row],[объем]]</f>
        <v>2546290.4887323156</v>
      </c>
      <c r="K1905" s="7">
        <v>7000.7</v>
      </c>
      <c r="L1905" t="s">
        <v>187</v>
      </c>
    </row>
    <row r="1906" spans="1:12" x14ac:dyDescent="0.35">
      <c r="A1906" t="s">
        <v>149</v>
      </c>
      <c r="B1906" t="s">
        <v>97</v>
      </c>
      <c r="C1906" t="s">
        <v>97</v>
      </c>
      <c r="D1906">
        <f>VLOOKUP(мпф1[[#This Row],[Номенклатура]],[1]!Таблица213[[product_name]:[упаковка]],7,FALSE)</f>
        <v>981</v>
      </c>
      <c r="E1906" t="s">
        <v>203</v>
      </c>
      <c r="F1906" s="7">
        <v>1052.5763811775084</v>
      </c>
      <c r="G1906" t="str">
        <f>VLOOKUP(мпф1[[#This Row],[артикул]],[1]!Таблица213[[code]:[упаковка]],4,FALSE)</f>
        <v>ОХЛ</v>
      </c>
      <c r="H1906" t="str">
        <f>VLOOKUP(мпф1[[#This Row],[артикул]],[1]!Таблица213[[code]:[упаковка]],5,FALSE)</f>
        <v>крыло</v>
      </c>
      <c r="I1906" s="7" cm="1">
        <f t="array" ref="I1906">INDEX('[1]прайс ЗПП'!$A$1:$D$1080,MATCH(1,(мпф1[[#This Row],[артикул]]='[1]прайс ЗПП'!$B$1:$B$1080)*(мпф1[[#This Row],[Source.Name.1]]='[1]прайс ЗПП'!$A$1:$A$1080),0),4)</f>
        <v>646.14842783999984</v>
      </c>
      <c r="J1906" s="7">
        <f>мпф1[[#This Row],[цена]]*мпф1[[#This Row],[объем]]</f>
        <v>680120.57387936348</v>
      </c>
      <c r="K1906" s="7">
        <v>4495</v>
      </c>
      <c r="L1906" t="s">
        <v>187</v>
      </c>
    </row>
    <row r="1907" spans="1:12" x14ac:dyDescent="0.35">
      <c r="A1907" t="s">
        <v>149</v>
      </c>
      <c r="B1907" t="s">
        <v>97</v>
      </c>
      <c r="C1907" t="s">
        <v>97</v>
      </c>
      <c r="D1907">
        <f>VLOOKUP(мпф1[[#This Row],[Номенклатура]],[1]!Таблица213[[product_name]:[упаковка]],7,FALSE)</f>
        <v>984</v>
      </c>
      <c r="E1907" t="s">
        <v>101</v>
      </c>
      <c r="F1907" s="7">
        <v>2019.7326715553213</v>
      </c>
      <c r="G1907" t="str">
        <f>VLOOKUP(мпф1[[#This Row],[артикул]],[1]!Таблица213[[code]:[упаковка]],4,FALSE)</f>
        <v>ОХЛ</v>
      </c>
      <c r="H1907" t="str">
        <f>VLOOKUP(мпф1[[#This Row],[артикул]],[1]!Таблица213[[code]:[упаковка]],5,FALSE)</f>
        <v>четвертина</v>
      </c>
      <c r="I1907" s="7" cm="1">
        <f t="array" ref="I1907">INDEX('[1]прайс ЗПП'!$A$1:$D$1080,MATCH(1,(мпф1[[#This Row],[артикул]]='[1]прайс ЗПП'!$B$1:$B$1080)*(мпф1[[#This Row],[Source.Name.1]]='[1]прайс ЗПП'!$A$1:$A$1080),0),4)</f>
        <v>733.3570591674918</v>
      </c>
      <c r="J1907" s="7">
        <f>мпф1[[#This Row],[цена]]*мпф1[[#This Row],[объем]]</f>
        <v>1481185.2123163121</v>
      </c>
      <c r="K1907" s="7">
        <v>1493.5</v>
      </c>
      <c r="L1907" t="s">
        <v>187</v>
      </c>
    </row>
    <row r="1908" spans="1:12" x14ac:dyDescent="0.35">
      <c r="A1908" t="s">
        <v>149</v>
      </c>
      <c r="B1908" t="s">
        <v>97</v>
      </c>
      <c r="C1908" t="s">
        <v>97</v>
      </c>
      <c r="D1908">
        <f>VLOOKUP(мпф1[[#This Row],[Номенклатура]],[1]!Таблица213[[product_name]:[упаковка]],7,FALSE)</f>
        <v>983</v>
      </c>
      <c r="E1908" t="s">
        <v>181</v>
      </c>
      <c r="F1908" s="7">
        <v>2528.5110259321445</v>
      </c>
      <c r="G1908" t="str">
        <f>VLOOKUP(мпф1[[#This Row],[артикул]],[1]!Таблица213[[code]:[упаковка]],4,FALSE)</f>
        <v>ОХЛ</v>
      </c>
      <c r="H1908" t="str">
        <f>VLOOKUP(мпф1[[#This Row],[артикул]],[1]!Таблица213[[code]:[упаковка]],5,FALSE)</f>
        <v>грудка</v>
      </c>
      <c r="I1908" s="7" cm="1">
        <f t="array" ref="I1908">INDEX('[1]прайс ЗПП'!$A$1:$D$1080,MATCH(1,(мпф1[[#This Row],[артикул]]='[1]прайс ЗПП'!$B$1:$B$1080)*(мпф1[[#This Row],[Source.Name.1]]='[1]прайс ЗПП'!$A$1:$A$1080),0),4)</f>
        <v>981.05968962064514</v>
      </c>
      <c r="J1908" s="7">
        <f>мпф1[[#This Row],[цена]]*мпф1[[#This Row],[объем]]</f>
        <v>2480620.2423033686</v>
      </c>
      <c r="K1908" s="7">
        <v>401.88799999999998</v>
      </c>
      <c r="L1908" t="s">
        <v>187</v>
      </c>
    </row>
    <row r="1909" spans="1:12" x14ac:dyDescent="0.35">
      <c r="A1909" t="s">
        <v>149</v>
      </c>
      <c r="B1909" t="s">
        <v>97</v>
      </c>
      <c r="C1909" t="s">
        <v>97</v>
      </c>
      <c r="D1909">
        <f>VLOOKUP(мпф1[[#This Row],[Номенклатура]],[1]!Таблица213[[product_name]:[упаковка]],7,FALSE)</f>
        <v>978</v>
      </c>
      <c r="E1909" t="s">
        <v>98</v>
      </c>
      <c r="F1909" s="7">
        <v>4041.0809676854301</v>
      </c>
      <c r="G1909" t="str">
        <f>VLOOKUP(мпф1[[#This Row],[артикул]],[1]!Таблица213[[code]:[упаковка]],4,FALSE)</f>
        <v>ОХЛ</v>
      </c>
      <c r="H1909" t="str">
        <f>VLOOKUP(мпф1[[#This Row],[артикул]],[1]!Таблица213[[code]:[упаковка]],5,FALSE)</f>
        <v>тушка</v>
      </c>
      <c r="I1909" s="7" cm="1">
        <f t="array" ref="I1909">INDEX('[1]прайс ЗПП'!$A$1:$D$1080,MATCH(1,(мпф1[[#This Row],[артикул]]='[1]прайс ЗПП'!$B$1:$B$1080)*(мпф1[[#This Row],[Source.Name.1]]='[1]прайс ЗПП'!$A$1:$A$1080),0),4)</f>
        <v>646.39418150639938</v>
      </c>
      <c r="J1909" s="7">
        <f>мпф1[[#This Row],[цена]]*мпф1[[#This Row],[объем]]</f>
        <v>2612131.2245081118</v>
      </c>
      <c r="K1909" s="7">
        <v>1696.5</v>
      </c>
      <c r="L1909" t="s">
        <v>187</v>
      </c>
    </row>
    <row r="1910" spans="1:12" x14ac:dyDescent="0.35">
      <c r="A1910" t="s">
        <v>149</v>
      </c>
      <c r="B1910" t="s">
        <v>97</v>
      </c>
      <c r="C1910" t="s">
        <v>97</v>
      </c>
      <c r="D1910">
        <f>VLOOKUP(мпф1[[#This Row],[Номенклатура]],[1]!Таблица213[[product_name]:[упаковка]],7,FALSE)</f>
        <v>981</v>
      </c>
      <c r="E1910" t="s">
        <v>203</v>
      </c>
      <c r="F1910" s="7">
        <v>1052.5763811775084</v>
      </c>
      <c r="G1910" t="str">
        <f>VLOOKUP(мпф1[[#This Row],[артикул]],[1]!Таблица213[[code]:[упаковка]],4,FALSE)</f>
        <v>ОХЛ</v>
      </c>
      <c r="H1910" t="str">
        <f>VLOOKUP(мпф1[[#This Row],[артикул]],[1]!Таблица213[[code]:[упаковка]],5,FALSE)</f>
        <v>крыло</v>
      </c>
      <c r="I1910" s="7" cm="1">
        <f t="array" ref="I1910">INDEX('[1]прайс ЗПП'!$A$1:$D$1080,MATCH(1,(мпф1[[#This Row],[артикул]]='[1]прайс ЗПП'!$B$1:$B$1080)*(мпф1[[#This Row],[Source.Name.1]]='[1]прайс ЗПП'!$A$1:$A$1080),0),4)</f>
        <v>646.14842783999984</v>
      </c>
      <c r="J1910" s="7">
        <f>мпф1[[#This Row],[цена]]*мпф1[[#This Row],[объем]]</f>
        <v>680120.57387936348</v>
      </c>
      <c r="K1910" s="7">
        <v>1000</v>
      </c>
      <c r="L1910" t="s">
        <v>187</v>
      </c>
    </row>
    <row r="1911" spans="1:12" x14ac:dyDescent="0.35">
      <c r="A1911" t="s">
        <v>149</v>
      </c>
      <c r="B1911" t="s">
        <v>97</v>
      </c>
      <c r="C1911" t="s">
        <v>97</v>
      </c>
      <c r="D1911">
        <f>VLOOKUP(мпф1[[#This Row],[Номенклатура]],[1]!Таблица213[[product_name]:[упаковка]],7,FALSE)</f>
        <v>984</v>
      </c>
      <c r="E1911" t="s">
        <v>101</v>
      </c>
      <c r="F1911" s="7">
        <v>1009.8663357776607</v>
      </c>
      <c r="G1911" t="str">
        <f>VLOOKUP(мпф1[[#This Row],[артикул]],[1]!Таблица213[[code]:[упаковка]],4,FALSE)</f>
        <v>ОХЛ</v>
      </c>
      <c r="H1911" t="str">
        <f>VLOOKUP(мпф1[[#This Row],[артикул]],[1]!Таблица213[[code]:[упаковка]],5,FALSE)</f>
        <v>четвертина</v>
      </c>
      <c r="I1911" s="7" cm="1">
        <f t="array" ref="I1911">INDEX('[1]прайс ЗПП'!$A$1:$D$1080,MATCH(1,(мпф1[[#This Row],[артикул]]='[1]прайс ЗПП'!$B$1:$B$1080)*(мпф1[[#This Row],[Source.Name.1]]='[1]прайс ЗПП'!$A$1:$A$1080),0),4)</f>
        <v>733.3570591674918</v>
      </c>
      <c r="J1911" s="7">
        <f>мпф1[[#This Row],[цена]]*мпф1[[#This Row],[объем]]</f>
        <v>740592.60615815606</v>
      </c>
      <c r="K1911" s="7">
        <v>502.35999999999996</v>
      </c>
      <c r="L1911" t="s">
        <v>187</v>
      </c>
    </row>
    <row r="1912" spans="1:12" x14ac:dyDescent="0.35">
      <c r="A1912" t="s">
        <v>149</v>
      </c>
      <c r="B1912" t="s">
        <v>97</v>
      </c>
      <c r="C1912" t="s">
        <v>97</v>
      </c>
      <c r="D1912">
        <f>VLOOKUP(мпф1[[#This Row],[Номенклатура]],[1]!Таблица213[[product_name]:[упаковка]],7,FALSE)</f>
        <v>978</v>
      </c>
      <c r="E1912" t="s">
        <v>98</v>
      </c>
      <c r="F1912" s="7">
        <v>20190.763240718145</v>
      </c>
      <c r="G1912" t="str">
        <f>VLOOKUP(мпф1[[#This Row],[артикул]],[1]!Таблица213[[code]:[упаковка]],4,FALSE)</f>
        <v>ОХЛ</v>
      </c>
      <c r="H1912" t="str">
        <f>VLOOKUP(мпф1[[#This Row],[артикул]],[1]!Таблица213[[code]:[упаковка]],5,FALSE)</f>
        <v>тушка</v>
      </c>
      <c r="I1912" s="7" cm="1">
        <f t="array" ref="I1912">INDEX('[1]прайс ЗПП'!$A$1:$D$1080,MATCH(1,(мпф1[[#This Row],[артикул]]='[1]прайс ЗПП'!$B$1:$B$1080)*(мпф1[[#This Row],[Source.Name.1]]='[1]прайс ЗПП'!$A$1:$A$1080),0),4)</f>
        <v>646.39418150639938</v>
      </c>
      <c r="J1912" s="7">
        <f>мпф1[[#This Row],[цена]]*мпф1[[#This Row],[объем]]</f>
        <v>13051191.878973501</v>
      </c>
      <c r="K1912" s="7">
        <v>10005</v>
      </c>
      <c r="L1912" t="s">
        <v>187</v>
      </c>
    </row>
    <row r="1913" spans="1:12" x14ac:dyDescent="0.35">
      <c r="A1913" t="s">
        <v>149</v>
      </c>
      <c r="B1913" t="s">
        <v>97</v>
      </c>
      <c r="C1913" t="s">
        <v>97</v>
      </c>
      <c r="D1913">
        <f>VLOOKUP(мпф1[[#This Row],[Номенклатура]],[1]!Таблица213[[product_name]:[упаковка]],7,FALSE)</f>
        <v>982</v>
      </c>
      <c r="E1913" t="s">
        <v>100</v>
      </c>
      <c r="F1913" s="7">
        <v>2019.5307184834733</v>
      </c>
      <c r="G1913" t="str">
        <f>VLOOKUP(мпф1[[#This Row],[артикул]],[1]!Таблица213[[code]:[упаковка]],4,FALSE)</f>
        <v>ОХЛ</v>
      </c>
      <c r="H1913" t="str">
        <f>VLOOKUP(мпф1[[#This Row],[артикул]],[1]!Таблица213[[code]:[упаковка]],5,FALSE)</f>
        <v>филе</v>
      </c>
      <c r="I1913" s="7" cm="1">
        <f t="array" ref="I1913">INDEX('[1]прайс ЗПП'!$A$1:$D$1080,MATCH(1,(мпф1[[#This Row],[артикул]]='[1]прайс ЗПП'!$B$1:$B$1080)*(мпф1[[#This Row],[Source.Name.1]]='[1]прайс ЗПП'!$A$1:$A$1080),0),4)</f>
        <v>840.55517301709324</v>
      </c>
      <c r="J1913" s="7">
        <f>мпф1[[#This Row],[цена]]*мпф1[[#This Row],[объем]]</f>
        <v>1697526.9924882106</v>
      </c>
      <c r="K1913" s="7">
        <v>1996.8809999999999</v>
      </c>
      <c r="L1913" t="s">
        <v>187</v>
      </c>
    </row>
    <row r="1914" spans="1:12" x14ac:dyDescent="0.35">
      <c r="A1914" t="s">
        <v>149</v>
      </c>
      <c r="B1914" t="s">
        <v>97</v>
      </c>
      <c r="C1914" t="s">
        <v>97</v>
      </c>
      <c r="D1914">
        <f>VLOOKUP(мпф1[[#This Row],[Номенклатура]],[1]!Таблица213[[product_name]:[упаковка]],7,FALSE)</f>
        <v>978</v>
      </c>
      <c r="E1914" t="s">
        <v>98</v>
      </c>
      <c r="F1914" s="7">
        <v>1508.0845640275336</v>
      </c>
      <c r="G1914" t="str">
        <f>VLOOKUP(мпф1[[#This Row],[артикул]],[1]!Таблица213[[code]:[упаковка]],4,FALSE)</f>
        <v>ОХЛ</v>
      </c>
      <c r="H1914" t="str">
        <f>VLOOKUP(мпф1[[#This Row],[артикул]],[1]!Таблица213[[code]:[упаковка]],5,FALSE)</f>
        <v>тушка</v>
      </c>
      <c r="I1914" s="7" cm="1">
        <f t="array" ref="I1914">INDEX('[1]прайс ЗПП'!$A$1:$D$1080,MATCH(1,(мпф1[[#This Row],[артикул]]='[1]прайс ЗПП'!$B$1:$B$1080)*(мпф1[[#This Row],[Source.Name.1]]='[1]прайс ЗПП'!$A$1:$A$1080),0),4)</f>
        <v>646.39418150639938</v>
      </c>
      <c r="J1914" s="7">
        <f>мпф1[[#This Row],[цена]]*мпф1[[#This Row],[объем]]</f>
        <v>974817.0874070127</v>
      </c>
      <c r="K1914" s="7">
        <v>996</v>
      </c>
      <c r="L1914" t="s">
        <v>187</v>
      </c>
    </row>
    <row r="1915" spans="1:12" x14ac:dyDescent="0.35">
      <c r="A1915" t="s">
        <v>149</v>
      </c>
      <c r="B1915" t="s">
        <v>97</v>
      </c>
      <c r="C1915" t="s">
        <v>97</v>
      </c>
      <c r="D1915">
        <f>VLOOKUP(мпф1[[#This Row],[Номенклатура]],[1]!Таблица213[[product_name]:[упаковка]],7,FALSE)</f>
        <v>984</v>
      </c>
      <c r="E1915" t="s">
        <v>101</v>
      </c>
      <c r="F1915" s="7">
        <v>705.52305650220126</v>
      </c>
      <c r="G1915" t="str">
        <f>VLOOKUP(мпф1[[#This Row],[артикул]],[1]!Таблица213[[code]:[упаковка]],4,FALSE)</f>
        <v>ОХЛ</v>
      </c>
      <c r="H1915" t="str">
        <f>VLOOKUP(мпф1[[#This Row],[артикул]],[1]!Таблица213[[code]:[упаковка]],5,FALSE)</f>
        <v>четвертина</v>
      </c>
      <c r="I1915" s="7" cm="1">
        <f t="array" ref="I1915">INDEX('[1]прайс ЗПП'!$A$1:$D$1080,MATCH(1,(мпф1[[#This Row],[артикул]]='[1]прайс ЗПП'!$B$1:$B$1080)*(мпф1[[#This Row],[Source.Name.1]]='[1]прайс ЗПП'!$A$1:$A$1080),0),4)</f>
        <v>733.3570591674918</v>
      </c>
      <c r="J1915" s="7">
        <f>мпф1[[#This Row],[цена]]*мпф1[[#This Row],[объем]]</f>
        <v>517400.31389131449</v>
      </c>
      <c r="K1915" s="7">
        <v>996</v>
      </c>
      <c r="L1915" t="s">
        <v>187</v>
      </c>
    </row>
    <row r="1916" spans="1:12" x14ac:dyDescent="0.35">
      <c r="A1916" t="s">
        <v>149</v>
      </c>
      <c r="B1916" t="s">
        <v>97</v>
      </c>
      <c r="C1916" t="s">
        <v>97</v>
      </c>
      <c r="D1916">
        <f>VLOOKUP(мпф1[[#This Row],[Номенклатура]],[1]!Таблица213[[product_name]:[упаковка]],7,FALSE)</f>
        <v>983</v>
      </c>
      <c r="E1916" t="s">
        <v>181</v>
      </c>
      <c r="F1916" s="7">
        <v>1509.5588214520267</v>
      </c>
      <c r="G1916" t="str">
        <f>VLOOKUP(мпф1[[#This Row],[артикул]],[1]!Таблица213[[code]:[упаковка]],4,FALSE)</f>
        <v>ОХЛ</v>
      </c>
      <c r="H1916" t="str">
        <f>VLOOKUP(мпф1[[#This Row],[артикул]],[1]!Таблица213[[code]:[упаковка]],5,FALSE)</f>
        <v>грудка</v>
      </c>
      <c r="I1916" s="7" cm="1">
        <f t="array" ref="I1916">INDEX('[1]прайс ЗПП'!$A$1:$D$1080,MATCH(1,(мпф1[[#This Row],[артикул]]='[1]прайс ЗПП'!$B$1:$B$1080)*(мпф1[[#This Row],[Source.Name.1]]='[1]прайс ЗПП'!$A$1:$A$1080),0),4)</f>
        <v>981.05968962064514</v>
      </c>
      <c r="J1916" s="7">
        <f>мпф1[[#This Row],[цена]]*мпф1[[#This Row],[объем]]</f>
        <v>1480967.3088378322</v>
      </c>
      <c r="K1916" s="7">
        <v>10000</v>
      </c>
      <c r="L1916" t="s">
        <v>187</v>
      </c>
    </row>
    <row r="1917" spans="1:12" x14ac:dyDescent="0.35">
      <c r="A1917" t="s">
        <v>149</v>
      </c>
      <c r="B1917" t="s">
        <v>97</v>
      </c>
      <c r="C1917" t="s">
        <v>97</v>
      </c>
      <c r="D1917">
        <f>VLOOKUP(мпф1[[#This Row],[Номенклатура]],[1]!Таблица213[[product_name]:[упаковка]],7,FALSE)</f>
        <v>981</v>
      </c>
      <c r="E1917" t="s">
        <v>203</v>
      </c>
      <c r="F1917" s="7">
        <v>1407.6623892855837</v>
      </c>
      <c r="G1917" t="str">
        <f>VLOOKUP(мпф1[[#This Row],[артикул]],[1]!Таблица213[[code]:[упаковка]],4,FALSE)</f>
        <v>ОХЛ</v>
      </c>
      <c r="H1917" t="str">
        <f>VLOOKUP(мпф1[[#This Row],[артикул]],[1]!Таблица213[[code]:[упаковка]],5,FALSE)</f>
        <v>крыло</v>
      </c>
      <c r="I1917" s="7" cm="1">
        <f t="array" ref="I1917">INDEX('[1]прайс ЗПП'!$A$1:$D$1080,MATCH(1,(мпф1[[#This Row],[артикул]]='[1]прайс ЗПП'!$B$1:$B$1080)*(мпф1[[#This Row],[Source.Name.1]]='[1]прайс ЗПП'!$A$1:$A$1080),0),4)</f>
        <v>646.14842783999984</v>
      </c>
      <c r="J1917" s="7">
        <f>мпф1[[#This Row],[цена]]*мпф1[[#This Row],[объем]]</f>
        <v>909558.8397663777</v>
      </c>
      <c r="K1917" s="7">
        <v>3001.5</v>
      </c>
      <c r="L1917" t="s">
        <v>187</v>
      </c>
    </row>
    <row r="1918" spans="1:12" x14ac:dyDescent="0.35">
      <c r="A1918" t="s">
        <v>149</v>
      </c>
      <c r="B1918" t="s">
        <v>97</v>
      </c>
      <c r="C1918" t="s">
        <v>97</v>
      </c>
      <c r="D1918">
        <f>VLOOKUP(мпф1[[#This Row],[Номенклатура]],[1]!Таблица213[[product_name]:[упаковка]],7,FALSE)</f>
        <v>981</v>
      </c>
      <c r="E1918" t="s">
        <v>203</v>
      </c>
      <c r="F1918" s="7">
        <v>697.4903730694333</v>
      </c>
      <c r="G1918" t="str">
        <f>VLOOKUP(мпф1[[#This Row],[артикул]],[1]!Таблица213[[code]:[упаковка]],4,FALSE)</f>
        <v>ОХЛ</v>
      </c>
      <c r="H1918" t="str">
        <f>VLOOKUP(мпф1[[#This Row],[артикул]],[1]!Таблица213[[code]:[упаковка]],5,FALSE)</f>
        <v>крыло</v>
      </c>
      <c r="I1918" s="7" cm="1">
        <f t="array" ref="I1918">INDEX('[1]прайс ЗПП'!$A$1:$D$1080,MATCH(1,(мпф1[[#This Row],[артикул]]='[1]прайс ЗПП'!$B$1:$B$1080)*(мпф1[[#This Row],[Source.Name.1]]='[1]прайс ЗПП'!$A$1:$A$1080),0),4)</f>
        <v>646.14842783999984</v>
      </c>
      <c r="J1918" s="7">
        <f>мпф1[[#This Row],[цена]]*мпф1[[#This Row],[объем]]</f>
        <v>450682.30799234932</v>
      </c>
      <c r="K1918" s="7">
        <v>3001.6009999999997</v>
      </c>
      <c r="L1918" t="s">
        <v>187</v>
      </c>
    </row>
    <row r="1919" spans="1:12" x14ac:dyDescent="0.35">
      <c r="A1919" t="s">
        <v>149</v>
      </c>
      <c r="B1919" t="s">
        <v>97</v>
      </c>
      <c r="C1919" t="s">
        <v>97</v>
      </c>
      <c r="D1919">
        <f>VLOOKUP(мпф1[[#This Row],[Номенклатура]],[1]!Таблица213[[product_name]:[упаковка]],7,FALSE)</f>
        <v>982</v>
      </c>
      <c r="E1919" t="s">
        <v>100</v>
      </c>
      <c r="F1919" s="7">
        <v>9087.8882331756286</v>
      </c>
      <c r="G1919" t="str">
        <f>VLOOKUP(мпф1[[#This Row],[артикул]],[1]!Таблица213[[code]:[упаковка]],4,FALSE)</f>
        <v>ОХЛ</v>
      </c>
      <c r="H1919" t="str">
        <f>VLOOKUP(мпф1[[#This Row],[артикул]],[1]!Таблица213[[code]:[упаковка]],5,FALSE)</f>
        <v>филе</v>
      </c>
      <c r="I1919" s="7" cm="1">
        <f t="array" ref="I1919">INDEX('[1]прайс ЗПП'!$A$1:$D$1080,MATCH(1,(мпф1[[#This Row],[артикул]]='[1]прайс ЗПП'!$B$1:$B$1080)*(мпф1[[#This Row],[Source.Name.1]]='[1]прайс ЗПП'!$A$1:$A$1080),0),4)</f>
        <v>840.55517301709324</v>
      </c>
      <c r="J1919" s="7">
        <f>мпф1[[#This Row],[цена]]*мпф1[[#This Row],[объем]]</f>
        <v>7638871.4661969459</v>
      </c>
      <c r="K1919" s="7">
        <v>3996</v>
      </c>
      <c r="L1919" t="s">
        <v>187</v>
      </c>
    </row>
    <row r="1920" spans="1:12" x14ac:dyDescent="0.35">
      <c r="A1920" t="s">
        <v>149</v>
      </c>
      <c r="B1920" t="s">
        <v>97</v>
      </c>
      <c r="C1920" t="s">
        <v>97</v>
      </c>
      <c r="D1920">
        <f>VLOOKUP(мпф1[[#This Row],[Номенклатура]],[1]!Таблица213[[product_name]:[упаковка]],7,FALSE)</f>
        <v>1614</v>
      </c>
      <c r="E1920" t="s">
        <v>205</v>
      </c>
      <c r="F1920" s="7">
        <v>1005.7262978047696</v>
      </c>
      <c r="G1920" t="str">
        <f>VLOOKUP(мпф1[[#This Row],[артикул]],[1]!Таблица213[[code]:[упаковка]],4,FALSE)</f>
        <v>ОХЛ</v>
      </c>
      <c r="H1920" t="str">
        <f>VLOOKUP(мпф1[[#This Row],[артикул]],[1]!Таблица213[[code]:[упаковка]],5,FALSE)</f>
        <v>бедро</v>
      </c>
      <c r="I1920" s="7" cm="1">
        <f t="array" ref="I1920">INDEX('[1]прайс ЗПП'!$A$1:$D$1080,MATCH(1,(мпф1[[#This Row],[артикул]]='[1]прайс ЗПП'!$B$1:$B$1080)*(мпф1[[#This Row],[Source.Name.1]]='[1]прайс ЗПП'!$A$1:$A$1080),0),4)</f>
        <v>679.94339947746823</v>
      </c>
      <c r="J1920" s="7">
        <f>мпф1[[#This Row],[цена]]*мпф1[[#This Row],[объем]]</f>
        <v>683836.95787326363</v>
      </c>
      <c r="K1920" s="7">
        <v>996</v>
      </c>
      <c r="L1920" t="s">
        <v>187</v>
      </c>
    </row>
    <row r="1921" spans="1:12" x14ac:dyDescent="0.35">
      <c r="A1921" t="s">
        <v>149</v>
      </c>
      <c r="B1921" t="s">
        <v>97</v>
      </c>
      <c r="C1921" t="s">
        <v>97</v>
      </c>
      <c r="D1921">
        <f>VLOOKUP(мпф1[[#This Row],[Номенклатура]],[1]!Таблица213[[product_name]:[упаковка]],7,FALSE)</f>
        <v>978</v>
      </c>
      <c r="E1921" t="s">
        <v>98</v>
      </c>
      <c r="F1921" s="7">
        <v>2518.3548059488912</v>
      </c>
      <c r="G1921" t="str">
        <f>VLOOKUP(мпф1[[#This Row],[артикул]],[1]!Таблица213[[code]:[упаковка]],4,FALSE)</f>
        <v>ОХЛ</v>
      </c>
      <c r="H1921" t="str">
        <f>VLOOKUP(мпф1[[#This Row],[артикул]],[1]!Таблица213[[code]:[упаковка]],5,FALSE)</f>
        <v>тушка</v>
      </c>
      <c r="I1921" s="7" cm="1">
        <f t="array" ref="I1921">INDEX('[1]прайс ЗПП'!$A$1:$D$1080,MATCH(1,(мпф1[[#This Row],[артикул]]='[1]прайс ЗПП'!$B$1:$B$1080)*(мпф1[[#This Row],[Source.Name.1]]='[1]прайс ЗПП'!$A$1:$A$1080),0),4)</f>
        <v>646.39418150639938</v>
      </c>
      <c r="J1921" s="7">
        <f>мпф1[[#This Row],[цена]]*мпф1[[#This Row],[объем]]</f>
        <v>1627849.8935340408</v>
      </c>
      <c r="K1921" s="7">
        <v>498.32</v>
      </c>
      <c r="L1921" t="s">
        <v>187</v>
      </c>
    </row>
    <row r="1922" spans="1:12" x14ac:dyDescent="0.35">
      <c r="A1922" t="s">
        <v>149</v>
      </c>
      <c r="B1922" t="s">
        <v>97</v>
      </c>
      <c r="C1922" t="s">
        <v>97</v>
      </c>
      <c r="D1922">
        <f>VLOOKUP(мпф1[[#This Row],[Номенклатура]],[1]!Таблица213[[product_name]:[упаковка]],7,FALSE)</f>
        <v>981</v>
      </c>
      <c r="E1922" t="s">
        <v>203</v>
      </c>
      <c r="F1922" s="7">
        <v>215.58793349418846</v>
      </c>
      <c r="G1922" t="str">
        <f>VLOOKUP(мпф1[[#This Row],[артикул]],[1]!Таблица213[[code]:[упаковка]],4,FALSE)</f>
        <v>ОХЛ</v>
      </c>
      <c r="H1922" t="str">
        <f>VLOOKUP(мпф1[[#This Row],[артикул]],[1]!Таблица213[[code]:[упаковка]],5,FALSE)</f>
        <v>крыло</v>
      </c>
      <c r="I1922" s="7" cm="1">
        <f t="array" ref="I1922">INDEX('[1]прайс ЗПП'!$A$1:$D$1080,MATCH(1,(мпф1[[#This Row],[артикул]]='[1]прайс ЗПП'!$B$1:$B$1080)*(мпф1[[#This Row],[Source.Name.1]]='[1]прайс ЗПП'!$A$1:$A$1080),0),4)</f>
        <v>646.14842783999984</v>
      </c>
      <c r="J1922" s="7">
        <f>мпф1[[#This Row],[цена]]*мпф1[[#This Row],[объем]]</f>
        <v>139301.80428854431</v>
      </c>
      <c r="K1922" s="7">
        <v>11000</v>
      </c>
      <c r="L1922" t="s">
        <v>187</v>
      </c>
    </row>
    <row r="1923" spans="1:12" x14ac:dyDescent="0.35">
      <c r="A1923" t="s">
        <v>149</v>
      </c>
      <c r="B1923" t="s">
        <v>97</v>
      </c>
      <c r="C1923" t="s">
        <v>97</v>
      </c>
      <c r="D1923">
        <f>VLOOKUP(мпф1[[#This Row],[Номенклатура]],[1]!Таблица213[[product_name]:[упаковка]],7,FALSE)</f>
        <v>982</v>
      </c>
      <c r="E1923" t="s">
        <v>100</v>
      </c>
      <c r="F1923" s="7">
        <v>3029.2960777252097</v>
      </c>
      <c r="G1923" t="str">
        <f>VLOOKUP(мпф1[[#This Row],[артикул]],[1]!Таблица213[[code]:[упаковка]],4,FALSE)</f>
        <v>ОХЛ</v>
      </c>
      <c r="H1923" t="str">
        <f>VLOOKUP(мпф1[[#This Row],[артикул]],[1]!Таблица213[[code]:[упаковка]],5,FALSE)</f>
        <v>филе</v>
      </c>
      <c r="I1923" s="7" cm="1">
        <f t="array" ref="I1923">INDEX('[1]прайс ЗПП'!$A$1:$D$1080,MATCH(1,(мпф1[[#This Row],[артикул]]='[1]прайс ЗПП'!$B$1:$B$1080)*(мпф1[[#This Row],[Source.Name.1]]='[1]прайс ЗПП'!$A$1:$A$1080),0),4)</f>
        <v>840.55517301709324</v>
      </c>
      <c r="J1923" s="7">
        <f>мпф1[[#This Row],[цена]]*мпф1[[#This Row],[объем]]</f>
        <v>2546290.4887323156</v>
      </c>
      <c r="K1923" s="7">
        <v>7000.7</v>
      </c>
      <c r="L1923" t="s">
        <v>187</v>
      </c>
    </row>
    <row r="1924" spans="1:12" x14ac:dyDescent="0.35">
      <c r="A1924" t="s">
        <v>149</v>
      </c>
      <c r="B1924" t="s">
        <v>97</v>
      </c>
      <c r="C1924" t="s">
        <v>97</v>
      </c>
      <c r="D1924">
        <f>VLOOKUP(мпф1[[#This Row],[Номенклатура]],[1]!Таблица213[[product_name]:[упаковка]],7,FALSE)</f>
        <v>978</v>
      </c>
      <c r="E1924" t="s">
        <v>98</v>
      </c>
      <c r="F1924" s="7">
        <v>2020.540483842715</v>
      </c>
      <c r="G1924" t="str">
        <f>VLOOKUP(мпф1[[#This Row],[артикул]],[1]!Таблица213[[code]:[упаковка]],4,FALSE)</f>
        <v>ОХЛ</v>
      </c>
      <c r="H1924" t="str">
        <f>VLOOKUP(мпф1[[#This Row],[артикул]],[1]!Таблица213[[code]:[упаковка]],5,FALSE)</f>
        <v>тушка</v>
      </c>
      <c r="I1924" s="7" cm="1">
        <f t="array" ref="I1924">INDEX('[1]прайс ЗПП'!$A$1:$D$1080,MATCH(1,(мпф1[[#This Row],[артикул]]='[1]прайс ЗПП'!$B$1:$B$1080)*(мпф1[[#This Row],[Source.Name.1]]='[1]прайс ЗПП'!$A$1:$A$1080),0),4)</f>
        <v>646.39418150639938</v>
      </c>
      <c r="J1924" s="7">
        <f>мпф1[[#This Row],[цена]]*мпф1[[#This Row],[объем]]</f>
        <v>1306065.6122540559</v>
      </c>
      <c r="K1924" s="7">
        <v>7003.5</v>
      </c>
      <c r="L1924" t="s">
        <v>187</v>
      </c>
    </row>
    <row r="1925" spans="1:12" x14ac:dyDescent="0.35">
      <c r="A1925" t="s">
        <v>149</v>
      </c>
      <c r="B1925" t="s">
        <v>97</v>
      </c>
      <c r="C1925" t="s">
        <v>97</v>
      </c>
      <c r="D1925">
        <f>VLOOKUP(мпф1[[#This Row],[Номенклатура]],[1]!Таблица213[[product_name]:[упаковка]],7,FALSE)</f>
        <v>984</v>
      </c>
      <c r="E1925" t="s">
        <v>101</v>
      </c>
      <c r="F1925" s="7">
        <v>304.34327927545939</v>
      </c>
      <c r="G1925" t="str">
        <f>VLOOKUP(мпф1[[#This Row],[артикул]],[1]!Таблица213[[code]:[упаковка]],4,FALSE)</f>
        <v>ОХЛ</v>
      </c>
      <c r="H1925" t="str">
        <f>VLOOKUP(мпф1[[#This Row],[артикул]],[1]!Таблица213[[code]:[упаковка]],5,FALSE)</f>
        <v>четвертина</v>
      </c>
      <c r="I1925" s="7" cm="1">
        <f t="array" ref="I1925">INDEX('[1]прайс ЗПП'!$A$1:$D$1080,MATCH(1,(мпф1[[#This Row],[артикул]]='[1]прайс ЗПП'!$B$1:$B$1080)*(мпф1[[#This Row],[Source.Name.1]]='[1]прайс ЗПП'!$A$1:$A$1080),0),4)</f>
        <v>733.3570591674918</v>
      </c>
      <c r="J1925" s="7">
        <f>мпф1[[#This Row],[цена]]*мпф1[[#This Row],[объем]]</f>
        <v>223192.29226684154</v>
      </c>
      <c r="K1925" s="7">
        <v>19995.5</v>
      </c>
      <c r="L1925" t="s">
        <v>187</v>
      </c>
    </row>
    <row r="1926" spans="1:12" x14ac:dyDescent="0.35">
      <c r="A1926" t="s">
        <v>149</v>
      </c>
      <c r="B1926" t="s">
        <v>97</v>
      </c>
      <c r="C1926" t="s">
        <v>97</v>
      </c>
      <c r="D1926">
        <f>VLOOKUP(мпф1[[#This Row],[Номенклатура]],[1]!Таблица213[[product_name]:[упаковка]],7,FALSE)</f>
        <v>981</v>
      </c>
      <c r="E1926" t="s">
        <v>203</v>
      </c>
      <c r="F1926" s="7">
        <v>215.58793349418846</v>
      </c>
      <c r="G1926" t="str">
        <f>VLOOKUP(мпф1[[#This Row],[артикул]],[1]!Таблица213[[code]:[упаковка]],4,FALSE)</f>
        <v>ОХЛ</v>
      </c>
      <c r="H1926" t="str">
        <f>VLOOKUP(мпф1[[#This Row],[артикул]],[1]!Таблица213[[code]:[упаковка]],5,FALSE)</f>
        <v>крыло</v>
      </c>
      <c r="I1926" s="7" cm="1">
        <f t="array" ref="I1926">INDEX('[1]прайс ЗПП'!$A$1:$D$1080,MATCH(1,(мпф1[[#This Row],[артикул]]='[1]прайс ЗПП'!$B$1:$B$1080)*(мпф1[[#This Row],[Source.Name.1]]='[1]прайс ЗПП'!$A$1:$A$1080),0),4)</f>
        <v>646.14842783999984</v>
      </c>
      <c r="J1926" s="7">
        <f>мпф1[[#This Row],[цена]]*мпф1[[#This Row],[объем]]</f>
        <v>139301.80428854431</v>
      </c>
      <c r="K1926" s="7">
        <v>5002.5</v>
      </c>
      <c r="L1926" t="s">
        <v>187</v>
      </c>
    </row>
    <row r="1927" spans="1:12" x14ac:dyDescent="0.35">
      <c r="A1927" t="s">
        <v>149</v>
      </c>
      <c r="B1927" t="s">
        <v>97</v>
      </c>
      <c r="C1927" t="s">
        <v>97</v>
      </c>
      <c r="D1927">
        <f>VLOOKUP(мпф1[[#This Row],[Номенклатура]],[1]!Таблица213[[product_name]:[упаковка]],7,FALSE)</f>
        <v>982</v>
      </c>
      <c r="E1927" t="s">
        <v>100</v>
      </c>
      <c r="F1927" s="7">
        <v>2019.5307184834733</v>
      </c>
      <c r="G1927" t="str">
        <f>VLOOKUP(мпф1[[#This Row],[артикул]],[1]!Таблица213[[code]:[упаковка]],4,FALSE)</f>
        <v>ОХЛ</v>
      </c>
      <c r="H1927" t="str">
        <f>VLOOKUP(мпф1[[#This Row],[артикул]],[1]!Таблица213[[code]:[упаковка]],5,FALSE)</f>
        <v>филе</v>
      </c>
      <c r="I1927" s="7" cm="1">
        <f t="array" ref="I1927">INDEX('[1]прайс ЗПП'!$A$1:$D$1080,MATCH(1,(мпф1[[#This Row],[артикул]]='[1]прайс ЗПП'!$B$1:$B$1080)*(мпф1[[#This Row],[Source.Name.1]]='[1]прайс ЗПП'!$A$1:$A$1080),0),4)</f>
        <v>840.55517301709324</v>
      </c>
      <c r="J1927" s="7">
        <f>мпф1[[#This Row],[цена]]*мпф1[[#This Row],[объем]]</f>
        <v>1697526.9924882106</v>
      </c>
      <c r="K1927" s="7">
        <v>2001</v>
      </c>
      <c r="L1927" t="s">
        <v>187</v>
      </c>
    </row>
    <row r="1928" spans="1:12" x14ac:dyDescent="0.35">
      <c r="A1928" t="s">
        <v>149</v>
      </c>
      <c r="B1928" t="s">
        <v>97</v>
      </c>
      <c r="C1928" t="s">
        <v>97</v>
      </c>
      <c r="D1928">
        <f>VLOOKUP(мпф1[[#This Row],[Номенклатура]],[1]!Таблица213[[product_name]:[упаковка]],7,FALSE)</f>
        <v>983</v>
      </c>
      <c r="E1928" t="s">
        <v>181</v>
      </c>
      <c r="F1928" s="7">
        <v>4038.0698473841712</v>
      </c>
      <c r="G1928" t="str">
        <f>VLOOKUP(мпф1[[#This Row],[артикул]],[1]!Таблица213[[code]:[упаковка]],4,FALSE)</f>
        <v>ОХЛ</v>
      </c>
      <c r="H1928" t="str">
        <f>VLOOKUP(мпф1[[#This Row],[артикул]],[1]!Таблица213[[code]:[упаковка]],5,FALSE)</f>
        <v>грудка</v>
      </c>
      <c r="I1928" s="7" cm="1">
        <f t="array" ref="I1928">INDEX('[1]прайс ЗПП'!$A$1:$D$1080,MATCH(1,(мпф1[[#This Row],[артикул]]='[1]прайс ЗПП'!$B$1:$B$1080)*(мпф1[[#This Row],[Source.Name.1]]='[1]прайс ЗПП'!$A$1:$A$1080),0),4)</f>
        <v>981.05968962064514</v>
      </c>
      <c r="J1928" s="7">
        <f>мпф1[[#This Row],[цена]]*мпф1[[#This Row],[объем]]</f>
        <v>3961587.5511412011</v>
      </c>
      <c r="K1928" s="7">
        <v>5002.5</v>
      </c>
      <c r="L1928" t="s">
        <v>187</v>
      </c>
    </row>
    <row r="1929" spans="1:12" x14ac:dyDescent="0.35">
      <c r="A1929" t="s">
        <v>149</v>
      </c>
      <c r="B1929" t="s">
        <v>97</v>
      </c>
      <c r="C1929" t="s">
        <v>97</v>
      </c>
      <c r="D1929">
        <f>VLOOKUP(мпф1[[#This Row],[Номенклатура]],[1]!Таблица213[[product_name]:[упаковка]],7,FALSE)</f>
        <v>978</v>
      </c>
      <c r="E1929" t="s">
        <v>98</v>
      </c>
      <c r="F1929" s="7">
        <v>15139.412031111357</v>
      </c>
      <c r="G1929" t="str">
        <f>VLOOKUP(мпф1[[#This Row],[артикул]],[1]!Таблица213[[code]:[упаковка]],4,FALSE)</f>
        <v>ОХЛ</v>
      </c>
      <c r="H1929" t="str">
        <f>VLOOKUP(мпф1[[#This Row],[артикул]],[1]!Таблица213[[code]:[упаковка]],5,FALSE)</f>
        <v>тушка</v>
      </c>
      <c r="I1929" s="7" cm="1">
        <f t="array" ref="I1929">INDEX('[1]прайс ЗПП'!$A$1:$D$1080,MATCH(1,(мпф1[[#This Row],[артикул]]='[1]прайс ЗПП'!$B$1:$B$1080)*(мпф1[[#This Row],[Source.Name.1]]='[1]прайс ЗПП'!$A$1:$A$1080),0),4)</f>
        <v>646.39418150639938</v>
      </c>
      <c r="J1929" s="7">
        <f>мпф1[[#This Row],[цена]]*мпф1[[#This Row],[объем]]</f>
        <v>9786027.84833836</v>
      </c>
      <c r="K1929" s="7">
        <v>1996.8809999999999</v>
      </c>
      <c r="L1929" t="s">
        <v>187</v>
      </c>
    </row>
    <row r="1930" spans="1:12" x14ac:dyDescent="0.35">
      <c r="A1930" t="s">
        <v>149</v>
      </c>
      <c r="B1930" t="s">
        <v>97</v>
      </c>
      <c r="C1930" t="s">
        <v>97</v>
      </c>
      <c r="D1930">
        <f>VLOOKUP(мпф1[[#This Row],[Номенклатура]],[1]!Таблица213[[product_name]:[упаковка]],7,FALSE)</f>
        <v>982</v>
      </c>
      <c r="E1930" t="s">
        <v>100</v>
      </c>
      <c r="F1930" s="7">
        <v>4039.0614369669465</v>
      </c>
      <c r="G1930" t="str">
        <f>VLOOKUP(мпф1[[#This Row],[артикул]],[1]!Таблица213[[code]:[упаковка]],4,FALSE)</f>
        <v>ОХЛ</v>
      </c>
      <c r="H1930" t="str">
        <f>VLOOKUP(мпф1[[#This Row],[артикул]],[1]!Таблица213[[code]:[упаковка]],5,FALSE)</f>
        <v>филе</v>
      </c>
      <c r="I1930" s="7" cm="1">
        <f t="array" ref="I1930">INDEX('[1]прайс ЗПП'!$A$1:$D$1080,MATCH(1,(мпф1[[#This Row],[артикул]]='[1]прайс ЗПП'!$B$1:$B$1080)*(мпф1[[#This Row],[Source.Name.1]]='[1]прайс ЗПП'!$A$1:$A$1080),0),4)</f>
        <v>840.55517301709324</v>
      </c>
      <c r="J1930" s="7">
        <f>мпф1[[#This Row],[цена]]*мпф1[[#This Row],[объем]]</f>
        <v>3395053.9849764211</v>
      </c>
      <c r="K1930" s="7">
        <v>493.2</v>
      </c>
      <c r="L1930" t="s">
        <v>187</v>
      </c>
    </row>
    <row r="1931" spans="1:12" x14ac:dyDescent="0.35">
      <c r="A1931" t="s">
        <v>149</v>
      </c>
      <c r="B1931" t="s">
        <v>97</v>
      </c>
      <c r="C1931" t="s">
        <v>97</v>
      </c>
      <c r="D1931">
        <f>VLOOKUP(мпф1[[#This Row],[Номенклатура]],[1]!Таблица213[[product_name]:[упаковка]],7,FALSE)</f>
        <v>984</v>
      </c>
      <c r="E1931" t="s">
        <v>101</v>
      </c>
      <c r="F1931" s="7">
        <v>7069.0643504436257</v>
      </c>
      <c r="G1931" t="str">
        <f>VLOOKUP(мпф1[[#This Row],[артикул]],[1]!Таблица213[[code]:[упаковка]],4,FALSE)</f>
        <v>ОХЛ</v>
      </c>
      <c r="H1931" t="str">
        <f>VLOOKUP(мпф1[[#This Row],[артикул]],[1]!Таблица213[[code]:[упаковка]],5,FALSE)</f>
        <v>четвертина</v>
      </c>
      <c r="I1931" s="7" cm="1">
        <f t="array" ref="I1931">INDEX('[1]прайс ЗПП'!$A$1:$D$1080,MATCH(1,(мпф1[[#This Row],[артикул]]='[1]прайс ЗПП'!$B$1:$B$1080)*(мпф1[[#This Row],[Source.Name.1]]='[1]прайс ЗПП'!$A$1:$A$1080),0),4)</f>
        <v>733.3570591674918</v>
      </c>
      <c r="J1931" s="7">
        <f>мпф1[[#This Row],[цена]]*мпф1[[#This Row],[объем]]</f>
        <v>5184148.2431070926</v>
      </c>
      <c r="K1931" s="7">
        <v>5500</v>
      </c>
      <c r="L1931" t="s">
        <v>187</v>
      </c>
    </row>
    <row r="1932" spans="1:12" x14ac:dyDescent="0.35">
      <c r="A1932" t="s">
        <v>149</v>
      </c>
      <c r="B1932" t="s">
        <v>97</v>
      </c>
      <c r="C1932" t="s">
        <v>97</v>
      </c>
      <c r="D1932">
        <f>VLOOKUP(мпф1[[#This Row],[Номенклатура]],[1]!Таблица213[[product_name]:[упаковка]],7,FALSE)</f>
        <v>978</v>
      </c>
      <c r="E1932" t="s">
        <v>98</v>
      </c>
      <c r="F1932" s="7">
        <v>1010.2702419213575</v>
      </c>
      <c r="G1932" t="str">
        <f>VLOOKUP(мпф1[[#This Row],[артикул]],[1]!Таблица213[[code]:[упаковка]],4,FALSE)</f>
        <v>ОХЛ</v>
      </c>
      <c r="H1932" t="str">
        <f>VLOOKUP(мпф1[[#This Row],[артикул]],[1]!Таблица213[[code]:[упаковка]],5,FALSE)</f>
        <v>тушка</v>
      </c>
      <c r="I1932" s="7" cm="1">
        <f t="array" ref="I1932">INDEX('[1]прайс ЗПП'!$A$1:$D$1080,MATCH(1,(мпф1[[#This Row],[артикул]]='[1]прайс ЗПП'!$B$1:$B$1080)*(мпф1[[#This Row],[Source.Name.1]]='[1]прайс ЗПП'!$A$1:$A$1080),0),4)</f>
        <v>646.39418150639938</v>
      </c>
      <c r="J1932" s="7">
        <f>мпф1[[#This Row],[цена]]*мпф1[[#This Row],[объем]]</f>
        <v>653032.80612702796</v>
      </c>
      <c r="K1932" s="7">
        <v>298.99200000000002</v>
      </c>
      <c r="L1932" t="s">
        <v>187</v>
      </c>
    </row>
    <row r="1933" spans="1:12" x14ac:dyDescent="0.35">
      <c r="A1933" t="s">
        <v>149</v>
      </c>
      <c r="B1933" t="s">
        <v>97</v>
      </c>
      <c r="C1933" t="s">
        <v>97</v>
      </c>
      <c r="D1933">
        <f>VLOOKUP(мпф1[[#This Row],[Номенклатура]],[1]!Таблица213[[product_name]:[упаковка]],7,FALSE)</f>
        <v>978</v>
      </c>
      <c r="E1933" t="s">
        <v>98</v>
      </c>
      <c r="F1933" s="7">
        <v>3528.6250478702486</v>
      </c>
      <c r="G1933" t="str">
        <f>VLOOKUP(мпф1[[#This Row],[артикул]],[1]!Таблица213[[code]:[упаковка]],4,FALSE)</f>
        <v>ОХЛ</v>
      </c>
      <c r="H1933" t="str">
        <f>VLOOKUP(мпф1[[#This Row],[артикул]],[1]!Таблица213[[code]:[упаковка]],5,FALSE)</f>
        <v>тушка</v>
      </c>
      <c r="I1933" s="7" cm="1">
        <f t="array" ref="I1933">INDEX('[1]прайс ЗПП'!$A$1:$D$1080,MATCH(1,(мпф1[[#This Row],[артикул]]='[1]прайс ЗПП'!$B$1:$B$1080)*(мпф1[[#This Row],[Source.Name.1]]='[1]прайс ЗПП'!$A$1:$A$1080),0),4)</f>
        <v>646.39418150639938</v>
      </c>
      <c r="J1933" s="7">
        <f>мпф1[[#This Row],[цена]]*мпф1[[#This Row],[объем]]</f>
        <v>2280882.6996610686</v>
      </c>
      <c r="K1933" s="7">
        <v>6496</v>
      </c>
      <c r="L1933" t="s">
        <v>187</v>
      </c>
    </row>
    <row r="1934" spans="1:12" x14ac:dyDescent="0.35">
      <c r="A1934" t="s">
        <v>149</v>
      </c>
      <c r="B1934" t="s">
        <v>97</v>
      </c>
      <c r="C1934" t="s">
        <v>97</v>
      </c>
      <c r="D1934">
        <f>VLOOKUP(мпф1[[#This Row],[Номенклатура]],[1]!Таблица213[[product_name]:[упаковка]],7,FALSE)</f>
        <v>982</v>
      </c>
      <c r="E1934" t="s">
        <v>100</v>
      </c>
      <c r="F1934" s="7">
        <v>5048.8267962086829</v>
      </c>
      <c r="G1934" t="str">
        <f>VLOOKUP(мпф1[[#This Row],[артикул]],[1]!Таблица213[[code]:[упаковка]],4,FALSE)</f>
        <v>ОХЛ</v>
      </c>
      <c r="H1934" t="str">
        <f>VLOOKUP(мпф1[[#This Row],[артикул]],[1]!Таблица213[[code]:[упаковка]],5,FALSE)</f>
        <v>филе</v>
      </c>
      <c r="I1934" s="7" cm="1">
        <f t="array" ref="I1934">INDEX('[1]прайс ЗПП'!$A$1:$D$1080,MATCH(1,(мпф1[[#This Row],[артикул]]='[1]прайс ЗПП'!$B$1:$B$1080)*(мпф1[[#This Row],[Source.Name.1]]='[1]прайс ЗПП'!$A$1:$A$1080),0),4)</f>
        <v>840.55517301709324</v>
      </c>
      <c r="J1934" s="7">
        <f>мпф1[[#This Row],[цена]]*мпф1[[#This Row],[объем]]</f>
        <v>4243817.4812205257</v>
      </c>
      <c r="K1934" s="7">
        <v>3000</v>
      </c>
      <c r="L1934" t="s">
        <v>187</v>
      </c>
    </row>
    <row r="1935" spans="1:12" x14ac:dyDescent="0.35">
      <c r="A1935" t="s">
        <v>149</v>
      </c>
      <c r="B1935" t="s">
        <v>97</v>
      </c>
      <c r="C1935" t="s">
        <v>97</v>
      </c>
      <c r="D1935">
        <f>VLOOKUP(мпф1[[#This Row],[Номенклатура]],[1]!Таблица213[[product_name]:[упаковка]],7,FALSE)</f>
        <v>978</v>
      </c>
      <c r="E1935" t="s">
        <v>98</v>
      </c>
      <c r="F1935" s="7">
        <v>8082.1619353708602</v>
      </c>
      <c r="G1935" t="str">
        <f>VLOOKUP(мпф1[[#This Row],[артикул]],[1]!Таблица213[[code]:[упаковка]],4,FALSE)</f>
        <v>ОХЛ</v>
      </c>
      <c r="H1935" t="str">
        <f>VLOOKUP(мпф1[[#This Row],[артикул]],[1]!Таблица213[[code]:[упаковка]],5,FALSE)</f>
        <v>тушка</v>
      </c>
      <c r="I1935" s="7" cm="1">
        <f t="array" ref="I1935">INDEX('[1]прайс ЗПП'!$A$1:$D$1080,MATCH(1,(мпф1[[#This Row],[артикул]]='[1]прайс ЗПП'!$B$1:$B$1080)*(мпф1[[#This Row],[Source.Name.1]]='[1]прайс ЗПП'!$A$1:$A$1080),0),4)</f>
        <v>646.39418150639938</v>
      </c>
      <c r="J1935" s="7">
        <f>мпф1[[#This Row],[цена]]*мпф1[[#This Row],[объем]]</f>
        <v>5224262.4490162237</v>
      </c>
      <c r="K1935" s="7">
        <v>1494.521</v>
      </c>
      <c r="L1935" t="s">
        <v>187</v>
      </c>
    </row>
    <row r="1936" spans="1:12" x14ac:dyDescent="0.35">
      <c r="A1936" t="s">
        <v>149</v>
      </c>
      <c r="B1936" t="s">
        <v>97</v>
      </c>
      <c r="C1936" t="s">
        <v>97</v>
      </c>
      <c r="D1936">
        <f>VLOOKUP(мпф1[[#This Row],[Номенклатура]],[1]!Таблица213[[product_name]:[упаковка]],7,FALSE)</f>
        <v>982</v>
      </c>
      <c r="E1936" t="s">
        <v>100</v>
      </c>
      <c r="F1936" s="7">
        <v>2524.4133981043415</v>
      </c>
      <c r="G1936" t="str">
        <f>VLOOKUP(мпф1[[#This Row],[артикул]],[1]!Таблица213[[code]:[упаковка]],4,FALSE)</f>
        <v>ОХЛ</v>
      </c>
      <c r="H1936" t="str">
        <f>VLOOKUP(мпф1[[#This Row],[артикул]],[1]!Таблица213[[code]:[упаковка]],5,FALSE)</f>
        <v>филе</v>
      </c>
      <c r="I1936" s="7" cm="1">
        <f t="array" ref="I1936">INDEX('[1]прайс ЗПП'!$A$1:$D$1080,MATCH(1,(мпф1[[#This Row],[артикул]]='[1]прайс ЗПП'!$B$1:$B$1080)*(мпф1[[#This Row],[Source.Name.1]]='[1]прайс ЗПП'!$A$1:$A$1080),0),4)</f>
        <v>840.55517301709324</v>
      </c>
      <c r="J1936" s="7">
        <f>мпф1[[#This Row],[цена]]*мпф1[[#This Row],[объем]]</f>
        <v>2121908.7406102628</v>
      </c>
      <c r="K1936" s="7">
        <v>2000.1999999999998</v>
      </c>
      <c r="L1936" t="s">
        <v>187</v>
      </c>
    </row>
    <row r="1937" spans="1:12" x14ac:dyDescent="0.35">
      <c r="A1937" t="s">
        <v>149</v>
      </c>
      <c r="B1937" t="s">
        <v>97</v>
      </c>
      <c r="C1937" t="s">
        <v>97</v>
      </c>
      <c r="D1937">
        <f>VLOOKUP(мпф1[[#This Row],[Номенклатура]],[1]!Таблица213[[product_name]:[упаковка]],7,FALSE)</f>
        <v>982</v>
      </c>
      <c r="E1937" t="s">
        <v>100</v>
      </c>
      <c r="F1937" s="7">
        <v>15146.480388626049</v>
      </c>
      <c r="G1937" t="str">
        <f>VLOOKUP(мпф1[[#This Row],[артикул]],[1]!Таблица213[[code]:[упаковка]],4,FALSE)</f>
        <v>ОХЛ</v>
      </c>
      <c r="H1937" t="str">
        <f>VLOOKUP(мпф1[[#This Row],[артикул]],[1]!Таблица213[[code]:[упаковка]],5,FALSE)</f>
        <v>филе</v>
      </c>
      <c r="I1937" s="7" cm="1">
        <f t="array" ref="I1937">INDEX('[1]прайс ЗПП'!$A$1:$D$1080,MATCH(1,(мпф1[[#This Row],[артикул]]='[1]прайс ЗПП'!$B$1:$B$1080)*(мпф1[[#This Row],[Source.Name.1]]='[1]прайс ЗПП'!$A$1:$A$1080),0),4)</f>
        <v>840.55517301709324</v>
      </c>
      <c r="J1937" s="7">
        <f>мпф1[[#This Row],[цена]]*мпф1[[#This Row],[объем]]</f>
        <v>12731452.443661578</v>
      </c>
      <c r="K1937" s="7">
        <v>3002.3780000000002</v>
      </c>
      <c r="L1937" t="s">
        <v>187</v>
      </c>
    </row>
    <row r="1938" spans="1:12" x14ac:dyDescent="0.35">
      <c r="A1938" t="s">
        <v>149</v>
      </c>
      <c r="B1938" t="s">
        <v>97</v>
      </c>
      <c r="C1938" t="s">
        <v>97</v>
      </c>
      <c r="D1938">
        <f>VLOOKUP(мпф1[[#This Row],[Номенклатура]],[1]!Таблица213[[product_name]:[упаковка]],7,FALSE)</f>
        <v>984</v>
      </c>
      <c r="E1938" t="s">
        <v>101</v>
      </c>
      <c r="F1938" s="7">
        <v>8078.9306862212852</v>
      </c>
      <c r="G1938" t="str">
        <f>VLOOKUP(мпф1[[#This Row],[артикул]],[1]!Таблица213[[code]:[упаковка]],4,FALSE)</f>
        <v>ОХЛ</v>
      </c>
      <c r="H1938" t="str">
        <f>VLOOKUP(мпф1[[#This Row],[артикул]],[1]!Таблица213[[code]:[упаковка]],5,FALSE)</f>
        <v>четвертина</v>
      </c>
      <c r="I1938" s="7" cm="1">
        <f t="array" ref="I1938">INDEX('[1]прайс ЗПП'!$A$1:$D$1080,MATCH(1,(мпф1[[#This Row],[артикул]]='[1]прайс ЗПП'!$B$1:$B$1080)*(мпф1[[#This Row],[Source.Name.1]]='[1]прайс ЗПП'!$A$1:$A$1080),0),4)</f>
        <v>733.3570591674918</v>
      </c>
      <c r="J1938" s="7">
        <f>мпф1[[#This Row],[цена]]*мпф1[[#This Row],[объем]]</f>
        <v>5924740.8492652485</v>
      </c>
      <c r="K1938" s="7">
        <v>5002.5</v>
      </c>
      <c r="L1938" t="s">
        <v>187</v>
      </c>
    </row>
    <row r="1939" spans="1:12" x14ac:dyDescent="0.35">
      <c r="A1939" t="s">
        <v>149</v>
      </c>
      <c r="B1939" t="s">
        <v>97</v>
      </c>
      <c r="C1939" t="s">
        <v>97</v>
      </c>
      <c r="D1939">
        <f>VLOOKUP(мпф1[[#This Row],[Номенклатура]],[1]!Таблица213[[product_name]:[упаковка]],7,FALSE)</f>
        <v>1614</v>
      </c>
      <c r="E1939" t="s">
        <v>205</v>
      </c>
      <c r="F1939" s="7">
        <v>15146.480388626049</v>
      </c>
      <c r="G1939" t="str">
        <f>VLOOKUP(мпф1[[#This Row],[артикул]],[1]!Таблица213[[code]:[упаковка]],4,FALSE)</f>
        <v>ОХЛ</v>
      </c>
      <c r="H1939" t="str">
        <f>VLOOKUP(мпф1[[#This Row],[артикул]],[1]!Таблица213[[code]:[упаковка]],5,FALSE)</f>
        <v>бедро</v>
      </c>
      <c r="I1939" s="7" cm="1">
        <f t="array" ref="I1939">INDEX('[1]прайс ЗПП'!$A$1:$D$1080,MATCH(1,(мпф1[[#This Row],[артикул]]='[1]прайс ЗПП'!$B$1:$B$1080)*(мпф1[[#This Row],[Source.Name.1]]='[1]прайс ЗПП'!$A$1:$A$1080),0),4)</f>
        <v>679.94339947746823</v>
      </c>
      <c r="J1939" s="7">
        <f>мпф1[[#This Row],[цена]]*мпф1[[#This Row],[объем]]</f>
        <v>10298749.3655612</v>
      </c>
      <c r="K1939" s="7">
        <v>1996.8809999999999</v>
      </c>
      <c r="L1939" t="s">
        <v>187</v>
      </c>
    </row>
    <row r="1940" spans="1:12" x14ac:dyDescent="0.35">
      <c r="A1940" t="s">
        <v>149</v>
      </c>
      <c r="B1940" t="s">
        <v>97</v>
      </c>
      <c r="C1940" t="s">
        <v>97</v>
      </c>
      <c r="D1940">
        <f>VLOOKUP(мпф1[[#This Row],[Номенклатура]],[1]!Таблица213[[product_name]:[упаковка]],7,FALSE)</f>
        <v>978</v>
      </c>
      <c r="E1940" t="s">
        <v>98</v>
      </c>
      <c r="F1940" s="7">
        <v>15139.412031111357</v>
      </c>
      <c r="G1940" t="str">
        <f>VLOOKUP(мпф1[[#This Row],[артикул]],[1]!Таблица213[[code]:[упаковка]],4,FALSE)</f>
        <v>ОХЛ</v>
      </c>
      <c r="H1940" t="str">
        <f>VLOOKUP(мпф1[[#This Row],[артикул]],[1]!Таблица213[[code]:[упаковка]],5,FALSE)</f>
        <v>тушка</v>
      </c>
      <c r="I1940" s="7" cm="1">
        <f t="array" ref="I1940">INDEX('[1]прайс ЗПП'!$A$1:$D$1080,MATCH(1,(мпф1[[#This Row],[артикул]]='[1]прайс ЗПП'!$B$1:$B$1080)*(мпф1[[#This Row],[Source.Name.1]]='[1]прайс ЗПП'!$A$1:$A$1080),0),4)</f>
        <v>646.39418150639938</v>
      </c>
      <c r="J1940" s="7">
        <f>мпф1[[#This Row],[цена]]*мпф1[[#This Row],[объем]]</f>
        <v>9786027.84833836</v>
      </c>
      <c r="K1940" s="7">
        <v>1000.0999999999999</v>
      </c>
      <c r="L1940" t="s">
        <v>187</v>
      </c>
    </row>
    <row r="1941" spans="1:12" x14ac:dyDescent="0.35">
      <c r="A1941" t="s">
        <v>149</v>
      </c>
      <c r="B1941" t="s">
        <v>97</v>
      </c>
      <c r="C1941" t="s">
        <v>97</v>
      </c>
      <c r="D1941">
        <f>VLOOKUP(мпф1[[#This Row],[Номенклатура]],[1]!Таблица213[[product_name]:[упаковка]],7,FALSE)</f>
        <v>984</v>
      </c>
      <c r="E1941" t="s">
        <v>101</v>
      </c>
      <c r="F1941" s="7">
        <v>1507.8826109556853</v>
      </c>
      <c r="G1941" t="str">
        <f>VLOOKUP(мпф1[[#This Row],[артикул]],[1]!Таблица213[[code]:[упаковка]],4,FALSE)</f>
        <v>ОХЛ</v>
      </c>
      <c r="H1941" t="str">
        <f>VLOOKUP(мпф1[[#This Row],[артикул]],[1]!Таблица213[[code]:[упаковка]],5,FALSE)</f>
        <v>четвертина</v>
      </c>
      <c r="I1941" s="7" cm="1">
        <f t="array" ref="I1941">INDEX('[1]прайс ЗПП'!$A$1:$D$1080,MATCH(1,(мпф1[[#This Row],[артикул]]='[1]прайс ЗПП'!$B$1:$B$1080)*(мпф1[[#This Row],[Source.Name.1]]='[1]прайс ЗПП'!$A$1:$A$1080),0),4)</f>
        <v>733.3570591674918</v>
      </c>
      <c r="J1941" s="7">
        <f>мпф1[[#This Row],[цена]]*мпф1[[#This Row],[объем]]</f>
        <v>1105816.3571402605</v>
      </c>
      <c r="K1941" s="7">
        <v>17994.5</v>
      </c>
      <c r="L1941" t="s">
        <v>187</v>
      </c>
    </row>
    <row r="1942" spans="1:12" x14ac:dyDescent="0.35">
      <c r="A1942" t="s">
        <v>149</v>
      </c>
      <c r="B1942" t="s">
        <v>97</v>
      </c>
      <c r="C1942" t="s">
        <v>97</v>
      </c>
      <c r="D1942">
        <f>VLOOKUP(мпф1[[#This Row],[Номенклатура]],[1]!Таблица213[[product_name]:[упаковка]],7,FALSE)</f>
        <v>978</v>
      </c>
      <c r="E1942" t="s">
        <v>98</v>
      </c>
      <c r="F1942" s="7">
        <v>4041.0809676854301</v>
      </c>
      <c r="G1942" t="str">
        <f>VLOOKUP(мпф1[[#This Row],[артикул]],[1]!Таблица213[[code]:[упаковка]],4,FALSE)</f>
        <v>ОХЛ</v>
      </c>
      <c r="H1942" t="str">
        <f>VLOOKUP(мпф1[[#This Row],[артикул]],[1]!Таблица213[[code]:[упаковка]],5,FALSE)</f>
        <v>тушка</v>
      </c>
      <c r="I1942" s="7" cm="1">
        <f t="array" ref="I1942">INDEX('[1]прайс ЗПП'!$A$1:$D$1080,MATCH(1,(мпф1[[#This Row],[артикул]]='[1]прайс ЗПП'!$B$1:$B$1080)*(мпф1[[#This Row],[Source.Name.1]]='[1]прайс ЗПП'!$A$1:$A$1080),0),4)</f>
        <v>646.39418150639938</v>
      </c>
      <c r="J1942" s="7">
        <f>мпф1[[#This Row],[цена]]*мпф1[[#This Row],[объем]]</f>
        <v>2612131.2245081118</v>
      </c>
      <c r="K1942" s="7">
        <v>2000</v>
      </c>
      <c r="L1942" t="s">
        <v>187</v>
      </c>
    </row>
    <row r="1943" spans="1:12" x14ac:dyDescent="0.35">
      <c r="A1943" t="s">
        <v>149</v>
      </c>
      <c r="B1943" t="s">
        <v>97</v>
      </c>
      <c r="C1943" t="s">
        <v>97</v>
      </c>
      <c r="D1943">
        <f>VLOOKUP(мпф1[[#This Row],[Номенклатура]],[1]!Таблица213[[product_name]:[упаковка]],7,FALSE)</f>
        <v>1615</v>
      </c>
      <c r="E1943" t="s">
        <v>204</v>
      </c>
      <c r="F1943" s="7">
        <v>1514.6480388626048</v>
      </c>
      <c r="G1943" t="str">
        <f>VLOOKUP(мпф1[[#This Row],[артикул]],[1]!Таблица213[[code]:[упаковка]],4,FALSE)</f>
        <v>ОХЛ</v>
      </c>
      <c r="H1943" t="str">
        <f>VLOOKUP(мпф1[[#This Row],[артикул]],[1]!Таблица213[[code]:[упаковка]],5,FALSE)</f>
        <v>голень</v>
      </c>
      <c r="I1943" s="7" cm="1">
        <f t="array" ref="I1943">INDEX('[1]прайс ЗПП'!$A$1:$D$1080,MATCH(1,(мпф1[[#This Row],[артикул]]='[1]прайс ЗПП'!$B$1:$B$1080)*(мпф1[[#This Row],[Source.Name.1]]='[1]прайс ЗПП'!$A$1:$A$1080),0),4)</f>
        <v>679.94339947746823</v>
      </c>
      <c r="J1943" s="7">
        <f>мпф1[[#This Row],[цена]]*мпф1[[#This Row],[объем]]</f>
        <v>1029874.9365561199</v>
      </c>
      <c r="K1943" s="7">
        <v>2001</v>
      </c>
      <c r="L1943" t="s">
        <v>187</v>
      </c>
    </row>
    <row r="1944" spans="1:12" x14ac:dyDescent="0.35">
      <c r="A1944" t="s">
        <v>149</v>
      </c>
      <c r="B1944" t="s">
        <v>97</v>
      </c>
      <c r="C1944" t="s">
        <v>97</v>
      </c>
      <c r="D1944">
        <f>VLOOKUP(мпф1[[#This Row],[Номенклатура]],[1]!Таблица213[[product_name]:[упаковка]],7,FALSE)</f>
        <v>982</v>
      </c>
      <c r="E1944" t="s">
        <v>100</v>
      </c>
      <c r="F1944" s="7">
        <v>2019.5307184834733</v>
      </c>
      <c r="G1944" t="str">
        <f>VLOOKUP(мпф1[[#This Row],[артикул]],[1]!Таблица213[[code]:[упаковка]],4,FALSE)</f>
        <v>ОХЛ</v>
      </c>
      <c r="H1944" t="str">
        <f>VLOOKUP(мпф1[[#This Row],[артикул]],[1]!Таблица213[[code]:[упаковка]],5,FALSE)</f>
        <v>филе</v>
      </c>
      <c r="I1944" s="7" cm="1">
        <f t="array" ref="I1944">INDEX('[1]прайс ЗПП'!$A$1:$D$1080,MATCH(1,(мпф1[[#This Row],[артикул]]='[1]прайс ЗПП'!$B$1:$B$1080)*(мпф1[[#This Row],[Source.Name.1]]='[1]прайс ЗПП'!$A$1:$A$1080),0),4)</f>
        <v>840.55517301709324</v>
      </c>
      <c r="J1944" s="7">
        <f>мпф1[[#This Row],[цена]]*мпф1[[#This Row],[объем]]</f>
        <v>1697526.9924882106</v>
      </c>
      <c r="K1944" s="7">
        <v>1000.0999999999999</v>
      </c>
      <c r="L1944" t="s">
        <v>187</v>
      </c>
    </row>
    <row r="1945" spans="1:12" x14ac:dyDescent="0.35">
      <c r="A1945" t="s">
        <v>149</v>
      </c>
      <c r="B1945" t="s">
        <v>97</v>
      </c>
      <c r="C1945" t="s">
        <v>97</v>
      </c>
      <c r="D1945">
        <f>VLOOKUP(мпф1[[#This Row],[Номенклатура]],[1]!Таблица213[[product_name]:[упаковка]],7,FALSE)</f>
        <v>1614</v>
      </c>
      <c r="E1945" t="s">
        <v>205</v>
      </c>
      <c r="F1945" s="7">
        <v>508.92174105783522</v>
      </c>
      <c r="G1945" t="str">
        <f>VLOOKUP(мпф1[[#This Row],[артикул]],[1]!Таблица213[[code]:[упаковка]],4,FALSE)</f>
        <v>ОХЛ</v>
      </c>
      <c r="H1945" t="str">
        <f>VLOOKUP(мпф1[[#This Row],[артикул]],[1]!Таблица213[[code]:[упаковка]],5,FALSE)</f>
        <v>бедро</v>
      </c>
      <c r="I1945" s="7" cm="1">
        <f t="array" ref="I1945">INDEX('[1]прайс ЗПП'!$A$1:$D$1080,MATCH(1,(мпф1[[#This Row],[артикул]]='[1]прайс ЗПП'!$B$1:$B$1080)*(мпф1[[#This Row],[Source.Name.1]]='[1]прайс ЗПП'!$A$1:$A$1080),0),4)</f>
        <v>679.94339947746823</v>
      </c>
      <c r="J1945" s="7">
        <f>мпф1[[#This Row],[цена]]*мпф1[[#This Row],[объем]]</f>
        <v>346037.97868285631</v>
      </c>
      <c r="K1945" s="7">
        <v>2005.7380000000001</v>
      </c>
      <c r="L1945" t="s">
        <v>187</v>
      </c>
    </row>
    <row r="1946" spans="1:12" x14ac:dyDescent="0.35">
      <c r="A1946" t="s">
        <v>149</v>
      </c>
      <c r="B1946" t="s">
        <v>97</v>
      </c>
      <c r="C1946" t="s">
        <v>97</v>
      </c>
      <c r="D1946">
        <f>VLOOKUP(мпф1[[#This Row],[Номенклатура]],[1]!Таблица213[[product_name]:[упаковка]],7,FALSE)</f>
        <v>984</v>
      </c>
      <c r="E1946" t="s">
        <v>101</v>
      </c>
      <c r="F1946" s="7">
        <v>498.0162751780245</v>
      </c>
      <c r="G1946" t="str">
        <f>VLOOKUP(мпф1[[#This Row],[артикул]],[1]!Таблица213[[code]:[упаковка]],4,FALSE)</f>
        <v>ОХЛ</v>
      </c>
      <c r="H1946" t="str">
        <f>VLOOKUP(мпф1[[#This Row],[артикул]],[1]!Таблица213[[code]:[упаковка]],5,FALSE)</f>
        <v>четвертина</v>
      </c>
      <c r="I1946" s="7" cm="1">
        <f t="array" ref="I1946">INDEX('[1]прайс ЗПП'!$A$1:$D$1080,MATCH(1,(мпф1[[#This Row],[артикул]]='[1]прайс ЗПП'!$B$1:$B$1080)*(мпф1[[#This Row],[Source.Name.1]]='[1]прайс ЗПП'!$A$1:$A$1080),0),4)</f>
        <v>733.3570591674918</v>
      </c>
      <c r="J1946" s="7">
        <f>мпф1[[#This Row],[цена]]*мпф1[[#This Row],[объем]]</f>
        <v>365223.75098210439</v>
      </c>
      <c r="K1946" s="7">
        <v>1494.521</v>
      </c>
      <c r="L1946" t="s">
        <v>187</v>
      </c>
    </row>
    <row r="1947" spans="1:12" x14ac:dyDescent="0.35">
      <c r="A1947" t="s">
        <v>149</v>
      </c>
      <c r="B1947" t="s">
        <v>97</v>
      </c>
      <c r="C1947" t="s">
        <v>97</v>
      </c>
      <c r="D1947">
        <f>VLOOKUP(мпф1[[#This Row],[Номенклатура]],[1]!Таблица213[[product_name]:[упаковка]],7,FALSE)</f>
        <v>1614</v>
      </c>
      <c r="E1947" t="s">
        <v>205</v>
      </c>
      <c r="F1947" s="7">
        <v>1005.7262978047696</v>
      </c>
      <c r="G1947" t="str">
        <f>VLOOKUP(мпф1[[#This Row],[артикул]],[1]!Таблица213[[code]:[упаковка]],4,FALSE)</f>
        <v>ОХЛ</v>
      </c>
      <c r="H1947" t="str">
        <f>VLOOKUP(мпф1[[#This Row],[артикул]],[1]!Таблица213[[code]:[упаковка]],5,FALSE)</f>
        <v>бедро</v>
      </c>
      <c r="I1947" s="7" cm="1">
        <f t="array" ref="I1947">INDEX('[1]прайс ЗПП'!$A$1:$D$1080,MATCH(1,(мпф1[[#This Row],[артикул]]='[1]прайс ЗПП'!$B$1:$B$1080)*(мпф1[[#This Row],[Source.Name.1]]='[1]прайс ЗПП'!$A$1:$A$1080),0),4)</f>
        <v>679.94339947746823</v>
      </c>
      <c r="J1947" s="7">
        <f>мпф1[[#This Row],[цена]]*мпф1[[#This Row],[объем]]</f>
        <v>683836.95787326363</v>
      </c>
      <c r="K1947" s="7">
        <v>1004.7199999999999</v>
      </c>
      <c r="L1947" t="s">
        <v>187</v>
      </c>
    </row>
    <row r="1948" spans="1:12" x14ac:dyDescent="0.35">
      <c r="A1948" t="s">
        <v>149</v>
      </c>
      <c r="B1948" t="s">
        <v>97</v>
      </c>
      <c r="C1948" t="s">
        <v>97</v>
      </c>
      <c r="D1948">
        <f>VLOOKUP(мпф1[[#This Row],[Номенклатура]],[1]!Таблица213[[product_name]:[упаковка]],7,FALSE)</f>
        <v>981</v>
      </c>
      <c r="E1948" t="s">
        <v>203</v>
      </c>
      <c r="F1948" s="7">
        <v>355.08600810807513</v>
      </c>
      <c r="G1948" t="str">
        <f>VLOOKUP(мпф1[[#This Row],[артикул]],[1]!Таблица213[[code]:[упаковка]],4,FALSE)</f>
        <v>ОХЛ</v>
      </c>
      <c r="H1948" t="str">
        <f>VLOOKUP(мпф1[[#This Row],[артикул]],[1]!Таблица213[[code]:[упаковка]],5,FALSE)</f>
        <v>крыло</v>
      </c>
      <c r="I1948" s="7" cm="1">
        <f t="array" ref="I1948">INDEX('[1]прайс ЗПП'!$A$1:$D$1080,MATCH(1,(мпф1[[#This Row],[артикул]]='[1]прайс ЗПП'!$B$1:$B$1080)*(мпф1[[#This Row],[Source.Name.1]]='[1]прайс ЗПП'!$A$1:$A$1080),0),4)</f>
        <v>646.14842783999984</v>
      </c>
      <c r="J1948" s="7">
        <f>мпф1[[#This Row],[цена]]*мпф1[[#This Row],[объем]]</f>
        <v>229438.26588701419</v>
      </c>
      <c r="K1948" s="7">
        <v>10000</v>
      </c>
      <c r="L1948" t="s">
        <v>187</v>
      </c>
    </row>
    <row r="1949" spans="1:12" x14ac:dyDescent="0.35">
      <c r="A1949" t="s">
        <v>149</v>
      </c>
      <c r="B1949" t="s">
        <v>97</v>
      </c>
      <c r="C1949" t="s">
        <v>97</v>
      </c>
      <c r="D1949">
        <f>VLOOKUP(мпф1[[#This Row],[Номенклатура]],[1]!Таблица213[[product_name]:[упаковка]],7,FALSE)</f>
        <v>984</v>
      </c>
      <c r="E1949" t="s">
        <v>101</v>
      </c>
      <c r="F1949" s="7">
        <v>498.0162751780245</v>
      </c>
      <c r="G1949" t="str">
        <f>VLOOKUP(мпф1[[#This Row],[артикул]],[1]!Таблица213[[code]:[упаковка]],4,FALSE)</f>
        <v>ОХЛ</v>
      </c>
      <c r="H1949" t="str">
        <f>VLOOKUP(мпф1[[#This Row],[артикул]],[1]!Таблица213[[code]:[упаковка]],5,FALSE)</f>
        <v>четвертина</v>
      </c>
      <c r="I1949" s="7" cm="1">
        <f t="array" ref="I1949">INDEX('[1]прайс ЗПП'!$A$1:$D$1080,MATCH(1,(мпф1[[#This Row],[артикул]]='[1]прайс ЗПП'!$B$1:$B$1080)*(мпф1[[#This Row],[Source.Name.1]]='[1]прайс ЗПП'!$A$1:$A$1080),0),4)</f>
        <v>733.3570591674918</v>
      </c>
      <c r="J1949" s="7">
        <f>мпф1[[#This Row],[цена]]*мпф1[[#This Row],[объем]]</f>
        <v>365223.75098210439</v>
      </c>
      <c r="K1949" s="7">
        <v>1500</v>
      </c>
      <c r="L1949" t="s">
        <v>187</v>
      </c>
    </row>
    <row r="1950" spans="1:12" x14ac:dyDescent="0.35">
      <c r="A1950" t="s">
        <v>149</v>
      </c>
      <c r="B1950" t="s">
        <v>97</v>
      </c>
      <c r="C1950" t="s">
        <v>97</v>
      </c>
      <c r="D1950">
        <f>VLOOKUP(мпф1[[#This Row],[Номенклатура]],[1]!Таблица213[[product_name]:[упаковка]],7,FALSE)</f>
        <v>982</v>
      </c>
      <c r="E1950" t="s">
        <v>100</v>
      </c>
      <c r="F1950" s="7">
        <v>2019.5307184834733</v>
      </c>
      <c r="G1950" t="str">
        <f>VLOOKUP(мпф1[[#This Row],[артикул]],[1]!Таблица213[[code]:[упаковка]],4,FALSE)</f>
        <v>ОХЛ</v>
      </c>
      <c r="H1950" t="str">
        <f>VLOOKUP(мпф1[[#This Row],[артикул]],[1]!Таблица213[[code]:[упаковка]],5,FALSE)</f>
        <v>филе</v>
      </c>
      <c r="I1950" s="7" cm="1">
        <f t="array" ref="I1950">INDEX('[1]прайс ЗПП'!$A$1:$D$1080,MATCH(1,(мпф1[[#This Row],[артикул]]='[1]прайс ЗПП'!$B$1:$B$1080)*(мпф1[[#This Row],[Source.Name.1]]='[1]прайс ЗПП'!$A$1:$A$1080),0),4)</f>
        <v>840.55517301709324</v>
      </c>
      <c r="J1950" s="7">
        <f>мпф1[[#This Row],[цена]]*мпф1[[#This Row],[объем]]</f>
        <v>1697526.9924882106</v>
      </c>
      <c r="K1950" s="7">
        <v>3001.5</v>
      </c>
      <c r="L1950" t="s">
        <v>187</v>
      </c>
    </row>
    <row r="1951" spans="1:12" x14ac:dyDescent="0.35">
      <c r="A1951" t="s">
        <v>149</v>
      </c>
      <c r="B1951" t="s">
        <v>97</v>
      </c>
      <c r="C1951" t="s">
        <v>97</v>
      </c>
      <c r="D1951">
        <f>VLOOKUP(мпф1[[#This Row],[Номенклатура]],[1]!Таблица213[[product_name]:[упаковка]],7,FALSE)</f>
        <v>1615</v>
      </c>
      <c r="E1951" t="s">
        <v>204</v>
      </c>
      <c r="F1951" s="7">
        <v>508.92174105783522</v>
      </c>
      <c r="G1951" t="str">
        <f>VLOOKUP(мпф1[[#This Row],[артикул]],[1]!Таблица213[[code]:[упаковка]],4,FALSE)</f>
        <v>ОХЛ</v>
      </c>
      <c r="H1951" t="str">
        <f>VLOOKUP(мпф1[[#This Row],[артикул]],[1]!Таблица213[[code]:[упаковка]],5,FALSE)</f>
        <v>голень</v>
      </c>
      <c r="I1951" s="7" cm="1">
        <f t="array" ref="I1951">INDEX('[1]прайс ЗПП'!$A$1:$D$1080,MATCH(1,(мпф1[[#This Row],[артикул]]='[1]прайс ЗПП'!$B$1:$B$1080)*(мпф1[[#This Row],[Source.Name.1]]='[1]прайс ЗПП'!$A$1:$A$1080),0),4)</f>
        <v>679.94339947746823</v>
      </c>
      <c r="J1951" s="7">
        <f>мпф1[[#This Row],[цена]]*мпф1[[#This Row],[объем]]</f>
        <v>346037.97868285631</v>
      </c>
      <c r="K1951" s="7">
        <v>301.416</v>
      </c>
      <c r="L1951" t="s">
        <v>187</v>
      </c>
    </row>
    <row r="1952" spans="1:12" x14ac:dyDescent="0.35">
      <c r="A1952" t="s">
        <v>149</v>
      </c>
      <c r="B1952" t="s">
        <v>97</v>
      </c>
      <c r="C1952" t="s">
        <v>97</v>
      </c>
      <c r="D1952">
        <f>VLOOKUP(мпф1[[#This Row],[Номенклатура]],[1]!Таблица213[[product_name]:[упаковка]],7,FALSE)</f>
        <v>984</v>
      </c>
      <c r="E1952" t="s">
        <v>101</v>
      </c>
      <c r="F1952" s="7">
        <v>3527.6152825110066</v>
      </c>
      <c r="G1952" t="str">
        <f>VLOOKUP(мпф1[[#This Row],[артикул]],[1]!Таблица213[[code]:[упаковка]],4,FALSE)</f>
        <v>ОХЛ</v>
      </c>
      <c r="H1952" t="str">
        <f>VLOOKUP(мпф1[[#This Row],[артикул]],[1]!Таблица213[[code]:[упаковка]],5,FALSE)</f>
        <v>четвертина</v>
      </c>
      <c r="I1952" s="7" cm="1">
        <f t="array" ref="I1952">INDEX('[1]прайс ЗПП'!$A$1:$D$1080,MATCH(1,(мпф1[[#This Row],[артикул]]='[1]прайс ЗПП'!$B$1:$B$1080)*(мпф1[[#This Row],[Source.Name.1]]='[1]прайс ЗПП'!$A$1:$A$1080),0),4)</f>
        <v>733.3570591674918</v>
      </c>
      <c r="J1952" s="7">
        <f>мпф1[[#This Row],[цена]]*мпф1[[#This Row],[объем]]</f>
        <v>2587001.5694565726</v>
      </c>
      <c r="K1952" s="7">
        <v>3000</v>
      </c>
      <c r="L1952" t="s">
        <v>187</v>
      </c>
    </row>
    <row r="1953" spans="1:12" x14ac:dyDescent="0.35">
      <c r="A1953" t="s">
        <v>149</v>
      </c>
      <c r="B1953" t="s">
        <v>97</v>
      </c>
      <c r="C1953" t="s">
        <v>97</v>
      </c>
      <c r="D1953">
        <f>VLOOKUP(мпф1[[#This Row],[Номенклатура]],[1]!Таблица213[[product_name]:[упаковка]],7,FALSE)</f>
        <v>982</v>
      </c>
      <c r="E1953" t="s">
        <v>100</v>
      </c>
      <c r="F1953" s="7">
        <v>504.88267962086832</v>
      </c>
      <c r="G1953" t="str">
        <f>VLOOKUP(мпф1[[#This Row],[артикул]],[1]!Таблица213[[code]:[упаковка]],4,FALSE)</f>
        <v>ОХЛ</v>
      </c>
      <c r="H1953" t="str">
        <f>VLOOKUP(мпф1[[#This Row],[артикул]],[1]!Таблица213[[code]:[упаковка]],5,FALSE)</f>
        <v>филе</v>
      </c>
      <c r="I1953" s="7" cm="1">
        <f t="array" ref="I1953">INDEX('[1]прайс ЗПП'!$A$1:$D$1080,MATCH(1,(мпф1[[#This Row],[артикул]]='[1]прайс ЗПП'!$B$1:$B$1080)*(мпф1[[#This Row],[Source.Name.1]]='[1]прайс ЗПП'!$A$1:$A$1080),0),4)</f>
        <v>840.55517301709324</v>
      </c>
      <c r="J1953" s="7">
        <f>мпф1[[#This Row],[цена]]*мпф1[[#This Row],[объем]]</f>
        <v>424381.74812205264</v>
      </c>
      <c r="K1953" s="7">
        <v>3001.5</v>
      </c>
      <c r="L1953" t="s">
        <v>187</v>
      </c>
    </row>
    <row r="1954" spans="1:12" x14ac:dyDescent="0.35">
      <c r="A1954" t="s">
        <v>149</v>
      </c>
      <c r="B1954" t="s">
        <v>97</v>
      </c>
      <c r="C1954" t="s">
        <v>97</v>
      </c>
      <c r="D1954">
        <f>VLOOKUP(мпф1[[#This Row],[Номенклатура]],[1]!Таблица213[[product_name]:[упаковка]],7,FALSE)</f>
        <v>982</v>
      </c>
      <c r="E1954" t="s">
        <v>100</v>
      </c>
      <c r="F1954" s="7">
        <v>1009.7653592417366</v>
      </c>
      <c r="G1954" t="str">
        <f>VLOOKUP(мпф1[[#This Row],[артикул]],[1]!Таблица213[[code]:[упаковка]],4,FALSE)</f>
        <v>ОХЛ</v>
      </c>
      <c r="H1954" t="str">
        <f>VLOOKUP(мпф1[[#This Row],[артикул]],[1]!Таблица213[[code]:[упаковка]],5,FALSE)</f>
        <v>филе</v>
      </c>
      <c r="I1954" s="7" cm="1">
        <f t="array" ref="I1954">INDEX('[1]прайс ЗПП'!$A$1:$D$1080,MATCH(1,(мпф1[[#This Row],[артикул]]='[1]прайс ЗПП'!$B$1:$B$1080)*(мпф1[[#This Row],[Source.Name.1]]='[1]прайс ЗПП'!$A$1:$A$1080),0),4)</f>
        <v>840.55517301709324</v>
      </c>
      <c r="J1954" s="7">
        <f>мпф1[[#This Row],[цена]]*мпф1[[#This Row],[объем]]</f>
        <v>848763.49624410528</v>
      </c>
      <c r="K1954" s="7">
        <v>493.2</v>
      </c>
      <c r="L1954" t="s">
        <v>187</v>
      </c>
    </row>
    <row r="1955" spans="1:12" x14ac:dyDescent="0.35">
      <c r="A1955" t="s">
        <v>149</v>
      </c>
      <c r="B1955" t="s">
        <v>97</v>
      </c>
      <c r="C1955" t="s">
        <v>97</v>
      </c>
      <c r="D1955">
        <f>VLOOKUP(мпф1[[#This Row],[Номенклатура]],[1]!Таблица213[[product_name]:[упаковка]],7,FALSE)</f>
        <v>984</v>
      </c>
      <c r="E1955" t="s">
        <v>101</v>
      </c>
      <c r="F1955" s="7">
        <v>2019.7326715553213</v>
      </c>
      <c r="G1955" t="str">
        <f>VLOOKUP(мпф1[[#This Row],[артикул]],[1]!Таблица213[[code]:[упаковка]],4,FALSE)</f>
        <v>ОХЛ</v>
      </c>
      <c r="H1955" t="str">
        <f>VLOOKUP(мпф1[[#This Row],[артикул]],[1]!Таблица213[[code]:[упаковка]],5,FALSE)</f>
        <v>четвертина</v>
      </c>
      <c r="I1955" s="7" cm="1">
        <f t="array" ref="I1955">INDEX('[1]прайс ЗПП'!$A$1:$D$1080,MATCH(1,(мпф1[[#This Row],[артикул]]='[1]прайс ЗПП'!$B$1:$B$1080)*(мпф1[[#This Row],[Source.Name.1]]='[1]прайс ЗПП'!$A$1:$A$1080),0),4)</f>
        <v>733.3570591674918</v>
      </c>
      <c r="J1955" s="7">
        <f>мпф1[[#This Row],[цена]]*мпф1[[#This Row],[объем]]</f>
        <v>1481185.2123163121</v>
      </c>
      <c r="K1955" s="7">
        <v>502.35999999999996</v>
      </c>
      <c r="L1955" t="s">
        <v>187</v>
      </c>
    </row>
    <row r="1956" spans="1:12" x14ac:dyDescent="0.35">
      <c r="A1956" t="s">
        <v>149</v>
      </c>
      <c r="B1956" t="s">
        <v>97</v>
      </c>
      <c r="C1956" t="s">
        <v>97</v>
      </c>
      <c r="D1956">
        <f>VLOOKUP(мпф1[[#This Row],[Номенклатура]],[1]!Таблица213[[product_name]:[упаковка]],7,FALSE)</f>
        <v>981</v>
      </c>
      <c r="E1956" t="s">
        <v>203</v>
      </c>
      <c r="F1956" s="7">
        <v>355.08600810807513</v>
      </c>
      <c r="G1956" t="str">
        <f>VLOOKUP(мпф1[[#This Row],[артикул]],[1]!Таблица213[[code]:[упаковка]],4,FALSE)</f>
        <v>ОХЛ</v>
      </c>
      <c r="H1956" t="str">
        <f>VLOOKUP(мпф1[[#This Row],[артикул]],[1]!Таблица213[[code]:[упаковка]],5,FALSE)</f>
        <v>крыло</v>
      </c>
      <c r="I1956" s="7" cm="1">
        <f t="array" ref="I1956">INDEX('[1]прайс ЗПП'!$A$1:$D$1080,MATCH(1,(мпф1[[#This Row],[артикул]]='[1]прайс ЗПП'!$B$1:$B$1080)*(мпф1[[#This Row],[Source.Name.1]]='[1]прайс ЗПП'!$A$1:$A$1080),0),4)</f>
        <v>646.14842783999984</v>
      </c>
      <c r="J1956" s="7">
        <f>мпф1[[#This Row],[цена]]*мпф1[[#This Row],[объем]]</f>
        <v>229438.26588701419</v>
      </c>
      <c r="K1956" s="7">
        <v>2000</v>
      </c>
      <c r="L1956" t="s">
        <v>187</v>
      </c>
    </row>
    <row r="1957" spans="1:12" x14ac:dyDescent="0.35">
      <c r="A1957" t="s">
        <v>149</v>
      </c>
      <c r="B1957" t="s">
        <v>97</v>
      </c>
      <c r="C1957" t="s">
        <v>97</v>
      </c>
      <c r="D1957">
        <f>VLOOKUP(мпф1[[#This Row],[Номенклатура]],[1]!Таблица213[[product_name]:[упаковка]],7,FALSE)</f>
        <v>984</v>
      </c>
      <c r="E1957" t="s">
        <v>101</v>
      </c>
      <c r="F1957" s="7">
        <v>498.0162751780245</v>
      </c>
      <c r="G1957" t="str">
        <f>VLOOKUP(мпф1[[#This Row],[артикул]],[1]!Таблица213[[code]:[упаковка]],4,FALSE)</f>
        <v>ОХЛ</v>
      </c>
      <c r="H1957" t="str">
        <f>VLOOKUP(мпф1[[#This Row],[артикул]],[1]!Таблица213[[code]:[упаковка]],5,FALSE)</f>
        <v>четвертина</v>
      </c>
      <c r="I1957" s="7" cm="1">
        <f t="array" ref="I1957">INDEX('[1]прайс ЗПП'!$A$1:$D$1080,MATCH(1,(мпф1[[#This Row],[артикул]]='[1]прайс ЗПП'!$B$1:$B$1080)*(мпф1[[#This Row],[Source.Name.1]]='[1]прайс ЗПП'!$A$1:$A$1080),0),4)</f>
        <v>733.3570591674918</v>
      </c>
      <c r="J1957" s="7">
        <f>мпф1[[#This Row],[цена]]*мпф1[[#This Row],[объем]]</f>
        <v>365223.75098210439</v>
      </c>
      <c r="K1957" s="7">
        <v>4995.6580000000004</v>
      </c>
      <c r="L1957" t="s">
        <v>187</v>
      </c>
    </row>
    <row r="1958" spans="1:12" x14ac:dyDescent="0.35">
      <c r="A1958" t="s">
        <v>149</v>
      </c>
      <c r="B1958" t="s">
        <v>97</v>
      </c>
      <c r="C1958" t="s">
        <v>97</v>
      </c>
      <c r="D1958">
        <f>VLOOKUP(мпф1[[#This Row],[Номенклатура]],[1]!Таблица213[[product_name]:[упаковка]],7,FALSE)</f>
        <v>982</v>
      </c>
      <c r="E1958" t="s">
        <v>100</v>
      </c>
      <c r="F1958" s="7">
        <v>2019.5307184834733</v>
      </c>
      <c r="G1958" t="str">
        <f>VLOOKUP(мпф1[[#This Row],[артикул]],[1]!Таблица213[[code]:[упаковка]],4,FALSE)</f>
        <v>ОХЛ</v>
      </c>
      <c r="H1958" t="str">
        <f>VLOOKUP(мпф1[[#This Row],[артикул]],[1]!Таблица213[[code]:[упаковка]],5,FALSE)</f>
        <v>филе</v>
      </c>
      <c r="I1958" s="7" cm="1">
        <f t="array" ref="I1958">INDEX('[1]прайс ЗПП'!$A$1:$D$1080,MATCH(1,(мпф1[[#This Row],[артикул]]='[1]прайс ЗПП'!$B$1:$B$1080)*(мпф1[[#This Row],[Source.Name.1]]='[1]прайс ЗПП'!$A$1:$A$1080),0),4)</f>
        <v>840.55517301709324</v>
      </c>
      <c r="J1958" s="7">
        <f>мпф1[[#This Row],[цена]]*мпф1[[#This Row],[объем]]</f>
        <v>1697526.9924882106</v>
      </c>
      <c r="K1958" s="7">
        <v>19995.5</v>
      </c>
      <c r="L1958" t="s">
        <v>187</v>
      </c>
    </row>
    <row r="1959" spans="1:12" x14ac:dyDescent="0.35">
      <c r="A1959" t="s">
        <v>149</v>
      </c>
      <c r="B1959" t="s">
        <v>97</v>
      </c>
      <c r="C1959" t="s">
        <v>97</v>
      </c>
      <c r="D1959">
        <f>VLOOKUP(мпф1[[#This Row],[Номенклатура]],[1]!Таблица213[[product_name]:[упаковка]],7,FALSE)</f>
        <v>982</v>
      </c>
      <c r="E1959" t="s">
        <v>100</v>
      </c>
      <c r="F1959" s="7">
        <v>2019.5307184834733</v>
      </c>
      <c r="G1959" t="str">
        <f>VLOOKUP(мпф1[[#This Row],[артикул]],[1]!Таблица213[[code]:[упаковка]],4,FALSE)</f>
        <v>ОХЛ</v>
      </c>
      <c r="H1959" t="str">
        <f>VLOOKUP(мпф1[[#This Row],[артикул]],[1]!Таблица213[[code]:[упаковка]],5,FALSE)</f>
        <v>филе</v>
      </c>
      <c r="I1959" s="7" cm="1">
        <f t="array" ref="I1959">INDEX('[1]прайс ЗПП'!$A$1:$D$1080,MATCH(1,(мпф1[[#This Row],[артикул]]='[1]прайс ЗПП'!$B$1:$B$1080)*(мпф1[[#This Row],[Source.Name.1]]='[1]прайс ЗПП'!$A$1:$A$1080),0),4)</f>
        <v>840.55517301709324</v>
      </c>
      <c r="J1959" s="7">
        <f>мпф1[[#This Row],[цена]]*мпф1[[#This Row],[объем]]</f>
        <v>1697526.9924882106</v>
      </c>
      <c r="K1959" s="7">
        <v>4500</v>
      </c>
      <c r="L1959" t="s">
        <v>187</v>
      </c>
    </row>
    <row r="1960" spans="1:12" x14ac:dyDescent="0.35">
      <c r="A1960" t="s">
        <v>149</v>
      </c>
      <c r="B1960" t="s">
        <v>97</v>
      </c>
      <c r="C1960" t="s">
        <v>97</v>
      </c>
      <c r="D1960">
        <f>VLOOKUP(мпф1[[#This Row],[Номенклатура]],[1]!Таблица213[[product_name]:[упаковка]],7,FALSE)</f>
        <v>984</v>
      </c>
      <c r="E1960" t="s">
        <v>101</v>
      </c>
      <c r="F1960" s="7">
        <v>207.50678132417687</v>
      </c>
      <c r="G1960" t="str">
        <f>VLOOKUP(мпф1[[#This Row],[артикул]],[1]!Таблица213[[code]:[упаковка]],4,FALSE)</f>
        <v>ОХЛ</v>
      </c>
      <c r="H1960" t="str">
        <f>VLOOKUP(мпф1[[#This Row],[артикул]],[1]!Таблица213[[code]:[упаковка]],5,FALSE)</f>
        <v>четвертина</v>
      </c>
      <c r="I1960" s="7" cm="1">
        <f t="array" ref="I1960">INDEX('[1]прайс ЗПП'!$A$1:$D$1080,MATCH(1,(мпф1[[#This Row],[артикул]]='[1]прайс ЗПП'!$B$1:$B$1080)*(мпф1[[#This Row],[Source.Name.1]]='[1]прайс ЗПП'!$A$1:$A$1080),0),4)</f>
        <v>733.3570591674918</v>
      </c>
      <c r="J1960" s="7">
        <f>мпф1[[#This Row],[цена]]*мпф1[[#This Row],[объем]]</f>
        <v>152176.56290921016</v>
      </c>
      <c r="K1960" s="7">
        <v>7000.7</v>
      </c>
      <c r="L1960" t="s">
        <v>187</v>
      </c>
    </row>
    <row r="1961" spans="1:12" x14ac:dyDescent="0.35">
      <c r="A1961" t="s">
        <v>149</v>
      </c>
      <c r="B1961" t="s">
        <v>97</v>
      </c>
      <c r="C1961" t="s">
        <v>97</v>
      </c>
      <c r="D1961">
        <f>VLOOKUP(мпф1[[#This Row],[Номенклатура]],[1]!Таблица213[[product_name]:[упаковка]],7,FALSE)</f>
        <v>978</v>
      </c>
      <c r="E1961" t="s">
        <v>98</v>
      </c>
      <c r="F1961" s="7">
        <v>805.28787399528494</v>
      </c>
      <c r="G1961" t="str">
        <f>VLOOKUP(мпф1[[#This Row],[артикул]],[1]!Таблица213[[code]:[упаковка]],4,FALSE)</f>
        <v>ОХЛ</v>
      </c>
      <c r="H1961" t="str">
        <f>VLOOKUP(мпф1[[#This Row],[артикул]],[1]!Таблица213[[code]:[упаковка]],5,FALSE)</f>
        <v>тушка</v>
      </c>
      <c r="I1961" s="7" cm="1">
        <f t="array" ref="I1961">INDEX('[1]прайс ЗПП'!$A$1:$D$1080,MATCH(1,(мпф1[[#This Row],[артикул]]='[1]прайс ЗПП'!$B$1:$B$1080)*(мпф1[[#This Row],[Source.Name.1]]='[1]прайс ЗПП'!$A$1:$A$1080),0),4)</f>
        <v>646.39418150639938</v>
      </c>
      <c r="J1961" s="7">
        <f>мпф1[[#This Row],[цена]]*мпф1[[#This Row],[объем]]</f>
        <v>520533.3961882107</v>
      </c>
      <c r="K1961" s="7">
        <v>1000.5</v>
      </c>
      <c r="L1961" t="s">
        <v>187</v>
      </c>
    </row>
    <row r="1962" spans="1:12" x14ac:dyDescent="0.35">
      <c r="A1962" t="s">
        <v>149</v>
      </c>
      <c r="B1962" t="s">
        <v>97</v>
      </c>
      <c r="C1962" t="s">
        <v>97</v>
      </c>
      <c r="D1962">
        <f>VLOOKUP(мпф1[[#This Row],[Номенклатура]],[1]!Таблица213[[product_name]:[упаковка]],7,FALSE)</f>
        <v>984</v>
      </c>
      <c r="E1962" t="s">
        <v>101</v>
      </c>
      <c r="F1962" s="7">
        <v>2019.7326715553213</v>
      </c>
      <c r="G1962" t="str">
        <f>VLOOKUP(мпф1[[#This Row],[артикул]],[1]!Таблица213[[code]:[упаковка]],4,FALSE)</f>
        <v>ОХЛ</v>
      </c>
      <c r="H1962" t="str">
        <f>VLOOKUP(мпф1[[#This Row],[артикул]],[1]!Таблица213[[code]:[упаковка]],5,FALSE)</f>
        <v>четвертина</v>
      </c>
      <c r="I1962" s="7" cm="1">
        <f t="array" ref="I1962">INDEX('[1]прайс ЗПП'!$A$1:$D$1080,MATCH(1,(мпф1[[#This Row],[артикул]]='[1]прайс ЗПП'!$B$1:$B$1080)*(мпф1[[#This Row],[Source.Name.1]]='[1]прайс ЗПП'!$A$1:$A$1080),0),4)</f>
        <v>733.3570591674918</v>
      </c>
      <c r="J1962" s="7">
        <f>мпф1[[#This Row],[цена]]*мпф1[[#This Row],[объем]]</f>
        <v>1481185.2123163121</v>
      </c>
      <c r="K1962" s="7">
        <v>4002</v>
      </c>
      <c r="L1962" t="s">
        <v>187</v>
      </c>
    </row>
    <row r="1963" spans="1:12" x14ac:dyDescent="0.35">
      <c r="A1963" t="s">
        <v>149</v>
      </c>
      <c r="B1963" t="s">
        <v>97</v>
      </c>
      <c r="C1963" t="s">
        <v>97</v>
      </c>
      <c r="D1963">
        <f>VLOOKUP(мпф1[[#This Row],[Номенклатура]],[1]!Таблица213[[product_name]:[упаковка]],7,FALSE)</f>
        <v>982</v>
      </c>
      <c r="E1963" t="s">
        <v>100</v>
      </c>
      <c r="F1963" s="7">
        <v>2019.5307184834733</v>
      </c>
      <c r="G1963" t="str">
        <f>VLOOKUP(мпф1[[#This Row],[артикул]],[1]!Таблица213[[code]:[упаковка]],4,FALSE)</f>
        <v>ОХЛ</v>
      </c>
      <c r="H1963" t="str">
        <f>VLOOKUP(мпф1[[#This Row],[артикул]],[1]!Таблица213[[code]:[упаковка]],5,FALSE)</f>
        <v>филе</v>
      </c>
      <c r="I1963" s="7" cm="1">
        <f t="array" ref="I1963">INDEX('[1]прайс ЗПП'!$A$1:$D$1080,MATCH(1,(мпф1[[#This Row],[артикул]]='[1]прайс ЗПП'!$B$1:$B$1080)*(мпф1[[#This Row],[Source.Name.1]]='[1]прайс ЗПП'!$A$1:$A$1080),0),4)</f>
        <v>840.55517301709324</v>
      </c>
      <c r="J1963" s="7">
        <f>мпф1[[#This Row],[цена]]*мпф1[[#This Row],[объем]]</f>
        <v>1697526.9924882106</v>
      </c>
      <c r="K1963" s="7">
        <v>6000</v>
      </c>
      <c r="L1963" t="s">
        <v>187</v>
      </c>
    </row>
    <row r="1964" spans="1:12" x14ac:dyDescent="0.35">
      <c r="A1964" t="s">
        <v>149</v>
      </c>
      <c r="B1964" t="s">
        <v>97</v>
      </c>
      <c r="C1964" t="s">
        <v>97</v>
      </c>
      <c r="D1964">
        <f>VLOOKUP(мпф1[[#This Row],[Номенклатура]],[1]!Таблица213[[product_name]:[упаковка]],7,FALSE)</f>
        <v>984</v>
      </c>
      <c r="E1964" t="s">
        <v>101</v>
      </c>
      <c r="F1964" s="7">
        <v>6059.1980146659644</v>
      </c>
      <c r="G1964" t="str">
        <f>VLOOKUP(мпф1[[#This Row],[артикул]],[1]!Таблица213[[code]:[упаковка]],4,FALSE)</f>
        <v>ОХЛ</v>
      </c>
      <c r="H1964" t="str">
        <f>VLOOKUP(мпф1[[#This Row],[артикул]],[1]!Таблица213[[code]:[упаковка]],5,FALSE)</f>
        <v>четвертина</v>
      </c>
      <c r="I1964" s="7" cm="1">
        <f t="array" ref="I1964">INDEX('[1]прайс ЗПП'!$A$1:$D$1080,MATCH(1,(мпф1[[#This Row],[артикул]]='[1]прайс ЗПП'!$B$1:$B$1080)*(мпф1[[#This Row],[Source.Name.1]]='[1]прайс ЗПП'!$A$1:$A$1080),0),4)</f>
        <v>733.3570591674918</v>
      </c>
      <c r="J1964" s="7">
        <f>мпф1[[#This Row],[цена]]*мпф1[[#This Row],[объем]]</f>
        <v>4443555.6369489366</v>
      </c>
      <c r="K1964" s="7">
        <v>9004.5</v>
      </c>
      <c r="L1964" t="s">
        <v>187</v>
      </c>
    </row>
    <row r="1965" spans="1:12" x14ac:dyDescent="0.35">
      <c r="A1965" t="s">
        <v>149</v>
      </c>
      <c r="B1965" t="s">
        <v>97</v>
      </c>
      <c r="C1965" t="s">
        <v>97</v>
      </c>
      <c r="D1965">
        <f>VLOOKUP(мпф1[[#This Row],[Номенклатура]],[1]!Таблица213[[product_name]:[упаковка]],7,FALSE)</f>
        <v>981</v>
      </c>
      <c r="E1965" t="s">
        <v>203</v>
      </c>
      <c r="F1965" s="7">
        <v>2815.3247785711674</v>
      </c>
      <c r="G1965" t="str">
        <f>VLOOKUP(мпф1[[#This Row],[артикул]],[1]!Таблица213[[code]:[упаковка]],4,FALSE)</f>
        <v>ОХЛ</v>
      </c>
      <c r="H1965" t="str">
        <f>VLOOKUP(мпф1[[#This Row],[артикул]],[1]!Таблица213[[code]:[упаковка]],5,FALSE)</f>
        <v>крыло</v>
      </c>
      <c r="I1965" s="7" cm="1">
        <f t="array" ref="I1965">INDEX('[1]прайс ЗПП'!$A$1:$D$1080,MATCH(1,(мпф1[[#This Row],[артикул]]='[1]прайс ЗПП'!$B$1:$B$1080)*(мпф1[[#This Row],[Source.Name.1]]='[1]прайс ЗПП'!$A$1:$A$1080),0),4)</f>
        <v>646.14842783999984</v>
      </c>
      <c r="J1965" s="7">
        <f>мпф1[[#This Row],[цена]]*мпф1[[#This Row],[объем]]</f>
        <v>1819117.6795327554</v>
      </c>
      <c r="K1965" s="7">
        <v>3000</v>
      </c>
      <c r="L1965" t="s">
        <v>187</v>
      </c>
    </row>
    <row r="1966" spans="1:12" x14ac:dyDescent="0.35">
      <c r="A1966" t="s">
        <v>149</v>
      </c>
      <c r="B1966" t="s">
        <v>97</v>
      </c>
      <c r="C1966" t="s">
        <v>97</v>
      </c>
      <c r="D1966">
        <f>VLOOKUP(мпф1[[#This Row],[Номенклатура]],[1]!Таблица213[[product_name]:[упаковка]],7,FALSE)</f>
        <v>984</v>
      </c>
      <c r="E1966" t="s">
        <v>101</v>
      </c>
      <c r="F1966" s="7">
        <v>20197.326715553216</v>
      </c>
      <c r="G1966" t="str">
        <f>VLOOKUP(мпф1[[#This Row],[артикул]],[1]!Таблица213[[code]:[упаковка]],4,FALSE)</f>
        <v>ОХЛ</v>
      </c>
      <c r="H1966" t="str">
        <f>VLOOKUP(мпф1[[#This Row],[артикул]],[1]!Таблица213[[code]:[упаковка]],5,FALSE)</f>
        <v>четвертина</v>
      </c>
      <c r="I1966" s="7" cm="1">
        <f t="array" ref="I1966">INDEX('[1]прайс ЗПП'!$A$1:$D$1080,MATCH(1,(мпф1[[#This Row],[артикул]]='[1]прайс ЗПП'!$B$1:$B$1080)*(мпф1[[#This Row],[Source.Name.1]]='[1]прайс ЗПП'!$A$1:$A$1080),0),4)</f>
        <v>733.3570591674918</v>
      </c>
      <c r="J1966" s="7">
        <f>мпф1[[#This Row],[цена]]*мпф1[[#This Row],[объем]]</f>
        <v>14811852.123163123</v>
      </c>
      <c r="K1966" s="7">
        <v>20000</v>
      </c>
      <c r="L1966" t="s">
        <v>187</v>
      </c>
    </row>
    <row r="1967" spans="1:12" x14ac:dyDescent="0.35">
      <c r="A1967" t="s">
        <v>149</v>
      </c>
      <c r="B1967" t="s">
        <v>97</v>
      </c>
      <c r="C1967" t="s">
        <v>97</v>
      </c>
      <c r="D1967">
        <f>VLOOKUP(мпф1[[#This Row],[Номенклатура]],[1]!Таблица213[[product_name]:[упаковка]],7,FALSE)</f>
        <v>982</v>
      </c>
      <c r="E1967" t="s">
        <v>100</v>
      </c>
      <c r="F1967" s="7">
        <v>20195.307184834732</v>
      </c>
      <c r="G1967" t="str">
        <f>VLOOKUP(мпф1[[#This Row],[артикул]],[1]!Таблица213[[code]:[упаковка]],4,FALSE)</f>
        <v>ОХЛ</v>
      </c>
      <c r="H1967" t="str">
        <f>VLOOKUP(мпф1[[#This Row],[артикул]],[1]!Таблица213[[code]:[упаковка]],5,FALSE)</f>
        <v>филе</v>
      </c>
      <c r="I1967" s="7" cm="1">
        <f t="array" ref="I1967">INDEX('[1]прайс ЗПП'!$A$1:$D$1080,MATCH(1,(мпф1[[#This Row],[артикул]]='[1]прайс ЗПП'!$B$1:$B$1080)*(мпф1[[#This Row],[Source.Name.1]]='[1]прайс ЗПП'!$A$1:$A$1080),0),4)</f>
        <v>840.55517301709324</v>
      </c>
      <c r="J1967" s="7">
        <f>мпф1[[#This Row],[цена]]*мпф1[[#This Row],[объем]]</f>
        <v>16975269.924882103</v>
      </c>
      <c r="K1967" s="7">
        <v>10001</v>
      </c>
      <c r="L1967" t="s">
        <v>187</v>
      </c>
    </row>
    <row r="1968" spans="1:12" x14ac:dyDescent="0.35">
      <c r="A1968" t="s">
        <v>149</v>
      </c>
      <c r="B1968" t="s">
        <v>97</v>
      </c>
      <c r="C1968" t="s">
        <v>97</v>
      </c>
      <c r="D1968">
        <f>VLOOKUP(мпф1[[#This Row],[Номенклатура]],[1]!Таблица213[[product_name]:[упаковка]],7,FALSE)</f>
        <v>978</v>
      </c>
      <c r="E1968" t="s">
        <v>98</v>
      </c>
      <c r="F1968" s="7">
        <v>15139.412031111357</v>
      </c>
      <c r="G1968" t="str">
        <f>VLOOKUP(мпф1[[#This Row],[артикул]],[1]!Таблица213[[code]:[упаковка]],4,FALSE)</f>
        <v>ОХЛ</v>
      </c>
      <c r="H1968" t="str">
        <f>VLOOKUP(мпф1[[#This Row],[артикул]],[1]!Таблица213[[code]:[упаковка]],5,FALSE)</f>
        <v>тушка</v>
      </c>
      <c r="I1968" s="7" cm="1">
        <f t="array" ref="I1968">INDEX('[1]прайс ЗПП'!$A$1:$D$1080,MATCH(1,(мпф1[[#This Row],[артикул]]='[1]прайс ЗПП'!$B$1:$B$1080)*(мпф1[[#This Row],[Source.Name.1]]='[1]прайс ЗПП'!$A$1:$A$1080),0),4)</f>
        <v>646.39418150639938</v>
      </c>
      <c r="J1968" s="7">
        <f>мпф1[[#This Row],[цена]]*мпф1[[#This Row],[объем]]</f>
        <v>9786027.84833836</v>
      </c>
      <c r="K1968" s="7">
        <v>20004</v>
      </c>
      <c r="L1968" t="s">
        <v>187</v>
      </c>
    </row>
    <row r="1969" spans="1:12" x14ac:dyDescent="0.35">
      <c r="A1969" t="s">
        <v>149</v>
      </c>
      <c r="B1969" t="s">
        <v>97</v>
      </c>
      <c r="C1969" t="s">
        <v>97</v>
      </c>
      <c r="D1969">
        <f>VLOOKUP(мпф1[[#This Row],[Номенклатура]],[1]!Таблица213[[product_name]:[упаковка]],7,FALSE)</f>
        <v>981</v>
      </c>
      <c r="E1969" t="s">
        <v>203</v>
      </c>
      <c r="F1969" s="7">
        <v>4920.4775409261838</v>
      </c>
      <c r="G1969" t="str">
        <f>VLOOKUP(мпф1[[#This Row],[артикул]],[1]!Таблица213[[code]:[упаковка]],4,FALSE)</f>
        <v>ОХЛ</v>
      </c>
      <c r="H1969" t="str">
        <f>VLOOKUP(мпф1[[#This Row],[артикул]],[1]!Таблица213[[code]:[упаковка]],5,FALSE)</f>
        <v>крыло</v>
      </c>
      <c r="I1969" s="7" cm="1">
        <f t="array" ref="I1969">INDEX('[1]прайс ЗПП'!$A$1:$D$1080,MATCH(1,(мпф1[[#This Row],[артикул]]='[1]прайс ЗПП'!$B$1:$B$1080)*(мпф1[[#This Row],[Source.Name.1]]='[1]прайс ЗПП'!$A$1:$A$1080),0),4)</f>
        <v>646.14842783999984</v>
      </c>
      <c r="J1969" s="7">
        <f>мпф1[[#This Row],[цена]]*мпф1[[#This Row],[объем]]</f>
        <v>3179358.8272914821</v>
      </c>
      <c r="K1969" s="7">
        <v>19995.5</v>
      </c>
      <c r="L1969" t="s">
        <v>187</v>
      </c>
    </row>
    <row r="1970" spans="1:12" x14ac:dyDescent="0.35">
      <c r="A1970" t="s">
        <v>149</v>
      </c>
      <c r="B1970" t="s">
        <v>97</v>
      </c>
      <c r="C1970" t="s">
        <v>97</v>
      </c>
      <c r="D1970">
        <f>VLOOKUP(мпф1[[#This Row],[Номенклатура]],[1]!Таблица213[[product_name]:[упаковка]],7,FALSE)</f>
        <v>1614</v>
      </c>
      <c r="E1970" t="s">
        <v>205</v>
      </c>
      <c r="F1970" s="7">
        <v>15146.480388626049</v>
      </c>
      <c r="G1970" t="str">
        <f>VLOOKUP(мпф1[[#This Row],[артикул]],[1]!Таблица213[[code]:[упаковка]],4,FALSE)</f>
        <v>ОХЛ</v>
      </c>
      <c r="H1970" t="str">
        <f>VLOOKUP(мпф1[[#This Row],[артикул]],[1]!Таблица213[[code]:[упаковка]],5,FALSE)</f>
        <v>бедро</v>
      </c>
      <c r="I1970" s="7" cm="1">
        <f t="array" ref="I1970">INDEX('[1]прайс ЗПП'!$A$1:$D$1080,MATCH(1,(мпф1[[#This Row],[артикул]]='[1]прайс ЗПП'!$B$1:$B$1080)*(мпф1[[#This Row],[Source.Name.1]]='[1]прайс ЗПП'!$A$1:$A$1080),0),4)</f>
        <v>679.94339947746823</v>
      </c>
      <c r="J1970" s="7">
        <f>мпф1[[#This Row],[цена]]*мпф1[[#This Row],[объем]]</f>
        <v>10298749.3655612</v>
      </c>
      <c r="K1970" s="7">
        <v>2000.1999999999998</v>
      </c>
      <c r="L1970" t="s">
        <v>187</v>
      </c>
    </row>
    <row r="1971" spans="1:12" x14ac:dyDescent="0.35">
      <c r="A1971" t="s">
        <v>149</v>
      </c>
      <c r="B1971" t="s">
        <v>97</v>
      </c>
      <c r="C1971" t="s">
        <v>97</v>
      </c>
      <c r="D1971">
        <f>VLOOKUP(мпф1[[#This Row],[Номенклатура]],[1]!Таблица213[[product_name]:[упаковка]],7,FALSE)</f>
        <v>1615</v>
      </c>
      <c r="E1971" t="s">
        <v>204</v>
      </c>
      <c r="F1971" s="7">
        <v>3029.2960777252097</v>
      </c>
      <c r="G1971" t="str">
        <f>VLOOKUP(мпф1[[#This Row],[артикул]],[1]!Таблица213[[code]:[упаковка]],4,FALSE)</f>
        <v>ОХЛ</v>
      </c>
      <c r="H1971" t="str">
        <f>VLOOKUP(мпф1[[#This Row],[артикул]],[1]!Таблица213[[code]:[упаковка]],5,FALSE)</f>
        <v>голень</v>
      </c>
      <c r="I1971" s="7" cm="1">
        <f t="array" ref="I1971">INDEX('[1]прайс ЗПП'!$A$1:$D$1080,MATCH(1,(мпф1[[#This Row],[артикул]]='[1]прайс ЗПП'!$B$1:$B$1080)*(мпф1[[#This Row],[Source.Name.1]]='[1]прайс ЗПП'!$A$1:$A$1080),0),4)</f>
        <v>679.94339947746823</v>
      </c>
      <c r="J1971" s="7">
        <f>мпф1[[#This Row],[цена]]*мпф1[[#This Row],[объем]]</f>
        <v>2059749.8731122399</v>
      </c>
      <c r="K1971" s="7">
        <v>5002.5</v>
      </c>
      <c r="L1971" t="s">
        <v>187</v>
      </c>
    </row>
    <row r="1972" spans="1:12" x14ac:dyDescent="0.35">
      <c r="A1972" t="s">
        <v>149</v>
      </c>
      <c r="B1972" t="s">
        <v>97</v>
      </c>
      <c r="C1972" t="s">
        <v>97</v>
      </c>
      <c r="D1972">
        <f>VLOOKUP(мпф1[[#This Row],[Номенклатура]],[1]!Таблица213[[product_name]:[упаковка]],7,FALSE)</f>
        <v>978</v>
      </c>
      <c r="E1972" t="s">
        <v>98</v>
      </c>
      <c r="F1972" s="7">
        <v>20190.763240718145</v>
      </c>
      <c r="G1972" t="str">
        <f>VLOOKUP(мпф1[[#This Row],[артикул]],[1]!Таблица213[[code]:[упаковка]],4,FALSE)</f>
        <v>ОХЛ</v>
      </c>
      <c r="H1972" t="str">
        <f>VLOOKUP(мпф1[[#This Row],[артикул]],[1]!Таблица213[[code]:[упаковка]],5,FALSE)</f>
        <v>тушка</v>
      </c>
      <c r="I1972" s="7" cm="1">
        <f t="array" ref="I1972">INDEX('[1]прайс ЗПП'!$A$1:$D$1080,MATCH(1,(мпф1[[#This Row],[артикул]]='[1]прайс ЗПП'!$B$1:$B$1080)*(мпф1[[#This Row],[Source.Name.1]]='[1]прайс ЗПП'!$A$1:$A$1080),0),4)</f>
        <v>646.39418150639938</v>
      </c>
      <c r="J1972" s="7">
        <f>мпф1[[#This Row],[цена]]*мпф1[[#This Row],[объем]]</f>
        <v>13051191.878973501</v>
      </c>
      <c r="K1972" s="7">
        <v>2004</v>
      </c>
      <c r="L1972" t="s">
        <v>187</v>
      </c>
    </row>
    <row r="1973" spans="1:12" x14ac:dyDescent="0.35">
      <c r="A1973" t="s">
        <v>149</v>
      </c>
      <c r="B1973" t="s">
        <v>97</v>
      </c>
      <c r="C1973" t="s">
        <v>97</v>
      </c>
      <c r="D1973">
        <f>VLOOKUP(мпф1[[#This Row],[Номенклатура]],[1]!Таблица213[[product_name]:[упаковка]],7,FALSE)</f>
        <v>981</v>
      </c>
      <c r="E1973" t="s">
        <v>203</v>
      </c>
      <c r="F1973" s="7">
        <v>1407.6623892855837</v>
      </c>
      <c r="G1973" t="str">
        <f>VLOOKUP(мпф1[[#This Row],[артикул]],[1]!Таблица213[[code]:[упаковка]],4,FALSE)</f>
        <v>ОХЛ</v>
      </c>
      <c r="H1973" t="str">
        <f>VLOOKUP(мпф1[[#This Row],[артикул]],[1]!Таблица213[[code]:[упаковка]],5,FALSE)</f>
        <v>крыло</v>
      </c>
      <c r="I1973" s="7" cm="1">
        <f t="array" ref="I1973">INDEX('[1]прайс ЗПП'!$A$1:$D$1080,MATCH(1,(мпф1[[#This Row],[артикул]]='[1]прайс ЗПП'!$B$1:$B$1080)*(мпф1[[#This Row],[Source.Name.1]]='[1]прайс ЗПП'!$A$1:$A$1080),0),4)</f>
        <v>646.14842783999984</v>
      </c>
      <c r="J1973" s="7">
        <f>мпф1[[#This Row],[цена]]*мпф1[[#This Row],[объем]]</f>
        <v>909558.8397663777</v>
      </c>
      <c r="K1973" s="7">
        <v>3000</v>
      </c>
      <c r="L1973" t="s">
        <v>187</v>
      </c>
    </row>
    <row r="1974" spans="1:12" x14ac:dyDescent="0.35">
      <c r="A1974" t="s">
        <v>149</v>
      </c>
      <c r="B1974" t="s">
        <v>97</v>
      </c>
      <c r="C1974" t="s">
        <v>97</v>
      </c>
      <c r="D1974">
        <f>VLOOKUP(мпф1[[#This Row],[Номенклатура]],[1]!Таблица213[[product_name]:[упаковка]],7,FALSE)</f>
        <v>982</v>
      </c>
      <c r="E1974" t="s">
        <v>100</v>
      </c>
      <c r="F1974" s="7">
        <v>15146.480388626049</v>
      </c>
      <c r="G1974" t="str">
        <f>VLOOKUP(мпф1[[#This Row],[артикул]],[1]!Таблица213[[code]:[упаковка]],4,FALSE)</f>
        <v>ОХЛ</v>
      </c>
      <c r="H1974" t="str">
        <f>VLOOKUP(мпф1[[#This Row],[артикул]],[1]!Таблица213[[code]:[упаковка]],5,FALSE)</f>
        <v>филе</v>
      </c>
      <c r="I1974" s="7" cm="1">
        <f t="array" ref="I1974">INDEX('[1]прайс ЗПП'!$A$1:$D$1080,MATCH(1,(мпф1[[#This Row],[артикул]]='[1]прайс ЗПП'!$B$1:$B$1080)*(мпф1[[#This Row],[Source.Name.1]]='[1]прайс ЗПП'!$A$1:$A$1080),0),4)</f>
        <v>840.55517301709324</v>
      </c>
      <c r="J1974" s="7">
        <f>мпф1[[#This Row],[цена]]*мпф1[[#This Row],[объем]]</f>
        <v>12731452.443661578</v>
      </c>
      <c r="K1974" s="7">
        <v>504</v>
      </c>
      <c r="L1974" t="s">
        <v>187</v>
      </c>
    </row>
    <row r="1975" spans="1:12" x14ac:dyDescent="0.35">
      <c r="A1975" t="s">
        <v>149</v>
      </c>
      <c r="B1975" t="s">
        <v>97</v>
      </c>
      <c r="C1975" t="s">
        <v>97</v>
      </c>
      <c r="D1975">
        <f>VLOOKUP(мпф1[[#This Row],[Номенклатура]],[1]!Таблица213[[product_name]:[упаковка]],7,FALSE)</f>
        <v>984</v>
      </c>
      <c r="E1975" t="s">
        <v>101</v>
      </c>
      <c r="F1975" s="7">
        <v>4039.4653431106426</v>
      </c>
      <c r="G1975" t="str">
        <f>VLOOKUP(мпф1[[#This Row],[артикул]],[1]!Таблица213[[code]:[упаковка]],4,FALSE)</f>
        <v>ОХЛ</v>
      </c>
      <c r="H1975" t="str">
        <f>VLOOKUP(мпф1[[#This Row],[артикул]],[1]!Таблица213[[code]:[упаковка]],5,FALSE)</f>
        <v>четвертина</v>
      </c>
      <c r="I1975" s="7" cm="1">
        <f t="array" ref="I1975">INDEX('[1]прайс ЗПП'!$A$1:$D$1080,MATCH(1,(мпф1[[#This Row],[артикул]]='[1]прайс ЗПП'!$B$1:$B$1080)*(мпф1[[#This Row],[Source.Name.1]]='[1]прайс ЗПП'!$A$1:$A$1080),0),4)</f>
        <v>733.3570591674918</v>
      </c>
      <c r="J1975" s="7">
        <f>мпф1[[#This Row],[цена]]*мпф1[[#This Row],[объем]]</f>
        <v>2962370.4246326243</v>
      </c>
      <c r="K1975" s="7">
        <v>493.2</v>
      </c>
      <c r="L1975" t="s">
        <v>187</v>
      </c>
    </row>
    <row r="1976" spans="1:12" x14ac:dyDescent="0.35">
      <c r="A1976" t="s">
        <v>149</v>
      </c>
      <c r="B1976" t="s">
        <v>97</v>
      </c>
      <c r="C1976" t="s">
        <v>97</v>
      </c>
      <c r="D1976">
        <f>VLOOKUP(мпф1[[#This Row],[Номенклатура]],[1]!Таблица213[[product_name]:[упаковка]],7,FALSE)</f>
        <v>982</v>
      </c>
      <c r="E1976" t="s">
        <v>100</v>
      </c>
      <c r="F1976" s="7">
        <v>10097.653592417366</v>
      </c>
      <c r="G1976" t="str">
        <f>VLOOKUP(мпф1[[#This Row],[артикул]],[1]!Таблица213[[code]:[упаковка]],4,FALSE)</f>
        <v>ОХЛ</v>
      </c>
      <c r="H1976" t="str">
        <f>VLOOKUP(мпф1[[#This Row],[артикул]],[1]!Таблица213[[code]:[упаковка]],5,FALSE)</f>
        <v>филе</v>
      </c>
      <c r="I1976" s="7" cm="1">
        <f t="array" ref="I1976">INDEX('[1]прайс ЗПП'!$A$1:$D$1080,MATCH(1,(мпф1[[#This Row],[артикул]]='[1]прайс ЗПП'!$B$1:$B$1080)*(мпф1[[#This Row],[Source.Name.1]]='[1]прайс ЗПП'!$A$1:$A$1080),0),4)</f>
        <v>840.55517301709324</v>
      </c>
      <c r="J1976" s="7">
        <f>мпф1[[#This Row],[цена]]*мпф1[[#This Row],[объем]]</f>
        <v>8487634.9624410514</v>
      </c>
      <c r="K1976" s="7">
        <v>996</v>
      </c>
      <c r="L1976" t="s">
        <v>187</v>
      </c>
    </row>
    <row r="1977" spans="1:12" x14ac:dyDescent="0.35">
      <c r="A1977" t="s">
        <v>149</v>
      </c>
      <c r="B1977" t="s">
        <v>97</v>
      </c>
      <c r="C1977" t="s">
        <v>97</v>
      </c>
      <c r="D1977">
        <f>VLOOKUP(мпф1[[#This Row],[Номенклатура]],[1]!Таблица213[[product_name]:[упаковка]],7,FALSE)</f>
        <v>1614</v>
      </c>
      <c r="E1977" t="s">
        <v>205</v>
      </c>
      <c r="F1977" s="7">
        <v>2023.5697799204402</v>
      </c>
      <c r="G1977" t="str">
        <f>VLOOKUP(мпф1[[#This Row],[артикул]],[1]!Таблица213[[code]:[упаковка]],4,FALSE)</f>
        <v>ОХЛ</v>
      </c>
      <c r="H1977" t="str">
        <f>VLOOKUP(мпф1[[#This Row],[артикул]],[1]!Таблица213[[code]:[упаковка]],5,FALSE)</f>
        <v>бедро</v>
      </c>
      <c r="I1977" s="7" cm="1">
        <f t="array" ref="I1977">INDEX('[1]прайс ЗПП'!$A$1:$D$1080,MATCH(1,(мпф1[[#This Row],[артикул]]='[1]прайс ЗПП'!$B$1:$B$1080)*(мпф1[[#This Row],[Source.Name.1]]='[1]прайс ЗПП'!$A$1:$A$1080),0),4)</f>
        <v>679.94339947746823</v>
      </c>
      <c r="J1977" s="7">
        <f>мпф1[[#This Row],[цена]]*мпф1[[#This Row],[объем]]</f>
        <v>1375912.9152389762</v>
      </c>
      <c r="K1977" s="7">
        <v>502.35999999999996</v>
      </c>
      <c r="L1977" t="s">
        <v>187</v>
      </c>
    </row>
    <row r="1978" spans="1:12" x14ac:dyDescent="0.35">
      <c r="A1978" t="s">
        <v>149</v>
      </c>
      <c r="B1978" t="s">
        <v>97</v>
      </c>
      <c r="C1978" t="s">
        <v>97</v>
      </c>
      <c r="D1978">
        <f>VLOOKUP(мпф1[[#This Row],[Номенклатура]],[1]!Таблица213[[product_name]:[упаковка]],7,FALSE)</f>
        <v>978</v>
      </c>
      <c r="E1978" t="s">
        <v>98</v>
      </c>
      <c r="F1978" s="7">
        <v>15139.412031111357</v>
      </c>
      <c r="G1978" t="str">
        <f>VLOOKUP(мпф1[[#This Row],[артикул]],[1]!Таблица213[[code]:[упаковка]],4,FALSE)</f>
        <v>ОХЛ</v>
      </c>
      <c r="H1978" t="str">
        <f>VLOOKUP(мпф1[[#This Row],[артикул]],[1]!Таблица213[[code]:[упаковка]],5,FALSE)</f>
        <v>тушка</v>
      </c>
      <c r="I1978" s="7" cm="1">
        <f t="array" ref="I1978">INDEX('[1]прайс ЗПП'!$A$1:$D$1080,MATCH(1,(мпф1[[#This Row],[артикул]]='[1]прайс ЗПП'!$B$1:$B$1080)*(мпф1[[#This Row],[Source.Name.1]]='[1]прайс ЗПП'!$A$1:$A$1080),0),4)</f>
        <v>646.39418150639938</v>
      </c>
      <c r="J1978" s="7">
        <f>мпф1[[#This Row],[цена]]*мпф1[[#This Row],[объем]]</f>
        <v>9786027.84833836</v>
      </c>
      <c r="K1978" s="7">
        <v>493.2</v>
      </c>
      <c r="L1978" t="s">
        <v>187</v>
      </c>
    </row>
    <row r="1979" spans="1:12" x14ac:dyDescent="0.35">
      <c r="A1979" t="s">
        <v>149</v>
      </c>
      <c r="B1979" t="s">
        <v>97</v>
      </c>
      <c r="C1979" t="s">
        <v>97</v>
      </c>
      <c r="D1979">
        <f>VLOOKUP(мпф1[[#This Row],[Номенклатура]],[1]!Таблица213[[product_name]:[упаковка]],7,FALSE)</f>
        <v>1614</v>
      </c>
      <c r="E1979" t="s">
        <v>205</v>
      </c>
      <c r="F1979" s="7">
        <v>508.92174105783522</v>
      </c>
      <c r="G1979" t="str">
        <f>VLOOKUP(мпф1[[#This Row],[артикул]],[1]!Таблица213[[code]:[упаковка]],4,FALSE)</f>
        <v>ОХЛ</v>
      </c>
      <c r="H1979" t="str">
        <f>VLOOKUP(мпф1[[#This Row],[артикул]],[1]!Таблица213[[code]:[упаковка]],5,FALSE)</f>
        <v>бедро</v>
      </c>
      <c r="I1979" s="7" cm="1">
        <f t="array" ref="I1979">INDEX('[1]прайс ЗПП'!$A$1:$D$1080,MATCH(1,(мпф1[[#This Row],[артикул]]='[1]прайс ЗПП'!$B$1:$B$1080)*(мпф1[[#This Row],[Source.Name.1]]='[1]прайс ЗПП'!$A$1:$A$1080),0),4)</f>
        <v>679.94339947746823</v>
      </c>
      <c r="J1979" s="7">
        <f>мпф1[[#This Row],[цена]]*мпф1[[#This Row],[объем]]</f>
        <v>346037.97868285631</v>
      </c>
      <c r="K1979" s="7">
        <v>2000</v>
      </c>
      <c r="L1979" t="s">
        <v>187</v>
      </c>
    </row>
    <row r="1980" spans="1:12" x14ac:dyDescent="0.35">
      <c r="A1980" t="s">
        <v>149</v>
      </c>
      <c r="B1980" t="s">
        <v>97</v>
      </c>
      <c r="C1980" t="s">
        <v>97</v>
      </c>
      <c r="D1980">
        <f>VLOOKUP(мпф1[[#This Row],[Номенклатура]],[1]!Таблица213[[product_name]:[упаковка]],7,FALSE)</f>
        <v>978</v>
      </c>
      <c r="E1980" t="s">
        <v>98</v>
      </c>
      <c r="F1980" s="7">
        <v>2020.540483842715</v>
      </c>
      <c r="G1980" t="str">
        <f>VLOOKUP(мпф1[[#This Row],[артикул]],[1]!Таблица213[[code]:[упаковка]],4,FALSE)</f>
        <v>ОХЛ</v>
      </c>
      <c r="H1980" t="str">
        <f>VLOOKUP(мпф1[[#This Row],[артикул]],[1]!Таблица213[[code]:[упаковка]],5,FALSE)</f>
        <v>тушка</v>
      </c>
      <c r="I1980" s="7" cm="1">
        <f t="array" ref="I1980">INDEX('[1]прайс ЗПП'!$A$1:$D$1080,MATCH(1,(мпф1[[#This Row],[артикул]]='[1]прайс ЗПП'!$B$1:$B$1080)*(мпф1[[#This Row],[Source.Name.1]]='[1]прайс ЗПП'!$A$1:$A$1080),0),4)</f>
        <v>646.39418150639938</v>
      </c>
      <c r="J1980" s="7">
        <f>мпф1[[#This Row],[цена]]*мпф1[[#This Row],[объем]]</f>
        <v>1306065.6122540559</v>
      </c>
      <c r="K1980" s="7">
        <v>504</v>
      </c>
      <c r="L1980" t="s">
        <v>187</v>
      </c>
    </row>
    <row r="1981" spans="1:12" x14ac:dyDescent="0.35">
      <c r="A1981" t="s">
        <v>149</v>
      </c>
      <c r="B1981" t="s">
        <v>97</v>
      </c>
      <c r="C1981" t="s">
        <v>97</v>
      </c>
      <c r="D1981">
        <f>VLOOKUP(мпф1[[#This Row],[Номенклатура]],[1]!Таблица213[[product_name]:[упаковка]],7,FALSE)</f>
        <v>982</v>
      </c>
      <c r="E1981" t="s">
        <v>100</v>
      </c>
      <c r="F1981" s="7">
        <v>1009.7653592417366</v>
      </c>
      <c r="G1981" t="str">
        <f>VLOOKUP(мпф1[[#This Row],[артикул]],[1]!Таблица213[[code]:[упаковка]],4,FALSE)</f>
        <v>ОХЛ</v>
      </c>
      <c r="H1981" t="str">
        <f>VLOOKUP(мпф1[[#This Row],[артикул]],[1]!Таблица213[[code]:[упаковка]],5,FALSE)</f>
        <v>филе</v>
      </c>
      <c r="I1981" s="7" cm="1">
        <f t="array" ref="I1981">INDEX('[1]прайс ЗПП'!$A$1:$D$1080,MATCH(1,(мпф1[[#This Row],[артикул]]='[1]прайс ЗПП'!$B$1:$B$1080)*(мпф1[[#This Row],[Source.Name.1]]='[1]прайс ЗПП'!$A$1:$A$1080),0),4)</f>
        <v>840.55517301709324</v>
      </c>
      <c r="J1981" s="7">
        <f>мпф1[[#This Row],[цена]]*мпф1[[#This Row],[объем]]</f>
        <v>848763.49624410528</v>
      </c>
      <c r="K1981" s="7">
        <v>4000.3999999999996</v>
      </c>
      <c r="L1981" t="s">
        <v>187</v>
      </c>
    </row>
    <row r="1982" spans="1:12" x14ac:dyDescent="0.35">
      <c r="A1982" t="s">
        <v>149</v>
      </c>
      <c r="B1982" t="s">
        <v>97</v>
      </c>
      <c r="C1982" t="s">
        <v>97</v>
      </c>
      <c r="D1982">
        <f>VLOOKUP(мпф1[[#This Row],[Номенклатура]],[1]!Таблица213[[product_name]:[упаковка]],7,FALSE)</f>
        <v>1615</v>
      </c>
      <c r="E1982" t="s">
        <v>204</v>
      </c>
      <c r="F1982" s="7">
        <v>508.92174105783522</v>
      </c>
      <c r="G1982" t="str">
        <f>VLOOKUP(мпф1[[#This Row],[артикул]],[1]!Таблица213[[code]:[упаковка]],4,FALSE)</f>
        <v>ОХЛ</v>
      </c>
      <c r="H1982" t="str">
        <f>VLOOKUP(мпф1[[#This Row],[артикул]],[1]!Таблица213[[code]:[упаковка]],5,FALSE)</f>
        <v>голень</v>
      </c>
      <c r="I1982" s="7" cm="1">
        <f t="array" ref="I1982">INDEX('[1]прайс ЗПП'!$A$1:$D$1080,MATCH(1,(мпф1[[#This Row],[артикул]]='[1]прайс ЗПП'!$B$1:$B$1080)*(мпф1[[#This Row],[Source.Name.1]]='[1]прайс ЗПП'!$A$1:$A$1080),0),4)</f>
        <v>679.94339947746823</v>
      </c>
      <c r="J1982" s="7">
        <f>мпф1[[#This Row],[цена]]*мпф1[[#This Row],[объем]]</f>
        <v>346037.97868285631</v>
      </c>
      <c r="K1982" s="7">
        <v>500</v>
      </c>
      <c r="L1982" t="s">
        <v>187</v>
      </c>
    </row>
    <row r="1983" spans="1:12" x14ac:dyDescent="0.35">
      <c r="A1983" t="s">
        <v>149</v>
      </c>
      <c r="B1983" t="s">
        <v>97</v>
      </c>
      <c r="C1983" t="s">
        <v>97</v>
      </c>
      <c r="D1983">
        <f>VLOOKUP(мпф1[[#This Row],[Номенклатура]],[1]!Таблица213[[product_name]:[упаковка]],7,FALSE)</f>
        <v>984</v>
      </c>
      <c r="E1983" t="s">
        <v>101</v>
      </c>
      <c r="F1983" s="7">
        <v>498.0162751780245</v>
      </c>
      <c r="G1983" t="str">
        <f>VLOOKUP(мпф1[[#This Row],[артикул]],[1]!Таблица213[[code]:[упаковка]],4,FALSE)</f>
        <v>ОХЛ</v>
      </c>
      <c r="H1983" t="str">
        <f>VLOOKUP(мпф1[[#This Row],[артикул]],[1]!Таблица213[[code]:[упаковка]],5,FALSE)</f>
        <v>четвертина</v>
      </c>
      <c r="I1983" s="7" cm="1">
        <f t="array" ref="I1983">INDEX('[1]прайс ЗПП'!$A$1:$D$1080,MATCH(1,(мпф1[[#This Row],[артикул]]='[1]прайс ЗПП'!$B$1:$B$1080)*(мпф1[[#This Row],[Source.Name.1]]='[1]прайс ЗПП'!$A$1:$A$1080),0),4)</f>
        <v>733.3570591674918</v>
      </c>
      <c r="J1983" s="7">
        <f>мпф1[[#This Row],[цена]]*мпф1[[#This Row],[объем]]</f>
        <v>365223.75098210439</v>
      </c>
      <c r="K1983" s="7">
        <v>1000</v>
      </c>
      <c r="L1983" t="s">
        <v>187</v>
      </c>
    </row>
    <row r="1984" spans="1:12" x14ac:dyDescent="0.35">
      <c r="A1984" t="s">
        <v>149</v>
      </c>
      <c r="B1984" t="s">
        <v>97</v>
      </c>
      <c r="C1984" t="s">
        <v>97</v>
      </c>
      <c r="D1984">
        <f>VLOOKUP(мпф1[[#This Row],[Номенклатура]],[1]!Таблица213[[product_name]:[упаковка]],7,FALSE)</f>
        <v>978</v>
      </c>
      <c r="E1984" t="s">
        <v>98</v>
      </c>
      <c r="F1984" s="7">
        <v>121173.86263972688</v>
      </c>
      <c r="G1984" t="str">
        <f>VLOOKUP(мпф1[[#This Row],[артикул]],[1]!Таблица213[[code]:[упаковка]],4,FALSE)</f>
        <v>ОХЛ</v>
      </c>
      <c r="H1984" t="str">
        <f>VLOOKUP(мпф1[[#This Row],[артикул]],[1]!Таблица213[[code]:[упаковка]],5,FALSE)</f>
        <v>тушка</v>
      </c>
      <c r="I1984" s="7" cm="1">
        <f t="array" ref="I1984">INDEX('[1]прайс ЗПП'!$A$1:$D$1080,MATCH(1,(мпф1[[#This Row],[артикул]]='[1]прайс ЗПП'!$B$1:$B$1080)*(мпф1[[#This Row],[Source.Name.1]]='[1]прайс ЗПП'!$A$1:$A$1080),0),4)</f>
        <v>646.39418150639938</v>
      </c>
      <c r="J1984" s="7">
        <f>мпф1[[#This Row],[цена]]*мпф1[[#This Row],[объем]]</f>
        <v>78326079.760975122</v>
      </c>
      <c r="K1984" s="7">
        <v>2000.1999999999998</v>
      </c>
      <c r="L1984" t="s">
        <v>187</v>
      </c>
    </row>
    <row r="1985" spans="1:12" x14ac:dyDescent="0.35">
      <c r="A1985" t="s">
        <v>149</v>
      </c>
      <c r="B1985" t="s">
        <v>210</v>
      </c>
      <c r="C1985" t="s">
        <v>210</v>
      </c>
      <c r="D1985">
        <f>VLOOKUP(мпф1[[#This Row],[Номенклатура]],[1]!Таблица213[[product_name]:[упаковка]],7,FALSE)</f>
        <v>984</v>
      </c>
      <c r="E1985" t="s">
        <v>101</v>
      </c>
      <c r="F1985" s="7">
        <v>15147.995036664912</v>
      </c>
      <c r="G1985" t="str">
        <f>VLOOKUP(мпф1[[#This Row],[артикул]],[1]!Таблица213[[code]:[упаковка]],4,FALSE)</f>
        <v>ОХЛ</v>
      </c>
      <c r="H1985" t="str">
        <f>VLOOKUP(мпф1[[#This Row],[артикул]],[1]!Таблица213[[code]:[упаковка]],5,FALSE)</f>
        <v>четвертина</v>
      </c>
      <c r="I1985" s="7" cm="1">
        <f t="array" ref="I1985">INDEX('[1]прайс ЗПП'!$A$1:$D$1080,MATCH(1,(мпф1[[#This Row],[артикул]]='[1]прайс ЗПП'!$B$1:$B$1080)*(мпф1[[#This Row],[Source.Name.1]]='[1]прайс ЗПП'!$A$1:$A$1080),0),4)</f>
        <v>733.3570591674918</v>
      </c>
      <c r="J1985" s="7">
        <f>мпф1[[#This Row],[цена]]*мпф1[[#This Row],[объем]]</f>
        <v>11108889.092372341</v>
      </c>
      <c r="K1985" s="7">
        <v>502.35999999999996</v>
      </c>
      <c r="L1985" t="s">
        <v>187</v>
      </c>
    </row>
    <row r="1986" spans="1:12" x14ac:dyDescent="0.35">
      <c r="A1986" t="s">
        <v>149</v>
      </c>
      <c r="B1986" t="s">
        <v>210</v>
      </c>
      <c r="C1986" t="s">
        <v>210</v>
      </c>
      <c r="D1986">
        <f>VLOOKUP(мпф1[[#This Row],[Номенклатура]],[1]!Таблица213[[product_name]:[упаковка]],7,FALSE)</f>
        <v>982</v>
      </c>
      <c r="E1986" t="s">
        <v>100</v>
      </c>
      <c r="F1986" s="7">
        <v>20195.307184834732</v>
      </c>
      <c r="G1986" t="str">
        <f>VLOOKUP(мпф1[[#This Row],[артикул]],[1]!Таблица213[[code]:[упаковка]],4,FALSE)</f>
        <v>ОХЛ</v>
      </c>
      <c r="H1986" t="str">
        <f>VLOOKUP(мпф1[[#This Row],[артикул]],[1]!Таблица213[[code]:[упаковка]],5,FALSE)</f>
        <v>филе</v>
      </c>
      <c r="I1986" s="7" cm="1">
        <f t="array" ref="I1986">INDEX('[1]прайс ЗПП'!$A$1:$D$1080,MATCH(1,(мпф1[[#This Row],[артикул]]='[1]прайс ЗПП'!$B$1:$B$1080)*(мпф1[[#This Row],[Source.Name.1]]='[1]прайс ЗПП'!$A$1:$A$1080),0),4)</f>
        <v>840.55517301709324</v>
      </c>
      <c r="J1986" s="7">
        <f>мпф1[[#This Row],[цена]]*мпф1[[#This Row],[объем]]</f>
        <v>16975269.924882103</v>
      </c>
      <c r="K1986" s="7">
        <v>493.2</v>
      </c>
      <c r="L1986" t="s">
        <v>187</v>
      </c>
    </row>
    <row r="1987" spans="1:12" x14ac:dyDescent="0.35">
      <c r="A1987" t="s">
        <v>149</v>
      </c>
      <c r="B1987" t="s">
        <v>180</v>
      </c>
      <c r="C1987" t="s">
        <v>180</v>
      </c>
      <c r="D1987">
        <f>VLOOKUP(мпф1[[#This Row],[Номенклатура]],[1]!Таблица213[[product_name]:[упаковка]],7,FALSE)</f>
        <v>978</v>
      </c>
      <c r="E1987" t="s">
        <v>98</v>
      </c>
      <c r="F1987" s="7">
        <v>671463.67093497759</v>
      </c>
      <c r="G1987" t="str">
        <f>VLOOKUP(мпф1[[#This Row],[артикул]],[1]!Таблица213[[code]:[упаковка]],4,FALSE)</f>
        <v>ОХЛ</v>
      </c>
      <c r="H1987" t="str">
        <f>VLOOKUP(мпф1[[#This Row],[артикул]],[1]!Таблица213[[code]:[упаковка]],5,FALSE)</f>
        <v>тушка</v>
      </c>
      <c r="I1987" s="7" cm="1">
        <f t="array" ref="I1987">INDEX('[1]прайс ЗПП'!$A$1:$D$1080,MATCH(1,(мпф1[[#This Row],[артикул]]='[1]прайс ЗПП'!$B$1:$B$1080)*(мпф1[[#This Row],[Source.Name.1]]='[1]прайс ЗПП'!$A$1:$A$1080),0),4)</f>
        <v>646.39418150639938</v>
      </c>
      <c r="J1987" s="7">
        <f>мпф1[[#This Row],[цена]]*мпф1[[#This Row],[объем]]</f>
        <v>434030209.98529714</v>
      </c>
      <c r="K1987" s="7">
        <v>2000</v>
      </c>
      <c r="L1987" t="s">
        <v>187</v>
      </c>
    </row>
    <row r="1988" spans="1:12" x14ac:dyDescent="0.35">
      <c r="A1988" t="s">
        <v>149</v>
      </c>
      <c r="B1988" t="s">
        <v>13</v>
      </c>
      <c r="C1988" t="s">
        <v>13</v>
      </c>
      <c r="D1988">
        <f>VLOOKUP(мпф1[[#This Row],[Номенклатура]],[1]!Таблица213[[product_name]:[упаковка]],7,FALSE)</f>
        <v>962</v>
      </c>
      <c r="E1988" t="s">
        <v>118</v>
      </c>
      <c r="F1988" s="7">
        <v>17108.753726139683</v>
      </c>
      <c r="G1988" t="str">
        <f>VLOOKUP(мпф1[[#This Row],[артикул]],[1]!Таблица213[[code]:[упаковка]],4,FALSE)</f>
        <v>ЗАМ</v>
      </c>
      <c r="H1988" t="str">
        <f>VLOOKUP(мпф1[[#This Row],[артикул]],[1]!Таблица213[[code]:[упаковка]],5,FALSE)</f>
        <v>рагу</v>
      </c>
      <c r="I1988" s="7" cm="1">
        <f t="array" ref="I1988">INDEX('[1]прайс ЗПП'!$A$1:$D$1080,MATCH(1,(мпф1[[#This Row],[артикул]]='[1]прайс ЗПП'!$B$1:$B$1080)*(мпф1[[#This Row],[Source.Name.1]]='[1]прайс ЗПП'!$A$1:$A$1080),0),4)</f>
        <v>557.142857142857</v>
      </c>
      <c r="J1988" s="7">
        <f>мпф1[[#This Row],[цена]]*мпф1[[#This Row],[объем]]</f>
        <v>9532019.9331349637</v>
      </c>
      <c r="K1988" s="7">
        <v>2000</v>
      </c>
      <c r="L1988" t="s">
        <v>187</v>
      </c>
    </row>
    <row r="1989" spans="1:12" x14ac:dyDescent="0.35">
      <c r="A1989" t="s">
        <v>149</v>
      </c>
      <c r="B1989" t="s">
        <v>13</v>
      </c>
      <c r="C1989" t="s">
        <v>13</v>
      </c>
      <c r="D1989">
        <f>VLOOKUP(мпф1[[#This Row],[Номенклатура]],[1]!Таблица213[[product_name]:[упаковка]],7,FALSE)</f>
        <v>15</v>
      </c>
      <c r="E1989" t="s">
        <v>121</v>
      </c>
      <c r="F1989" s="7">
        <v>31046.015720717944</v>
      </c>
      <c r="G1989" t="str">
        <f>VLOOKUP(мпф1[[#This Row],[артикул]],[1]!Таблица213[[code]:[упаковка]],4,FALSE)</f>
        <v>ЗАМ</v>
      </c>
      <c r="H1989" t="str">
        <f>VLOOKUP(мпф1[[#This Row],[артикул]],[1]!Таблица213[[code]:[упаковка]],5,FALSE)</f>
        <v>табак</v>
      </c>
      <c r="I1989" s="7" cm="1">
        <f t="array" ref="I1989">INDEX('[1]прайс ЗПП'!$A$1:$D$1080,MATCH(1,(мпф1[[#This Row],[артикул]]='[1]прайс ЗПП'!$B$1:$B$1080)*(мпф1[[#This Row],[Source.Name.1]]='[1]прайс ЗПП'!$A$1:$A$1080),0),4)</f>
        <v>659.62243774895455</v>
      </c>
      <c r="J1989" s="7">
        <f>мпф1[[#This Row],[цена]]*мпф1[[#This Row],[объем]]</f>
        <v>20478648.572092336</v>
      </c>
      <c r="K1989" s="7">
        <v>205.5</v>
      </c>
      <c r="L1989" t="s">
        <v>187</v>
      </c>
    </row>
    <row r="1990" spans="1:12" x14ac:dyDescent="0.35">
      <c r="A1990" t="s">
        <v>149</v>
      </c>
      <c r="B1990" t="s">
        <v>13</v>
      </c>
      <c r="C1990" t="s">
        <v>13</v>
      </c>
      <c r="D1990">
        <f>VLOOKUP(мпф1[[#This Row],[Номенклатура]],[1]!Таблица213[[product_name]:[упаковка]],7,FALSE)</f>
        <v>1073</v>
      </c>
      <c r="E1990" t="s">
        <v>211</v>
      </c>
      <c r="F1990" s="7">
        <v>22732.9758903129</v>
      </c>
      <c r="G1990" t="str">
        <f>VLOOKUP(мпф1[[#This Row],[артикул]],[1]!Таблица213[[code]:[упаковка]],4,FALSE)</f>
        <v>ЗАМ</v>
      </c>
      <c r="H1990" t="str">
        <f>VLOOKUP(мпф1[[#This Row],[артикул]],[1]!Таблица213[[code]:[упаковка]],5,FALSE)</f>
        <v>табак</v>
      </c>
      <c r="I1990" s="7" cm="1">
        <f t="array" ref="I1990">INDEX('[1]прайс ЗПП'!$A$1:$D$1080,MATCH(1,(мпф1[[#This Row],[артикул]]='[1]прайс ЗПП'!$B$1:$B$1080)*(мпф1[[#This Row],[Source.Name.1]]='[1]прайс ЗПП'!$A$1:$A$1080),0),4)</f>
        <v>1037.1428571428569</v>
      </c>
      <c r="J1990" s="7">
        <f>мпф1[[#This Row],[цена]]*мпф1[[#This Row],[объем]]</f>
        <v>23577343.566238802</v>
      </c>
      <c r="K1990" s="7">
        <v>797.5</v>
      </c>
      <c r="L1990" t="s">
        <v>187</v>
      </c>
    </row>
    <row r="1991" spans="1:12" x14ac:dyDescent="0.35">
      <c r="A1991" t="s">
        <v>149</v>
      </c>
      <c r="B1991" t="s">
        <v>13</v>
      </c>
      <c r="C1991" t="s">
        <v>13</v>
      </c>
      <c r="D1991">
        <f>VLOOKUP(мпф1[[#This Row],[Номенклатура]],[1]!Таблица213[[product_name]:[упаковка]],7,FALSE)</f>
        <v>1055</v>
      </c>
      <c r="E1991" t="s">
        <v>125</v>
      </c>
      <c r="F1991" s="7">
        <v>130217.66534072242</v>
      </c>
      <c r="G1991" t="str">
        <f>VLOOKUP(мпф1[[#This Row],[артикул]],[1]!Таблица213[[code]:[упаковка]],4,FALSE)</f>
        <v>ЗАМ</v>
      </c>
      <c r="H1991" t="str">
        <f>VLOOKUP(мпф1[[#This Row],[артикул]],[1]!Таблица213[[code]:[упаковка]],5,FALSE)</f>
        <v>табак</v>
      </c>
      <c r="I1991" s="7" cm="1">
        <f t="array" ref="I1991">INDEX('[1]прайс ЗПП'!$A$1:$D$1080,MATCH(1,(мпф1[[#This Row],[артикул]]='[1]прайс ЗПП'!$B$1:$B$1080)*(мпф1[[#This Row],[Source.Name.1]]='[1]прайс ЗПП'!$A$1:$A$1080),0),4)</f>
        <v>613.62002514855476</v>
      </c>
      <c r="J1991" s="7">
        <f>мпф1[[#This Row],[цена]]*мпф1[[#This Row],[объем]]</f>
        <v>79904167.081160173</v>
      </c>
      <c r="K1991" s="7">
        <v>2000.1999999999998</v>
      </c>
      <c r="L1991" t="s">
        <v>187</v>
      </c>
    </row>
    <row r="1992" spans="1:12" x14ac:dyDescent="0.35">
      <c r="A1992" t="s">
        <v>149</v>
      </c>
      <c r="B1992" t="s">
        <v>13</v>
      </c>
      <c r="C1992" t="s">
        <v>13</v>
      </c>
      <c r="D1992">
        <f>VLOOKUP(мпф1[[#This Row],[Номенклатура]],[1]!Таблица213[[product_name]:[упаковка]],7,FALSE)</f>
        <v>1056</v>
      </c>
      <c r="E1992" t="s">
        <v>126</v>
      </c>
      <c r="F1992" s="7">
        <v>114616.83493464539</v>
      </c>
      <c r="G1992" t="str">
        <f>VLOOKUP(мпф1[[#This Row],[артикул]],[1]!Таблица213[[code]:[упаковка]],4,FALSE)</f>
        <v>ЗАМ</v>
      </c>
      <c r="H1992" t="str">
        <f>VLOOKUP(мпф1[[#This Row],[артикул]],[1]!Таблица213[[code]:[упаковка]],5,FALSE)</f>
        <v>табак</v>
      </c>
      <c r="I1992" s="7" cm="1">
        <f t="array" ref="I1992">INDEX('[1]прайс ЗПП'!$A$1:$D$1080,MATCH(1,(мпф1[[#This Row],[артикул]]='[1]прайс ЗПП'!$B$1:$B$1080)*(мпф1[[#This Row],[Source.Name.1]]='[1]прайс ЗПП'!$A$1:$A$1080),0),4)</f>
        <v>582.85714285714278</v>
      </c>
      <c r="J1992" s="7">
        <f>мпф1[[#This Row],[цена]]*мпф1[[#This Row],[объем]]</f>
        <v>66805240.933336161</v>
      </c>
      <c r="K1992" s="7">
        <v>2000</v>
      </c>
      <c r="L1992" t="s">
        <v>187</v>
      </c>
    </row>
    <row r="1993" spans="1:12" x14ac:dyDescent="0.35">
      <c r="A1993" t="s">
        <v>149</v>
      </c>
      <c r="B1993" t="s">
        <v>13</v>
      </c>
      <c r="C1993" t="s">
        <v>13</v>
      </c>
      <c r="D1993">
        <f>VLOOKUP(мпф1[[#This Row],[Номенклатура]],[1]!Таблица213[[product_name]:[упаковка]],7,FALSE)</f>
        <v>1057</v>
      </c>
      <c r="E1993" t="s">
        <v>127</v>
      </c>
      <c r="F1993" s="7">
        <v>114622.00658344102</v>
      </c>
      <c r="G1993" t="str">
        <f>VLOOKUP(мпф1[[#This Row],[артикул]],[1]!Таблица213[[code]:[упаковка]],4,FALSE)</f>
        <v>ЗАМ</v>
      </c>
      <c r="H1993" t="str">
        <f>VLOOKUP(мпф1[[#This Row],[артикул]],[1]!Таблица213[[code]:[упаковка]],5,FALSE)</f>
        <v>табак</v>
      </c>
      <c r="I1993" s="7" cm="1">
        <f t="array" ref="I1993">INDEX('[1]прайс ЗПП'!$A$1:$D$1080,MATCH(1,(мпф1[[#This Row],[артикул]]='[1]прайс ЗПП'!$B$1:$B$1080)*(мпф1[[#This Row],[Source.Name.1]]='[1]прайс ЗПП'!$A$1:$A$1080),0),4)</f>
        <v>599.99999999999989</v>
      </c>
      <c r="J1993" s="7">
        <f>мпф1[[#This Row],[цена]]*мпф1[[#This Row],[объем]]</f>
        <v>68773203.9500646</v>
      </c>
      <c r="K1993" s="7">
        <v>6000.5999999999995</v>
      </c>
      <c r="L1993" t="s">
        <v>187</v>
      </c>
    </row>
    <row r="1994" spans="1:12" x14ac:dyDescent="0.35">
      <c r="A1994" t="s">
        <v>149</v>
      </c>
      <c r="B1994" t="s">
        <v>13</v>
      </c>
      <c r="C1994" t="s">
        <v>13</v>
      </c>
      <c r="D1994">
        <f>VLOOKUP(мпф1[[#This Row],[Номенклатура]],[1]!Таблица213[[product_name]:[упаковка]],7,FALSE)</f>
        <v>114</v>
      </c>
      <c r="E1994" t="s">
        <v>129</v>
      </c>
      <c r="F1994" s="7">
        <v>37141.765590815507</v>
      </c>
      <c r="G1994" t="str">
        <f>VLOOKUP(мпф1[[#This Row],[артикул]],[1]!Таблица213[[code]:[упаковка]],4,FALSE)</f>
        <v>ЗАМ</v>
      </c>
      <c r="H1994" t="str">
        <f>VLOOKUP(мпф1[[#This Row],[артикул]],[1]!Таблица213[[code]:[упаковка]],5,FALSE)</f>
        <v>табак</v>
      </c>
      <c r="I1994" s="7" cm="1">
        <f t="array" ref="I1994">INDEX('[1]прайс ЗПП'!$A$1:$D$1080,MATCH(1,(мпф1[[#This Row],[артикул]]='[1]прайс ЗПП'!$B$1:$B$1080)*(мпф1[[#This Row],[Source.Name.1]]='[1]прайс ЗПП'!$A$1:$A$1080),0),4)</f>
        <v>725.5054234094813</v>
      </c>
      <c r="J1994" s="7">
        <f>мпф1[[#This Row],[цена]]*мпф1[[#This Row],[объем]]</f>
        <v>26946552.371140309</v>
      </c>
      <c r="K1994" s="7">
        <v>4998.482</v>
      </c>
      <c r="L1994" t="s">
        <v>187</v>
      </c>
    </row>
    <row r="1995" spans="1:12" x14ac:dyDescent="0.35">
      <c r="A1995" t="s">
        <v>149</v>
      </c>
      <c r="B1995" t="s">
        <v>13</v>
      </c>
      <c r="C1995" t="s">
        <v>13</v>
      </c>
      <c r="D1995">
        <f>VLOOKUP(мпф1[[#This Row],[Номенклатура]],[1]!Таблица213[[product_name]:[упаковка]],7,FALSE)</f>
        <v>27</v>
      </c>
      <c r="E1995" t="s">
        <v>117</v>
      </c>
      <c r="F1995" s="7">
        <v>9741.8246033325122</v>
      </c>
      <c r="G1995" t="str">
        <f>VLOOKUP(мпф1[[#This Row],[артикул]],[1]!Таблица213[[code]:[упаковка]],4,FALSE)</f>
        <v>ЗАМ</v>
      </c>
      <c r="H1995" t="str">
        <f>VLOOKUP(мпф1[[#This Row],[артикул]],[1]!Таблица213[[code]:[упаковка]],5,FALSE)</f>
        <v>печень</v>
      </c>
      <c r="I1995" s="7" cm="1">
        <f t="array" ref="I1995">INDEX('[1]прайс ЗПП'!$A$1:$D$1080,MATCH(1,(мпф1[[#This Row],[артикул]]='[1]прайс ЗПП'!$B$1:$B$1080)*(мпф1[[#This Row],[Source.Name.1]]='[1]прайс ЗПП'!$A$1:$A$1080),0),4)</f>
        <v>646.51679999999999</v>
      </c>
      <c r="J1995" s="7">
        <f>мпф1[[#This Row],[цена]]*мпф1[[#This Row],[объем]]</f>
        <v>6298253.2687078053</v>
      </c>
      <c r="K1995" s="7">
        <v>26200.16</v>
      </c>
      <c r="L1995" t="s">
        <v>187</v>
      </c>
    </row>
    <row r="1996" spans="1:12" x14ac:dyDescent="0.35">
      <c r="A1996" t="s">
        <v>149</v>
      </c>
      <c r="B1996" t="s">
        <v>13</v>
      </c>
      <c r="C1996" t="s">
        <v>13</v>
      </c>
      <c r="D1996">
        <f>VLOOKUP(мпф1[[#This Row],[Номенклатура]],[1]!Таблица213[[product_name]:[упаковка]],7,FALSE)</f>
        <v>357</v>
      </c>
      <c r="E1996" t="s">
        <v>105</v>
      </c>
      <c r="F1996" s="7">
        <v>189088.79007669855</v>
      </c>
      <c r="G1996" t="str">
        <f>VLOOKUP(мпф1[[#This Row],[артикул]],[1]!Таблица213[[code]:[упаковка]],4,FALSE)</f>
        <v>ЗАМ</v>
      </c>
      <c r="H1996" t="str">
        <f>VLOOKUP(мпф1[[#This Row],[артикул]],[1]!Таблица213[[code]:[упаковка]],5,FALSE)</f>
        <v>филе</v>
      </c>
      <c r="I1996" s="7" cm="1">
        <f t="array" ref="I1996">INDEX('[1]прайс ЗПП'!$A$1:$D$1080,MATCH(1,(мпф1[[#This Row],[артикул]]='[1]прайс ЗПП'!$B$1:$B$1080)*(мпф1[[#This Row],[Source.Name.1]]='[1]прайс ЗПП'!$A$1:$A$1080),0),4)</f>
        <v>835.3345964684413</v>
      </c>
      <c r="J1996" s="7">
        <f>мпф1[[#This Row],[цена]]*мпф1[[#This Row],[объем]]</f>
        <v>157952408.1554248</v>
      </c>
      <c r="K1996" s="7">
        <v>22500</v>
      </c>
      <c r="L1996" t="s">
        <v>187</v>
      </c>
    </row>
    <row r="1997" spans="1:12" x14ac:dyDescent="0.35">
      <c r="A1997" t="s">
        <v>149</v>
      </c>
      <c r="B1997" t="s">
        <v>102</v>
      </c>
      <c r="C1997" t="s">
        <v>102</v>
      </c>
      <c r="D1997">
        <f>VLOOKUP(мпф1[[#This Row],[Номенклатура]],[1]!Таблица213[[product_name]:[упаковка]],7,FALSE)</f>
        <v>140</v>
      </c>
      <c r="E1997" t="s">
        <v>109</v>
      </c>
      <c r="F1997" s="7">
        <v>110121.5295648677</v>
      </c>
      <c r="G1997" t="str">
        <f>VLOOKUP(мпф1[[#This Row],[артикул]],[1]!Таблица213[[code]:[упаковка]],4,FALSE)</f>
        <v>ЗАМ</v>
      </c>
      <c r="H1997" t="str">
        <f>VLOOKUP(мпф1[[#This Row],[артикул]],[1]!Таблица213[[code]:[упаковка]],5,FALSE)</f>
        <v>бедро</v>
      </c>
      <c r="I1997" s="7" cm="1">
        <f t="array" ref="I1997">INDEX('[1]прайс ЗПП'!$A$1:$D$1080,MATCH(1,(мпф1[[#This Row],[артикул]]='[1]прайс ЗПП'!$B$1:$B$1080)*(мпф1[[#This Row],[Source.Name.1]]='[1]прайс ЗПП'!$A$1:$A$1080),0),4)</f>
        <v>739.28573805865096</v>
      </c>
      <c r="J1997" s="7">
        <f>мпф1[[#This Row],[цена]]*мпф1[[#This Row],[объем]]</f>
        <v>81411276.260510772</v>
      </c>
      <c r="K1997" s="7">
        <v>52500</v>
      </c>
      <c r="L1997" t="s">
        <v>187</v>
      </c>
    </row>
    <row r="1998" spans="1:12" x14ac:dyDescent="0.35">
      <c r="A1998" t="s">
        <v>149</v>
      </c>
      <c r="B1998" t="s">
        <v>102</v>
      </c>
      <c r="C1998" t="s">
        <v>102</v>
      </c>
      <c r="D1998">
        <f>VLOOKUP(мпф1[[#This Row],[Номенклатура]],[1]!Таблица213[[product_name]:[упаковка]],7,FALSE)</f>
        <v>141</v>
      </c>
      <c r="E1998" t="s">
        <v>108</v>
      </c>
      <c r="F1998" s="7">
        <v>107019.52796365946</v>
      </c>
      <c r="G1998" t="str">
        <f>VLOOKUP(мпф1[[#This Row],[артикул]],[1]!Таблица213[[code]:[упаковка]],4,FALSE)</f>
        <v>ЗАМ</v>
      </c>
      <c r="H1998" t="str">
        <f>VLOOKUP(мпф1[[#This Row],[артикул]],[1]!Таблица213[[code]:[упаковка]],5,FALSE)</f>
        <v>голень</v>
      </c>
      <c r="I1998" s="7" cm="1">
        <f t="array" ref="I1998">INDEX('[1]прайс ЗПП'!$A$1:$D$1080,MATCH(1,(мпф1[[#This Row],[артикул]]='[1]прайс ЗПП'!$B$1:$B$1080)*(мпф1[[#This Row],[Source.Name.1]]='[1]прайс ЗПП'!$A$1:$A$1080),0),4)</f>
        <v>772.04526323830521</v>
      </c>
      <c r="J1998" s="7">
        <f>мпф1[[#This Row],[цена]]*мпф1[[#This Row],[объем]]</f>
        <v>82623919.638342634</v>
      </c>
      <c r="K1998" s="7">
        <v>15001.5</v>
      </c>
      <c r="L1998" t="s">
        <v>187</v>
      </c>
    </row>
    <row r="1999" spans="1:12" x14ac:dyDescent="0.35">
      <c r="A1999" t="s">
        <v>149</v>
      </c>
      <c r="B1999" t="s">
        <v>214</v>
      </c>
      <c r="C1999" t="s">
        <v>214</v>
      </c>
      <c r="D1999">
        <f>VLOOKUP(мпф1[[#This Row],[Номенклатура]],[1]!Таблица213[[product_name]:[упаковка]],7,FALSE)</f>
        <v>1083</v>
      </c>
      <c r="E1999" t="s">
        <v>133</v>
      </c>
      <c r="F1999" s="7">
        <v>5755.6625476778991</v>
      </c>
      <c r="G1999" t="str">
        <f>VLOOKUP(мпф1[[#This Row],[артикул]],[1]!Таблица213[[code]:[упаковка]],4,FALSE)</f>
        <v>ЗАМ</v>
      </c>
      <c r="H1999" t="str">
        <f>VLOOKUP(мпф1[[#This Row],[артикул]],[1]!Таблица213[[code]:[упаковка]],5,FALSE)</f>
        <v>филе</v>
      </c>
      <c r="I1999" s="7" cm="1">
        <f t="array" ref="I1999">INDEX('[1]прайс ЗПП'!$A$1:$D$1080,MATCH(1,(мпф1[[#This Row],[артикул]]='[1]прайс ЗПП'!$B$1:$B$1080)*(мпф1[[#This Row],[Source.Name.1]]='[1]прайс ЗПП'!$A$1:$A$1080),0),4)</f>
        <v>1167.3599999999999</v>
      </c>
      <c r="J1999" s="7">
        <f>мпф1[[#This Row],[цена]]*мпф1[[#This Row],[объем]]</f>
        <v>6718930.2316572713</v>
      </c>
      <c r="K1999" s="7">
        <v>15000</v>
      </c>
      <c r="L1999" t="s">
        <v>215</v>
      </c>
    </row>
    <row r="2000" spans="1:12" x14ac:dyDescent="0.35">
      <c r="A2000" t="s">
        <v>149</v>
      </c>
      <c r="B2000" t="s">
        <v>214</v>
      </c>
      <c r="C2000" t="s">
        <v>214</v>
      </c>
      <c r="D2000">
        <f>VLOOKUP(мпф1[[#This Row],[Номенклатура]],[1]!Таблица213[[product_name]:[упаковка]],7,FALSE)</f>
        <v>1085</v>
      </c>
      <c r="E2000" t="s">
        <v>134</v>
      </c>
      <c r="F2000" s="7">
        <v>5907.1273515641587</v>
      </c>
      <c r="G2000" t="str">
        <f>VLOOKUP(мпф1[[#This Row],[артикул]],[1]!Таблица213[[code]:[упаковка]],4,FALSE)</f>
        <v>ЗАМ</v>
      </c>
      <c r="H2000" t="str">
        <f>VLOOKUP(мпф1[[#This Row],[артикул]],[1]!Таблица213[[code]:[упаковка]],5,FALSE)</f>
        <v>филе</v>
      </c>
      <c r="I2000" s="7" cm="1">
        <f t="array" ref="I2000">INDEX('[1]прайс ЗПП'!$A$1:$D$1080,MATCH(1,(мпф1[[#This Row],[артикул]]='[1]прайс ЗПП'!$B$1:$B$1080)*(мпф1[[#This Row],[Source.Name.1]]='[1]прайс ЗПП'!$A$1:$A$1080),0),4)</f>
        <v>864</v>
      </c>
      <c r="J2000" s="7">
        <f>мпф1[[#This Row],[цена]]*мпф1[[#This Row],[объем]]</f>
        <v>5103758.0317514334</v>
      </c>
      <c r="K2000" s="7">
        <v>14993</v>
      </c>
      <c r="L2000" t="s">
        <v>215</v>
      </c>
    </row>
    <row r="2001" spans="1:12" x14ac:dyDescent="0.35">
      <c r="A2001" t="s">
        <v>149</v>
      </c>
      <c r="B2001" t="s">
        <v>214</v>
      </c>
      <c r="C2001" t="s">
        <v>214</v>
      </c>
      <c r="D2001">
        <f>VLOOKUP(мпф1[[#This Row],[Номенклатура]],[1]!Таблица213[[product_name]:[упаковка]],7,FALSE)</f>
        <v>1104</v>
      </c>
      <c r="E2001" t="s">
        <v>136</v>
      </c>
      <c r="F2001" s="7">
        <v>14692.085976967268</v>
      </c>
      <c r="G2001" t="str">
        <f>VLOOKUP(мпф1[[#This Row],[артикул]],[1]!Таблица213[[code]:[упаковка]],4,FALSE)</f>
        <v>ЗАМ</v>
      </c>
      <c r="H2001" t="str">
        <f>VLOOKUP(мпф1[[#This Row],[артикул]],[1]!Таблица213[[code]:[упаковка]],5,FALSE)</f>
        <v>филе</v>
      </c>
      <c r="I2001" s="7" cm="1">
        <f t="array" ref="I2001">INDEX('[1]прайс ЗПП'!$A$1:$D$1080,MATCH(1,(мпф1[[#This Row],[артикул]]='[1]прайс ЗПП'!$B$1:$B$1080)*(мпф1[[#This Row],[Source.Name.1]]='[1]прайс ЗПП'!$A$1:$A$1080),0),4)</f>
        <v>1224</v>
      </c>
      <c r="J2001" s="7">
        <f>мпф1[[#This Row],[цена]]*мпф1[[#This Row],[объем]]</f>
        <v>17983113.235807937</v>
      </c>
      <c r="K2001" s="7">
        <v>4998.482</v>
      </c>
      <c r="L2001" t="s">
        <v>215</v>
      </c>
    </row>
    <row r="2002" spans="1:12" x14ac:dyDescent="0.35">
      <c r="A2002" t="s">
        <v>149</v>
      </c>
      <c r="B2002" t="s">
        <v>214</v>
      </c>
      <c r="C2002" t="s">
        <v>214</v>
      </c>
      <c r="D2002">
        <f>VLOOKUP(мпф1[[#This Row],[Номенклатура]],[1]!Таблица213[[product_name]:[упаковка]],7,FALSE)</f>
        <v>1103</v>
      </c>
      <c r="E2002" t="s">
        <v>137</v>
      </c>
      <c r="F2002" s="7">
        <v>6815.9161748817223</v>
      </c>
      <c r="G2002" t="str">
        <f>VLOOKUP(мпф1[[#This Row],[артикул]],[1]!Таблица213[[code]:[упаковка]],4,FALSE)</f>
        <v>ЗАМ</v>
      </c>
      <c r="H2002" t="str">
        <f>VLOOKUP(мпф1[[#This Row],[артикул]],[1]!Таблица213[[code]:[упаковка]],5,FALSE)</f>
        <v>филе</v>
      </c>
      <c r="I2002" s="7" cm="1">
        <f t="array" ref="I2002">INDEX('[1]прайс ЗПП'!$A$1:$D$1080,MATCH(1,(мпф1[[#This Row],[артикул]]='[1]прайс ЗПП'!$B$1:$B$1080)*(мпф1[[#This Row],[Source.Name.1]]='[1]прайс ЗПП'!$A$1:$A$1080),0),4)</f>
        <v>1224</v>
      </c>
      <c r="J2002" s="7">
        <f>мпф1[[#This Row],[цена]]*мпф1[[#This Row],[объем]]</f>
        <v>8342681.3980552284</v>
      </c>
      <c r="K2002" s="7">
        <v>15000</v>
      </c>
      <c r="L2002" t="s">
        <v>215</v>
      </c>
    </row>
    <row r="2003" spans="1:12" x14ac:dyDescent="0.35">
      <c r="A2003" t="s">
        <v>149</v>
      </c>
      <c r="B2003" t="s">
        <v>214</v>
      </c>
      <c r="C2003" t="s">
        <v>214</v>
      </c>
      <c r="D2003">
        <f>VLOOKUP(мпф1[[#This Row],[Номенклатура]],[1]!Таблица213[[product_name]:[упаковка]],7,FALSE)</f>
        <v>1087</v>
      </c>
      <c r="E2003" t="s">
        <v>138</v>
      </c>
      <c r="F2003" s="7">
        <v>21508.002151848988</v>
      </c>
      <c r="G2003" t="str">
        <f>VLOOKUP(мпф1[[#This Row],[артикул]],[1]!Таблица213[[code]:[упаковка]],4,FALSE)</f>
        <v>ЗАМ</v>
      </c>
      <c r="H2003" t="str">
        <f>VLOOKUP(мпф1[[#This Row],[артикул]],[1]!Таблица213[[code]:[упаковка]],5,FALSE)</f>
        <v>голень</v>
      </c>
      <c r="I2003" s="7" cm="1">
        <f t="array" ref="I2003">INDEX('[1]прайс ЗПП'!$A$1:$D$1080,MATCH(1,(мпф1[[#This Row],[артикул]]='[1]прайс ЗПП'!$B$1:$B$1080)*(мпф1[[#This Row],[Source.Name.1]]='[1]прайс ЗПП'!$A$1:$A$1080),0),4)</f>
        <v>1167.3599999999999</v>
      </c>
      <c r="J2003" s="7">
        <f>мпф1[[#This Row],[цена]]*мпф1[[#This Row],[объем]]</f>
        <v>25107581.391982432</v>
      </c>
      <c r="K2003" s="7">
        <v>2004</v>
      </c>
      <c r="L2003" t="s">
        <v>215</v>
      </c>
    </row>
    <row r="2004" spans="1:12" x14ac:dyDescent="0.35">
      <c r="A2004" t="s">
        <v>149</v>
      </c>
      <c r="B2004" t="s">
        <v>214</v>
      </c>
      <c r="C2004" t="s">
        <v>214</v>
      </c>
      <c r="D2004">
        <f>VLOOKUP(мпф1[[#This Row],[Номенклатура]],[1]!Таблица213[[product_name]:[упаковка]],7,FALSE)</f>
        <v>1084</v>
      </c>
      <c r="E2004" t="s">
        <v>135</v>
      </c>
      <c r="F2004" s="7">
        <v>54305.597220026684</v>
      </c>
      <c r="G2004" t="str">
        <f>VLOOKUP(мпф1[[#This Row],[артикул]],[1]!Таблица213[[code]:[упаковка]],4,FALSE)</f>
        <v>ЗАМ</v>
      </c>
      <c r="H2004" t="str">
        <f>VLOOKUP(мпф1[[#This Row],[артикул]],[1]!Таблица213[[code]:[упаковка]],5,FALSE)</f>
        <v>крыло</v>
      </c>
      <c r="I2004" s="7" cm="1">
        <f t="array" ref="I2004">INDEX('[1]прайс ЗПП'!$A$1:$D$1080,MATCH(1,(мпф1[[#This Row],[артикул]]='[1]прайс ЗПП'!$B$1:$B$1080)*(мпф1[[#This Row],[Source.Name.1]]='[1]прайс ЗПП'!$A$1:$A$1080),0),4)</f>
        <v>1167.3599999999999</v>
      </c>
      <c r="J2004" s="7">
        <f>мпф1[[#This Row],[цена]]*мпф1[[#This Row],[объем]]</f>
        <v>63394181.970770344</v>
      </c>
      <c r="K2004" s="7">
        <v>19995.5</v>
      </c>
      <c r="L2004" t="s">
        <v>215</v>
      </c>
    </row>
    <row r="2005" spans="1:12" x14ac:dyDescent="0.35">
      <c r="A2005" t="s">
        <v>148</v>
      </c>
      <c r="B2005" t="s">
        <v>102</v>
      </c>
      <c r="C2005" t="s">
        <v>102</v>
      </c>
      <c r="D2005">
        <f>VLOOKUP(мпф1[[#This Row],[Номенклатура]],[1]!Таблица213[[product_name]:[упаковка]],7,FALSE)</f>
        <v>23</v>
      </c>
      <c r="E2005" t="s">
        <v>114</v>
      </c>
      <c r="F2005" s="7">
        <v>70908.296278761962</v>
      </c>
      <c r="G2005" t="str">
        <f>VLOOKUP(мпф1[[#This Row],[артикул]],[1]!Таблица213[[code]:[упаковка]],4,FALSE)</f>
        <v>ЗАМ</v>
      </c>
      <c r="H2005" t="str">
        <f>VLOOKUP(мпф1[[#This Row],[артикул]],[1]!Таблица213[[code]:[упаковка]],5,FALSE)</f>
        <v>грудка</v>
      </c>
      <c r="I2005" s="7" cm="1">
        <f t="array" ref="I2005">INDEX('[1]прайс ЗПП'!$A$1:$D$1080,MATCH(1,(мпф1[[#This Row],[артикул]]='[1]прайс ЗПП'!$B$1:$B$1080)*(мпф1[[#This Row],[Source.Name.1]]='[1]прайс ЗПП'!$A$1:$A$1080),0),4)</f>
        <v>889.14694736842102</v>
      </c>
      <c r="J2005" s="7">
        <f>мпф1[[#This Row],[цена]]*мпф1[[#This Row],[объем]]</f>
        <v>63047895.179356769</v>
      </c>
      <c r="K2005" s="7">
        <v>3001.6009999999997</v>
      </c>
      <c r="L2005" t="s">
        <v>187</v>
      </c>
    </row>
    <row r="2006" spans="1:12" x14ac:dyDescent="0.35">
      <c r="A2006" t="s">
        <v>148</v>
      </c>
      <c r="B2006" t="s">
        <v>162</v>
      </c>
      <c r="C2006" t="s">
        <v>25</v>
      </c>
      <c r="D2006">
        <f>VLOOKUP(мпф1[[#This Row],[Номенклатура]],[1]!Таблица213[[product_name]:[упаковка]],7,FALSE)</f>
        <v>737</v>
      </c>
      <c r="E2006" t="s">
        <v>90</v>
      </c>
      <c r="F2006" s="7">
        <v>2220.6308838532382</v>
      </c>
      <c r="G2006" t="str">
        <f>VLOOKUP(мпф1[[#This Row],[артикул]],[1]!Таблица213[[code]:[упаковка]],4,FALSE)</f>
        <v>ОХЛ</v>
      </c>
      <c r="H2006" t="str">
        <f>VLOOKUP(мпф1[[#This Row],[артикул]],[1]!Таблица213[[code]:[упаковка]],5,FALSE)</f>
        <v>лапы</v>
      </c>
      <c r="I2006" s="7" cm="1">
        <f t="array" ref="I2006">INDEX('[1]прайс ЗПП'!$A$1:$D$1080,MATCH(1,(мпф1[[#This Row],[артикул]]='[1]прайс ЗПП'!$B$1:$B$1080)*(мпф1[[#This Row],[Source.Name.1]]='[1]прайс ЗПП'!$A$1:$A$1080),0),4)</f>
        <v>165.33823088808907</v>
      </c>
      <c r="J2006" s="7">
        <f>мпф1[[#This Row],[цена]]*мпф1[[#This Row],[объем]]</f>
        <v>367155.18179174798</v>
      </c>
      <c r="K2006" s="7">
        <v>10000</v>
      </c>
      <c r="L2006" t="s">
        <v>187</v>
      </c>
    </row>
    <row r="2007" spans="1:12" x14ac:dyDescent="0.35">
      <c r="A2007" t="s">
        <v>148</v>
      </c>
      <c r="B2007" t="s">
        <v>162</v>
      </c>
      <c r="C2007" t="s">
        <v>25</v>
      </c>
      <c r="D2007">
        <f>VLOOKUP(мпф1[[#This Row],[Номенклатура]],[1]!Таблица213[[product_name]:[упаковка]],7,FALSE)</f>
        <v>739</v>
      </c>
      <c r="E2007" t="s">
        <v>91</v>
      </c>
      <c r="F2007" s="7">
        <v>2220.6308838532382</v>
      </c>
      <c r="G2007" t="str">
        <f>VLOOKUP(мпф1[[#This Row],[артикул]],[1]!Таблица213[[code]:[упаковка]],4,FALSE)</f>
        <v>ОХЛ</v>
      </c>
      <c r="H2007" t="str">
        <f>VLOOKUP(мпф1[[#This Row],[артикул]],[1]!Таблица213[[code]:[упаковка]],5,FALSE)</f>
        <v>головы</v>
      </c>
      <c r="I2007" s="7" cm="1">
        <f t="array" ref="I2007">INDEX('[1]прайс ЗПП'!$A$1:$D$1080,MATCH(1,(мпф1[[#This Row],[артикул]]='[1]прайс ЗПП'!$B$1:$B$1080)*(мпф1[[#This Row],[Source.Name.1]]='[1]прайс ЗПП'!$A$1:$A$1080),0),4)</f>
        <v>173.11092239521261</v>
      </c>
      <c r="J2007" s="7">
        <f>мпф1[[#This Row],[цена]]*мпф1[[#This Row],[объем]]</f>
        <v>384415.46060313028</v>
      </c>
      <c r="K2007" s="7">
        <v>3996</v>
      </c>
      <c r="L2007" t="s">
        <v>187</v>
      </c>
    </row>
    <row r="2008" spans="1:12" x14ac:dyDescent="0.35">
      <c r="A2008" t="s">
        <v>148</v>
      </c>
      <c r="B2008" t="s">
        <v>179</v>
      </c>
      <c r="C2008" t="s">
        <v>25</v>
      </c>
      <c r="D2008">
        <f>VLOOKUP(мпф1[[#This Row],[Номенклатура]],[1]!Таблица213[[product_name]:[упаковка]],7,FALSE)</f>
        <v>737</v>
      </c>
      <c r="E2008" t="s">
        <v>90</v>
      </c>
      <c r="F2008" s="7">
        <v>4996.4194886697842</v>
      </c>
      <c r="G2008" t="str">
        <f>VLOOKUP(мпф1[[#This Row],[артикул]],[1]!Таблица213[[code]:[упаковка]],4,FALSE)</f>
        <v>ОХЛ</v>
      </c>
      <c r="H2008" t="str">
        <f>VLOOKUP(мпф1[[#This Row],[артикул]],[1]!Таблица213[[code]:[упаковка]],5,FALSE)</f>
        <v>лапы</v>
      </c>
      <c r="I2008" s="7" cm="1">
        <f t="array" ref="I2008">INDEX('[1]прайс ЗПП'!$A$1:$D$1080,MATCH(1,(мпф1[[#This Row],[артикул]]='[1]прайс ЗПП'!$B$1:$B$1080)*(мпф1[[#This Row],[Source.Name.1]]='[1]прайс ЗПП'!$A$1:$A$1080),0),4)</f>
        <v>165.33823088808907</v>
      </c>
      <c r="J2008" s="7">
        <f>мпф1[[#This Row],[цена]]*мпф1[[#This Row],[объем]]</f>
        <v>826099.1590314327</v>
      </c>
      <c r="K2008" s="7">
        <v>10005</v>
      </c>
      <c r="L2008" t="s">
        <v>187</v>
      </c>
    </row>
    <row r="2009" spans="1:12" x14ac:dyDescent="0.35">
      <c r="A2009" t="s">
        <v>148</v>
      </c>
      <c r="B2009" t="s">
        <v>179</v>
      </c>
      <c r="C2009" t="s">
        <v>25</v>
      </c>
      <c r="D2009">
        <f>VLOOKUP(мпф1[[#This Row],[Номенклатура]],[1]!Таблица213[[product_name]:[упаковка]],7,FALSE)</f>
        <v>739</v>
      </c>
      <c r="E2009" t="s">
        <v>91</v>
      </c>
      <c r="F2009" s="7">
        <v>4441.2617677064763</v>
      </c>
      <c r="G2009" t="str">
        <f>VLOOKUP(мпф1[[#This Row],[артикул]],[1]!Таблица213[[code]:[упаковка]],4,FALSE)</f>
        <v>ОХЛ</v>
      </c>
      <c r="H2009" t="str">
        <f>VLOOKUP(мпф1[[#This Row],[артикул]],[1]!Таблица213[[code]:[упаковка]],5,FALSE)</f>
        <v>головы</v>
      </c>
      <c r="I2009" s="7" cm="1">
        <f t="array" ref="I2009">INDEX('[1]прайс ЗПП'!$A$1:$D$1080,MATCH(1,(мпф1[[#This Row],[артикул]]='[1]прайс ЗПП'!$B$1:$B$1080)*(мпф1[[#This Row],[Source.Name.1]]='[1]прайс ЗПП'!$A$1:$A$1080),0),4)</f>
        <v>173.11092239521261</v>
      </c>
      <c r="J2009" s="7">
        <f>мпф1[[#This Row],[цена]]*мпф1[[#This Row],[объем]]</f>
        <v>768830.92120626057</v>
      </c>
      <c r="K2009" s="7">
        <v>504</v>
      </c>
      <c r="L2009" t="s">
        <v>187</v>
      </c>
    </row>
    <row r="2010" spans="1:12" x14ac:dyDescent="0.35">
      <c r="A2010" t="s">
        <v>148</v>
      </c>
      <c r="B2010" t="s">
        <v>193</v>
      </c>
      <c r="C2010" t="s">
        <v>194</v>
      </c>
      <c r="D2010">
        <f>VLOOKUP(мпф1[[#This Row],[Номенклатура]],[1]!Таблица213[[product_name]:[упаковка]],7,FALSE)</f>
        <v>737</v>
      </c>
      <c r="E2010" t="s">
        <v>90</v>
      </c>
      <c r="F2010" s="7">
        <v>6668.1848724813617</v>
      </c>
      <c r="G2010" t="str">
        <f>VLOOKUP(мпф1[[#This Row],[артикул]],[1]!Таблица213[[code]:[упаковка]],4,FALSE)</f>
        <v>ОХЛ</v>
      </c>
      <c r="H2010" t="str">
        <f>VLOOKUP(мпф1[[#This Row],[артикул]],[1]!Таблица213[[code]:[упаковка]],5,FALSE)</f>
        <v>лапы</v>
      </c>
      <c r="I2010" s="7" cm="1">
        <f t="array" ref="I2010">INDEX('[1]прайс ЗПП'!$A$1:$D$1080,MATCH(1,(мпф1[[#This Row],[артикул]]='[1]прайс ЗПП'!$B$1:$B$1080)*(мпф1[[#This Row],[Source.Name.1]]='[1]прайс ЗПП'!$A$1:$A$1080),0),4)</f>
        <v>165.33823088808907</v>
      </c>
      <c r="J2010" s="7">
        <f>мпф1[[#This Row],[цена]]*мпф1[[#This Row],[объем]]</f>
        <v>1102505.8900507861</v>
      </c>
      <c r="K2010" s="7">
        <v>2001</v>
      </c>
      <c r="L2010" t="s">
        <v>187</v>
      </c>
    </row>
    <row r="2011" spans="1:12" x14ac:dyDescent="0.35">
      <c r="A2011" t="s">
        <v>148</v>
      </c>
      <c r="B2011" t="s">
        <v>193</v>
      </c>
      <c r="C2011" t="s">
        <v>194</v>
      </c>
      <c r="D2011">
        <f>VLOOKUP(мпф1[[#This Row],[Номенклатура]],[1]!Таблица213[[product_name]:[упаковка]],7,FALSE)</f>
        <v>739</v>
      </c>
      <c r="E2011" t="s">
        <v>91</v>
      </c>
      <c r="F2011" s="7">
        <v>10771.683255546815</v>
      </c>
      <c r="G2011" t="str">
        <f>VLOOKUP(мпф1[[#This Row],[артикул]],[1]!Таблица213[[code]:[упаковка]],4,FALSE)</f>
        <v>ОХЛ</v>
      </c>
      <c r="H2011" t="str">
        <f>VLOOKUP(мпф1[[#This Row],[артикул]],[1]!Таблица213[[code]:[упаковка]],5,FALSE)</f>
        <v>головы</v>
      </c>
      <c r="I2011" s="7" cm="1">
        <f t="array" ref="I2011">INDEX('[1]прайс ЗПП'!$A$1:$D$1080,MATCH(1,(мпф1[[#This Row],[артикул]]='[1]прайс ЗПП'!$B$1:$B$1080)*(мпф1[[#This Row],[Source.Name.1]]='[1]прайс ЗПП'!$A$1:$A$1080),0),4)</f>
        <v>173.11092239521261</v>
      </c>
      <c r="J2011" s="7">
        <f>мпф1[[#This Row],[цена]]*мпф1[[#This Row],[объем]]</f>
        <v>1864696.024116776</v>
      </c>
      <c r="K2011" s="7">
        <v>1000</v>
      </c>
      <c r="L2011" t="s">
        <v>187</v>
      </c>
    </row>
    <row r="2012" spans="1:12" x14ac:dyDescent="0.35">
      <c r="A2012" t="s">
        <v>148</v>
      </c>
      <c r="B2012" t="s">
        <v>13</v>
      </c>
      <c r="C2012" t="s">
        <v>13</v>
      </c>
      <c r="D2012">
        <f>VLOOKUP(мпф1[[#This Row],[Номенклатура]],[1]!Таблица213[[product_name]:[упаковка]],7,FALSE)</f>
        <v>126</v>
      </c>
      <c r="E2012" t="s">
        <v>131</v>
      </c>
      <c r="F2012" s="7">
        <v>152640.29047531716</v>
      </c>
      <c r="G2012" t="str">
        <f>VLOOKUP(мпф1[[#This Row],[артикул]],[1]!Таблица213[[code]:[упаковка]],4,FALSE)</f>
        <v>ЗАМ</v>
      </c>
      <c r="H2012" t="str">
        <f>VLOOKUP(мпф1[[#This Row],[артикул]],[1]!Таблица213[[code]:[упаковка]],5,FALSE)</f>
        <v>шкура</v>
      </c>
      <c r="I2012" s="7" cm="1">
        <f t="array" ref="I2012">INDEX('[1]прайс ЗПП'!$A$1:$D$1080,MATCH(1,(мпф1[[#This Row],[артикул]]='[1]прайс ЗПП'!$B$1:$B$1080)*(мпф1[[#This Row],[Source.Name.1]]='[1]прайс ЗПП'!$A$1:$A$1080),0),4)</f>
        <v>297.06592641203241</v>
      </c>
      <c r="J2012" s="7">
        <f>мпф1[[#This Row],[цена]]*мпф1[[#This Row],[объем]]</f>
        <v>45344229.297851816</v>
      </c>
      <c r="K2012" s="7">
        <v>60001</v>
      </c>
      <c r="L2012" t="s">
        <v>187</v>
      </c>
    </row>
    <row r="2013" spans="1:12" x14ac:dyDescent="0.35">
      <c r="A2013" t="s">
        <v>149</v>
      </c>
      <c r="B2013" t="s">
        <v>13</v>
      </c>
      <c r="C2013" t="s">
        <v>13</v>
      </c>
      <c r="D2013">
        <f>VLOOKUP(мпф1[[#This Row],[Номенклатура]],[1]!Таблица213[[product_name]:[упаковка]],7,FALSE)</f>
        <v>117</v>
      </c>
      <c r="E2013" t="s">
        <v>212</v>
      </c>
      <c r="F2013" s="7">
        <v>380810.5298733213</v>
      </c>
      <c r="G2013" t="str">
        <f>VLOOKUP(мпф1[[#This Row],[артикул]],[1]!Таблица213[[code]:[упаковка]],4,FALSE)</f>
        <v>ЗАМ</v>
      </c>
      <c r="H2013" t="str">
        <f>VLOOKUP(мпф1[[#This Row],[артикул]],[1]!Таблица213[[code]:[упаковка]],5,FALSE)</f>
        <v>ммо</v>
      </c>
      <c r="I2013" s="7" cm="1">
        <f t="array" ref="I2013">INDEX('[1]прайс ЗПП'!$A$1:$D$1080,MATCH(1,(мпф1[[#This Row],[артикул]]='[1]прайс ЗПП'!$B$1:$B$1080)*(мпф1[[#This Row],[Source.Name.1]]='[1]прайс ЗПП'!$A$1:$A$1080),0),4)</f>
        <v>487.35745506976917</v>
      </c>
      <c r="J2013" s="7">
        <f>мпф1[[#This Row],[цена]]*мпф1[[#This Row],[объем]]</f>
        <v>185590850.70283216</v>
      </c>
      <c r="K2013" s="7">
        <v>9996.9639999999999</v>
      </c>
      <c r="L2013" t="s">
        <v>187</v>
      </c>
    </row>
    <row r="2014" spans="1:12" x14ac:dyDescent="0.35">
      <c r="A2014" t="s">
        <v>149</v>
      </c>
      <c r="B2014" t="s">
        <v>213</v>
      </c>
      <c r="C2014" t="s">
        <v>213</v>
      </c>
      <c r="D2014">
        <f>VLOOKUP(мпф1[[#This Row],[Номенклатура]],[1]!Таблица213[[product_name]:[упаковка]],7,FALSE)</f>
        <v>711</v>
      </c>
      <c r="E2014" t="s">
        <v>73</v>
      </c>
      <c r="F2014" s="7">
        <v>33658.845308057891</v>
      </c>
      <c r="G2014" t="str">
        <f>VLOOKUP(мпф1[[#This Row],[артикул]],[1]!Таблица213[[code]:[упаковка]],4,FALSE)</f>
        <v>ОХЛ</v>
      </c>
      <c r="H2014" t="str">
        <f>VLOOKUP(мпф1[[#This Row],[артикул]],[1]!Таблица213[[code]:[упаковка]],5,FALSE)</f>
        <v>бедро</v>
      </c>
      <c r="I2014" s="7" cm="1">
        <f t="array" ref="I2014">INDEX('[1]прайс ЗПП'!$A$1:$D$1080,MATCH(1,(мпф1[[#This Row],[артикул]]='[1]прайс ЗПП'!$B$1:$B$1080)*(мпф1[[#This Row],[Source.Name.1]]='[1]прайс ЗПП'!$A$1:$A$1080),0),4)</f>
        <v>815.33540730986954</v>
      </c>
      <c r="J2014" s="7">
        <f>мпф1[[#This Row],[цена]]*мпф1[[#This Row],[объем]]</f>
        <v>27443248.348825272</v>
      </c>
      <c r="K2014" s="7">
        <v>15001.5</v>
      </c>
      <c r="L2014" t="s">
        <v>187</v>
      </c>
    </row>
    <row r="2015" spans="1:12" x14ac:dyDescent="0.35">
      <c r="A2015" t="s">
        <v>148</v>
      </c>
      <c r="B2015" t="s">
        <v>13</v>
      </c>
      <c r="C2015" t="s">
        <v>13</v>
      </c>
      <c r="D2015">
        <f>VLOOKUP(мпф1[[#This Row],[Номенклатура]],[1]!Таблица213[[product_name]:[упаковка]],7,FALSE)</f>
        <v>1109</v>
      </c>
      <c r="E2015" t="s">
        <v>14</v>
      </c>
      <c r="F2015" s="7">
        <v>52748.194144369751</v>
      </c>
      <c r="G2015" t="str">
        <f>VLOOKUP(мпф1[[#This Row],[артикул]],[1]!Таблица213[[code]:[упаковка]],4,FALSE)</f>
        <v>ЗАМ</v>
      </c>
      <c r="H2015" t="str">
        <f>VLOOKUP(мпф1[[#This Row],[артикул]],[1]!Таблица213[[code]:[упаковка]],5,FALSE)</f>
        <v>филе</v>
      </c>
      <c r="I2015" s="7" cm="1">
        <f t="array" ref="I2015">INDEX('[1]прайс ЗПП'!$A$1:$D$1080,MATCH(1,(мпф1[[#This Row],[артикул]]='[1]прайс ЗПП'!$B$1:$B$1080)*(мпф1[[#This Row],[Source.Name.1]]='[1]прайс ЗПП'!$A$1:$A$1080),0),4)</f>
        <v>646.51679999999999</v>
      </c>
      <c r="J2015" s="7">
        <f>мпф1[[#This Row],[цена]]*мпф1[[#This Row],[объем]]</f>
        <v>34102593.68399667</v>
      </c>
      <c r="K2015" s="7">
        <v>20000</v>
      </c>
      <c r="L2015" t="s">
        <v>187</v>
      </c>
    </row>
    <row r="2016" spans="1:12" x14ac:dyDescent="0.35">
      <c r="A2016" t="s">
        <v>149</v>
      </c>
      <c r="B2016" t="s">
        <v>13</v>
      </c>
      <c r="C2016" t="s">
        <v>13</v>
      </c>
      <c r="D2016">
        <f>VLOOKUP(мпф1[[#This Row],[Номенклатура]],[1]!Таблица213[[product_name]:[упаковка]],7,FALSE)</f>
        <v>142</v>
      </c>
      <c r="E2016" t="s">
        <v>119</v>
      </c>
      <c r="F2016" s="7">
        <v>85578.764792288697</v>
      </c>
      <c r="G2016" t="str">
        <f>VLOOKUP(мпф1[[#This Row],[артикул]],[1]!Таблица213[[code]:[упаковка]],4,FALSE)</f>
        <v>ЗАМ</v>
      </c>
      <c r="H2016" t="str">
        <f>VLOOKUP(мпф1[[#This Row],[артикул]],[1]!Таблица213[[code]:[упаковка]],5,FALSE)</f>
        <v>филе</v>
      </c>
      <c r="I2016" s="7" cm="1">
        <f t="array" ref="I2016">INDEX('[1]прайс ЗПП'!$A$1:$D$1080,MATCH(1,(мпф1[[#This Row],[артикул]]='[1]прайс ЗПП'!$B$1:$B$1080)*(мпф1[[#This Row],[Source.Name.1]]='[1]прайс ЗПП'!$A$1:$A$1080),0),4)</f>
        <v>920.72327444545624</v>
      </c>
      <c r="J2016" s="7">
        <f>мпф1[[#This Row],[цена]]*мпф1[[#This Row],[объем]]</f>
        <v>78794360.542553574</v>
      </c>
      <c r="K2016" s="7">
        <v>589942.92999999993</v>
      </c>
      <c r="L2016" t="s">
        <v>187</v>
      </c>
    </row>
    <row r="2017" spans="1:12" x14ac:dyDescent="0.35">
      <c r="A2017" t="s">
        <v>151</v>
      </c>
      <c r="B2017" t="s">
        <v>162</v>
      </c>
      <c r="C2017" t="s">
        <v>25</v>
      </c>
      <c r="D2017">
        <f>VLOOKUP(мпф1[[#This Row],[Номенклатура]],[1]!Таблица213[[product_name]:[упаковка]],7,FALSE)</f>
        <v>701</v>
      </c>
      <c r="E2017" t="s">
        <v>26</v>
      </c>
      <c r="F2017" s="7">
        <v>9009.6548299178539</v>
      </c>
      <c r="G2017" t="str">
        <f>VLOOKUP(мпф1[[#This Row],[артикул]],[1]!Таблица213[[code]:[упаковка]],4,FALSE)</f>
        <v>ОХЛ</v>
      </c>
      <c r="H2017" t="str">
        <f>VLOOKUP(мпф1[[#This Row],[артикул]],[1]!Таблица213[[code]:[упаковка]],5,FALSE)</f>
        <v>тушка</v>
      </c>
      <c r="I2017" s="7" cm="1">
        <f t="array" ref="I2017">INDEX('[1]прайс ЗПП'!$A$1:$D$1080,MATCH(1,(мпф1[[#This Row],[артикул]]='[1]прайс ЗПП'!$B$1:$B$1080)*(мпф1[[#This Row],[Source.Name.1]]='[1]прайс ЗПП'!$A$1:$A$1080),0),4)</f>
        <v>831.78370925650859</v>
      </c>
      <c r="J2017" s="7">
        <f>мпф1[[#This Row],[цена]]*мпф1[[#This Row],[объем]]</f>
        <v>7494084.1135498909</v>
      </c>
      <c r="K2017" s="7">
        <v>121230.70319309177</v>
      </c>
      <c r="L2017" t="s">
        <v>187</v>
      </c>
    </row>
    <row r="2018" spans="1:12" x14ac:dyDescent="0.35">
      <c r="A2018" t="s">
        <v>151</v>
      </c>
      <c r="B2018" t="s">
        <v>162</v>
      </c>
      <c r="C2018" t="s">
        <v>25</v>
      </c>
      <c r="D2018">
        <f>VLOOKUP(мпф1[[#This Row],[Номенклатура]],[1]!Таблица213[[product_name]:[упаковка]],7,FALSE)</f>
        <v>702</v>
      </c>
      <c r="E2018" t="s">
        <v>72</v>
      </c>
      <c r="F2018" s="7">
        <v>9008.0154067712756</v>
      </c>
      <c r="G2018" t="str">
        <f>VLOOKUP(мпф1[[#This Row],[артикул]],[1]!Таблица213[[code]:[упаковка]],4,FALSE)</f>
        <v>ОХЛ</v>
      </c>
      <c r="H2018" t="str">
        <f>VLOOKUP(мпф1[[#This Row],[артикул]],[1]!Таблица213[[code]:[упаковка]],5,FALSE)</f>
        <v>тушка</v>
      </c>
      <c r="I2018" s="7" cm="1">
        <f t="array" ref="I2018">INDEX('[1]прайс ЗПП'!$A$1:$D$1080,MATCH(1,(мпф1[[#This Row],[артикул]]='[1]прайс ЗПП'!$B$1:$B$1080)*(мпф1[[#This Row],[Source.Name.1]]='[1]прайс ЗПП'!$A$1:$A$1080),0),4)</f>
        <v>800.32562404772534</v>
      </c>
      <c r="J2018" s="7">
        <f>мпф1[[#This Row],[цена]]*мпф1[[#This Row],[объем]]</f>
        <v>7209345.5518557457</v>
      </c>
      <c r="K2018" s="7">
        <v>121236.17326754042</v>
      </c>
      <c r="L2018" t="s">
        <v>187</v>
      </c>
    </row>
    <row r="2019" spans="1:12" x14ac:dyDescent="0.35">
      <c r="A2019" t="s">
        <v>151</v>
      </c>
      <c r="B2019" t="s">
        <v>162</v>
      </c>
      <c r="C2019" t="s">
        <v>25</v>
      </c>
      <c r="D2019">
        <f>VLOOKUP(мпф1[[#This Row],[Номенклатура]],[1]!Таблица213[[product_name]:[упаковка]],7,FALSE)</f>
        <v>710</v>
      </c>
      <c r="E2019" s="22" t="s">
        <v>28</v>
      </c>
      <c r="F2019" s="7">
        <v>16896.284311639803</v>
      </c>
      <c r="G2019" t="str">
        <f>VLOOKUP(мпф1[[#This Row],[артикул]],[1]!Таблица213[[code]:[упаковка]],4,FALSE)</f>
        <v>ОХЛ</v>
      </c>
      <c r="H2019" t="str">
        <f>VLOOKUP(мпф1[[#This Row],[артикул]],[1]!Таблица213[[code]:[упаковка]],5,FALSE)</f>
        <v>бедро</v>
      </c>
      <c r="I2019" s="7" cm="1">
        <f t="array" ref="I2019">INDEX('[1]прайс ЗПП'!$A$1:$D$1080,MATCH(1,(мпф1[[#This Row],[артикул]]='[1]прайс ЗПП'!$B$1:$B$1080)*(мпф1[[#This Row],[Source.Name.1]]='[1]прайс ЗПП'!$A$1:$A$1080),0),4)</f>
        <v>848.1474629904244</v>
      </c>
      <c r="J2019" s="7">
        <f>мпф1[[#This Row],[цена]]*мпф1[[#This Row],[объем]]</f>
        <v>14330540.672882209</v>
      </c>
      <c r="K2019" s="7">
        <v>77632.94187200701</v>
      </c>
      <c r="L2019" t="s">
        <v>187</v>
      </c>
    </row>
    <row r="2020" spans="1:12" x14ac:dyDescent="0.35">
      <c r="A2020" t="s">
        <v>151</v>
      </c>
      <c r="B2020" t="s">
        <v>162</v>
      </c>
      <c r="C2020" t="s">
        <v>25</v>
      </c>
      <c r="D2020">
        <f>VLOOKUP(мпф1[[#This Row],[Номенклатура]],[1]!Таблица213[[product_name]:[упаковка]],7,FALSE)</f>
        <v>711</v>
      </c>
      <c r="E2020" t="s">
        <v>73</v>
      </c>
      <c r="F2020" s="7">
        <v>50700.841216678775</v>
      </c>
      <c r="G2020" t="str">
        <f>VLOOKUP(мпф1[[#This Row],[артикул]],[1]!Таблица213[[code]:[упаковка]],4,FALSE)</f>
        <v>ОХЛ</v>
      </c>
      <c r="H2020" t="str">
        <f>VLOOKUP(мпф1[[#This Row],[артикул]],[1]!Таблица213[[code]:[упаковка]],5,FALSE)</f>
        <v>бедро</v>
      </c>
      <c r="I2020" s="7" cm="1">
        <f t="array" ref="I2020">INDEX('[1]прайс ЗПП'!$A$1:$D$1080,MATCH(1,(мпф1[[#This Row],[артикул]]='[1]прайс ЗПП'!$B$1:$B$1080)*(мпф1[[#This Row],[Source.Name.1]]='[1]прайс ЗПП'!$A$1:$A$1080),0),4)</f>
        <v>817.44923356040113</v>
      </c>
      <c r="J2020" s="7">
        <f>мпф1[[#This Row],[цена]]*мпф1[[#This Row],[объем]]</f>
        <v>41445363.793441661</v>
      </c>
      <c r="K2020" s="7">
        <v>32837.5</v>
      </c>
      <c r="L2020" t="s">
        <v>187</v>
      </c>
    </row>
    <row r="2021" spans="1:12" x14ac:dyDescent="0.35">
      <c r="A2021" t="s">
        <v>151</v>
      </c>
      <c r="B2021" t="s">
        <v>162</v>
      </c>
      <c r="C2021" t="s">
        <v>25</v>
      </c>
      <c r="D2021">
        <f>VLOOKUP(мпф1[[#This Row],[Номенклатура]],[1]!Таблица213[[product_name]:[упаковка]],7,FALSE)</f>
        <v>712</v>
      </c>
      <c r="E2021" t="s">
        <v>30</v>
      </c>
      <c r="F2021" s="7">
        <v>15769.181923006254</v>
      </c>
      <c r="G2021" t="str">
        <f>VLOOKUP(мпф1[[#This Row],[артикул]],[1]!Таблица213[[code]:[упаковка]],4,FALSE)</f>
        <v>ОХЛ</v>
      </c>
      <c r="H2021" t="str">
        <f>VLOOKUP(мпф1[[#This Row],[артикул]],[1]!Таблица213[[code]:[упаковка]],5,FALSE)</f>
        <v>голень</v>
      </c>
      <c r="I2021" s="7" cm="1">
        <f t="array" ref="I2021">INDEX('[1]прайс ЗПП'!$A$1:$D$1080,MATCH(1,(мпф1[[#This Row],[артикул]]='[1]прайс ЗПП'!$B$1:$B$1080)*(мпф1[[#This Row],[Source.Name.1]]='[1]прайс ЗПП'!$A$1:$A$1080),0),4)</f>
        <v>882.08395965504735</v>
      </c>
      <c r="J2021" s="7">
        <f>мпф1[[#This Row],[цена]]*мпф1[[#This Row],[объем]]</f>
        <v>13909742.43116615</v>
      </c>
      <c r="K2021" s="7">
        <v>3500</v>
      </c>
      <c r="L2021" t="s">
        <v>187</v>
      </c>
    </row>
    <row r="2022" spans="1:12" x14ac:dyDescent="0.35">
      <c r="A2022" t="s">
        <v>151</v>
      </c>
      <c r="B2022" t="s">
        <v>162</v>
      </c>
      <c r="C2022" t="s">
        <v>25</v>
      </c>
      <c r="D2022">
        <f>VLOOKUP(мпф1[[#This Row],[Номенклатура]],[1]!Таблица213[[product_name]:[упаковка]],7,FALSE)</f>
        <v>713</v>
      </c>
      <c r="E2022" t="s">
        <v>74</v>
      </c>
      <c r="F2022" s="7">
        <v>16904.071571586057</v>
      </c>
      <c r="G2022" t="str">
        <f>VLOOKUP(мпф1[[#This Row],[артикул]],[1]!Таблица213[[code]:[упаковка]],4,FALSE)</f>
        <v>ОХЛ</v>
      </c>
      <c r="H2022" t="str">
        <f>VLOOKUP(мпф1[[#This Row],[артикул]],[1]!Таблица213[[code]:[упаковка]],5,FALSE)</f>
        <v>голень</v>
      </c>
      <c r="I2022" s="7" cm="1">
        <f t="array" ref="I2022">INDEX('[1]прайс ЗПП'!$A$1:$D$1080,MATCH(1,(мпф1[[#This Row],[артикул]]='[1]прайс ЗПП'!$B$1:$B$1080)*(мпф1[[#This Row],[Source.Name.1]]='[1]прайс ЗПП'!$A$1:$A$1080),0),4)</f>
        <v>849.71775061519179</v>
      </c>
      <c r="J2022" s="7">
        <f>мпф1[[#This Row],[цена]]*мпф1[[#This Row],[объем]]</f>
        <v>14363689.672046315</v>
      </c>
      <c r="K2022" s="7">
        <v>154228.79799036475</v>
      </c>
      <c r="L2022" t="s">
        <v>187</v>
      </c>
    </row>
    <row r="2023" spans="1:12" x14ac:dyDescent="0.35">
      <c r="A2023" t="s">
        <v>151</v>
      </c>
      <c r="B2023" t="s">
        <v>162</v>
      </c>
      <c r="C2023" t="s">
        <v>25</v>
      </c>
      <c r="D2023">
        <f>VLOOKUP(мпф1[[#This Row],[Номенклатура]],[1]!Таблица213[[product_name]:[упаковка]],7,FALSE)</f>
        <v>714</v>
      </c>
      <c r="E2023" t="s">
        <v>32</v>
      </c>
      <c r="F2023" s="7">
        <v>9008.5922787909767</v>
      </c>
      <c r="G2023" t="str">
        <f>VLOOKUP(мпф1[[#This Row],[артикул]],[1]!Таблица213[[code]:[упаковка]],4,FALSE)</f>
        <v>ОХЛ</v>
      </c>
      <c r="H2023" t="str">
        <f>VLOOKUP(мпф1[[#This Row],[артикул]],[1]!Таблица213[[code]:[упаковка]],5,FALSE)</f>
        <v>крыло</v>
      </c>
      <c r="I2023" s="7" cm="1">
        <f t="array" ref="I2023">INDEX('[1]прайс ЗПП'!$A$1:$D$1080,MATCH(1,(мпф1[[#This Row],[артикул]]='[1]прайс ЗПП'!$B$1:$B$1080)*(мпф1[[#This Row],[Source.Name.1]]='[1]прайс ЗПП'!$A$1:$A$1080),0),4)</f>
        <v>864.8588524341136</v>
      </c>
      <c r="J2023" s="7">
        <f>мпф1[[#This Row],[цена]]*мпф1[[#This Row],[объем]]</f>
        <v>7791160.7802819805</v>
      </c>
      <c r="K2023" s="7">
        <v>35794.122977184488</v>
      </c>
      <c r="L2023" t="s">
        <v>187</v>
      </c>
    </row>
    <row r="2024" spans="1:12" x14ac:dyDescent="0.35">
      <c r="A2024" t="s">
        <v>151</v>
      </c>
      <c r="B2024" t="s">
        <v>162</v>
      </c>
      <c r="C2024" t="s">
        <v>25</v>
      </c>
      <c r="D2024">
        <f>VLOOKUP(мпф1[[#This Row],[Номенклатура]],[1]!Таблица213[[product_name]:[упаковка]],7,FALSE)</f>
        <v>715</v>
      </c>
      <c r="E2024" t="s">
        <v>75</v>
      </c>
      <c r="F2024" s="7">
        <v>25912.988661087948</v>
      </c>
      <c r="G2024" t="str">
        <f>VLOOKUP(мпф1[[#This Row],[артикул]],[1]!Таблица213[[code]:[упаковка]],4,FALSE)</f>
        <v>ОХЛ</v>
      </c>
      <c r="H2024" t="str">
        <f>VLOOKUP(мпф1[[#This Row],[артикул]],[1]!Таблица213[[code]:[упаковка]],5,FALSE)</f>
        <v>крыло</v>
      </c>
      <c r="I2024" s="7" cm="1">
        <f t="array" ref="I2024">INDEX('[1]прайс ЗПП'!$A$1:$D$1080,MATCH(1,(мпф1[[#This Row],[артикул]]='[1]прайс ЗПП'!$B$1:$B$1080)*(мпф1[[#This Row],[Source.Name.1]]='[1]прайс ЗПП'!$A$1:$A$1080),0),4)</f>
        <v>834.71154717248544</v>
      </c>
      <c r="J2024" s="7">
        <f>мпф1[[#This Row],[цена]]*мпф1[[#This Row],[объем]]</f>
        <v>21629870.857159793</v>
      </c>
      <c r="K2024" s="7">
        <v>100816</v>
      </c>
      <c r="L2024" t="s">
        <v>187</v>
      </c>
    </row>
    <row r="2025" spans="1:12" x14ac:dyDescent="0.35">
      <c r="A2025" t="s">
        <v>151</v>
      </c>
      <c r="B2025" t="s">
        <v>162</v>
      </c>
      <c r="C2025" t="s">
        <v>25</v>
      </c>
      <c r="D2025">
        <f>VLOOKUP(мпф1[[#This Row],[Номенклатура]],[1]!Таблица213[[product_name]:[упаковка]],7,FALSE)</f>
        <v>716</v>
      </c>
      <c r="E2025" t="s">
        <v>34</v>
      </c>
      <c r="F2025" s="7">
        <v>2023.5604826117103</v>
      </c>
      <c r="G2025" t="str">
        <f>VLOOKUP(мпф1[[#This Row],[артикул]],[1]!Таблица213[[code]:[упаковка]],4,FALSE)</f>
        <v>ОХЛ</v>
      </c>
      <c r="H2025" t="str">
        <f>VLOOKUP(мпф1[[#This Row],[артикул]],[1]!Таблица213[[code]:[упаковка]],5,FALSE)</f>
        <v>четвертина</v>
      </c>
      <c r="I2025" s="7" cm="1">
        <f t="array" ref="I2025">INDEX('[1]прайс ЗПП'!$A$1:$D$1080,MATCH(1,(мпф1[[#This Row],[артикул]]='[1]прайс ЗПП'!$B$1:$B$1080)*(мпф1[[#This Row],[Source.Name.1]]='[1]прайс ЗПП'!$A$1:$A$1080),0),4)</f>
        <v>827.42866446523237</v>
      </c>
      <c r="J2025" s="7">
        <f>мпф1[[#This Row],[цена]]*мпф1[[#This Row],[объем]]</f>
        <v>1674351.9475920286</v>
      </c>
      <c r="K2025" s="7">
        <v>21954</v>
      </c>
      <c r="L2025" t="s">
        <v>187</v>
      </c>
    </row>
    <row r="2026" spans="1:12" x14ac:dyDescent="0.35">
      <c r="A2026" t="s">
        <v>151</v>
      </c>
      <c r="B2026" t="s">
        <v>162</v>
      </c>
      <c r="C2026" t="s">
        <v>25</v>
      </c>
      <c r="D2026">
        <f>VLOOKUP(мпф1[[#This Row],[Номенклатура]],[1]!Таблица213[[product_name]:[упаковка]],7,FALSE)</f>
        <v>717</v>
      </c>
      <c r="E2026" t="s">
        <v>76</v>
      </c>
      <c r="F2026" s="7">
        <v>12394.038988136741</v>
      </c>
      <c r="G2026" t="str">
        <f>VLOOKUP(мпф1[[#This Row],[артикул]],[1]!Таблица213[[code]:[упаковка]],4,FALSE)</f>
        <v>ОХЛ</v>
      </c>
      <c r="H2026" t="str">
        <f>VLOOKUP(мпф1[[#This Row],[артикул]],[1]!Таблица213[[code]:[упаковка]],5,FALSE)</f>
        <v>четвертина</v>
      </c>
      <c r="I2026" s="7" cm="1">
        <f t="array" ref="I2026">INDEX('[1]прайс ЗПП'!$A$1:$D$1080,MATCH(1,(мпф1[[#This Row],[артикул]]='[1]прайс ЗПП'!$B$1:$B$1080)*(мпф1[[#This Row],[Source.Name.1]]='[1]прайс ЗПП'!$A$1:$A$1080),0),4)</f>
        <v>800.31531983526656</v>
      </c>
      <c r="J2026" s="7">
        <f>мпф1[[#This Row],[цена]]*мпф1[[#This Row],[объем]]</f>
        <v>9919139.2768414188</v>
      </c>
      <c r="K2026" s="7">
        <v>64090</v>
      </c>
      <c r="L2026" t="s">
        <v>187</v>
      </c>
    </row>
    <row r="2027" spans="1:12" x14ac:dyDescent="0.35">
      <c r="A2027" t="s">
        <v>151</v>
      </c>
      <c r="B2027" t="s">
        <v>162</v>
      </c>
      <c r="C2027" t="s">
        <v>25</v>
      </c>
      <c r="D2027">
        <f>VLOOKUP(мпф1[[#This Row],[Номенклатура]],[1]!Таблица213[[product_name]:[упаковка]],7,FALSE)</f>
        <v>718</v>
      </c>
      <c r="E2027" t="s">
        <v>36</v>
      </c>
      <c r="F2027" s="7">
        <v>25909.381930165477</v>
      </c>
      <c r="G2027" t="str">
        <f>VLOOKUP(мпф1[[#This Row],[артикул]],[1]!Таблица213[[code]:[упаковка]],4,FALSE)</f>
        <v>ОХЛ</v>
      </c>
      <c r="H2027" t="str">
        <f>VLOOKUP(мпф1[[#This Row],[артикул]],[1]!Таблица213[[code]:[упаковка]],5,FALSE)</f>
        <v>филе</v>
      </c>
      <c r="I2027" s="7" cm="1">
        <f t="array" ref="I2027">INDEX('[1]прайс ЗПП'!$A$1:$D$1080,MATCH(1,(мпф1[[#This Row],[артикул]]='[1]прайс ЗПП'!$B$1:$B$1080)*(мпф1[[#This Row],[Source.Name.1]]='[1]прайс ЗПП'!$A$1:$A$1080),0),4)</f>
        <v>1118.7325439160911</v>
      </c>
      <c r="J2027" s="7">
        <f>мпф1[[#This Row],[цена]]*мпф1[[#This Row],[объем]]</f>
        <v>28985668.758027628</v>
      </c>
      <c r="K2027" s="7">
        <v>50455.779265258796</v>
      </c>
      <c r="L2027" t="s">
        <v>187</v>
      </c>
    </row>
    <row r="2028" spans="1:12" x14ac:dyDescent="0.35">
      <c r="A2028" t="s">
        <v>151</v>
      </c>
      <c r="B2028" t="s">
        <v>162</v>
      </c>
      <c r="C2028" t="s">
        <v>25</v>
      </c>
      <c r="D2028">
        <f>VLOOKUP(мпф1[[#This Row],[Номенклатура]],[1]!Таблица213[[product_name]:[упаковка]],7,FALSE)</f>
        <v>719</v>
      </c>
      <c r="E2028" t="s">
        <v>77</v>
      </c>
      <c r="F2028" s="7">
        <v>54417.577432287879</v>
      </c>
      <c r="G2028" t="str">
        <f>VLOOKUP(мпф1[[#This Row],[артикул]],[1]!Таблица213[[code]:[упаковка]],4,FALSE)</f>
        <v>ОХЛ</v>
      </c>
      <c r="H2028" t="str">
        <f>VLOOKUP(мпф1[[#This Row],[артикул]],[1]!Таблица213[[code]:[упаковка]],5,FALSE)</f>
        <v>филе</v>
      </c>
      <c r="I2028" s="7" cm="1">
        <f t="array" ref="I2028">INDEX('[1]прайс ЗПП'!$A$1:$D$1080,MATCH(1,(мпф1[[#This Row],[артикул]]='[1]прайс ЗПП'!$B$1:$B$1080)*(мпф1[[#This Row],[Source.Name.1]]='[1]прайс ЗПП'!$A$1:$A$1080),0),4)</f>
        <v>1084.8559479232117</v>
      </c>
      <c r="J2028" s="7">
        <f>мпф1[[#This Row],[цена]]*мпф1[[#This Row],[объем]]</f>
        <v>59035232.548989438</v>
      </c>
      <c r="K2028" s="7">
        <v>217325</v>
      </c>
      <c r="L2028" t="s">
        <v>187</v>
      </c>
    </row>
    <row r="2029" spans="1:12" x14ac:dyDescent="0.35">
      <c r="A2029" t="s">
        <v>151</v>
      </c>
      <c r="B2029" t="s">
        <v>162</v>
      </c>
      <c r="C2029" t="s">
        <v>25</v>
      </c>
      <c r="D2029">
        <f>VLOOKUP(мпф1[[#This Row],[Номенклатура]],[1]!Таблица213[[product_name]:[упаковка]],7,FALSE)</f>
        <v>727</v>
      </c>
      <c r="E2029" t="s">
        <v>38</v>
      </c>
      <c r="F2029" s="7">
        <v>1687.747193103281</v>
      </c>
      <c r="G2029" t="str">
        <f>VLOOKUP(мпф1[[#This Row],[артикул]],[1]!Таблица213[[code]:[упаковка]],4,FALSE)</f>
        <v>ОХЛ</v>
      </c>
      <c r="H2029" t="str">
        <f>VLOOKUP(мпф1[[#This Row],[артикул]],[1]!Таблица213[[code]:[упаковка]],5,FALSE)</f>
        <v>грудка</v>
      </c>
      <c r="I2029" s="7" cm="1">
        <f t="array" ref="I2029">INDEX('[1]прайс ЗПП'!$A$1:$D$1080,MATCH(1,(мпф1[[#This Row],[артикул]]='[1]прайс ЗПП'!$B$1:$B$1080)*(мпф1[[#This Row],[Source.Name.1]]='[1]прайс ЗПП'!$A$1:$A$1080),0),4)</f>
        <v>894.04466057128036</v>
      </c>
      <c r="J2029" s="7">
        <f>мпф1[[#This Row],[цена]]*мпф1[[#This Row],[объем]]</f>
        <v>1508921.366388154</v>
      </c>
      <c r="K2029" s="7">
        <v>0</v>
      </c>
      <c r="L2029" t="s">
        <v>187</v>
      </c>
    </row>
    <row r="2030" spans="1:12" x14ac:dyDescent="0.35">
      <c r="A2030" t="s">
        <v>151</v>
      </c>
      <c r="B2030" t="s">
        <v>162</v>
      </c>
      <c r="C2030" t="s">
        <v>25</v>
      </c>
      <c r="D2030">
        <f>VLOOKUP(мпф1[[#This Row],[Номенклатура]],[1]!Таблица213[[product_name]:[упаковка]],7,FALSE)</f>
        <v>725</v>
      </c>
      <c r="E2030" t="s">
        <v>78</v>
      </c>
      <c r="F2030" s="7">
        <v>4511.9230432652139</v>
      </c>
      <c r="G2030" t="str">
        <f>VLOOKUP(мпф1[[#This Row],[артикул]],[1]!Таблица213[[code]:[упаковка]],4,FALSE)</f>
        <v>ОХЛ</v>
      </c>
      <c r="H2030" t="str">
        <f>VLOOKUP(мпф1[[#This Row],[артикул]],[1]!Таблица213[[code]:[упаковка]],5,FALSE)</f>
        <v>грудка</v>
      </c>
      <c r="I2030" s="7" cm="1">
        <f t="array" ref="I2030">INDEX('[1]прайс ЗПП'!$A$1:$D$1080,MATCH(1,(мпф1[[#This Row],[артикул]]='[1]прайс ЗПП'!$B$1:$B$1080)*(мпф1[[#This Row],[Source.Name.1]]='[1]прайс ЗПП'!$A$1:$A$1080),0),4)</f>
        <v>866.56192521659898</v>
      </c>
      <c r="J2030" s="7">
        <f>мпф1[[#This Row],[цена]]*мпф1[[#This Row],[объем]]</f>
        <v>3909860.7188010397</v>
      </c>
      <c r="K2030" s="7">
        <v>10998</v>
      </c>
      <c r="L2030" t="s">
        <v>187</v>
      </c>
    </row>
    <row r="2031" spans="1:12" x14ac:dyDescent="0.35">
      <c r="A2031" t="s">
        <v>151</v>
      </c>
      <c r="B2031" t="s">
        <v>162</v>
      </c>
      <c r="C2031" t="s">
        <v>25</v>
      </c>
      <c r="D2031">
        <f>VLOOKUP(мпф1[[#This Row],[Номенклатура]],[1]!Таблица213[[product_name]:[упаковка]],7,FALSE)</f>
        <v>720</v>
      </c>
      <c r="E2031" t="s">
        <v>40</v>
      </c>
      <c r="F2031" s="7">
        <v>1691.8846872694596</v>
      </c>
      <c r="G2031" t="str">
        <f>VLOOKUP(мпф1[[#This Row],[артикул]],[1]!Таблица213[[code]:[упаковка]],4,FALSE)</f>
        <v>ОХЛ</v>
      </c>
      <c r="H2031" t="str">
        <f>VLOOKUP(мпф1[[#This Row],[артикул]],[1]!Таблица213[[code]:[упаковка]],5,FALSE)</f>
        <v>половинка</v>
      </c>
      <c r="I2031" s="7" cm="1">
        <f t="array" ref="I2031">INDEX('[1]прайс ЗПП'!$A$1:$D$1080,MATCH(1,(мпф1[[#This Row],[артикул]]='[1]прайс ЗПП'!$B$1:$B$1080)*(мпф1[[#This Row],[Source.Name.1]]='[1]прайс ЗПП'!$A$1:$A$1080),0),4)</f>
        <v>839.42171032448641</v>
      </c>
      <c r="J2031" s="7">
        <f>мпф1[[#This Row],[цена]]*мпф1[[#This Row],[объем]]</f>
        <v>1420204.7378595385</v>
      </c>
      <c r="K2031" s="7">
        <v>12091</v>
      </c>
      <c r="L2031" t="s">
        <v>187</v>
      </c>
    </row>
    <row r="2032" spans="1:12" x14ac:dyDescent="0.35">
      <c r="A2032" t="s">
        <v>151</v>
      </c>
      <c r="B2032" t="s">
        <v>162</v>
      </c>
      <c r="C2032" t="s">
        <v>25</v>
      </c>
      <c r="D2032">
        <f>VLOOKUP(мпф1[[#This Row],[Номенклатура]],[1]!Таблица213[[product_name]:[упаковка]],7,FALSE)</f>
        <v>721</v>
      </c>
      <c r="E2032" t="s">
        <v>183</v>
      </c>
      <c r="F2032" s="7">
        <v>1686.1467062564334</v>
      </c>
      <c r="G2032" t="str">
        <f>VLOOKUP(мпф1[[#This Row],[артикул]],[1]!Таблица213[[code]:[упаковка]],4,FALSE)</f>
        <v>ОХЛ</v>
      </c>
      <c r="H2032" t="str">
        <f>VLOOKUP(мпф1[[#This Row],[артикул]],[1]!Таблица213[[code]:[упаковка]],5,FALSE)</f>
        <v>половинка</v>
      </c>
      <c r="I2032" s="7" cm="1">
        <f t="array" ref="I2032">INDEX('[1]прайс ЗПП'!$A$1:$D$1080,MATCH(1,(мпф1[[#This Row],[артикул]]='[1]прайс ЗПП'!$B$1:$B$1080)*(мпф1[[#This Row],[Source.Name.1]]='[1]прайс ЗПП'!$A$1:$A$1080),0),4)</f>
        <v>823.50206029020592</v>
      </c>
      <c r="J2032" s="7">
        <f>мпф1[[#This Row],[цена]]*мпф1[[#This Row],[объем]]</f>
        <v>1388545.2865537175</v>
      </c>
      <c r="K2032" s="7">
        <v>16489.98</v>
      </c>
      <c r="L2032" t="s">
        <v>187</v>
      </c>
    </row>
    <row r="2033" spans="1:12" x14ac:dyDescent="0.35">
      <c r="A2033" t="s">
        <v>151</v>
      </c>
      <c r="B2033" t="s">
        <v>162</v>
      </c>
      <c r="C2033" t="s">
        <v>25</v>
      </c>
      <c r="D2033">
        <f>VLOOKUP(мпф1[[#This Row],[Номенклатура]],[1]!Таблица213[[product_name]:[упаковка]],7,FALSE)</f>
        <v>29</v>
      </c>
      <c r="E2033" t="s">
        <v>79</v>
      </c>
      <c r="F2033" s="7">
        <v>1571.7969417825529</v>
      </c>
      <c r="G2033" t="str">
        <f>VLOOKUP(мпф1[[#This Row],[артикул]],[1]!Таблица213[[code]:[упаковка]],4,FALSE)</f>
        <v>ОХЛ</v>
      </c>
      <c r="H2033" t="str">
        <f>VLOOKUP(мпф1[[#This Row],[артикул]],[1]!Таблица213[[code]:[упаковка]],5,FALSE)</f>
        <v>табак</v>
      </c>
      <c r="I2033" s="7" cm="1">
        <f t="array" ref="I2033">INDEX('[1]прайс ЗПП'!$A$1:$D$1080,MATCH(1,(мпф1[[#This Row],[артикул]]='[1]прайс ЗПП'!$B$1:$B$1080)*(мпф1[[#This Row],[Source.Name.1]]='[1]прайс ЗПП'!$A$1:$A$1080),0),4)</f>
        <v>758.58697868946456</v>
      </c>
      <c r="J2033" s="7">
        <f>мпф1[[#This Row],[цена]]*мпф1[[#This Row],[объем]]</f>
        <v>1192344.6931801671</v>
      </c>
      <c r="K2033" s="7">
        <v>43988.04</v>
      </c>
      <c r="L2033" t="s">
        <v>187</v>
      </c>
    </row>
    <row r="2034" spans="1:12" x14ac:dyDescent="0.35">
      <c r="A2034" t="s">
        <v>151</v>
      </c>
      <c r="B2034" t="s">
        <v>162</v>
      </c>
      <c r="C2034" t="s">
        <v>25</v>
      </c>
      <c r="D2034">
        <f>VLOOKUP(мпф1[[#This Row],[Номенклатура]],[1]!Таблица213[[product_name]:[упаковка]],7,FALSE)</f>
        <v>30</v>
      </c>
      <c r="E2034" t="s">
        <v>80</v>
      </c>
      <c r="F2034" s="7">
        <v>14641.893049989782</v>
      </c>
      <c r="G2034" t="str">
        <f>VLOOKUP(мпф1[[#This Row],[артикул]],[1]!Таблица213[[code]:[упаковка]],4,FALSE)</f>
        <v>ОХЛ</v>
      </c>
      <c r="H2034" t="str">
        <f>VLOOKUP(мпф1[[#This Row],[артикул]],[1]!Таблица213[[code]:[упаковка]],5,FALSE)</f>
        <v>рагу</v>
      </c>
      <c r="I2034" s="7" cm="1">
        <f t="array" ref="I2034">INDEX('[1]прайс ЗПП'!$A$1:$D$1080,MATCH(1,(мпф1[[#This Row],[артикул]]='[1]прайс ЗПП'!$B$1:$B$1080)*(мпф1[[#This Row],[Source.Name.1]]='[1]прайс ЗПП'!$A$1:$A$1080),0),4)</f>
        <v>714.1095664446724</v>
      </c>
      <c r="J2034" s="7">
        <f>мпф1[[#This Row],[цена]]*мпф1[[#This Row],[объем]]</f>
        <v>10455915.897857465</v>
      </c>
      <c r="K2034" s="7">
        <v>15389.981</v>
      </c>
      <c r="L2034" t="s">
        <v>187</v>
      </c>
    </row>
    <row r="2035" spans="1:12" x14ac:dyDescent="0.35">
      <c r="A2035" t="s">
        <v>151</v>
      </c>
      <c r="B2035" t="s">
        <v>162</v>
      </c>
      <c r="C2035" t="s">
        <v>25</v>
      </c>
      <c r="D2035">
        <f>VLOOKUP(мпф1[[#This Row],[Номенклатура]],[1]!Таблица213[[product_name]:[упаковка]],7,FALSE)</f>
        <v>781</v>
      </c>
      <c r="E2035" t="s">
        <v>188</v>
      </c>
      <c r="F2035" s="7">
        <v>2248.5713094796693</v>
      </c>
      <c r="G2035" t="str">
        <f>VLOOKUP(мпф1[[#This Row],[артикул]],[1]!Таблица213[[code]:[упаковка]],4,FALSE)</f>
        <v>ОХЛ</v>
      </c>
      <c r="H2035" t="str">
        <f>VLOOKUP(мпф1[[#This Row],[артикул]],[1]!Таблица213[[code]:[упаковка]],5,FALSE)</f>
        <v>спинка</v>
      </c>
      <c r="I2035" s="7" cm="1">
        <f t="array" ref="I2035">INDEX('[1]прайс ЗПП'!$A$1:$D$1080,MATCH(1,(мпф1[[#This Row],[артикул]]='[1]прайс ЗПП'!$B$1:$B$1080)*(мпф1[[#This Row],[Source.Name.1]]='[1]прайс ЗПП'!$A$1:$A$1080),0),4)</f>
        <v>365.37579825005639</v>
      </c>
      <c r="J2035" s="7">
        <f>мпф1[[#This Row],[цена]]*мпф1[[#This Row],[объем]]</f>
        <v>821573.53712330875</v>
      </c>
      <c r="K2035" s="7">
        <v>16497.580000000002</v>
      </c>
      <c r="L2035" t="s">
        <v>187</v>
      </c>
    </row>
    <row r="2036" spans="1:12" x14ac:dyDescent="0.35">
      <c r="A2036" t="s">
        <v>151</v>
      </c>
      <c r="B2036" t="s">
        <v>162</v>
      </c>
      <c r="C2036" t="s">
        <v>25</v>
      </c>
      <c r="D2036">
        <f>VLOOKUP(мпф1[[#This Row],[Номенклатура]],[1]!Таблица213[[product_name]:[упаковка]],7,FALSE)</f>
        <v>730</v>
      </c>
      <c r="E2036" t="s">
        <v>45</v>
      </c>
      <c r="F2036" s="7">
        <v>1122.5949996199251</v>
      </c>
      <c r="G2036" t="str">
        <f>VLOOKUP(мпф1[[#This Row],[артикул]],[1]!Таблица213[[code]:[упаковка]],4,FALSE)</f>
        <v>ОХЛ</v>
      </c>
      <c r="H2036" t="str">
        <f>VLOOKUP(мпф1[[#This Row],[артикул]],[1]!Таблица213[[code]:[упаковка]],5,FALSE)</f>
        <v>желудки</v>
      </c>
      <c r="I2036" s="7" cm="1">
        <f t="array" ref="I2036">INDEX('[1]прайс ЗПП'!$A$1:$D$1080,MATCH(1,(мпф1[[#This Row],[артикул]]='[1]прайс ЗПП'!$B$1:$B$1080)*(мпф1[[#This Row],[Source.Name.1]]='[1]прайс ЗПП'!$A$1:$A$1080),0),4)</f>
        <v>562.95922128110215</v>
      </c>
      <c r="J2036" s="7">
        <f>мпф1[[#This Row],[цена]]*мпф1[[#This Row],[объем]]</f>
        <v>631975.20680009224</v>
      </c>
      <c r="K2036" s="7">
        <v>8791.9629999999997</v>
      </c>
      <c r="L2036" t="s">
        <v>187</v>
      </c>
    </row>
    <row r="2037" spans="1:12" x14ac:dyDescent="0.35">
      <c r="A2037" t="s">
        <v>151</v>
      </c>
      <c r="B2037" t="s">
        <v>162</v>
      </c>
      <c r="C2037" t="s">
        <v>25</v>
      </c>
      <c r="D2037">
        <f>VLOOKUP(мпф1[[#This Row],[Номенклатура]],[1]!Таблица213[[product_name]:[упаковка]],7,FALSE)</f>
        <v>731</v>
      </c>
      <c r="E2037" t="s">
        <v>81</v>
      </c>
      <c r="F2037" s="7">
        <v>3380.7807316224721</v>
      </c>
      <c r="G2037" t="str">
        <f>VLOOKUP(мпф1[[#This Row],[артикул]],[1]!Таблица213[[code]:[упаковка]],4,FALSE)</f>
        <v>ОХЛ</v>
      </c>
      <c r="H2037" t="str">
        <f>VLOOKUP(мпф1[[#This Row],[артикул]],[1]!Таблица213[[code]:[упаковка]],5,FALSE)</f>
        <v>желудки</v>
      </c>
      <c r="I2037" s="7" cm="1">
        <f t="array" ref="I2037">INDEX('[1]прайс ЗПП'!$A$1:$D$1080,MATCH(1,(мпф1[[#This Row],[артикул]]='[1]прайс ЗПП'!$B$1:$B$1080)*(мпф1[[#This Row],[Source.Name.1]]='[1]прайс ЗПП'!$A$1:$A$1080),0),4)</f>
        <v>542.06451977289544</v>
      </c>
      <c r="J2037" s="7">
        <f>мпф1[[#This Row],[цена]]*мпф1[[#This Row],[объем]]</f>
        <v>1832601.2837443934</v>
      </c>
      <c r="K2037" s="7">
        <v>22434.34</v>
      </c>
      <c r="L2037" t="s">
        <v>187</v>
      </c>
    </row>
    <row r="2038" spans="1:12" x14ac:dyDescent="0.35">
      <c r="A2038" t="s">
        <v>151</v>
      </c>
      <c r="B2038" t="s">
        <v>162</v>
      </c>
      <c r="C2038" t="s">
        <v>25</v>
      </c>
      <c r="D2038">
        <f>VLOOKUP(мпф1[[#This Row],[Номенклатура]],[1]!Таблица213[[product_name]:[упаковка]],7,FALSE)</f>
        <v>732</v>
      </c>
      <c r="E2038" t="s">
        <v>47</v>
      </c>
      <c r="F2038" s="7">
        <v>1686.3516341497559</v>
      </c>
      <c r="G2038" t="str">
        <f>VLOOKUP(мпф1[[#This Row],[артикул]],[1]!Таблица213[[code]:[упаковка]],4,FALSE)</f>
        <v>ОХЛ</v>
      </c>
      <c r="H2038" t="str">
        <f>VLOOKUP(мпф1[[#This Row],[артикул]],[1]!Таблица213[[code]:[упаковка]],5,FALSE)</f>
        <v>печень</v>
      </c>
      <c r="I2038" s="7" cm="1">
        <f t="array" ref="I2038">INDEX('[1]прайс ЗПП'!$A$1:$D$1080,MATCH(1,(мпф1[[#This Row],[артикул]]='[1]прайс ЗПП'!$B$1:$B$1080)*(мпф1[[#This Row],[Source.Name.1]]='[1]прайс ЗПП'!$A$1:$A$1080),0),4)</f>
        <v>538.72957446855617</v>
      </c>
      <c r="J2038" s="7">
        <f>мпф1[[#This Row],[цена]]*мпф1[[#This Row],[объем]]</f>
        <v>908487.49826985237</v>
      </c>
      <c r="K2038" s="7">
        <v>1974.8999999999999</v>
      </c>
      <c r="L2038" t="s">
        <v>187</v>
      </c>
    </row>
    <row r="2039" spans="1:12" x14ac:dyDescent="0.35">
      <c r="A2039" t="s">
        <v>151</v>
      </c>
      <c r="B2039" t="s">
        <v>162</v>
      </c>
      <c r="C2039" t="s">
        <v>25</v>
      </c>
      <c r="D2039">
        <f>VLOOKUP(мпф1[[#This Row],[Номенклатура]],[1]!Таблица213[[product_name]:[упаковка]],7,FALSE)</f>
        <v>733</v>
      </c>
      <c r="E2039" t="s">
        <v>82</v>
      </c>
      <c r="F2039" s="7">
        <v>2814.4796868893845</v>
      </c>
      <c r="G2039" t="str">
        <f>VLOOKUP(мпф1[[#This Row],[артикул]],[1]!Таблица213[[code]:[упаковка]],4,FALSE)</f>
        <v>ОХЛ</v>
      </c>
      <c r="H2039" t="str">
        <f>VLOOKUP(мпф1[[#This Row],[артикул]],[1]!Таблица213[[code]:[упаковка]],5,FALSE)</f>
        <v>печень</v>
      </c>
      <c r="I2039" s="7" cm="1">
        <f t="array" ref="I2039">INDEX('[1]прайс ЗПП'!$A$1:$D$1080,MATCH(1,(мпф1[[#This Row],[артикул]]='[1]прайс ЗПП'!$B$1:$B$1080)*(мпф1[[#This Row],[Source.Name.1]]='[1]прайс ЗПП'!$A$1:$A$1080),0),4)</f>
        <v>516.16428154580342</v>
      </c>
      <c r="J2039" s="7">
        <f>мпф1[[#This Row],[цена]]*мпф1[[#This Row],[объем]]</f>
        <v>1452733.885508517</v>
      </c>
      <c r="K2039" s="7">
        <v>12096</v>
      </c>
      <c r="L2039" t="s">
        <v>187</v>
      </c>
    </row>
    <row r="2040" spans="1:12" x14ac:dyDescent="0.35">
      <c r="A2040" t="s">
        <v>151</v>
      </c>
      <c r="B2040" t="s">
        <v>162</v>
      </c>
      <c r="C2040" t="s">
        <v>25</v>
      </c>
      <c r="D2040">
        <f>VLOOKUP(мпф1[[#This Row],[Номенклатура]],[1]!Таблица213[[product_name]:[упаковка]],7,FALSE)</f>
        <v>734</v>
      </c>
      <c r="E2040" t="s">
        <v>49</v>
      </c>
      <c r="F2040" s="7">
        <v>1753.923150075695</v>
      </c>
      <c r="G2040" t="str">
        <f>VLOOKUP(мпф1[[#This Row],[артикул]],[1]!Таблица213[[code]:[упаковка]],4,FALSE)</f>
        <v>ОХЛ</v>
      </c>
      <c r="H2040" t="str">
        <f>VLOOKUP(мпф1[[#This Row],[артикул]],[1]!Таблица213[[code]:[упаковка]],5,FALSE)</f>
        <v>сердце</v>
      </c>
      <c r="I2040" s="7" cm="1">
        <f t="array" ref="I2040">INDEX('[1]прайс ЗПП'!$A$1:$D$1080,MATCH(1,(мпф1[[#This Row],[артикул]]='[1]прайс ЗПП'!$B$1:$B$1080)*(мпф1[[#This Row],[Source.Name.1]]='[1]прайс ЗПП'!$A$1:$A$1080),0),4)</f>
        <v>899.68261842380946</v>
      </c>
      <c r="J2040" s="7">
        <f>мпф1[[#This Row],[цена]]*мпф1[[#This Row],[объем]]</f>
        <v>1577974.1721742374</v>
      </c>
      <c r="K2040" s="7">
        <v>25286.34</v>
      </c>
      <c r="L2040" t="s">
        <v>187</v>
      </c>
    </row>
    <row r="2041" spans="1:12" x14ac:dyDescent="0.35">
      <c r="A2041" t="s">
        <v>151</v>
      </c>
      <c r="B2041" t="s">
        <v>162</v>
      </c>
      <c r="C2041" t="s">
        <v>25</v>
      </c>
      <c r="D2041">
        <f>VLOOKUP(мпф1[[#This Row],[Номенклатура]],[1]!Таблица213[[product_name]:[упаковка]],7,FALSE)</f>
        <v>735</v>
      </c>
      <c r="E2041" t="s">
        <v>83</v>
      </c>
      <c r="F2041" s="9">
        <v>1425.7058151318329</v>
      </c>
      <c r="G2041" t="str">
        <f>VLOOKUP(мпф1[[#This Row],[артикул]],[1]!Таблица213[[code]:[упаковка]],4,FALSE)</f>
        <v>ОХЛ</v>
      </c>
      <c r="H2041" t="str">
        <f>VLOOKUP(мпф1[[#This Row],[артикул]],[1]!Таблица213[[code]:[упаковка]],5,FALSE)</f>
        <v>сердце</v>
      </c>
      <c r="I2041" s="7" cm="1">
        <f t="array" ref="I2041">INDEX('[1]прайс ЗПП'!$A$1:$D$1080,MATCH(1,(мпф1[[#This Row],[артикул]]='[1]прайс ЗПП'!$B$1:$B$1080)*(мпф1[[#This Row],[Source.Name.1]]='[1]прайс ЗПП'!$A$1:$A$1080),0),4)</f>
        <v>873.81208061056566</v>
      </c>
      <c r="J2041" s="7">
        <f>мпф1[[#This Row],[цена]]*мпф1[[#This Row],[объем]]</f>
        <v>1245798.9646589293</v>
      </c>
      <c r="K2041" s="7">
        <v>53109</v>
      </c>
      <c r="L2041" t="s">
        <v>187</v>
      </c>
    </row>
    <row r="2042" spans="1:12" x14ac:dyDescent="0.35">
      <c r="A2042" t="s">
        <v>151</v>
      </c>
      <c r="B2042" t="s">
        <v>162</v>
      </c>
      <c r="C2042" t="s">
        <v>25</v>
      </c>
      <c r="D2042">
        <f>VLOOKUP(мпф1[[#This Row],[Номенклатура]],[1]!Таблица213[[product_name]:[упаковка]],7,FALSE)</f>
        <v>941</v>
      </c>
      <c r="E2042" t="s">
        <v>51</v>
      </c>
      <c r="F2042" s="7">
        <v>221.81327519144196</v>
      </c>
      <c r="G2042" t="str">
        <f>VLOOKUP(мпф1[[#This Row],[артикул]],[1]!Таблица213[[code]:[упаковка]],4,FALSE)</f>
        <v>ОХЛ</v>
      </c>
      <c r="H2042" t="str">
        <f>VLOOKUP(мпф1[[#This Row],[артикул]],[1]!Таблица213[[code]:[упаковка]],5,FALSE)</f>
        <v>бедро</v>
      </c>
      <c r="I2042" s="7" cm="1">
        <f t="array" ref="I2042">INDEX('[1]прайс ЗПП'!$A$1:$D$1080,MATCH(1,(мпф1[[#This Row],[артикул]]='[1]прайс ЗПП'!$B$1:$B$1080)*(мпф1[[#This Row],[Source.Name.1]]='[1]прайс ЗПП'!$A$1:$A$1080),0),4)</f>
        <v>923.07868711786659</v>
      </c>
      <c r="J2042" s="7">
        <f>мпф1[[#This Row],[цена]]*мпф1[[#This Row],[объем]]</f>
        <v>204751.1068490303</v>
      </c>
      <c r="K2042" s="7">
        <v>1647.1619999999998</v>
      </c>
      <c r="L2042" t="s">
        <v>187</v>
      </c>
    </row>
    <row r="2043" spans="1:12" x14ac:dyDescent="0.35">
      <c r="A2043" t="s">
        <v>151</v>
      </c>
      <c r="B2043" t="s">
        <v>162</v>
      </c>
      <c r="C2043" t="s">
        <v>25</v>
      </c>
      <c r="D2043">
        <f>VLOOKUP(мпф1[[#This Row],[Номенклатура]],[1]!Таблица213[[product_name]:[упаковка]],7,FALSE)</f>
        <v>942</v>
      </c>
      <c r="E2043" t="s">
        <v>52</v>
      </c>
      <c r="F2043" s="7">
        <v>225.33412082940134</v>
      </c>
      <c r="G2043" t="str">
        <f>VLOOKUP(мпф1[[#This Row],[артикул]],[1]!Таблица213[[code]:[упаковка]],4,FALSE)</f>
        <v>ОХЛ</v>
      </c>
      <c r="H2043" t="str">
        <f>VLOOKUP(мпф1[[#This Row],[артикул]],[1]!Таблица213[[code]:[упаковка]],5,FALSE)</f>
        <v>крыло</v>
      </c>
      <c r="I2043" s="7" cm="1">
        <f t="array" ref="I2043">INDEX('[1]прайс ЗПП'!$A$1:$D$1080,MATCH(1,(мпф1[[#This Row],[артикул]]='[1]прайс ЗПП'!$B$1:$B$1080)*(мпф1[[#This Row],[Source.Name.1]]='[1]прайс ЗПП'!$A$1:$A$1080),0),4)</f>
        <v>906.91768023732755</v>
      </c>
      <c r="J2043" s="7">
        <f>мпф1[[#This Row],[цена]]*мпф1[[#This Row],[объем]]</f>
        <v>204359.49814091832</v>
      </c>
      <c r="K2043" s="7">
        <v>4403.4250000000002</v>
      </c>
      <c r="L2043" t="s">
        <v>187</v>
      </c>
    </row>
    <row r="2044" spans="1:12" x14ac:dyDescent="0.35">
      <c r="A2044" t="s">
        <v>151</v>
      </c>
      <c r="B2044" t="s">
        <v>162</v>
      </c>
      <c r="C2044" t="s">
        <v>25</v>
      </c>
      <c r="D2044">
        <f>VLOOKUP(мпф1[[#This Row],[Номенклатура]],[1]!Таблица213[[product_name]:[упаковка]],7,FALSE)</f>
        <v>204</v>
      </c>
      <c r="E2044" t="s">
        <v>84</v>
      </c>
      <c r="F2044" s="7">
        <v>5636.4476210081884</v>
      </c>
      <c r="G2044" t="str">
        <f>VLOOKUP(мпф1[[#This Row],[артикул]],[1]!Таблица213[[code]:[упаковка]],4,FALSE)</f>
        <v>ОХЛ</v>
      </c>
      <c r="H2044" t="str">
        <f>VLOOKUP(мпф1[[#This Row],[артикул]],[1]!Таблица213[[code]:[упаковка]],5,FALSE)</f>
        <v>крыло</v>
      </c>
      <c r="I2044" s="7" cm="1">
        <f t="array" ref="I2044">INDEX('[1]прайс ЗПП'!$A$1:$D$1080,MATCH(1,(мпф1[[#This Row],[артикул]]='[1]прайс ЗПП'!$B$1:$B$1080)*(мпф1[[#This Row],[Source.Name.1]]='[1]прайс ЗПП'!$A$1:$A$1080),0),4)</f>
        <v>851.15617554517746</v>
      </c>
      <c r="J2044" s="7">
        <f>мпф1[[#This Row],[цена]]*мпф1[[#This Row],[объем]]</f>
        <v>4797497.2007580437</v>
      </c>
      <c r="K2044" s="7">
        <v>1651.1999999999998</v>
      </c>
      <c r="L2044" t="s">
        <v>187</v>
      </c>
    </row>
    <row r="2045" spans="1:12" x14ac:dyDescent="0.35">
      <c r="A2045" t="s">
        <v>151</v>
      </c>
      <c r="B2045" t="s">
        <v>162</v>
      </c>
      <c r="C2045" t="s">
        <v>25</v>
      </c>
      <c r="D2045">
        <f>VLOOKUP(мпф1[[#This Row],[Номенклатура]],[1]!Таблица213[[product_name]:[упаковка]],7,FALSE)</f>
        <v>959</v>
      </c>
      <c r="E2045" t="s">
        <v>85</v>
      </c>
      <c r="F2045" s="7">
        <v>905.56582846897606</v>
      </c>
      <c r="G2045" t="str">
        <f>VLOOKUP(мпф1[[#This Row],[артикул]],[1]!Таблица213[[code]:[упаковка]],4,FALSE)</f>
        <v>ОХЛ</v>
      </c>
      <c r="H2045" t="str">
        <f>VLOOKUP(мпф1[[#This Row],[артикул]],[1]!Таблица213[[code]:[упаковка]],5,FALSE)</f>
        <v>табак</v>
      </c>
      <c r="I2045" s="7" cm="1">
        <f t="array" ref="I2045">INDEX('[1]прайс ЗПП'!$A$1:$D$1080,MATCH(1,(мпф1[[#This Row],[артикул]]='[1]прайс ЗПП'!$B$1:$B$1080)*(мпф1[[#This Row],[Source.Name.1]]='[1]прайс ЗПП'!$A$1:$A$1080),0),4)</f>
        <v>682.68979292965514</v>
      </c>
      <c r="J2045" s="7">
        <f>мпф1[[#This Row],[цена]]*мпф1[[#This Row],[объем]]</f>
        <v>618220.54792165686</v>
      </c>
      <c r="K2045" s="7">
        <v>1645.6</v>
      </c>
      <c r="L2045" t="s">
        <v>187</v>
      </c>
    </row>
    <row r="2046" spans="1:12" x14ac:dyDescent="0.35">
      <c r="A2046" t="s">
        <v>151</v>
      </c>
      <c r="B2046" t="s">
        <v>162</v>
      </c>
      <c r="C2046" t="s">
        <v>25</v>
      </c>
      <c r="D2046">
        <f>VLOOKUP(мпф1[[#This Row],[Номенклатура]],[1]!Таблица213[[product_name]:[упаковка]],7,FALSE)</f>
        <v>952</v>
      </c>
      <c r="E2046" t="s">
        <v>86</v>
      </c>
      <c r="F2046" s="7">
        <v>2026.5315787227071</v>
      </c>
      <c r="G2046" t="str">
        <f>VLOOKUP(мпф1[[#This Row],[артикул]],[1]!Таблица213[[code]:[упаковка]],4,FALSE)</f>
        <v>ОХЛ</v>
      </c>
      <c r="H2046" t="str">
        <f>VLOOKUP(мпф1[[#This Row],[артикул]],[1]!Таблица213[[code]:[упаковка]],5,FALSE)</f>
        <v>голень</v>
      </c>
      <c r="I2046" s="7" cm="1">
        <f t="array" ref="I2046">INDEX('[1]прайс ЗПП'!$A$1:$D$1080,MATCH(1,(мпф1[[#This Row],[артикул]]='[1]прайс ЗПП'!$B$1:$B$1080)*(мпф1[[#This Row],[Source.Name.1]]='[1]прайс ЗПП'!$A$1:$A$1080),0),4)</f>
        <v>893.17981197351094</v>
      </c>
      <c r="J2046" s="7">
        <f>мпф1[[#This Row],[цена]]*мпф1[[#This Row],[объем]]</f>
        <v>1810057.0944419298</v>
      </c>
      <c r="K2046" s="7">
        <v>1534</v>
      </c>
      <c r="L2046" t="s">
        <v>187</v>
      </c>
    </row>
    <row r="2047" spans="1:12" x14ac:dyDescent="0.35">
      <c r="A2047" t="s">
        <v>151</v>
      </c>
      <c r="B2047" t="s">
        <v>162</v>
      </c>
      <c r="C2047" t="s">
        <v>25</v>
      </c>
      <c r="D2047">
        <f>VLOOKUP(мпф1[[#This Row],[Номенклатура]],[1]!Таблица213[[product_name]:[упаковка]],7,FALSE)</f>
        <v>953</v>
      </c>
      <c r="E2047" t="s">
        <v>87</v>
      </c>
      <c r="F2047" s="7">
        <v>2024.3046209438912</v>
      </c>
      <c r="G2047" t="str">
        <f>VLOOKUP(мпф1[[#This Row],[артикул]],[1]!Таблица213[[code]:[упаковка]],4,FALSE)</f>
        <v>ОХЛ</v>
      </c>
      <c r="H2047" t="str">
        <f>VLOOKUP(мпф1[[#This Row],[артикул]],[1]!Таблица213[[code]:[упаковка]],5,FALSE)</f>
        <v>бедро</v>
      </c>
      <c r="I2047" s="7" cm="1">
        <f t="array" ref="I2047">INDEX('[1]прайс ЗПП'!$A$1:$D$1080,MATCH(1,(мпф1[[#This Row],[артикул]]='[1]прайс ЗПП'!$B$1:$B$1080)*(мпф1[[#This Row],[Source.Name.1]]='[1]прайс ЗПП'!$A$1:$A$1080),0),4)</f>
        <v>907.72145367885093</v>
      </c>
      <c r="J2047" s="7">
        <f>мпф1[[#This Row],[цена]]*мпф1[[#This Row],[объем]]</f>
        <v>1837504.7332120042</v>
      </c>
      <c r="K2047" s="7">
        <v>14289.800000000001</v>
      </c>
      <c r="L2047" t="s">
        <v>187</v>
      </c>
    </row>
    <row r="2048" spans="1:12" x14ac:dyDescent="0.35">
      <c r="A2048" t="s">
        <v>151</v>
      </c>
      <c r="B2048" t="s">
        <v>162</v>
      </c>
      <c r="C2048" t="s">
        <v>25</v>
      </c>
      <c r="D2048">
        <f>VLOOKUP(мпф1[[#This Row],[Номенклатура]],[1]!Таблица213[[product_name]:[упаковка]],7,FALSE)</f>
        <v>958</v>
      </c>
      <c r="E2048" s="22" t="s">
        <v>58</v>
      </c>
      <c r="F2048" s="7">
        <v>1129.288818037415</v>
      </c>
      <c r="G2048" t="str">
        <f>VLOOKUP(мпф1[[#This Row],[артикул]],[1]!Таблица213[[code]:[упаковка]],4,FALSE)</f>
        <v>ОХЛ</v>
      </c>
      <c r="H2048" t="str">
        <f>VLOOKUP(мпф1[[#This Row],[артикул]],[1]!Таблица213[[code]:[упаковка]],5,FALSE)</f>
        <v>табак</v>
      </c>
      <c r="I2048" s="7" cm="1">
        <f t="array" ref="I2048">INDEX('[1]прайс ЗПП'!$A$1:$D$1080,MATCH(1,(мпф1[[#This Row],[артикул]]='[1]прайс ЗПП'!$B$1:$B$1080)*(мпф1[[#This Row],[Source.Name.1]]='[1]прайс ЗПП'!$A$1:$A$1080),0),4)</f>
        <v>782.08453576687157</v>
      </c>
      <c r="J2048" s="7">
        <f>мпф1[[#This Row],[цена]]*мпф1[[#This Row],[объем]]</f>
        <v>883199.32100151083</v>
      </c>
      <c r="K2048" s="7">
        <v>2194.5</v>
      </c>
      <c r="L2048" t="s">
        <v>187</v>
      </c>
    </row>
    <row r="2049" spans="1:12" x14ac:dyDescent="0.35">
      <c r="A2049" t="s">
        <v>151</v>
      </c>
      <c r="B2049" t="s">
        <v>162</v>
      </c>
      <c r="C2049" t="s">
        <v>25</v>
      </c>
      <c r="D2049">
        <f>VLOOKUP(мпф1[[#This Row],[Номенклатура]],[1]!Таблица213[[product_name]:[упаковка]],7,FALSE)</f>
        <v>205</v>
      </c>
      <c r="E2049" t="s">
        <v>88</v>
      </c>
      <c r="F2049" s="7">
        <v>221.51204282952915</v>
      </c>
      <c r="G2049" t="str">
        <f>VLOOKUP(мпф1[[#This Row],[артикул]],[1]!Таблица213[[code]:[упаковка]],4,FALSE)</f>
        <v>ОХЛ</v>
      </c>
      <c r="H2049" t="str">
        <f>VLOOKUP(мпф1[[#This Row],[артикул]],[1]!Таблица213[[code]:[упаковка]],5,FALSE)</f>
        <v>рагу</v>
      </c>
      <c r="I2049" s="7" cm="1">
        <f t="array" ref="I2049">INDEX('[1]прайс ЗПП'!$A$1:$D$1080,MATCH(1,(мпф1[[#This Row],[артикул]]='[1]прайс ЗПП'!$B$1:$B$1080)*(мпф1[[#This Row],[Source.Name.1]]='[1]прайс ЗПП'!$A$1:$A$1080),0),4)</f>
        <v>603.19488870785608</v>
      </c>
      <c r="J2049" s="7">
        <f>мпф1[[#This Row],[цена]]*мпф1[[#This Row],[объем]]</f>
        <v>133614.93202200768</v>
      </c>
      <c r="K2049" s="7">
        <v>1095.6000000000001</v>
      </c>
      <c r="L2049" t="s">
        <v>187</v>
      </c>
    </row>
    <row r="2050" spans="1:12" x14ac:dyDescent="0.35">
      <c r="A2050" t="s">
        <v>151</v>
      </c>
      <c r="B2050" t="s">
        <v>162</v>
      </c>
      <c r="C2050" t="s">
        <v>25</v>
      </c>
      <c r="D2050">
        <f>VLOOKUP(мпф1[[#This Row],[Номенклатура]],[1]!Таблица213[[product_name]:[упаковка]],7,FALSE)</f>
        <v>961</v>
      </c>
      <c r="E2050" t="s">
        <v>89</v>
      </c>
      <c r="F2050" s="7">
        <v>1122.0081460371503</v>
      </c>
      <c r="G2050" t="str">
        <f>VLOOKUP(мпф1[[#This Row],[артикул]],[1]!Таблица213[[code]:[упаковка]],4,FALSE)</f>
        <v>ОХЛ</v>
      </c>
      <c r="H2050" t="str">
        <f>VLOOKUP(мпф1[[#This Row],[артикул]],[1]!Таблица213[[code]:[упаковка]],5,FALSE)</f>
        <v>табак</v>
      </c>
      <c r="I2050" s="7" cm="1">
        <f t="array" ref="I2050">INDEX('[1]прайс ЗПП'!$A$1:$D$1080,MATCH(1,(мпф1[[#This Row],[артикул]]='[1]прайс ЗПП'!$B$1:$B$1080)*(мпф1[[#This Row],[Source.Name.1]]='[1]прайс ЗПП'!$A$1:$A$1080),0),4)</f>
        <v>771.34790253845608</v>
      </c>
      <c r="J2050" s="7">
        <f>мпф1[[#This Row],[цена]]*мпф1[[#This Row],[объем]]</f>
        <v>865458.63007681759</v>
      </c>
      <c r="K2050" s="7">
        <v>3299.483224867055</v>
      </c>
      <c r="L2050" t="s">
        <v>187</v>
      </c>
    </row>
    <row r="2051" spans="1:12" x14ac:dyDescent="0.35">
      <c r="A2051" t="s">
        <v>151</v>
      </c>
      <c r="B2051" t="s">
        <v>162</v>
      </c>
      <c r="C2051" t="s">
        <v>25</v>
      </c>
      <c r="D2051">
        <f>VLOOKUP(мпф1[[#This Row],[Номенклатура]],[1]!Таблица213[[product_name]:[упаковка]],7,FALSE)</f>
        <v>960</v>
      </c>
      <c r="E2051" t="s">
        <v>189</v>
      </c>
      <c r="F2051" s="7">
        <v>1128.9319246622113</v>
      </c>
      <c r="G2051" t="str">
        <f>VLOOKUP(мпф1[[#This Row],[артикул]],[1]!Таблица213[[code]:[упаковка]],4,FALSE)</f>
        <v>ОХЛ</v>
      </c>
      <c r="H2051" t="str">
        <f>VLOOKUP(мпф1[[#This Row],[артикул]],[1]!Таблица213[[code]:[упаковка]],5,FALSE)</f>
        <v>крыло</v>
      </c>
      <c r="I2051" s="7" cm="1">
        <f t="array" ref="I2051">INDEX('[1]прайс ЗПП'!$A$1:$D$1080,MATCH(1,(мпф1[[#This Row],[артикул]]='[1]прайс ЗПП'!$B$1:$B$1080)*(мпф1[[#This Row],[Source.Name.1]]='[1]прайс ЗПП'!$A$1:$A$1080),0),4)</f>
        <v>856.67509288490965</v>
      </c>
      <c r="J2051" s="7">
        <f>мпф1[[#This Row],[цена]]*мпф1[[#This Row],[объем]]</f>
        <v>967127.86142073967</v>
      </c>
      <c r="K2051" s="7">
        <v>1645.8</v>
      </c>
      <c r="L2051" t="s">
        <v>187</v>
      </c>
    </row>
    <row r="2052" spans="1:12" x14ac:dyDescent="0.35">
      <c r="A2052" t="s">
        <v>151</v>
      </c>
      <c r="B2052" t="s">
        <v>162</v>
      </c>
      <c r="C2052" t="s">
        <v>25</v>
      </c>
      <c r="D2052">
        <f>VLOOKUP(мпф1[[#This Row],[Номенклатура]],[1]!Таблица213[[product_name]:[упаковка]],7,FALSE)</f>
        <v>1064</v>
      </c>
      <c r="E2052" t="s">
        <v>62</v>
      </c>
      <c r="F2052" s="7">
        <v>223.289332170873</v>
      </c>
      <c r="G2052" t="str">
        <f>VLOOKUP(мпф1[[#This Row],[артикул]],[1]!Таблица213[[code]:[упаковка]],4,FALSE)</f>
        <v>ОХЛ</v>
      </c>
      <c r="H2052" t="str">
        <f>VLOOKUP(мпф1[[#This Row],[артикул]],[1]!Таблица213[[code]:[упаковка]],5,FALSE)</f>
        <v>бедро</v>
      </c>
      <c r="I2052" s="7" cm="1">
        <f t="array" ref="I2052">INDEX('[1]прайс ЗПП'!$A$1:$D$1080,MATCH(1,(мпф1[[#This Row],[артикул]]='[1]прайс ЗПП'!$B$1:$B$1080)*(мпф1[[#This Row],[Source.Name.1]]='[1]прайс ЗПП'!$A$1:$A$1080),0),4)</f>
        <v>876.64068777890282</v>
      </c>
      <c r="J2052" s="7">
        <f>мпф1[[#This Row],[цена]]*мпф1[[#This Row],[объем]]</f>
        <v>195744.513727966</v>
      </c>
      <c r="K2052" s="7">
        <v>2746.7999999999997</v>
      </c>
      <c r="L2052" t="s">
        <v>187</v>
      </c>
    </row>
    <row r="2053" spans="1:12" x14ac:dyDescent="0.35">
      <c r="A2053" t="s">
        <v>151</v>
      </c>
      <c r="B2053" t="s">
        <v>162</v>
      </c>
      <c r="C2053" t="s">
        <v>25</v>
      </c>
      <c r="D2053">
        <f>VLOOKUP(мпф1[[#This Row],[Номенклатура]],[1]!Таблица213[[product_name]:[упаковка]],7,FALSE)</f>
        <v>1066</v>
      </c>
      <c r="E2053" t="s">
        <v>63</v>
      </c>
      <c r="F2053" s="7">
        <v>225.66498520031649</v>
      </c>
      <c r="G2053" t="str">
        <f>VLOOKUP(мпф1[[#This Row],[артикул]],[1]!Таблица213[[code]:[упаковка]],4,FALSE)</f>
        <v>ОХЛ</v>
      </c>
      <c r="H2053" t="str">
        <f>VLOOKUP(мпф1[[#This Row],[артикул]],[1]!Таблица213[[code]:[упаковка]],5,FALSE)</f>
        <v>бедро</v>
      </c>
      <c r="I2053" s="7" cm="1">
        <f t="array" ref="I2053">INDEX('[1]прайс ЗПП'!$A$1:$D$1080,MATCH(1,(мпф1[[#This Row],[артикул]]='[1]прайс ЗПП'!$B$1:$B$1080)*(мпф1[[#This Row],[Source.Name.1]]='[1]прайс ЗПП'!$A$1:$A$1080),0),4)</f>
        <v>882.13253533407737</v>
      </c>
      <c r="J2053" s="7">
        <f>мпф1[[#This Row],[цена]]*мпф1[[#This Row],[объем]]</f>
        <v>199066.42553088223</v>
      </c>
      <c r="K2053" s="7">
        <v>1600.5773811542585</v>
      </c>
      <c r="L2053" t="s">
        <v>187</v>
      </c>
    </row>
    <row r="2054" spans="1:12" x14ac:dyDescent="0.35">
      <c r="A2054" t="s">
        <v>151</v>
      </c>
      <c r="B2054" t="s">
        <v>162</v>
      </c>
      <c r="C2054" t="s">
        <v>25</v>
      </c>
      <c r="D2054">
        <f>VLOOKUP(мпф1[[#This Row],[Номенклатура]],[1]!Таблица213[[product_name]:[упаковка]],7,FALSE)</f>
        <v>1065</v>
      </c>
      <c r="E2054" t="s">
        <v>64</v>
      </c>
      <c r="F2054" s="7">
        <v>222.30597496604756</v>
      </c>
      <c r="G2054" t="str">
        <f>VLOOKUP(мпф1[[#This Row],[артикул]],[1]!Таблица213[[code]:[упаковка]],4,FALSE)</f>
        <v>ОХЛ</v>
      </c>
      <c r="H2054" t="str">
        <f>VLOOKUP(мпф1[[#This Row],[артикул]],[1]!Таблица213[[code]:[упаковка]],5,FALSE)</f>
        <v>филе</v>
      </c>
      <c r="I2054" s="7" cm="1">
        <f t="array" ref="I2054">INDEX('[1]прайс ЗПП'!$A$1:$D$1080,MATCH(1,(мпф1[[#This Row],[артикул]]='[1]прайс ЗПП'!$B$1:$B$1080)*(мпф1[[#This Row],[Source.Name.1]]='[1]прайс ЗПП'!$A$1:$A$1080),0),4)</f>
        <v>1039.0149704468993</v>
      </c>
      <c r="J2054" s="7">
        <f>мпф1[[#This Row],[цена]]*мпф1[[#This Row],[объем]]</f>
        <v>230979.23600951704</v>
      </c>
      <c r="K2054" s="7">
        <v>1801.5327270690377</v>
      </c>
      <c r="L2054" t="s">
        <v>187</v>
      </c>
    </row>
    <row r="2055" spans="1:12" x14ac:dyDescent="0.35">
      <c r="A2055" t="s">
        <v>151</v>
      </c>
      <c r="B2055" t="s">
        <v>162</v>
      </c>
      <c r="C2055" t="s">
        <v>25</v>
      </c>
      <c r="D2055">
        <f>VLOOKUP(мпф1[[#This Row],[Номенклатура]],[1]!Таблица213[[product_name]:[упаковка]],7,FALSE)</f>
        <v>744</v>
      </c>
      <c r="E2055" t="s">
        <v>92</v>
      </c>
      <c r="F2055" s="7">
        <v>6765.0796143579701</v>
      </c>
      <c r="G2055" t="str">
        <f>VLOOKUP(мпф1[[#This Row],[артикул]],[1]!Таблица213[[code]:[упаковка]],4,FALSE)</f>
        <v>ОХЛ</v>
      </c>
      <c r="H2055" t="str">
        <f>VLOOKUP(мпф1[[#This Row],[артикул]],[1]!Таблица213[[code]:[упаковка]],5,FALSE)</f>
        <v>шея</v>
      </c>
      <c r="I2055" s="7" cm="1">
        <f t="array" ref="I2055">INDEX('[1]прайс ЗПП'!$A$1:$D$1080,MATCH(1,(мпф1[[#This Row],[артикул]]='[1]прайс ЗПП'!$B$1:$B$1080)*(мпф1[[#This Row],[Source.Name.1]]='[1]прайс ЗПП'!$A$1:$A$1080),0),4)</f>
        <v>350.33238811717894</v>
      </c>
      <c r="J2055" s="7">
        <f>мпф1[[#This Row],[цена]]*мпф1[[#This Row],[объем]]</f>
        <v>2370026.4971008715</v>
      </c>
      <c r="K2055" s="7">
        <v>185.58272842058585</v>
      </c>
      <c r="L2055" t="s">
        <v>187</v>
      </c>
    </row>
    <row r="2056" spans="1:12" x14ac:dyDescent="0.35">
      <c r="A2056" t="s">
        <v>151</v>
      </c>
      <c r="B2056" t="s">
        <v>190</v>
      </c>
      <c r="C2056" t="s">
        <v>25</v>
      </c>
      <c r="D2056">
        <f>VLOOKUP(мпф1[[#This Row],[Номенклатура]],[1]!Таблица213[[product_name]:[упаковка]],7,FALSE)</f>
        <v>701</v>
      </c>
      <c r="E2056" t="s">
        <v>26</v>
      </c>
      <c r="F2056" s="7">
        <v>3043.1792158371459</v>
      </c>
      <c r="G2056" t="str">
        <f>VLOOKUP(мпф1[[#This Row],[артикул]],[1]!Таблица213[[code]:[упаковка]],4,FALSE)</f>
        <v>ОХЛ</v>
      </c>
      <c r="H2056" t="str">
        <f>VLOOKUP(мпф1[[#This Row],[артикул]],[1]!Таблица213[[code]:[упаковка]],5,FALSE)</f>
        <v>тушка</v>
      </c>
      <c r="I2056" s="7" cm="1">
        <f t="array" ref="I2056">INDEX('[1]прайс ЗПП'!$A$1:$D$1080,MATCH(1,(мпф1[[#This Row],[артикул]]='[1]прайс ЗПП'!$B$1:$B$1080)*(мпф1[[#This Row],[Source.Name.1]]='[1]прайс ЗПП'!$A$1:$A$1080),0),4)</f>
        <v>831.78370925650859</v>
      </c>
      <c r="J2056" s="7">
        <f>мпф1[[#This Row],[цена]]*мпф1[[#This Row],[объем]]</f>
        <v>2531266.8960813344</v>
      </c>
      <c r="K2056" s="7">
        <v>185.55141172662354</v>
      </c>
      <c r="L2056" t="s">
        <v>187</v>
      </c>
    </row>
    <row r="2057" spans="1:12" x14ac:dyDescent="0.35">
      <c r="A2057" t="s">
        <v>151</v>
      </c>
      <c r="B2057" t="s">
        <v>190</v>
      </c>
      <c r="C2057" t="s">
        <v>25</v>
      </c>
      <c r="D2057">
        <f>VLOOKUP(мпф1[[#This Row],[Номенклатура]],[1]!Таблица213[[product_name]:[упаковка]],7,FALSE)</f>
        <v>702</v>
      </c>
      <c r="E2057" t="s">
        <v>72</v>
      </c>
      <c r="F2057" s="7">
        <v>3716.6747372411046</v>
      </c>
      <c r="G2057" t="str">
        <f>VLOOKUP(мпф1[[#This Row],[артикул]],[1]!Таблица213[[code]:[упаковка]],4,FALSE)</f>
        <v>ОХЛ</v>
      </c>
      <c r="H2057" t="str">
        <f>VLOOKUP(мпф1[[#This Row],[артикул]],[1]!Таблица213[[code]:[упаковка]],5,FALSE)</f>
        <v>тушка</v>
      </c>
      <c r="I2057" s="7" cm="1">
        <f t="array" ref="I2057">INDEX('[1]прайс ЗПП'!$A$1:$D$1080,MATCH(1,(мпф1[[#This Row],[артикул]]='[1]прайс ЗПП'!$B$1:$B$1080)*(мпф1[[#This Row],[Source.Name.1]]='[1]прайс ЗПП'!$A$1:$A$1080),0),4)</f>
        <v>800.32562404772534</v>
      </c>
      <c r="J2057" s="7">
        <f>мпф1[[#This Row],[цена]]*мпф1[[#This Row],[объем]]</f>
        <v>2974550.0284649027</v>
      </c>
      <c r="K2057" s="7">
        <v>4714.7318634057037</v>
      </c>
      <c r="L2057" t="s">
        <v>187</v>
      </c>
    </row>
    <row r="2058" spans="1:12" x14ac:dyDescent="0.35">
      <c r="A2058" t="s">
        <v>151</v>
      </c>
      <c r="B2058" t="s">
        <v>190</v>
      </c>
      <c r="C2058" t="s">
        <v>25</v>
      </c>
      <c r="D2058">
        <f>VLOOKUP(мпф1[[#This Row],[Номенклатура]],[1]!Таблица213[[product_name]:[упаковка]],7,FALSE)</f>
        <v>710</v>
      </c>
      <c r="E2058" t="s">
        <v>28</v>
      </c>
      <c r="F2058" s="7">
        <v>4504.1818920949609</v>
      </c>
      <c r="G2058" t="str">
        <f>VLOOKUP(мпф1[[#This Row],[артикул]],[1]!Таблица213[[code]:[упаковка]],4,FALSE)</f>
        <v>ОХЛ</v>
      </c>
      <c r="H2058" t="str">
        <f>VLOOKUP(мпф1[[#This Row],[артикул]],[1]!Таблица213[[code]:[упаковка]],5,FALSE)</f>
        <v>бедро</v>
      </c>
      <c r="I2058" s="7" cm="1">
        <f t="array" ref="I2058">INDEX('[1]прайс ЗПП'!$A$1:$D$1080,MATCH(1,(мпф1[[#This Row],[артикул]]='[1]прайс ЗПП'!$B$1:$B$1080)*(мпф1[[#This Row],[Source.Name.1]]='[1]прайс ЗПП'!$A$1:$A$1080),0),4)</f>
        <v>848.1474629904244</v>
      </c>
      <c r="J2058" s="7">
        <f>мпф1[[#This Row],[цена]]*мпф1[[#This Row],[объем]]</f>
        <v>3820210.4446277507</v>
      </c>
      <c r="K2058" s="7">
        <v>780.34113407041639</v>
      </c>
      <c r="L2058" t="s">
        <v>187</v>
      </c>
    </row>
    <row r="2059" spans="1:12" x14ac:dyDescent="0.35">
      <c r="A2059" t="s">
        <v>151</v>
      </c>
      <c r="B2059" t="s">
        <v>190</v>
      </c>
      <c r="C2059" t="s">
        <v>25</v>
      </c>
      <c r="D2059">
        <f>VLOOKUP(мпф1[[#This Row],[Номенклатура]],[1]!Таблица213[[product_name]:[упаковка]],7,FALSE)</f>
        <v>711</v>
      </c>
      <c r="E2059" t="s">
        <v>73</v>
      </c>
      <c r="F2059" s="7">
        <v>19714.760092448978</v>
      </c>
      <c r="G2059" t="str">
        <f>VLOOKUP(мпф1[[#This Row],[артикул]],[1]!Таблица213[[code]:[упаковка]],4,FALSE)</f>
        <v>ОХЛ</v>
      </c>
      <c r="H2059" t="str">
        <f>VLOOKUP(мпф1[[#This Row],[артикул]],[1]!Таблица213[[code]:[упаковка]],5,FALSE)</f>
        <v>бедро</v>
      </c>
      <c r="I2059" s="7" cm="1">
        <f t="array" ref="I2059">INDEX('[1]прайс ЗПП'!$A$1:$D$1080,MATCH(1,(мпф1[[#This Row],[артикул]]='[1]прайс ЗПП'!$B$1:$B$1080)*(мпф1[[#This Row],[Source.Name.1]]='[1]прайс ЗПП'!$A$1:$A$1080),0),4)</f>
        <v>817.44923356040113</v>
      </c>
      <c r="J2059" s="7">
        <f>мпф1[[#This Row],[цена]]*мпф1[[#This Row],[объем]]</f>
        <v>16115815.5273996</v>
      </c>
      <c r="K2059" s="7">
        <v>1692.6710628065148</v>
      </c>
      <c r="L2059" t="s">
        <v>187</v>
      </c>
    </row>
    <row r="2060" spans="1:12" x14ac:dyDescent="0.35">
      <c r="A2060" t="s">
        <v>151</v>
      </c>
      <c r="B2060" t="s">
        <v>190</v>
      </c>
      <c r="C2060" t="s">
        <v>25</v>
      </c>
      <c r="D2060">
        <f>VLOOKUP(мпф1[[#This Row],[Номенклатура]],[1]!Таблица213[[product_name]:[упаковка]],7,FALSE)</f>
        <v>712</v>
      </c>
      <c r="E2060" t="s">
        <v>30</v>
      </c>
      <c r="F2060" s="7">
        <v>3375.4462281516317</v>
      </c>
      <c r="G2060" t="str">
        <f>VLOOKUP(мпф1[[#This Row],[артикул]],[1]!Таблица213[[code]:[упаковка]],4,FALSE)</f>
        <v>ОХЛ</v>
      </c>
      <c r="H2060" t="str">
        <f>VLOOKUP(мпф1[[#This Row],[артикул]],[1]!Таблица213[[code]:[упаковка]],5,FALSE)</f>
        <v>голень</v>
      </c>
      <c r="I2060" s="7" cm="1">
        <f t="array" ref="I2060">INDEX('[1]прайс ЗПП'!$A$1:$D$1080,MATCH(1,(мпф1[[#This Row],[артикул]]='[1]прайс ЗПП'!$B$1:$B$1080)*(мпф1[[#This Row],[Source.Name.1]]='[1]прайс ЗПП'!$A$1:$A$1080),0),4)</f>
        <v>882.08395965504735</v>
      </c>
      <c r="J2060" s="7">
        <f>мпф1[[#This Row],[цена]]*мпф1[[#This Row],[объем]]</f>
        <v>2977426.9745306857</v>
      </c>
      <c r="K2060" s="7">
        <v>1703.12729004019</v>
      </c>
      <c r="L2060" t="s">
        <v>187</v>
      </c>
    </row>
    <row r="2061" spans="1:12" x14ac:dyDescent="0.35">
      <c r="A2061" t="s">
        <v>151</v>
      </c>
      <c r="B2061" t="s">
        <v>190</v>
      </c>
      <c r="C2061" t="s">
        <v>25</v>
      </c>
      <c r="D2061">
        <f>VLOOKUP(мпф1[[#This Row],[Номенклатура]],[1]!Таблица213[[product_name]:[упаковка]],7,FALSE)</f>
        <v>713</v>
      </c>
      <c r="E2061" t="s">
        <v>74</v>
      </c>
      <c r="F2061" s="7">
        <v>6756.308700523774</v>
      </c>
      <c r="G2061" t="str">
        <f>VLOOKUP(мпф1[[#This Row],[артикул]],[1]!Таблица213[[code]:[упаковка]],4,FALSE)</f>
        <v>ОХЛ</v>
      </c>
      <c r="H2061" t="str">
        <f>VLOOKUP(мпф1[[#This Row],[артикул]],[1]!Таблица213[[code]:[упаковка]],5,FALSE)</f>
        <v>голень</v>
      </c>
      <c r="I2061" s="7" cm="1">
        <f t="array" ref="I2061">INDEX('[1]прайс ЗПП'!$A$1:$D$1080,MATCH(1,(мпф1[[#This Row],[артикул]]='[1]прайс ЗПП'!$B$1:$B$1080)*(мпф1[[#This Row],[Source.Name.1]]='[1]прайс ЗПП'!$A$1:$A$1080),0),4)</f>
        <v>849.71775061519179</v>
      </c>
      <c r="J2061" s="7">
        <f>мпф1[[#This Row],[цена]]*мпф1[[#This Row],[объем]]</f>
        <v>5740955.431470911</v>
      </c>
      <c r="K2061" s="7">
        <v>1071.897463377943</v>
      </c>
      <c r="L2061" t="s">
        <v>187</v>
      </c>
    </row>
    <row r="2062" spans="1:12" x14ac:dyDescent="0.35">
      <c r="A2062" t="s">
        <v>151</v>
      </c>
      <c r="B2062" t="s">
        <v>190</v>
      </c>
      <c r="C2062" t="s">
        <v>25</v>
      </c>
      <c r="D2062">
        <f>VLOOKUP(мпф1[[#This Row],[Номенклатура]],[1]!Таблица213[[product_name]:[упаковка]],7,FALSE)</f>
        <v>714</v>
      </c>
      <c r="E2062" t="s">
        <v>32</v>
      </c>
      <c r="F2062" s="7">
        <v>3941.9161079890505</v>
      </c>
      <c r="G2062" t="str">
        <f>VLOOKUP(мпф1[[#This Row],[артикул]],[1]!Таблица213[[code]:[упаковка]],4,FALSE)</f>
        <v>ОХЛ</v>
      </c>
      <c r="H2062" t="str">
        <f>VLOOKUP(мпф1[[#This Row],[артикул]],[1]!Таблица213[[code]:[упаковка]],5,FALSE)</f>
        <v>крыло</v>
      </c>
      <c r="I2062" s="7" cm="1">
        <f t="array" ref="I2062">INDEX('[1]прайс ЗПП'!$A$1:$D$1080,MATCH(1,(мпф1[[#This Row],[артикул]]='[1]прайс ЗПП'!$B$1:$B$1080)*(мпф1[[#This Row],[Source.Name.1]]='[1]прайс ЗПП'!$A$1:$A$1080),0),4)</f>
        <v>864.8588524341136</v>
      </c>
      <c r="J2062" s="7">
        <f>мпф1[[#This Row],[цена]]*мпф1[[#This Row],[объем]]</f>
        <v>3409201.0415469576</v>
      </c>
      <c r="K2062" s="7">
        <v>160.439508739167</v>
      </c>
      <c r="L2062" t="s">
        <v>187</v>
      </c>
    </row>
    <row r="2063" spans="1:12" x14ac:dyDescent="0.35">
      <c r="A2063" t="s">
        <v>151</v>
      </c>
      <c r="B2063" t="s">
        <v>190</v>
      </c>
      <c r="C2063" t="s">
        <v>25</v>
      </c>
      <c r="D2063">
        <f>VLOOKUP(мпф1[[#This Row],[Номенклатура]],[1]!Таблица213[[product_name]:[упаковка]],7,FALSE)</f>
        <v>715</v>
      </c>
      <c r="E2063" t="s">
        <v>75</v>
      </c>
      <c r="F2063" s="7">
        <v>8452.5378591316676</v>
      </c>
      <c r="G2063" t="str">
        <f>VLOOKUP(мпф1[[#This Row],[артикул]],[1]!Таблица213[[code]:[упаковка]],4,FALSE)</f>
        <v>ОХЛ</v>
      </c>
      <c r="H2063" t="str">
        <f>VLOOKUP(мпф1[[#This Row],[артикул]],[1]!Таблица213[[code]:[упаковка]],5,FALSE)</f>
        <v>крыло</v>
      </c>
      <c r="I2063" s="7" cm="1">
        <f t="array" ref="I2063">INDEX('[1]прайс ЗПП'!$A$1:$D$1080,MATCH(1,(мпф1[[#This Row],[артикул]]='[1]прайс ЗПП'!$B$1:$B$1080)*(мпф1[[#This Row],[Source.Name.1]]='[1]прайс ЗПП'!$A$1:$A$1080),0),4)</f>
        <v>834.71154717248544</v>
      </c>
      <c r="J2063" s="7">
        <f>мпф1[[#This Row],[цена]]*мпф1[[#This Row],[объем]]</f>
        <v>7055430.9539298024</v>
      </c>
      <c r="K2063" s="7">
        <v>1083.4999860907913</v>
      </c>
      <c r="L2063" t="s">
        <v>187</v>
      </c>
    </row>
    <row r="2064" spans="1:12" x14ac:dyDescent="0.35">
      <c r="A2064" t="s">
        <v>151</v>
      </c>
      <c r="B2064" t="s">
        <v>190</v>
      </c>
      <c r="C2064" t="s">
        <v>25</v>
      </c>
      <c r="D2064">
        <f>VLOOKUP(мпф1[[#This Row],[Номенклатура]],[1]!Таблица213[[product_name]:[упаковка]],7,FALSE)</f>
        <v>716</v>
      </c>
      <c r="E2064" t="s">
        <v>34</v>
      </c>
      <c r="F2064" s="7">
        <v>561.6048916499459</v>
      </c>
      <c r="G2064" t="str">
        <f>VLOOKUP(мпф1[[#This Row],[артикул]],[1]!Таблица213[[code]:[упаковка]],4,FALSE)</f>
        <v>ОХЛ</v>
      </c>
      <c r="H2064" t="str">
        <f>VLOOKUP(мпф1[[#This Row],[артикул]],[1]!Таблица213[[code]:[упаковка]],5,FALSE)</f>
        <v>четвертина</v>
      </c>
      <c r="I2064" s="7" cm="1">
        <f t="array" ref="I2064">INDEX('[1]прайс ЗПП'!$A$1:$D$1080,MATCH(1,(мпф1[[#This Row],[артикул]]='[1]прайс ЗПП'!$B$1:$B$1080)*(мпф1[[#This Row],[Source.Name.1]]='[1]прайс ЗПП'!$A$1:$A$1080),0),4)</f>
        <v>827.42866446523237</v>
      </c>
      <c r="J2064" s="7">
        <f>мпф1[[#This Row],[цена]]*мпф1[[#This Row],[объем]]</f>
        <v>464687.98545505624</v>
      </c>
      <c r="K2064" s="7">
        <v>957.32480022710126</v>
      </c>
      <c r="L2064" t="s">
        <v>187</v>
      </c>
    </row>
    <row r="2065" spans="1:12" x14ac:dyDescent="0.35">
      <c r="A2065" t="s">
        <v>151</v>
      </c>
      <c r="B2065" t="s">
        <v>190</v>
      </c>
      <c r="C2065" t="s">
        <v>25</v>
      </c>
      <c r="D2065">
        <f>VLOOKUP(мпф1[[#This Row],[Номенклатура]],[1]!Таблица213[[product_name]:[упаковка]],7,FALSE)</f>
        <v>717</v>
      </c>
      <c r="E2065" t="s">
        <v>76</v>
      </c>
      <c r="F2065" s="7">
        <v>6765.0796143579701</v>
      </c>
      <c r="G2065" t="str">
        <f>VLOOKUP(мпф1[[#This Row],[артикул]],[1]!Таблица213[[code]:[упаковка]],4,FALSE)</f>
        <v>ОХЛ</v>
      </c>
      <c r="H2065" t="str">
        <f>VLOOKUP(мпф1[[#This Row],[артикул]],[1]!Таблица213[[code]:[упаковка]],5,FALSE)</f>
        <v>четвертина</v>
      </c>
      <c r="I2065" s="7" cm="1">
        <f t="array" ref="I2065">INDEX('[1]прайс ЗПП'!$A$1:$D$1080,MATCH(1,(мпф1[[#This Row],[артикул]]='[1]прайс ЗПП'!$B$1:$B$1080)*(мпф1[[#This Row],[Source.Name.1]]='[1]прайс ЗПП'!$A$1:$A$1080),0),4)</f>
        <v>800.31531983526656</v>
      </c>
      <c r="J2065" s="7">
        <f>мпф1[[#This Row],[цена]]*мпф1[[#This Row],[объем]]</f>
        <v>5414196.8552759402</v>
      </c>
      <c r="K2065" s="7">
        <v>185.62788516199288</v>
      </c>
      <c r="L2065" t="s">
        <v>187</v>
      </c>
    </row>
    <row r="2066" spans="1:12" x14ac:dyDescent="0.35">
      <c r="A2066" t="s">
        <v>151</v>
      </c>
      <c r="B2066" t="s">
        <v>190</v>
      </c>
      <c r="C2066" t="s">
        <v>25</v>
      </c>
      <c r="D2066">
        <f>VLOOKUP(мпф1[[#This Row],[Номенклатура]],[1]!Таблица213[[product_name]:[упаковка]],7,FALSE)</f>
        <v>718</v>
      </c>
      <c r="E2066" t="s">
        <v>36</v>
      </c>
      <c r="F2066" s="7">
        <v>5066.5757561341979</v>
      </c>
      <c r="G2066" t="str">
        <f>VLOOKUP(мпф1[[#This Row],[артикул]],[1]!Таблица213[[code]:[упаковка]],4,FALSE)</f>
        <v>ОХЛ</v>
      </c>
      <c r="H2066" t="str">
        <f>VLOOKUP(мпф1[[#This Row],[артикул]],[1]!Таблица213[[code]:[упаковка]],5,FALSE)</f>
        <v>филе</v>
      </c>
      <c r="I2066" s="7" cm="1">
        <f t="array" ref="I2066">INDEX('[1]прайс ЗПП'!$A$1:$D$1080,MATCH(1,(мпф1[[#This Row],[артикул]]='[1]прайс ЗПП'!$B$1:$B$1080)*(мпф1[[#This Row],[Source.Name.1]]='[1]прайс ЗПП'!$A$1:$A$1080),0),4)</f>
        <v>1118.7325439160911</v>
      </c>
      <c r="J2066" s="7">
        <f>мпф1[[#This Row],[цена]]*мпф1[[#This Row],[объем]]</f>
        <v>5668143.1846036045</v>
      </c>
      <c r="K2066" s="7">
        <v>186.99026343038585</v>
      </c>
      <c r="L2066" t="s">
        <v>187</v>
      </c>
    </row>
    <row r="2067" spans="1:12" x14ac:dyDescent="0.35">
      <c r="A2067" t="s">
        <v>151</v>
      </c>
      <c r="B2067" t="s">
        <v>190</v>
      </c>
      <c r="C2067" t="s">
        <v>25</v>
      </c>
      <c r="D2067">
        <f>VLOOKUP(мпф1[[#This Row],[Номенклатура]],[1]!Таблица213[[product_name]:[упаковка]],7,FALSE)</f>
        <v>719</v>
      </c>
      <c r="E2067" t="s">
        <v>77</v>
      </c>
      <c r="F2067" s="7">
        <v>19711.50173894515</v>
      </c>
      <c r="G2067" t="str">
        <f>VLOOKUP(мпф1[[#This Row],[артикул]],[1]!Таблица213[[code]:[упаковка]],4,FALSE)</f>
        <v>ОХЛ</v>
      </c>
      <c r="H2067" t="str">
        <f>VLOOKUP(мпф1[[#This Row],[артикул]],[1]!Таблица213[[code]:[упаковка]],5,FALSE)</f>
        <v>филе</v>
      </c>
      <c r="I2067" s="7" cm="1">
        <f t="array" ref="I2067">INDEX('[1]прайс ЗПП'!$A$1:$D$1080,MATCH(1,(мпф1[[#This Row],[артикул]]='[1]прайс ЗПП'!$B$1:$B$1080)*(мпф1[[#This Row],[Source.Name.1]]='[1]прайс ЗПП'!$A$1:$A$1080),0),4)</f>
        <v>1084.8559479232117</v>
      </c>
      <c r="J2067" s="7">
        <f>мпф1[[#This Row],[цена]]*мпф1[[#This Row],[объем]]</f>
        <v>21384139.903993376</v>
      </c>
      <c r="K2067" s="7">
        <v>185.27151073709263</v>
      </c>
      <c r="L2067" t="s">
        <v>187</v>
      </c>
    </row>
    <row r="2068" spans="1:12" x14ac:dyDescent="0.35">
      <c r="A2068" t="s">
        <v>151</v>
      </c>
      <c r="B2068" t="s">
        <v>190</v>
      </c>
      <c r="C2068" t="s">
        <v>25</v>
      </c>
      <c r="D2068">
        <f>VLOOKUP(мпф1[[#This Row],[Номенклатура]],[1]!Таблица213[[product_name]:[упаковка]],7,FALSE)</f>
        <v>727</v>
      </c>
      <c r="E2068" t="s">
        <v>38</v>
      </c>
      <c r="F2068" s="7">
        <v>2927.3355270209449</v>
      </c>
      <c r="G2068" t="str">
        <f>VLOOKUP(мпф1[[#This Row],[артикул]],[1]!Таблица213[[code]:[упаковка]],4,FALSE)</f>
        <v>ОХЛ</v>
      </c>
      <c r="H2068" t="str">
        <f>VLOOKUP(мпф1[[#This Row],[артикул]],[1]!Таблица213[[code]:[упаковка]],5,FALSE)</f>
        <v>грудка</v>
      </c>
      <c r="I2068" s="7" cm="1">
        <f t="array" ref="I2068">INDEX('[1]прайс ЗПП'!$A$1:$D$1080,MATCH(1,(мпф1[[#This Row],[артикул]]='[1]прайс ЗПП'!$B$1:$B$1080)*(мпф1[[#This Row],[Source.Name.1]]='[1]прайс ЗПП'!$A$1:$A$1080),0),4)</f>
        <v>894.04466057128036</v>
      </c>
      <c r="J2068" s="7">
        <f>мпф1[[#This Row],[цена]]*мпф1[[#This Row],[объем]]</f>
        <v>2617168.6976336907</v>
      </c>
      <c r="K2068" s="7">
        <v>6602.4</v>
      </c>
      <c r="L2068" t="s">
        <v>187</v>
      </c>
    </row>
    <row r="2069" spans="1:12" x14ac:dyDescent="0.35">
      <c r="A2069" t="s">
        <v>151</v>
      </c>
      <c r="B2069" t="s">
        <v>190</v>
      </c>
      <c r="C2069" t="s">
        <v>25</v>
      </c>
      <c r="D2069">
        <f>VLOOKUP(мпф1[[#This Row],[Номенклатура]],[1]!Таблица213[[product_name]:[упаковка]],7,FALSE)</f>
        <v>725</v>
      </c>
      <c r="E2069" t="s">
        <v>78</v>
      </c>
      <c r="F2069" s="7">
        <v>6760.943144831258</v>
      </c>
      <c r="G2069" t="str">
        <f>VLOOKUP(мпф1[[#This Row],[артикул]],[1]!Таблица213[[code]:[упаковка]],4,FALSE)</f>
        <v>ОХЛ</v>
      </c>
      <c r="H2069" t="str">
        <f>VLOOKUP(мпф1[[#This Row],[артикул]],[1]!Таблица213[[code]:[упаковка]],5,FALSE)</f>
        <v>грудка</v>
      </c>
      <c r="I2069" s="7" cm="1">
        <f t="array" ref="I2069">INDEX('[1]прайс ЗПП'!$A$1:$D$1080,MATCH(1,(мпф1[[#This Row],[артикул]]='[1]прайс ЗПП'!$B$1:$B$1080)*(мпф1[[#This Row],[Source.Name.1]]='[1]прайс ЗПП'!$A$1:$A$1080),0),4)</f>
        <v>866.56192521659898</v>
      </c>
      <c r="J2069" s="7">
        <f>мпф1[[#This Row],[цена]]*мпф1[[#This Row],[объем]]</f>
        <v>5858775.9078649422</v>
      </c>
      <c r="K2069" s="7">
        <v>2970</v>
      </c>
      <c r="L2069" t="s">
        <v>187</v>
      </c>
    </row>
    <row r="2070" spans="1:12" x14ac:dyDescent="0.35">
      <c r="A2070" t="s">
        <v>151</v>
      </c>
      <c r="B2070" t="s">
        <v>190</v>
      </c>
      <c r="C2070" t="s">
        <v>25</v>
      </c>
      <c r="D2070">
        <f>VLOOKUP(мпф1[[#This Row],[Номенклатура]],[1]!Таблица213[[product_name]:[упаковка]],7,FALSE)</f>
        <v>721</v>
      </c>
      <c r="E2070" t="s">
        <v>183</v>
      </c>
      <c r="F2070" s="7">
        <v>111.58323791402869</v>
      </c>
      <c r="G2070" t="str">
        <f>VLOOKUP(мпф1[[#This Row],[артикул]],[1]!Таблица213[[code]:[упаковка]],4,FALSE)</f>
        <v>ОХЛ</v>
      </c>
      <c r="H2070" t="str">
        <f>VLOOKUP(мпф1[[#This Row],[артикул]],[1]!Таблица213[[code]:[упаковка]],5,FALSE)</f>
        <v>половинка</v>
      </c>
      <c r="I2070" s="7" cm="1">
        <f t="array" ref="I2070">INDEX('[1]прайс ЗПП'!$A$1:$D$1080,MATCH(1,(мпф1[[#This Row],[артикул]]='[1]прайс ЗПП'!$B$1:$B$1080)*(мпф1[[#This Row],[Source.Name.1]]='[1]прайс ЗПП'!$A$1:$A$1080),0),4)</f>
        <v>823.50206029020592</v>
      </c>
      <c r="J2070" s="7">
        <f>мпф1[[#This Row],[цена]]*мпф1[[#This Row],[объем]]</f>
        <v>91889.026316054835</v>
      </c>
      <c r="K2070" s="7">
        <v>3627.3</v>
      </c>
      <c r="L2070" t="s">
        <v>187</v>
      </c>
    </row>
    <row r="2071" spans="1:12" x14ac:dyDescent="0.35">
      <c r="A2071" t="s">
        <v>151</v>
      </c>
      <c r="B2071" t="s">
        <v>190</v>
      </c>
      <c r="C2071" t="s">
        <v>25</v>
      </c>
      <c r="D2071">
        <f>VLOOKUP(мпф1[[#This Row],[Номенклатура]],[1]!Таблица213[[product_name]:[упаковка]],7,FALSE)</f>
        <v>29</v>
      </c>
      <c r="E2071" t="s">
        <v>79</v>
      </c>
      <c r="F2071" s="7">
        <v>3155.6846292711257</v>
      </c>
      <c r="G2071" t="str">
        <f>VLOOKUP(мпф1[[#This Row],[артикул]],[1]!Таблица213[[code]:[упаковка]],4,FALSE)</f>
        <v>ОХЛ</v>
      </c>
      <c r="H2071" t="str">
        <f>VLOOKUP(мпф1[[#This Row],[артикул]],[1]!Таблица213[[code]:[упаковка]],5,FALSE)</f>
        <v>табак</v>
      </c>
      <c r="I2071" s="7" cm="1">
        <f t="array" ref="I2071">INDEX('[1]прайс ЗПП'!$A$1:$D$1080,MATCH(1,(мпф1[[#This Row],[артикул]]='[1]прайс ЗПП'!$B$1:$B$1080)*(мпф1[[#This Row],[Source.Name.1]]='[1]прайс ЗПП'!$A$1:$A$1080),0),4)</f>
        <v>758.58697868946456</v>
      </c>
      <c r="J2071" s="7">
        <f>мпф1[[#This Row],[цена]]*мпф1[[#This Row],[объем]]</f>
        <v>2393861.2686155662</v>
      </c>
      <c r="K2071" s="7">
        <v>4395.87</v>
      </c>
      <c r="L2071" t="s">
        <v>187</v>
      </c>
    </row>
    <row r="2072" spans="1:12" x14ac:dyDescent="0.35">
      <c r="A2072" t="s">
        <v>151</v>
      </c>
      <c r="B2072" t="s">
        <v>190</v>
      </c>
      <c r="C2072" t="s">
        <v>25</v>
      </c>
      <c r="D2072">
        <f>VLOOKUP(мпф1[[#This Row],[Номенклатура]],[1]!Таблица213[[product_name]:[упаковка]],7,FALSE)</f>
        <v>30</v>
      </c>
      <c r="E2072" t="s">
        <v>80</v>
      </c>
      <c r="F2072" s="7">
        <v>6758.7268496649785</v>
      </c>
      <c r="G2072" t="str">
        <f>VLOOKUP(мпф1[[#This Row],[артикул]],[1]!Таблица213[[code]:[упаковка]],4,FALSE)</f>
        <v>ОХЛ</v>
      </c>
      <c r="H2072" t="str">
        <f>VLOOKUP(мпф1[[#This Row],[артикул]],[1]!Таблица213[[code]:[упаковка]],5,FALSE)</f>
        <v>рагу</v>
      </c>
      <c r="I2072" s="7" cm="1">
        <f t="array" ref="I2072">INDEX('[1]прайс ЗПП'!$A$1:$D$1080,MATCH(1,(мпф1[[#This Row],[артикул]]='[1]прайс ЗПП'!$B$1:$B$1080)*(мпф1[[#This Row],[Source.Name.1]]='[1]прайс ЗПП'!$A$1:$A$1080),0),4)</f>
        <v>714.1095664446724</v>
      </c>
      <c r="J2072" s="7">
        <f>мпф1[[#This Row],[цена]]*мпф1[[#This Row],[объем]]</f>
        <v>4826471.5003322242</v>
      </c>
      <c r="K2072" s="7">
        <v>19240.68</v>
      </c>
      <c r="L2072" t="s">
        <v>187</v>
      </c>
    </row>
    <row r="2073" spans="1:12" x14ac:dyDescent="0.35">
      <c r="A2073" t="s">
        <v>151</v>
      </c>
      <c r="B2073" t="s">
        <v>190</v>
      </c>
      <c r="C2073" t="s">
        <v>25</v>
      </c>
      <c r="D2073">
        <f>VLOOKUP(мпф1[[#This Row],[Номенклатура]],[1]!Таблица213[[product_name]:[упаковка]],7,FALSE)</f>
        <v>781</v>
      </c>
      <c r="E2073" t="s">
        <v>188</v>
      </c>
      <c r="F2073" s="7">
        <v>3611.3418000734077</v>
      </c>
      <c r="G2073" t="str">
        <f>VLOOKUP(мпф1[[#This Row],[артикул]],[1]!Таблица213[[code]:[упаковка]],4,FALSE)</f>
        <v>ОХЛ</v>
      </c>
      <c r="H2073" t="str">
        <f>VLOOKUP(мпф1[[#This Row],[артикул]],[1]!Таблица213[[code]:[упаковка]],5,FALSE)</f>
        <v>спинка</v>
      </c>
      <c r="I2073" s="7" cm="1">
        <f t="array" ref="I2073">INDEX('[1]прайс ЗПП'!$A$1:$D$1080,MATCH(1,(мпф1[[#This Row],[артикул]]='[1]прайс ЗПП'!$B$1:$B$1080)*(мпф1[[#This Row],[Source.Name.1]]='[1]прайс ЗПП'!$A$1:$A$1080),0),4)</f>
        <v>365.37579825005639</v>
      </c>
      <c r="J2073" s="7">
        <f>мпф1[[#This Row],[цена]]*мпф1[[#This Row],[объем]]</f>
        <v>1319496.8929556168</v>
      </c>
      <c r="K2073" s="7">
        <v>3294.277</v>
      </c>
      <c r="L2073" t="s">
        <v>187</v>
      </c>
    </row>
    <row r="2074" spans="1:12" x14ac:dyDescent="0.35">
      <c r="A2074" t="s">
        <v>151</v>
      </c>
      <c r="B2074" t="s">
        <v>190</v>
      </c>
      <c r="C2074" t="s">
        <v>25</v>
      </c>
      <c r="D2074">
        <f>VLOOKUP(мпф1[[#This Row],[Номенклатура]],[1]!Таблица213[[product_name]:[упаковка]],7,FALSE)</f>
        <v>730</v>
      </c>
      <c r="E2074" t="s">
        <v>45</v>
      </c>
      <c r="F2074" s="7">
        <v>901.47780272509135</v>
      </c>
      <c r="G2074" t="str">
        <f>VLOOKUP(мпф1[[#This Row],[артикул]],[1]!Таблица213[[code]:[упаковка]],4,FALSE)</f>
        <v>ОХЛ</v>
      </c>
      <c r="H2074" t="str">
        <f>VLOOKUP(мпф1[[#This Row],[артикул]],[1]!Таблица213[[code]:[упаковка]],5,FALSE)</f>
        <v>желудки</v>
      </c>
      <c r="I2074" s="7" cm="1">
        <f t="array" ref="I2074">INDEX('[1]прайс ЗПП'!$A$1:$D$1080,MATCH(1,(мпф1[[#This Row],[артикул]]='[1]прайс ЗПП'!$B$1:$B$1080)*(мпф1[[#This Row],[Source.Name.1]]='[1]прайс ЗПП'!$A$1:$A$1080),0),4)</f>
        <v>562.95922128110215</v>
      </c>
      <c r="J2074" s="7">
        <f>мпф1[[#This Row],[цена]]*мпф1[[#This Row],[объем]]</f>
        <v>507495.24182431644</v>
      </c>
      <c r="K2074" s="7">
        <v>6593.84</v>
      </c>
      <c r="L2074" t="s">
        <v>187</v>
      </c>
    </row>
    <row r="2075" spans="1:12" x14ac:dyDescent="0.35">
      <c r="A2075" t="s">
        <v>151</v>
      </c>
      <c r="B2075" t="s">
        <v>190</v>
      </c>
      <c r="C2075" t="s">
        <v>25</v>
      </c>
      <c r="D2075">
        <f>VLOOKUP(мпф1[[#This Row],[Номенклатура]],[1]!Таблица213[[product_name]:[упаковка]],7,FALSE)</f>
        <v>731</v>
      </c>
      <c r="E2075" t="s">
        <v>81</v>
      </c>
      <c r="F2075" s="7">
        <v>4511.8969615333363</v>
      </c>
      <c r="G2075" t="str">
        <f>VLOOKUP(мпф1[[#This Row],[артикул]],[1]!Таблица213[[code]:[упаковка]],4,FALSE)</f>
        <v>ОХЛ</v>
      </c>
      <c r="H2075" t="str">
        <f>VLOOKUP(мпф1[[#This Row],[артикул]],[1]!Таблица213[[code]:[упаковка]],5,FALSE)</f>
        <v>желудки</v>
      </c>
      <c r="I2075" s="7" cm="1">
        <f t="array" ref="I2075">INDEX('[1]прайс ЗПП'!$A$1:$D$1080,MATCH(1,(мпф1[[#This Row],[артикул]]='[1]прайс ЗПП'!$B$1:$B$1080)*(мпф1[[#This Row],[Source.Name.1]]='[1]прайс ЗПП'!$A$1:$A$1080),0),4)</f>
        <v>542.06451977289544</v>
      </c>
      <c r="J2075" s="7">
        <f>мпф1[[#This Row],[цена]]*мпф1[[#This Row],[объем]]</f>
        <v>2445739.2597183539</v>
      </c>
      <c r="K2075" s="7">
        <v>3847.125</v>
      </c>
      <c r="L2075" t="s">
        <v>187</v>
      </c>
    </row>
    <row r="2076" spans="1:12" x14ac:dyDescent="0.35">
      <c r="A2076" t="s">
        <v>151</v>
      </c>
      <c r="B2076" t="s">
        <v>190</v>
      </c>
      <c r="C2076" t="s">
        <v>25</v>
      </c>
      <c r="D2076">
        <f>VLOOKUP(мпф1[[#This Row],[Номенклатура]],[1]!Таблица213[[product_name]:[упаковка]],7,FALSE)</f>
        <v>732</v>
      </c>
      <c r="E2076" t="s">
        <v>47</v>
      </c>
      <c r="F2076" s="7">
        <v>1015.0078556256825</v>
      </c>
      <c r="G2076" t="str">
        <f>VLOOKUP(мпф1[[#This Row],[артикул]],[1]!Таблица213[[code]:[упаковка]],4,FALSE)</f>
        <v>ОХЛ</v>
      </c>
      <c r="H2076" t="str">
        <f>VLOOKUP(мпф1[[#This Row],[артикул]],[1]!Таблица213[[code]:[упаковка]],5,FALSE)</f>
        <v>печень</v>
      </c>
      <c r="I2076" s="7" cm="1">
        <f t="array" ref="I2076">INDEX('[1]прайс ЗПП'!$A$1:$D$1080,MATCH(1,(мпф1[[#This Row],[артикул]]='[1]прайс ЗПП'!$B$1:$B$1080)*(мпф1[[#This Row],[Source.Name.1]]='[1]прайс ЗПП'!$A$1:$A$1080),0),4)</f>
        <v>538.72957446855617</v>
      </c>
      <c r="J2076" s="7">
        <f>мпф1[[#This Row],[цена]]*мпф1[[#This Row],[объем]]</f>
        <v>546814.75014346559</v>
      </c>
      <c r="K2076" s="7">
        <v>7310.6600000000008</v>
      </c>
      <c r="L2076" t="s">
        <v>187</v>
      </c>
    </row>
    <row r="2077" spans="1:12" x14ac:dyDescent="0.35">
      <c r="A2077" t="s">
        <v>151</v>
      </c>
      <c r="B2077" t="s">
        <v>190</v>
      </c>
      <c r="C2077" t="s">
        <v>25</v>
      </c>
      <c r="D2077">
        <f>VLOOKUP(мпф1[[#This Row],[Номенклатура]],[1]!Таблица213[[product_name]:[упаковка]],7,FALSE)</f>
        <v>733</v>
      </c>
      <c r="E2077" t="s">
        <v>82</v>
      </c>
      <c r="F2077" s="7">
        <v>4505.7495904788775</v>
      </c>
      <c r="G2077" t="str">
        <f>VLOOKUP(мпф1[[#This Row],[артикул]],[1]!Таблица213[[code]:[упаковка]],4,FALSE)</f>
        <v>ОХЛ</v>
      </c>
      <c r="H2077" t="str">
        <f>VLOOKUP(мпф1[[#This Row],[артикул]],[1]!Таблица213[[code]:[упаковка]],5,FALSE)</f>
        <v>печень</v>
      </c>
      <c r="I2077" s="7" cm="1">
        <f t="array" ref="I2077">INDEX('[1]прайс ЗПП'!$A$1:$D$1080,MATCH(1,(мпф1[[#This Row],[артикул]]='[1]прайс ЗПП'!$B$1:$B$1080)*(мпф1[[#This Row],[Source.Name.1]]='[1]прайс ЗПП'!$A$1:$A$1080),0),4)</f>
        <v>516.16428154580342</v>
      </c>
      <c r="J2077" s="7">
        <f>мпф1[[#This Row],[цена]]*мпф1[[#This Row],[объем]]</f>
        <v>2325707.0001948276</v>
      </c>
      <c r="K2077" s="7">
        <v>548.09999999999991</v>
      </c>
      <c r="L2077" t="s">
        <v>187</v>
      </c>
    </row>
    <row r="2078" spans="1:12" x14ac:dyDescent="0.35">
      <c r="A2078" t="s">
        <v>151</v>
      </c>
      <c r="B2078" t="s">
        <v>190</v>
      </c>
      <c r="C2078" t="s">
        <v>25</v>
      </c>
      <c r="D2078">
        <f>VLOOKUP(мпф1[[#This Row],[Номенклатура]],[1]!Таблица213[[product_name]:[упаковка]],7,FALSE)</f>
        <v>734</v>
      </c>
      <c r="E2078" t="s">
        <v>49</v>
      </c>
      <c r="F2078" s="7">
        <v>872.92027745702808</v>
      </c>
      <c r="G2078" t="str">
        <f>VLOOKUP(мпф1[[#This Row],[артикул]],[1]!Таблица213[[code]:[упаковка]],4,FALSE)</f>
        <v>ОХЛ</v>
      </c>
      <c r="H2078" t="str">
        <f>VLOOKUP(мпф1[[#This Row],[артикул]],[1]!Таблица213[[code]:[упаковка]],5,FALSE)</f>
        <v>сердце</v>
      </c>
      <c r="I2078" s="7" cm="1">
        <f t="array" ref="I2078">INDEX('[1]прайс ЗПП'!$A$1:$D$1080,MATCH(1,(мпф1[[#This Row],[артикул]]='[1]прайс ЗПП'!$B$1:$B$1080)*(мпф1[[#This Row],[Source.Name.1]]='[1]прайс ЗПП'!$A$1:$A$1080),0),4)</f>
        <v>899.68261842380946</v>
      </c>
      <c r="J2078" s="7">
        <f>мпф1[[#This Row],[цена]]*мпф1[[#This Row],[объем]]</f>
        <v>785351.20089777722</v>
      </c>
      <c r="K2078" s="7">
        <v>6602.4</v>
      </c>
      <c r="L2078" t="s">
        <v>187</v>
      </c>
    </row>
    <row r="2079" spans="1:12" x14ac:dyDescent="0.35">
      <c r="A2079" t="s">
        <v>151</v>
      </c>
      <c r="B2079" t="s">
        <v>190</v>
      </c>
      <c r="C2079" t="s">
        <v>25</v>
      </c>
      <c r="D2079">
        <f>VLOOKUP(мпф1[[#This Row],[Номенклатура]],[1]!Таблица213[[product_name]:[упаковка]],7,FALSE)</f>
        <v>735</v>
      </c>
      <c r="E2079" t="s">
        <v>83</v>
      </c>
      <c r="F2079" s="7">
        <v>750.96105373348257</v>
      </c>
      <c r="G2079" t="str">
        <f>VLOOKUP(мпф1[[#This Row],[артикул]],[1]!Таблица213[[code]:[упаковка]],4,FALSE)</f>
        <v>ОХЛ</v>
      </c>
      <c r="H2079" t="str">
        <f>VLOOKUP(мпф1[[#This Row],[артикул]],[1]!Таблица213[[code]:[упаковка]],5,FALSE)</f>
        <v>сердце</v>
      </c>
      <c r="I2079" s="7" cm="1">
        <f t="array" ref="I2079">INDEX('[1]прайс ЗПП'!$A$1:$D$1080,MATCH(1,(мпф1[[#This Row],[артикул]]='[1]прайс ЗПП'!$B$1:$B$1080)*(мпф1[[#This Row],[Source.Name.1]]='[1]прайс ЗПП'!$A$1:$A$1080),0),4)</f>
        <v>873.81208061056566</v>
      </c>
      <c r="J2079" s="7">
        <f>мпф1[[#This Row],[цена]]*мпф1[[#This Row],[объем]]</f>
        <v>656198.8408203572</v>
      </c>
      <c r="K2079" s="7">
        <v>4944.74</v>
      </c>
      <c r="L2079" t="s">
        <v>187</v>
      </c>
    </row>
    <row r="2080" spans="1:12" x14ac:dyDescent="0.35">
      <c r="A2080" t="s">
        <v>151</v>
      </c>
      <c r="B2080" t="s">
        <v>190</v>
      </c>
      <c r="C2080" t="s">
        <v>25</v>
      </c>
      <c r="D2080">
        <f>VLOOKUP(мпф1[[#This Row],[Номенклатура]],[1]!Таблица213[[product_name]:[упаковка]],7,FALSE)</f>
        <v>204</v>
      </c>
      <c r="E2080" t="s">
        <v>84</v>
      </c>
      <c r="F2080" s="7">
        <v>2251.7818039263484</v>
      </c>
      <c r="G2080" t="str">
        <f>VLOOKUP(мпф1[[#This Row],[артикул]],[1]!Таблица213[[code]:[упаковка]],4,FALSE)</f>
        <v>ОХЛ</v>
      </c>
      <c r="H2080" t="str">
        <f>VLOOKUP(мпф1[[#This Row],[артикул]],[1]!Таблица213[[code]:[упаковка]],5,FALSE)</f>
        <v>крыло</v>
      </c>
      <c r="I2080" s="7" cm="1">
        <f t="array" ref="I2080">INDEX('[1]прайс ЗПП'!$A$1:$D$1080,MATCH(1,(мпф1[[#This Row],[артикул]]='[1]прайс ЗПП'!$B$1:$B$1080)*(мпф1[[#This Row],[Source.Name.1]]='[1]прайс ЗПП'!$A$1:$A$1080),0),4)</f>
        <v>851.15617554517746</v>
      </c>
      <c r="J2080" s="7">
        <f>мпф1[[#This Row],[цена]]*мпф1[[#This Row],[объем]]</f>
        <v>1916617.9883921714</v>
      </c>
      <c r="K2080" s="7">
        <v>19237.5</v>
      </c>
      <c r="L2080" t="s">
        <v>187</v>
      </c>
    </row>
    <row r="2081" spans="1:12" x14ac:dyDescent="0.35">
      <c r="A2081" t="s">
        <v>151</v>
      </c>
      <c r="B2081" t="s">
        <v>190</v>
      </c>
      <c r="C2081" t="s">
        <v>25</v>
      </c>
      <c r="D2081">
        <f>VLOOKUP(мпф1[[#This Row],[Номенклатура]],[1]!Таблица213[[product_name]:[упаковка]],7,FALSE)</f>
        <v>959</v>
      </c>
      <c r="E2081" t="s">
        <v>85</v>
      </c>
      <c r="F2081" s="7">
        <v>1121.8203546705224</v>
      </c>
      <c r="G2081" t="str">
        <f>VLOOKUP(мпф1[[#This Row],[артикул]],[1]!Таблица213[[code]:[упаковка]],4,FALSE)</f>
        <v>ОХЛ</v>
      </c>
      <c r="H2081" t="str">
        <f>VLOOKUP(мпф1[[#This Row],[артикул]],[1]!Таблица213[[code]:[упаковка]],5,FALSE)</f>
        <v>табак</v>
      </c>
      <c r="I2081" s="7" cm="1">
        <f t="array" ref="I2081">INDEX('[1]прайс ЗПП'!$A$1:$D$1080,MATCH(1,(мпф1[[#This Row],[артикул]]='[1]прайс ЗПП'!$B$1:$B$1080)*(мпф1[[#This Row],[Source.Name.1]]='[1]прайс ЗПП'!$A$1:$A$1080),0),4)</f>
        <v>682.68979292965514</v>
      </c>
      <c r="J2081" s="7">
        <f>мпф1[[#This Row],[цена]]*мпф1[[#This Row],[объем]]</f>
        <v>765855.30563429126</v>
      </c>
      <c r="K2081" s="7">
        <v>2856.9419999999996</v>
      </c>
      <c r="L2081" t="s">
        <v>187</v>
      </c>
    </row>
    <row r="2082" spans="1:12" x14ac:dyDescent="0.35">
      <c r="A2082" t="s">
        <v>151</v>
      </c>
      <c r="B2082" t="s">
        <v>190</v>
      </c>
      <c r="C2082" t="s">
        <v>25</v>
      </c>
      <c r="D2082">
        <f>VLOOKUP(мпф1[[#This Row],[Номенклатура]],[1]!Таблица213[[product_name]:[упаковка]],7,FALSE)</f>
        <v>952</v>
      </c>
      <c r="E2082" t="s">
        <v>86</v>
      </c>
      <c r="F2082" s="7">
        <v>2026.5315787227071</v>
      </c>
      <c r="G2082" t="str">
        <f>VLOOKUP(мпф1[[#This Row],[артикул]],[1]!Таблица213[[code]:[упаковка]],4,FALSE)</f>
        <v>ОХЛ</v>
      </c>
      <c r="H2082" t="str">
        <f>VLOOKUP(мпф1[[#This Row],[артикул]],[1]!Таблица213[[code]:[упаковка]],5,FALSE)</f>
        <v>голень</v>
      </c>
      <c r="I2082" s="7" cm="1">
        <f t="array" ref="I2082">INDEX('[1]прайс ЗПП'!$A$1:$D$1080,MATCH(1,(мпф1[[#This Row],[артикул]]='[1]прайс ЗПП'!$B$1:$B$1080)*(мпф1[[#This Row],[Source.Name.1]]='[1]прайс ЗПП'!$A$1:$A$1080),0),4)</f>
        <v>893.17981197351094</v>
      </c>
      <c r="J2082" s="7">
        <f>мпф1[[#This Row],[цена]]*мпф1[[#This Row],[объем]]</f>
        <v>1810057.0944419298</v>
      </c>
      <c r="K2082" s="7">
        <v>6598.3629999999994</v>
      </c>
      <c r="L2082" t="s">
        <v>187</v>
      </c>
    </row>
    <row r="2083" spans="1:12" x14ac:dyDescent="0.35">
      <c r="A2083" t="s">
        <v>151</v>
      </c>
      <c r="B2083" t="s">
        <v>190</v>
      </c>
      <c r="C2083" t="s">
        <v>25</v>
      </c>
      <c r="D2083">
        <f>VLOOKUP(мпф1[[#This Row],[Номенклатура]],[1]!Таблица213[[product_name]:[упаковка]],7,FALSE)</f>
        <v>953</v>
      </c>
      <c r="E2083" t="s">
        <v>87</v>
      </c>
      <c r="F2083" s="7">
        <v>2024.3046209438912</v>
      </c>
      <c r="G2083" t="str">
        <f>VLOOKUP(мпф1[[#This Row],[артикул]],[1]!Таблица213[[code]:[упаковка]],4,FALSE)</f>
        <v>ОХЛ</v>
      </c>
      <c r="H2083" t="str">
        <f>VLOOKUP(мпф1[[#This Row],[артикул]],[1]!Таблица213[[code]:[упаковка]],5,FALSE)</f>
        <v>бедро</v>
      </c>
      <c r="I2083" s="7" cm="1">
        <f t="array" ref="I2083">INDEX('[1]прайс ЗПП'!$A$1:$D$1080,MATCH(1,(мпф1[[#This Row],[артикул]]='[1]прайс ЗПП'!$B$1:$B$1080)*(мпф1[[#This Row],[Source.Name.1]]='[1]прайс ЗПП'!$A$1:$A$1080),0),4)</f>
        <v>907.72145367885093</v>
      </c>
      <c r="J2083" s="7">
        <f>мпф1[[#This Row],[цена]]*мпф1[[#This Row],[объем]]</f>
        <v>1837504.7332120042</v>
      </c>
      <c r="K2083" s="7">
        <v>108.89999999999999</v>
      </c>
      <c r="L2083" t="s">
        <v>187</v>
      </c>
    </row>
    <row r="2084" spans="1:12" x14ac:dyDescent="0.35">
      <c r="A2084" t="s">
        <v>151</v>
      </c>
      <c r="B2084" t="s">
        <v>190</v>
      </c>
      <c r="C2084" t="s">
        <v>25</v>
      </c>
      <c r="D2084">
        <f>VLOOKUP(мпф1[[#This Row],[Номенклатура]],[1]!Таблица213[[product_name]:[упаковка]],7,FALSE)</f>
        <v>954</v>
      </c>
      <c r="E2084" t="s">
        <v>191</v>
      </c>
      <c r="F2084" s="7">
        <v>1124.736687567728</v>
      </c>
      <c r="G2084" t="str">
        <f>VLOOKUP(мпф1[[#This Row],[артикул]],[1]!Таблица213[[code]:[упаковка]],4,FALSE)</f>
        <v>ОХЛ</v>
      </c>
      <c r="H2084" t="str">
        <f>VLOOKUP(мпф1[[#This Row],[артикул]],[1]!Таблица213[[code]:[упаковка]],5,FALSE)</f>
        <v>филе</v>
      </c>
      <c r="I2084" s="7" cm="1">
        <f t="array" ref="I2084">INDEX('[1]прайс ЗПП'!$A$1:$D$1080,MATCH(1,(мпф1[[#This Row],[артикул]]='[1]прайс ЗПП'!$B$1:$B$1080)*(мпф1[[#This Row],[Source.Name.1]]='[1]прайс ЗПП'!$A$1:$A$1080),0),4)</f>
        <v>1099.8750845359223</v>
      </c>
      <c r="J2084" s="7">
        <f>мпф1[[#This Row],[цена]]*мпф1[[#This Row],[объем]]</f>
        <v>1237069.859319208</v>
      </c>
      <c r="K2084" s="7">
        <v>3079.8</v>
      </c>
      <c r="L2084" t="s">
        <v>187</v>
      </c>
    </row>
    <row r="2085" spans="1:12" x14ac:dyDescent="0.35">
      <c r="A2085" t="s">
        <v>151</v>
      </c>
      <c r="B2085" t="s">
        <v>190</v>
      </c>
      <c r="C2085" t="s">
        <v>25</v>
      </c>
      <c r="D2085">
        <f>VLOOKUP(мпф1[[#This Row],[Номенклатура]],[1]!Таблица213[[product_name]:[упаковка]],7,FALSE)</f>
        <v>958</v>
      </c>
      <c r="E2085" t="s">
        <v>58</v>
      </c>
      <c r="F2085" s="7">
        <v>784.22834585931594</v>
      </c>
      <c r="G2085" t="str">
        <f>VLOOKUP(мпф1[[#This Row],[артикул]],[1]!Таблица213[[code]:[упаковка]],4,FALSE)</f>
        <v>ОХЛ</v>
      </c>
      <c r="H2085" t="str">
        <f>VLOOKUP(мпф1[[#This Row],[артикул]],[1]!Таблица213[[code]:[упаковка]],5,FALSE)</f>
        <v>табак</v>
      </c>
      <c r="I2085" s="7" cm="1">
        <f t="array" ref="I2085">INDEX('[1]прайс ЗПП'!$A$1:$D$1080,MATCH(1,(мпф1[[#This Row],[артикул]]='[1]прайс ЗПП'!$B$1:$B$1080)*(мпф1[[#This Row],[Source.Name.1]]='[1]прайс ЗПП'!$A$1:$A$1080),0),4)</f>
        <v>782.08453576687157</v>
      </c>
      <c r="J2085" s="7">
        <f>мпф1[[#This Row],[цена]]*мпф1[[#This Row],[объем]]</f>
        <v>613332.86180660466</v>
      </c>
      <c r="K2085" s="7">
        <v>6596.2000000000007</v>
      </c>
      <c r="L2085" t="s">
        <v>187</v>
      </c>
    </row>
    <row r="2086" spans="1:12" x14ac:dyDescent="0.35">
      <c r="A2086" t="s">
        <v>151</v>
      </c>
      <c r="B2086" t="s">
        <v>190</v>
      </c>
      <c r="C2086" t="s">
        <v>25</v>
      </c>
      <c r="D2086">
        <f>VLOOKUP(мпф1[[#This Row],[Номенклатура]],[1]!Таблица213[[product_name]:[упаковка]],7,FALSE)</f>
        <v>205</v>
      </c>
      <c r="E2086" s="22" t="s">
        <v>88</v>
      </c>
      <c r="F2086" s="7">
        <v>3945.6832629009878</v>
      </c>
      <c r="G2086" t="str">
        <f>VLOOKUP(мпф1[[#This Row],[артикул]],[1]!Таблица213[[code]:[упаковка]],4,FALSE)</f>
        <v>ОХЛ</v>
      </c>
      <c r="H2086" t="str">
        <f>VLOOKUP(мпф1[[#This Row],[артикул]],[1]!Таблица213[[code]:[упаковка]],5,FALSE)</f>
        <v>рагу</v>
      </c>
      <c r="I2086" s="7" cm="1">
        <f t="array" ref="I2086">INDEX('[1]прайс ЗПП'!$A$1:$D$1080,MATCH(1,(мпф1[[#This Row],[артикул]]='[1]прайс ЗПП'!$B$1:$B$1080)*(мпф1[[#This Row],[Source.Name.1]]='[1]прайс ЗПП'!$A$1:$A$1080),0),4)</f>
        <v>603.19488870785608</v>
      </c>
      <c r="J2086" s="7">
        <f>мпф1[[#This Row],[цена]]*мпф1[[#This Row],[объем]]</f>
        <v>2380015.9766420117</v>
      </c>
      <c r="K2086" s="7">
        <v>3524.5</v>
      </c>
      <c r="L2086" t="s">
        <v>187</v>
      </c>
    </row>
    <row r="2087" spans="1:12" x14ac:dyDescent="0.35">
      <c r="A2087" t="s">
        <v>151</v>
      </c>
      <c r="B2087" t="s">
        <v>190</v>
      </c>
      <c r="C2087" t="s">
        <v>25</v>
      </c>
      <c r="D2087">
        <f>VLOOKUP(мпф1[[#This Row],[Номенклатура]],[1]!Таблица213[[product_name]:[упаковка]],7,FALSE)</f>
        <v>961</v>
      </c>
      <c r="E2087" t="s">
        <v>89</v>
      </c>
      <c r="F2087" s="7">
        <v>2256.6231251758418</v>
      </c>
      <c r="G2087" t="str">
        <f>VLOOKUP(мпф1[[#This Row],[артикул]],[1]!Таблица213[[code]:[упаковка]],4,FALSE)</f>
        <v>ОХЛ</v>
      </c>
      <c r="H2087" t="str">
        <f>VLOOKUP(мпф1[[#This Row],[артикул]],[1]!Таблица213[[code]:[упаковка]],5,FALSE)</f>
        <v>табак</v>
      </c>
      <c r="I2087" s="7" cm="1">
        <f t="array" ref="I2087">INDEX('[1]прайс ЗПП'!$A$1:$D$1080,MATCH(1,(мпф1[[#This Row],[артикул]]='[1]прайс ЗПП'!$B$1:$B$1080)*(мпф1[[#This Row],[Source.Name.1]]='[1]прайс ЗПП'!$A$1:$A$1080),0),4)</f>
        <v>771.34790253845608</v>
      </c>
      <c r="J2087" s="7">
        <f>мпф1[[#This Row],[цена]]*мпф1[[#This Row],[объем]]</f>
        <v>1740641.5144241613</v>
      </c>
      <c r="K2087" s="7">
        <v>879.80000000000007</v>
      </c>
      <c r="L2087" t="s">
        <v>187</v>
      </c>
    </row>
    <row r="2088" spans="1:12" x14ac:dyDescent="0.35">
      <c r="A2088" t="s">
        <v>151</v>
      </c>
      <c r="B2088" t="s">
        <v>190</v>
      </c>
      <c r="C2088" t="s">
        <v>25</v>
      </c>
      <c r="D2088">
        <f>VLOOKUP(мпф1[[#This Row],[Номенклатура]],[1]!Таблица213[[product_name]:[упаковка]],7,FALSE)</f>
        <v>960</v>
      </c>
      <c r="E2088" t="s">
        <v>189</v>
      </c>
      <c r="F2088" s="7">
        <v>557.82518630368099</v>
      </c>
      <c r="G2088" t="str">
        <f>VLOOKUP(мпф1[[#This Row],[артикул]],[1]!Таблица213[[code]:[упаковка]],4,FALSE)</f>
        <v>ОХЛ</v>
      </c>
      <c r="H2088" t="str">
        <f>VLOOKUP(мпф1[[#This Row],[артикул]],[1]!Таблица213[[code]:[упаковка]],5,FALSE)</f>
        <v>крыло</v>
      </c>
      <c r="I2088" s="7" cm="1">
        <f t="array" ref="I2088">INDEX('[1]прайс ЗПП'!$A$1:$D$1080,MATCH(1,(мпф1[[#This Row],[артикул]]='[1]прайс ЗПП'!$B$1:$B$1080)*(мпф1[[#This Row],[Source.Name.1]]='[1]прайс ЗПП'!$A$1:$A$1080),0),4)</f>
        <v>856.67509288490965</v>
      </c>
      <c r="J2088" s="7">
        <f>мпф1[[#This Row],[цена]]*мпф1[[#This Row],[объем]]</f>
        <v>477874.94329024793</v>
      </c>
      <c r="K2088" s="7">
        <v>4403.3995454545457</v>
      </c>
      <c r="L2088" t="s">
        <v>187</v>
      </c>
    </row>
    <row r="2089" spans="1:12" x14ac:dyDescent="0.35">
      <c r="A2089" t="s">
        <v>151</v>
      </c>
      <c r="B2089" t="s">
        <v>190</v>
      </c>
      <c r="C2089" t="s">
        <v>25</v>
      </c>
      <c r="D2089">
        <f>VLOOKUP(мпф1[[#This Row],[Номенклатура]],[1]!Таблица213[[product_name]:[упаковка]],7,FALSE)</f>
        <v>744</v>
      </c>
      <c r="E2089" t="s">
        <v>92</v>
      </c>
      <c r="F2089" s="7">
        <v>11270.829204836848</v>
      </c>
      <c r="G2089" t="str">
        <f>VLOOKUP(мпф1[[#This Row],[артикул]],[1]!Таблица213[[code]:[упаковка]],4,FALSE)</f>
        <v>ОХЛ</v>
      </c>
      <c r="H2089" t="str">
        <f>VLOOKUP(мпф1[[#This Row],[артикул]],[1]!Таблица213[[code]:[упаковка]],5,FALSE)</f>
        <v>шея</v>
      </c>
      <c r="I2089" s="7" cm="1">
        <f t="array" ref="I2089">INDEX('[1]прайс ЗПП'!$A$1:$D$1080,MATCH(1,(мпф1[[#This Row],[артикул]]='[1]прайс ЗПП'!$B$1:$B$1080)*(мпф1[[#This Row],[Source.Name.1]]='[1]прайс ЗПП'!$A$1:$A$1080),0),4)</f>
        <v>350.33238811717894</v>
      </c>
      <c r="J2089" s="7">
        <f>мпф1[[#This Row],[цена]]*мпф1[[#This Row],[объем]]</f>
        <v>3948536.511391338</v>
      </c>
      <c r="K2089" s="7">
        <v>990.6</v>
      </c>
      <c r="L2089" t="s">
        <v>187</v>
      </c>
    </row>
    <row r="2090" spans="1:12" x14ac:dyDescent="0.35">
      <c r="A2090" t="s">
        <v>151</v>
      </c>
      <c r="B2090" t="s">
        <v>179</v>
      </c>
      <c r="C2090" t="s">
        <v>25</v>
      </c>
      <c r="D2090">
        <f>VLOOKUP(мпф1[[#This Row],[Номенклатура]],[1]!Таблица213[[product_name]:[упаковка]],7,FALSE)</f>
        <v>701</v>
      </c>
      <c r="E2090" t="s">
        <v>26</v>
      </c>
      <c r="F2090" s="7">
        <v>562.52706716989667</v>
      </c>
      <c r="G2090" t="str">
        <f>VLOOKUP(мпф1[[#This Row],[артикул]],[1]!Таблица213[[code]:[упаковка]],4,FALSE)</f>
        <v>ОХЛ</v>
      </c>
      <c r="H2090" t="str">
        <f>VLOOKUP(мпф1[[#This Row],[артикул]],[1]!Таблица213[[code]:[упаковка]],5,FALSE)</f>
        <v>тушка</v>
      </c>
      <c r="I2090" s="7" cm="1">
        <f t="array" ref="I2090">INDEX('[1]прайс ЗПП'!$A$1:$D$1080,MATCH(1,(мпф1[[#This Row],[артикул]]='[1]прайс ЗПП'!$B$1:$B$1080)*(мпф1[[#This Row],[Source.Name.1]]='[1]прайс ЗПП'!$A$1:$A$1080),0),4)</f>
        <v>831.78370925650859</v>
      </c>
      <c r="J2090" s="7">
        <f>мпф1[[#This Row],[цена]]*мпф1[[#This Row],[объем]]</f>
        <v>467900.85048776178</v>
      </c>
      <c r="K2090" s="7">
        <v>4397.3999999999996</v>
      </c>
      <c r="L2090" t="s">
        <v>187</v>
      </c>
    </row>
    <row r="2091" spans="1:12" x14ac:dyDescent="0.35">
      <c r="A2091" t="s">
        <v>151</v>
      </c>
      <c r="B2091" t="s">
        <v>179</v>
      </c>
      <c r="C2091" t="s">
        <v>25</v>
      </c>
      <c r="D2091">
        <f>VLOOKUP(мпф1[[#This Row],[Номенклатура]],[1]!Таблица213[[product_name]:[упаковка]],7,FALSE)</f>
        <v>702</v>
      </c>
      <c r="E2091" t="s">
        <v>72</v>
      </c>
      <c r="F2091" s="7">
        <v>3045.1260308237088</v>
      </c>
      <c r="G2091" t="str">
        <f>VLOOKUP(мпф1[[#This Row],[артикул]],[1]!Таблица213[[code]:[упаковка]],4,FALSE)</f>
        <v>ОХЛ</v>
      </c>
      <c r="H2091" t="str">
        <f>VLOOKUP(мпф1[[#This Row],[артикул]],[1]!Таблица213[[code]:[упаковка]],5,FALSE)</f>
        <v>тушка</v>
      </c>
      <c r="I2091" s="7" cm="1">
        <f t="array" ref="I2091">INDEX('[1]прайс ЗПП'!$A$1:$D$1080,MATCH(1,(мпф1[[#This Row],[артикул]]='[1]прайс ЗПП'!$B$1:$B$1080)*(мпф1[[#This Row],[Source.Name.1]]='[1]прайс ЗПП'!$A$1:$A$1080),0),4)</f>
        <v>800.32562404772534</v>
      </c>
      <c r="J2091" s="7">
        <f>мпф1[[#This Row],[цена]]*мпф1[[#This Row],[объем]]</f>
        <v>2437092.3909229576</v>
      </c>
      <c r="K2091" s="7">
        <v>796.6007242611056</v>
      </c>
      <c r="L2091" t="s">
        <v>187</v>
      </c>
    </row>
    <row r="2092" spans="1:12" x14ac:dyDescent="0.35">
      <c r="A2092" t="s">
        <v>151</v>
      </c>
      <c r="B2092" t="s">
        <v>179</v>
      </c>
      <c r="C2092" t="s">
        <v>25</v>
      </c>
      <c r="D2092">
        <f>VLOOKUP(мпф1[[#This Row],[Номенклатура]],[1]!Таблица213[[product_name]:[упаковка]],7,FALSE)</f>
        <v>710</v>
      </c>
      <c r="E2092" t="s">
        <v>28</v>
      </c>
      <c r="F2092" s="7">
        <v>560.22162837002008</v>
      </c>
      <c r="G2092" t="str">
        <f>VLOOKUP(мпф1[[#This Row],[артикул]],[1]!Таблица213[[code]:[упаковка]],4,FALSE)</f>
        <v>ОХЛ</v>
      </c>
      <c r="H2092" t="str">
        <f>VLOOKUP(мпф1[[#This Row],[артикул]],[1]!Таблица213[[code]:[упаковка]],5,FALSE)</f>
        <v>бедро</v>
      </c>
      <c r="I2092" s="7" cm="1">
        <f t="array" ref="I2092">INDEX('[1]прайс ЗПП'!$A$1:$D$1080,MATCH(1,(мпф1[[#This Row],[артикул]]='[1]прайс ЗПП'!$B$1:$B$1080)*(мпф1[[#This Row],[Source.Name.1]]='[1]прайс ЗПП'!$A$1:$A$1080),0),4)</f>
        <v>848.1474629904244</v>
      </c>
      <c r="J2092" s="7">
        <f>мпф1[[#This Row],[цена]]*мпф1[[#This Row],[объем]]</f>
        <v>475150.55281439691</v>
      </c>
      <c r="K2092" s="7">
        <v>490.46965869626001</v>
      </c>
      <c r="L2092" t="s">
        <v>187</v>
      </c>
    </row>
    <row r="2093" spans="1:12" x14ac:dyDescent="0.35">
      <c r="A2093" t="s">
        <v>151</v>
      </c>
      <c r="B2093" t="s">
        <v>179</v>
      </c>
      <c r="C2093" t="s">
        <v>25</v>
      </c>
      <c r="D2093">
        <f>VLOOKUP(мпф1[[#This Row],[Номенклатура]],[1]!Таблица213[[product_name]:[упаковка]],7,FALSE)</f>
        <v>711</v>
      </c>
      <c r="E2093" t="s">
        <v>73</v>
      </c>
      <c r="F2093" s="7">
        <v>24499.375560160934</v>
      </c>
      <c r="G2093" t="str">
        <f>VLOOKUP(мпф1[[#This Row],[артикул]],[1]!Таблица213[[code]:[упаковка]],4,FALSE)</f>
        <v>ОХЛ</v>
      </c>
      <c r="H2093" t="str">
        <f>VLOOKUP(мпф1[[#This Row],[артикул]],[1]!Таблица213[[code]:[упаковка]],5,FALSE)</f>
        <v>бедро</v>
      </c>
      <c r="I2093" s="7" cm="1">
        <f t="array" ref="I2093">INDEX('[1]прайс ЗПП'!$A$1:$D$1080,MATCH(1,(мпф1[[#This Row],[артикул]]='[1]прайс ЗПП'!$B$1:$B$1080)*(мпф1[[#This Row],[Source.Name.1]]='[1]прайс ЗПП'!$A$1:$A$1080),0),4)</f>
        <v>817.44923356040113</v>
      </c>
      <c r="J2093" s="7">
        <f>мпф1[[#This Row],[цена]]*мпф1[[#This Row],[объем]]</f>
        <v>20026995.774361979</v>
      </c>
      <c r="K2093" s="7">
        <v>1883.5529280603432</v>
      </c>
      <c r="L2093" t="s">
        <v>187</v>
      </c>
    </row>
    <row r="2094" spans="1:12" x14ac:dyDescent="0.35">
      <c r="A2094" t="s">
        <v>151</v>
      </c>
      <c r="B2094" t="s">
        <v>179</v>
      </c>
      <c r="C2094" t="s">
        <v>25</v>
      </c>
      <c r="D2094">
        <f>VLOOKUP(мпф1[[#This Row],[Номенклатура]],[1]!Таблица213[[product_name]:[упаковка]],7,FALSE)</f>
        <v>712</v>
      </c>
      <c r="E2094" t="s">
        <v>30</v>
      </c>
      <c r="F2094" s="7">
        <v>389.86916920900302</v>
      </c>
      <c r="G2094" t="str">
        <f>VLOOKUP(мпф1[[#This Row],[артикул]],[1]!Таблица213[[code]:[упаковка]],4,FALSE)</f>
        <v>ОХЛ</v>
      </c>
      <c r="H2094" t="str">
        <f>VLOOKUP(мпф1[[#This Row],[артикул]],[1]!Таблица213[[code]:[упаковка]],5,FALSE)</f>
        <v>голень</v>
      </c>
      <c r="I2094" s="7" cm="1">
        <f t="array" ref="I2094">INDEX('[1]прайс ЗПП'!$A$1:$D$1080,MATCH(1,(мпф1[[#This Row],[артикул]]='[1]прайс ЗПП'!$B$1:$B$1080)*(мпф1[[#This Row],[Source.Name.1]]='[1]прайс ЗПП'!$A$1:$A$1080),0),4)</f>
        <v>882.08395965504735</v>
      </c>
      <c r="J2094" s="7">
        <f>мпф1[[#This Row],[цена]]*мпф1[[#This Row],[объем]]</f>
        <v>343897.34052330104</v>
      </c>
      <c r="K2094" s="7">
        <v>966.69125563947102</v>
      </c>
      <c r="L2094" t="s">
        <v>187</v>
      </c>
    </row>
    <row r="2095" spans="1:12" x14ac:dyDescent="0.35">
      <c r="A2095" t="s">
        <v>151</v>
      </c>
      <c r="B2095" t="s">
        <v>179</v>
      </c>
      <c r="C2095" t="s">
        <v>25</v>
      </c>
      <c r="D2095">
        <f>VLOOKUP(мпф1[[#This Row],[Номенклатура]],[1]!Таблица213[[product_name]:[упаковка]],7,FALSE)</f>
        <v>713</v>
      </c>
      <c r="E2095" t="s">
        <v>74</v>
      </c>
      <c r="F2095" s="7">
        <v>8671.4828203572852</v>
      </c>
      <c r="G2095" t="str">
        <f>VLOOKUP(мпф1[[#This Row],[артикул]],[1]!Таблица213[[code]:[упаковка]],4,FALSE)</f>
        <v>ОХЛ</v>
      </c>
      <c r="H2095" t="str">
        <f>VLOOKUP(мпф1[[#This Row],[артикул]],[1]!Таблица213[[code]:[упаковка]],5,FALSE)</f>
        <v>голень</v>
      </c>
      <c r="I2095" s="7" cm="1">
        <f t="array" ref="I2095">INDEX('[1]прайс ЗПП'!$A$1:$D$1080,MATCH(1,(мпф1[[#This Row],[артикул]]='[1]прайс ЗПП'!$B$1:$B$1080)*(мпф1[[#This Row],[Source.Name.1]]='[1]прайс ЗПП'!$A$1:$A$1080),0),4)</f>
        <v>849.71775061519179</v>
      </c>
      <c r="J2095" s="7">
        <f>мпф1[[#This Row],[цена]]*мпф1[[#This Row],[объем]]</f>
        <v>7368312.8766122712</v>
      </c>
      <c r="K2095" s="7">
        <v>1692.6710628065148</v>
      </c>
      <c r="L2095" t="s">
        <v>187</v>
      </c>
    </row>
    <row r="2096" spans="1:12" x14ac:dyDescent="0.35">
      <c r="A2096" t="s">
        <v>151</v>
      </c>
      <c r="B2096" t="s">
        <v>179</v>
      </c>
      <c r="C2096" t="s">
        <v>25</v>
      </c>
      <c r="D2096">
        <f>VLOOKUP(мпф1[[#This Row],[Номенклатура]],[1]!Таблица213[[product_name]:[упаковка]],7,FALSE)</f>
        <v>714</v>
      </c>
      <c r="E2096" t="s">
        <v>32</v>
      </c>
      <c r="F2096" s="7">
        <v>220.74730204738685</v>
      </c>
      <c r="G2096" t="str">
        <f>VLOOKUP(мпф1[[#This Row],[артикул]],[1]!Таблица213[[code]:[упаковка]],4,FALSE)</f>
        <v>ОХЛ</v>
      </c>
      <c r="H2096" t="str">
        <f>VLOOKUP(мпф1[[#This Row],[артикул]],[1]!Таблица213[[code]:[упаковка]],5,FALSE)</f>
        <v>крыло</v>
      </c>
      <c r="I2096" s="7" cm="1">
        <f t="array" ref="I2096">INDEX('[1]прайс ЗПП'!$A$1:$D$1080,MATCH(1,(мпф1[[#This Row],[артикул]]='[1]прайс ЗПП'!$B$1:$B$1080)*(мпф1[[#This Row],[Source.Name.1]]='[1]прайс ЗПП'!$A$1:$A$1080),0),4)</f>
        <v>864.8588524341136</v>
      </c>
      <c r="J2096" s="7">
        <f>мпф1[[#This Row],[цена]]*мпф1[[#This Row],[объем]]</f>
        <v>190915.25832662964</v>
      </c>
      <c r="K2096" s="7">
        <v>1703.12729004019</v>
      </c>
      <c r="L2096" t="s">
        <v>187</v>
      </c>
    </row>
    <row r="2097" spans="1:12" x14ac:dyDescent="0.35">
      <c r="A2097" t="s">
        <v>151</v>
      </c>
      <c r="B2097" t="s">
        <v>179</v>
      </c>
      <c r="C2097" t="s">
        <v>25</v>
      </c>
      <c r="D2097">
        <f>VLOOKUP(мпф1[[#This Row],[Номенклатура]],[1]!Таблица213[[product_name]:[упаковка]],7,FALSE)</f>
        <v>715</v>
      </c>
      <c r="E2097" t="s">
        <v>75</v>
      </c>
      <c r="F2097" s="7">
        <v>8222.2603854053232</v>
      </c>
      <c r="G2097" t="str">
        <f>VLOOKUP(мпф1[[#This Row],[артикул]],[1]!Таблица213[[code]:[упаковка]],4,FALSE)</f>
        <v>ОХЛ</v>
      </c>
      <c r="H2097" t="str">
        <f>VLOOKUP(мпф1[[#This Row],[артикул]],[1]!Таблица213[[code]:[упаковка]],5,FALSE)</f>
        <v>крыло</v>
      </c>
      <c r="I2097" s="7" cm="1">
        <f t="array" ref="I2097">INDEX('[1]прайс ЗПП'!$A$1:$D$1080,MATCH(1,(мпф1[[#This Row],[артикул]]='[1]прайс ЗПП'!$B$1:$B$1080)*(мпф1[[#This Row],[Source.Name.1]]='[1]прайс ЗПП'!$A$1:$A$1080),0),4)</f>
        <v>834.71154717248544</v>
      </c>
      <c r="J2097" s="7">
        <f>мпф1[[#This Row],[цена]]*мпф1[[#This Row],[объем]]</f>
        <v>6863215.6875567138</v>
      </c>
      <c r="K2097" s="7">
        <v>954.04265458385703</v>
      </c>
      <c r="L2097" t="s">
        <v>187</v>
      </c>
    </row>
    <row r="2098" spans="1:12" x14ac:dyDescent="0.35">
      <c r="A2098" t="s">
        <v>151</v>
      </c>
      <c r="B2098" t="s">
        <v>179</v>
      </c>
      <c r="C2098" t="s">
        <v>25</v>
      </c>
      <c r="D2098">
        <f>VLOOKUP(мпф1[[#This Row],[Номенклатура]],[1]!Таблица213[[product_name]:[упаковка]],7,FALSE)</f>
        <v>716</v>
      </c>
      <c r="E2098" t="s">
        <v>34</v>
      </c>
      <c r="F2098" s="7">
        <v>53.486180157137717</v>
      </c>
      <c r="G2098" t="str">
        <f>VLOOKUP(мпф1[[#This Row],[артикул]],[1]!Таблица213[[code]:[упаковка]],4,FALSE)</f>
        <v>ОХЛ</v>
      </c>
      <c r="H2098" t="str">
        <f>VLOOKUP(мпф1[[#This Row],[артикул]],[1]!Таблица213[[code]:[упаковка]],5,FALSE)</f>
        <v>четвертина</v>
      </c>
      <c r="I2098" s="7" cm="1">
        <f t="array" ref="I2098">INDEX('[1]прайс ЗПП'!$A$1:$D$1080,MATCH(1,(мпф1[[#This Row],[артикул]]='[1]прайс ЗПП'!$B$1:$B$1080)*(мпф1[[#This Row],[Source.Name.1]]='[1]прайс ЗПП'!$A$1:$A$1080),0),4)</f>
        <v>827.42866446523237</v>
      </c>
      <c r="J2098" s="7">
        <f>мпф1[[#This Row],[цена]]*мпф1[[#This Row],[объем]]</f>
        <v>44255.998614767275</v>
      </c>
      <c r="K2098" s="7">
        <v>744.37323845690503</v>
      </c>
      <c r="L2098" t="s">
        <v>187</v>
      </c>
    </row>
    <row r="2099" spans="1:12" x14ac:dyDescent="0.35">
      <c r="A2099" t="s">
        <v>151</v>
      </c>
      <c r="B2099" t="s">
        <v>179</v>
      </c>
      <c r="C2099" t="s">
        <v>25</v>
      </c>
      <c r="D2099">
        <f>VLOOKUP(мпф1[[#This Row],[Номенклатура]],[1]!Таблица213[[product_name]:[упаковка]],7,FALSE)</f>
        <v>717</v>
      </c>
      <c r="E2099" t="s">
        <v>76</v>
      </c>
      <c r="F2099" s="7">
        <v>6532.6913833304061</v>
      </c>
      <c r="G2099" t="str">
        <f>VLOOKUP(мпф1[[#This Row],[артикул]],[1]!Таблица213[[code]:[упаковка]],4,FALSE)</f>
        <v>ОХЛ</v>
      </c>
      <c r="H2099" t="str">
        <f>VLOOKUP(мпф1[[#This Row],[артикул]],[1]!Таблица213[[code]:[упаковка]],5,FALSE)</f>
        <v>четвертина</v>
      </c>
      <c r="I2099" s="7" cm="1">
        <f t="array" ref="I2099">INDEX('[1]прайс ЗПП'!$A$1:$D$1080,MATCH(1,(мпф1[[#This Row],[артикул]]='[1]прайс ЗПП'!$B$1:$B$1080)*(мпф1[[#This Row],[Source.Name.1]]='[1]прайс ЗПП'!$A$1:$A$1080),0),4)</f>
        <v>800.31531983526656</v>
      </c>
      <c r="J2099" s="7">
        <f>мпф1[[#This Row],[цена]]*мпф1[[#This Row],[объем]]</f>
        <v>5228212.9938351642</v>
      </c>
      <c r="K2099" s="7">
        <v>2857.8287494164124</v>
      </c>
      <c r="L2099" t="s">
        <v>187</v>
      </c>
    </row>
    <row r="2100" spans="1:12" x14ac:dyDescent="0.35">
      <c r="A2100" t="s">
        <v>151</v>
      </c>
      <c r="B2100" t="s">
        <v>179</v>
      </c>
      <c r="C2100" t="s">
        <v>25</v>
      </c>
      <c r="D2100">
        <f>VLOOKUP(мпф1[[#This Row],[Номенклатура]],[1]!Таблица213[[product_name]:[упаковка]],7,FALSE)</f>
        <v>718</v>
      </c>
      <c r="E2100" t="s">
        <v>36</v>
      </c>
      <c r="F2100" s="7">
        <v>565.41655046574215</v>
      </c>
      <c r="G2100" t="str">
        <f>VLOOKUP(мпф1[[#This Row],[артикул]],[1]!Таблица213[[code]:[упаковка]],4,FALSE)</f>
        <v>ОХЛ</v>
      </c>
      <c r="H2100" t="str">
        <f>VLOOKUP(мпф1[[#This Row],[артикул]],[1]!Таблица213[[code]:[упаковка]],5,FALSE)</f>
        <v>филе</v>
      </c>
      <c r="I2100" s="7" cm="1">
        <f t="array" ref="I2100">INDEX('[1]прайс ЗПП'!$A$1:$D$1080,MATCH(1,(мпф1[[#This Row],[артикул]]='[1]прайс ЗПП'!$B$1:$B$1080)*(мпф1[[#This Row],[Source.Name.1]]='[1]прайс ЗПП'!$A$1:$A$1080),0),4)</f>
        <v>1118.7325439160911</v>
      </c>
      <c r="J2100" s="7">
        <f>мпф1[[#This Row],[цена]]*мпф1[[#This Row],[объем]]</f>
        <v>632549.89587480063</v>
      </c>
      <c r="K2100" s="7">
        <v>2179.17412932867</v>
      </c>
      <c r="L2100" t="s">
        <v>187</v>
      </c>
    </row>
    <row r="2101" spans="1:12" x14ac:dyDescent="0.35">
      <c r="A2101" t="s">
        <v>151</v>
      </c>
      <c r="B2101" t="s">
        <v>179</v>
      </c>
      <c r="C2101" t="s">
        <v>25</v>
      </c>
      <c r="D2101">
        <f>VLOOKUP(мпф1[[#This Row],[Номенклатура]],[1]!Таблица213[[product_name]:[упаковка]],7,FALSE)</f>
        <v>719</v>
      </c>
      <c r="E2101" t="s">
        <v>77</v>
      </c>
      <c r="F2101" s="7">
        <v>21412.9155732541</v>
      </c>
      <c r="G2101" t="str">
        <f>VLOOKUP(мпф1[[#This Row],[артикул]],[1]!Таблица213[[code]:[упаковка]],4,FALSE)</f>
        <v>ОХЛ</v>
      </c>
      <c r="H2101" t="str">
        <f>VLOOKUP(мпф1[[#This Row],[артикул]],[1]!Таблица213[[code]:[упаковка]],5,FALSE)</f>
        <v>филе</v>
      </c>
      <c r="I2101" s="7" cm="1">
        <f t="array" ref="I2101">INDEX('[1]прайс ЗПП'!$A$1:$D$1080,MATCH(1,(мпф1[[#This Row],[артикул]]='[1]прайс ЗПП'!$B$1:$B$1080)*(мпф1[[#This Row],[Source.Name.1]]='[1]прайс ЗПП'!$A$1:$A$1080),0),4)</f>
        <v>1084.8559479232117</v>
      </c>
      <c r="J2101" s="7">
        <f>мпф1[[#This Row],[цена]]*мпф1[[#This Row],[объем]]</f>
        <v>23229928.822022278</v>
      </c>
      <c r="K2101" s="7">
        <v>473.03107775927361</v>
      </c>
      <c r="L2101" t="s">
        <v>187</v>
      </c>
    </row>
    <row r="2102" spans="1:12" x14ac:dyDescent="0.35">
      <c r="A2102" t="s">
        <v>151</v>
      </c>
      <c r="B2102" t="s">
        <v>179</v>
      </c>
      <c r="C2102" t="s">
        <v>25</v>
      </c>
      <c r="D2102">
        <f>VLOOKUP(мпф1[[#This Row],[Номенклатура]],[1]!Таблица213[[product_name]:[упаковка]],7,FALSE)</f>
        <v>727</v>
      </c>
      <c r="E2102" t="s">
        <v>38</v>
      </c>
      <c r="F2102" s="7">
        <v>114.42353851547669</v>
      </c>
      <c r="G2102" t="str">
        <f>VLOOKUP(мпф1[[#This Row],[артикул]],[1]!Таблица213[[code]:[упаковка]],4,FALSE)</f>
        <v>ОХЛ</v>
      </c>
      <c r="H2102" t="str">
        <f>VLOOKUP(мпф1[[#This Row],[артикул]],[1]!Таблица213[[code]:[упаковка]],5,FALSE)</f>
        <v>грудка</v>
      </c>
      <c r="I2102" s="7" cm="1">
        <f t="array" ref="I2102">INDEX('[1]прайс ЗПП'!$A$1:$D$1080,MATCH(1,(мпф1[[#This Row],[артикул]]='[1]прайс ЗПП'!$B$1:$B$1080)*(мпф1[[#This Row],[Source.Name.1]]='[1]прайс ЗПП'!$A$1:$A$1080),0),4)</f>
        <v>894.04466057128036</v>
      </c>
      <c r="J2102" s="7">
        <f>мпф1[[#This Row],[цена]]*мпф1[[#This Row],[объем]]</f>
        <v>102299.75365343418</v>
      </c>
      <c r="K2102" s="7">
        <v>10999.8</v>
      </c>
      <c r="L2102" t="s">
        <v>187</v>
      </c>
    </row>
    <row r="2103" spans="1:12" x14ac:dyDescent="0.35">
      <c r="A2103" t="s">
        <v>151</v>
      </c>
      <c r="B2103" t="s">
        <v>179</v>
      </c>
      <c r="C2103" t="s">
        <v>25</v>
      </c>
      <c r="D2103">
        <f>VLOOKUP(мпф1[[#This Row],[Номенклатура]],[1]!Таблица213[[product_name]:[упаковка]],7,FALSE)</f>
        <v>725</v>
      </c>
      <c r="E2103" t="s">
        <v>78</v>
      </c>
      <c r="F2103" s="7">
        <v>6191.746699373185</v>
      </c>
      <c r="G2103" t="str">
        <f>VLOOKUP(мпф1[[#This Row],[артикул]],[1]!Таблица213[[code]:[упаковка]],4,FALSE)</f>
        <v>ОХЛ</v>
      </c>
      <c r="H2103" t="str">
        <f>VLOOKUP(мпф1[[#This Row],[артикул]],[1]!Таблица213[[code]:[упаковка]],5,FALSE)</f>
        <v>грудка</v>
      </c>
      <c r="I2103" s="7" cm="1">
        <f t="array" ref="I2103">INDEX('[1]прайс ЗПП'!$A$1:$D$1080,MATCH(1,(мпф1[[#This Row],[артикул]]='[1]прайс ЗПП'!$B$1:$B$1080)*(мпф1[[#This Row],[Source.Name.1]]='[1]прайс ЗПП'!$A$1:$A$1080),0),4)</f>
        <v>866.56192521659898</v>
      </c>
      <c r="J2103" s="7">
        <f>мпф1[[#This Row],[цена]]*мпф1[[#This Row],[объем]]</f>
        <v>5365531.9402623493</v>
      </c>
      <c r="K2103" s="7">
        <v>882</v>
      </c>
      <c r="L2103" t="s">
        <v>187</v>
      </c>
    </row>
    <row r="2104" spans="1:12" x14ac:dyDescent="0.35">
      <c r="A2104" t="s">
        <v>151</v>
      </c>
      <c r="B2104" t="s">
        <v>179</v>
      </c>
      <c r="C2104" t="s">
        <v>25</v>
      </c>
      <c r="D2104">
        <f>VLOOKUP(мпф1[[#This Row],[Номенклатура]],[1]!Таблица213[[product_name]:[упаковка]],7,FALSE)</f>
        <v>721</v>
      </c>
      <c r="E2104" t="s">
        <v>183</v>
      </c>
      <c r="F2104" s="7">
        <v>681.89756503017531</v>
      </c>
      <c r="G2104" t="str">
        <f>VLOOKUP(мпф1[[#This Row],[артикул]],[1]!Таблица213[[code]:[упаковка]],4,FALSE)</f>
        <v>ОХЛ</v>
      </c>
      <c r="H2104" t="str">
        <f>VLOOKUP(мпф1[[#This Row],[артикул]],[1]!Таблица213[[code]:[упаковка]],5,FALSE)</f>
        <v>половинка</v>
      </c>
      <c r="I2104" s="7" cm="1">
        <f t="array" ref="I2104">INDEX('[1]прайс ЗПП'!$A$1:$D$1080,MATCH(1,(мпф1[[#This Row],[артикул]]='[1]прайс ЗПП'!$B$1:$B$1080)*(мпф1[[#This Row],[Source.Name.1]]='[1]прайс ЗПП'!$A$1:$A$1080),0),4)</f>
        <v>823.50206029020592</v>
      </c>
      <c r="J2104" s="7">
        <f>мпф1[[#This Row],[цена]]*мпф1[[#This Row],[объем]]</f>
        <v>561544.04970922403</v>
      </c>
      <c r="K2104" s="7">
        <v>3514.3</v>
      </c>
      <c r="L2104" t="s">
        <v>187</v>
      </c>
    </row>
    <row r="2105" spans="1:12" x14ac:dyDescent="0.35">
      <c r="A2105" t="s">
        <v>151</v>
      </c>
      <c r="B2105" t="s">
        <v>179</v>
      </c>
      <c r="C2105" t="s">
        <v>25</v>
      </c>
      <c r="D2105">
        <f>VLOOKUP(мпф1[[#This Row],[Номенклатура]],[1]!Таблица213[[product_name]:[упаковка]],7,FALSE)</f>
        <v>29</v>
      </c>
      <c r="E2105" t="s">
        <v>79</v>
      </c>
      <c r="F2105" s="7">
        <v>48.36298282407855</v>
      </c>
      <c r="G2105" t="str">
        <f>VLOOKUP(мпф1[[#This Row],[артикул]],[1]!Таблица213[[code]:[упаковка]],4,FALSE)</f>
        <v>ОХЛ</v>
      </c>
      <c r="H2105" t="str">
        <f>VLOOKUP(мпф1[[#This Row],[артикул]],[1]!Таблица213[[code]:[упаковка]],5,FALSE)</f>
        <v>табак</v>
      </c>
      <c r="I2105" s="7" cm="1">
        <f t="array" ref="I2105">INDEX('[1]прайс ЗПП'!$A$1:$D$1080,MATCH(1,(мпф1[[#This Row],[артикул]]='[1]прайс ЗПП'!$B$1:$B$1080)*(мпф1[[#This Row],[Source.Name.1]]='[1]прайс ЗПП'!$A$1:$A$1080),0),4)</f>
        <v>758.58697868946456</v>
      </c>
      <c r="J2105" s="7">
        <f>мпф1[[#This Row],[цена]]*мпф1[[#This Row],[объем]]</f>
        <v>36687.529020928218</v>
      </c>
      <c r="K2105" s="7">
        <v>546.75</v>
      </c>
      <c r="L2105" t="s">
        <v>187</v>
      </c>
    </row>
    <row r="2106" spans="1:12" x14ac:dyDescent="0.35">
      <c r="A2106" t="s">
        <v>151</v>
      </c>
      <c r="B2106" t="s">
        <v>179</v>
      </c>
      <c r="C2106" t="s">
        <v>25</v>
      </c>
      <c r="D2106">
        <f>VLOOKUP(мпф1[[#This Row],[Номенклатура]],[1]!Таблица213[[product_name]:[упаковка]],7,FALSE)</f>
        <v>30</v>
      </c>
      <c r="E2106" t="s">
        <v>80</v>
      </c>
      <c r="F2106" s="7">
        <v>14641.893049989782</v>
      </c>
      <c r="G2106" t="str">
        <f>VLOOKUP(мпф1[[#This Row],[артикул]],[1]!Таблица213[[code]:[упаковка]],4,FALSE)</f>
        <v>ОХЛ</v>
      </c>
      <c r="H2106" t="str">
        <f>VLOOKUP(мпф1[[#This Row],[артикул]],[1]!Таблица213[[code]:[упаковка]],5,FALSE)</f>
        <v>рагу</v>
      </c>
      <c r="I2106" s="7" cm="1">
        <f t="array" ref="I2106">INDEX('[1]прайс ЗПП'!$A$1:$D$1080,MATCH(1,(мпф1[[#This Row],[артикул]]='[1]прайс ЗПП'!$B$1:$B$1080)*(мпф1[[#This Row],[Source.Name.1]]='[1]прайс ЗПП'!$A$1:$A$1080),0),4)</f>
        <v>714.1095664446724</v>
      </c>
      <c r="J2106" s="7">
        <f>мпф1[[#This Row],[цена]]*мпф1[[#This Row],[объем]]</f>
        <v>10455915.897857465</v>
      </c>
      <c r="K2106" s="7">
        <v>23910.240000000002</v>
      </c>
      <c r="L2106" t="s">
        <v>187</v>
      </c>
    </row>
    <row r="2107" spans="1:12" x14ac:dyDescent="0.35">
      <c r="A2107" t="s">
        <v>151</v>
      </c>
      <c r="B2107" t="s">
        <v>179</v>
      </c>
      <c r="C2107" t="s">
        <v>25</v>
      </c>
      <c r="D2107">
        <f>VLOOKUP(мпф1[[#This Row],[Номенклатура]],[1]!Таблица213[[product_name]:[упаковка]],7,FALSE)</f>
        <v>781</v>
      </c>
      <c r="E2107" t="s">
        <v>188</v>
      </c>
      <c r="F2107" s="7">
        <v>4728.8136023602738</v>
      </c>
      <c r="G2107" t="str">
        <f>VLOOKUP(мпф1[[#This Row],[артикул]],[1]!Таблица213[[code]:[упаковка]],4,FALSE)</f>
        <v>ОХЛ</v>
      </c>
      <c r="H2107" t="str">
        <f>VLOOKUP(мпф1[[#This Row],[артикул]],[1]!Таблица213[[code]:[упаковка]],5,FALSE)</f>
        <v>спинка</v>
      </c>
      <c r="I2107" s="7" cm="1">
        <f t="array" ref="I2107">INDEX('[1]прайс ЗПП'!$A$1:$D$1080,MATCH(1,(мпф1[[#This Row],[артикул]]='[1]прайс ЗПП'!$B$1:$B$1080)*(мпф1[[#This Row],[Source.Name.1]]='[1]прайс ЗПП'!$A$1:$A$1080),0),4)</f>
        <v>365.37579825005639</v>
      </c>
      <c r="J2107" s="7">
        <f>мпф1[[#This Row],[цена]]*мпф1[[#This Row],[объем]]</f>
        <v>1727794.0447381097</v>
      </c>
      <c r="K2107" s="7">
        <v>380.49399999999997</v>
      </c>
      <c r="L2107" t="s">
        <v>187</v>
      </c>
    </row>
    <row r="2108" spans="1:12" x14ac:dyDescent="0.35">
      <c r="A2108" t="s">
        <v>151</v>
      </c>
      <c r="B2108" t="s">
        <v>179</v>
      </c>
      <c r="C2108" t="s">
        <v>25</v>
      </c>
      <c r="D2108">
        <f>VLOOKUP(мпф1[[#This Row],[Номенклатура]],[1]!Таблица213[[product_name]:[упаковка]],7,FALSE)</f>
        <v>730</v>
      </c>
      <c r="E2108" t="s">
        <v>45</v>
      </c>
      <c r="F2108" s="7">
        <v>110.55859844741686</v>
      </c>
      <c r="G2108" t="str">
        <f>VLOOKUP(мпф1[[#This Row],[артикул]],[1]!Таблица213[[code]:[упаковка]],4,FALSE)</f>
        <v>ОХЛ</v>
      </c>
      <c r="H2108" t="str">
        <f>VLOOKUP(мпф1[[#This Row],[артикул]],[1]!Таблица213[[code]:[упаковка]],5,FALSE)</f>
        <v>желудки</v>
      </c>
      <c r="I2108" s="7" cm="1">
        <f t="array" ref="I2108">INDEX('[1]прайс ЗПП'!$A$1:$D$1080,MATCH(1,(мпф1[[#This Row],[артикул]]='[1]прайс ЗПП'!$B$1:$B$1080)*(мпф1[[#This Row],[Source.Name.1]]='[1]прайс ЗПП'!$A$1:$A$1080),0),4)</f>
        <v>562.95922128110215</v>
      </c>
      <c r="J2108" s="7">
        <f>мпф1[[#This Row],[цена]]*мпф1[[#This Row],[объем]]</f>
        <v>62239.982487887864</v>
      </c>
      <c r="K2108" s="7">
        <v>8800.44</v>
      </c>
      <c r="L2108" t="s">
        <v>187</v>
      </c>
    </row>
    <row r="2109" spans="1:12" x14ac:dyDescent="0.35">
      <c r="A2109" t="s">
        <v>151</v>
      </c>
      <c r="B2109" t="s">
        <v>179</v>
      </c>
      <c r="C2109" t="s">
        <v>25</v>
      </c>
      <c r="D2109">
        <f>VLOOKUP(мпф1[[#This Row],[Номенклатура]],[1]!Таблица213[[product_name]:[упаковка]],7,FALSE)</f>
        <v>731</v>
      </c>
      <c r="E2109" t="s">
        <v>81</v>
      </c>
      <c r="F2109" s="7">
        <v>1684.1063867561757</v>
      </c>
      <c r="G2109" t="str">
        <f>VLOOKUP(мпф1[[#This Row],[артикул]],[1]!Таблица213[[code]:[упаковка]],4,FALSE)</f>
        <v>ОХЛ</v>
      </c>
      <c r="H2109" t="str">
        <f>VLOOKUP(мпф1[[#This Row],[артикул]],[1]!Таблица213[[code]:[упаковка]],5,FALSE)</f>
        <v>желудки</v>
      </c>
      <c r="I2109" s="7" cm="1">
        <f t="array" ref="I2109">INDEX('[1]прайс ЗПП'!$A$1:$D$1080,MATCH(1,(мпф1[[#This Row],[артикул]]='[1]прайс ЗПП'!$B$1:$B$1080)*(мпф1[[#This Row],[Source.Name.1]]='[1]прайс ЗПП'!$A$1:$A$1080),0),4)</f>
        <v>542.06451977289544</v>
      </c>
      <c r="J2109" s="7">
        <f>мпф1[[#This Row],[цена]]*мпф1[[#This Row],[объем]]</f>
        <v>912894.31978345243</v>
      </c>
      <c r="K2109" s="7">
        <v>215.43900000000002</v>
      </c>
      <c r="L2109" t="s">
        <v>187</v>
      </c>
    </row>
    <row r="2110" spans="1:12" x14ac:dyDescent="0.35">
      <c r="A2110" t="s">
        <v>151</v>
      </c>
      <c r="B2110" t="s">
        <v>179</v>
      </c>
      <c r="C2110" t="s">
        <v>25</v>
      </c>
      <c r="D2110">
        <f>VLOOKUP(мпф1[[#This Row],[Номенклатура]],[1]!Таблица213[[product_name]:[упаковка]],7,FALSE)</f>
        <v>732</v>
      </c>
      <c r="E2110" t="s">
        <v>47</v>
      </c>
      <c r="F2110" s="7">
        <v>111.89062975401224</v>
      </c>
      <c r="G2110" t="str">
        <f>VLOOKUP(мпф1[[#This Row],[артикул]],[1]!Таблица213[[code]:[упаковка]],4,FALSE)</f>
        <v>ОХЛ</v>
      </c>
      <c r="H2110" t="str">
        <f>VLOOKUP(мпф1[[#This Row],[артикул]],[1]!Таблица213[[code]:[упаковка]],5,FALSE)</f>
        <v>печень</v>
      </c>
      <c r="I2110" s="7" cm="1">
        <f t="array" ref="I2110">INDEX('[1]прайс ЗПП'!$A$1:$D$1080,MATCH(1,(мпф1[[#This Row],[артикул]]='[1]прайс ЗПП'!$B$1:$B$1080)*(мпф1[[#This Row],[Source.Name.1]]='[1]прайс ЗПП'!$A$1:$A$1080),0),4)</f>
        <v>538.72957446855617</v>
      </c>
      <c r="J2110" s="7">
        <f>мпф1[[#This Row],[цена]]*мпф1[[#This Row],[объем]]</f>
        <v>60278.791354397785</v>
      </c>
      <c r="K2110" s="7">
        <v>7310.6600000000008</v>
      </c>
      <c r="L2110" t="s">
        <v>187</v>
      </c>
    </row>
    <row r="2111" spans="1:12" x14ac:dyDescent="0.35">
      <c r="A2111" t="s">
        <v>151</v>
      </c>
      <c r="B2111" t="s">
        <v>179</v>
      </c>
      <c r="C2111" t="s">
        <v>25</v>
      </c>
      <c r="D2111">
        <f>VLOOKUP(мпф1[[#This Row],[Номенклатура]],[1]!Таблица213[[product_name]:[упаковка]],7,FALSE)</f>
        <v>733</v>
      </c>
      <c r="E2111" t="s">
        <v>82</v>
      </c>
      <c r="F2111" s="7">
        <v>8675.8272916957176</v>
      </c>
      <c r="G2111" t="str">
        <f>VLOOKUP(мпф1[[#This Row],[артикул]],[1]!Таблица213[[code]:[упаковка]],4,FALSE)</f>
        <v>ОХЛ</v>
      </c>
      <c r="H2111" t="str">
        <f>VLOOKUP(мпф1[[#This Row],[артикул]],[1]!Таблица213[[code]:[упаковка]],5,FALSE)</f>
        <v>печень</v>
      </c>
      <c r="I2111" s="7" cm="1">
        <f t="array" ref="I2111">INDEX('[1]прайс ЗПП'!$A$1:$D$1080,MATCH(1,(мпф1[[#This Row],[артикул]]='[1]прайс ЗПП'!$B$1:$B$1080)*(мпф1[[#This Row],[Source.Name.1]]='[1]прайс ЗПП'!$A$1:$A$1080),0),4)</f>
        <v>516.16428154580342</v>
      </c>
      <c r="J2111" s="7">
        <f>мпф1[[#This Row],[цена]]*мпф1[[#This Row],[объем]]</f>
        <v>4478152.1608335935</v>
      </c>
      <c r="K2111" s="7">
        <v>52.199999999999996</v>
      </c>
      <c r="L2111" t="s">
        <v>187</v>
      </c>
    </row>
    <row r="2112" spans="1:12" x14ac:dyDescent="0.35">
      <c r="A2112" t="s">
        <v>151</v>
      </c>
      <c r="B2112" t="s">
        <v>179</v>
      </c>
      <c r="C2112" t="s">
        <v>25</v>
      </c>
      <c r="D2112">
        <f>VLOOKUP(мпф1[[#This Row],[Номенклатура]],[1]!Таблица213[[product_name]:[упаковка]],7,FALSE)</f>
        <v>734</v>
      </c>
      <c r="E2112" t="s">
        <v>49</v>
      </c>
      <c r="F2112" s="7">
        <v>113.15633226294811</v>
      </c>
      <c r="G2112" t="str">
        <f>VLOOKUP(мпф1[[#This Row],[артикул]],[1]!Таблица213[[code]:[упаковка]],4,FALSE)</f>
        <v>ОХЛ</v>
      </c>
      <c r="H2112" t="str">
        <f>VLOOKUP(мпф1[[#This Row],[артикул]],[1]!Таблица213[[code]:[упаковка]],5,FALSE)</f>
        <v>сердце</v>
      </c>
      <c r="I2112" s="7" cm="1">
        <f t="array" ref="I2112">INDEX('[1]прайс ЗПП'!$A$1:$D$1080,MATCH(1,(мпф1[[#This Row],[артикул]]='[1]прайс ЗПП'!$B$1:$B$1080)*(мпф1[[#This Row],[Source.Name.1]]='[1]прайс ЗПП'!$A$1:$A$1080),0),4)</f>
        <v>899.68261842380946</v>
      </c>
      <c r="J2112" s="7">
        <f>мпф1[[#This Row],[цена]]*мпф1[[#This Row],[объем]]</f>
        <v>101804.78530156375</v>
      </c>
      <c r="K2112" s="7">
        <v>6602.4</v>
      </c>
      <c r="L2112" t="s">
        <v>187</v>
      </c>
    </row>
    <row r="2113" spans="1:12" x14ac:dyDescent="0.35">
      <c r="A2113" t="s">
        <v>151</v>
      </c>
      <c r="B2113" t="s">
        <v>179</v>
      </c>
      <c r="C2113" t="s">
        <v>25</v>
      </c>
      <c r="D2113">
        <f>VLOOKUP(мпф1[[#This Row],[Номенклатура]],[1]!Таблица213[[product_name]:[упаковка]],7,FALSE)</f>
        <v>735</v>
      </c>
      <c r="E2113" t="s">
        <v>83</v>
      </c>
      <c r="F2113" s="7">
        <v>2294.927672141393</v>
      </c>
      <c r="G2113" t="str">
        <f>VLOOKUP(мпф1[[#This Row],[артикул]],[1]!Таблица213[[code]:[упаковка]],4,FALSE)</f>
        <v>ОХЛ</v>
      </c>
      <c r="H2113" t="str">
        <f>VLOOKUP(мпф1[[#This Row],[артикул]],[1]!Таблица213[[code]:[упаковка]],5,FALSE)</f>
        <v>сердце</v>
      </c>
      <c r="I2113" s="7" cm="1">
        <f t="array" ref="I2113">INDEX('[1]прайс ЗПП'!$A$1:$D$1080,MATCH(1,(мпф1[[#This Row],[артикул]]='[1]прайс ЗПП'!$B$1:$B$1080)*(мпф1[[#This Row],[Source.Name.1]]='[1]прайс ЗПП'!$A$1:$A$1080),0),4)</f>
        <v>873.81208061056566</v>
      </c>
      <c r="J2113" s="7">
        <f>мпф1[[#This Row],[цена]]*мпф1[[#This Row],[объем]]</f>
        <v>2005335.5240446327</v>
      </c>
      <c r="K2113" s="7">
        <v>551.82000000000005</v>
      </c>
      <c r="L2113" t="s">
        <v>187</v>
      </c>
    </row>
    <row r="2114" spans="1:12" x14ac:dyDescent="0.35">
      <c r="A2114" t="s">
        <v>151</v>
      </c>
      <c r="B2114" t="s">
        <v>179</v>
      </c>
      <c r="C2114" t="s">
        <v>25</v>
      </c>
      <c r="D2114">
        <f>VLOOKUP(мпф1[[#This Row],[Номенклатура]],[1]!Таблица213[[product_name]:[упаковка]],7,FALSE)</f>
        <v>941</v>
      </c>
      <c r="E2114" t="s">
        <v>51</v>
      </c>
      <c r="F2114" s="7">
        <v>566.85614771146277</v>
      </c>
      <c r="G2114" t="str">
        <f>VLOOKUP(мпф1[[#This Row],[артикул]],[1]!Таблица213[[code]:[упаковка]],4,FALSE)</f>
        <v>ОХЛ</v>
      </c>
      <c r="H2114" t="str">
        <f>VLOOKUP(мпф1[[#This Row],[артикул]],[1]!Таблица213[[code]:[упаковка]],5,FALSE)</f>
        <v>бедро</v>
      </c>
      <c r="I2114" s="7" cm="1">
        <f t="array" ref="I2114">INDEX('[1]прайс ЗПП'!$A$1:$D$1080,MATCH(1,(мпф1[[#This Row],[артикул]]='[1]прайс ЗПП'!$B$1:$B$1080)*(мпф1[[#This Row],[Source.Name.1]]='[1]прайс ЗПП'!$A$1:$A$1080),0),4)</f>
        <v>923.07868711786659</v>
      </c>
      <c r="J2114" s="7">
        <f>мпф1[[#This Row],[цена]]*мпф1[[#This Row],[объем]]</f>
        <v>523252.82861418853</v>
      </c>
      <c r="K2114" s="7">
        <v>20898</v>
      </c>
      <c r="L2114" t="s">
        <v>187</v>
      </c>
    </row>
    <row r="2115" spans="1:12" x14ac:dyDescent="0.35">
      <c r="A2115" t="s">
        <v>151</v>
      </c>
      <c r="B2115" t="s">
        <v>179</v>
      </c>
      <c r="C2115" t="s">
        <v>25</v>
      </c>
      <c r="D2115">
        <f>VLOOKUP(мпф1[[#This Row],[Номенклатура]],[1]!Таблица213[[product_name]:[упаковка]],7,FALSE)</f>
        <v>204</v>
      </c>
      <c r="E2115" t="s">
        <v>84</v>
      </c>
      <c r="F2115" s="7">
        <v>4503.5636078526968</v>
      </c>
      <c r="G2115" t="str">
        <f>VLOOKUP(мпф1[[#This Row],[артикул]],[1]!Таблица213[[code]:[упаковка]],4,FALSE)</f>
        <v>ОХЛ</v>
      </c>
      <c r="H2115" t="str">
        <f>VLOOKUP(мпф1[[#This Row],[артикул]],[1]!Таблица213[[code]:[упаковка]],5,FALSE)</f>
        <v>крыло</v>
      </c>
      <c r="I2115" s="7" cm="1">
        <f t="array" ref="I2115">INDEX('[1]прайс ЗПП'!$A$1:$D$1080,MATCH(1,(мпф1[[#This Row],[артикул]]='[1]прайс ЗПП'!$B$1:$B$1080)*(мпф1[[#This Row],[Source.Name.1]]='[1]прайс ЗПП'!$A$1:$A$1080),0),4)</f>
        <v>851.15617554517746</v>
      </c>
      <c r="J2115" s="7">
        <f>мпф1[[#This Row],[цена]]*мпф1[[#This Row],[объем]]</f>
        <v>3833235.9767843429</v>
      </c>
      <c r="K2115" s="7">
        <v>111.672</v>
      </c>
      <c r="L2115" t="s">
        <v>187</v>
      </c>
    </row>
    <row r="2116" spans="1:12" x14ac:dyDescent="0.35">
      <c r="A2116" t="s">
        <v>151</v>
      </c>
      <c r="B2116" t="s">
        <v>179</v>
      </c>
      <c r="C2116" t="s">
        <v>25</v>
      </c>
      <c r="D2116">
        <f>VLOOKUP(мпф1[[#This Row],[Номенклатура]],[1]!Таблица213[[product_name]:[упаковка]],7,FALSE)</f>
        <v>959</v>
      </c>
      <c r="E2116" t="s">
        <v>85</v>
      </c>
      <c r="F2116" s="7">
        <v>905.56582846897606</v>
      </c>
      <c r="G2116" t="str">
        <f>VLOOKUP(мпф1[[#This Row],[артикул]],[1]!Таблица213[[code]:[упаковка]],4,FALSE)</f>
        <v>ОХЛ</v>
      </c>
      <c r="H2116" t="str">
        <f>VLOOKUP(мпф1[[#This Row],[артикул]],[1]!Таблица213[[code]:[упаковка]],5,FALSE)</f>
        <v>табак</v>
      </c>
      <c r="I2116" s="7" cm="1">
        <f t="array" ref="I2116">INDEX('[1]прайс ЗПП'!$A$1:$D$1080,MATCH(1,(мпф1[[#This Row],[артикул]]='[1]прайс ЗПП'!$B$1:$B$1080)*(мпф1[[#This Row],[Source.Name.1]]='[1]прайс ЗПП'!$A$1:$A$1080),0),4)</f>
        <v>682.68979292965514</v>
      </c>
      <c r="J2116" s="7">
        <f>мпф1[[#This Row],[цена]]*мпф1[[#This Row],[объем]]</f>
        <v>618220.54792165686</v>
      </c>
      <c r="K2116" s="7">
        <v>6042.8539999999994</v>
      </c>
      <c r="L2116" t="s">
        <v>187</v>
      </c>
    </row>
    <row r="2117" spans="1:12" x14ac:dyDescent="0.35">
      <c r="A2117" t="s">
        <v>151</v>
      </c>
      <c r="B2117" t="s">
        <v>179</v>
      </c>
      <c r="C2117" t="s">
        <v>25</v>
      </c>
      <c r="D2117">
        <f>VLOOKUP(мпф1[[#This Row],[Номенклатура]],[1]!Таблица213[[product_name]:[упаковка]],7,FALSE)</f>
        <v>952</v>
      </c>
      <c r="E2117" t="s">
        <v>86</v>
      </c>
      <c r="F2117" s="7">
        <v>3381.7745719935174</v>
      </c>
      <c r="G2117" t="str">
        <f>VLOOKUP(мпф1[[#This Row],[артикул]],[1]!Таблица213[[code]:[упаковка]],4,FALSE)</f>
        <v>ОХЛ</v>
      </c>
      <c r="H2117" t="str">
        <f>VLOOKUP(мпф1[[#This Row],[артикул]],[1]!Таблица213[[code]:[упаковка]],5,FALSE)</f>
        <v>голень</v>
      </c>
      <c r="I2117" s="7" cm="1">
        <f t="array" ref="I2117">INDEX('[1]прайс ЗПП'!$A$1:$D$1080,MATCH(1,(мпф1[[#This Row],[артикул]]='[1]прайс ЗПП'!$B$1:$B$1080)*(мпф1[[#This Row],[Source.Name.1]]='[1]прайс ЗПП'!$A$1:$A$1080),0),4)</f>
        <v>893.17981197351094</v>
      </c>
      <c r="J2117" s="7">
        <f>мпф1[[#This Row],[цена]]*мпф1[[#This Row],[объем]]</f>
        <v>3020532.7763499701</v>
      </c>
      <c r="K2117" s="7">
        <v>665.5</v>
      </c>
      <c r="L2117" t="s">
        <v>187</v>
      </c>
    </row>
    <row r="2118" spans="1:12" x14ac:dyDescent="0.35">
      <c r="A2118" t="s">
        <v>151</v>
      </c>
      <c r="B2118" t="s">
        <v>179</v>
      </c>
      <c r="C2118" t="s">
        <v>25</v>
      </c>
      <c r="D2118">
        <f>VLOOKUP(мпф1[[#This Row],[Номенклатура]],[1]!Таблица213[[product_name]:[упаковка]],7,FALSE)</f>
        <v>953</v>
      </c>
      <c r="E2118" t="s">
        <v>87</v>
      </c>
      <c r="F2118" s="7">
        <v>3373.8410349064857</v>
      </c>
      <c r="G2118" t="str">
        <f>VLOOKUP(мпф1[[#This Row],[артикул]],[1]!Таблица213[[code]:[упаковка]],4,FALSE)</f>
        <v>ОХЛ</v>
      </c>
      <c r="H2118" t="str">
        <f>VLOOKUP(мпф1[[#This Row],[артикул]],[1]!Таблица213[[code]:[упаковка]],5,FALSE)</f>
        <v>бедро</v>
      </c>
      <c r="I2118" s="7" cm="1">
        <f t="array" ref="I2118">INDEX('[1]прайс ЗПП'!$A$1:$D$1080,MATCH(1,(мпф1[[#This Row],[артикул]]='[1]прайс ЗПП'!$B$1:$B$1080)*(мпф1[[#This Row],[Source.Name.1]]='[1]прайс ЗПП'!$A$1:$A$1080),0),4)</f>
        <v>907.72145367885093</v>
      </c>
      <c r="J2118" s="7">
        <f>мпф1[[#This Row],[цена]]*мпф1[[#This Row],[объем]]</f>
        <v>3062507.8886866742</v>
      </c>
      <c r="K2118" s="7">
        <v>47.2</v>
      </c>
      <c r="L2118" t="s">
        <v>187</v>
      </c>
    </row>
    <row r="2119" spans="1:12" x14ac:dyDescent="0.35">
      <c r="A2119" t="s">
        <v>151</v>
      </c>
      <c r="B2119" t="s">
        <v>179</v>
      </c>
      <c r="C2119" t="s">
        <v>25</v>
      </c>
      <c r="D2119">
        <f>VLOOKUP(мпф1[[#This Row],[Номенклатура]],[1]!Таблица213[[product_name]:[упаковка]],7,FALSE)</f>
        <v>954</v>
      </c>
      <c r="E2119" t="s">
        <v>191</v>
      </c>
      <c r="F2119" s="7">
        <v>562.36834378386402</v>
      </c>
      <c r="G2119" t="str">
        <f>VLOOKUP(мпф1[[#This Row],[артикул]],[1]!Таблица213[[code]:[упаковка]],4,FALSE)</f>
        <v>ОХЛ</v>
      </c>
      <c r="H2119" t="str">
        <f>VLOOKUP(мпф1[[#This Row],[артикул]],[1]!Таблица213[[code]:[упаковка]],5,FALSE)</f>
        <v>филе</v>
      </c>
      <c r="I2119" s="7" cm="1">
        <f t="array" ref="I2119">INDEX('[1]прайс ЗПП'!$A$1:$D$1080,MATCH(1,(мпф1[[#This Row],[артикул]]='[1]прайс ЗПП'!$B$1:$B$1080)*(мпф1[[#This Row],[Source.Name.1]]='[1]прайс ЗПП'!$A$1:$A$1080),0),4)</f>
        <v>1099.8750845359223</v>
      </c>
      <c r="J2119" s="7">
        <f>мпф1[[#This Row],[цена]]*мпф1[[#This Row],[объем]]</f>
        <v>618534.92965960398</v>
      </c>
      <c r="K2119" s="7">
        <v>13747</v>
      </c>
      <c r="L2119" t="s">
        <v>187</v>
      </c>
    </row>
    <row r="2120" spans="1:12" x14ac:dyDescent="0.35">
      <c r="A2120" t="s">
        <v>151</v>
      </c>
      <c r="B2120" t="s">
        <v>179</v>
      </c>
      <c r="C2120" t="s">
        <v>25</v>
      </c>
      <c r="D2120">
        <f>VLOOKUP(мпф1[[#This Row],[Номенклатура]],[1]!Таблица213[[product_name]:[упаковка]],7,FALSE)</f>
        <v>958</v>
      </c>
      <c r="E2120" s="22" t="s">
        <v>58</v>
      </c>
      <c r="F2120" s="7">
        <v>1913.5171638967311</v>
      </c>
      <c r="G2120" t="str">
        <f>VLOOKUP(мпф1[[#This Row],[артикул]],[1]!Таблица213[[code]:[упаковка]],4,FALSE)</f>
        <v>ОХЛ</v>
      </c>
      <c r="H2120" t="str">
        <f>VLOOKUP(мпф1[[#This Row],[артикул]],[1]!Таблица213[[code]:[упаковка]],5,FALSE)</f>
        <v>табак</v>
      </c>
      <c r="I2120" s="7" cm="1">
        <f t="array" ref="I2120">INDEX('[1]прайс ЗПП'!$A$1:$D$1080,MATCH(1,(мпф1[[#This Row],[артикул]]='[1]прайс ЗПП'!$B$1:$B$1080)*(мпф1[[#This Row],[Source.Name.1]]='[1]прайс ЗПП'!$A$1:$A$1080),0),4)</f>
        <v>782.08453576687157</v>
      </c>
      <c r="J2120" s="7">
        <f>мпф1[[#This Row],[цена]]*мпф1[[#This Row],[объем]]</f>
        <v>1496532.1828081156</v>
      </c>
      <c r="K2120" s="7">
        <v>4734.8</v>
      </c>
      <c r="L2120" t="s">
        <v>187</v>
      </c>
    </row>
    <row r="2121" spans="1:12" x14ac:dyDescent="0.35">
      <c r="A2121" t="s">
        <v>151</v>
      </c>
      <c r="B2121" t="s">
        <v>179</v>
      </c>
      <c r="C2121" t="s">
        <v>25</v>
      </c>
      <c r="D2121">
        <f>VLOOKUP(мпф1[[#This Row],[Номенклатура]],[1]!Таблица213[[product_name]:[упаковка]],7,FALSE)</f>
        <v>205</v>
      </c>
      <c r="E2121" t="s">
        <v>88</v>
      </c>
      <c r="F2121" s="7">
        <v>2879.6565567838788</v>
      </c>
      <c r="G2121" t="str">
        <f>VLOOKUP(мпф1[[#This Row],[артикул]],[1]!Таблица213[[code]:[упаковка]],4,FALSE)</f>
        <v>ОХЛ</v>
      </c>
      <c r="H2121" t="str">
        <f>VLOOKUP(мпф1[[#This Row],[артикул]],[1]!Таблица213[[code]:[упаковка]],5,FALSE)</f>
        <v>рагу</v>
      </c>
      <c r="I2121" s="7" cm="1">
        <f t="array" ref="I2121">INDEX('[1]прайс ЗПП'!$A$1:$D$1080,MATCH(1,(мпф1[[#This Row],[артикул]]='[1]прайс ЗПП'!$B$1:$B$1080)*(мпф1[[#This Row],[Source.Name.1]]='[1]прайс ЗПП'!$A$1:$A$1080),0),4)</f>
        <v>603.19488870785608</v>
      </c>
      <c r="J2121" s="7">
        <f>мпф1[[#This Row],[цена]]*мпф1[[#This Row],[объем]]</f>
        <v>1736994.1162860999</v>
      </c>
      <c r="K2121" s="7">
        <v>107.9</v>
      </c>
      <c r="L2121" t="s">
        <v>187</v>
      </c>
    </row>
    <row r="2122" spans="1:12" x14ac:dyDescent="0.35">
      <c r="A2122" t="s">
        <v>151</v>
      </c>
      <c r="B2122" t="s">
        <v>179</v>
      </c>
      <c r="C2122" t="s">
        <v>25</v>
      </c>
      <c r="D2122">
        <f>VLOOKUP(мпф1[[#This Row],[Номенклатура]],[1]!Таблица213[[product_name]:[упаковка]],7,FALSE)</f>
        <v>961</v>
      </c>
      <c r="E2122" t="s">
        <v>89</v>
      </c>
      <c r="F2122" s="7">
        <v>567.30748956934553</v>
      </c>
      <c r="G2122" t="str">
        <f>VLOOKUP(мпф1[[#This Row],[артикул]],[1]!Таблица213[[code]:[упаковка]],4,FALSE)</f>
        <v>ОХЛ</v>
      </c>
      <c r="H2122" t="str">
        <f>VLOOKUP(мпф1[[#This Row],[артикул]],[1]!Таблица213[[code]:[упаковка]],5,FALSE)</f>
        <v>табак</v>
      </c>
      <c r="I2122" s="7" cm="1">
        <f t="array" ref="I2122">INDEX('[1]прайс ЗПП'!$A$1:$D$1080,MATCH(1,(мпф1[[#This Row],[артикул]]='[1]прайс ЗПП'!$B$1:$B$1080)*(мпф1[[#This Row],[Source.Name.1]]='[1]прайс ЗПП'!$A$1:$A$1080),0),4)</f>
        <v>771.34790253845608</v>
      </c>
      <c r="J2122" s="7">
        <f>мпф1[[#This Row],[цена]]*мпф1[[#This Row],[объем]]</f>
        <v>437591.44217367173</v>
      </c>
      <c r="K2122" s="7">
        <v>1754.0003760445682</v>
      </c>
      <c r="L2122" t="s">
        <v>187</v>
      </c>
    </row>
    <row r="2123" spans="1:12" x14ac:dyDescent="0.35">
      <c r="A2123" t="s">
        <v>151</v>
      </c>
      <c r="B2123" t="s">
        <v>179</v>
      </c>
      <c r="C2123" t="s">
        <v>25</v>
      </c>
      <c r="D2123">
        <f>VLOOKUP(мпф1[[#This Row],[Номенклатура]],[1]!Таблица213[[product_name]:[упаковка]],7,FALSE)</f>
        <v>960</v>
      </c>
      <c r="E2123" t="s">
        <v>189</v>
      </c>
      <c r="F2123" s="7">
        <v>332.03880137123866</v>
      </c>
      <c r="G2123" t="str">
        <f>VLOOKUP(мпф1[[#This Row],[артикул]],[1]!Таблица213[[code]:[упаковка]],4,FALSE)</f>
        <v>ОХЛ</v>
      </c>
      <c r="H2123" t="str">
        <f>VLOOKUP(мпф1[[#This Row],[артикул]],[1]!Таблица213[[code]:[упаковка]],5,FALSE)</f>
        <v>крыло</v>
      </c>
      <c r="I2123" s="7" cm="1">
        <f t="array" ref="I2123">INDEX('[1]прайс ЗПП'!$A$1:$D$1080,MATCH(1,(мпф1[[#This Row],[артикул]]='[1]прайс ЗПП'!$B$1:$B$1080)*(мпф1[[#This Row],[Source.Name.1]]='[1]прайс ЗПП'!$A$1:$A$1080),0),4)</f>
        <v>856.67509288490965</v>
      </c>
      <c r="J2123" s="7">
        <f>мпф1[[#This Row],[цена]]*мпф1[[#This Row],[объем]]</f>
        <v>284449.37100609997</v>
      </c>
      <c r="K2123" s="7">
        <v>109.2</v>
      </c>
      <c r="L2123" t="s">
        <v>187</v>
      </c>
    </row>
    <row r="2124" spans="1:12" x14ac:dyDescent="0.35">
      <c r="A2124" t="s">
        <v>151</v>
      </c>
      <c r="B2124" t="s">
        <v>179</v>
      </c>
      <c r="C2124" t="s">
        <v>25</v>
      </c>
      <c r="D2124">
        <f>VLOOKUP(мпф1[[#This Row],[Номенклатура]],[1]!Таблица213[[product_name]:[упаковка]],7,FALSE)</f>
        <v>1064</v>
      </c>
      <c r="E2124" t="s">
        <v>62</v>
      </c>
      <c r="F2124" s="7">
        <v>1692.298096452932</v>
      </c>
      <c r="G2124" t="str">
        <f>VLOOKUP(мпф1[[#This Row],[артикул]],[1]!Таблица213[[code]:[упаковка]],4,FALSE)</f>
        <v>ОХЛ</v>
      </c>
      <c r="H2124" t="str">
        <f>VLOOKUP(мпф1[[#This Row],[артикул]],[1]!Таблица213[[code]:[упаковка]],5,FALSE)</f>
        <v>бедро</v>
      </c>
      <c r="I2124" s="7" cm="1">
        <f t="array" ref="I2124">INDEX('[1]прайс ЗПП'!$A$1:$D$1080,MATCH(1,(мпф1[[#This Row],[артикул]]='[1]прайс ЗПП'!$B$1:$B$1080)*(мпф1[[#This Row],[Source.Name.1]]='[1]прайс ЗПП'!$A$1:$A$1080),0),4)</f>
        <v>876.64068777890282</v>
      </c>
      <c r="J2124" s="7">
        <f>мпф1[[#This Row],[цена]]*мпф1[[#This Row],[объем]]</f>
        <v>1483537.3672014263</v>
      </c>
      <c r="K2124" s="7">
        <v>8794.7999999999993</v>
      </c>
      <c r="L2124" t="s">
        <v>187</v>
      </c>
    </row>
    <row r="2125" spans="1:12" x14ac:dyDescent="0.35">
      <c r="A2125" t="s">
        <v>151</v>
      </c>
      <c r="B2125" t="s">
        <v>179</v>
      </c>
      <c r="C2125" t="s">
        <v>25</v>
      </c>
      <c r="D2125">
        <f>VLOOKUP(мпф1[[#This Row],[Номенклатура]],[1]!Таблица213[[product_name]:[упаковка]],7,FALSE)</f>
        <v>1066</v>
      </c>
      <c r="E2125" t="s">
        <v>63</v>
      </c>
      <c r="F2125" s="7">
        <v>1912.2138219605768</v>
      </c>
      <c r="G2125" t="str">
        <f>VLOOKUP(мпф1[[#This Row],[артикул]],[1]!Таблица213[[code]:[упаковка]],4,FALSE)</f>
        <v>ОХЛ</v>
      </c>
      <c r="H2125" t="str">
        <f>VLOOKUP(мпф1[[#This Row],[артикул]],[1]!Таблица213[[code]:[упаковка]],5,FALSE)</f>
        <v>бедро</v>
      </c>
      <c r="I2125" s="7" cm="1">
        <f t="array" ref="I2125">INDEX('[1]прайс ЗПП'!$A$1:$D$1080,MATCH(1,(мпф1[[#This Row],[артикул]]='[1]прайс ЗПП'!$B$1:$B$1080)*(мпф1[[#This Row],[Source.Name.1]]='[1]прайс ЗПП'!$A$1:$A$1080),0),4)</f>
        <v>882.13253533407737</v>
      </c>
      <c r="J2125" s="7">
        <f>мпф1[[#This Row],[цена]]*мпф1[[#This Row],[объем]]</f>
        <v>1686826.0268669496</v>
      </c>
      <c r="K2125" s="7">
        <v>103.26305684866185</v>
      </c>
      <c r="L2125" t="s">
        <v>187</v>
      </c>
    </row>
    <row r="2126" spans="1:12" x14ac:dyDescent="0.35">
      <c r="A2126" t="s">
        <v>151</v>
      </c>
      <c r="B2126" t="s">
        <v>179</v>
      </c>
      <c r="C2126" t="s">
        <v>25</v>
      </c>
      <c r="D2126">
        <f>VLOOKUP(мпф1[[#This Row],[Номенклатура]],[1]!Таблица213[[product_name]:[упаковка]],7,FALSE)</f>
        <v>1065</v>
      </c>
      <c r="E2126" t="s">
        <v>64</v>
      </c>
      <c r="F2126" s="7">
        <v>339.99737347748447</v>
      </c>
      <c r="G2126" t="str">
        <f>VLOOKUP(мпф1[[#This Row],[артикул]],[1]!Таблица213[[code]:[упаковка]],4,FALSE)</f>
        <v>ОХЛ</v>
      </c>
      <c r="H2126" t="str">
        <f>VLOOKUP(мпф1[[#This Row],[артикул]],[1]!Таблица213[[code]:[упаковка]],5,FALSE)</f>
        <v>филе</v>
      </c>
      <c r="I2126" s="7" cm="1">
        <f t="array" ref="I2126">INDEX('[1]прайс ЗПП'!$A$1:$D$1080,MATCH(1,(мпф1[[#This Row],[артикул]]='[1]прайс ЗПП'!$B$1:$B$1080)*(мпф1[[#This Row],[Source.Name.1]]='[1]прайс ЗПП'!$A$1:$A$1080),0),4)</f>
        <v>1039.0149704468993</v>
      </c>
      <c r="J2126" s="7">
        <f>мпф1[[#This Row],[цена]]*мпф1[[#This Row],[объем]]</f>
        <v>353262.36095573189</v>
      </c>
      <c r="K2126" s="7">
        <v>2195.6180111153894</v>
      </c>
      <c r="L2126" t="s">
        <v>187</v>
      </c>
    </row>
    <row r="2127" spans="1:12" x14ac:dyDescent="0.35">
      <c r="A2127" t="s">
        <v>151</v>
      </c>
      <c r="B2127" t="s">
        <v>179</v>
      </c>
      <c r="C2127" t="s">
        <v>25</v>
      </c>
      <c r="D2127">
        <f>VLOOKUP(мпф1[[#This Row],[Номенклатура]],[1]!Таблица213[[product_name]:[упаковка]],7,FALSE)</f>
        <v>744</v>
      </c>
      <c r="E2127" t="s">
        <v>92</v>
      </c>
      <c r="F2127" s="7">
        <v>7320.229277368262</v>
      </c>
      <c r="G2127" t="str">
        <f>VLOOKUP(мпф1[[#This Row],[артикул]],[1]!Таблица213[[code]:[упаковка]],4,FALSE)</f>
        <v>ОХЛ</v>
      </c>
      <c r="H2127" t="str">
        <f>VLOOKUP(мпф1[[#This Row],[артикул]],[1]!Таблица213[[code]:[упаковка]],5,FALSE)</f>
        <v>шея</v>
      </c>
      <c r="I2127" s="7" cm="1">
        <f t="array" ref="I2127">INDEX('[1]прайс ЗПП'!$A$1:$D$1080,MATCH(1,(мпф1[[#This Row],[артикул]]='[1]прайс ЗПП'!$B$1:$B$1080)*(мпф1[[#This Row],[Source.Name.1]]='[1]прайс ЗПП'!$A$1:$A$1080),0),4)</f>
        <v>350.33238811717894</v>
      </c>
      <c r="J2127" s="7">
        <f>мпф1[[#This Row],[цена]]*мпф1[[#This Row],[объем]]</f>
        <v>2564513.4043057142</v>
      </c>
      <c r="K2127" s="7">
        <v>185.58272842058585</v>
      </c>
      <c r="L2127" t="s">
        <v>187</v>
      </c>
    </row>
    <row r="2128" spans="1:12" x14ac:dyDescent="0.35">
      <c r="A2128" t="s">
        <v>151</v>
      </c>
      <c r="B2128" t="s">
        <v>192</v>
      </c>
      <c r="C2128" t="s">
        <v>25</v>
      </c>
      <c r="D2128">
        <f>VLOOKUP(мпф1[[#This Row],[Номенклатура]],[1]!Таблица213[[product_name]:[упаковка]],7,FALSE)</f>
        <v>701</v>
      </c>
      <c r="E2128" t="s">
        <v>26</v>
      </c>
      <c r="F2128" s="7">
        <v>2102.5601854874826</v>
      </c>
      <c r="G2128" t="str">
        <f>VLOOKUP(мпф1[[#This Row],[артикул]],[1]!Таблица213[[code]:[упаковка]],4,FALSE)</f>
        <v>ОХЛ</v>
      </c>
      <c r="H2128" t="str">
        <f>VLOOKUP(мпф1[[#This Row],[артикул]],[1]!Таблица213[[code]:[упаковка]],5,FALSE)</f>
        <v>тушка</v>
      </c>
      <c r="I2128" s="7" cm="1">
        <f t="array" ref="I2128">INDEX('[1]прайс ЗПП'!$A$1:$D$1080,MATCH(1,(мпф1[[#This Row],[артикул]]='[1]прайс ЗПП'!$B$1:$B$1080)*(мпф1[[#This Row],[Source.Name.1]]='[1]прайс ЗПП'!$A$1:$A$1080),0),4)</f>
        <v>831.78370925650859</v>
      </c>
      <c r="J2128" s="7">
        <f>мпф1[[#This Row],[цена]]*мпф1[[#This Row],[объем]]</f>
        <v>1748875.3100198309</v>
      </c>
      <c r="K2128" s="7">
        <v>2831.1789353453605</v>
      </c>
      <c r="L2128" t="s">
        <v>187</v>
      </c>
    </row>
    <row r="2129" spans="1:12" x14ac:dyDescent="0.35">
      <c r="A2129" t="s">
        <v>151</v>
      </c>
      <c r="B2129" t="s">
        <v>192</v>
      </c>
      <c r="C2129" t="s">
        <v>25</v>
      </c>
      <c r="D2129">
        <f>VLOOKUP(мпф1[[#This Row],[Номенклатура]],[1]!Таблица213[[product_name]:[упаковка]],7,FALSE)</f>
        <v>702</v>
      </c>
      <c r="E2129" t="s">
        <v>72</v>
      </c>
      <c r="F2129" s="7">
        <v>2570.4105659424463</v>
      </c>
      <c r="G2129" t="str">
        <f>VLOOKUP(мпф1[[#This Row],[артикул]],[1]!Таблица213[[code]:[упаковка]],4,FALSE)</f>
        <v>ОХЛ</v>
      </c>
      <c r="H2129" t="str">
        <f>VLOOKUP(мпф1[[#This Row],[артикул]],[1]!Таблица213[[code]:[упаковка]],5,FALSE)</f>
        <v>тушка</v>
      </c>
      <c r="I2129" s="7" cm="1">
        <f t="array" ref="I2129">INDEX('[1]прайс ЗПП'!$A$1:$D$1080,MATCH(1,(мпф1[[#This Row],[артикул]]='[1]прайс ЗПП'!$B$1:$B$1080)*(мпф1[[#This Row],[Source.Name.1]]='[1]прайс ЗПП'!$A$1:$A$1080),0),4)</f>
        <v>800.32562404772534</v>
      </c>
      <c r="J2129" s="7">
        <f>мпф1[[#This Row],[цена]]*мпф1[[#This Row],[объем]]</f>
        <v>2057165.4402467553</v>
      </c>
      <c r="K2129" s="7">
        <v>966.69125563947102</v>
      </c>
      <c r="L2129" t="s">
        <v>187</v>
      </c>
    </row>
    <row r="2130" spans="1:12" x14ac:dyDescent="0.35">
      <c r="A2130" t="s">
        <v>151</v>
      </c>
      <c r="B2130" t="s">
        <v>192</v>
      </c>
      <c r="C2130" t="s">
        <v>25</v>
      </c>
      <c r="D2130">
        <f>VLOOKUP(мпф1[[#This Row],[Номенклатура]],[1]!Таблица213[[product_name]:[упаковка]],7,FALSE)</f>
        <v>710</v>
      </c>
      <c r="E2130" t="s">
        <v>28</v>
      </c>
      <c r="F2130" s="7">
        <v>3114.8322537373119</v>
      </c>
      <c r="G2130" t="str">
        <f>VLOOKUP(мпф1[[#This Row],[артикул]],[1]!Таблица213[[code]:[упаковка]],4,FALSE)</f>
        <v>ОХЛ</v>
      </c>
      <c r="H2130" t="str">
        <f>VLOOKUP(мпф1[[#This Row],[артикул]],[1]!Таблица213[[code]:[упаковка]],5,FALSE)</f>
        <v>бедро</v>
      </c>
      <c r="I2130" s="7" cm="1">
        <f t="array" ref="I2130">INDEX('[1]прайс ЗПП'!$A$1:$D$1080,MATCH(1,(мпф1[[#This Row],[артикул]]='[1]прайс ЗПП'!$B$1:$B$1080)*(мпф1[[#This Row],[Source.Name.1]]='[1]прайс ЗПП'!$A$1:$A$1080),0),4)</f>
        <v>848.1474629904244</v>
      </c>
      <c r="J2130" s="7">
        <f>мпф1[[#This Row],[цена]]*мпф1[[#This Row],[объем]]</f>
        <v>2641837.0736480472</v>
      </c>
      <c r="K2130" s="7">
        <v>2348.5810996440391</v>
      </c>
      <c r="L2130" t="s">
        <v>187</v>
      </c>
    </row>
    <row r="2131" spans="1:12" x14ac:dyDescent="0.35">
      <c r="A2131" t="s">
        <v>151</v>
      </c>
      <c r="B2131" t="s">
        <v>192</v>
      </c>
      <c r="C2131" t="s">
        <v>25</v>
      </c>
      <c r="D2131">
        <f>VLOOKUP(мпф1[[#This Row],[Номенклатура]],[1]!Таблица213[[product_name]:[упаковка]],7,FALSE)</f>
        <v>711</v>
      </c>
      <c r="E2131" t="s">
        <v>73</v>
      </c>
      <c r="F2131" s="7">
        <v>13630.123055078593</v>
      </c>
      <c r="G2131" t="str">
        <f>VLOOKUP(мпф1[[#This Row],[артикул]],[1]!Таблица213[[code]:[упаковка]],4,FALSE)</f>
        <v>ОХЛ</v>
      </c>
      <c r="H2131" t="str">
        <f>VLOOKUP(мпф1[[#This Row],[артикул]],[1]!Таблица213[[code]:[упаковка]],5,FALSE)</f>
        <v>бедро</v>
      </c>
      <c r="I2131" s="7" cm="1">
        <f t="array" ref="I2131">INDEX('[1]прайс ЗПП'!$A$1:$D$1080,MATCH(1,(мпф1[[#This Row],[артикул]]='[1]прайс ЗПП'!$B$1:$B$1080)*(мпф1[[#This Row],[Source.Name.1]]='[1]прайс ЗПП'!$A$1:$A$1080),0),4)</f>
        <v>817.44923356040113</v>
      </c>
      <c r="J2131" s="7">
        <f>мпф1[[#This Row],[цена]]*мпф1[[#This Row],[объем]]</f>
        <v>11141933.64470795</v>
      </c>
      <c r="K2131" s="7">
        <v>2365.4545695002635</v>
      </c>
      <c r="L2131" t="s">
        <v>187</v>
      </c>
    </row>
    <row r="2132" spans="1:12" x14ac:dyDescent="0.35">
      <c r="A2132" t="s">
        <v>151</v>
      </c>
      <c r="B2132" t="s">
        <v>192</v>
      </c>
      <c r="C2132" t="s">
        <v>25</v>
      </c>
      <c r="D2132">
        <f>VLOOKUP(мпф1[[#This Row],[Номенклатура]],[1]!Таблица213[[product_name]:[упаковка]],7,FALSE)</f>
        <v>712</v>
      </c>
      <c r="E2132" t="s">
        <v>30</v>
      </c>
      <c r="F2132" s="7">
        <v>2339.2150152540185</v>
      </c>
      <c r="G2132" t="str">
        <f>VLOOKUP(мпф1[[#This Row],[артикул]],[1]!Таблица213[[code]:[упаковка]],4,FALSE)</f>
        <v>ОХЛ</v>
      </c>
      <c r="H2132" t="str">
        <f>VLOOKUP(мпф1[[#This Row],[артикул]],[1]!Таблица213[[code]:[упаковка]],5,FALSE)</f>
        <v>голень</v>
      </c>
      <c r="I2132" s="7" cm="1">
        <f t="array" ref="I2132">INDEX('[1]прайс ЗПП'!$A$1:$D$1080,MATCH(1,(мпф1[[#This Row],[артикул]]='[1]прайс ЗПП'!$B$1:$B$1080)*(мпф1[[#This Row],[Source.Name.1]]='[1]прайс ЗПП'!$A$1:$A$1080),0),4)</f>
        <v>882.08395965504735</v>
      </c>
      <c r="J2132" s="7">
        <f>мпф1[[#This Row],[цена]]*мпф1[[#This Row],[объем]]</f>
        <v>2063384.0431398065</v>
      </c>
      <c r="K2132" s="7">
        <v>574.19233840695097</v>
      </c>
      <c r="L2132" t="s">
        <v>187</v>
      </c>
    </row>
    <row r="2133" spans="1:12" x14ac:dyDescent="0.35">
      <c r="A2133" t="s">
        <v>151</v>
      </c>
      <c r="B2133" t="s">
        <v>192</v>
      </c>
      <c r="C2133" t="s">
        <v>25</v>
      </c>
      <c r="D2133">
        <f>VLOOKUP(мпф1[[#This Row],[Номенклатура]],[1]!Таблица213[[product_name]:[упаковка]],7,FALSE)</f>
        <v>713</v>
      </c>
      <c r="E2133" t="s">
        <v>74</v>
      </c>
      <c r="F2133" s="7">
        <v>4668.2369170941829</v>
      </c>
      <c r="G2133" t="str">
        <f>VLOOKUP(мпф1[[#This Row],[артикул]],[1]!Таблица213[[code]:[упаковка]],4,FALSE)</f>
        <v>ОХЛ</v>
      </c>
      <c r="H2133" t="str">
        <f>VLOOKUP(мпф1[[#This Row],[артикул]],[1]!Таблица213[[code]:[упаковка]],5,FALSE)</f>
        <v>голень</v>
      </c>
      <c r="I2133" s="7" cm="1">
        <f t="array" ref="I2133">INDEX('[1]прайс ЗПП'!$A$1:$D$1080,MATCH(1,(мпф1[[#This Row],[артикул]]='[1]прайс ЗПП'!$B$1:$B$1080)*(мпф1[[#This Row],[Source.Name.1]]='[1]прайс ЗПП'!$A$1:$A$1080),0),4)</f>
        <v>849.71775061519179</v>
      </c>
      <c r="J2133" s="7">
        <f>мпф1[[#This Row],[цена]]*мпф1[[#This Row],[объем]]</f>
        <v>3966683.7725320668</v>
      </c>
      <c r="K2133" s="7">
        <v>2312.5195274727848</v>
      </c>
      <c r="L2133" t="s">
        <v>187</v>
      </c>
    </row>
    <row r="2134" spans="1:12" x14ac:dyDescent="0.35">
      <c r="A2134" t="s">
        <v>151</v>
      </c>
      <c r="B2134" t="s">
        <v>192</v>
      </c>
      <c r="C2134" t="s">
        <v>25</v>
      </c>
      <c r="D2134">
        <f>VLOOKUP(мпф1[[#This Row],[Номенклатура]],[1]!Таблица213[[product_name]:[упаковка]],7,FALSE)</f>
        <v>714</v>
      </c>
      <c r="E2134" t="s">
        <v>32</v>
      </c>
      <c r="F2134" s="7">
        <v>2722.5500585844379</v>
      </c>
      <c r="G2134" t="str">
        <f>VLOOKUP(мпф1[[#This Row],[артикул]],[1]!Таблица213[[code]:[упаковка]],4,FALSE)</f>
        <v>ОХЛ</v>
      </c>
      <c r="H2134" t="str">
        <f>VLOOKUP(мпф1[[#This Row],[артикул]],[1]!Таблица213[[code]:[упаковка]],5,FALSE)</f>
        <v>крыло</v>
      </c>
      <c r="I2134" s="7" cm="1">
        <f t="array" ref="I2134">INDEX('[1]прайс ЗПП'!$A$1:$D$1080,MATCH(1,(мпф1[[#This Row],[артикул]]='[1]прайс ЗПП'!$B$1:$B$1080)*(мпф1[[#This Row],[Source.Name.1]]='[1]прайс ЗПП'!$A$1:$A$1080),0),4)</f>
        <v>864.8588524341136</v>
      </c>
      <c r="J2134" s="7">
        <f>мпф1[[#This Row],[цена]]*мпф1[[#This Row],[объем]]</f>
        <v>2354621.5193617656</v>
      </c>
      <c r="K2134" s="7">
        <v>2446.7025082722971</v>
      </c>
      <c r="L2134" t="s">
        <v>187</v>
      </c>
    </row>
    <row r="2135" spans="1:12" x14ac:dyDescent="0.35">
      <c r="A2135" t="s">
        <v>151</v>
      </c>
      <c r="B2135" t="s">
        <v>192</v>
      </c>
      <c r="C2135" t="s">
        <v>25</v>
      </c>
      <c r="D2135">
        <f>VLOOKUP(мпф1[[#This Row],[Номенклатура]],[1]!Таблица213[[product_name]:[упаковка]],7,FALSE)</f>
        <v>715</v>
      </c>
      <c r="E2135" t="s">
        <v>75</v>
      </c>
      <c r="F2135" s="7">
        <v>5838.2112456502391</v>
      </c>
      <c r="G2135" t="str">
        <f>VLOOKUP(мпф1[[#This Row],[артикул]],[1]!Таблица213[[code]:[упаковка]],4,FALSE)</f>
        <v>ОХЛ</v>
      </c>
      <c r="H2135" t="str">
        <f>VLOOKUP(мпф1[[#This Row],[артикул]],[1]!Таблица213[[code]:[упаковка]],5,FALSE)</f>
        <v>крыло</v>
      </c>
      <c r="I2135" s="7" cm="1">
        <f t="array" ref="I2135">INDEX('[1]прайс ЗПП'!$A$1:$D$1080,MATCH(1,(мпф1[[#This Row],[артикул]]='[1]прайс ЗПП'!$B$1:$B$1080)*(мпф1[[#This Row],[Source.Name.1]]='[1]прайс ЗПП'!$A$1:$A$1080),0),4)</f>
        <v>834.71154717248544</v>
      </c>
      <c r="J2135" s="7">
        <f>мпф1[[#This Row],[цена]]*мпф1[[#This Row],[объем]]</f>
        <v>4873222.3415765148</v>
      </c>
      <c r="K2135" s="7">
        <v>657.40448594272721</v>
      </c>
      <c r="L2135" t="s">
        <v>187</v>
      </c>
    </row>
    <row r="2136" spans="1:12" x14ac:dyDescent="0.35">
      <c r="A2136" t="s">
        <v>151</v>
      </c>
      <c r="B2136" t="s">
        <v>192</v>
      </c>
      <c r="C2136" t="s">
        <v>25</v>
      </c>
      <c r="D2136">
        <f>VLOOKUP(мпф1[[#This Row],[Номенклатура]],[1]!Таблица213[[product_name]:[упаковка]],7,FALSE)</f>
        <v>716</v>
      </c>
      <c r="E2136" t="s">
        <v>34</v>
      </c>
      <c r="F2136" s="7">
        <v>392.23198781900987</v>
      </c>
      <c r="G2136" t="str">
        <f>VLOOKUP(мпф1[[#This Row],[артикул]],[1]!Таблица213[[code]:[упаковка]],4,FALSE)</f>
        <v>ОХЛ</v>
      </c>
      <c r="H2136" t="str">
        <f>VLOOKUP(мпф1[[#This Row],[артикул]],[1]!Таблица213[[code]:[упаковка]],5,FALSE)</f>
        <v>четвертина</v>
      </c>
      <c r="I2136" s="7" cm="1">
        <f t="array" ref="I2136">INDEX('[1]прайс ЗПП'!$A$1:$D$1080,MATCH(1,(мпф1[[#This Row],[артикул]]='[1]прайс ЗПП'!$B$1:$B$1080)*(мпф1[[#This Row],[Source.Name.1]]='[1]прайс ЗПП'!$A$1:$A$1080),0),4)</f>
        <v>827.42866446523237</v>
      </c>
      <c r="J2136" s="7">
        <f>мпф1[[#This Row],[цена]]*мпф1[[#This Row],[объем]]</f>
        <v>324543.98984162661</v>
      </c>
      <c r="K2136" s="7">
        <v>191.46496004542027</v>
      </c>
      <c r="L2136" t="s">
        <v>187</v>
      </c>
    </row>
    <row r="2137" spans="1:12" x14ac:dyDescent="0.35">
      <c r="A2137" t="s">
        <v>151</v>
      </c>
      <c r="B2137" t="s">
        <v>192</v>
      </c>
      <c r="C2137" t="s">
        <v>25</v>
      </c>
      <c r="D2137">
        <f>VLOOKUP(мпф1[[#This Row],[Номенклатура]],[1]!Таблица213[[product_name]:[упаковка]],7,FALSE)</f>
        <v>717</v>
      </c>
      <c r="E2137" t="s">
        <v>76</v>
      </c>
      <c r="F2137" s="7">
        <v>4673.5855351098953</v>
      </c>
      <c r="G2137" t="str">
        <f>VLOOKUP(мпф1[[#This Row],[артикул]],[1]!Таблица213[[code]:[упаковка]],4,FALSE)</f>
        <v>ОХЛ</v>
      </c>
      <c r="H2137" t="str">
        <f>VLOOKUP(мпф1[[#This Row],[артикул]],[1]!Таблица213[[code]:[упаковка]],5,FALSE)</f>
        <v>четвертина</v>
      </c>
      <c r="I2137" s="7" cm="1">
        <f t="array" ref="I2137">INDEX('[1]прайс ЗПП'!$A$1:$D$1080,MATCH(1,(мпф1[[#This Row],[артикул]]='[1]прайс ЗПП'!$B$1:$B$1080)*(мпф1[[#This Row],[Source.Name.1]]='[1]прайс ЗПП'!$A$1:$A$1080),0),4)</f>
        <v>800.31531983526656</v>
      </c>
      <c r="J2137" s="7">
        <f>мпф1[[#This Row],[цена]]*мпф1[[#This Row],[объем]]</f>
        <v>3740342.1023089513</v>
      </c>
      <c r="K2137" s="7">
        <v>1211.466197899322</v>
      </c>
      <c r="L2137" t="s">
        <v>187</v>
      </c>
    </row>
    <row r="2138" spans="1:12" x14ac:dyDescent="0.35">
      <c r="A2138" t="s">
        <v>151</v>
      </c>
      <c r="B2138" t="s">
        <v>192</v>
      </c>
      <c r="C2138" t="s">
        <v>25</v>
      </c>
      <c r="D2138">
        <f>VLOOKUP(мпф1[[#This Row],[Номенклатура]],[1]!Таблица213[[product_name]:[упаковка]],7,FALSE)</f>
        <v>718</v>
      </c>
      <c r="E2138" t="s">
        <v>36</v>
      </c>
      <c r="F2138" s="7">
        <v>3503.3652930818525</v>
      </c>
      <c r="G2138" t="str">
        <f>VLOOKUP(мпф1[[#This Row],[артикул]],[1]!Таблица213[[code]:[упаковка]],4,FALSE)</f>
        <v>ОХЛ</v>
      </c>
      <c r="H2138" t="str">
        <f>VLOOKUP(мпф1[[#This Row],[артикул]],[1]!Таблица213[[code]:[упаковка]],5,FALSE)</f>
        <v>филе</v>
      </c>
      <c r="I2138" s="7" cm="1">
        <f t="array" ref="I2138">INDEX('[1]прайс ЗПП'!$A$1:$D$1080,MATCH(1,(мпф1[[#This Row],[артикул]]='[1]прайс ЗПП'!$B$1:$B$1080)*(мпф1[[#This Row],[Source.Name.1]]='[1]прайс ЗПП'!$A$1:$A$1080),0),4)</f>
        <v>1118.7325439160911</v>
      </c>
      <c r="J2138" s="7">
        <f>мпф1[[#This Row],[цена]]*мпф1[[#This Row],[объем]]</f>
        <v>3919328.766596803</v>
      </c>
      <c r="K2138" s="7">
        <v>1397.5061793218313</v>
      </c>
      <c r="L2138" t="s">
        <v>187</v>
      </c>
    </row>
    <row r="2139" spans="1:12" x14ac:dyDescent="0.35">
      <c r="A2139" t="s">
        <v>151</v>
      </c>
      <c r="B2139" t="s">
        <v>192</v>
      </c>
      <c r="C2139" t="s">
        <v>25</v>
      </c>
      <c r="D2139">
        <f>VLOOKUP(мпф1[[#This Row],[Номенклатура]],[1]!Таблица213[[product_name]:[упаковка]],7,FALSE)</f>
        <v>719</v>
      </c>
      <c r="E2139" t="s">
        <v>77</v>
      </c>
      <c r="F2139" s="7">
        <v>13625.143307270859</v>
      </c>
      <c r="G2139" t="str">
        <f>VLOOKUP(мпф1[[#This Row],[артикул]],[1]!Таблица213[[code]:[упаковка]],4,FALSE)</f>
        <v>ОХЛ</v>
      </c>
      <c r="H2139" t="str">
        <f>VLOOKUP(мпф1[[#This Row],[артикул]],[1]!Таблица213[[code]:[упаковка]],5,FALSE)</f>
        <v>филе</v>
      </c>
      <c r="I2139" s="7" cm="1">
        <f t="array" ref="I2139">INDEX('[1]прайс ЗПП'!$A$1:$D$1080,MATCH(1,(мпф1[[#This Row],[артикул]]='[1]прайс ЗПП'!$B$1:$B$1080)*(мпф1[[#This Row],[Source.Name.1]]='[1]прайс ЗПП'!$A$1:$A$1080),0),4)</f>
        <v>1084.8559479232117</v>
      </c>
      <c r="J2139" s="7">
        <f>мпф1[[#This Row],[цена]]*мпф1[[#This Row],[объем]]</f>
        <v>14781317.758198932</v>
      </c>
      <c r="K2139" s="7">
        <v>185.27151073709263</v>
      </c>
      <c r="L2139" t="s">
        <v>187</v>
      </c>
    </row>
    <row r="2140" spans="1:12" x14ac:dyDescent="0.35">
      <c r="A2140" t="s">
        <v>151</v>
      </c>
      <c r="B2140" t="s">
        <v>192</v>
      </c>
      <c r="C2140" t="s">
        <v>25</v>
      </c>
      <c r="D2140">
        <f>VLOOKUP(мпф1[[#This Row],[Номенклатура]],[1]!Таблица213[[product_name]:[упаковка]],7,FALSE)</f>
        <v>727</v>
      </c>
      <c r="E2140" t="s">
        <v>38</v>
      </c>
      <c r="F2140" s="7">
        <v>2021.4825137734215</v>
      </c>
      <c r="G2140" t="str">
        <f>VLOOKUP(мпф1[[#This Row],[артикул]],[1]!Таблица213[[code]:[упаковка]],4,FALSE)</f>
        <v>ОХЛ</v>
      </c>
      <c r="H2140" t="str">
        <f>VLOOKUP(мпф1[[#This Row],[артикул]],[1]!Таблица213[[code]:[упаковка]],5,FALSE)</f>
        <v>грудка</v>
      </c>
      <c r="I2140" s="7" cm="1">
        <f t="array" ref="I2140">INDEX('[1]прайс ЗПП'!$A$1:$D$1080,MATCH(1,(мпф1[[#This Row],[артикул]]='[1]прайс ЗПП'!$B$1:$B$1080)*(мпф1[[#This Row],[Source.Name.1]]='[1]прайс ЗПП'!$A$1:$A$1080),0),4)</f>
        <v>894.04466057128036</v>
      </c>
      <c r="J2140" s="7">
        <f>мпф1[[#This Row],[цена]]*мпф1[[#This Row],[объем]]</f>
        <v>1807295.6478773372</v>
      </c>
      <c r="K2140" s="7">
        <v>7144.2</v>
      </c>
      <c r="L2140" t="s">
        <v>187</v>
      </c>
    </row>
    <row r="2141" spans="1:12" x14ac:dyDescent="0.35">
      <c r="A2141" t="s">
        <v>151</v>
      </c>
      <c r="B2141" t="s">
        <v>192</v>
      </c>
      <c r="C2141" t="s">
        <v>25</v>
      </c>
      <c r="D2141">
        <f>VLOOKUP(мпф1[[#This Row],[Номенклатура]],[1]!Таблица213[[product_name]:[упаковка]],7,FALSE)</f>
        <v>725</v>
      </c>
      <c r="E2141" t="s">
        <v>78</v>
      </c>
      <c r="F2141" s="7">
        <v>4678.5171248626984</v>
      </c>
      <c r="G2141" t="str">
        <f>VLOOKUP(мпф1[[#This Row],[артикул]],[1]!Таблица213[[code]:[упаковка]],4,FALSE)</f>
        <v>ОХЛ</v>
      </c>
      <c r="H2141" t="str">
        <f>VLOOKUP(мпф1[[#This Row],[артикул]],[1]!Таблица213[[code]:[упаковка]],5,FALSE)</f>
        <v>грудка</v>
      </c>
      <c r="I2141" s="7" cm="1">
        <f t="array" ref="I2141">INDEX('[1]прайс ЗПП'!$A$1:$D$1080,MATCH(1,(мпф1[[#This Row],[артикул]]='[1]прайс ЗПП'!$B$1:$B$1080)*(мпф1[[#This Row],[Source.Name.1]]='[1]прайс ЗПП'!$A$1:$A$1080),0),4)</f>
        <v>866.56192521659898</v>
      </c>
      <c r="J2141" s="7">
        <f>мпф1[[#This Row],[цена]]*мпф1[[#This Row],[объем]]</f>
        <v>4054224.8068798473</v>
      </c>
      <c r="K2141" s="7">
        <v>2052</v>
      </c>
      <c r="L2141" t="s">
        <v>187</v>
      </c>
    </row>
    <row r="2142" spans="1:12" x14ac:dyDescent="0.35">
      <c r="A2142" t="s">
        <v>151</v>
      </c>
      <c r="B2142" t="s">
        <v>192</v>
      </c>
      <c r="C2142" t="s">
        <v>25</v>
      </c>
      <c r="D2142">
        <f>VLOOKUP(мпф1[[#This Row],[Номенклатура]],[1]!Таблица213[[product_name]:[упаковка]],7,FALSE)</f>
        <v>721</v>
      </c>
      <c r="E2142" t="s">
        <v>183</v>
      </c>
      <c r="F2142" s="7">
        <v>74.388825276019119</v>
      </c>
      <c r="G2142" t="str">
        <f>VLOOKUP(мпф1[[#This Row],[артикул]],[1]!Таблица213[[code]:[упаковка]],4,FALSE)</f>
        <v>ОХЛ</v>
      </c>
      <c r="H2142" t="str">
        <f>VLOOKUP(мпф1[[#This Row],[артикул]],[1]!Таблица213[[code]:[упаковка]],5,FALSE)</f>
        <v>половинка</v>
      </c>
      <c r="I2142" s="7" cm="1">
        <f t="array" ref="I2142">INDEX('[1]прайс ЗПП'!$A$1:$D$1080,MATCH(1,(мпф1[[#This Row],[артикул]]='[1]прайс ЗПП'!$B$1:$B$1080)*(мпф1[[#This Row],[Source.Name.1]]='[1]прайс ЗПП'!$A$1:$A$1080),0),4)</f>
        <v>823.50206029020592</v>
      </c>
      <c r="J2142" s="7">
        <f>мпф1[[#This Row],[цена]]*мпф1[[#This Row],[объем]]</f>
        <v>61259.350877369892</v>
      </c>
      <c r="K2142" s="7">
        <v>2508.6000000000004</v>
      </c>
      <c r="L2142" t="s">
        <v>187</v>
      </c>
    </row>
    <row r="2143" spans="1:12" x14ac:dyDescent="0.35">
      <c r="A2143" t="s">
        <v>151</v>
      </c>
      <c r="B2143" t="s">
        <v>192</v>
      </c>
      <c r="C2143" t="s">
        <v>25</v>
      </c>
      <c r="D2143">
        <f>VLOOKUP(мпф1[[#This Row],[Номенклатура]],[1]!Таблица213[[product_name]:[упаковка]],7,FALSE)</f>
        <v>29</v>
      </c>
      <c r="E2143" t="s">
        <v>79</v>
      </c>
      <c r="F2143" s="7">
        <v>2176.3342270835346</v>
      </c>
      <c r="G2143" t="str">
        <f>VLOOKUP(мпф1[[#This Row],[артикул]],[1]!Таблица213[[code]:[упаковка]],4,FALSE)</f>
        <v>ОХЛ</v>
      </c>
      <c r="H2143" t="str">
        <f>VLOOKUP(мпф1[[#This Row],[артикул]],[1]!Таблица213[[code]:[упаковка]],5,FALSE)</f>
        <v>табак</v>
      </c>
      <c r="I2143" s="7" cm="1">
        <f t="array" ref="I2143">INDEX('[1]прайс ЗПП'!$A$1:$D$1080,MATCH(1,(мпф1[[#This Row],[артикул]]='[1]прайс ЗПП'!$B$1:$B$1080)*(мпф1[[#This Row],[Source.Name.1]]='[1]прайс ЗПП'!$A$1:$A$1080),0),4)</f>
        <v>758.58697868946456</v>
      </c>
      <c r="J2143" s="7">
        <f>мпф1[[#This Row],[цена]]*мпф1[[#This Row],[объем]]</f>
        <v>1650938.8059417696</v>
      </c>
      <c r="K2143" s="7">
        <v>3039.9300000000003</v>
      </c>
      <c r="L2143" t="s">
        <v>187</v>
      </c>
    </row>
    <row r="2144" spans="1:12" x14ac:dyDescent="0.35">
      <c r="A2144" t="s">
        <v>151</v>
      </c>
      <c r="B2144" t="s">
        <v>192</v>
      </c>
      <c r="C2144" t="s">
        <v>25</v>
      </c>
      <c r="D2144">
        <f>VLOOKUP(мпф1[[#This Row],[Номенклатура]],[1]!Таблица213[[product_name]:[упаковка]],7,FALSE)</f>
        <v>30</v>
      </c>
      <c r="E2144" t="s">
        <v>80</v>
      </c>
      <c r="F2144" s="7">
        <v>4667.0278425235801</v>
      </c>
      <c r="G2144" t="str">
        <f>VLOOKUP(мпф1[[#This Row],[артикул]],[1]!Таблица213[[code]:[упаковка]],4,FALSE)</f>
        <v>ОХЛ</v>
      </c>
      <c r="H2144" t="str">
        <f>VLOOKUP(мпф1[[#This Row],[артикул]],[1]!Таблица213[[code]:[упаковка]],5,FALSE)</f>
        <v>рагу</v>
      </c>
      <c r="I2144" s="7" cm="1">
        <f t="array" ref="I2144">INDEX('[1]прайс ЗПП'!$A$1:$D$1080,MATCH(1,(мпф1[[#This Row],[артикул]]='[1]прайс ЗПП'!$B$1:$B$1080)*(мпф1[[#This Row],[Source.Name.1]]='[1]прайс ЗПП'!$A$1:$A$1080),0),4)</f>
        <v>714.1095664446724</v>
      </c>
      <c r="J2144" s="7">
        <f>мпф1[[#This Row],[цена]]*мпф1[[#This Row],[объем]]</f>
        <v>3332769.2292097285</v>
      </c>
      <c r="K2144" s="7">
        <v>13302.36</v>
      </c>
      <c r="L2144" t="s">
        <v>187</v>
      </c>
    </row>
    <row r="2145" spans="1:12" x14ac:dyDescent="0.35">
      <c r="A2145" t="s">
        <v>151</v>
      </c>
      <c r="B2145" t="s">
        <v>192</v>
      </c>
      <c r="C2145" t="s">
        <v>25</v>
      </c>
      <c r="D2145">
        <f>VLOOKUP(мпф1[[#This Row],[Номенклатура]],[1]!Таблица213[[product_name]:[упаковка]],7,FALSE)</f>
        <v>781</v>
      </c>
      <c r="E2145" t="s">
        <v>188</v>
      </c>
      <c r="F2145" s="7">
        <v>2493.8699977865422</v>
      </c>
      <c r="G2145" t="str">
        <f>VLOOKUP(мпф1[[#This Row],[артикул]],[1]!Таблица213[[code]:[упаковка]],4,FALSE)</f>
        <v>ОХЛ</v>
      </c>
      <c r="H2145" t="str">
        <f>VLOOKUP(мпф1[[#This Row],[артикул]],[1]!Таблица213[[code]:[упаковка]],5,FALSE)</f>
        <v>спинка</v>
      </c>
      <c r="I2145" s="7" cm="1">
        <f t="array" ref="I2145">INDEX('[1]прайс ЗПП'!$A$1:$D$1080,MATCH(1,(мпф1[[#This Row],[артикул]]='[1]прайс ЗПП'!$B$1:$B$1080)*(мпф1[[#This Row],[Source.Name.1]]='[1]прайс ЗПП'!$A$1:$A$1080),0),4)</f>
        <v>365.37579825005639</v>
      </c>
      <c r="J2145" s="7">
        <f>мпф1[[#This Row],[цена]]*мпф1[[#This Row],[объем]]</f>
        <v>911199.74117312417</v>
      </c>
      <c r="K2145" s="7">
        <v>2282.9639999999999</v>
      </c>
      <c r="L2145" t="s">
        <v>187</v>
      </c>
    </row>
    <row r="2146" spans="1:12" x14ac:dyDescent="0.35">
      <c r="A2146" t="s">
        <v>151</v>
      </c>
      <c r="B2146" t="s">
        <v>192</v>
      </c>
      <c r="C2146" t="s">
        <v>25</v>
      </c>
      <c r="D2146">
        <f>VLOOKUP(мпф1[[#This Row],[Номенклатура]],[1]!Таблица213[[product_name]:[упаковка]],7,FALSE)</f>
        <v>730</v>
      </c>
      <c r="E2146" t="s">
        <v>45</v>
      </c>
      <c r="F2146" s="7">
        <v>620.82905282011018</v>
      </c>
      <c r="G2146" t="str">
        <f>VLOOKUP(мпф1[[#This Row],[артикул]],[1]!Таблица213[[code]:[упаковка]],4,FALSE)</f>
        <v>ОХЛ</v>
      </c>
      <c r="H2146" t="str">
        <f>VLOOKUP(мпф1[[#This Row],[артикул]],[1]!Таблица213[[code]:[упаковка]],5,FALSE)</f>
        <v>желудки</v>
      </c>
      <c r="I2146" s="7" cm="1">
        <f t="array" ref="I2146">INDEX('[1]прайс ЗПП'!$A$1:$D$1080,MATCH(1,(мпф1[[#This Row],[артикул]]='[1]прайс ЗПП'!$B$1:$B$1080)*(мпф1[[#This Row],[Source.Name.1]]='[1]прайс ЗПП'!$A$1:$A$1080),0),4)</f>
        <v>562.95922128110215</v>
      </c>
      <c r="J2146" s="7">
        <f>мпф1[[#This Row],[цена]]*мпф1[[#This Row],[объем]]</f>
        <v>349501.44012429344</v>
      </c>
      <c r="K2146" s="7">
        <v>4555.9800000000005</v>
      </c>
      <c r="L2146" t="s">
        <v>187</v>
      </c>
    </row>
    <row r="2147" spans="1:12" x14ac:dyDescent="0.35">
      <c r="A2147" t="s">
        <v>151</v>
      </c>
      <c r="B2147" t="s">
        <v>192</v>
      </c>
      <c r="C2147" t="s">
        <v>25</v>
      </c>
      <c r="D2147">
        <f>VLOOKUP(мпф1[[#This Row],[Номенклатура]],[1]!Таблица213[[product_name]:[упаковка]],7,FALSE)</f>
        <v>731</v>
      </c>
      <c r="E2147" t="s">
        <v>81</v>
      </c>
      <c r="F2147" s="7">
        <v>3116.8536113099367</v>
      </c>
      <c r="G2147" t="str">
        <f>VLOOKUP(мпф1[[#This Row],[артикул]],[1]!Таблица213[[code]:[упаковка]],4,FALSE)</f>
        <v>ОХЛ</v>
      </c>
      <c r="H2147" t="str">
        <f>VLOOKUP(мпф1[[#This Row],[артикул]],[1]!Таблица213[[code]:[упаковка]],5,FALSE)</f>
        <v>желудки</v>
      </c>
      <c r="I2147" s="7" cm="1">
        <f t="array" ref="I2147">INDEX('[1]прайс ЗПП'!$A$1:$D$1080,MATCH(1,(мпф1[[#This Row],[артикул]]='[1]прайс ЗПП'!$B$1:$B$1080)*(мпф1[[#This Row],[Source.Name.1]]='[1]прайс ЗПП'!$A$1:$A$1080),0),4)</f>
        <v>542.06451977289544</v>
      </c>
      <c r="J2147" s="7">
        <f>мпф1[[#This Row],[цена]]*мпф1[[#This Row],[объем]]</f>
        <v>1689535.7560171357</v>
      </c>
      <c r="K2147" s="7">
        <v>2657.0810000000001</v>
      </c>
      <c r="L2147" t="s">
        <v>187</v>
      </c>
    </row>
    <row r="2148" spans="1:12" x14ac:dyDescent="0.35">
      <c r="A2148" t="s">
        <v>151</v>
      </c>
      <c r="B2148" t="s">
        <v>192</v>
      </c>
      <c r="C2148" t="s">
        <v>25</v>
      </c>
      <c r="D2148">
        <f>VLOOKUP(мпф1[[#This Row],[Номенклатура]],[1]!Таблица213[[product_name]:[упаковка]],7,FALSE)</f>
        <v>732</v>
      </c>
      <c r="E2148" t="s">
        <v>47</v>
      </c>
      <c r="F2148" s="7">
        <v>703.31252988236258</v>
      </c>
      <c r="G2148" t="str">
        <f>VLOOKUP(мпф1[[#This Row],[артикул]],[1]!Таблица213[[code]:[упаковка]],4,FALSE)</f>
        <v>ОХЛ</v>
      </c>
      <c r="H2148" t="str">
        <f>VLOOKUP(мпф1[[#This Row],[артикул]],[1]!Таблица213[[code]:[упаковка]],5,FALSE)</f>
        <v>печень</v>
      </c>
      <c r="I2148" s="7" cm="1">
        <f t="array" ref="I2148">INDEX('[1]прайс ЗПП'!$A$1:$D$1080,MATCH(1,(мпф1[[#This Row],[артикул]]='[1]прайс ЗПП'!$B$1:$B$1080)*(мпф1[[#This Row],[Source.Name.1]]='[1]прайс ЗПП'!$A$1:$A$1080),0),4)</f>
        <v>538.72957446855617</v>
      </c>
      <c r="J2148" s="7">
        <f>мпф1[[#This Row],[цена]]*мпф1[[#This Row],[объем]]</f>
        <v>378895.2599419289</v>
      </c>
      <c r="K2148" s="7">
        <v>5063.26</v>
      </c>
      <c r="L2148" t="s">
        <v>187</v>
      </c>
    </row>
    <row r="2149" spans="1:12" x14ac:dyDescent="0.35">
      <c r="A2149" t="s">
        <v>151</v>
      </c>
      <c r="B2149" t="s">
        <v>192</v>
      </c>
      <c r="C2149" t="s">
        <v>25</v>
      </c>
      <c r="D2149">
        <f>VLOOKUP(мпф1[[#This Row],[Номенклатура]],[1]!Таблица213[[product_name]:[упаковка]],7,FALSE)</f>
        <v>733</v>
      </c>
      <c r="E2149" t="s">
        <v>82</v>
      </c>
      <c r="F2149" s="7">
        <v>3111.4202043134942</v>
      </c>
      <c r="G2149" t="str">
        <f>VLOOKUP(мпф1[[#This Row],[артикул]],[1]!Таблица213[[code]:[упаковка]],4,FALSE)</f>
        <v>ОХЛ</v>
      </c>
      <c r="H2149" t="str">
        <f>VLOOKUP(мпф1[[#This Row],[артикул]],[1]!Таблица213[[code]:[упаковка]],5,FALSE)</f>
        <v>печень</v>
      </c>
      <c r="I2149" s="7" cm="1">
        <f t="array" ref="I2149">INDEX('[1]прайс ЗПП'!$A$1:$D$1080,MATCH(1,(мпф1[[#This Row],[артикул]]='[1]прайс ЗПП'!$B$1:$B$1080)*(мпф1[[#This Row],[Source.Name.1]]='[1]прайс ЗПП'!$A$1:$A$1080),0),4)</f>
        <v>516.16428154580342</v>
      </c>
      <c r="J2149" s="7">
        <f>мпф1[[#This Row],[цена]]*мпф1[[#This Row],[объем]]</f>
        <v>1606003.9743465716</v>
      </c>
      <c r="K2149" s="7">
        <v>382.79999999999995</v>
      </c>
      <c r="L2149" t="s">
        <v>187</v>
      </c>
    </row>
    <row r="2150" spans="1:12" x14ac:dyDescent="0.35">
      <c r="A2150" t="s">
        <v>151</v>
      </c>
      <c r="B2150" t="s">
        <v>192</v>
      </c>
      <c r="C2150" t="s">
        <v>25</v>
      </c>
      <c r="D2150">
        <f>VLOOKUP(мпф1[[#This Row],[Номенклатура]],[1]!Таблица213[[product_name]:[упаковка]],7,FALSE)</f>
        <v>734</v>
      </c>
      <c r="E2150" t="s">
        <v>49</v>
      </c>
      <c r="F2150" s="7">
        <v>606.19463712293611</v>
      </c>
      <c r="G2150" t="str">
        <f>VLOOKUP(мпф1[[#This Row],[артикул]],[1]!Таблица213[[code]:[упаковка]],4,FALSE)</f>
        <v>ОХЛ</v>
      </c>
      <c r="H2150" t="str">
        <f>VLOOKUP(мпф1[[#This Row],[артикул]],[1]!Таблица213[[code]:[упаковка]],5,FALSE)</f>
        <v>сердце</v>
      </c>
      <c r="I2150" s="7" cm="1">
        <f t="array" ref="I2150">INDEX('[1]прайс ЗПП'!$A$1:$D$1080,MATCH(1,(мпф1[[#This Row],[артикул]]='[1]прайс ЗПП'!$B$1:$B$1080)*(мпф1[[#This Row],[Source.Name.1]]='[1]прайс ЗПП'!$A$1:$A$1080),0),4)</f>
        <v>899.68261842380946</v>
      </c>
      <c r="J2150" s="7">
        <f>мпф1[[#This Row],[цена]]*мпф1[[#This Row],[объем]]</f>
        <v>545382.77840123419</v>
      </c>
      <c r="K2150" s="7">
        <v>4561.2</v>
      </c>
      <c r="L2150" t="s">
        <v>187</v>
      </c>
    </row>
    <row r="2151" spans="1:12" x14ac:dyDescent="0.35">
      <c r="A2151" t="s">
        <v>151</v>
      </c>
      <c r="B2151" t="s">
        <v>192</v>
      </c>
      <c r="C2151" t="s">
        <v>25</v>
      </c>
      <c r="D2151">
        <f>VLOOKUP(мпф1[[#This Row],[Номенклатура]],[1]!Таблица213[[product_name]:[упаковка]],7,FALSE)</f>
        <v>735</v>
      </c>
      <c r="E2151" t="s">
        <v>83</v>
      </c>
      <c r="F2151" s="7">
        <v>1832.002763106286</v>
      </c>
      <c r="G2151" t="str">
        <f>VLOOKUP(мпф1[[#This Row],[артикул]],[1]!Таблица213[[code]:[упаковка]],4,FALSE)</f>
        <v>ОХЛ</v>
      </c>
      <c r="H2151" t="str">
        <f>VLOOKUP(мпф1[[#This Row],[артикул]],[1]!Таблица213[[code]:[упаковка]],5,FALSE)</f>
        <v>сердце</v>
      </c>
      <c r="I2151" s="7" cm="1">
        <f t="array" ref="I2151">INDEX('[1]прайс ЗПП'!$A$1:$D$1080,MATCH(1,(мпф1[[#This Row],[артикул]]='[1]прайс ЗПП'!$B$1:$B$1080)*(мпф1[[#This Row],[Source.Name.1]]='[1]прайс ЗПП'!$A$1:$A$1080),0),4)</f>
        <v>873.81208061056566</v>
      </c>
      <c r="J2151" s="7">
        <f>мпф1[[#This Row],[цена]]*мпф1[[#This Row],[объем]]</f>
        <v>1600826.146114209</v>
      </c>
      <c r="K2151" s="7">
        <v>3419.12</v>
      </c>
      <c r="L2151" t="s">
        <v>187</v>
      </c>
    </row>
    <row r="2152" spans="1:12" x14ac:dyDescent="0.35">
      <c r="A2152" t="s">
        <v>151</v>
      </c>
      <c r="B2152" t="s">
        <v>192</v>
      </c>
      <c r="C2152" t="s">
        <v>25</v>
      </c>
      <c r="D2152">
        <f>VLOOKUP(мпф1[[#This Row],[Номенклатура]],[1]!Таблица213[[product_name]:[упаковка]],7,FALSE)</f>
        <v>204</v>
      </c>
      <c r="E2152" t="s">
        <v>84</v>
      </c>
      <c r="F2152" s="7">
        <v>1552.470684694563</v>
      </c>
      <c r="G2152" t="str">
        <f>VLOOKUP(мпф1[[#This Row],[артикул]],[1]!Таблица213[[code]:[упаковка]],4,FALSE)</f>
        <v>ОХЛ</v>
      </c>
      <c r="H2152" t="str">
        <f>VLOOKUP(мпф1[[#This Row],[артикул]],[1]!Таблица213[[code]:[упаковка]],5,FALSE)</f>
        <v>крыло</v>
      </c>
      <c r="I2152" s="7" cm="1">
        <f t="array" ref="I2152">INDEX('[1]прайс ЗПП'!$A$1:$D$1080,MATCH(1,(мпф1[[#This Row],[артикул]]='[1]прайс ЗПП'!$B$1:$B$1080)*(мпф1[[#This Row],[Source.Name.1]]='[1]прайс ЗПП'!$A$1:$A$1080),0),4)</f>
        <v>851.15617554517746</v>
      </c>
      <c r="J2152" s="7">
        <f>мпф1[[#This Row],[цена]]*мпф1[[#This Row],[объем]]</f>
        <v>1321395.0106306274</v>
      </c>
      <c r="K2152" s="7">
        <v>13297.5</v>
      </c>
      <c r="L2152" t="s">
        <v>187</v>
      </c>
    </row>
    <row r="2153" spans="1:12" x14ac:dyDescent="0.35">
      <c r="A2153" t="s">
        <v>151</v>
      </c>
      <c r="B2153" t="s">
        <v>192</v>
      </c>
      <c r="C2153" t="s">
        <v>25</v>
      </c>
      <c r="D2153">
        <f>VLOOKUP(мпф1[[#This Row],[Номенклатура]],[1]!Таблица213[[product_name]:[упаковка]],7,FALSE)</f>
        <v>959</v>
      </c>
      <c r="E2153" t="s">
        <v>85</v>
      </c>
      <c r="F2153" s="7">
        <v>783.92265748060606</v>
      </c>
      <c r="G2153" t="str">
        <f>VLOOKUP(мпф1[[#This Row],[артикул]],[1]!Таблица213[[code]:[упаковка]],4,FALSE)</f>
        <v>ОХЛ</v>
      </c>
      <c r="H2153" t="str">
        <f>VLOOKUP(мпф1[[#This Row],[артикул]],[1]!Таблица213[[code]:[упаковка]],5,FALSE)</f>
        <v>табак</v>
      </c>
      <c r="I2153" s="7" cm="1">
        <f t="array" ref="I2153">INDEX('[1]прайс ЗПП'!$A$1:$D$1080,MATCH(1,(мпф1[[#This Row],[артикул]]='[1]прайс ЗПП'!$B$1:$B$1080)*(мпф1[[#This Row],[Source.Name.1]]='[1]прайс ЗПП'!$A$1:$A$1080),0),4)</f>
        <v>682.68979292965514</v>
      </c>
      <c r="J2153" s="7">
        <f>мпф1[[#This Row],[цена]]*мпф1[[#This Row],[объем]]</f>
        <v>535175.99670829996</v>
      </c>
      <c r="K2153" s="7">
        <v>1972.8719999999998</v>
      </c>
      <c r="L2153" t="s">
        <v>187</v>
      </c>
    </row>
    <row r="2154" spans="1:12" x14ac:dyDescent="0.35">
      <c r="A2154" t="s">
        <v>151</v>
      </c>
      <c r="B2154" t="s">
        <v>192</v>
      </c>
      <c r="C2154" t="s">
        <v>25</v>
      </c>
      <c r="D2154">
        <f>VLOOKUP(мпф1[[#This Row],[Номенклатура]],[1]!Таблица213[[product_name]:[упаковка]],7,FALSE)</f>
        <v>952</v>
      </c>
      <c r="E2154" t="s">
        <v>86</v>
      </c>
      <c r="F2154" s="7">
        <v>1405.906282738878</v>
      </c>
      <c r="G2154" t="str">
        <f>VLOOKUP(мпф1[[#This Row],[артикул]],[1]!Таблица213[[code]:[упаковка]],4,FALSE)</f>
        <v>ОХЛ</v>
      </c>
      <c r="H2154" t="str">
        <f>VLOOKUP(мпф1[[#This Row],[артикул]],[1]!Таблица213[[code]:[упаковка]],5,FALSE)</f>
        <v>голень</v>
      </c>
      <c r="I2154" s="7" cm="1">
        <f t="array" ref="I2154">INDEX('[1]прайс ЗПП'!$A$1:$D$1080,MATCH(1,(мпф1[[#This Row],[артикул]]='[1]прайс ЗПП'!$B$1:$B$1080)*(мпф1[[#This Row],[Source.Name.1]]='[1]прайс ЗПП'!$A$1:$A$1080),0),4)</f>
        <v>893.17981197351094</v>
      </c>
      <c r="J2154" s="7">
        <f>мпф1[[#This Row],[цена]]*мпф1[[#This Row],[объем]]</f>
        <v>1255727.1092690888</v>
      </c>
      <c r="K2154" s="7">
        <v>4566.0129999999999</v>
      </c>
      <c r="L2154" t="s">
        <v>187</v>
      </c>
    </row>
    <row r="2155" spans="1:12" x14ac:dyDescent="0.35">
      <c r="A2155" t="s">
        <v>151</v>
      </c>
      <c r="B2155" t="s">
        <v>192</v>
      </c>
      <c r="C2155" t="s">
        <v>25</v>
      </c>
      <c r="D2155">
        <f>VLOOKUP(мпф1[[#This Row],[Номенклатура]],[1]!Таблица213[[product_name]:[упаковка]],7,FALSE)</f>
        <v>953</v>
      </c>
      <c r="E2155" t="s">
        <v>87</v>
      </c>
      <c r="F2155" s="7">
        <v>1405.7670978777023</v>
      </c>
      <c r="G2155" t="str">
        <f>VLOOKUP(мпф1[[#This Row],[артикул]],[1]!Таблица213[[code]:[упаковка]],4,FALSE)</f>
        <v>ОХЛ</v>
      </c>
      <c r="H2155" t="str">
        <f>VLOOKUP(мпф1[[#This Row],[артикул]],[1]!Таблица213[[code]:[упаковка]],5,FALSE)</f>
        <v>бедро</v>
      </c>
      <c r="I2155" s="7" cm="1">
        <f t="array" ref="I2155">INDEX('[1]прайс ЗПП'!$A$1:$D$1080,MATCH(1,(мпф1[[#This Row],[артикул]]='[1]прайс ЗПП'!$B$1:$B$1080)*(мпф1[[#This Row],[Source.Name.1]]='[1]прайс ЗПП'!$A$1:$A$1080),0),4)</f>
        <v>907.72145367885093</v>
      </c>
      <c r="J2155" s="7">
        <f>мпф1[[#This Row],[цена]]*мпф1[[#This Row],[объем]]</f>
        <v>1276044.9536194475</v>
      </c>
      <c r="K2155" s="7">
        <v>72.599999999999994</v>
      </c>
      <c r="L2155" t="s">
        <v>187</v>
      </c>
    </row>
    <row r="2156" spans="1:12" x14ac:dyDescent="0.35">
      <c r="A2156" t="s">
        <v>151</v>
      </c>
      <c r="B2156" t="s">
        <v>192</v>
      </c>
      <c r="C2156" t="s">
        <v>25</v>
      </c>
      <c r="D2156">
        <f>VLOOKUP(мпф1[[#This Row],[Номенклатура]],[1]!Таблица213[[product_name]:[упаковка]],7,FALSE)</f>
        <v>954</v>
      </c>
      <c r="E2156" t="s">
        <v>191</v>
      </c>
      <c r="F2156" s="7">
        <v>781.06714414425562</v>
      </c>
      <c r="G2156" t="str">
        <f>VLOOKUP(мпф1[[#This Row],[артикул]],[1]!Таблица213[[code]:[упаковка]],4,FALSE)</f>
        <v>ОХЛ</v>
      </c>
      <c r="H2156" t="str">
        <f>VLOOKUP(мпф1[[#This Row],[артикул]],[1]!Таблица213[[code]:[упаковка]],5,FALSE)</f>
        <v>филе</v>
      </c>
      <c r="I2156" s="7" cm="1">
        <f t="array" ref="I2156">INDEX('[1]прайс ЗПП'!$A$1:$D$1080,MATCH(1,(мпф1[[#This Row],[артикул]]='[1]прайс ЗПП'!$B$1:$B$1080)*(мпф1[[#This Row],[Source.Name.1]]='[1]прайс ЗПП'!$A$1:$A$1080),0),4)</f>
        <v>1099.8750845359223</v>
      </c>
      <c r="J2156" s="7">
        <f>мпф1[[#This Row],[цена]]*мпф1[[#This Row],[объем]]</f>
        <v>859076.29119389458</v>
      </c>
      <c r="K2156" s="7">
        <v>2124</v>
      </c>
      <c r="L2156" t="s">
        <v>187</v>
      </c>
    </row>
    <row r="2157" spans="1:12" x14ac:dyDescent="0.35">
      <c r="A2157" t="s">
        <v>151</v>
      </c>
      <c r="B2157" t="s">
        <v>192</v>
      </c>
      <c r="C2157" t="s">
        <v>25</v>
      </c>
      <c r="D2157">
        <f>VLOOKUP(мпф1[[#This Row],[Номенклатура]],[1]!Таблица213[[product_name]:[упаковка]],7,FALSE)</f>
        <v>958</v>
      </c>
      <c r="E2157" t="s">
        <v>58</v>
      </c>
      <c r="F2157" s="7">
        <v>543.73165312912579</v>
      </c>
      <c r="G2157" t="str">
        <f>VLOOKUP(мпф1[[#This Row],[артикул]],[1]!Таблица213[[code]:[упаковка]],4,FALSE)</f>
        <v>ОХЛ</v>
      </c>
      <c r="H2157" t="str">
        <f>VLOOKUP(мпф1[[#This Row],[артикул]],[1]!Таблица213[[code]:[упаковка]],5,FALSE)</f>
        <v>табак</v>
      </c>
      <c r="I2157" s="7" cm="1">
        <f t="array" ref="I2157">INDEX('[1]прайс ЗПП'!$A$1:$D$1080,MATCH(1,(мпф1[[#This Row],[артикул]]='[1]прайс ЗПП'!$B$1:$B$1080)*(мпф1[[#This Row],[Source.Name.1]]='[1]прайс ЗПП'!$A$1:$A$1080),0),4)</f>
        <v>782.08453576687157</v>
      </c>
      <c r="J2157" s="7">
        <f>мпф1[[#This Row],[цена]]*мпф1[[#This Row],[объем]]</f>
        <v>425244.11751924601</v>
      </c>
      <c r="K2157" s="7">
        <v>4554.8</v>
      </c>
      <c r="L2157" t="s">
        <v>187</v>
      </c>
    </row>
    <row r="2158" spans="1:12" x14ac:dyDescent="0.35">
      <c r="A2158" t="s">
        <v>151</v>
      </c>
      <c r="B2158" t="s">
        <v>192</v>
      </c>
      <c r="C2158" t="s">
        <v>25</v>
      </c>
      <c r="D2158">
        <f>VLOOKUP(мпф1[[#This Row],[Номенклатура]],[1]!Таблица213[[product_name]:[упаковка]],7,FALSE)</f>
        <v>205</v>
      </c>
      <c r="E2158" s="22" t="s">
        <v>88</v>
      </c>
      <c r="F2158" s="7">
        <v>2727.3670273385774</v>
      </c>
      <c r="G2158" t="str">
        <f>VLOOKUP(мпф1[[#This Row],[артикул]],[1]!Таблица213[[code]:[упаковка]],4,FALSE)</f>
        <v>ОХЛ</v>
      </c>
      <c r="H2158" t="str">
        <f>VLOOKUP(мпф1[[#This Row],[артикул]],[1]!Таблица213[[code]:[упаковка]],5,FALSE)</f>
        <v>рагу</v>
      </c>
      <c r="I2158" s="7" cm="1">
        <f t="array" ref="I2158">INDEX('[1]прайс ЗПП'!$A$1:$D$1080,MATCH(1,(мпф1[[#This Row],[артикул]]='[1]прайс ЗПП'!$B$1:$B$1080)*(мпф1[[#This Row],[Source.Name.1]]='[1]прайс ЗПП'!$A$1:$A$1080),0),4)</f>
        <v>603.19488870785608</v>
      </c>
      <c r="J2158" s="7">
        <f>мпф1[[#This Row],[цена]]*мпф1[[#This Row],[объем]]</f>
        <v>1645133.8505209694</v>
      </c>
      <c r="K2158" s="7">
        <v>2433.9</v>
      </c>
      <c r="L2158" t="s">
        <v>187</v>
      </c>
    </row>
    <row r="2159" spans="1:12" x14ac:dyDescent="0.35">
      <c r="A2159" t="s">
        <v>151</v>
      </c>
      <c r="B2159" t="s">
        <v>192</v>
      </c>
      <c r="C2159" t="s">
        <v>25</v>
      </c>
      <c r="D2159">
        <f>VLOOKUP(мпф1[[#This Row],[Номенклатура]],[1]!Таблица213[[product_name]:[упаковка]],7,FALSE)</f>
        <v>961</v>
      </c>
      <c r="E2159" t="s">
        <v>89</v>
      </c>
      <c r="F2159" s="7">
        <v>1563.2473045910856</v>
      </c>
      <c r="G2159" t="str">
        <f>VLOOKUP(мпф1[[#This Row],[артикул]],[1]!Таблица213[[code]:[упаковка]],4,FALSE)</f>
        <v>ОХЛ</v>
      </c>
      <c r="H2159" t="str">
        <f>VLOOKUP(мпф1[[#This Row],[артикул]],[1]!Таблица213[[code]:[упаковка]],5,FALSE)</f>
        <v>табак</v>
      </c>
      <c r="I2159" s="7" cm="1">
        <f t="array" ref="I2159">INDEX('[1]прайс ЗПП'!$A$1:$D$1080,MATCH(1,(мпф1[[#This Row],[артикул]]='[1]прайс ЗПП'!$B$1:$B$1080)*(мпф1[[#This Row],[Source.Name.1]]='[1]прайс ЗПП'!$A$1:$A$1080),0),4)</f>
        <v>771.34790253845608</v>
      </c>
      <c r="J2159" s="7">
        <f>мпф1[[#This Row],[цена]]*мпф1[[#This Row],[объем]]</f>
        <v>1205807.5295452289</v>
      </c>
      <c r="K2159" s="7">
        <v>605.90000000000009</v>
      </c>
      <c r="L2159" t="s">
        <v>187</v>
      </c>
    </row>
    <row r="2160" spans="1:12" x14ac:dyDescent="0.35">
      <c r="A2160" t="s">
        <v>151</v>
      </c>
      <c r="B2160" t="s">
        <v>192</v>
      </c>
      <c r="C2160" t="s">
        <v>25</v>
      </c>
      <c r="D2160">
        <f>VLOOKUP(мпф1[[#This Row],[Номенклатура]],[1]!Таблица213[[product_name]:[упаковка]],7,FALSE)</f>
        <v>960</v>
      </c>
      <c r="E2160" t="s">
        <v>189</v>
      </c>
      <c r="F2160" s="7">
        <v>385.16500959063688</v>
      </c>
      <c r="G2160" t="str">
        <f>VLOOKUP(мпф1[[#This Row],[артикул]],[1]!Таблица213[[code]:[упаковка]],4,FALSE)</f>
        <v>ОХЛ</v>
      </c>
      <c r="H2160" t="str">
        <f>VLOOKUP(мпф1[[#This Row],[артикул]],[1]!Таблица213[[code]:[упаковка]],5,FALSE)</f>
        <v>крыло</v>
      </c>
      <c r="I2160" s="7" cm="1">
        <f t="array" ref="I2160">INDEX('[1]прайс ЗПП'!$A$1:$D$1080,MATCH(1,(мпф1[[#This Row],[артикул]]='[1]прайс ЗПП'!$B$1:$B$1080)*(мпф1[[#This Row],[Source.Name.1]]='[1]прайс ЗПП'!$A$1:$A$1080),0),4)</f>
        <v>856.67509288490965</v>
      </c>
      <c r="J2160" s="7">
        <f>мпф1[[#This Row],[цена]]*мпф1[[#This Row],[объем]]</f>
        <v>329961.27036707598</v>
      </c>
      <c r="K2160" s="7">
        <v>3041.9027500633069</v>
      </c>
      <c r="L2160" t="s">
        <v>187</v>
      </c>
    </row>
    <row r="2161" spans="1:12" x14ac:dyDescent="0.35">
      <c r="A2161" t="s">
        <v>151</v>
      </c>
      <c r="B2161" t="s">
        <v>192</v>
      </c>
      <c r="C2161" t="s">
        <v>25</v>
      </c>
      <c r="D2161">
        <f>VLOOKUP(мпф1[[#This Row],[Номенклатура]],[1]!Таблица213[[product_name]:[упаковка]],7,FALSE)</f>
        <v>744</v>
      </c>
      <c r="E2161" t="s">
        <v>92</v>
      </c>
      <c r="F2161" s="7">
        <v>7785.00573942339</v>
      </c>
      <c r="G2161" t="str">
        <f>VLOOKUP(мпф1[[#This Row],[артикул]],[1]!Таблица213[[code]:[упаковка]],4,FALSE)</f>
        <v>ОХЛ</v>
      </c>
      <c r="H2161" t="str">
        <f>VLOOKUP(мпф1[[#This Row],[артикул]],[1]!Таблица213[[code]:[упаковка]],5,FALSE)</f>
        <v>шея</v>
      </c>
      <c r="I2161" s="7" cm="1">
        <f t="array" ref="I2161">INDEX('[1]прайс ЗПП'!$A$1:$D$1080,MATCH(1,(мпф1[[#This Row],[артикул]]='[1]прайс ЗПП'!$B$1:$B$1080)*(мпф1[[#This Row],[Source.Name.1]]='[1]прайс ЗПП'!$A$1:$A$1080),0),4)</f>
        <v>350.33238811717894</v>
      </c>
      <c r="J2161" s="7">
        <f>мпф1[[#This Row],[цена]]*мпф1[[#This Row],[объем]]</f>
        <v>2727339.6521981405</v>
      </c>
      <c r="K2161" s="7">
        <v>686.4</v>
      </c>
      <c r="L2161" t="s">
        <v>187</v>
      </c>
    </row>
    <row r="2162" spans="1:12" x14ac:dyDescent="0.35">
      <c r="A2162" t="s">
        <v>151</v>
      </c>
      <c r="B2162" t="s">
        <v>193</v>
      </c>
      <c r="C2162" t="s">
        <v>194</v>
      </c>
      <c r="D2162">
        <f>VLOOKUP(мпф1[[#This Row],[Номенклатура]],[1]!Таблица213[[product_name]:[упаковка]],7,FALSE)</f>
        <v>701</v>
      </c>
      <c r="E2162" t="s">
        <v>26</v>
      </c>
      <c r="F2162" s="7">
        <v>414.97898397779267</v>
      </c>
      <c r="G2162" t="str">
        <f>VLOOKUP(мпф1[[#This Row],[артикул]],[1]!Таблица213[[code]:[упаковка]],4,FALSE)</f>
        <v>ОХЛ</v>
      </c>
      <c r="H2162" t="str">
        <f>VLOOKUP(мпф1[[#This Row],[артикул]],[1]!Таблица213[[code]:[упаковка]],5,FALSE)</f>
        <v>тушка</v>
      </c>
      <c r="I2162" s="7" cm="1">
        <f t="array" ref="I2162">INDEX('[1]прайс ЗПП'!$A$1:$D$1080,MATCH(1,(мпф1[[#This Row],[артикул]]='[1]прайс ЗПП'!$B$1:$B$1080)*(мпф1[[#This Row],[Source.Name.1]]='[1]прайс ЗПП'!$A$1:$A$1080),0),4)</f>
        <v>831.78370925650859</v>
      </c>
      <c r="J2162" s="7">
        <f>мпф1[[#This Row],[цена]]*мпф1[[#This Row],[объем]]</f>
        <v>345172.75855654565</v>
      </c>
      <c r="K2162" s="7">
        <v>3036.6</v>
      </c>
      <c r="L2162" t="s">
        <v>187</v>
      </c>
    </row>
    <row r="2163" spans="1:12" x14ac:dyDescent="0.35">
      <c r="A2163" t="s">
        <v>151</v>
      </c>
      <c r="B2163" t="s">
        <v>193</v>
      </c>
      <c r="C2163" t="s">
        <v>194</v>
      </c>
      <c r="D2163">
        <f>VLOOKUP(мпф1[[#This Row],[Номенклатура]],[1]!Таблица213[[product_name]:[упаковка]],7,FALSE)</f>
        <v>702</v>
      </c>
      <c r="E2163" t="s">
        <v>72</v>
      </c>
      <c r="F2163" s="7">
        <v>4168.2333501769399</v>
      </c>
      <c r="G2163" t="str">
        <f>VLOOKUP(мпф1[[#This Row],[артикул]],[1]!Таблица213[[code]:[упаковка]],4,FALSE)</f>
        <v>ОХЛ</v>
      </c>
      <c r="H2163" t="str">
        <f>VLOOKUP(мпф1[[#This Row],[артикул]],[1]!Таблица213[[code]:[упаковка]],5,FALSE)</f>
        <v>тушка</v>
      </c>
      <c r="I2163" s="7" cm="1">
        <f t="array" ref="I2163">INDEX('[1]прайс ЗПП'!$A$1:$D$1080,MATCH(1,(мпф1[[#This Row],[артикул]]='[1]прайс ЗПП'!$B$1:$B$1080)*(мпф1[[#This Row],[Source.Name.1]]='[1]прайс ЗПП'!$A$1:$A$1080),0),4)</f>
        <v>800.32562404772534</v>
      </c>
      <c r="J2163" s="7">
        <f>мпф1[[#This Row],[цена]]*мпф1[[#This Row],[объем]]</f>
        <v>3335943.9571569003</v>
      </c>
      <c r="K2163" s="7">
        <v>553.19494740354548</v>
      </c>
      <c r="L2163" t="s">
        <v>187</v>
      </c>
    </row>
    <row r="2164" spans="1:12" x14ac:dyDescent="0.35">
      <c r="A2164" t="s">
        <v>151</v>
      </c>
      <c r="B2164" t="s">
        <v>193</v>
      </c>
      <c r="C2164" t="s">
        <v>194</v>
      </c>
      <c r="D2164">
        <f>VLOOKUP(мпф1[[#This Row],[Номенклатура]],[1]!Таблица213[[product_name]:[упаковка]],7,FALSE)</f>
        <v>710</v>
      </c>
      <c r="E2164" t="s">
        <v>28</v>
      </c>
      <c r="F2164" s="7">
        <v>313.72411188721122</v>
      </c>
      <c r="G2164" t="str">
        <f>VLOOKUP(мпф1[[#This Row],[артикул]],[1]!Таблица213[[code]:[упаковка]],4,FALSE)</f>
        <v>ОХЛ</v>
      </c>
      <c r="H2164" t="str">
        <f>VLOOKUP(мпф1[[#This Row],[артикул]],[1]!Таблица213[[code]:[упаковка]],5,FALSE)</f>
        <v>бедро</v>
      </c>
      <c r="I2164" s="7" cm="1">
        <f t="array" ref="I2164">INDEX('[1]прайс ЗПП'!$A$1:$D$1080,MATCH(1,(мпф1[[#This Row],[артикул]]='[1]прайс ЗПП'!$B$1:$B$1080)*(мпф1[[#This Row],[Source.Name.1]]='[1]прайс ЗПП'!$A$1:$A$1080),0),4)</f>
        <v>848.1474629904244</v>
      </c>
      <c r="J2164" s="7">
        <f>мпф1[[#This Row],[цена]]*мпф1[[#This Row],[объем]]</f>
        <v>266084.30957606225</v>
      </c>
      <c r="K2164" s="7">
        <v>1859.8096019990198</v>
      </c>
      <c r="L2164" t="s">
        <v>187</v>
      </c>
    </row>
    <row r="2165" spans="1:12" x14ac:dyDescent="0.35">
      <c r="A2165" t="s">
        <v>151</v>
      </c>
      <c r="B2165" t="s">
        <v>193</v>
      </c>
      <c r="C2165" t="s">
        <v>194</v>
      </c>
      <c r="D2165">
        <f>VLOOKUP(мпф1[[#This Row],[Номенклатура]],[1]!Таблица213[[product_name]:[упаковка]],7,FALSE)</f>
        <v>711</v>
      </c>
      <c r="E2165" t="s">
        <v>73</v>
      </c>
      <c r="F2165" s="7">
        <v>21859.125568174222</v>
      </c>
      <c r="G2165" t="str">
        <f>VLOOKUP(мпф1[[#This Row],[артикул]],[1]!Таблица213[[code]:[упаковка]],4,FALSE)</f>
        <v>ОХЛ</v>
      </c>
      <c r="H2165" t="str">
        <f>VLOOKUP(мпф1[[#This Row],[артикул]],[1]!Таблица213[[code]:[упаковка]],5,FALSE)</f>
        <v>бедро</v>
      </c>
      <c r="I2165" s="7" cm="1">
        <f t="array" ref="I2165">INDEX('[1]прайс ЗПП'!$A$1:$D$1080,MATCH(1,(мпф1[[#This Row],[артикул]]='[1]прайс ЗПП'!$B$1:$B$1080)*(мпф1[[#This Row],[Source.Name.1]]='[1]прайс ЗПП'!$A$1:$A$1080),0),4)</f>
        <v>817.44923356040113</v>
      </c>
      <c r="J2165" s="7">
        <f>мпф1[[#This Row],[цена]]*мпф1[[#This Row],[объем]]</f>
        <v>17868725.442004588</v>
      </c>
      <c r="K2165" s="7">
        <v>1298.5986025757645</v>
      </c>
      <c r="L2165" t="s">
        <v>187</v>
      </c>
    </row>
    <row r="2166" spans="1:12" x14ac:dyDescent="0.35">
      <c r="A2166" t="s">
        <v>151</v>
      </c>
      <c r="B2166" t="s">
        <v>193</v>
      </c>
      <c r="C2166" t="s">
        <v>194</v>
      </c>
      <c r="D2166">
        <f>VLOOKUP(мпф1[[#This Row],[Номенклатура]],[1]!Таблица213[[product_name]:[упаковка]],7,FALSE)</f>
        <v>712</v>
      </c>
      <c r="E2166" t="s">
        <v>30</v>
      </c>
      <c r="F2166" s="7">
        <v>307.79144937552871</v>
      </c>
      <c r="G2166" t="str">
        <f>VLOOKUP(мпф1[[#This Row],[артикул]],[1]!Таблица213[[code]:[упаковка]],4,FALSE)</f>
        <v>ОХЛ</v>
      </c>
      <c r="H2166" t="str">
        <f>VLOOKUP(мпф1[[#This Row],[артикул]],[1]!Таблица213[[code]:[упаковка]],5,FALSE)</f>
        <v>голень</v>
      </c>
      <c r="I2166" s="7" cm="1">
        <f t="array" ref="I2166">INDEX('[1]прайс ЗПП'!$A$1:$D$1080,MATCH(1,(мпф1[[#This Row],[артикул]]='[1]прайс ЗПП'!$B$1:$B$1080)*(мпф1[[#This Row],[Source.Name.1]]='[1]прайс ЗПП'!$A$1:$A$1080),0),4)</f>
        <v>882.08395965504735</v>
      </c>
      <c r="J2166" s="7">
        <f>мпф1[[#This Row],[цена]]*мпф1[[#This Row],[объем]]</f>
        <v>271497.90041313245</v>
      </c>
      <c r="K2166" s="7">
        <v>675.51919068782308</v>
      </c>
      <c r="L2166" t="s">
        <v>187</v>
      </c>
    </row>
    <row r="2167" spans="1:12" x14ac:dyDescent="0.35">
      <c r="A2167" t="s">
        <v>151</v>
      </c>
      <c r="B2167" t="s">
        <v>193</v>
      </c>
      <c r="C2167" t="s">
        <v>194</v>
      </c>
      <c r="D2167">
        <f>VLOOKUP(мпф1[[#This Row],[Номенклатура]],[1]!Таблица213[[product_name]:[упаковка]],7,FALSE)</f>
        <v>713</v>
      </c>
      <c r="E2167" t="s">
        <v>74</v>
      </c>
      <c r="F2167" s="7">
        <v>7288.3015115886374</v>
      </c>
      <c r="G2167" t="str">
        <f>VLOOKUP(мпф1[[#This Row],[артикул]],[1]!Таблица213[[code]:[упаковка]],4,FALSE)</f>
        <v>ОХЛ</v>
      </c>
      <c r="H2167" t="str">
        <f>VLOOKUP(мпф1[[#This Row],[артикул]],[1]!Таблица213[[code]:[упаковка]],5,FALSE)</f>
        <v>голень</v>
      </c>
      <c r="I2167" s="7" cm="1">
        <f t="array" ref="I2167">INDEX('[1]прайс ЗПП'!$A$1:$D$1080,MATCH(1,(мпф1[[#This Row],[артикул]]='[1]прайс ЗПП'!$B$1:$B$1080)*(мпф1[[#This Row],[Source.Name.1]]='[1]прайс ЗПП'!$A$1:$A$1080),0),4)</f>
        <v>849.71775061519179</v>
      </c>
      <c r="J2167" s="7">
        <f>мпф1[[#This Row],[цена]]*мпф1[[#This Row],[объем]]</f>
        <v>6192999.1662323987</v>
      </c>
      <c r="K2167" s="7">
        <v>1174.2905498220196</v>
      </c>
      <c r="L2167" t="s">
        <v>187</v>
      </c>
    </row>
    <row r="2168" spans="1:12" x14ac:dyDescent="0.35">
      <c r="A2168" t="s">
        <v>151</v>
      </c>
      <c r="B2168" t="s">
        <v>193</v>
      </c>
      <c r="C2168" t="s">
        <v>194</v>
      </c>
      <c r="D2168">
        <f>VLOOKUP(мпф1[[#This Row],[Номенклатура]],[1]!Таблица213[[product_name]:[упаковка]],7,FALSE)</f>
        <v>714</v>
      </c>
      <c r="E2168" t="s">
        <v>32</v>
      </c>
      <c r="F2168" s="7">
        <v>210.23552575941605</v>
      </c>
      <c r="G2168" t="str">
        <f>VLOOKUP(мпф1[[#This Row],[артикул]],[1]!Таблица213[[code]:[упаковка]],4,FALSE)</f>
        <v>ОХЛ</v>
      </c>
      <c r="H2168" t="str">
        <f>VLOOKUP(мпф1[[#This Row],[артикул]],[1]!Таблица213[[code]:[упаковка]],5,FALSE)</f>
        <v>крыло</v>
      </c>
      <c r="I2168" s="7" cm="1">
        <f t="array" ref="I2168">INDEX('[1]прайс ЗПП'!$A$1:$D$1080,MATCH(1,(мпф1[[#This Row],[артикул]]='[1]прайс ЗПП'!$B$1:$B$1080)*(мпф1[[#This Row],[Source.Name.1]]='[1]прайс ЗПП'!$A$1:$A$1080),0),4)</f>
        <v>864.8588524341136</v>
      </c>
      <c r="J2168" s="7">
        <f>мпф1[[#This Row],[цена]]*мпф1[[#This Row],[объем]]</f>
        <v>181824.05554917108</v>
      </c>
      <c r="K2168" s="7">
        <v>1182.7272847501317</v>
      </c>
      <c r="L2168" t="s">
        <v>187</v>
      </c>
    </row>
    <row r="2169" spans="1:12" x14ac:dyDescent="0.35">
      <c r="A2169" t="s">
        <v>151</v>
      </c>
      <c r="B2169" t="s">
        <v>193</v>
      </c>
      <c r="C2169" t="s">
        <v>194</v>
      </c>
      <c r="D2169">
        <f>VLOOKUP(мпф1[[#This Row],[Номенклатура]],[1]!Таблица213[[product_name]:[упаковка]],7,FALSE)</f>
        <v>715</v>
      </c>
      <c r="E2169" t="s">
        <v>75</v>
      </c>
      <c r="F2169" s="7">
        <v>7802.3426391984622</v>
      </c>
      <c r="G2169" t="str">
        <f>VLOOKUP(мпф1[[#This Row],[артикул]],[1]!Таблица213[[code]:[упаковка]],4,FALSE)</f>
        <v>ОХЛ</v>
      </c>
      <c r="H2169" t="str">
        <f>VLOOKUP(мпф1[[#This Row],[артикул]],[1]!Таблица213[[code]:[упаковка]],5,FALSE)</f>
        <v>крыло</v>
      </c>
      <c r="I2169" s="7" cm="1">
        <f t="array" ref="I2169">INDEX('[1]прайс ЗПП'!$A$1:$D$1080,MATCH(1,(мпф1[[#This Row],[артикул]]='[1]прайс ЗПП'!$B$1:$B$1080)*(мпф1[[#This Row],[Source.Name.1]]='[1]прайс ЗПП'!$A$1:$A$1080),0),4)</f>
        <v>834.71154717248544</v>
      </c>
      <c r="J2169" s="7">
        <f>мпф1[[#This Row],[цена]]*мпф1[[#This Row],[объем]]</f>
        <v>6512705.4959352016</v>
      </c>
      <c r="K2169" s="7">
        <v>662.52962123878956</v>
      </c>
      <c r="L2169" t="s">
        <v>187</v>
      </c>
    </row>
    <row r="2170" spans="1:12" x14ac:dyDescent="0.35">
      <c r="A2170" t="s">
        <v>151</v>
      </c>
      <c r="B2170" t="s">
        <v>193</v>
      </c>
      <c r="C2170" t="s">
        <v>194</v>
      </c>
      <c r="D2170">
        <f>VLOOKUP(мпф1[[#This Row],[Номенклатура]],[1]!Таблица213[[product_name]:[упаковка]],7,FALSE)</f>
        <v>717</v>
      </c>
      <c r="E2170" t="s">
        <v>76</v>
      </c>
      <c r="F2170" s="7">
        <v>5719.3325747339331</v>
      </c>
      <c r="G2170" t="str">
        <f>VLOOKUP(мпф1[[#This Row],[артикул]],[1]!Таблица213[[code]:[упаковка]],4,FALSE)</f>
        <v>ОХЛ</v>
      </c>
      <c r="H2170" t="str">
        <f>VLOOKUP(мпф1[[#This Row],[артикул]],[1]!Таблица213[[code]:[упаковка]],5,FALSE)</f>
        <v>четвертина</v>
      </c>
      <c r="I2170" s="7" cm="1">
        <f t="array" ref="I2170">INDEX('[1]прайс ЗПП'!$A$1:$D$1080,MATCH(1,(мпф1[[#This Row],[артикул]]='[1]прайс ЗПП'!$B$1:$B$1080)*(мпф1[[#This Row],[Source.Name.1]]='[1]прайс ЗПП'!$A$1:$A$1080),0),4)</f>
        <v>800.31531983526656</v>
      </c>
      <c r="J2170" s="7">
        <f>мпф1[[#This Row],[цена]]*мпф1[[#This Row],[объем]]</f>
        <v>4577269.4787924467</v>
      </c>
      <c r="K2170" s="7">
        <v>516.09877866345414</v>
      </c>
      <c r="L2170" t="s">
        <v>187</v>
      </c>
    </row>
    <row r="2171" spans="1:12" x14ac:dyDescent="0.35">
      <c r="A2171" t="s">
        <v>151</v>
      </c>
      <c r="B2171" t="s">
        <v>193</v>
      </c>
      <c r="C2171" t="s">
        <v>194</v>
      </c>
      <c r="D2171">
        <f>VLOOKUP(мпф1[[#This Row],[Номенклатура]],[1]!Таблица213[[product_name]:[упаковка]],7,FALSE)</f>
        <v>718</v>
      </c>
      <c r="E2171" t="s">
        <v>36</v>
      </c>
      <c r="F2171" s="7">
        <v>521.07015435078188</v>
      </c>
      <c r="G2171" t="str">
        <f>VLOOKUP(мпф1[[#This Row],[артикул]],[1]!Таблица213[[code]:[упаковка]],4,FALSE)</f>
        <v>ОХЛ</v>
      </c>
      <c r="H2171" t="str">
        <f>VLOOKUP(мпф1[[#This Row],[артикул]],[1]!Таблица213[[code]:[упаковка]],5,FALSE)</f>
        <v>филе</v>
      </c>
      <c r="I2171" s="7" cm="1">
        <f t="array" ref="I2171">INDEX('[1]прайс ЗПП'!$A$1:$D$1080,MATCH(1,(мпф1[[#This Row],[артикул]]='[1]прайс ЗПП'!$B$1:$B$1080)*(мпф1[[#This Row],[Source.Name.1]]='[1]прайс ЗПП'!$A$1:$A$1080),0),4)</f>
        <v>1118.7325439160911</v>
      </c>
      <c r="J2171" s="7">
        <f>мпф1[[#This Row],[цена]]*мпф1[[#This Row],[объем]]</f>
        <v>582938.13933560043</v>
      </c>
      <c r="K2171" s="7">
        <v>1975.4114513509942</v>
      </c>
      <c r="L2171" t="s">
        <v>187</v>
      </c>
    </row>
    <row r="2172" spans="1:12" x14ac:dyDescent="0.35">
      <c r="A2172" t="s">
        <v>151</v>
      </c>
      <c r="B2172" t="s">
        <v>193</v>
      </c>
      <c r="C2172" t="s">
        <v>194</v>
      </c>
      <c r="D2172">
        <f>VLOOKUP(мпф1[[#This Row],[Номенклатура]],[1]!Таблица213[[product_name]:[упаковка]],7,FALSE)</f>
        <v>719</v>
      </c>
      <c r="E2172" t="s">
        <v>77</v>
      </c>
      <c r="F2172" s="7">
        <v>15091.402383992392</v>
      </c>
      <c r="G2172" t="str">
        <f>VLOOKUP(мпф1[[#This Row],[артикул]],[1]!Таблица213[[code]:[упаковка]],4,FALSE)</f>
        <v>ОХЛ</v>
      </c>
      <c r="H2172" t="str">
        <f>VLOOKUP(мпф1[[#This Row],[артикул]],[1]!Таблица213[[code]:[упаковка]],5,FALSE)</f>
        <v>филе</v>
      </c>
      <c r="I2172" s="7" cm="1">
        <f t="array" ref="I2172">INDEX('[1]прайс ЗПП'!$A$1:$D$1080,MATCH(1,(мпф1[[#This Row],[артикул]]='[1]прайс ЗПП'!$B$1:$B$1080)*(мпф1[[#This Row],[Source.Name.1]]='[1]прайс ЗПП'!$A$1:$A$1080),0),4)</f>
        <v>1084.8559479232117</v>
      </c>
      <c r="J2172" s="7">
        <f>мпф1[[#This Row],[цена]]*мпф1[[#This Row],[объем]]</f>
        <v>16371997.638776684</v>
      </c>
      <c r="K2172" s="7">
        <v>1509.5954862388551</v>
      </c>
      <c r="L2172" t="s">
        <v>187</v>
      </c>
    </row>
    <row r="2173" spans="1:12" x14ac:dyDescent="0.35">
      <c r="A2173" t="s">
        <v>151</v>
      </c>
      <c r="B2173" t="s">
        <v>193</v>
      </c>
      <c r="C2173" t="s">
        <v>194</v>
      </c>
      <c r="D2173">
        <f>VLOOKUP(мпф1[[#This Row],[Номенклатура]],[1]!Таблица213[[product_name]:[упаковка]],7,FALSE)</f>
        <v>725</v>
      </c>
      <c r="E2173" t="s">
        <v>78</v>
      </c>
      <c r="F2173" s="7">
        <v>4678.5171248626984</v>
      </c>
      <c r="G2173" t="str">
        <f>VLOOKUP(мпф1[[#This Row],[артикул]],[1]!Таблица213[[code]:[упаковка]],4,FALSE)</f>
        <v>ОХЛ</v>
      </c>
      <c r="H2173" t="str">
        <f>VLOOKUP(мпф1[[#This Row],[артикул]],[1]!Таблица213[[code]:[упаковка]],5,FALSE)</f>
        <v>грудка</v>
      </c>
      <c r="I2173" s="7" cm="1">
        <f t="array" ref="I2173">INDEX('[1]прайс ЗПП'!$A$1:$D$1080,MATCH(1,(мпф1[[#This Row],[артикул]]='[1]прайс ЗПП'!$B$1:$B$1080)*(мпф1[[#This Row],[Source.Name.1]]='[1]прайс ЗПП'!$A$1:$A$1080),0),4)</f>
        <v>866.56192521659898</v>
      </c>
      <c r="J2173" s="7">
        <f>мпф1[[#This Row],[цена]]*мпф1[[#This Row],[объем]]</f>
        <v>4054224.8068798473</v>
      </c>
      <c r="K2173" s="7">
        <v>326.61669654806985</v>
      </c>
      <c r="L2173" t="s">
        <v>187</v>
      </c>
    </row>
    <row r="2174" spans="1:12" x14ac:dyDescent="0.35">
      <c r="A2174" t="s">
        <v>151</v>
      </c>
      <c r="B2174" t="s">
        <v>193</v>
      </c>
      <c r="C2174" t="s">
        <v>194</v>
      </c>
      <c r="D2174">
        <f>VLOOKUP(мпф1[[#This Row],[Номенклатура]],[1]!Таблица213[[product_name]:[упаковка]],7,FALSE)</f>
        <v>29</v>
      </c>
      <c r="E2174" t="s">
        <v>79</v>
      </c>
      <c r="F2174" s="7">
        <v>205.54267700233387</v>
      </c>
      <c r="G2174" t="str">
        <f>VLOOKUP(мпф1[[#This Row],[артикул]],[1]!Таблица213[[code]:[упаковка]],4,FALSE)</f>
        <v>ОХЛ</v>
      </c>
      <c r="H2174" t="str">
        <f>VLOOKUP(мпф1[[#This Row],[артикул]],[1]!Таблица213[[code]:[упаковка]],5,FALSE)</f>
        <v>табак</v>
      </c>
      <c r="I2174" s="7" cm="1">
        <f t="array" ref="I2174">INDEX('[1]прайс ЗПП'!$A$1:$D$1080,MATCH(1,(мпф1[[#This Row],[артикул]]='[1]прайс ЗПП'!$B$1:$B$1080)*(мпф1[[#This Row],[Source.Name.1]]='[1]прайс ЗПП'!$A$1:$A$1080),0),4)</f>
        <v>758.58697868946456</v>
      </c>
      <c r="J2174" s="7">
        <f>мпф1[[#This Row],[цена]]*мпф1[[#This Row],[объем]]</f>
        <v>155921.99833894495</v>
      </c>
      <c r="K2174" s="7">
        <v>7597.8</v>
      </c>
      <c r="L2174" t="s">
        <v>187</v>
      </c>
    </row>
    <row r="2175" spans="1:12" x14ac:dyDescent="0.35">
      <c r="A2175" t="s">
        <v>151</v>
      </c>
      <c r="B2175" t="s">
        <v>193</v>
      </c>
      <c r="C2175" t="s">
        <v>194</v>
      </c>
      <c r="D2175">
        <f>VLOOKUP(мпф1[[#This Row],[Номенклатура]],[1]!Таблица213[[product_name]:[упаковка]],7,FALSE)</f>
        <v>30</v>
      </c>
      <c r="E2175" t="s">
        <v>80</v>
      </c>
      <c r="F2175" s="7">
        <v>27071.179635777968</v>
      </c>
      <c r="G2175" t="str">
        <f>VLOOKUP(мпф1[[#This Row],[артикул]],[1]!Таблица213[[code]:[упаковка]],4,FALSE)</f>
        <v>ОХЛ</v>
      </c>
      <c r="H2175" t="str">
        <f>VLOOKUP(мпф1[[#This Row],[артикул]],[1]!Таблица213[[code]:[упаковка]],5,FALSE)</f>
        <v>рагу</v>
      </c>
      <c r="I2175" s="7" cm="1">
        <f t="array" ref="I2175">INDEX('[1]прайс ЗПП'!$A$1:$D$1080,MATCH(1,(мпф1[[#This Row],[артикул]]='[1]прайс ЗПП'!$B$1:$B$1080)*(мпф1[[#This Row],[Source.Name.1]]='[1]прайс ЗПП'!$A$1:$A$1080),0),4)</f>
        <v>714.1095664446724</v>
      </c>
      <c r="J2175" s="7">
        <f>мпф1[[#This Row],[цена]]*мпф1[[#This Row],[объем]]</f>
        <v>19331788.352851249</v>
      </c>
      <c r="K2175" s="7">
        <v>504</v>
      </c>
      <c r="L2175" t="s">
        <v>187</v>
      </c>
    </row>
    <row r="2176" spans="1:12" x14ac:dyDescent="0.35">
      <c r="A2176" t="s">
        <v>151</v>
      </c>
      <c r="B2176" t="s">
        <v>193</v>
      </c>
      <c r="C2176" t="s">
        <v>194</v>
      </c>
      <c r="D2176">
        <f>VLOOKUP(мпф1[[#This Row],[Номенклатура]],[1]!Таблица213[[product_name]:[упаковка]],7,FALSE)</f>
        <v>781</v>
      </c>
      <c r="E2176" t="s">
        <v>188</v>
      </c>
      <c r="F2176" s="7">
        <v>2602.8916370340412</v>
      </c>
      <c r="G2176" t="str">
        <f>VLOOKUP(мпф1[[#This Row],[артикул]],[1]!Таблица213[[code]:[упаковка]],4,FALSE)</f>
        <v>ОХЛ</v>
      </c>
      <c r="H2176" t="str">
        <f>VLOOKUP(мпф1[[#This Row],[артикул]],[1]!Таблица213[[code]:[упаковка]],5,FALSE)</f>
        <v>спинка</v>
      </c>
      <c r="I2176" s="7" cm="1">
        <f t="array" ref="I2176">INDEX('[1]прайс ЗПП'!$A$1:$D$1080,MATCH(1,(мпф1[[#This Row],[артикул]]='[1]прайс ЗПП'!$B$1:$B$1080)*(мпф1[[#This Row],[Source.Name.1]]='[1]прайс ЗПП'!$A$1:$A$1080),0),4)</f>
        <v>365.37579825005639</v>
      </c>
      <c r="J2176" s="7">
        <f>мпф1[[#This Row],[цена]]*мпф1[[#This Row],[объем]]</f>
        <v>951033.60963970888</v>
      </c>
      <c r="K2176" s="7">
        <v>4271.4000000000005</v>
      </c>
      <c r="L2176" t="s">
        <v>187</v>
      </c>
    </row>
    <row r="2177" spans="1:12" x14ac:dyDescent="0.35">
      <c r="A2177" t="s">
        <v>151</v>
      </c>
      <c r="B2177" t="s">
        <v>193</v>
      </c>
      <c r="C2177" t="s">
        <v>194</v>
      </c>
      <c r="D2177">
        <f>VLOOKUP(мпф1[[#This Row],[Номенклатура]],[1]!Таблица213[[product_name]:[упаковка]],7,FALSE)</f>
        <v>730</v>
      </c>
      <c r="E2177" t="s">
        <v>45</v>
      </c>
      <c r="F2177" s="7">
        <v>102.05409087453864</v>
      </c>
      <c r="G2177" t="str">
        <f>VLOOKUP(мпф1[[#This Row],[артикул]],[1]!Таблица213[[code]:[упаковка]],4,FALSE)</f>
        <v>ОХЛ</v>
      </c>
      <c r="H2177" t="str">
        <f>VLOOKUP(мпф1[[#This Row],[артикул]],[1]!Таблица213[[code]:[упаковка]],5,FALSE)</f>
        <v>желудки</v>
      </c>
      <c r="I2177" s="7" cm="1">
        <f t="array" ref="I2177">INDEX('[1]прайс ЗПП'!$A$1:$D$1080,MATCH(1,(мпф1[[#This Row],[артикул]]='[1]прайс ЗПП'!$B$1:$B$1080)*(мпф1[[#This Row],[Source.Name.1]]='[1]прайс ЗПП'!$A$1:$A$1080),0),4)</f>
        <v>562.95922128110215</v>
      </c>
      <c r="J2177" s="7">
        <f>мпф1[[#This Row],[цена]]*мпф1[[#This Row],[объем]]</f>
        <v>57452.291527281108</v>
      </c>
      <c r="K2177" s="7">
        <v>306.18</v>
      </c>
      <c r="L2177" t="s">
        <v>187</v>
      </c>
    </row>
    <row r="2178" spans="1:12" x14ac:dyDescent="0.35">
      <c r="A2178" t="s">
        <v>151</v>
      </c>
      <c r="B2178" t="s">
        <v>193</v>
      </c>
      <c r="C2178" t="s">
        <v>194</v>
      </c>
      <c r="D2178">
        <f>VLOOKUP(мпф1[[#This Row],[Номенклатура]],[1]!Таблица213[[product_name]:[упаковка]],7,FALSE)</f>
        <v>731</v>
      </c>
      <c r="E2178" t="s">
        <v>81</v>
      </c>
      <c r="F2178" s="7">
        <v>1872.6257584079865</v>
      </c>
      <c r="G2178" t="str">
        <f>VLOOKUP(мпф1[[#This Row],[артикул]],[1]!Таблица213[[code]:[упаковка]],4,FALSE)</f>
        <v>ОХЛ</v>
      </c>
      <c r="H2178" t="str">
        <f>VLOOKUP(мпф1[[#This Row],[артикул]],[1]!Таблица213[[code]:[упаковка]],5,FALSE)</f>
        <v>желудки</v>
      </c>
      <c r="I2178" s="7" cm="1">
        <f t="array" ref="I2178">INDEX('[1]прайс ЗПП'!$A$1:$D$1080,MATCH(1,(мпф1[[#This Row],[артикул]]='[1]прайс ЗПП'!$B$1:$B$1080)*(мпф1[[#This Row],[Source.Name.1]]='[1]прайс ЗПП'!$A$1:$A$1080),0),4)</f>
        <v>542.06451977289544</v>
      </c>
      <c r="J2178" s="7">
        <f>мпф1[[#This Row],[цена]]*мпф1[[#This Row],[объем]]</f>
        <v>1015083.9824457793</v>
      </c>
      <c r="K2178" s="7">
        <v>20823.36</v>
      </c>
      <c r="L2178" t="s">
        <v>187</v>
      </c>
    </row>
    <row r="2179" spans="1:12" x14ac:dyDescent="0.35">
      <c r="A2179" t="s">
        <v>151</v>
      </c>
      <c r="B2179" t="s">
        <v>193</v>
      </c>
      <c r="C2179" t="s">
        <v>194</v>
      </c>
      <c r="D2179">
        <f>VLOOKUP(мпф1[[#This Row],[Номенклатура]],[1]!Таблица213[[product_name]:[упаковка]],7,FALSE)</f>
        <v>732</v>
      </c>
      <c r="E2179" t="s">
        <v>47</v>
      </c>
      <c r="F2179" s="7">
        <v>311.69532574331981</v>
      </c>
      <c r="G2179" t="str">
        <f>VLOOKUP(мпф1[[#This Row],[артикул]],[1]!Таблица213[[code]:[упаковка]],4,FALSE)</f>
        <v>ОХЛ</v>
      </c>
      <c r="H2179" t="str">
        <f>VLOOKUP(мпф1[[#This Row],[артикул]],[1]!Таблица213[[code]:[упаковка]],5,FALSE)</f>
        <v>печень</v>
      </c>
      <c r="I2179" s="7" cm="1">
        <f t="array" ref="I2179">INDEX('[1]прайс ЗПП'!$A$1:$D$1080,MATCH(1,(мпф1[[#This Row],[артикул]]='[1]прайс ЗПП'!$B$1:$B$1080)*(мпф1[[#This Row],[Source.Name.1]]='[1]прайс ЗПП'!$A$1:$A$1080),0),4)</f>
        <v>538.72957446855617</v>
      </c>
      <c r="J2179" s="7">
        <f>мпф1[[#This Row],[цена]]*мпф1[[#This Row],[объем]]</f>
        <v>167919.49020153668</v>
      </c>
      <c r="K2179" s="7">
        <v>300.39</v>
      </c>
      <c r="L2179" t="s">
        <v>187</v>
      </c>
    </row>
    <row r="2180" spans="1:12" x14ac:dyDescent="0.35">
      <c r="A2180" t="s">
        <v>151</v>
      </c>
      <c r="B2180" t="s">
        <v>193</v>
      </c>
      <c r="C2180" t="s">
        <v>194</v>
      </c>
      <c r="D2180">
        <f>VLOOKUP(мпф1[[#This Row],[Номенклатура]],[1]!Таблица213[[product_name]:[упаковка]],7,FALSE)</f>
        <v>733</v>
      </c>
      <c r="E2180" t="s">
        <v>82</v>
      </c>
      <c r="F2180" s="7">
        <v>7500.9756792785893</v>
      </c>
      <c r="G2180" t="str">
        <f>VLOOKUP(мпф1[[#This Row],[артикул]],[1]!Таблица213[[code]:[упаковка]],4,FALSE)</f>
        <v>ОХЛ</v>
      </c>
      <c r="H2180" t="str">
        <f>VLOOKUP(мпф1[[#This Row],[артикул]],[1]!Таблица213[[code]:[упаковка]],5,FALSE)</f>
        <v>печень</v>
      </c>
      <c r="I2180" s="7" cm="1">
        <f t="array" ref="I2180">INDEX('[1]прайс ЗПП'!$A$1:$D$1080,MATCH(1,(мпф1[[#This Row],[артикул]]='[1]прайс ЗПП'!$B$1:$B$1080)*(мпф1[[#This Row],[Source.Name.1]]='[1]прайс ЗПП'!$A$1:$A$1080),0),4)</f>
        <v>516.16428154580342</v>
      </c>
      <c r="J2180" s="7">
        <f>мпф1[[#This Row],[цена]]*мпф1[[#This Row],[объем]]</f>
        <v>3871735.7223873776</v>
      </c>
      <c r="K2180" s="7">
        <v>7216.88</v>
      </c>
      <c r="L2180" t="s">
        <v>187</v>
      </c>
    </row>
    <row r="2181" spans="1:12" x14ac:dyDescent="0.35">
      <c r="A2181" t="s">
        <v>151</v>
      </c>
      <c r="B2181" t="s">
        <v>193</v>
      </c>
      <c r="C2181" t="s">
        <v>194</v>
      </c>
      <c r="D2181">
        <f>VLOOKUP(мпф1[[#This Row],[Номенклатура]],[1]!Таблица213[[product_name]:[упаковка]],7,FALSE)</f>
        <v>734</v>
      </c>
      <c r="E2181" t="s">
        <v>49</v>
      </c>
      <c r="F2181" s="7">
        <v>307.13861614228762</v>
      </c>
      <c r="G2181" t="str">
        <f>VLOOKUP(мпф1[[#This Row],[артикул]],[1]!Таблица213[[code]:[упаковка]],4,FALSE)</f>
        <v>ОХЛ</v>
      </c>
      <c r="H2181" t="str">
        <f>VLOOKUP(мпф1[[#This Row],[артикул]],[1]!Таблица213[[code]:[упаковка]],5,FALSE)</f>
        <v>сердце</v>
      </c>
      <c r="I2181" s="7" cm="1">
        <f t="array" ref="I2181">INDEX('[1]прайс ЗПП'!$A$1:$D$1080,MATCH(1,(мпф1[[#This Row],[артикул]]='[1]прайс ЗПП'!$B$1:$B$1080)*(мпф1[[#This Row],[Source.Name.1]]='[1]прайс ЗПП'!$A$1:$A$1080),0),4)</f>
        <v>899.68261842380946</v>
      </c>
      <c r="J2181" s="7">
        <f>мпф1[[#This Row],[цена]]*мпф1[[#This Row],[объем]]</f>
        <v>276327.27438995865</v>
      </c>
      <c r="K2181" s="7">
        <v>205.18</v>
      </c>
      <c r="L2181" t="s">
        <v>187</v>
      </c>
    </row>
    <row r="2182" spans="1:12" x14ac:dyDescent="0.35">
      <c r="A2182" t="s">
        <v>151</v>
      </c>
      <c r="B2182" t="s">
        <v>193</v>
      </c>
      <c r="C2182" t="s">
        <v>194</v>
      </c>
      <c r="D2182">
        <f>VLOOKUP(мпф1[[#This Row],[Номенклатура]],[1]!Таблица213[[product_name]:[упаковка]],7,FALSE)</f>
        <v>735</v>
      </c>
      <c r="E2182" t="s">
        <v>83</v>
      </c>
      <c r="F2182" s="7">
        <v>1110.4488736168032</v>
      </c>
      <c r="G2182" t="str">
        <f>VLOOKUP(мпф1[[#This Row],[артикул]],[1]!Таблица213[[code]:[упаковка]],4,FALSE)</f>
        <v>ОХЛ</v>
      </c>
      <c r="H2182" t="str">
        <f>VLOOKUP(мпф1[[#This Row],[артикул]],[1]!Таблица213[[code]:[упаковка]],5,FALSE)</f>
        <v>сердце</v>
      </c>
      <c r="I2182" s="7" cm="1">
        <f t="array" ref="I2182">INDEX('[1]прайс ЗПП'!$A$1:$D$1080,MATCH(1,(мпф1[[#This Row],[артикул]]='[1]прайс ЗПП'!$B$1:$B$1080)*(мпф1[[#This Row],[Source.Name.1]]='[1]прайс ЗПП'!$A$1:$A$1080),0),4)</f>
        <v>873.81208061056566</v>
      </c>
      <c r="J2182" s="7">
        <f>мпф1[[#This Row],[цена]]*мпф1[[#This Row],[объем]]</f>
        <v>970323.64066675794</v>
      </c>
      <c r="K2182" s="7">
        <v>6583.56</v>
      </c>
      <c r="L2182" t="s">
        <v>187</v>
      </c>
    </row>
    <row r="2183" spans="1:12" x14ac:dyDescent="0.35">
      <c r="A2183" t="s">
        <v>151</v>
      </c>
      <c r="B2183" t="s">
        <v>193</v>
      </c>
      <c r="C2183" t="s">
        <v>194</v>
      </c>
      <c r="D2183">
        <f>VLOOKUP(мпф1[[#This Row],[Номенклатура]],[1]!Таблица213[[product_name]:[упаковка]],7,FALSE)</f>
        <v>204</v>
      </c>
      <c r="E2183" t="s">
        <v>84</v>
      </c>
      <c r="F2183" s="7">
        <v>3230.8173708508471</v>
      </c>
      <c r="G2183" t="str">
        <f>VLOOKUP(мпф1[[#This Row],[артикул]],[1]!Таблица213[[code]:[упаковка]],4,FALSE)</f>
        <v>ОХЛ</v>
      </c>
      <c r="H2183" t="str">
        <f>VLOOKUP(мпф1[[#This Row],[артикул]],[1]!Таблица213[[code]:[упаковка]],5,FALSE)</f>
        <v>крыло</v>
      </c>
      <c r="I2183" s="7" cm="1">
        <f t="array" ref="I2183">INDEX('[1]прайс ЗПП'!$A$1:$D$1080,MATCH(1,(мпф1[[#This Row],[артикул]]='[1]прайс ЗПП'!$B$1:$B$1080)*(мпф1[[#This Row],[Source.Name.1]]='[1]прайс ЗПП'!$A$1:$A$1080),0),4)</f>
        <v>851.15617554517746</v>
      </c>
      <c r="J2183" s="7">
        <f>мпф1[[#This Row],[цена]]*мпф1[[#This Row],[объем]]</f>
        <v>2749930.1572583322</v>
      </c>
      <c r="K2183" s="7">
        <v>5581.8</v>
      </c>
      <c r="L2183" t="s">
        <v>187</v>
      </c>
    </row>
    <row r="2184" spans="1:12" x14ac:dyDescent="0.35">
      <c r="A2184" t="s">
        <v>151</v>
      </c>
      <c r="B2184" t="s">
        <v>193</v>
      </c>
      <c r="C2184" t="s">
        <v>194</v>
      </c>
      <c r="D2184">
        <f>VLOOKUP(мпф1[[#This Row],[Номенклатура]],[1]!Таблица213[[product_name]:[упаковка]],7,FALSE)</f>
        <v>959</v>
      </c>
      <c r="E2184" t="s">
        <v>85</v>
      </c>
      <c r="F2184" s="7">
        <v>1554.3294070736158</v>
      </c>
      <c r="G2184" t="str">
        <f>VLOOKUP(мпф1[[#This Row],[артикул]],[1]!Таблица213[[code]:[упаковка]],4,FALSE)</f>
        <v>ОХЛ</v>
      </c>
      <c r="H2184" t="str">
        <f>VLOOKUP(мпф1[[#This Row],[артикул]],[1]!Таблица213[[code]:[упаковка]],5,FALSE)</f>
        <v>табак</v>
      </c>
      <c r="I2184" s="7" cm="1">
        <f t="array" ref="I2184">INDEX('[1]прайс ЗПП'!$A$1:$D$1080,MATCH(1,(мпф1[[#This Row],[артикул]]='[1]прайс ЗПП'!$B$1:$B$1080)*(мпф1[[#This Row],[Source.Name.1]]='[1]прайс ЗПП'!$A$1:$A$1080),0),4)</f>
        <v>682.68979292965514</v>
      </c>
      <c r="J2184" s="7">
        <f>мпф1[[#This Row],[цена]]*мпф1[[#This Row],[объем]]</f>
        <v>1061124.8210595604</v>
      </c>
      <c r="K2184" s="7">
        <v>508.54</v>
      </c>
      <c r="L2184" t="s">
        <v>187</v>
      </c>
    </row>
    <row r="2185" spans="1:12" x14ac:dyDescent="0.35">
      <c r="A2185" t="s">
        <v>151</v>
      </c>
      <c r="B2185" t="s">
        <v>193</v>
      </c>
      <c r="C2185" t="s">
        <v>194</v>
      </c>
      <c r="D2185">
        <f>VLOOKUP(мпф1[[#This Row],[Номенклатура]],[1]!Таблица213[[product_name]:[упаковка]],7,FALSE)</f>
        <v>952</v>
      </c>
      <c r="E2185" t="s">
        <v>86</v>
      </c>
      <c r="F2185" s="7">
        <v>1253.916414334675</v>
      </c>
      <c r="G2185" t="str">
        <f>VLOOKUP(мпф1[[#This Row],[артикул]],[1]!Таблица213[[code]:[упаковка]],4,FALSE)</f>
        <v>ОХЛ</v>
      </c>
      <c r="H2185" t="str">
        <f>VLOOKUP(мпф1[[#This Row],[артикул]],[1]!Таблица213[[code]:[упаковка]],5,FALSE)</f>
        <v>голень</v>
      </c>
      <c r="I2185" s="7" cm="1">
        <f t="array" ref="I2185">INDEX('[1]прайс ЗПП'!$A$1:$D$1080,MATCH(1,(мпф1[[#This Row],[артикул]]='[1]прайс ЗПП'!$B$1:$B$1080)*(мпф1[[#This Row],[Source.Name.1]]='[1]прайс ЗПП'!$A$1:$A$1080),0),4)</f>
        <v>893.17981197351094</v>
      </c>
      <c r="J2185" s="7">
        <f>мпф1[[#This Row],[цена]]*мпф1[[#This Row],[объем]]</f>
        <v>1119972.827185944</v>
      </c>
      <c r="K2185" s="7">
        <v>14323.5</v>
      </c>
      <c r="L2185" t="s">
        <v>187</v>
      </c>
    </row>
    <row r="2186" spans="1:12" x14ac:dyDescent="0.35">
      <c r="A2186" t="s">
        <v>151</v>
      </c>
      <c r="B2186" t="s">
        <v>193</v>
      </c>
      <c r="C2186" t="s">
        <v>194</v>
      </c>
      <c r="D2186">
        <f>VLOOKUP(мпф1[[#This Row],[Номенклатура]],[1]!Таблица213[[product_name]:[упаковка]],7,FALSE)</f>
        <v>953</v>
      </c>
      <c r="E2186" t="s">
        <v>87</v>
      </c>
      <c r="F2186" s="7">
        <v>1040.2676524294995</v>
      </c>
      <c r="G2186" t="str">
        <f>VLOOKUP(мпф1[[#This Row],[артикул]],[1]!Таблица213[[code]:[упаковка]],4,FALSE)</f>
        <v>ОХЛ</v>
      </c>
      <c r="H2186" t="str">
        <f>VLOOKUP(мпф1[[#This Row],[артикул]],[1]!Таблица213[[code]:[упаковка]],5,FALSE)</f>
        <v>бедро</v>
      </c>
      <c r="I2186" s="7" cm="1">
        <f t="array" ref="I2186">INDEX('[1]прайс ЗПП'!$A$1:$D$1080,MATCH(1,(мпф1[[#This Row],[артикул]]='[1]прайс ЗПП'!$B$1:$B$1080)*(мпф1[[#This Row],[Source.Name.1]]='[1]прайс ЗПП'!$A$1:$A$1080),0),4)</f>
        <v>907.72145367885093</v>
      </c>
      <c r="J2186" s="7">
        <f>мпф1[[#This Row],[цена]]*мпф1[[#This Row],[объем]]</f>
        <v>944273.26567839098</v>
      </c>
      <c r="K2186" s="7">
        <v>4471.17</v>
      </c>
      <c r="L2186" t="s">
        <v>187</v>
      </c>
    </row>
    <row r="2187" spans="1:12" x14ac:dyDescent="0.35">
      <c r="A2187" t="s">
        <v>151</v>
      </c>
      <c r="B2187" t="s">
        <v>193</v>
      </c>
      <c r="C2187" t="s">
        <v>194</v>
      </c>
      <c r="D2187">
        <f>VLOOKUP(мпф1[[#This Row],[Номенклатура]],[1]!Таблица213[[product_name]:[упаковка]],7,FALSE)</f>
        <v>958</v>
      </c>
      <c r="E2187" t="s">
        <v>58</v>
      </c>
      <c r="F2187" s="7">
        <v>1558.0003137738413</v>
      </c>
      <c r="G2187" t="str">
        <f>VLOOKUP(мпф1[[#This Row],[артикул]],[1]!Таблица213[[code]:[упаковка]],4,FALSE)</f>
        <v>ОХЛ</v>
      </c>
      <c r="H2187" t="str">
        <f>VLOOKUP(мпф1[[#This Row],[артикул]],[1]!Таблица213[[code]:[упаковка]],5,FALSE)</f>
        <v>табак</v>
      </c>
      <c r="I2187" s="7" cm="1">
        <f t="array" ref="I2187">INDEX('[1]прайс ЗПП'!$A$1:$D$1080,MATCH(1,(мпф1[[#This Row],[артикул]]='[1]прайс ЗПП'!$B$1:$B$1080)*(мпф1[[#This Row],[Source.Name.1]]='[1]прайс ЗПП'!$A$1:$A$1080),0),4)</f>
        <v>782.08453576687157</v>
      </c>
      <c r="J2187" s="7">
        <f>мпф1[[#This Row],[цена]]*мпф1[[#This Row],[объем]]</f>
        <v>1218487.952122455</v>
      </c>
      <c r="K2187" s="7">
        <v>200.60000000000002</v>
      </c>
      <c r="L2187" t="s">
        <v>187</v>
      </c>
    </row>
    <row r="2188" spans="1:12" x14ac:dyDescent="0.35">
      <c r="A2188" t="s">
        <v>151</v>
      </c>
      <c r="B2188" t="s">
        <v>193</v>
      </c>
      <c r="C2188" t="s">
        <v>194</v>
      </c>
      <c r="D2188">
        <f>VLOOKUP(мпф1[[#This Row],[Номенклатура]],[1]!Таблица213[[product_name]:[упаковка]],7,FALSE)</f>
        <v>205</v>
      </c>
      <c r="E2188" t="s">
        <v>88</v>
      </c>
      <c r="F2188" s="7">
        <v>3959.5277655778327</v>
      </c>
      <c r="G2188" t="str">
        <f>VLOOKUP(мпф1[[#This Row],[артикул]],[1]!Таблица213[[code]:[упаковка]],4,FALSE)</f>
        <v>ОХЛ</v>
      </c>
      <c r="H2188" t="str">
        <f>VLOOKUP(мпф1[[#This Row],[артикул]],[1]!Таблица213[[code]:[упаковка]],5,FALSE)</f>
        <v>рагу</v>
      </c>
      <c r="I2188" s="7" cm="1">
        <f t="array" ref="I2188">INDEX('[1]прайс ЗПП'!$A$1:$D$1080,MATCH(1,(мпф1[[#This Row],[артикул]]='[1]прайс ЗПП'!$B$1:$B$1080)*(мпф1[[#This Row],[Source.Name.1]]='[1]прайс ЗПП'!$A$1:$A$1080),0),4)</f>
        <v>603.19488870785608</v>
      </c>
      <c r="J2188" s="7">
        <f>мпф1[[#This Row],[цена]]*мпф1[[#This Row],[объем]]</f>
        <v>2388366.909893387</v>
      </c>
      <c r="K2188" s="7">
        <v>27222.600000000002</v>
      </c>
      <c r="L2188" t="s">
        <v>187</v>
      </c>
    </row>
    <row r="2189" spans="1:12" x14ac:dyDescent="0.35">
      <c r="A2189" t="s">
        <v>151</v>
      </c>
      <c r="B2189" t="s">
        <v>193</v>
      </c>
      <c r="C2189" t="s">
        <v>194</v>
      </c>
      <c r="D2189">
        <f>VLOOKUP(мпф1[[#This Row],[Номенклатура]],[1]!Таблица213[[product_name]:[упаковка]],7,FALSE)</f>
        <v>961</v>
      </c>
      <c r="E2189" s="22" t="s">
        <v>89</v>
      </c>
      <c r="F2189" s="7">
        <v>516.88015716318148</v>
      </c>
      <c r="G2189" t="str">
        <f>VLOOKUP(мпф1[[#This Row],[артикул]],[1]!Таблица213[[code]:[упаковка]],4,FALSE)</f>
        <v>ОХЛ</v>
      </c>
      <c r="H2189" t="str">
        <f>VLOOKUP(мпф1[[#This Row],[артикул]],[1]!Таблица213[[code]:[упаковка]],5,FALSE)</f>
        <v>табак</v>
      </c>
      <c r="I2189" s="7" cm="1">
        <f t="array" ref="I2189">INDEX('[1]прайс ЗПП'!$A$1:$D$1080,MATCH(1,(мпф1[[#This Row],[артикул]]='[1]прайс ЗПП'!$B$1:$B$1080)*(мпф1[[#This Row],[Source.Name.1]]='[1]прайс ЗПП'!$A$1:$A$1080),0),4)</f>
        <v>771.34790253845608</v>
      </c>
      <c r="J2189" s="7">
        <f>мпф1[[#This Row],[цена]]*мпф1[[#This Row],[объем]]</f>
        <v>398694.42509156757</v>
      </c>
      <c r="K2189" s="7">
        <v>2340.8000000000002</v>
      </c>
      <c r="L2189" t="s">
        <v>187</v>
      </c>
    </row>
    <row r="2190" spans="1:12" x14ac:dyDescent="0.35">
      <c r="A2190" t="s">
        <v>151</v>
      </c>
      <c r="B2190" t="s">
        <v>193</v>
      </c>
      <c r="C2190" t="s">
        <v>194</v>
      </c>
      <c r="D2190">
        <f>VLOOKUP(мпф1[[#This Row],[Номенклатура]],[1]!Таблица213[[product_name]:[упаковка]],7,FALSE)</f>
        <v>960</v>
      </c>
      <c r="E2190" t="s">
        <v>189</v>
      </c>
      <c r="F2190" s="7">
        <v>106.25241643879637</v>
      </c>
      <c r="G2190" t="str">
        <f>VLOOKUP(мпф1[[#This Row],[артикул]],[1]!Таблица213[[code]:[упаковка]],4,FALSE)</f>
        <v>ОХЛ</v>
      </c>
      <c r="H2190" t="str">
        <f>VLOOKUP(мпф1[[#This Row],[артикул]],[1]!Таблица213[[code]:[упаковка]],5,FALSE)</f>
        <v>крыло</v>
      </c>
      <c r="I2190" s="7" cm="1">
        <f t="array" ref="I2190">INDEX('[1]прайс ЗПП'!$A$1:$D$1080,MATCH(1,(мпф1[[#This Row],[артикул]]='[1]прайс ЗПП'!$B$1:$B$1080)*(мпф1[[#This Row],[Source.Name.1]]='[1]прайс ЗПП'!$A$1:$A$1080),0),4)</f>
        <v>856.67509288490965</v>
      </c>
      <c r="J2190" s="7">
        <f>мпф1[[#This Row],[цена]]*мпф1[[#This Row],[объем]]</f>
        <v>91023.798721951985</v>
      </c>
      <c r="K2190" s="7">
        <v>99.600000000000009</v>
      </c>
      <c r="L2190" t="s">
        <v>187</v>
      </c>
    </row>
    <row r="2191" spans="1:12" x14ac:dyDescent="0.35">
      <c r="A2191" t="s">
        <v>151</v>
      </c>
      <c r="B2191" t="s">
        <v>193</v>
      </c>
      <c r="C2191" t="s">
        <v>194</v>
      </c>
      <c r="D2191">
        <f>VLOOKUP(мпф1[[#This Row],[Номенклатура]],[1]!Таблица213[[product_name]:[упаковка]],7,FALSE)</f>
        <v>1064</v>
      </c>
      <c r="E2191" t="s">
        <v>62</v>
      </c>
      <c r="F2191" s="7">
        <v>2914.5133883356057</v>
      </c>
      <c r="G2191" t="str">
        <f>VLOOKUP(мпф1[[#This Row],[артикул]],[1]!Таблица213[[code]:[упаковка]],4,FALSE)</f>
        <v>ОХЛ</v>
      </c>
      <c r="H2191" t="str">
        <f>VLOOKUP(мпф1[[#This Row],[артикул]],[1]!Таблица213[[code]:[упаковка]],5,FALSE)</f>
        <v>бедро</v>
      </c>
      <c r="I2191" s="7" cm="1">
        <f t="array" ref="I2191">INDEX('[1]прайс ЗПП'!$A$1:$D$1080,MATCH(1,(мпф1[[#This Row],[артикул]]='[1]прайс ЗПП'!$B$1:$B$1080)*(мпф1[[#This Row],[Source.Name.1]]='[1]прайс ЗПП'!$A$1:$A$1080),0),4)</f>
        <v>876.64068777890282</v>
      </c>
      <c r="J2191" s="7">
        <f>мпф1[[#This Row],[цена]]*мпф1[[#This Row],[объем]]</f>
        <v>2554981.0212913458</v>
      </c>
      <c r="K2191" s="7">
        <v>1729.468902253735</v>
      </c>
      <c r="L2191" t="s">
        <v>187</v>
      </c>
    </row>
    <row r="2192" spans="1:12" x14ac:dyDescent="0.35">
      <c r="A2192" t="s">
        <v>151</v>
      </c>
      <c r="B2192" t="s">
        <v>193</v>
      </c>
      <c r="C2192" t="s">
        <v>194</v>
      </c>
      <c r="D2192">
        <f>VLOOKUP(мпф1[[#This Row],[Номенклатура]],[1]!Таблица213[[product_name]:[упаковка]],7,FALSE)</f>
        <v>1066</v>
      </c>
      <c r="E2192" t="s">
        <v>63</v>
      </c>
      <c r="F2192" s="7">
        <v>106.89394035804466</v>
      </c>
      <c r="G2192" t="str">
        <f>VLOOKUP(мпф1[[#This Row],[артикул]],[1]!Таблица213[[code]:[упаковка]],4,FALSE)</f>
        <v>ОХЛ</v>
      </c>
      <c r="H2192" t="str">
        <f>VLOOKUP(мпф1[[#This Row],[артикул]],[1]!Таблица213[[code]:[упаковка]],5,FALSE)</f>
        <v>бедро</v>
      </c>
      <c r="I2192" s="7" cm="1">
        <f t="array" ref="I2192">INDEX('[1]прайс ЗПП'!$A$1:$D$1080,MATCH(1,(мпф1[[#This Row],[артикул]]='[1]прайс ЗПП'!$B$1:$B$1080)*(мпф1[[#This Row],[Source.Name.1]]='[1]прайс ЗПП'!$A$1:$A$1080),0),4)</f>
        <v>882.13253533407737</v>
      </c>
      <c r="J2192" s="7">
        <f>мпф1[[#This Row],[цена]]*мпф1[[#This Row],[объем]]</f>
        <v>94294.622619891583</v>
      </c>
      <c r="K2192" s="7">
        <v>304.2</v>
      </c>
      <c r="L2192" t="s">
        <v>187</v>
      </c>
    </row>
    <row r="2193" spans="1:12" x14ac:dyDescent="0.35">
      <c r="A2193" t="s">
        <v>151</v>
      </c>
      <c r="B2193" t="s">
        <v>193</v>
      </c>
      <c r="C2193" t="s">
        <v>194</v>
      </c>
      <c r="D2193">
        <f>VLOOKUP(мпф1[[#This Row],[Номенклатура]],[1]!Таблица213[[product_name]:[упаковка]],7,FALSE)</f>
        <v>1065</v>
      </c>
      <c r="E2193" t="s">
        <v>64</v>
      </c>
      <c r="F2193" s="7">
        <v>209.22915290922123</v>
      </c>
      <c r="G2193" t="str">
        <f>VLOOKUP(мпф1[[#This Row],[артикул]],[1]!Таблица213[[code]:[упаковка]],4,FALSE)</f>
        <v>ОХЛ</v>
      </c>
      <c r="H2193" t="str">
        <f>VLOOKUP(мпф1[[#This Row],[артикул]],[1]!Таблица213[[code]:[упаковка]],5,FALSE)</f>
        <v>филе</v>
      </c>
      <c r="I2193" s="7" cm="1">
        <f t="array" ref="I2193">INDEX('[1]прайс ЗПП'!$A$1:$D$1080,MATCH(1,(мпф1[[#This Row],[артикул]]='[1]прайс ЗПП'!$B$1:$B$1080)*(мпф1[[#This Row],[Source.Name.1]]='[1]прайс ЗПП'!$A$1:$A$1080),0),4)</f>
        <v>1039.0149704468993</v>
      </c>
      <c r="J2193" s="7">
        <f>мпф1[[#This Row],[цена]]*мпф1[[#This Row],[объем]]</f>
        <v>217392.22212660426</v>
      </c>
      <c r="K2193" s="7">
        <v>7421.4</v>
      </c>
      <c r="L2193" t="s">
        <v>187</v>
      </c>
    </row>
    <row r="2194" spans="1:12" x14ac:dyDescent="0.35">
      <c r="A2194" t="s">
        <v>151</v>
      </c>
      <c r="B2194" t="s">
        <v>193</v>
      </c>
      <c r="C2194" t="s">
        <v>194</v>
      </c>
      <c r="D2194">
        <f>VLOOKUP(мпф1[[#This Row],[Номенклатура]],[1]!Таблица213[[product_name]:[упаковка]],7,FALSE)</f>
        <v>744</v>
      </c>
      <c r="E2194" t="s">
        <v>92</v>
      </c>
      <c r="F2194" s="7">
        <v>4170.0777012168401</v>
      </c>
      <c r="G2194" t="str">
        <f>VLOOKUP(мпф1[[#This Row],[артикул]],[1]!Таблица213[[code]:[упаковка]],4,FALSE)</f>
        <v>ОХЛ</v>
      </c>
      <c r="H2194" t="str">
        <f>VLOOKUP(мпф1[[#This Row],[артикул]],[1]!Таблица213[[code]:[упаковка]],5,FALSE)</f>
        <v>шея</v>
      </c>
      <c r="I2194" s="7" cm="1">
        <f t="array" ref="I2194">INDEX('[1]прайс ЗПП'!$A$1:$D$1080,MATCH(1,(мпф1[[#This Row],[артикул]]='[1]прайс ЗПП'!$B$1:$B$1080)*(мпф1[[#This Row],[Source.Name.1]]='[1]прайс ЗПП'!$A$1:$A$1080),0),4)</f>
        <v>350.33238811717894</v>
      </c>
      <c r="J2194" s="7">
        <f>мпф1[[#This Row],[цена]]*мпф1[[#This Row],[объем]]</f>
        <v>1460913.2797014914</v>
      </c>
      <c r="K2194" s="7">
        <v>280.28544001779642</v>
      </c>
      <c r="L2194" t="s">
        <v>187</v>
      </c>
    </row>
    <row r="2195" spans="1:12" x14ac:dyDescent="0.35">
      <c r="A2195" t="s">
        <v>151</v>
      </c>
      <c r="B2195" t="s">
        <v>195</v>
      </c>
      <c r="C2195" t="s">
        <v>194</v>
      </c>
      <c r="D2195">
        <f>VLOOKUP(мпф1[[#This Row],[Номенклатура]],[1]!Таблица213[[product_name]:[упаковка]],7,FALSE)</f>
        <v>701</v>
      </c>
      <c r="E2195" t="s">
        <v>26</v>
      </c>
      <c r="F2195" s="7">
        <v>55.330531197039022</v>
      </c>
      <c r="G2195" t="str">
        <f>VLOOKUP(мпф1[[#This Row],[артикул]],[1]!Таблица213[[code]:[упаковка]],4,FALSE)</f>
        <v>ОХЛ</v>
      </c>
      <c r="H2195" t="str">
        <f>VLOOKUP(мпф1[[#This Row],[артикул]],[1]!Таблица213[[code]:[упаковка]],5,FALSE)</f>
        <v>тушка</v>
      </c>
      <c r="I2195" s="7" cm="1">
        <f t="array" ref="I2195">INDEX('[1]прайс ЗПП'!$A$1:$D$1080,MATCH(1,(мпф1[[#This Row],[артикул]]='[1]прайс ЗПП'!$B$1:$B$1080)*(мпф1[[#This Row],[Source.Name.1]]='[1]прайс ЗПП'!$A$1:$A$1080),0),4)</f>
        <v>831.78370925650859</v>
      </c>
      <c r="J2195" s="7">
        <f>мпф1[[#This Row],[цена]]*мпф1[[#This Row],[объем]]</f>
        <v>46023.034474206084</v>
      </c>
      <c r="K2195" s="7">
        <v>1103.4387953297855</v>
      </c>
      <c r="L2195" t="s">
        <v>187</v>
      </c>
    </row>
    <row r="2196" spans="1:12" x14ac:dyDescent="0.35">
      <c r="A2196" t="s">
        <v>151</v>
      </c>
      <c r="B2196" t="s">
        <v>195</v>
      </c>
      <c r="C2196" t="s">
        <v>194</v>
      </c>
      <c r="D2196">
        <f>VLOOKUP(мпф1[[#This Row],[Номенклатура]],[1]!Таблица213[[product_name]:[упаковка]],7,FALSE)</f>
        <v>702</v>
      </c>
      <c r="E2196" t="s">
        <v>72</v>
      </c>
      <c r="F2196" s="7">
        <v>2084.1166750884699</v>
      </c>
      <c r="G2196" t="str">
        <f>VLOOKUP(мпф1[[#This Row],[артикул]],[1]!Таблица213[[code]:[упаковка]],4,FALSE)</f>
        <v>ОХЛ</v>
      </c>
      <c r="H2196" t="str">
        <f>VLOOKUP(мпф1[[#This Row],[артикул]],[1]!Таблица213[[code]:[упаковка]],5,FALSE)</f>
        <v>тушка</v>
      </c>
      <c r="I2196" s="7" cm="1">
        <f t="array" ref="I2196">INDEX('[1]прайс ЗПП'!$A$1:$D$1080,MATCH(1,(мпф1[[#This Row],[артикул]]='[1]прайс ЗПП'!$B$1:$B$1080)*(мпф1[[#This Row],[Source.Name.1]]='[1]прайс ЗПП'!$A$1:$A$1080),0),4)</f>
        <v>800.32562404772534</v>
      </c>
      <c r="J2196" s="7">
        <f>мпф1[[#This Row],[цена]]*мпф1[[#This Row],[объем]]</f>
        <v>1667971.9785784502</v>
      </c>
      <c r="K2196" s="7">
        <v>2527.0026860933795</v>
      </c>
      <c r="L2196" t="s">
        <v>187</v>
      </c>
    </row>
    <row r="2197" spans="1:12" x14ac:dyDescent="0.35">
      <c r="A2197" t="s">
        <v>151</v>
      </c>
      <c r="B2197" t="s">
        <v>195</v>
      </c>
      <c r="C2197" t="s">
        <v>194</v>
      </c>
      <c r="D2197">
        <f>VLOOKUP(мпф1[[#This Row],[Номенклатура]],[1]!Таблица213[[product_name]:[упаковка]],7,FALSE)</f>
        <v>710</v>
      </c>
      <c r="E2197" t="s">
        <v>28</v>
      </c>
      <c r="F2197" s="7">
        <v>100.83989310660363</v>
      </c>
      <c r="G2197" t="str">
        <f>VLOOKUP(мпф1[[#This Row],[артикул]],[1]!Таблица213[[code]:[упаковка]],4,FALSE)</f>
        <v>ОХЛ</v>
      </c>
      <c r="H2197" t="str">
        <f>VLOOKUP(мпф1[[#This Row],[артикул]],[1]!Таблица213[[code]:[упаковка]],5,FALSE)</f>
        <v>бедро</v>
      </c>
      <c r="I2197" s="7" cm="1">
        <f t="array" ref="I2197">INDEX('[1]прайс ЗПП'!$A$1:$D$1080,MATCH(1,(мпф1[[#This Row],[артикул]]='[1]прайс ЗПП'!$B$1:$B$1080)*(мпф1[[#This Row],[Source.Name.1]]='[1]прайс ЗПП'!$A$1:$A$1080),0),4)</f>
        <v>848.1474629904244</v>
      </c>
      <c r="J2197" s="7">
        <f>мпф1[[#This Row],[цена]]*мпф1[[#This Row],[объем]]</f>
        <v>85527.099506591447</v>
      </c>
      <c r="K2197" s="7">
        <v>1257.863320591119</v>
      </c>
      <c r="L2197" t="s">
        <v>187</v>
      </c>
    </row>
    <row r="2198" spans="1:12" x14ac:dyDescent="0.35">
      <c r="A2198" t="s">
        <v>151</v>
      </c>
      <c r="B2198" t="s">
        <v>195</v>
      </c>
      <c r="C2198" t="s">
        <v>194</v>
      </c>
      <c r="D2198">
        <f>VLOOKUP(мпф1[[#This Row],[Номенклатура]],[1]!Таблица213[[product_name]:[упаковка]],7,FALSE)</f>
        <v>711</v>
      </c>
      <c r="E2198" t="s">
        <v>73</v>
      </c>
      <c r="F2198" s="7">
        <v>4637.190341255844</v>
      </c>
      <c r="G2198" t="str">
        <f>VLOOKUP(мпф1[[#This Row],[артикул]],[1]!Таблица213[[code]:[упаковка]],4,FALSE)</f>
        <v>ОХЛ</v>
      </c>
      <c r="H2198" t="str">
        <f>VLOOKUP(мпф1[[#This Row],[артикул]],[1]!Таблица213[[code]:[упаковка]],5,FALSE)</f>
        <v>бедро</v>
      </c>
      <c r="I2198" s="7" cm="1">
        <f t="array" ref="I2198">INDEX('[1]прайс ЗПП'!$A$1:$D$1080,MATCH(1,(мпф1[[#This Row],[артикул]]='[1]прайс ЗПП'!$B$1:$B$1080)*(мпф1[[#This Row],[Source.Name.1]]='[1]прайс ЗПП'!$A$1:$A$1080),0),4)</f>
        <v>817.44923356040113</v>
      </c>
      <c r="J2198" s="7">
        <f>мпф1[[#This Row],[цена]]*мпф1[[#This Row],[объем]]</f>
        <v>3790667.6903332844</v>
      </c>
      <c r="K2198" s="7">
        <v>867.49391968833879</v>
      </c>
      <c r="L2198" t="s">
        <v>187</v>
      </c>
    </row>
    <row r="2199" spans="1:12" x14ac:dyDescent="0.35">
      <c r="A2199" t="s">
        <v>151</v>
      </c>
      <c r="B2199" t="s">
        <v>195</v>
      </c>
      <c r="C2199" t="s">
        <v>194</v>
      </c>
      <c r="D2199">
        <f>VLOOKUP(мпф1[[#This Row],[Номенклатура]],[1]!Таблица213[[product_name]:[упаковка]],7,FALSE)</f>
        <v>712</v>
      </c>
      <c r="E2199" t="s">
        <v>30</v>
      </c>
      <c r="F2199" s="7">
        <v>51.298574895921455</v>
      </c>
      <c r="G2199" t="str">
        <f>VLOOKUP(мпф1[[#This Row],[артикул]],[1]!Таблица213[[code]:[упаковка]],4,FALSE)</f>
        <v>ОХЛ</v>
      </c>
      <c r="H2199" t="str">
        <f>VLOOKUP(мпф1[[#This Row],[артикул]],[1]!Таблица213[[code]:[упаковка]],5,FALSE)</f>
        <v>голень</v>
      </c>
      <c r="I2199" s="7" cm="1">
        <f t="array" ref="I2199">INDEX('[1]прайс ЗПП'!$A$1:$D$1080,MATCH(1,(мпф1[[#This Row],[артикул]]='[1]прайс ЗПП'!$B$1:$B$1080)*(мпф1[[#This Row],[Source.Name.1]]='[1]прайс ЗПП'!$A$1:$A$1080),0),4)</f>
        <v>882.08395965504735</v>
      </c>
      <c r="J2199" s="7">
        <f>мпф1[[#This Row],[цена]]*мпф1[[#This Row],[объем]]</f>
        <v>45249.650068855408</v>
      </c>
      <c r="K2199" s="7">
        <v>697.8090980025778</v>
      </c>
      <c r="L2199" t="s">
        <v>187</v>
      </c>
    </row>
    <row r="2200" spans="1:12" x14ac:dyDescent="0.35">
      <c r="A2200" t="s">
        <v>151</v>
      </c>
      <c r="B2200" t="s">
        <v>195</v>
      </c>
      <c r="C2200" t="s">
        <v>194</v>
      </c>
      <c r="D2200">
        <f>VLOOKUP(мпф1[[#This Row],[Номенклатура]],[1]!Таблица213[[product_name]:[упаковка]],7,FALSE)</f>
        <v>713</v>
      </c>
      <c r="E2200" t="s">
        <v>74</v>
      </c>
      <c r="F2200" s="7">
        <v>2088.0717834295915</v>
      </c>
      <c r="G2200" t="str">
        <f>VLOOKUP(мпф1[[#This Row],[артикул]],[1]!Таблица213[[code]:[упаковка]],4,FALSE)</f>
        <v>ОХЛ</v>
      </c>
      <c r="H2200" t="str">
        <f>VLOOKUP(мпф1[[#This Row],[артикул]],[1]!Таблица213[[code]:[упаковка]],5,FALSE)</f>
        <v>голень</v>
      </c>
      <c r="I2200" s="7" cm="1">
        <f t="array" ref="I2200">INDEX('[1]прайс ЗПП'!$A$1:$D$1080,MATCH(1,(мпф1[[#This Row],[артикул]]='[1]прайс ЗПП'!$B$1:$B$1080)*(мпф1[[#This Row],[Source.Name.1]]='[1]прайс ЗПП'!$A$1:$A$1080),0),4)</f>
        <v>849.71775061519179</v>
      </c>
      <c r="J2200" s="7">
        <f>мпф1[[#This Row],[цена]]*мпф1[[#This Row],[объем]]</f>
        <v>1774271.6589388445</v>
      </c>
      <c r="K2200" s="7">
        <v>1578.0712655286386</v>
      </c>
      <c r="L2200" t="s">
        <v>187</v>
      </c>
    </row>
    <row r="2201" spans="1:12" x14ac:dyDescent="0.35">
      <c r="A2201" t="s">
        <v>151</v>
      </c>
      <c r="B2201" t="s">
        <v>195</v>
      </c>
      <c r="C2201" t="s">
        <v>194</v>
      </c>
      <c r="D2201">
        <f>VLOOKUP(мпф1[[#This Row],[Номенклатура]],[1]!Таблица213[[product_name]:[упаковка]],7,FALSE)</f>
        <v>714</v>
      </c>
      <c r="E2201" t="s">
        <v>32</v>
      </c>
      <c r="F2201" s="7">
        <v>52.558881439854012</v>
      </c>
      <c r="G2201" t="str">
        <f>VLOOKUP(мпф1[[#This Row],[артикул]],[1]!Таблица213[[code]:[упаковка]],4,FALSE)</f>
        <v>ОХЛ</v>
      </c>
      <c r="H2201" t="str">
        <f>VLOOKUP(мпф1[[#This Row],[артикул]],[1]!Таблица213[[code]:[упаковка]],5,FALSE)</f>
        <v>крыло</v>
      </c>
      <c r="I2201" s="7" cm="1">
        <f t="array" ref="I2201">INDEX('[1]прайс ЗПП'!$A$1:$D$1080,MATCH(1,(мпф1[[#This Row],[артикул]]='[1]прайс ЗПП'!$B$1:$B$1080)*(мпф1[[#This Row],[Source.Name.1]]='[1]прайс ЗПП'!$A$1:$A$1080),0),4)</f>
        <v>864.8588524341136</v>
      </c>
      <c r="J2201" s="7">
        <f>мпф1[[#This Row],[цена]]*мпф1[[#This Row],[объем]]</f>
        <v>45456.013887292771</v>
      </c>
      <c r="K2201" s="7">
        <v>2787.636464343027</v>
      </c>
      <c r="L2201" t="s">
        <v>187</v>
      </c>
    </row>
    <row r="2202" spans="1:12" x14ac:dyDescent="0.35">
      <c r="A2202" t="s">
        <v>151</v>
      </c>
      <c r="B2202" t="s">
        <v>195</v>
      </c>
      <c r="C2202" t="s">
        <v>194</v>
      </c>
      <c r="D2202">
        <f>VLOOKUP(мпф1[[#This Row],[Номенклатура]],[1]!Таблица213[[product_name]:[упаковка]],7,FALSE)</f>
        <v>715</v>
      </c>
      <c r="E2202" t="s">
        <v>75</v>
      </c>
      <c r="F2202" s="7">
        <v>2086.0429972857</v>
      </c>
      <c r="G2202" t="str">
        <f>VLOOKUP(мпф1[[#This Row],[артикул]],[1]!Таблица213[[code]:[упаковка]],4,FALSE)</f>
        <v>ОХЛ</v>
      </c>
      <c r="H2202" t="str">
        <f>VLOOKUP(мпф1[[#This Row],[артикул]],[1]!Таблица213[[code]:[упаковка]],5,FALSE)</f>
        <v>крыло</v>
      </c>
      <c r="I2202" s="7" cm="1">
        <f t="array" ref="I2202">INDEX('[1]прайс ЗПП'!$A$1:$D$1080,MATCH(1,(мпф1[[#This Row],[артикул]]='[1]прайс ЗПП'!$B$1:$B$1080)*(мпф1[[#This Row],[Source.Name.1]]='[1]прайс ЗПП'!$A$1:$A$1080),0),4)</f>
        <v>834.71154717248544</v>
      </c>
      <c r="J2202" s="7">
        <f>мпф1[[#This Row],[цена]]*мпф1[[#This Row],[объем]]</f>
        <v>1741244.1777326756</v>
      </c>
      <c r="K2202" s="7">
        <v>499.1404430305891</v>
      </c>
      <c r="L2202" t="s">
        <v>187</v>
      </c>
    </row>
    <row r="2203" spans="1:12" x14ac:dyDescent="0.35">
      <c r="A2203" t="s">
        <v>151</v>
      </c>
      <c r="B2203" t="s">
        <v>195</v>
      </c>
      <c r="C2203" t="s">
        <v>194</v>
      </c>
      <c r="D2203">
        <f>VLOOKUP(мпф1[[#This Row],[Номенклатура]],[1]!Таблица213[[product_name]:[упаковка]],7,FALSE)</f>
        <v>717</v>
      </c>
      <c r="E2203" t="s">
        <v>76</v>
      </c>
      <c r="F2203" s="7">
        <v>1252.3143560929832</v>
      </c>
      <c r="G2203" t="str">
        <f>VLOOKUP(мпф1[[#This Row],[артикул]],[1]!Таблица213[[code]:[упаковка]],4,FALSE)</f>
        <v>ОХЛ</v>
      </c>
      <c r="H2203" t="str">
        <f>VLOOKUP(мпф1[[#This Row],[артикул]],[1]!Таблица213[[code]:[упаковка]],5,FALSE)</f>
        <v>четвертина</v>
      </c>
      <c r="I2203" s="7" cm="1">
        <f t="array" ref="I2203">INDEX('[1]прайс ЗПП'!$A$1:$D$1080,MATCH(1,(мпф1[[#This Row],[артикул]]='[1]прайс ЗПП'!$B$1:$B$1080)*(мпф1[[#This Row],[Source.Name.1]]='[1]прайс ЗПП'!$A$1:$A$1080),0),4)</f>
        <v>800.31531983526656</v>
      </c>
      <c r="J2203" s="7">
        <f>мпф1[[#This Row],[цена]]*мпф1[[#This Row],[объем]]</f>
        <v>1002246.3644308518</v>
      </c>
      <c r="K2203" s="7">
        <v>90.101157668433075</v>
      </c>
      <c r="L2203" t="s">
        <v>187</v>
      </c>
    </row>
    <row r="2204" spans="1:12" x14ac:dyDescent="0.35">
      <c r="A2204" t="s">
        <v>151</v>
      </c>
      <c r="B2204" t="s">
        <v>195</v>
      </c>
      <c r="C2204" t="s">
        <v>194</v>
      </c>
      <c r="D2204">
        <f>VLOOKUP(мпф1[[#This Row],[Номенклатура]],[1]!Таблица213[[product_name]:[упаковка]],7,FALSE)</f>
        <v>718</v>
      </c>
      <c r="E2204" t="s">
        <v>36</v>
      </c>
      <c r="F2204" s="7">
        <v>99.779391258660354</v>
      </c>
      <c r="G2204" t="str">
        <f>VLOOKUP(мпф1[[#This Row],[артикул]],[1]!Таблица213[[code]:[упаковка]],4,FALSE)</f>
        <v>ОХЛ</v>
      </c>
      <c r="H2204" t="str">
        <f>VLOOKUP(мпф1[[#This Row],[артикул]],[1]!Таблица213[[code]:[упаковка]],5,FALSE)</f>
        <v>филе</v>
      </c>
      <c r="I2204" s="7" cm="1">
        <f t="array" ref="I2204">INDEX('[1]прайс ЗПП'!$A$1:$D$1080,MATCH(1,(мпф1[[#This Row],[артикул]]='[1]прайс ЗПП'!$B$1:$B$1080)*(мпф1[[#This Row],[Source.Name.1]]='[1]прайс ЗПП'!$A$1:$A$1080),0),4)</f>
        <v>1118.7325439160911</v>
      </c>
      <c r="J2204" s="7">
        <f>мпф1[[#This Row],[цена]]*мпф1[[#This Row],[объем]]</f>
        <v>111626.45221320009</v>
      </c>
      <c r="K2204" s="7">
        <v>2159.1454010947596</v>
      </c>
      <c r="L2204" t="s">
        <v>187</v>
      </c>
    </row>
    <row r="2205" spans="1:12" x14ac:dyDescent="0.35">
      <c r="A2205" t="s">
        <v>151</v>
      </c>
      <c r="B2205" t="s">
        <v>195</v>
      </c>
      <c r="C2205" t="s">
        <v>194</v>
      </c>
      <c r="D2205">
        <f>VLOOKUP(мпф1[[#This Row],[Номенклатура]],[1]!Таблица213[[product_name]:[упаковка]],7,FALSE)</f>
        <v>719</v>
      </c>
      <c r="E2205" t="s">
        <v>77</v>
      </c>
      <c r="F2205" s="7">
        <v>4689.2625189490573</v>
      </c>
      <c r="G2205" t="str">
        <f>VLOOKUP(мпф1[[#This Row],[артикул]],[1]!Таблица213[[code]:[упаковка]],4,FALSE)</f>
        <v>ОХЛ</v>
      </c>
      <c r="H2205" t="str">
        <f>VLOOKUP(мпф1[[#This Row],[артикул]],[1]!Таблица213[[code]:[упаковка]],5,FALSE)</f>
        <v>филе</v>
      </c>
      <c r="I2205" s="7" cm="1">
        <f t="array" ref="I2205">INDEX('[1]прайс ЗПП'!$A$1:$D$1080,MATCH(1,(мпф1[[#This Row],[артикул]]='[1]прайс ЗПП'!$B$1:$B$1080)*(мпф1[[#This Row],[Source.Name.1]]='[1]прайс ЗПП'!$A$1:$A$1080),0),4)</f>
        <v>1084.8559479232117</v>
      </c>
      <c r="J2205" s="7">
        <f>мпф1[[#This Row],[цена]]*мпф1[[#This Row],[объем]]</f>
        <v>5087174.3350552674</v>
      </c>
      <c r="K2205" s="7">
        <v>88.574335309130134</v>
      </c>
      <c r="L2205" t="s">
        <v>187</v>
      </c>
    </row>
    <row r="2206" spans="1:12" x14ac:dyDescent="0.35">
      <c r="A2206" t="s">
        <v>151</v>
      </c>
      <c r="B2206" t="s">
        <v>195</v>
      </c>
      <c r="C2206" t="s">
        <v>194</v>
      </c>
      <c r="D2206">
        <f>VLOOKUP(мпф1[[#This Row],[Номенклатура]],[1]!Таблица213[[product_name]:[упаковка]],7,FALSE)</f>
        <v>725</v>
      </c>
      <c r="E2206" t="s">
        <v>78</v>
      </c>
      <c r="F2206" s="7">
        <v>1249.4556119811359</v>
      </c>
      <c r="G2206" t="str">
        <f>VLOOKUP(мпф1[[#This Row],[артикул]],[1]!Таблица213[[code]:[упаковка]],4,FALSE)</f>
        <v>ОХЛ</v>
      </c>
      <c r="H2206" t="str">
        <f>VLOOKUP(мпф1[[#This Row],[артикул]],[1]!Таблица213[[code]:[упаковка]],5,FALSE)</f>
        <v>грудка</v>
      </c>
      <c r="I2206" s="7" cm="1">
        <f t="array" ref="I2206">INDEX('[1]прайс ЗПП'!$A$1:$D$1080,MATCH(1,(мпф1[[#This Row],[артикул]]='[1]прайс ЗПП'!$B$1:$B$1080)*(мпф1[[#This Row],[Source.Name.1]]='[1]прайс ЗПП'!$A$1:$A$1080),0),4)</f>
        <v>866.56192521659898</v>
      </c>
      <c r="J2206" s="7">
        <f>мпф1[[#This Row],[цена]]*мпф1[[#This Row],[объем]]</f>
        <v>1082730.660591057</v>
      </c>
      <c r="K2206" s="7">
        <v>261.5597798641308</v>
      </c>
      <c r="L2206" t="s">
        <v>187</v>
      </c>
    </row>
    <row r="2207" spans="1:12" x14ac:dyDescent="0.35">
      <c r="A2207" t="s">
        <v>151</v>
      </c>
      <c r="B2207" t="s">
        <v>195</v>
      </c>
      <c r="C2207" t="s">
        <v>194</v>
      </c>
      <c r="D2207">
        <f>VLOOKUP(мпф1[[#This Row],[Номенклатура]],[1]!Таблица213[[product_name]:[упаковка]],7,FALSE)</f>
        <v>29</v>
      </c>
      <c r="E2207" t="s">
        <v>79</v>
      </c>
      <c r="F2207" s="7">
        <v>725.44474236117821</v>
      </c>
      <c r="G2207" t="str">
        <f>VLOOKUP(мпф1[[#This Row],[артикул]],[1]!Таблица213[[code]:[упаковка]],4,FALSE)</f>
        <v>ОХЛ</v>
      </c>
      <c r="H2207" t="str">
        <f>VLOOKUP(мпф1[[#This Row],[артикул]],[1]!Таблица213[[code]:[упаковка]],5,FALSE)</f>
        <v>табак</v>
      </c>
      <c r="I2207" s="7" cm="1">
        <f t="array" ref="I2207">INDEX('[1]прайс ЗПП'!$A$1:$D$1080,MATCH(1,(мпф1[[#This Row],[артикул]]='[1]прайс ЗПП'!$B$1:$B$1080)*(мпф1[[#This Row],[Source.Name.1]]='[1]прайс ЗПП'!$A$1:$A$1080),0),4)</f>
        <v>758.58697868946456</v>
      </c>
      <c r="J2207" s="7">
        <f>мпф1[[#This Row],[цена]]*мпф1[[#This Row],[объем]]</f>
        <v>550312.93531392317</v>
      </c>
      <c r="K2207" s="7">
        <v>4069.7999999999997</v>
      </c>
      <c r="L2207" t="s">
        <v>187</v>
      </c>
    </row>
    <row r="2208" spans="1:12" x14ac:dyDescent="0.35">
      <c r="A2208" t="s">
        <v>151</v>
      </c>
      <c r="B2208" t="s">
        <v>195</v>
      </c>
      <c r="C2208" t="s">
        <v>194</v>
      </c>
      <c r="D2208">
        <f>VLOOKUP(мпф1[[#This Row],[Номенклатура]],[1]!Таблица213[[product_name]:[упаковка]],7,FALSE)</f>
        <v>30</v>
      </c>
      <c r="E2208" t="s">
        <v>80</v>
      </c>
      <c r="F2208" s="7">
        <v>2805.0530037965564</v>
      </c>
      <c r="G2208" t="str">
        <f>VLOOKUP(мпф1[[#This Row],[артикул]],[1]!Таблица213[[code]:[упаковка]],4,FALSE)</f>
        <v>ОХЛ</v>
      </c>
      <c r="H2208" t="str">
        <f>VLOOKUP(мпф1[[#This Row],[артикул]],[1]!Таблица213[[code]:[упаковка]],5,FALSE)</f>
        <v>рагу</v>
      </c>
      <c r="I2208" s="7" cm="1">
        <f t="array" ref="I2208">INDEX('[1]прайс ЗПП'!$A$1:$D$1080,MATCH(1,(мпф1[[#This Row],[артикул]]='[1]прайс ЗПП'!$B$1:$B$1080)*(мпф1[[#This Row],[Source.Name.1]]='[1]прайс ЗПП'!$A$1:$A$1080),0),4)</f>
        <v>714.1095664446724</v>
      </c>
      <c r="J2208" s="7">
        <f>мпф1[[#This Row],[цена]]*мпф1[[#This Row],[объем]]</f>
        <v>2003115.1843954849</v>
      </c>
      <c r="K2208" s="7">
        <v>54</v>
      </c>
      <c r="L2208" t="s">
        <v>187</v>
      </c>
    </row>
    <row r="2209" spans="1:12" x14ac:dyDescent="0.35">
      <c r="A2209" t="s">
        <v>151</v>
      </c>
      <c r="B2209" t="s">
        <v>195</v>
      </c>
      <c r="C2209" t="s">
        <v>194</v>
      </c>
      <c r="D2209">
        <f>VLOOKUP(мпф1[[#This Row],[Номенклатура]],[1]!Таблица213[[product_name]:[упаковка]],7,FALSE)</f>
        <v>781</v>
      </c>
      <c r="E2209" t="s">
        <v>188</v>
      </c>
      <c r="F2209" s="7">
        <v>2289.4544241974813</v>
      </c>
      <c r="G2209" t="str">
        <f>VLOOKUP(мпф1[[#This Row],[артикул]],[1]!Таблица213[[code]:[упаковка]],4,FALSE)</f>
        <v>ОХЛ</v>
      </c>
      <c r="H2209" t="str">
        <f>VLOOKUP(мпф1[[#This Row],[артикул]],[1]!Таблица213[[code]:[упаковка]],5,FALSE)</f>
        <v>спинка</v>
      </c>
      <c r="I2209" s="7" cm="1">
        <f t="array" ref="I2209">INDEX('[1]прайс ЗПП'!$A$1:$D$1080,MATCH(1,(мпф1[[#This Row],[артикул]]='[1]прайс ЗПП'!$B$1:$B$1080)*(мпф1[[#This Row],[Source.Name.1]]='[1]прайс ЗПП'!$A$1:$A$1080),0),4)</f>
        <v>365.37579825005639</v>
      </c>
      <c r="J2209" s="7">
        <f>мпф1[[#This Row],[цена]]*мпф1[[#This Row],[объем]]</f>
        <v>836511.23779827799</v>
      </c>
      <c r="K2209" s="7">
        <v>2034.0000000000002</v>
      </c>
      <c r="L2209" t="s">
        <v>187</v>
      </c>
    </row>
    <row r="2210" spans="1:12" x14ac:dyDescent="0.35">
      <c r="A2210" t="s">
        <v>151</v>
      </c>
      <c r="B2210" t="s">
        <v>195</v>
      </c>
      <c r="C2210" t="s">
        <v>194</v>
      </c>
      <c r="D2210">
        <f>VLOOKUP(мпф1[[#This Row],[Номенклатура]],[1]!Таблица213[[product_name]:[упаковка]],7,FALSE)</f>
        <v>731</v>
      </c>
      <c r="E2210" t="s">
        <v>81</v>
      </c>
      <c r="F2210" s="7">
        <v>1043.1405231400192</v>
      </c>
      <c r="G2210" t="str">
        <f>VLOOKUP(мпф1[[#This Row],[артикул]],[1]!Таблица213[[code]:[упаковка]],4,FALSE)</f>
        <v>ОХЛ</v>
      </c>
      <c r="H2210" t="str">
        <f>VLOOKUP(мпф1[[#This Row],[артикул]],[1]!Таблица213[[code]:[упаковка]],5,FALSE)</f>
        <v>желудки</v>
      </c>
      <c r="I2210" s="7" cm="1">
        <f t="array" ref="I2210">INDEX('[1]прайс ЗПП'!$A$1:$D$1080,MATCH(1,(мпф1[[#This Row],[артикул]]='[1]прайс ЗПП'!$B$1:$B$1080)*(мпф1[[#This Row],[Source.Name.1]]='[1]прайс ЗПП'!$A$1:$A$1080),0),4)</f>
        <v>542.06451977289544</v>
      </c>
      <c r="J2210" s="7">
        <f>мпф1[[#This Row],[цена]]*мпф1[[#This Row],[объем]]</f>
        <v>565449.46673154144</v>
      </c>
      <c r="K2210" s="7">
        <v>98.415000000000006</v>
      </c>
      <c r="L2210" t="s">
        <v>187</v>
      </c>
    </row>
    <row r="2211" spans="1:12" x14ac:dyDescent="0.35">
      <c r="A2211" t="s">
        <v>151</v>
      </c>
      <c r="B2211" t="s">
        <v>195</v>
      </c>
      <c r="C2211" t="s">
        <v>194</v>
      </c>
      <c r="D2211">
        <f>VLOOKUP(мпф1[[#This Row],[Номенклатура]],[1]!Таблица213[[product_name]:[упаковка]],7,FALSE)</f>
        <v>733</v>
      </c>
      <c r="E2211" t="s">
        <v>82</v>
      </c>
      <c r="F2211" s="7">
        <v>1252.3143560929832</v>
      </c>
      <c r="G2211" t="str">
        <f>VLOOKUP(мпф1[[#This Row],[артикул]],[1]!Таблица213[[code]:[упаковка]],4,FALSE)</f>
        <v>ОХЛ</v>
      </c>
      <c r="H2211" t="str">
        <f>VLOOKUP(мпф1[[#This Row],[артикул]],[1]!Таблица213[[code]:[упаковка]],5,FALSE)</f>
        <v>печень</v>
      </c>
      <c r="I2211" s="7" cm="1">
        <f t="array" ref="I2211">INDEX('[1]прайс ЗПП'!$A$1:$D$1080,MATCH(1,(мпф1[[#This Row],[артикул]]='[1]прайс ЗПП'!$B$1:$B$1080)*(мпф1[[#This Row],[Source.Name.1]]='[1]прайс ЗПП'!$A$1:$A$1080),0),4)</f>
        <v>516.16428154580342</v>
      </c>
      <c r="J2211" s="7">
        <f>мпф1[[#This Row],[цена]]*мпф1[[#This Row],[объем]]</f>
        <v>646399.93988223013</v>
      </c>
      <c r="K2211" s="7">
        <v>4525.68</v>
      </c>
      <c r="L2211" t="s">
        <v>187</v>
      </c>
    </row>
    <row r="2212" spans="1:12" x14ac:dyDescent="0.35">
      <c r="A2212" t="s">
        <v>151</v>
      </c>
      <c r="B2212" t="s">
        <v>195</v>
      </c>
      <c r="C2212" t="s">
        <v>194</v>
      </c>
      <c r="D2212">
        <f>VLOOKUP(мпф1[[#This Row],[Номенклатура]],[1]!Таблица213[[product_name]:[упаковка]],7,FALSE)</f>
        <v>735</v>
      </c>
      <c r="E2212" t="s">
        <v>83</v>
      </c>
      <c r="F2212" s="7">
        <v>1011.7423070730873</v>
      </c>
      <c r="G2212" t="str">
        <f>VLOOKUP(мпф1[[#This Row],[артикул]],[1]!Таблица213[[code]:[упаковка]],4,FALSE)</f>
        <v>ОХЛ</v>
      </c>
      <c r="H2212" t="str">
        <f>VLOOKUP(мпф1[[#This Row],[артикул]],[1]!Таблица213[[code]:[упаковка]],5,FALSE)</f>
        <v>сердце</v>
      </c>
      <c r="I2212" s="7" cm="1">
        <f t="array" ref="I2212">INDEX('[1]прайс ЗПП'!$A$1:$D$1080,MATCH(1,(мпф1[[#This Row],[артикул]]='[1]прайс ЗПП'!$B$1:$B$1080)*(мпф1[[#This Row],[Source.Name.1]]='[1]прайс ЗПП'!$A$1:$A$1080),0),4)</f>
        <v>873.81208061056566</v>
      </c>
      <c r="J2212" s="7">
        <f>мпф1[[#This Row],[цена]]*мпф1[[#This Row],[объем]]</f>
        <v>884072.65038526827</v>
      </c>
      <c r="K2212" s="7">
        <v>50.064999999999998</v>
      </c>
      <c r="L2212" t="s">
        <v>187</v>
      </c>
    </row>
    <row r="2213" spans="1:12" x14ac:dyDescent="0.35">
      <c r="A2213" t="s">
        <v>151</v>
      </c>
      <c r="B2213" t="s">
        <v>195</v>
      </c>
      <c r="C2213" t="s">
        <v>194</v>
      </c>
      <c r="D2213">
        <f>VLOOKUP(мпф1[[#This Row],[Номенклатура]],[1]!Таблица213[[product_name]:[упаковка]],7,FALSE)</f>
        <v>204</v>
      </c>
      <c r="E2213" t="s">
        <v>84</v>
      </c>
      <c r="F2213" s="7">
        <v>727.28356400105667</v>
      </c>
      <c r="G2213" t="str">
        <f>VLOOKUP(мпф1[[#This Row],[артикул]],[1]!Таблица213[[code]:[упаковка]],4,FALSE)</f>
        <v>ОХЛ</v>
      </c>
      <c r="H2213" t="str">
        <f>VLOOKUP(мпф1[[#This Row],[артикул]],[1]!Таблица213[[code]:[упаковка]],5,FALSE)</f>
        <v>крыло</v>
      </c>
      <c r="I2213" s="7" cm="1">
        <f t="array" ref="I2213">INDEX('[1]прайс ЗПП'!$A$1:$D$1080,MATCH(1,(мпф1[[#This Row],[артикул]]='[1]прайс ЗПП'!$B$1:$B$1080)*(мпф1[[#This Row],[Source.Name.1]]='[1]прайс ЗПП'!$A$1:$A$1080),0),4)</f>
        <v>851.15617554517746</v>
      </c>
      <c r="J2213" s="7">
        <f>мпф1[[#This Row],[цена]]*мпф1[[#This Row],[объем]]</f>
        <v>619031.89687200566</v>
      </c>
      <c r="K2213" s="7">
        <v>2037.8600000000001</v>
      </c>
      <c r="L2213" t="s">
        <v>187</v>
      </c>
    </row>
    <row r="2214" spans="1:12" x14ac:dyDescent="0.35">
      <c r="A2214" t="s">
        <v>151</v>
      </c>
      <c r="B2214" t="s">
        <v>195</v>
      </c>
      <c r="C2214" t="s">
        <v>194</v>
      </c>
      <c r="D2214">
        <f>VLOOKUP(мпф1[[#This Row],[Номенклатура]],[1]!Таблица213[[product_name]:[упаковка]],7,FALSE)</f>
        <v>959</v>
      </c>
      <c r="E2214" t="s">
        <v>85</v>
      </c>
      <c r="F2214" s="7">
        <v>418.99314451549634</v>
      </c>
      <c r="G2214" t="str">
        <f>VLOOKUP(мпф1[[#This Row],[артикул]],[1]!Таблица213[[code]:[упаковка]],4,FALSE)</f>
        <v>ОХЛ</v>
      </c>
      <c r="H2214" t="str">
        <f>VLOOKUP(мпф1[[#This Row],[артикул]],[1]!Таблица213[[code]:[упаковка]],5,FALSE)</f>
        <v>табак</v>
      </c>
      <c r="I2214" s="7" cm="1">
        <f t="array" ref="I2214">INDEX('[1]прайс ЗПП'!$A$1:$D$1080,MATCH(1,(мпф1[[#This Row],[артикул]]='[1]прайс ЗПП'!$B$1:$B$1080)*(мпф1[[#This Row],[Source.Name.1]]='[1]прайс ЗПП'!$A$1:$A$1080),0),4)</f>
        <v>682.68979292965514</v>
      </c>
      <c r="J2214" s="7">
        <f>мпф1[[#This Row],[цена]]*мпф1[[#This Row],[объем]]</f>
        <v>286042.34306822927</v>
      </c>
      <c r="K2214" s="7">
        <v>51.295000000000002</v>
      </c>
      <c r="L2214" t="s">
        <v>187</v>
      </c>
    </row>
    <row r="2215" spans="1:12" x14ac:dyDescent="0.35">
      <c r="A2215" t="s">
        <v>151</v>
      </c>
      <c r="B2215" t="s">
        <v>195</v>
      </c>
      <c r="C2215" t="s">
        <v>194</v>
      </c>
      <c r="D2215">
        <f>VLOOKUP(мпф1[[#This Row],[Номенклатура]],[1]!Таблица213[[product_name]:[упаковка]],7,FALSE)</f>
        <v>952</v>
      </c>
      <c r="E2215" t="s">
        <v>86</v>
      </c>
      <c r="F2215" s="7">
        <v>316.64555917542299</v>
      </c>
      <c r="G2215" t="str">
        <f>VLOOKUP(мпф1[[#This Row],[артикул]],[1]!Таблица213[[code]:[упаковка]],4,FALSE)</f>
        <v>ОХЛ</v>
      </c>
      <c r="H2215" t="str">
        <f>VLOOKUP(мпф1[[#This Row],[артикул]],[1]!Таблица213[[code]:[упаковка]],5,FALSE)</f>
        <v>голень</v>
      </c>
      <c r="I2215" s="7" cm="1">
        <f t="array" ref="I2215">INDEX('[1]прайс ЗПП'!$A$1:$D$1080,MATCH(1,(мпф1[[#This Row],[артикул]]='[1]прайс ЗПП'!$B$1:$B$1080)*(мпф1[[#This Row],[Source.Name.1]]='[1]прайс ЗПП'!$A$1:$A$1080),0),4)</f>
        <v>893.17981197351094</v>
      </c>
      <c r="J2215" s="7">
        <f>мпф1[[#This Row],[цена]]*мпф1[[#This Row],[объем]]</f>
        <v>282821.42100655154</v>
      </c>
      <c r="K2215" s="7">
        <v>1797.92</v>
      </c>
      <c r="L2215" t="s">
        <v>187</v>
      </c>
    </row>
    <row r="2216" spans="1:12" x14ac:dyDescent="0.35">
      <c r="A2216" t="s">
        <v>151</v>
      </c>
      <c r="B2216" t="s">
        <v>195</v>
      </c>
      <c r="C2216" t="s">
        <v>194</v>
      </c>
      <c r="D2216">
        <f>VLOOKUP(мпф1[[#This Row],[Номенклатура]],[1]!Таблица213[[product_name]:[упаковка]],7,FALSE)</f>
        <v>953</v>
      </c>
      <c r="E2216" t="s">
        <v>87</v>
      </c>
      <c r="F2216" s="7">
        <v>421.73012936331071</v>
      </c>
      <c r="G2216" t="str">
        <f>VLOOKUP(мпф1[[#This Row],[артикул]],[1]!Таблица213[[code]:[упаковка]],4,FALSE)</f>
        <v>ОХЛ</v>
      </c>
      <c r="H2216" t="str">
        <f>VLOOKUP(мпф1[[#This Row],[артикул]],[1]!Таблица213[[code]:[упаковка]],5,FALSE)</f>
        <v>бедро</v>
      </c>
      <c r="I2216" s="7" cm="1">
        <f t="array" ref="I2216">INDEX('[1]прайс ЗПП'!$A$1:$D$1080,MATCH(1,(мпф1[[#This Row],[артикул]]='[1]прайс ЗПП'!$B$1:$B$1080)*(мпф1[[#This Row],[Source.Name.1]]='[1]прайс ЗПП'!$A$1:$A$1080),0),4)</f>
        <v>907.72145367885093</v>
      </c>
      <c r="J2216" s="7">
        <f>мпф1[[#This Row],[цена]]*мпф1[[#This Row],[объем]]</f>
        <v>382813.48608583427</v>
      </c>
      <c r="K2216" s="7">
        <v>1222.2</v>
      </c>
      <c r="L2216" t="s">
        <v>187</v>
      </c>
    </row>
    <row r="2217" spans="1:12" x14ac:dyDescent="0.35">
      <c r="A2217" t="s">
        <v>151</v>
      </c>
      <c r="B2217" t="s">
        <v>195</v>
      </c>
      <c r="C2217" t="s">
        <v>194</v>
      </c>
      <c r="D2217">
        <f>VLOOKUP(мпф1[[#This Row],[Номенклатура]],[1]!Таблица213[[product_name]:[упаковка]],7,FALSE)</f>
        <v>954</v>
      </c>
      <c r="E2217" t="s">
        <v>191</v>
      </c>
      <c r="F2217" s="7">
        <v>104.14228588590073</v>
      </c>
      <c r="G2217" t="str">
        <f>VLOOKUP(мпф1[[#This Row],[артикул]],[1]!Таблица213[[code]:[упаковка]],4,FALSE)</f>
        <v>ОХЛ</v>
      </c>
      <c r="H2217" t="str">
        <f>VLOOKUP(мпф1[[#This Row],[артикул]],[1]!Таблица213[[code]:[упаковка]],5,FALSE)</f>
        <v>филе</v>
      </c>
      <c r="I2217" s="7" cm="1">
        <f t="array" ref="I2217">INDEX('[1]прайс ЗПП'!$A$1:$D$1080,MATCH(1,(мпф1[[#This Row],[артикул]]='[1]прайс ЗПП'!$B$1:$B$1080)*(мпф1[[#This Row],[Source.Name.1]]='[1]прайс ЗПП'!$A$1:$A$1080),0),4)</f>
        <v>1099.8750845359223</v>
      </c>
      <c r="J2217" s="7">
        <f>мпф1[[#This Row],[цена]]*мпф1[[#This Row],[объем]]</f>
        <v>114543.50549251925</v>
      </c>
      <c r="K2217" s="7">
        <v>97.38</v>
      </c>
      <c r="L2217" t="s">
        <v>187</v>
      </c>
    </row>
    <row r="2218" spans="1:12" x14ac:dyDescent="0.35">
      <c r="A2218" t="s">
        <v>151</v>
      </c>
      <c r="B2218" t="s">
        <v>195</v>
      </c>
      <c r="C2218" t="s">
        <v>194</v>
      </c>
      <c r="D2218">
        <f>VLOOKUP(мпф1[[#This Row],[Номенклатура]],[1]!Таблица213[[product_name]:[упаковка]],7,FALSE)</f>
        <v>205</v>
      </c>
      <c r="E2218" t="s">
        <v>88</v>
      </c>
      <c r="F2218" s="7">
        <v>1564.4288024835496</v>
      </c>
      <c r="G2218" t="str">
        <f>VLOOKUP(мпф1[[#This Row],[артикул]],[1]!Таблица213[[code]:[упаковка]],4,FALSE)</f>
        <v>ОХЛ</v>
      </c>
      <c r="H2218" t="str">
        <f>VLOOKUP(мпф1[[#This Row],[артикул]],[1]!Таблица213[[code]:[упаковка]],5,FALSE)</f>
        <v>рагу</v>
      </c>
      <c r="I2218" s="7" cm="1">
        <f t="array" ref="I2218">INDEX('[1]прайс ЗПП'!$A$1:$D$1080,MATCH(1,(мпф1[[#This Row],[артикул]]='[1]прайс ЗПП'!$B$1:$B$1080)*(мпф1[[#This Row],[Source.Name.1]]='[1]прайс ЗПП'!$A$1:$A$1080),0),4)</f>
        <v>603.19488870785608</v>
      </c>
      <c r="J2218" s="7">
        <f>мпф1[[#This Row],[цена]]*мпф1[[#This Row],[объем]]</f>
        <v>943655.45740542922</v>
      </c>
      <c r="K2218" s="7">
        <v>4576.5</v>
      </c>
      <c r="L2218" t="s">
        <v>187</v>
      </c>
    </row>
    <row r="2219" spans="1:12" x14ac:dyDescent="0.35">
      <c r="A2219" t="s">
        <v>151</v>
      </c>
      <c r="B2219" t="s">
        <v>195</v>
      </c>
      <c r="C2219" t="s">
        <v>194</v>
      </c>
      <c r="D2219">
        <f>VLOOKUP(мпф1[[#This Row],[Номенклатура]],[1]!Таблица213[[product_name]:[упаковка]],7,FALSE)</f>
        <v>960</v>
      </c>
      <c r="E2219" t="s">
        <v>189</v>
      </c>
      <c r="F2219" s="7">
        <v>106.25241643879637</v>
      </c>
      <c r="G2219" t="str">
        <f>VLOOKUP(мпф1[[#This Row],[артикул]],[1]!Таблица213[[code]:[упаковка]],4,FALSE)</f>
        <v>ОХЛ</v>
      </c>
      <c r="H2219" t="str">
        <f>VLOOKUP(мпф1[[#This Row],[артикул]],[1]!Таблица213[[code]:[упаковка]],5,FALSE)</f>
        <v>крыло</v>
      </c>
      <c r="I2219" s="7" cm="1">
        <f t="array" ref="I2219">INDEX('[1]прайс ЗПП'!$A$1:$D$1080,MATCH(1,(мпф1[[#This Row],[артикул]]='[1]прайс ЗПП'!$B$1:$B$1080)*(мпф1[[#This Row],[Source.Name.1]]='[1]прайс ЗПП'!$A$1:$A$1080),0),4)</f>
        <v>856.67509288490965</v>
      </c>
      <c r="J2219" s="7">
        <f>мпф1[[#This Row],[цена]]*мпф1[[#This Row],[объем]]</f>
        <v>91023.798721951985</v>
      </c>
      <c r="K2219" s="7">
        <v>1219.4099999999999</v>
      </c>
      <c r="L2219" t="s">
        <v>187</v>
      </c>
    </row>
    <row r="2220" spans="1:12" x14ac:dyDescent="0.35">
      <c r="A2220" t="s">
        <v>151</v>
      </c>
      <c r="B2220" t="s">
        <v>195</v>
      </c>
      <c r="C2220" t="s">
        <v>194</v>
      </c>
      <c r="D2220">
        <f>VLOOKUP(мпф1[[#This Row],[Номенклатура]],[1]!Таблица213[[product_name]:[упаковка]],7,FALSE)</f>
        <v>744</v>
      </c>
      <c r="E2220" t="s">
        <v>92</v>
      </c>
      <c r="F2220" s="7">
        <v>3124.3306615928032</v>
      </c>
      <c r="G2220" t="str">
        <f>VLOOKUP(мпф1[[#This Row],[артикул]],[1]!Таблица213[[code]:[упаковка]],4,FALSE)</f>
        <v>ОХЛ</v>
      </c>
      <c r="H2220" t="str">
        <f>VLOOKUP(мпф1[[#This Row],[артикул]],[1]!Таблица213[[code]:[упаковка]],5,FALSE)</f>
        <v>шея</v>
      </c>
      <c r="I2220" s="7" cm="1">
        <f t="array" ref="I2220">INDEX('[1]прайс ЗПП'!$A$1:$D$1080,MATCH(1,(мпф1[[#This Row],[артикул]]='[1]прайс ЗПП'!$B$1:$B$1080)*(мпф1[[#This Row],[Source.Name.1]]='[1]прайс ЗПП'!$A$1:$A$1080),0),4)</f>
        <v>350.33238811717894</v>
      </c>
      <c r="J2220" s="7">
        <f>мпф1[[#This Row],[цена]]*мпф1[[#This Row],[объем]]</f>
        <v>1094554.2219435323</v>
      </c>
      <c r="K2220" s="7">
        <v>708</v>
      </c>
      <c r="L2220" t="s">
        <v>187</v>
      </c>
    </row>
    <row r="2221" spans="1:12" x14ac:dyDescent="0.35">
      <c r="A2221" t="s">
        <v>151</v>
      </c>
      <c r="B2221" t="s">
        <v>196</v>
      </c>
      <c r="C2221" t="s">
        <v>194</v>
      </c>
      <c r="D2221">
        <f>VLOOKUP(мпф1[[#This Row],[Номенклатура]],[1]!Таблица213[[product_name]:[упаковка]],7,FALSE)</f>
        <v>701</v>
      </c>
      <c r="E2221" t="s">
        <v>26</v>
      </c>
      <c r="F2221" s="7">
        <v>55.330531197039022</v>
      </c>
      <c r="G2221" t="str">
        <f>VLOOKUP(мпф1[[#This Row],[артикул]],[1]!Таблица213[[code]:[упаковка]],4,FALSE)</f>
        <v>ОХЛ</v>
      </c>
      <c r="H2221" t="str">
        <f>VLOOKUP(мпф1[[#This Row],[артикул]],[1]!Таблица213[[code]:[упаковка]],5,FALSE)</f>
        <v>тушка</v>
      </c>
      <c r="I2221" s="7" cm="1">
        <f t="array" ref="I2221">INDEX('[1]прайс ЗПП'!$A$1:$D$1080,MATCH(1,(мпф1[[#This Row],[артикул]]='[1]прайс ЗПП'!$B$1:$B$1080)*(мпф1[[#This Row],[Source.Name.1]]='[1]прайс ЗПП'!$A$1:$A$1080),0),4)</f>
        <v>831.78370925650859</v>
      </c>
      <c r="J2221" s="7">
        <f>мпф1[[#This Row],[цена]]*мпф1[[#This Row],[объем]]</f>
        <v>46023.034474206084</v>
      </c>
      <c r="K2221" s="7">
        <v>2737.6000000000004</v>
      </c>
      <c r="L2221" t="s">
        <v>187</v>
      </c>
    </row>
    <row r="2222" spans="1:12" x14ac:dyDescent="0.35">
      <c r="A2222" t="s">
        <v>151</v>
      </c>
      <c r="B2222" t="s">
        <v>196</v>
      </c>
      <c r="C2222" t="s">
        <v>194</v>
      </c>
      <c r="D2222">
        <f>VLOOKUP(мпф1[[#This Row],[Номенклатура]],[1]!Таблица213[[product_name]:[упаковка]],7,FALSE)</f>
        <v>702</v>
      </c>
      <c r="E2222" s="22" t="s">
        <v>72</v>
      </c>
      <c r="F2222" s="7">
        <v>2084.1166750884699</v>
      </c>
      <c r="G2222" t="str">
        <f>VLOOKUP(мпф1[[#This Row],[артикул]],[1]!Таблица213[[code]:[упаковка]],4,FALSE)</f>
        <v>ОХЛ</v>
      </c>
      <c r="H2222" t="str">
        <f>VLOOKUP(мпф1[[#This Row],[артикул]],[1]!Таблица213[[code]:[упаковка]],5,FALSE)</f>
        <v>тушка</v>
      </c>
      <c r="I2222" s="7" cm="1">
        <f t="array" ref="I2222">INDEX('[1]прайс ЗПП'!$A$1:$D$1080,MATCH(1,(мпф1[[#This Row],[артикул]]='[1]прайс ЗПП'!$B$1:$B$1080)*(мпф1[[#This Row],[Source.Name.1]]='[1]прайс ЗПП'!$A$1:$A$1080),0),4)</f>
        <v>800.32562404772534</v>
      </c>
      <c r="J2222" s="7">
        <f>мпф1[[#This Row],[цена]]*мпф1[[#This Row],[объем]]</f>
        <v>1667971.9785784502</v>
      </c>
      <c r="K2222" s="7">
        <v>2234.4</v>
      </c>
      <c r="L2222" t="s">
        <v>187</v>
      </c>
    </row>
    <row r="2223" spans="1:12" x14ac:dyDescent="0.35">
      <c r="A2223" t="s">
        <v>151</v>
      </c>
      <c r="B2223" t="s">
        <v>196</v>
      </c>
      <c r="C2223" t="s">
        <v>194</v>
      </c>
      <c r="D2223">
        <f>VLOOKUP(мпф1[[#This Row],[Номенклатура]],[1]!Таблица213[[product_name]:[упаковка]],7,FALSE)</f>
        <v>710</v>
      </c>
      <c r="E2223" t="s">
        <v>28</v>
      </c>
      <c r="F2223" s="7">
        <v>100.83989310660363</v>
      </c>
      <c r="G2223" t="str">
        <f>VLOOKUP(мпф1[[#This Row],[артикул]],[1]!Таблица213[[code]:[упаковка]],4,FALSE)</f>
        <v>ОХЛ</v>
      </c>
      <c r="H2223" t="str">
        <f>VLOOKUP(мпф1[[#This Row],[артикул]],[1]!Таблица213[[code]:[упаковка]],5,FALSE)</f>
        <v>бедро</v>
      </c>
      <c r="I2223" s="7" cm="1">
        <f t="array" ref="I2223">INDEX('[1]прайс ЗПП'!$A$1:$D$1080,MATCH(1,(мпф1[[#This Row],[артикул]]='[1]прайс ЗПП'!$B$1:$B$1080)*(мпф1[[#This Row],[Source.Name.1]]='[1]прайс ЗПП'!$A$1:$A$1080),0),4)</f>
        <v>848.1474629904244</v>
      </c>
      <c r="J2223" s="7">
        <f>мпф1[[#This Row],[цена]]*мпф1[[#This Row],[объем]]</f>
        <v>85527.099506591447</v>
      </c>
      <c r="K2223" s="7">
        <v>1018.0561623195746</v>
      </c>
      <c r="L2223" t="s">
        <v>187</v>
      </c>
    </row>
    <row r="2224" spans="1:12" x14ac:dyDescent="0.35">
      <c r="A2224" t="s">
        <v>151</v>
      </c>
      <c r="B2224" t="s">
        <v>196</v>
      </c>
      <c r="C2224" t="s">
        <v>194</v>
      </c>
      <c r="D2224">
        <f>VLOOKUP(мпф1[[#This Row],[Номенклатура]],[1]!Таблица213[[product_name]:[упаковка]],7,FALSE)</f>
        <v>711</v>
      </c>
      <c r="E2224" t="s">
        <v>73</v>
      </c>
      <c r="F2224" s="7">
        <v>4637.190341255844</v>
      </c>
      <c r="G2224" t="str">
        <f>VLOOKUP(мпф1[[#This Row],[артикул]],[1]!Таблица213[[code]:[упаковка]],4,FALSE)</f>
        <v>ОХЛ</v>
      </c>
      <c r="H2224" t="str">
        <f>VLOOKUP(мпф1[[#This Row],[артикул]],[1]!Таблица213[[code]:[упаковка]],5,FALSE)</f>
        <v>бедро</v>
      </c>
      <c r="I2224" s="7" cm="1">
        <f t="array" ref="I2224">INDEX('[1]прайс ЗПП'!$A$1:$D$1080,MATCH(1,(мпф1[[#This Row],[артикул]]='[1]прайс ЗПП'!$B$1:$B$1080)*(мпф1[[#This Row],[Source.Name.1]]='[1]прайс ЗПП'!$A$1:$A$1080),0),4)</f>
        <v>817.44923356040113</v>
      </c>
      <c r="J2224" s="7">
        <f>мпф1[[#This Row],[цена]]*мпф1[[#This Row],[объем]]</f>
        <v>3790667.6903332844</v>
      </c>
      <c r="K2224" s="7">
        <v>1222.2</v>
      </c>
      <c r="L2224" t="s">
        <v>187</v>
      </c>
    </row>
    <row r="2225" spans="1:12" x14ac:dyDescent="0.35">
      <c r="A2225" t="s">
        <v>151</v>
      </c>
      <c r="B2225" t="s">
        <v>196</v>
      </c>
      <c r="C2225" t="s">
        <v>194</v>
      </c>
      <c r="D2225">
        <f>VLOOKUP(мпф1[[#This Row],[Номенклатура]],[1]!Таблица213[[product_name]:[упаковка]],7,FALSE)</f>
        <v>712</v>
      </c>
      <c r="E2225" t="s">
        <v>30</v>
      </c>
      <c r="F2225" s="7">
        <v>51.298574895921455</v>
      </c>
      <c r="G2225" t="str">
        <f>VLOOKUP(мпф1[[#This Row],[артикул]],[1]!Таблица213[[code]:[упаковка]],4,FALSE)</f>
        <v>ОХЛ</v>
      </c>
      <c r="H2225" t="str">
        <f>VLOOKUP(мпф1[[#This Row],[артикул]],[1]!Таблица213[[code]:[упаковка]],5,FALSE)</f>
        <v>голень</v>
      </c>
      <c r="I2225" s="7" cm="1">
        <f t="array" ref="I2225">INDEX('[1]прайс ЗПП'!$A$1:$D$1080,MATCH(1,(мпф1[[#This Row],[артикул]]='[1]прайс ЗПП'!$B$1:$B$1080)*(мпф1[[#This Row],[Source.Name.1]]='[1]прайс ЗПП'!$A$1:$A$1080),0),4)</f>
        <v>882.08395965504735</v>
      </c>
      <c r="J2225" s="7">
        <f>мпф1[[#This Row],[цена]]*мпф1[[#This Row],[объем]]</f>
        <v>45249.650068855408</v>
      </c>
      <c r="K2225" s="7">
        <v>923.28552262288179</v>
      </c>
      <c r="L2225" t="s">
        <v>187</v>
      </c>
    </row>
    <row r="2226" spans="1:12" x14ac:dyDescent="0.35">
      <c r="A2226" t="s">
        <v>151</v>
      </c>
      <c r="B2226" t="s">
        <v>196</v>
      </c>
      <c r="C2226" t="s">
        <v>194</v>
      </c>
      <c r="D2226">
        <f>VLOOKUP(мпф1[[#This Row],[Номенклатура]],[1]!Таблица213[[product_name]:[упаковка]],7,FALSE)</f>
        <v>713</v>
      </c>
      <c r="E2226" t="s">
        <v>74</v>
      </c>
      <c r="F2226" s="7">
        <v>2088.0717834295915</v>
      </c>
      <c r="G2226" t="str">
        <f>VLOOKUP(мпф1[[#This Row],[артикул]],[1]!Таблица213[[code]:[упаковка]],4,FALSE)</f>
        <v>ОХЛ</v>
      </c>
      <c r="H2226" t="str">
        <f>VLOOKUP(мпф1[[#This Row],[артикул]],[1]!Таблица213[[code]:[упаковка]],5,FALSE)</f>
        <v>голень</v>
      </c>
      <c r="I2226" s="7" cm="1">
        <f t="array" ref="I2226">INDEX('[1]прайс ЗПП'!$A$1:$D$1080,MATCH(1,(мпф1[[#This Row],[артикул]]='[1]прайс ЗПП'!$B$1:$B$1080)*(мпф1[[#This Row],[Source.Name.1]]='[1]прайс ЗПП'!$A$1:$A$1080),0),4)</f>
        <v>849.71775061519179</v>
      </c>
      <c r="J2226" s="7">
        <f>мпф1[[#This Row],[цена]]*мпф1[[#This Row],[объем]]</f>
        <v>1774271.6589388445</v>
      </c>
      <c r="K2226" s="7">
        <v>608.3524985039619</v>
      </c>
      <c r="L2226" t="s">
        <v>187</v>
      </c>
    </row>
    <row r="2227" spans="1:12" x14ac:dyDescent="0.35">
      <c r="A2227" t="s">
        <v>151</v>
      </c>
      <c r="B2227" t="s">
        <v>196</v>
      </c>
      <c r="C2227" t="s">
        <v>194</v>
      </c>
      <c r="D2227">
        <f>VLOOKUP(мпф1[[#This Row],[Номенклатура]],[1]!Таблица213[[product_name]:[упаковка]],7,FALSE)</f>
        <v>714</v>
      </c>
      <c r="E2227" t="s">
        <v>32</v>
      </c>
      <c r="F2227" s="7">
        <v>52.558881439854012</v>
      </c>
      <c r="G2227" t="str">
        <f>VLOOKUP(мпф1[[#This Row],[артикул]],[1]!Таблица213[[code]:[упаковка]],4,FALSE)</f>
        <v>ОХЛ</v>
      </c>
      <c r="H2227" t="str">
        <f>VLOOKUP(мпф1[[#This Row],[артикул]],[1]!Таблица213[[code]:[упаковка]],5,FALSE)</f>
        <v>крыло</v>
      </c>
      <c r="I2227" s="7" cm="1">
        <f t="array" ref="I2227">INDEX('[1]прайс ЗПП'!$A$1:$D$1080,MATCH(1,(мпф1[[#This Row],[артикул]]='[1]прайс ЗПП'!$B$1:$B$1080)*(мпф1[[#This Row],[Source.Name.1]]='[1]прайс ЗПП'!$A$1:$A$1080),0),4)</f>
        <v>864.8588524341136</v>
      </c>
      <c r="J2227" s="7">
        <f>мпф1[[#This Row],[цена]]*мпф1[[#This Row],[объем]]</f>
        <v>45456.013887292771</v>
      </c>
      <c r="K2227" s="7">
        <v>361.0533605400434</v>
      </c>
      <c r="L2227" t="s">
        <v>187</v>
      </c>
    </row>
    <row r="2228" spans="1:12" x14ac:dyDescent="0.35">
      <c r="A2228" t="s">
        <v>151</v>
      </c>
      <c r="B2228" t="s">
        <v>196</v>
      </c>
      <c r="C2228" t="s">
        <v>194</v>
      </c>
      <c r="D2228">
        <f>VLOOKUP(мпф1[[#This Row],[Номенклатура]],[1]!Таблица213[[product_name]:[упаковка]],7,FALSE)</f>
        <v>715</v>
      </c>
      <c r="E2228" t="s">
        <v>75</v>
      </c>
      <c r="F2228" s="7">
        <v>2086.0429972857</v>
      </c>
      <c r="G2228" t="str">
        <f>VLOOKUP(мпф1[[#This Row],[артикул]],[1]!Таблица213[[code]:[упаковка]],4,FALSE)</f>
        <v>ОХЛ</v>
      </c>
      <c r="H2228" t="str">
        <f>VLOOKUP(мпф1[[#This Row],[артикул]],[1]!Таблица213[[code]:[упаковка]],5,FALSE)</f>
        <v>крыло</v>
      </c>
      <c r="I2228" s="7" cm="1">
        <f t="array" ref="I2228">INDEX('[1]прайс ЗПП'!$A$1:$D$1080,MATCH(1,(мпф1[[#This Row],[артикул]]='[1]прайс ЗПП'!$B$1:$B$1080)*(мпф1[[#This Row],[Source.Name.1]]='[1]прайс ЗПП'!$A$1:$A$1080),0),4)</f>
        <v>834.71154717248544</v>
      </c>
      <c r="J2228" s="7">
        <f>мпф1[[#This Row],[цена]]*мпф1[[#This Row],[объем]]</f>
        <v>1741244.1777326756</v>
      </c>
      <c r="K2228" s="7">
        <v>264.47985356351791</v>
      </c>
      <c r="L2228" t="s">
        <v>187</v>
      </c>
    </row>
    <row r="2229" spans="1:12" x14ac:dyDescent="0.35">
      <c r="A2229" t="s">
        <v>151</v>
      </c>
      <c r="B2229" t="s">
        <v>196</v>
      </c>
      <c r="C2229" t="s">
        <v>194</v>
      </c>
      <c r="D2229">
        <f>VLOOKUP(мпф1[[#This Row],[Номенклатура]],[1]!Таблица213[[product_name]:[упаковка]],7,FALSE)</f>
        <v>717</v>
      </c>
      <c r="E2229" t="s">
        <v>76</v>
      </c>
      <c r="F2229" s="7">
        <v>1252.3143560929832</v>
      </c>
      <c r="G2229" t="str">
        <f>VLOOKUP(мпф1[[#This Row],[артикул]],[1]!Таблица213[[code]:[упаковка]],4,FALSE)</f>
        <v>ОХЛ</v>
      </c>
      <c r="H2229" t="str">
        <f>VLOOKUP(мпф1[[#This Row],[артикул]],[1]!Таблица213[[code]:[упаковка]],5,FALSE)</f>
        <v>четвертина</v>
      </c>
      <c r="I2229" s="7" cm="1">
        <f t="array" ref="I2229">INDEX('[1]прайс ЗПП'!$A$1:$D$1080,MATCH(1,(мпф1[[#This Row],[артикул]]='[1]прайс ЗПП'!$B$1:$B$1080)*(мпф1[[#This Row],[Source.Name.1]]='[1]прайс ЗПП'!$A$1:$A$1080),0),4)</f>
        <v>800.31531983526656</v>
      </c>
      <c r="J2229" s="7">
        <f>мпф1[[#This Row],[цена]]*мпф1[[#This Row],[объем]]</f>
        <v>1002246.3644308518</v>
      </c>
      <c r="K2229" s="7">
        <v>354.81818542503959</v>
      </c>
      <c r="L2229" t="s">
        <v>187</v>
      </c>
    </row>
    <row r="2230" spans="1:12" x14ac:dyDescent="0.35">
      <c r="A2230" t="s">
        <v>151</v>
      </c>
      <c r="B2230" t="s">
        <v>196</v>
      </c>
      <c r="C2230" t="s">
        <v>194</v>
      </c>
      <c r="D2230">
        <f>VLOOKUP(мпф1[[#This Row],[Номенклатура]],[1]!Таблица213[[product_name]:[упаковка]],7,FALSE)</f>
        <v>718</v>
      </c>
      <c r="E2230" t="s">
        <v>36</v>
      </c>
      <c r="F2230" s="7">
        <v>99.779391258660354</v>
      </c>
      <c r="G2230" t="str">
        <f>VLOOKUP(мпф1[[#This Row],[артикул]],[1]!Таблица213[[code]:[упаковка]],4,FALSE)</f>
        <v>ОХЛ</v>
      </c>
      <c r="H2230" t="str">
        <f>VLOOKUP(мпф1[[#This Row],[артикул]],[1]!Таблица213[[code]:[упаковка]],5,FALSE)</f>
        <v>филе</v>
      </c>
      <c r="I2230" s="7" cm="1">
        <f t="array" ref="I2230">INDEX('[1]прайс ЗПП'!$A$1:$D$1080,MATCH(1,(мпф1[[#This Row],[артикул]]='[1]прайс ЗПП'!$B$1:$B$1080)*(мпф1[[#This Row],[Source.Name.1]]='[1]прайс ЗПП'!$A$1:$A$1080),0),4)</f>
        <v>1118.7325439160911</v>
      </c>
      <c r="J2230" s="7">
        <f>мпф1[[#This Row],[цена]]*мпф1[[#This Row],[объем]]</f>
        <v>111626.45221320009</v>
      </c>
      <c r="K2230" s="7">
        <v>88.337282831838621</v>
      </c>
      <c r="L2230" t="s">
        <v>187</v>
      </c>
    </row>
    <row r="2231" spans="1:12" x14ac:dyDescent="0.35">
      <c r="A2231" t="s">
        <v>151</v>
      </c>
      <c r="B2231" t="s">
        <v>196</v>
      </c>
      <c r="C2231" t="s">
        <v>194</v>
      </c>
      <c r="D2231">
        <f>VLOOKUP(мпф1[[#This Row],[Номенклатура]],[1]!Таблица213[[product_name]:[упаковка]],7,FALSE)</f>
        <v>719</v>
      </c>
      <c r="E2231" t="s">
        <v>77</v>
      </c>
      <c r="F2231" s="7">
        <v>4689.2625189490573</v>
      </c>
      <c r="G2231" t="str">
        <f>VLOOKUP(мпф1[[#This Row],[артикул]],[1]!Таблица213[[code]:[упаковка]],4,FALSE)</f>
        <v>ОХЛ</v>
      </c>
      <c r="H2231" t="str">
        <f>VLOOKUP(мпф1[[#This Row],[артикул]],[1]!Таблица213[[code]:[упаковка]],5,FALSE)</f>
        <v>филе</v>
      </c>
      <c r="I2231" s="7" cm="1">
        <f t="array" ref="I2231">INDEX('[1]прайс ЗПП'!$A$1:$D$1080,MATCH(1,(мпф1[[#This Row],[артикул]]='[1]прайс ЗПП'!$B$1:$B$1080)*(мпф1[[#This Row],[Source.Name.1]]='[1]прайс ЗПП'!$A$1:$A$1080),0),4)</f>
        <v>1084.8559479232117</v>
      </c>
      <c r="J2231" s="7">
        <f>мпф1[[#This Row],[цена]]*мпф1[[#This Row],[объем]]</f>
        <v>5087174.3350552674</v>
      </c>
      <c r="K2231" s="7">
        <v>1133.104030470367</v>
      </c>
      <c r="L2231" t="s">
        <v>187</v>
      </c>
    </row>
    <row r="2232" spans="1:12" x14ac:dyDescent="0.35">
      <c r="A2232" t="s">
        <v>151</v>
      </c>
      <c r="B2232" t="s">
        <v>196</v>
      </c>
      <c r="C2232" t="s">
        <v>194</v>
      </c>
      <c r="D2232">
        <f>VLOOKUP(мпф1[[#This Row],[Номенклатура]],[1]!Таблица213[[product_name]:[упаковка]],7,FALSE)</f>
        <v>725</v>
      </c>
      <c r="E2232" t="s">
        <v>78</v>
      </c>
      <c r="F2232" s="7">
        <v>1249.4556119811359</v>
      </c>
      <c r="G2232" t="str">
        <f>VLOOKUP(мпф1[[#This Row],[артикул]],[1]!Таблица213[[code]:[упаковка]],4,FALSE)</f>
        <v>ОХЛ</v>
      </c>
      <c r="H2232" t="str">
        <f>VLOOKUP(мпф1[[#This Row],[артикул]],[1]!Таблица213[[code]:[упаковка]],5,FALSE)</f>
        <v>грудка</v>
      </c>
      <c r="I2232" s="7" cm="1">
        <f t="array" ref="I2232">INDEX('[1]прайс ЗПП'!$A$1:$D$1080,MATCH(1,(мпф1[[#This Row],[артикул]]='[1]прайс ЗПП'!$B$1:$B$1080)*(мпф1[[#This Row],[Source.Name.1]]='[1]прайс ЗПП'!$A$1:$A$1080),0),4)</f>
        <v>866.56192521659898</v>
      </c>
      <c r="J2232" s="7">
        <f>мпф1[[#This Row],[цена]]*мпф1[[#This Row],[объем]]</f>
        <v>1082730.660591057</v>
      </c>
      <c r="K2232" s="7">
        <v>90.101157668433075</v>
      </c>
      <c r="L2232" t="s">
        <v>187</v>
      </c>
    </row>
    <row r="2233" spans="1:12" x14ac:dyDescent="0.35">
      <c r="A2233" t="s">
        <v>151</v>
      </c>
      <c r="B2233" t="s">
        <v>196</v>
      </c>
      <c r="C2233" t="s">
        <v>194</v>
      </c>
      <c r="D2233">
        <f>VLOOKUP(мпф1[[#This Row],[Номенклатура]],[1]!Таблица213[[product_name]:[упаковка]],7,FALSE)</f>
        <v>29</v>
      </c>
      <c r="E2233" t="s">
        <v>79</v>
      </c>
      <c r="F2233" s="7">
        <v>725.44474236117821</v>
      </c>
      <c r="G2233" t="str">
        <f>VLOOKUP(мпф1[[#This Row],[артикул]],[1]!Таблица213[[code]:[упаковка]],4,FALSE)</f>
        <v>ОХЛ</v>
      </c>
      <c r="H2233" t="str">
        <f>VLOOKUP(мпф1[[#This Row],[артикул]],[1]!Таблица213[[code]:[упаковка]],5,FALSE)</f>
        <v>табак</v>
      </c>
      <c r="I2233" s="7" cm="1">
        <f t="array" ref="I2233">INDEX('[1]прайс ЗПП'!$A$1:$D$1080,MATCH(1,(мпф1[[#This Row],[артикул]]='[1]прайс ЗПП'!$B$1:$B$1080)*(мпф1[[#This Row],[Source.Name.1]]='[1]прайс ЗПП'!$A$1:$A$1080),0),4)</f>
        <v>758.58697868946456</v>
      </c>
      <c r="J2233" s="7">
        <f>мпф1[[#This Row],[цена]]*мпф1[[#This Row],[объем]]</f>
        <v>550312.93531392317</v>
      </c>
      <c r="K2233" s="7">
        <v>3049.2</v>
      </c>
      <c r="L2233" t="s">
        <v>187</v>
      </c>
    </row>
    <row r="2234" spans="1:12" x14ac:dyDescent="0.35">
      <c r="A2234" t="s">
        <v>151</v>
      </c>
      <c r="B2234" t="s">
        <v>196</v>
      </c>
      <c r="C2234" t="s">
        <v>194</v>
      </c>
      <c r="D2234">
        <f>VLOOKUP(мпф1[[#This Row],[Номенклатура]],[1]!Таблица213[[product_name]:[упаковка]],7,FALSE)</f>
        <v>30</v>
      </c>
      <c r="E2234" t="s">
        <v>80</v>
      </c>
      <c r="F2234" s="7">
        <v>2805.0530037965564</v>
      </c>
      <c r="G2234" t="str">
        <f>VLOOKUP(мпф1[[#This Row],[артикул]],[1]!Таблица213[[code]:[упаковка]],4,FALSE)</f>
        <v>ОХЛ</v>
      </c>
      <c r="H2234" t="str">
        <f>VLOOKUP(мпф1[[#This Row],[артикул]],[1]!Таблица213[[code]:[упаковка]],5,FALSE)</f>
        <v>рагу</v>
      </c>
      <c r="I2234" s="7" cm="1">
        <f t="array" ref="I2234">INDEX('[1]прайс ЗПП'!$A$1:$D$1080,MATCH(1,(мпф1[[#This Row],[артикул]]='[1]прайс ЗПП'!$B$1:$B$1080)*(мпф1[[#This Row],[Source.Name.1]]='[1]прайс ЗПП'!$A$1:$A$1080),0),4)</f>
        <v>714.1095664446724</v>
      </c>
      <c r="J2234" s="7">
        <f>мпф1[[#This Row],[цена]]*мпф1[[#This Row],[объем]]</f>
        <v>2003115.1843954849</v>
      </c>
      <c r="K2234" s="7">
        <v>54</v>
      </c>
      <c r="L2234" t="s">
        <v>187</v>
      </c>
    </row>
    <row r="2235" spans="1:12" x14ac:dyDescent="0.35">
      <c r="A2235" t="s">
        <v>151</v>
      </c>
      <c r="B2235" t="s">
        <v>196</v>
      </c>
      <c r="C2235" t="s">
        <v>194</v>
      </c>
      <c r="D2235">
        <f>VLOOKUP(мпф1[[#This Row],[Номенклатура]],[1]!Таблица213[[product_name]:[упаковка]],7,FALSE)</f>
        <v>781</v>
      </c>
      <c r="E2235" t="s">
        <v>188</v>
      </c>
      <c r="F2235" s="7">
        <v>2289.4544241974813</v>
      </c>
      <c r="G2235" t="str">
        <f>VLOOKUP(мпф1[[#This Row],[артикул]],[1]!Таблица213[[code]:[упаковка]],4,FALSE)</f>
        <v>ОХЛ</v>
      </c>
      <c r="H2235" t="str">
        <f>VLOOKUP(мпф1[[#This Row],[артикул]],[1]!Таблица213[[code]:[упаковка]],5,FALSE)</f>
        <v>спинка</v>
      </c>
      <c r="I2235" s="7" cm="1">
        <f t="array" ref="I2235">INDEX('[1]прайс ЗПП'!$A$1:$D$1080,MATCH(1,(мпф1[[#This Row],[артикул]]='[1]прайс ЗПП'!$B$1:$B$1080)*(мпф1[[#This Row],[Source.Name.1]]='[1]прайс ЗПП'!$A$1:$A$1080),0),4)</f>
        <v>365.37579825005639</v>
      </c>
      <c r="J2235" s="7">
        <f>мпф1[[#This Row],[цена]]*мпф1[[#This Row],[объем]]</f>
        <v>836511.23779827799</v>
      </c>
      <c r="K2235" s="7">
        <v>2034.0000000000002</v>
      </c>
      <c r="L2235" t="s">
        <v>187</v>
      </c>
    </row>
    <row r="2236" spans="1:12" x14ac:dyDescent="0.35">
      <c r="A2236" t="s">
        <v>151</v>
      </c>
      <c r="B2236" t="s">
        <v>196</v>
      </c>
      <c r="C2236" t="s">
        <v>194</v>
      </c>
      <c r="D2236">
        <f>VLOOKUP(мпф1[[#This Row],[Номенклатура]],[1]!Таблица213[[product_name]:[упаковка]],7,FALSE)</f>
        <v>731</v>
      </c>
      <c r="E2236" t="s">
        <v>81</v>
      </c>
      <c r="F2236" s="7">
        <v>1043.1405231400192</v>
      </c>
      <c r="G2236" t="str">
        <f>VLOOKUP(мпф1[[#This Row],[артикул]],[1]!Таблица213[[code]:[упаковка]],4,FALSE)</f>
        <v>ОХЛ</v>
      </c>
      <c r="H2236" t="str">
        <f>VLOOKUP(мпф1[[#This Row],[артикул]],[1]!Таблица213[[code]:[упаковка]],5,FALSE)</f>
        <v>желудки</v>
      </c>
      <c r="I2236" s="7" cm="1">
        <f t="array" ref="I2236">INDEX('[1]прайс ЗПП'!$A$1:$D$1080,MATCH(1,(мпф1[[#This Row],[артикул]]='[1]прайс ЗПП'!$B$1:$B$1080)*(мпф1[[#This Row],[Source.Name.1]]='[1]прайс ЗПП'!$A$1:$A$1080),0),4)</f>
        <v>542.06451977289544</v>
      </c>
      <c r="J2236" s="7">
        <f>мпф1[[#This Row],[цена]]*мпф1[[#This Row],[объем]]</f>
        <v>565449.46673154144</v>
      </c>
      <c r="K2236" s="7">
        <v>98.415000000000006</v>
      </c>
      <c r="L2236" t="s">
        <v>187</v>
      </c>
    </row>
    <row r="2237" spans="1:12" x14ac:dyDescent="0.35">
      <c r="A2237" t="s">
        <v>151</v>
      </c>
      <c r="B2237" t="s">
        <v>196</v>
      </c>
      <c r="C2237" t="s">
        <v>194</v>
      </c>
      <c r="D2237">
        <f>VLOOKUP(мпф1[[#This Row],[Номенклатура]],[1]!Таблица213[[product_name]:[упаковка]],7,FALSE)</f>
        <v>733</v>
      </c>
      <c r="E2237" t="s">
        <v>82</v>
      </c>
      <c r="F2237" s="7">
        <v>1252.3143560929832</v>
      </c>
      <c r="G2237" t="str">
        <f>VLOOKUP(мпф1[[#This Row],[артикул]],[1]!Таблица213[[code]:[упаковка]],4,FALSE)</f>
        <v>ОХЛ</v>
      </c>
      <c r="H2237" t="str">
        <f>VLOOKUP(мпф1[[#This Row],[артикул]],[1]!Таблица213[[code]:[упаковка]],5,FALSE)</f>
        <v>печень</v>
      </c>
      <c r="I2237" s="7" cm="1">
        <f t="array" ref="I2237">INDEX('[1]прайс ЗПП'!$A$1:$D$1080,MATCH(1,(мпф1[[#This Row],[артикул]]='[1]прайс ЗПП'!$B$1:$B$1080)*(мпф1[[#This Row],[Source.Name.1]]='[1]прайс ЗПП'!$A$1:$A$1080),0),4)</f>
        <v>516.16428154580342</v>
      </c>
      <c r="J2237" s="7">
        <f>мпф1[[#This Row],[цена]]*мпф1[[#This Row],[объем]]</f>
        <v>646399.93988223013</v>
      </c>
      <c r="K2237" s="7">
        <v>4525.68</v>
      </c>
      <c r="L2237" t="s">
        <v>187</v>
      </c>
    </row>
    <row r="2238" spans="1:12" x14ac:dyDescent="0.35">
      <c r="A2238" t="s">
        <v>151</v>
      </c>
      <c r="B2238" t="s">
        <v>196</v>
      </c>
      <c r="C2238" t="s">
        <v>194</v>
      </c>
      <c r="D2238">
        <f>VLOOKUP(мпф1[[#This Row],[Номенклатура]],[1]!Таблица213[[product_name]:[упаковка]],7,FALSE)</f>
        <v>735</v>
      </c>
      <c r="E2238" t="s">
        <v>83</v>
      </c>
      <c r="F2238" s="7">
        <v>1011.7423070730873</v>
      </c>
      <c r="G2238" t="str">
        <f>VLOOKUP(мпф1[[#This Row],[артикул]],[1]!Таблица213[[code]:[упаковка]],4,FALSE)</f>
        <v>ОХЛ</v>
      </c>
      <c r="H2238" t="str">
        <f>VLOOKUP(мпф1[[#This Row],[артикул]],[1]!Таблица213[[code]:[упаковка]],5,FALSE)</f>
        <v>сердце</v>
      </c>
      <c r="I2238" s="7" cm="1">
        <f t="array" ref="I2238">INDEX('[1]прайс ЗПП'!$A$1:$D$1080,MATCH(1,(мпф1[[#This Row],[артикул]]='[1]прайс ЗПП'!$B$1:$B$1080)*(мпф1[[#This Row],[Source.Name.1]]='[1]прайс ЗПП'!$A$1:$A$1080),0),4)</f>
        <v>873.81208061056566</v>
      </c>
      <c r="J2238" s="7">
        <f>мпф1[[#This Row],[цена]]*мпф1[[#This Row],[объем]]</f>
        <v>884072.65038526827</v>
      </c>
      <c r="K2238" s="7">
        <v>50.064999999999998</v>
      </c>
      <c r="L2238" t="s">
        <v>187</v>
      </c>
    </row>
    <row r="2239" spans="1:12" x14ac:dyDescent="0.35">
      <c r="A2239" t="s">
        <v>151</v>
      </c>
      <c r="B2239" t="s">
        <v>196</v>
      </c>
      <c r="C2239" t="s">
        <v>194</v>
      </c>
      <c r="D2239">
        <f>VLOOKUP(мпф1[[#This Row],[Номенклатура]],[1]!Таблица213[[product_name]:[упаковка]],7,FALSE)</f>
        <v>204</v>
      </c>
      <c r="E2239" t="s">
        <v>84</v>
      </c>
      <c r="F2239" s="7">
        <v>727.28356400105667</v>
      </c>
      <c r="G2239" t="str">
        <f>VLOOKUP(мпф1[[#This Row],[артикул]],[1]!Таблица213[[code]:[упаковка]],4,FALSE)</f>
        <v>ОХЛ</v>
      </c>
      <c r="H2239" t="str">
        <f>VLOOKUP(мпф1[[#This Row],[артикул]],[1]!Таблица213[[code]:[упаковка]],5,FALSE)</f>
        <v>крыло</v>
      </c>
      <c r="I2239" s="7" cm="1">
        <f t="array" ref="I2239">INDEX('[1]прайс ЗПП'!$A$1:$D$1080,MATCH(1,(мпф1[[#This Row],[артикул]]='[1]прайс ЗПП'!$B$1:$B$1080)*(мпф1[[#This Row],[Source.Name.1]]='[1]прайс ЗПП'!$A$1:$A$1080),0),4)</f>
        <v>851.15617554517746</v>
      </c>
      <c r="J2239" s="7">
        <f>мпф1[[#This Row],[цена]]*мпф1[[#This Row],[объем]]</f>
        <v>619031.89687200566</v>
      </c>
      <c r="K2239" s="7">
        <v>2037.8600000000001</v>
      </c>
      <c r="L2239" t="s">
        <v>187</v>
      </c>
    </row>
    <row r="2240" spans="1:12" x14ac:dyDescent="0.35">
      <c r="A2240" t="s">
        <v>151</v>
      </c>
      <c r="B2240" t="s">
        <v>196</v>
      </c>
      <c r="C2240" t="s">
        <v>194</v>
      </c>
      <c r="D2240">
        <f>VLOOKUP(мпф1[[#This Row],[Номенклатура]],[1]!Таблица213[[product_name]:[упаковка]],7,FALSE)</f>
        <v>959</v>
      </c>
      <c r="E2240" t="s">
        <v>85</v>
      </c>
      <c r="F2240" s="7">
        <v>418.99314451549634</v>
      </c>
      <c r="G2240" t="str">
        <f>VLOOKUP(мпф1[[#This Row],[артикул]],[1]!Таблица213[[code]:[упаковка]],4,FALSE)</f>
        <v>ОХЛ</v>
      </c>
      <c r="H2240" t="str">
        <f>VLOOKUP(мпф1[[#This Row],[артикул]],[1]!Таблица213[[code]:[упаковка]],5,FALSE)</f>
        <v>табак</v>
      </c>
      <c r="I2240" s="7" cm="1">
        <f t="array" ref="I2240">INDEX('[1]прайс ЗПП'!$A$1:$D$1080,MATCH(1,(мпф1[[#This Row],[артикул]]='[1]прайс ЗПП'!$B$1:$B$1080)*(мпф1[[#This Row],[Source.Name.1]]='[1]прайс ЗПП'!$A$1:$A$1080),0),4)</f>
        <v>682.68979292965514</v>
      </c>
      <c r="J2240" s="7">
        <f>мпф1[[#This Row],[цена]]*мпф1[[#This Row],[объем]]</f>
        <v>286042.34306822927</v>
      </c>
      <c r="K2240" s="7">
        <v>51.295000000000002</v>
      </c>
      <c r="L2240" t="s">
        <v>187</v>
      </c>
    </row>
    <row r="2241" spans="1:12" x14ac:dyDescent="0.35">
      <c r="A2241" t="s">
        <v>151</v>
      </c>
      <c r="B2241" t="s">
        <v>196</v>
      </c>
      <c r="C2241" t="s">
        <v>194</v>
      </c>
      <c r="D2241">
        <f>VLOOKUP(мпф1[[#This Row],[Номенклатура]],[1]!Таблица213[[product_name]:[упаковка]],7,FALSE)</f>
        <v>952</v>
      </c>
      <c r="E2241" t="s">
        <v>86</v>
      </c>
      <c r="F2241" s="7">
        <v>316.64555917542299</v>
      </c>
      <c r="G2241" t="str">
        <f>VLOOKUP(мпф1[[#This Row],[артикул]],[1]!Таблица213[[code]:[упаковка]],4,FALSE)</f>
        <v>ОХЛ</v>
      </c>
      <c r="H2241" t="str">
        <f>VLOOKUP(мпф1[[#This Row],[артикул]],[1]!Таблица213[[code]:[упаковка]],5,FALSE)</f>
        <v>голень</v>
      </c>
      <c r="I2241" s="7" cm="1">
        <f t="array" ref="I2241">INDEX('[1]прайс ЗПП'!$A$1:$D$1080,MATCH(1,(мпф1[[#This Row],[артикул]]='[1]прайс ЗПП'!$B$1:$B$1080)*(мпф1[[#This Row],[Source.Name.1]]='[1]прайс ЗПП'!$A$1:$A$1080),0),4)</f>
        <v>893.17981197351094</v>
      </c>
      <c r="J2241" s="7">
        <f>мпф1[[#This Row],[цена]]*мпф1[[#This Row],[объем]]</f>
        <v>282821.42100655154</v>
      </c>
      <c r="K2241" s="7">
        <v>1797.92</v>
      </c>
      <c r="L2241" t="s">
        <v>187</v>
      </c>
    </row>
    <row r="2242" spans="1:12" x14ac:dyDescent="0.35">
      <c r="A2242" t="s">
        <v>151</v>
      </c>
      <c r="B2242" t="s">
        <v>196</v>
      </c>
      <c r="C2242" t="s">
        <v>194</v>
      </c>
      <c r="D2242">
        <f>VLOOKUP(мпф1[[#This Row],[Номенклатура]],[1]!Таблица213[[product_name]:[упаковка]],7,FALSE)</f>
        <v>953</v>
      </c>
      <c r="E2242" t="s">
        <v>87</v>
      </c>
      <c r="F2242" s="7">
        <v>421.73012936331071</v>
      </c>
      <c r="G2242" t="str">
        <f>VLOOKUP(мпф1[[#This Row],[артикул]],[1]!Таблица213[[code]:[упаковка]],4,FALSE)</f>
        <v>ОХЛ</v>
      </c>
      <c r="H2242" t="str">
        <f>VLOOKUP(мпф1[[#This Row],[артикул]],[1]!Таблица213[[code]:[упаковка]],5,FALSE)</f>
        <v>бедро</v>
      </c>
      <c r="I2242" s="7" cm="1">
        <f t="array" ref="I2242">INDEX('[1]прайс ЗПП'!$A$1:$D$1080,MATCH(1,(мпф1[[#This Row],[артикул]]='[1]прайс ЗПП'!$B$1:$B$1080)*(мпф1[[#This Row],[Source.Name.1]]='[1]прайс ЗПП'!$A$1:$A$1080),0),4)</f>
        <v>907.72145367885093</v>
      </c>
      <c r="J2242" s="7">
        <f>мпф1[[#This Row],[цена]]*мпф1[[#This Row],[объем]]</f>
        <v>382813.48608583427</v>
      </c>
      <c r="K2242" s="7">
        <v>1222.2</v>
      </c>
      <c r="L2242" t="s">
        <v>187</v>
      </c>
    </row>
    <row r="2243" spans="1:12" x14ac:dyDescent="0.35">
      <c r="A2243" t="s">
        <v>151</v>
      </c>
      <c r="B2243" t="s">
        <v>196</v>
      </c>
      <c r="C2243" t="s">
        <v>194</v>
      </c>
      <c r="D2243">
        <f>VLOOKUP(мпф1[[#This Row],[Номенклатура]],[1]!Таблица213[[product_name]:[упаковка]],7,FALSE)</f>
        <v>954</v>
      </c>
      <c r="E2243" t="s">
        <v>191</v>
      </c>
      <c r="F2243" s="7">
        <v>104.14228588590073</v>
      </c>
      <c r="G2243" t="str">
        <f>VLOOKUP(мпф1[[#This Row],[артикул]],[1]!Таблица213[[code]:[упаковка]],4,FALSE)</f>
        <v>ОХЛ</v>
      </c>
      <c r="H2243" t="str">
        <f>VLOOKUP(мпф1[[#This Row],[артикул]],[1]!Таблица213[[code]:[упаковка]],5,FALSE)</f>
        <v>филе</v>
      </c>
      <c r="I2243" s="7" cm="1">
        <f t="array" ref="I2243">INDEX('[1]прайс ЗПП'!$A$1:$D$1080,MATCH(1,(мпф1[[#This Row],[артикул]]='[1]прайс ЗПП'!$B$1:$B$1080)*(мпф1[[#This Row],[Source.Name.1]]='[1]прайс ЗПП'!$A$1:$A$1080),0),4)</f>
        <v>1099.8750845359223</v>
      </c>
      <c r="J2243" s="7">
        <f>мпф1[[#This Row],[цена]]*мпф1[[#This Row],[объем]]</f>
        <v>114543.50549251925</v>
      </c>
      <c r="K2243" s="7">
        <v>97.38</v>
      </c>
      <c r="L2243" t="s">
        <v>187</v>
      </c>
    </row>
    <row r="2244" spans="1:12" x14ac:dyDescent="0.35">
      <c r="A2244" t="s">
        <v>151</v>
      </c>
      <c r="B2244" t="s">
        <v>196</v>
      </c>
      <c r="C2244" t="s">
        <v>194</v>
      </c>
      <c r="D2244">
        <f>VLOOKUP(мпф1[[#This Row],[Номенклатура]],[1]!Таблица213[[product_name]:[упаковка]],7,FALSE)</f>
        <v>205</v>
      </c>
      <c r="E2244" t="s">
        <v>88</v>
      </c>
      <c r="F2244" s="7">
        <v>1564.4288024835496</v>
      </c>
      <c r="G2244" t="str">
        <f>VLOOKUP(мпф1[[#This Row],[артикул]],[1]!Таблица213[[code]:[упаковка]],4,FALSE)</f>
        <v>ОХЛ</v>
      </c>
      <c r="H2244" t="str">
        <f>VLOOKUP(мпф1[[#This Row],[артикул]],[1]!Таблица213[[code]:[упаковка]],5,FALSE)</f>
        <v>рагу</v>
      </c>
      <c r="I2244" s="7" cm="1">
        <f t="array" ref="I2244">INDEX('[1]прайс ЗПП'!$A$1:$D$1080,MATCH(1,(мпф1[[#This Row],[артикул]]='[1]прайс ЗПП'!$B$1:$B$1080)*(мпф1[[#This Row],[Source.Name.1]]='[1]прайс ЗПП'!$A$1:$A$1080),0),4)</f>
        <v>603.19488870785608</v>
      </c>
      <c r="J2244" s="7">
        <f>мпф1[[#This Row],[цена]]*мпф1[[#This Row],[объем]]</f>
        <v>943655.45740542922</v>
      </c>
      <c r="K2244" s="7">
        <v>4576.5</v>
      </c>
      <c r="L2244" t="s">
        <v>187</v>
      </c>
    </row>
    <row r="2245" spans="1:12" x14ac:dyDescent="0.35">
      <c r="A2245" t="s">
        <v>151</v>
      </c>
      <c r="B2245" t="s">
        <v>196</v>
      </c>
      <c r="C2245" t="s">
        <v>194</v>
      </c>
      <c r="D2245">
        <f>VLOOKUP(мпф1[[#This Row],[Номенклатура]],[1]!Таблица213[[product_name]:[упаковка]],7,FALSE)</f>
        <v>960</v>
      </c>
      <c r="E2245" t="s">
        <v>189</v>
      </c>
      <c r="F2245" s="7">
        <v>106.25241643879637</v>
      </c>
      <c r="G2245" t="str">
        <f>VLOOKUP(мпф1[[#This Row],[артикул]],[1]!Таблица213[[code]:[упаковка]],4,FALSE)</f>
        <v>ОХЛ</v>
      </c>
      <c r="H2245" t="str">
        <f>VLOOKUP(мпф1[[#This Row],[артикул]],[1]!Таблица213[[code]:[упаковка]],5,FALSE)</f>
        <v>крыло</v>
      </c>
      <c r="I2245" s="7" cm="1">
        <f t="array" ref="I2245">INDEX('[1]прайс ЗПП'!$A$1:$D$1080,MATCH(1,(мпф1[[#This Row],[артикул]]='[1]прайс ЗПП'!$B$1:$B$1080)*(мпф1[[#This Row],[Source.Name.1]]='[1]прайс ЗПП'!$A$1:$A$1080),0),4)</f>
        <v>856.67509288490965</v>
      </c>
      <c r="J2245" s="7">
        <f>мпф1[[#This Row],[цена]]*мпф1[[#This Row],[объем]]</f>
        <v>91023.798721951985</v>
      </c>
      <c r="K2245" s="7">
        <v>1219.4099999999999</v>
      </c>
      <c r="L2245" t="s">
        <v>187</v>
      </c>
    </row>
    <row r="2246" spans="1:12" x14ac:dyDescent="0.35">
      <c r="A2246" t="s">
        <v>151</v>
      </c>
      <c r="B2246" t="s">
        <v>196</v>
      </c>
      <c r="C2246" t="s">
        <v>194</v>
      </c>
      <c r="D2246">
        <f>VLOOKUP(мпф1[[#This Row],[Номенклатура]],[1]!Таблица213[[product_name]:[упаковка]],7,FALSE)</f>
        <v>744</v>
      </c>
      <c r="E2246" t="s">
        <v>92</v>
      </c>
      <c r="F2246" s="7">
        <v>3124.3306615928032</v>
      </c>
      <c r="G2246" t="str">
        <f>VLOOKUP(мпф1[[#This Row],[артикул]],[1]!Таблица213[[code]:[упаковка]],4,FALSE)</f>
        <v>ОХЛ</v>
      </c>
      <c r="H2246" t="str">
        <f>VLOOKUP(мпф1[[#This Row],[артикул]],[1]!Таблица213[[code]:[упаковка]],5,FALSE)</f>
        <v>шея</v>
      </c>
      <c r="I2246" s="7" cm="1">
        <f t="array" ref="I2246">INDEX('[1]прайс ЗПП'!$A$1:$D$1080,MATCH(1,(мпф1[[#This Row],[артикул]]='[1]прайс ЗПП'!$B$1:$B$1080)*(мпф1[[#This Row],[Source.Name.1]]='[1]прайс ЗПП'!$A$1:$A$1080),0),4)</f>
        <v>350.33238811717894</v>
      </c>
      <c r="J2246" s="7">
        <f>мпф1[[#This Row],[цена]]*мпф1[[#This Row],[объем]]</f>
        <v>1094554.2219435323</v>
      </c>
      <c r="K2246" s="7">
        <v>708</v>
      </c>
      <c r="L2246" t="s">
        <v>187</v>
      </c>
    </row>
    <row r="2247" spans="1:12" x14ac:dyDescent="0.35">
      <c r="A2247" t="s">
        <v>151</v>
      </c>
      <c r="B2247" t="s">
        <v>197</v>
      </c>
      <c r="C2247" t="s">
        <v>194</v>
      </c>
      <c r="D2247">
        <f>VLOOKUP(мпф1[[#This Row],[Номенклатура]],[1]!Таблица213[[product_name]:[упаковка]],7,FALSE)</f>
        <v>702</v>
      </c>
      <c r="E2247" t="s">
        <v>72</v>
      </c>
      <c r="F2247" s="7">
        <v>833.64667003538796</v>
      </c>
      <c r="G2247" t="str">
        <f>VLOOKUP(мпф1[[#This Row],[артикул]],[1]!Таблица213[[code]:[упаковка]],4,FALSE)</f>
        <v>ОХЛ</v>
      </c>
      <c r="H2247" t="str">
        <f>VLOOKUP(мпф1[[#This Row],[артикул]],[1]!Таблица213[[code]:[упаковка]],5,FALSE)</f>
        <v>тушка</v>
      </c>
      <c r="I2247" s="7" cm="1">
        <f t="array" ref="I2247">INDEX('[1]прайс ЗПП'!$A$1:$D$1080,MATCH(1,(мпф1[[#This Row],[артикул]]='[1]прайс ЗПП'!$B$1:$B$1080)*(мпф1[[#This Row],[Source.Name.1]]='[1]прайс ЗПП'!$A$1:$A$1080),0),4)</f>
        <v>800.32562404772534</v>
      </c>
      <c r="J2247" s="7">
        <f>мпф1[[#This Row],[цена]]*мпф1[[#This Row],[объем]]</f>
        <v>667188.79143138009</v>
      </c>
      <c r="K2247" s="7">
        <v>2737.6000000000004</v>
      </c>
      <c r="L2247" t="s">
        <v>187</v>
      </c>
    </row>
    <row r="2248" spans="1:12" x14ac:dyDescent="0.35">
      <c r="A2248" t="s">
        <v>151</v>
      </c>
      <c r="B2248" t="s">
        <v>197</v>
      </c>
      <c r="C2248" t="s">
        <v>194</v>
      </c>
      <c r="D2248">
        <f>VLOOKUP(мпф1[[#This Row],[Номенклатура]],[1]!Таблица213[[product_name]:[упаковка]],7,FALSE)</f>
        <v>711</v>
      </c>
      <c r="E2248" s="22" t="s">
        <v>73</v>
      </c>
      <c r="F2248" s="7">
        <v>6245.4644480497773</v>
      </c>
      <c r="G2248" t="str">
        <f>VLOOKUP(мпф1[[#This Row],[артикул]],[1]!Таблица213[[code]:[упаковка]],4,FALSE)</f>
        <v>ОХЛ</v>
      </c>
      <c r="H2248" t="str">
        <f>VLOOKUP(мпф1[[#This Row],[артикул]],[1]!Таблица213[[code]:[упаковка]],5,FALSE)</f>
        <v>бедро</v>
      </c>
      <c r="I2248" s="7" cm="1">
        <f t="array" ref="I2248">INDEX('[1]прайс ЗПП'!$A$1:$D$1080,MATCH(1,(мпф1[[#This Row],[артикул]]='[1]прайс ЗПП'!$B$1:$B$1080)*(мпф1[[#This Row],[Source.Name.1]]='[1]прайс ЗПП'!$A$1:$A$1080),0),4)</f>
        <v>817.44923356040113</v>
      </c>
      <c r="J2248" s="7">
        <f>мпф1[[#This Row],[цена]]*мпф1[[#This Row],[объем]]</f>
        <v>5105350.1262870245</v>
      </c>
      <c r="K2248" s="7">
        <v>2234.4</v>
      </c>
      <c r="L2248" t="s">
        <v>187</v>
      </c>
    </row>
    <row r="2249" spans="1:12" x14ac:dyDescent="0.35">
      <c r="A2249" t="s">
        <v>151</v>
      </c>
      <c r="B2249" t="s">
        <v>197</v>
      </c>
      <c r="C2249" t="s">
        <v>194</v>
      </c>
      <c r="D2249">
        <f>VLOOKUP(мпф1[[#This Row],[Номенклатура]],[1]!Таблица213[[product_name]:[упаковка]],7,FALSE)</f>
        <v>713</v>
      </c>
      <c r="E2249" t="s">
        <v>74</v>
      </c>
      <c r="F2249" s="7">
        <v>2606.7647742178337</v>
      </c>
      <c r="G2249" t="str">
        <f>VLOOKUP(мпф1[[#This Row],[артикул]],[1]!Таблица213[[code]:[упаковка]],4,FALSE)</f>
        <v>ОХЛ</v>
      </c>
      <c r="H2249" t="str">
        <f>VLOOKUP(мпф1[[#This Row],[артикул]],[1]!Таблица213[[code]:[упаковка]],5,FALSE)</f>
        <v>голень</v>
      </c>
      <c r="I2249" s="7" cm="1">
        <f t="array" ref="I2249">INDEX('[1]прайс ЗПП'!$A$1:$D$1080,MATCH(1,(мпф1[[#This Row],[артикул]]='[1]прайс ЗПП'!$B$1:$B$1080)*(мпф1[[#This Row],[Source.Name.1]]='[1]прайс ЗПП'!$A$1:$A$1080),0),4)</f>
        <v>849.71775061519179</v>
      </c>
      <c r="J2249" s="7">
        <f>мпф1[[#This Row],[цена]]*мпф1[[#This Row],[объем]]</f>
        <v>2215014.3003312959</v>
      </c>
      <c r="K2249" s="7">
        <v>1018.0561623195746</v>
      </c>
      <c r="L2249" t="s">
        <v>187</v>
      </c>
    </row>
    <row r="2250" spans="1:12" x14ac:dyDescent="0.35">
      <c r="A2250" t="s">
        <v>151</v>
      </c>
      <c r="B2250" t="s">
        <v>197</v>
      </c>
      <c r="C2250" t="s">
        <v>194</v>
      </c>
      <c r="D2250">
        <f>VLOOKUP(мпф1[[#This Row],[Номенклатура]],[1]!Таблица213[[product_name]:[упаковка]],7,FALSE)</f>
        <v>715</v>
      </c>
      <c r="E2250" t="s">
        <v>75</v>
      </c>
      <c r="F2250" s="7">
        <v>2086.0429972857</v>
      </c>
      <c r="G2250" t="str">
        <f>VLOOKUP(мпф1[[#This Row],[артикул]],[1]!Таблица213[[code]:[упаковка]],4,FALSE)</f>
        <v>ОХЛ</v>
      </c>
      <c r="H2250" t="str">
        <f>VLOOKUP(мпф1[[#This Row],[артикул]],[1]!Таблица213[[code]:[упаковка]],5,FALSE)</f>
        <v>крыло</v>
      </c>
      <c r="I2250" s="7" cm="1">
        <f t="array" ref="I2250">INDEX('[1]прайс ЗПП'!$A$1:$D$1080,MATCH(1,(мпф1[[#This Row],[артикул]]='[1]прайс ЗПП'!$B$1:$B$1080)*(мпф1[[#This Row],[Source.Name.1]]='[1]прайс ЗПП'!$A$1:$A$1080),0),4)</f>
        <v>834.71154717248544</v>
      </c>
      <c r="J2250" s="7">
        <f>мпф1[[#This Row],[цена]]*мпф1[[#This Row],[объем]]</f>
        <v>1741244.1777326756</v>
      </c>
      <c r="K2250" s="7">
        <v>1222.2</v>
      </c>
      <c r="L2250" t="s">
        <v>187</v>
      </c>
    </row>
    <row r="2251" spans="1:12" x14ac:dyDescent="0.35">
      <c r="A2251" t="s">
        <v>151</v>
      </c>
      <c r="B2251" t="s">
        <v>197</v>
      </c>
      <c r="C2251" t="s">
        <v>194</v>
      </c>
      <c r="D2251">
        <f>VLOOKUP(мпф1[[#This Row],[Номенклатура]],[1]!Таблица213[[product_name]:[упаковка]],7,FALSE)</f>
        <v>717</v>
      </c>
      <c r="E2251" t="s">
        <v>76</v>
      </c>
      <c r="F2251" s="7">
        <v>839.17972315509178</v>
      </c>
      <c r="G2251" t="str">
        <f>VLOOKUP(мпф1[[#This Row],[артикул]],[1]!Таблица213[[code]:[упаковка]],4,FALSE)</f>
        <v>ОХЛ</v>
      </c>
      <c r="H2251" t="str">
        <f>VLOOKUP(мпф1[[#This Row],[артикул]],[1]!Таблица213[[code]:[упаковка]],5,FALSE)</f>
        <v>четвертина</v>
      </c>
      <c r="I2251" s="7" cm="1">
        <f t="array" ref="I2251">INDEX('[1]прайс ЗПП'!$A$1:$D$1080,MATCH(1,(мпф1[[#This Row],[артикул]]='[1]прайс ЗПП'!$B$1:$B$1080)*(мпф1[[#This Row],[Source.Name.1]]='[1]прайс ЗПП'!$A$1:$A$1080),0),4)</f>
        <v>800.31531983526656</v>
      </c>
      <c r="J2251" s="7">
        <f>мпф1[[#This Row],[цена]]*мпф1[[#This Row],[объем]]</f>
        <v>671608.38853613776</v>
      </c>
      <c r="K2251" s="7">
        <v>923.28552262288179</v>
      </c>
      <c r="L2251" t="s">
        <v>187</v>
      </c>
    </row>
    <row r="2252" spans="1:12" x14ac:dyDescent="0.35">
      <c r="A2252" t="s">
        <v>151</v>
      </c>
      <c r="B2252" t="s">
        <v>197</v>
      </c>
      <c r="C2252" t="s">
        <v>194</v>
      </c>
      <c r="D2252">
        <f>VLOOKUP(мпф1[[#This Row],[Номенклатура]],[1]!Таблица213[[product_name]:[упаковка]],7,FALSE)</f>
        <v>719</v>
      </c>
      <c r="E2252" t="s">
        <v>77</v>
      </c>
      <c r="F2252" s="7">
        <v>3956.1329805882897</v>
      </c>
      <c r="G2252" t="str">
        <f>VLOOKUP(мпф1[[#This Row],[артикул]],[1]!Таблица213[[code]:[упаковка]],4,FALSE)</f>
        <v>ОХЛ</v>
      </c>
      <c r="H2252" t="str">
        <f>VLOOKUP(мпф1[[#This Row],[артикул]],[1]!Таблица213[[code]:[упаковка]],5,FALSE)</f>
        <v>филе</v>
      </c>
      <c r="I2252" s="7" cm="1">
        <f t="array" ref="I2252">INDEX('[1]прайс ЗПП'!$A$1:$D$1080,MATCH(1,(мпф1[[#This Row],[артикул]]='[1]прайс ЗПП'!$B$1:$B$1080)*(мпф1[[#This Row],[Source.Name.1]]='[1]прайс ЗПП'!$A$1:$A$1080),0),4)</f>
        <v>1084.8559479232117</v>
      </c>
      <c r="J2252" s="7">
        <f>мпф1[[#This Row],[цена]]*мпф1[[#This Row],[объем]]</f>
        <v>4291834.3947663903</v>
      </c>
      <c r="K2252" s="7">
        <v>608.3524985039619</v>
      </c>
      <c r="L2252" t="s">
        <v>187</v>
      </c>
    </row>
    <row r="2253" spans="1:12" x14ac:dyDescent="0.35">
      <c r="A2253" t="s">
        <v>151</v>
      </c>
      <c r="B2253" t="s">
        <v>197</v>
      </c>
      <c r="C2253" t="s">
        <v>194</v>
      </c>
      <c r="D2253">
        <f>VLOOKUP(мпф1[[#This Row],[Номенклатура]],[1]!Таблица213[[product_name]:[упаковка]],7,FALSE)</f>
        <v>725</v>
      </c>
      <c r="E2253" t="s">
        <v>78</v>
      </c>
      <c r="F2253" s="7">
        <v>1346.6354929130023</v>
      </c>
      <c r="G2253" t="str">
        <f>VLOOKUP(мпф1[[#This Row],[артикул]],[1]!Таблица213[[code]:[упаковка]],4,FALSE)</f>
        <v>ОХЛ</v>
      </c>
      <c r="H2253" t="str">
        <f>VLOOKUP(мпф1[[#This Row],[артикул]],[1]!Таблица213[[code]:[упаковка]],5,FALSE)</f>
        <v>грудка</v>
      </c>
      <c r="I2253" s="7" cm="1">
        <f t="array" ref="I2253">INDEX('[1]прайс ЗПП'!$A$1:$D$1080,MATCH(1,(мпф1[[#This Row],[артикул]]='[1]прайс ЗПП'!$B$1:$B$1080)*(мпф1[[#This Row],[Source.Name.1]]='[1]прайс ЗПП'!$A$1:$A$1080),0),4)</f>
        <v>866.56192521659898</v>
      </c>
      <c r="J2253" s="7">
        <f>мпф1[[#This Row],[цена]]*мпф1[[#This Row],[объем]]</f>
        <v>1166943.0453036949</v>
      </c>
      <c r="K2253" s="7">
        <v>361.0533605400434</v>
      </c>
      <c r="L2253" t="s">
        <v>187</v>
      </c>
    </row>
    <row r="2254" spans="1:12" x14ac:dyDescent="0.35">
      <c r="A2254" t="s">
        <v>151</v>
      </c>
      <c r="B2254" t="s">
        <v>197</v>
      </c>
      <c r="C2254" t="s">
        <v>194</v>
      </c>
      <c r="D2254">
        <f>VLOOKUP(мпф1[[#This Row],[Номенклатура]],[1]!Таблица213[[product_name]:[упаковка]],7,FALSE)</f>
        <v>29</v>
      </c>
      <c r="E2254" t="s">
        <v>79</v>
      </c>
      <c r="F2254" s="7">
        <v>519.90206535884442</v>
      </c>
      <c r="G2254" t="str">
        <f>VLOOKUP(мпф1[[#This Row],[артикул]],[1]!Таблица213[[code]:[упаковка]],4,FALSE)</f>
        <v>ОХЛ</v>
      </c>
      <c r="H2254" t="str">
        <f>VLOOKUP(мпф1[[#This Row],[артикул]],[1]!Таблица213[[code]:[упаковка]],5,FALSE)</f>
        <v>табак</v>
      </c>
      <c r="I2254" s="7" cm="1">
        <f t="array" ref="I2254">INDEX('[1]прайс ЗПП'!$A$1:$D$1080,MATCH(1,(мпф1[[#This Row],[артикул]]='[1]прайс ЗПП'!$B$1:$B$1080)*(мпф1[[#This Row],[Source.Name.1]]='[1]прайс ЗПП'!$A$1:$A$1080),0),4)</f>
        <v>758.58697868946456</v>
      </c>
      <c r="J2254" s="7">
        <f>мпф1[[#This Row],[цена]]*мпф1[[#This Row],[объем]]</f>
        <v>394390.93697497831</v>
      </c>
      <c r="K2254" s="7">
        <v>264.47985356351791</v>
      </c>
      <c r="L2254" t="s">
        <v>187</v>
      </c>
    </row>
    <row r="2255" spans="1:12" x14ac:dyDescent="0.35">
      <c r="A2255" t="s">
        <v>151</v>
      </c>
      <c r="B2255" t="s">
        <v>197</v>
      </c>
      <c r="C2255" t="s">
        <v>194</v>
      </c>
      <c r="D2255">
        <f>VLOOKUP(мпф1[[#This Row],[Номенклатура]],[1]!Таблица213[[product_name]:[упаковка]],7,FALSE)</f>
        <v>30</v>
      </c>
      <c r="E2255" t="s">
        <v>80</v>
      </c>
      <c r="F2255" s="7">
        <v>1765.2488730788673</v>
      </c>
      <c r="G2255" t="str">
        <f>VLOOKUP(мпф1[[#This Row],[артикул]],[1]!Таблица213[[code]:[упаковка]],4,FALSE)</f>
        <v>ОХЛ</v>
      </c>
      <c r="H2255" t="str">
        <f>VLOOKUP(мпф1[[#This Row],[артикул]],[1]!Таблица213[[code]:[упаковка]],5,FALSE)</f>
        <v>рагу</v>
      </c>
      <c r="I2255" s="7" cm="1">
        <f t="array" ref="I2255">INDEX('[1]прайс ЗПП'!$A$1:$D$1080,MATCH(1,(мпф1[[#This Row],[артикул]]='[1]прайс ЗПП'!$B$1:$B$1080)*(мпф1[[#This Row],[Source.Name.1]]='[1]прайс ЗПП'!$A$1:$A$1080),0),4)</f>
        <v>714.1095664446724</v>
      </c>
      <c r="J2255" s="7">
        <f>мпф1[[#This Row],[цена]]*мпф1[[#This Row],[объем]]</f>
        <v>1260581.1074212964</v>
      </c>
      <c r="K2255" s="7">
        <v>354.81818542503959</v>
      </c>
      <c r="L2255" t="s">
        <v>187</v>
      </c>
    </row>
    <row r="2256" spans="1:12" x14ac:dyDescent="0.35">
      <c r="A2256" t="s">
        <v>151</v>
      </c>
      <c r="B2256" t="s">
        <v>197</v>
      </c>
      <c r="C2256" t="s">
        <v>194</v>
      </c>
      <c r="D2256">
        <f>VLOOKUP(мпф1[[#This Row],[Номенклатура]],[1]!Таблица213[[product_name]:[упаковка]],7,FALSE)</f>
        <v>781</v>
      </c>
      <c r="E2256" t="s">
        <v>188</v>
      </c>
      <c r="F2256" s="7">
        <v>1253.7488513462399</v>
      </c>
      <c r="G2256" t="str">
        <f>VLOOKUP(мпф1[[#This Row],[артикул]],[1]!Таблица213[[code]:[упаковка]],4,FALSE)</f>
        <v>ОХЛ</v>
      </c>
      <c r="H2256" t="str">
        <f>VLOOKUP(мпф1[[#This Row],[артикул]],[1]!Таблица213[[code]:[упаковка]],5,FALSE)</f>
        <v>спинка</v>
      </c>
      <c r="I2256" s="7" cm="1">
        <f t="array" ref="I2256">INDEX('[1]прайс ЗПП'!$A$1:$D$1080,MATCH(1,(мпф1[[#This Row],[артикул]]='[1]прайс ЗПП'!$B$1:$B$1080)*(мпф1[[#This Row],[Source.Name.1]]='[1]прайс ЗПП'!$A$1:$A$1080),0),4)</f>
        <v>365.37579825005639</v>
      </c>
      <c r="J2256" s="7">
        <f>мпф1[[#This Row],[цена]]*мпф1[[#This Row],[объем]]</f>
        <v>458089.4873657237</v>
      </c>
      <c r="K2256" s="7">
        <v>88.337282831838621</v>
      </c>
      <c r="L2256" t="s">
        <v>187</v>
      </c>
    </row>
    <row r="2257" spans="1:12" x14ac:dyDescent="0.35">
      <c r="A2257" t="s">
        <v>151</v>
      </c>
      <c r="B2257" t="s">
        <v>197</v>
      </c>
      <c r="C2257" t="s">
        <v>194</v>
      </c>
      <c r="D2257">
        <f>VLOOKUP(мпф1[[#This Row],[Номенклатура]],[1]!Таблица213[[product_name]:[упаковка]],7,FALSE)</f>
        <v>731</v>
      </c>
      <c r="E2257" t="s">
        <v>81</v>
      </c>
      <c r="F2257" s="7">
        <v>728.94157038700143</v>
      </c>
      <c r="G2257" t="str">
        <f>VLOOKUP(мпф1[[#This Row],[артикул]],[1]!Таблица213[[code]:[упаковка]],4,FALSE)</f>
        <v>ОХЛ</v>
      </c>
      <c r="H2257" t="str">
        <f>VLOOKUP(мпф1[[#This Row],[артикул]],[1]!Таблица213[[code]:[упаковка]],5,FALSE)</f>
        <v>желудки</v>
      </c>
      <c r="I2257" s="7" cm="1">
        <f t="array" ref="I2257">INDEX('[1]прайс ЗПП'!$A$1:$D$1080,MATCH(1,(мпф1[[#This Row],[артикул]]='[1]прайс ЗПП'!$B$1:$B$1080)*(мпф1[[#This Row],[Source.Name.1]]='[1]прайс ЗПП'!$A$1:$A$1080),0),4)</f>
        <v>542.06451977289544</v>
      </c>
      <c r="J2257" s="7">
        <f>мпф1[[#This Row],[цена]]*мпф1[[#This Row],[объем]]</f>
        <v>395133.3622943302</v>
      </c>
      <c r="K2257" s="7">
        <v>1133.104030470367</v>
      </c>
      <c r="L2257" t="s">
        <v>187</v>
      </c>
    </row>
    <row r="2258" spans="1:12" x14ac:dyDescent="0.35">
      <c r="A2258" t="s">
        <v>151</v>
      </c>
      <c r="B2258" t="s">
        <v>197</v>
      </c>
      <c r="C2258" t="s">
        <v>194</v>
      </c>
      <c r="D2258">
        <f>VLOOKUP(мпф1[[#This Row],[Номенклатура]],[1]!Таблица213[[product_name]:[упаковка]],7,FALSE)</f>
        <v>733</v>
      </c>
      <c r="E2258" t="s">
        <v>82</v>
      </c>
      <c r="F2258" s="7">
        <v>722.98560764130991</v>
      </c>
      <c r="G2258" t="str">
        <f>VLOOKUP(мпф1[[#This Row],[артикул]],[1]!Таблица213[[code]:[упаковка]],4,FALSE)</f>
        <v>ОХЛ</v>
      </c>
      <c r="H2258" t="str">
        <f>VLOOKUP(мпф1[[#This Row],[артикул]],[1]!Таблица213[[code]:[упаковка]],5,FALSE)</f>
        <v>печень</v>
      </c>
      <c r="I2258" s="7" cm="1">
        <f t="array" ref="I2258">INDEX('[1]прайс ЗПП'!$A$1:$D$1080,MATCH(1,(мпф1[[#This Row],[артикул]]='[1]прайс ЗПП'!$B$1:$B$1080)*(мпф1[[#This Row],[Source.Name.1]]='[1]прайс ЗПП'!$A$1:$A$1080),0),4)</f>
        <v>516.16428154580342</v>
      </c>
      <c r="J2258" s="7">
        <f>мпф1[[#This Row],[цена]]*мпф1[[#This Row],[объем]]</f>
        <v>373179.34673613287</v>
      </c>
      <c r="K2258" s="7">
        <v>90.101157668433075</v>
      </c>
      <c r="L2258" t="s">
        <v>187</v>
      </c>
    </row>
    <row r="2259" spans="1:12" x14ac:dyDescent="0.35">
      <c r="A2259" t="s">
        <v>151</v>
      </c>
      <c r="B2259" t="s">
        <v>197</v>
      </c>
      <c r="C2259" t="s">
        <v>194</v>
      </c>
      <c r="D2259">
        <f>VLOOKUP(мпф1[[#This Row],[Номенклатура]],[1]!Таблица213[[product_name]:[упаковка]],7,FALSE)</f>
        <v>735</v>
      </c>
      <c r="E2259" t="s">
        <v>83</v>
      </c>
      <c r="F2259" s="7">
        <v>604.5777200802595</v>
      </c>
      <c r="G2259" t="str">
        <f>VLOOKUP(мпф1[[#This Row],[артикул]],[1]!Таблица213[[code]:[упаковка]],4,FALSE)</f>
        <v>ОХЛ</v>
      </c>
      <c r="H2259" t="str">
        <f>VLOOKUP(мпф1[[#This Row],[артикул]],[1]!Таблица213[[code]:[упаковка]],5,FALSE)</f>
        <v>сердце</v>
      </c>
      <c r="I2259" s="7" cm="1">
        <f t="array" ref="I2259">INDEX('[1]прайс ЗПП'!$A$1:$D$1080,MATCH(1,(мпф1[[#This Row],[артикул]]='[1]прайс ЗПП'!$B$1:$B$1080)*(мпф1[[#This Row],[Source.Name.1]]='[1]прайс ЗПП'!$A$1:$A$1080),0),4)</f>
        <v>873.81208061056566</v>
      </c>
      <c r="J2259" s="7">
        <f>мпф1[[#This Row],[цена]]*мпф1[[#This Row],[объем]]</f>
        <v>528287.31547412369</v>
      </c>
      <c r="K2259" s="7">
        <v>3049.2</v>
      </c>
      <c r="L2259" t="s">
        <v>187</v>
      </c>
    </row>
    <row r="2260" spans="1:12" x14ac:dyDescent="0.35">
      <c r="A2260" t="s">
        <v>151</v>
      </c>
      <c r="B2260" t="s">
        <v>197</v>
      </c>
      <c r="C2260" t="s">
        <v>194</v>
      </c>
      <c r="D2260">
        <f>VLOOKUP(мпф1[[#This Row],[Номенклатура]],[1]!Таблица213[[product_name]:[упаковка]],7,FALSE)</f>
        <v>204</v>
      </c>
      <c r="E2260" t="s">
        <v>84</v>
      </c>
      <c r="F2260" s="7">
        <v>2083.9471353107197</v>
      </c>
      <c r="G2260" t="str">
        <f>VLOOKUP(мпф1[[#This Row],[артикул]],[1]!Таблица213[[code]:[упаковка]],4,FALSE)</f>
        <v>ОХЛ</v>
      </c>
      <c r="H2260" t="str">
        <f>VLOOKUP(мпф1[[#This Row],[артикул]],[1]!Таблица213[[code]:[упаковка]],5,FALSE)</f>
        <v>крыло</v>
      </c>
      <c r="I2260" s="7" cm="1">
        <f t="array" ref="I2260">INDEX('[1]прайс ЗПП'!$A$1:$D$1080,MATCH(1,(мпф1[[#This Row],[артикул]]='[1]прайс ЗПП'!$B$1:$B$1080)*(мпф1[[#This Row],[Source.Name.1]]='[1]прайс ЗПП'!$A$1:$A$1080),0),4)</f>
        <v>851.15617554517746</v>
      </c>
      <c r="J2260" s="7">
        <f>мпф1[[#This Row],[цена]]*мпф1[[#This Row],[объем]]</f>
        <v>1773764.4737294007</v>
      </c>
      <c r="K2260" s="7">
        <v>813.6</v>
      </c>
      <c r="L2260" t="s">
        <v>187</v>
      </c>
    </row>
    <row r="2261" spans="1:12" x14ac:dyDescent="0.35">
      <c r="A2261" t="s">
        <v>151</v>
      </c>
      <c r="B2261" t="s">
        <v>197</v>
      </c>
      <c r="C2261" t="s">
        <v>194</v>
      </c>
      <c r="D2261">
        <f>VLOOKUP(мпф1[[#This Row],[Номенклатура]],[1]!Таблица213[[product_name]:[упаковка]],7,FALSE)</f>
        <v>959</v>
      </c>
      <c r="E2261" t="s">
        <v>85</v>
      </c>
      <c r="F2261" s="7">
        <v>513.60449972867298</v>
      </c>
      <c r="G2261" t="str">
        <f>VLOOKUP(мпф1[[#This Row],[артикул]],[1]!Таблица213[[code]:[упаковка]],4,FALSE)</f>
        <v>ОХЛ</v>
      </c>
      <c r="H2261" t="str">
        <f>VLOOKUP(мпф1[[#This Row],[артикул]],[1]!Таблица213[[code]:[упаковка]],5,FALSE)</f>
        <v>табак</v>
      </c>
      <c r="I2261" s="7" cm="1">
        <f t="array" ref="I2261">INDEX('[1]прайс ЗПП'!$A$1:$D$1080,MATCH(1,(мпф1[[#This Row],[артикул]]='[1]прайс ЗПП'!$B$1:$B$1080)*(мпф1[[#This Row],[Source.Name.1]]='[1]прайс ЗПП'!$A$1:$A$1080),0),4)</f>
        <v>682.68979292965514</v>
      </c>
      <c r="J2261" s="7">
        <f>мпф1[[#This Row],[цена]]*мпф1[[#This Row],[объем]]</f>
        <v>350632.54956750688</v>
      </c>
      <c r="K2261" s="7">
        <v>5585.16</v>
      </c>
      <c r="L2261" t="s">
        <v>187</v>
      </c>
    </row>
    <row r="2262" spans="1:12" x14ac:dyDescent="0.35">
      <c r="A2262" t="s">
        <v>151</v>
      </c>
      <c r="B2262" t="s">
        <v>197</v>
      </c>
      <c r="C2262" t="s">
        <v>194</v>
      </c>
      <c r="D2262">
        <f>VLOOKUP(мпф1[[#This Row],[Номенклатура]],[1]!Таблица213[[product_name]:[упаковка]],7,FALSE)</f>
        <v>952</v>
      </c>
      <c r="E2262" t="s">
        <v>86</v>
      </c>
      <c r="F2262" s="7">
        <v>1557.8961511430809</v>
      </c>
      <c r="G2262" t="str">
        <f>VLOOKUP(мпф1[[#This Row],[артикул]],[1]!Таблица213[[code]:[упаковка]],4,FALSE)</f>
        <v>ОХЛ</v>
      </c>
      <c r="H2262" t="str">
        <f>VLOOKUP(мпф1[[#This Row],[артикул]],[1]!Таблица213[[code]:[упаковка]],5,FALSE)</f>
        <v>голень</v>
      </c>
      <c r="I2262" s="7" cm="1">
        <f t="array" ref="I2262">INDEX('[1]прайс ЗПП'!$A$1:$D$1080,MATCH(1,(мпф1[[#This Row],[артикул]]='[1]прайс ЗПП'!$B$1:$B$1080)*(мпф1[[#This Row],[Source.Name.1]]='[1]прайс ЗПП'!$A$1:$A$1080),0),4)</f>
        <v>893.17981197351094</v>
      </c>
      <c r="J2262" s="7">
        <f>мпф1[[#This Row],[цена]]*мпф1[[#This Row],[объем]]</f>
        <v>1391481.3913522335</v>
      </c>
      <c r="K2262" s="7">
        <v>2336.4</v>
      </c>
      <c r="L2262" t="s">
        <v>187</v>
      </c>
    </row>
    <row r="2263" spans="1:12" x14ac:dyDescent="0.35">
      <c r="A2263" t="s">
        <v>151</v>
      </c>
      <c r="B2263" t="s">
        <v>197</v>
      </c>
      <c r="C2263" t="s">
        <v>194</v>
      </c>
      <c r="D2263">
        <f>VLOOKUP(мпф1[[#This Row],[Номенклатура]],[1]!Таблица213[[product_name]:[упаковка]],7,FALSE)</f>
        <v>953</v>
      </c>
      <c r="E2263" t="s">
        <v>87</v>
      </c>
      <c r="F2263" s="7">
        <v>1560.4014786442494</v>
      </c>
      <c r="G2263" t="str">
        <f>VLOOKUP(мпф1[[#This Row],[артикул]],[1]!Таблица213[[code]:[упаковка]],4,FALSE)</f>
        <v>ОХЛ</v>
      </c>
      <c r="H2263" t="str">
        <f>VLOOKUP(мпф1[[#This Row],[артикул]],[1]!Таблица213[[code]:[упаковка]],5,FALSE)</f>
        <v>бедро</v>
      </c>
      <c r="I2263" s="7" cm="1">
        <f t="array" ref="I2263">INDEX('[1]прайс ЗПП'!$A$1:$D$1080,MATCH(1,(мпф1[[#This Row],[артикул]]='[1]прайс ЗПП'!$B$1:$B$1080)*(мпф1[[#This Row],[Source.Name.1]]='[1]прайс ЗПП'!$A$1:$A$1080),0),4)</f>
        <v>907.72145367885093</v>
      </c>
      <c r="J2263" s="7">
        <f>мпф1[[#This Row],[цена]]*мпф1[[#This Row],[объем]]</f>
        <v>1416409.8985175865</v>
      </c>
      <c r="K2263" s="7">
        <v>1626.0600000000002</v>
      </c>
      <c r="L2263" t="s">
        <v>187</v>
      </c>
    </row>
    <row r="2264" spans="1:12" x14ac:dyDescent="0.35">
      <c r="A2264" t="s">
        <v>151</v>
      </c>
      <c r="B2264" t="s">
        <v>197</v>
      </c>
      <c r="C2264" t="s">
        <v>194</v>
      </c>
      <c r="D2264">
        <f>VLOOKUP(мпф1[[#This Row],[Номенклатура]],[1]!Таблица213[[product_name]:[упаковка]],7,FALSE)</f>
        <v>954</v>
      </c>
      <c r="E2264" t="s">
        <v>191</v>
      </c>
      <c r="F2264" s="7">
        <v>520.71142942950371</v>
      </c>
      <c r="G2264" t="str">
        <f>VLOOKUP(мпф1[[#This Row],[артикул]],[1]!Таблица213[[code]:[упаковка]],4,FALSE)</f>
        <v>ОХЛ</v>
      </c>
      <c r="H2264" t="str">
        <f>VLOOKUP(мпф1[[#This Row],[артикул]],[1]!Таблица213[[code]:[упаковка]],5,FALSE)</f>
        <v>филе</v>
      </c>
      <c r="I2264" s="7" cm="1">
        <f t="array" ref="I2264">INDEX('[1]прайс ЗПП'!$A$1:$D$1080,MATCH(1,(мпф1[[#This Row],[артикул]]='[1]прайс ЗПП'!$B$1:$B$1080)*(мпф1[[#This Row],[Source.Name.1]]='[1]прайс ЗПП'!$A$1:$A$1080),0),4)</f>
        <v>1099.8750845359223</v>
      </c>
      <c r="J2264" s="7">
        <f>мпф1[[#This Row],[цена]]*мпф1[[#This Row],[объем]]</f>
        <v>572717.52746259631</v>
      </c>
      <c r="K2264" s="7">
        <v>819</v>
      </c>
      <c r="L2264" t="s">
        <v>187</v>
      </c>
    </row>
    <row r="2265" spans="1:12" x14ac:dyDescent="0.35">
      <c r="A2265" t="s">
        <v>151</v>
      </c>
      <c r="B2265" t="s">
        <v>197</v>
      </c>
      <c r="C2265" t="s">
        <v>194</v>
      </c>
      <c r="D2265">
        <f>VLOOKUP(мпф1[[#This Row],[Номенклатура]],[1]!Таблица213[[product_name]:[упаковка]],7,FALSE)</f>
        <v>205</v>
      </c>
      <c r="E2265" t="s">
        <v>88</v>
      </c>
      <c r="F2265" s="7">
        <v>1356.761262330866</v>
      </c>
      <c r="G2265" t="str">
        <f>VLOOKUP(мпф1[[#This Row],[артикул]],[1]!Таблица213[[code]:[упаковка]],4,FALSE)</f>
        <v>ОХЛ</v>
      </c>
      <c r="H2265" t="str">
        <f>VLOOKUP(мпф1[[#This Row],[артикул]],[1]!Таблица213[[code]:[упаковка]],5,FALSE)</f>
        <v>рагу</v>
      </c>
      <c r="I2265" s="7" cm="1">
        <f t="array" ref="I2265">INDEX('[1]прайс ЗПП'!$A$1:$D$1080,MATCH(1,(мпф1[[#This Row],[артикул]]='[1]прайс ЗПП'!$B$1:$B$1080)*(мпф1[[#This Row],[Source.Name.1]]='[1]прайс ЗПП'!$A$1:$A$1080),0),4)</f>
        <v>603.19488870785608</v>
      </c>
      <c r="J2265" s="7">
        <f>мпф1[[#This Row],[цена]]*мпф1[[#This Row],[объем]]</f>
        <v>818391.45863479702</v>
      </c>
      <c r="K2265" s="7">
        <v>4063.5</v>
      </c>
      <c r="L2265" t="s">
        <v>187</v>
      </c>
    </row>
    <row r="2266" spans="1:12" x14ac:dyDescent="0.35">
      <c r="A2266" t="s">
        <v>151</v>
      </c>
      <c r="B2266" t="s">
        <v>197</v>
      </c>
      <c r="C2266" t="s">
        <v>194</v>
      </c>
      <c r="D2266">
        <f>VLOOKUP(мпф1[[#This Row],[Номенклатура]],[1]!Таблица213[[product_name]:[упаковка]],7,FALSE)</f>
        <v>960</v>
      </c>
      <c r="E2266" t="s">
        <v>189</v>
      </c>
      <c r="F2266" s="7">
        <v>106.25241643879637</v>
      </c>
      <c r="G2266" t="str">
        <f>VLOOKUP(мпф1[[#This Row],[артикул]],[1]!Таблица213[[code]:[упаковка]],4,FALSE)</f>
        <v>ОХЛ</v>
      </c>
      <c r="H2266" t="str">
        <f>VLOOKUP(мпф1[[#This Row],[артикул]],[1]!Таблица213[[code]:[упаковка]],5,FALSE)</f>
        <v>крыло</v>
      </c>
      <c r="I2266" s="7" cm="1">
        <f t="array" ref="I2266">INDEX('[1]прайс ЗПП'!$A$1:$D$1080,MATCH(1,(мпф1[[#This Row],[артикул]]='[1]прайс ЗПП'!$B$1:$B$1080)*(мпф1[[#This Row],[Source.Name.1]]='[1]прайс ЗПП'!$A$1:$A$1080),0),4)</f>
        <v>856.67509288490965</v>
      </c>
      <c r="J2266" s="7">
        <f>мпф1[[#This Row],[цена]]*мпф1[[#This Row],[объем]]</f>
        <v>91023.798721951985</v>
      </c>
      <c r="K2266" s="7">
        <v>1517.4879999999998</v>
      </c>
      <c r="L2266" t="s">
        <v>187</v>
      </c>
    </row>
    <row r="2267" spans="1:12" x14ac:dyDescent="0.35">
      <c r="A2267" t="s">
        <v>151</v>
      </c>
      <c r="B2267" t="s">
        <v>197</v>
      </c>
      <c r="C2267" t="s">
        <v>194</v>
      </c>
      <c r="D2267">
        <f>VLOOKUP(мпф1[[#This Row],[Номенклатура]],[1]!Таблица213[[product_name]:[упаковка]],7,FALSE)</f>
        <v>744</v>
      </c>
      <c r="E2267" t="s">
        <v>92</v>
      </c>
      <c r="F2267" s="7">
        <v>5202.9142835615694</v>
      </c>
      <c r="G2267" t="str">
        <f>VLOOKUP(мпф1[[#This Row],[артикул]],[1]!Таблица213[[code]:[упаковка]],4,FALSE)</f>
        <v>ОХЛ</v>
      </c>
      <c r="H2267" t="str">
        <f>VLOOKUP(мпф1[[#This Row],[артикул]],[1]!Таблица213[[code]:[упаковка]],5,FALSE)</f>
        <v>шея</v>
      </c>
      <c r="I2267" s="7" cm="1">
        <f t="array" ref="I2267">INDEX('[1]прайс ЗПП'!$A$1:$D$1080,MATCH(1,(мпф1[[#This Row],[артикул]]='[1]прайс ЗПП'!$B$1:$B$1080)*(мпф1[[#This Row],[Source.Name.1]]='[1]прайс ЗПП'!$A$1:$A$1080),0),4)</f>
        <v>350.33238811717894</v>
      </c>
      <c r="J2267" s="7">
        <f>мпф1[[#This Row],[цена]]*мпф1[[#This Row],[объем]]</f>
        <v>1822749.3861291057</v>
      </c>
      <c r="K2267" s="7">
        <v>507.40000000000003</v>
      </c>
      <c r="L2267" t="s">
        <v>187</v>
      </c>
    </row>
    <row r="2268" spans="1:12" x14ac:dyDescent="0.35">
      <c r="A2268" t="s">
        <v>151</v>
      </c>
      <c r="B2268" t="s">
        <v>198</v>
      </c>
      <c r="C2268" t="s">
        <v>194</v>
      </c>
      <c r="D2268">
        <f>VLOOKUP(мпф1[[#This Row],[Номенклатура]],[1]!Таблица213[[product_name]:[упаковка]],7,FALSE)</f>
        <v>702</v>
      </c>
      <c r="E2268" t="s">
        <v>72</v>
      </c>
      <c r="F2268" s="7">
        <v>937.85250378981141</v>
      </c>
      <c r="G2268" t="str">
        <f>VLOOKUP(мпф1[[#This Row],[артикул]],[1]!Таблица213[[code]:[упаковка]],4,FALSE)</f>
        <v>ОХЛ</v>
      </c>
      <c r="H2268" t="str">
        <f>VLOOKUP(мпф1[[#This Row],[артикул]],[1]!Таблица213[[code]:[упаковка]],5,FALSE)</f>
        <v>тушка</v>
      </c>
      <c r="I2268" s="7" cm="1">
        <f t="array" ref="I2268">INDEX('[1]прайс ЗПП'!$A$1:$D$1080,MATCH(1,(мпф1[[#This Row],[артикул]]='[1]прайс ЗПП'!$B$1:$B$1080)*(мпф1[[#This Row],[Source.Name.1]]='[1]прайс ЗПП'!$A$1:$A$1080),0),4)</f>
        <v>800.32562404772534</v>
      </c>
      <c r="J2268" s="7">
        <f>мпф1[[#This Row],[цена]]*мпф1[[#This Row],[объем]]</f>
        <v>750587.39036030252</v>
      </c>
      <c r="K2268" s="7">
        <v>2029.6000000000001</v>
      </c>
      <c r="L2268" t="s">
        <v>187</v>
      </c>
    </row>
    <row r="2269" spans="1:12" x14ac:dyDescent="0.35">
      <c r="A2269" t="s">
        <v>151</v>
      </c>
      <c r="B2269" t="s">
        <v>198</v>
      </c>
      <c r="C2269" t="s">
        <v>194</v>
      </c>
      <c r="D2269">
        <f>VLOOKUP(мпф1[[#This Row],[Номенклатура]],[1]!Таблица213[[product_name]:[упаковка]],7,FALSE)</f>
        <v>711</v>
      </c>
      <c r="E2269" s="22" t="s">
        <v>73</v>
      </c>
      <c r="F2269" s="7">
        <v>2492.8248655305979</v>
      </c>
      <c r="G2269" t="str">
        <f>VLOOKUP(мпф1[[#This Row],[артикул]],[1]!Таблица213[[code]:[упаковка]],4,FALSE)</f>
        <v>ОХЛ</v>
      </c>
      <c r="H2269" t="str">
        <f>VLOOKUP(мпф1[[#This Row],[артикул]],[1]!Таблица213[[code]:[упаковка]],5,FALSE)</f>
        <v>бедро</v>
      </c>
      <c r="I2269" s="7" cm="1">
        <f t="array" ref="I2269">INDEX('[1]прайс ЗПП'!$A$1:$D$1080,MATCH(1,(мпф1[[#This Row],[артикул]]='[1]прайс ЗПП'!$B$1:$B$1080)*(мпф1[[#This Row],[Source.Name.1]]='[1]прайс ЗПП'!$A$1:$A$1080),0),4)</f>
        <v>817.44923356040113</v>
      </c>
      <c r="J2269" s="7">
        <f>мпф1[[#This Row],[цена]]*мпф1[[#This Row],[объем]]</f>
        <v>2037757.7757282972</v>
      </c>
      <c r="K2269" s="7">
        <v>1529.5</v>
      </c>
      <c r="L2269" t="s">
        <v>187</v>
      </c>
    </row>
    <row r="2270" spans="1:12" x14ac:dyDescent="0.35">
      <c r="A2270" t="s">
        <v>151</v>
      </c>
      <c r="B2270" t="s">
        <v>198</v>
      </c>
      <c r="C2270" t="s">
        <v>194</v>
      </c>
      <c r="D2270">
        <f>VLOOKUP(мпф1[[#This Row],[Номенклатура]],[1]!Таблица213[[product_name]:[упаковка]],7,FALSE)</f>
        <v>713</v>
      </c>
      <c r="E2270" t="s">
        <v>74</v>
      </c>
      <c r="F2270" s="7">
        <v>1556.0789723647274</v>
      </c>
      <c r="G2270" t="str">
        <f>VLOOKUP(мпф1[[#This Row],[артикул]],[1]!Таблица213[[code]:[упаковка]],4,FALSE)</f>
        <v>ОХЛ</v>
      </c>
      <c r="H2270" t="str">
        <f>VLOOKUP(мпф1[[#This Row],[артикул]],[1]!Таблица213[[code]:[упаковка]],5,FALSE)</f>
        <v>голень</v>
      </c>
      <c r="I2270" s="7" cm="1">
        <f t="array" ref="I2270">INDEX('[1]прайс ЗПП'!$A$1:$D$1080,MATCH(1,(мпф1[[#This Row],[артикул]]='[1]прайс ЗПП'!$B$1:$B$1080)*(мпф1[[#This Row],[Source.Name.1]]='[1]прайс ЗПП'!$A$1:$A$1080),0),4)</f>
        <v>849.71775061519179</v>
      </c>
      <c r="J2270" s="7">
        <f>мпф1[[#This Row],[цена]]*мпф1[[#This Row],[объем]]</f>
        <v>1322227.9241773554</v>
      </c>
      <c r="K2270" s="7">
        <v>809.53863509749306</v>
      </c>
      <c r="L2270" t="s">
        <v>187</v>
      </c>
    </row>
    <row r="2271" spans="1:12" x14ac:dyDescent="0.35">
      <c r="A2271" t="s">
        <v>151</v>
      </c>
      <c r="B2271" t="s">
        <v>198</v>
      </c>
      <c r="C2271" t="s">
        <v>194</v>
      </c>
      <c r="D2271">
        <f>VLOOKUP(мпф1[[#This Row],[Номенклатура]],[1]!Таблица213[[product_name]:[упаковка]],7,FALSE)</f>
        <v>715</v>
      </c>
      <c r="E2271" t="s">
        <v>75</v>
      </c>
      <c r="F2271" s="7">
        <v>826.28975866511496</v>
      </c>
      <c r="G2271" t="str">
        <f>VLOOKUP(мпф1[[#This Row],[артикул]],[1]!Таблица213[[code]:[упаковка]],4,FALSE)</f>
        <v>ОХЛ</v>
      </c>
      <c r="H2271" t="str">
        <f>VLOOKUP(мпф1[[#This Row],[артикул]],[1]!Таблица213[[code]:[упаковка]],5,FALSE)</f>
        <v>крыло</v>
      </c>
      <c r="I2271" s="7" cm="1">
        <f t="array" ref="I2271">INDEX('[1]прайс ЗПП'!$A$1:$D$1080,MATCH(1,(мпф1[[#This Row],[артикул]]='[1]прайс ЗПП'!$B$1:$B$1080)*(мпф1[[#This Row],[Source.Name.1]]='[1]прайс ЗПП'!$A$1:$A$1080),0),4)</f>
        <v>834.71154717248544</v>
      </c>
      <c r="J2271" s="7">
        <f>мпф1[[#This Row],[цена]]*мпф1[[#This Row],[объем]]</f>
        <v>689713.60286813776</v>
      </c>
      <c r="K2271" s="7">
        <v>819</v>
      </c>
      <c r="L2271" t="s">
        <v>187</v>
      </c>
    </row>
    <row r="2272" spans="1:12" x14ac:dyDescent="0.35">
      <c r="A2272" t="s">
        <v>151</v>
      </c>
      <c r="B2272" t="s">
        <v>198</v>
      </c>
      <c r="C2272" t="s">
        <v>194</v>
      </c>
      <c r="D2272">
        <f>VLOOKUP(мпф1[[#This Row],[Номенклатура]],[1]!Таблица213[[product_name]:[упаковка]],7,FALSE)</f>
        <v>717</v>
      </c>
      <c r="E2272" t="s">
        <v>76</v>
      </c>
      <c r="F2272" s="7">
        <v>309.8509747034185</v>
      </c>
      <c r="G2272" t="str">
        <f>VLOOKUP(мпф1[[#This Row],[артикул]],[1]!Таблица213[[code]:[упаковка]],4,FALSE)</f>
        <v>ОХЛ</v>
      </c>
      <c r="H2272" t="str">
        <f>VLOOKUP(мпф1[[#This Row],[артикул]],[1]!Таблица213[[code]:[упаковка]],5,FALSE)</f>
        <v>четвертина</v>
      </c>
      <c r="I2272" s="7" cm="1">
        <f t="array" ref="I2272">INDEX('[1]прайс ЗПП'!$A$1:$D$1080,MATCH(1,(мпф1[[#This Row],[артикул]]='[1]прайс ЗПП'!$B$1:$B$1080)*(мпф1[[#This Row],[Source.Name.1]]='[1]прайс ЗПП'!$A$1:$A$1080),0),4)</f>
        <v>800.31531983526656</v>
      </c>
      <c r="J2272" s="7">
        <f>мпф1[[#This Row],[цена]]*мпф1[[#This Row],[объем]]</f>
        <v>247978.48192103548</v>
      </c>
      <c r="K2272" s="7">
        <v>551.71939766489277</v>
      </c>
      <c r="L2272" t="s">
        <v>187</v>
      </c>
    </row>
    <row r="2273" spans="1:12" x14ac:dyDescent="0.35">
      <c r="A2273" t="s">
        <v>151</v>
      </c>
      <c r="B2273" t="s">
        <v>198</v>
      </c>
      <c r="C2273" t="s">
        <v>194</v>
      </c>
      <c r="D2273">
        <f>VLOOKUP(мпф1[[#This Row],[Номенклатура]],[1]!Таблица213[[product_name]:[упаковка]],7,FALSE)</f>
        <v>719</v>
      </c>
      <c r="E2273" t="s">
        <v>77</v>
      </c>
      <c r="F2273" s="7">
        <v>2393.0454742719376</v>
      </c>
      <c r="G2273" t="str">
        <f>VLOOKUP(мпф1[[#This Row],[артикул]],[1]!Таблица213[[code]:[упаковка]],4,FALSE)</f>
        <v>ОХЛ</v>
      </c>
      <c r="H2273" t="str">
        <f>VLOOKUP(мпф1[[#This Row],[артикул]],[1]!Таблица213[[code]:[упаковка]],5,FALSE)</f>
        <v>филе</v>
      </c>
      <c r="I2273" s="7" cm="1">
        <f t="array" ref="I2273">INDEX('[1]прайс ЗПП'!$A$1:$D$1080,MATCH(1,(мпф1[[#This Row],[артикул]]='[1]прайс ЗПП'!$B$1:$B$1080)*(мпф1[[#This Row],[Source.Name.1]]='[1]прайс ЗПП'!$A$1:$A$1080),0),4)</f>
        <v>1084.8559479232117</v>
      </c>
      <c r="J2273" s="7">
        <f>мпф1[[#This Row],[цена]]*мпф1[[#This Row],[объем]]</f>
        <v>2596109.6164146345</v>
      </c>
      <c r="K2273" s="7">
        <v>1567.6775922986708</v>
      </c>
      <c r="L2273" t="s">
        <v>187</v>
      </c>
    </row>
    <row r="2274" spans="1:12" x14ac:dyDescent="0.35">
      <c r="A2274" t="s">
        <v>151</v>
      </c>
      <c r="B2274" t="s">
        <v>198</v>
      </c>
      <c r="C2274" t="s">
        <v>194</v>
      </c>
      <c r="D2274">
        <f>VLOOKUP(мпф1[[#This Row],[Номенклатура]],[1]!Таблица213[[product_name]:[упаковка]],7,FALSE)</f>
        <v>725</v>
      </c>
      <c r="E2274" t="s">
        <v>78</v>
      </c>
      <c r="F2274" s="7">
        <v>416.48520399371199</v>
      </c>
      <c r="G2274" t="str">
        <f>VLOOKUP(мпф1[[#This Row],[артикул]],[1]!Таблица213[[code]:[упаковка]],4,FALSE)</f>
        <v>ОХЛ</v>
      </c>
      <c r="H2274" t="str">
        <f>VLOOKUP(мпф1[[#This Row],[артикул]],[1]!Таблица213[[code]:[упаковка]],5,FALSE)</f>
        <v>грудка</v>
      </c>
      <c r="I2274" s="7" cm="1">
        <f t="array" ref="I2274">INDEX('[1]прайс ЗПП'!$A$1:$D$1080,MATCH(1,(мпф1[[#This Row],[артикул]]='[1]прайс ЗПП'!$B$1:$B$1080)*(мпф1[[#This Row],[Source.Name.1]]='[1]прайс ЗПП'!$A$1:$A$1080),0),4)</f>
        <v>866.56192521659898</v>
      </c>
      <c r="J2274" s="7">
        <f>мпф1[[#This Row],[цена]]*мпф1[[#This Row],[объем]]</f>
        <v>360910.22019701899</v>
      </c>
      <c r="K2274" s="7">
        <v>442.58153872650479</v>
      </c>
      <c r="L2274" t="s">
        <v>187</v>
      </c>
    </row>
    <row r="2275" spans="1:12" x14ac:dyDescent="0.35">
      <c r="A2275" t="s">
        <v>151</v>
      </c>
      <c r="B2275" t="s">
        <v>198</v>
      </c>
      <c r="C2275" t="s">
        <v>194</v>
      </c>
      <c r="D2275">
        <f>VLOOKUP(мпф1[[#This Row],[Номенклатура]],[1]!Таблица213[[product_name]:[упаковка]],7,FALSE)</f>
        <v>29</v>
      </c>
      <c r="E2275" t="s">
        <v>79</v>
      </c>
      <c r="F2275" s="7">
        <v>108.81671135417675</v>
      </c>
      <c r="G2275" t="str">
        <f>VLOOKUP(мпф1[[#This Row],[артикул]],[1]!Таблица213[[code]:[упаковка]],4,FALSE)</f>
        <v>ОХЛ</v>
      </c>
      <c r="H2275" t="str">
        <f>VLOOKUP(мпф1[[#This Row],[артикул]],[1]!Таблица213[[code]:[упаковка]],5,FALSE)</f>
        <v>табак</v>
      </c>
      <c r="I2275" s="7" cm="1">
        <f t="array" ref="I2275">INDEX('[1]прайс ЗПП'!$A$1:$D$1080,MATCH(1,(мпф1[[#This Row],[артикул]]='[1]прайс ЗПП'!$B$1:$B$1080)*(мпф1[[#This Row],[Source.Name.1]]='[1]прайс ЗПП'!$A$1:$A$1080),0),4)</f>
        <v>758.58697868946456</v>
      </c>
      <c r="J2275" s="7">
        <f>мпф1[[#This Row],[цена]]*мпф1[[#This Row],[объем]]</f>
        <v>82546.940297088498</v>
      </c>
      <c r="K2275" s="7">
        <v>1216.6073263921824</v>
      </c>
      <c r="L2275" t="s">
        <v>187</v>
      </c>
    </row>
    <row r="2276" spans="1:12" x14ac:dyDescent="0.35">
      <c r="A2276" t="s">
        <v>151</v>
      </c>
      <c r="B2276" t="s">
        <v>198</v>
      </c>
      <c r="C2276" t="s">
        <v>194</v>
      </c>
      <c r="D2276">
        <f>VLOOKUP(мпф1[[#This Row],[Номенклатура]],[1]!Таблица213[[product_name]:[упаковка]],7,FALSE)</f>
        <v>30</v>
      </c>
      <c r="E2276" t="s">
        <v>80</v>
      </c>
      <c r="F2276" s="7">
        <v>1245.3468077200228</v>
      </c>
      <c r="G2276" t="str">
        <f>VLOOKUP(мпф1[[#This Row],[артикул]],[1]!Таблица213[[code]:[упаковка]],4,FALSE)</f>
        <v>ОХЛ</v>
      </c>
      <c r="H2276" t="str">
        <f>VLOOKUP(мпф1[[#This Row],[артикул]],[1]!Таблица213[[code]:[упаковка]],5,FALSE)</f>
        <v>рагу</v>
      </c>
      <c r="I2276" s="7" cm="1">
        <f t="array" ref="I2276">INDEX('[1]прайс ЗПП'!$A$1:$D$1080,MATCH(1,(мпф1[[#This Row],[артикул]]='[1]прайс ЗПП'!$B$1:$B$1080)*(мпф1[[#This Row],[Source.Name.1]]='[1]прайс ЗПП'!$A$1:$A$1080),0),4)</f>
        <v>714.1095664446724</v>
      </c>
      <c r="J2276" s="7">
        <f>мпф1[[#This Row],[цена]]*мпф1[[#This Row],[объем]]</f>
        <v>889314.06893420219</v>
      </c>
      <c r="K2276" s="7">
        <v>1312.8272860726463</v>
      </c>
      <c r="L2276" t="s">
        <v>187</v>
      </c>
    </row>
    <row r="2277" spans="1:12" x14ac:dyDescent="0.35">
      <c r="A2277" t="s">
        <v>151</v>
      </c>
      <c r="B2277" t="s">
        <v>198</v>
      </c>
      <c r="C2277" t="s">
        <v>194</v>
      </c>
      <c r="D2277">
        <f>VLOOKUP(мпф1[[#This Row],[Номенклатура]],[1]!Таблица213[[product_name]:[упаковка]],7,FALSE)</f>
        <v>781</v>
      </c>
      <c r="E2277" t="s">
        <v>188</v>
      </c>
      <c r="F2277" s="7">
        <v>722.26836001468166</v>
      </c>
      <c r="G2277" t="str">
        <f>VLOOKUP(мпф1[[#This Row],[артикул]],[1]!Таблица213[[code]:[упаковка]],4,FALSE)</f>
        <v>ОХЛ</v>
      </c>
      <c r="H2277" t="str">
        <f>VLOOKUP(мпф1[[#This Row],[артикул]],[1]!Таблица213[[code]:[упаковка]],5,FALSE)</f>
        <v>спинка</v>
      </c>
      <c r="I2277" s="7" cm="1">
        <f t="array" ref="I2277">INDEX('[1]прайс ЗПП'!$A$1:$D$1080,MATCH(1,(мпф1[[#This Row],[артикул]]='[1]прайс ЗПП'!$B$1:$B$1080)*(мпф1[[#This Row],[Source.Name.1]]='[1]прайс ЗПП'!$A$1:$A$1080),0),4)</f>
        <v>365.37579825005639</v>
      </c>
      <c r="J2277" s="7">
        <f>мпф1[[#This Row],[цена]]*мпф1[[#This Row],[объем]]</f>
        <v>263899.37859112344</v>
      </c>
      <c r="K2277" s="7">
        <v>441.68641415919308</v>
      </c>
      <c r="L2277" t="s">
        <v>187</v>
      </c>
    </row>
    <row r="2278" spans="1:12" x14ac:dyDescent="0.35">
      <c r="A2278" t="s">
        <v>151</v>
      </c>
      <c r="B2278" t="s">
        <v>198</v>
      </c>
      <c r="C2278" t="s">
        <v>194</v>
      </c>
      <c r="D2278">
        <f>VLOOKUP(мпф1[[#This Row],[Номенклатура]],[1]!Таблица213[[product_name]:[упаковка]],7,FALSE)</f>
        <v>731</v>
      </c>
      <c r="E2278" t="s">
        <v>81</v>
      </c>
      <c r="F2278" s="7">
        <v>515.28628251494922</v>
      </c>
      <c r="G2278" t="str">
        <f>VLOOKUP(мпф1[[#This Row],[артикул]],[1]!Таблица213[[code]:[упаковка]],4,FALSE)</f>
        <v>ОХЛ</v>
      </c>
      <c r="H2278" t="str">
        <f>VLOOKUP(мпф1[[#This Row],[артикул]],[1]!Таблица213[[code]:[упаковка]],5,FALSE)</f>
        <v>желудки</v>
      </c>
      <c r="I2278" s="7" cm="1">
        <f t="array" ref="I2278">INDEX('[1]прайс ЗПП'!$A$1:$D$1080,MATCH(1,(мпф1[[#This Row],[артикул]]='[1]прайс ЗПП'!$B$1:$B$1080)*(мпф1[[#This Row],[Source.Name.1]]='[1]прайс ЗПП'!$A$1:$A$1080),0),4)</f>
        <v>542.06451977289544</v>
      </c>
      <c r="J2278" s="7">
        <f>мпф1[[#This Row],[цена]]*мпф1[[#This Row],[объем]]</f>
        <v>279318.41127702646</v>
      </c>
      <c r="K2278" s="7">
        <v>982.6919910273981</v>
      </c>
      <c r="L2278" t="s">
        <v>187</v>
      </c>
    </row>
    <row r="2279" spans="1:12" x14ac:dyDescent="0.35">
      <c r="A2279" t="s">
        <v>151</v>
      </c>
      <c r="B2279" t="s">
        <v>198</v>
      </c>
      <c r="C2279" t="s">
        <v>194</v>
      </c>
      <c r="D2279">
        <f>VLOOKUP(мпф1[[#This Row],[Номенклатура]],[1]!Таблица213[[product_name]:[упаковка]],7,FALSE)</f>
        <v>733</v>
      </c>
      <c r="E2279" t="s">
        <v>82</v>
      </c>
      <c r="F2279" s="7">
        <v>619.701949406837</v>
      </c>
      <c r="G2279" t="str">
        <f>VLOOKUP(мпф1[[#This Row],[артикул]],[1]!Таблица213[[code]:[упаковка]],4,FALSE)</f>
        <v>ОХЛ</v>
      </c>
      <c r="H2279" t="str">
        <f>VLOOKUP(мпф1[[#This Row],[артикул]],[1]!Таблица213[[code]:[упаковка]],5,FALSE)</f>
        <v>печень</v>
      </c>
      <c r="I2279" s="7" cm="1">
        <f t="array" ref="I2279">INDEX('[1]прайс ЗПП'!$A$1:$D$1080,MATCH(1,(мпф1[[#This Row],[артикул]]='[1]прайс ЗПП'!$B$1:$B$1080)*(мпф1[[#This Row],[Source.Name.1]]='[1]прайс ЗПП'!$A$1:$A$1080),0),4)</f>
        <v>516.16428154580342</v>
      </c>
      <c r="J2279" s="7">
        <f>мпф1[[#This Row],[цена]]*мпф1[[#This Row],[объем]]</f>
        <v>319868.01148811384</v>
      </c>
      <c r="K2279" s="7">
        <v>90.101157668433075</v>
      </c>
      <c r="L2279" t="s">
        <v>187</v>
      </c>
    </row>
    <row r="2280" spans="1:12" x14ac:dyDescent="0.35">
      <c r="A2280" t="s">
        <v>151</v>
      </c>
      <c r="B2280" t="s">
        <v>198</v>
      </c>
      <c r="C2280" t="s">
        <v>194</v>
      </c>
      <c r="D2280">
        <f>VLOOKUP(мпф1[[#This Row],[Номенклатура]],[1]!Таблица213[[product_name]:[упаковка]],7,FALSE)</f>
        <v>735</v>
      </c>
      <c r="E2280" t="s">
        <v>83</v>
      </c>
      <c r="F2280" s="7">
        <v>505.87115353654366</v>
      </c>
      <c r="G2280" t="str">
        <f>VLOOKUP(мпф1[[#This Row],[артикул]],[1]!Таблица213[[code]:[упаковка]],4,FALSE)</f>
        <v>ОХЛ</v>
      </c>
      <c r="H2280" t="str">
        <f>VLOOKUP(мпф1[[#This Row],[артикул]],[1]!Таблица213[[code]:[упаковка]],5,FALSE)</f>
        <v>сердце</v>
      </c>
      <c r="I2280" s="7" cm="1">
        <f t="array" ref="I2280">INDEX('[1]прайс ЗПП'!$A$1:$D$1080,MATCH(1,(мпф1[[#This Row],[артикул]]='[1]прайс ЗПП'!$B$1:$B$1080)*(мпф1[[#This Row],[Source.Name.1]]='[1]прайс ЗПП'!$A$1:$A$1080),0),4)</f>
        <v>873.81208061056566</v>
      </c>
      <c r="J2280" s="7">
        <f>мпф1[[#This Row],[цена]]*мпф1[[#This Row],[объем]]</f>
        <v>442036.32519263413</v>
      </c>
      <c r="K2280" s="7">
        <v>5077.8</v>
      </c>
      <c r="L2280" t="s">
        <v>187</v>
      </c>
    </row>
    <row r="2281" spans="1:12" x14ac:dyDescent="0.35">
      <c r="A2281" t="s">
        <v>151</v>
      </c>
      <c r="B2281" t="s">
        <v>198</v>
      </c>
      <c r="C2281" t="s">
        <v>194</v>
      </c>
      <c r="D2281">
        <f>VLOOKUP(мпф1[[#This Row],[Номенклатура]],[1]!Таблица213[[product_name]:[упаковка]],7,FALSE)</f>
        <v>204</v>
      </c>
      <c r="E2281" t="s">
        <v>84</v>
      </c>
      <c r="F2281" s="7">
        <v>727.28356400105667</v>
      </c>
      <c r="G2281" t="str">
        <f>VLOOKUP(мпф1[[#This Row],[артикул]],[1]!Таблица213[[code]:[упаковка]],4,FALSE)</f>
        <v>ОХЛ</v>
      </c>
      <c r="H2281" t="str">
        <f>VLOOKUP(мпф1[[#This Row],[артикул]],[1]!Таблица213[[code]:[упаковка]],5,FALSE)</f>
        <v>крыло</v>
      </c>
      <c r="I2281" s="7" cm="1">
        <f t="array" ref="I2281">INDEX('[1]прайс ЗПП'!$A$1:$D$1080,MATCH(1,(мпф1[[#This Row],[артикул]]='[1]прайс ЗПП'!$B$1:$B$1080)*(мпф1[[#This Row],[Source.Name.1]]='[1]прайс ЗПП'!$A$1:$A$1080),0),4)</f>
        <v>851.15617554517746</v>
      </c>
      <c r="J2281" s="7">
        <f>мпф1[[#This Row],[цена]]*мпф1[[#This Row],[объем]]</f>
        <v>619031.89687200566</v>
      </c>
      <c r="K2281" s="7">
        <v>915.30000000000007</v>
      </c>
      <c r="L2281" t="s">
        <v>187</v>
      </c>
    </row>
    <row r="2282" spans="1:12" x14ac:dyDescent="0.35">
      <c r="A2282" t="s">
        <v>151</v>
      </c>
      <c r="B2282" t="s">
        <v>198</v>
      </c>
      <c r="C2282" t="s">
        <v>194</v>
      </c>
      <c r="D2282">
        <f>VLOOKUP(мпф1[[#This Row],[Номенклатура]],[1]!Таблица213[[product_name]:[упаковка]],7,FALSE)</f>
        <v>952</v>
      </c>
      <c r="E2282" t="s">
        <v>86</v>
      </c>
      <c r="F2282" s="7">
        <v>519.29871704769369</v>
      </c>
      <c r="G2282" t="str">
        <f>VLOOKUP(мпф1[[#This Row],[артикул]],[1]!Таблица213[[code]:[упаковка]],4,FALSE)</f>
        <v>ОХЛ</v>
      </c>
      <c r="H2282" t="str">
        <f>VLOOKUP(мпф1[[#This Row],[артикул]],[1]!Таблица213[[code]:[упаковка]],5,FALSE)</f>
        <v>голень</v>
      </c>
      <c r="I2282" s="7" cm="1">
        <f t="array" ref="I2282">INDEX('[1]прайс ЗПП'!$A$1:$D$1080,MATCH(1,(мпф1[[#This Row],[артикул]]='[1]прайс ЗПП'!$B$1:$B$1080)*(мпф1[[#This Row],[Source.Name.1]]='[1]прайс ЗПП'!$A$1:$A$1080),0),4)</f>
        <v>893.17981197351094</v>
      </c>
      <c r="J2282" s="7">
        <f>мпф1[[#This Row],[цена]]*мпф1[[#This Row],[объем]]</f>
        <v>463827.13045074453</v>
      </c>
      <c r="K2282" s="7">
        <v>2432.88</v>
      </c>
      <c r="L2282" t="s">
        <v>187</v>
      </c>
    </row>
    <row r="2283" spans="1:12" x14ac:dyDescent="0.35">
      <c r="A2283" t="s">
        <v>151</v>
      </c>
      <c r="B2283" t="s">
        <v>198</v>
      </c>
      <c r="C2283" t="s">
        <v>194</v>
      </c>
      <c r="D2283">
        <f>VLOOKUP(мпф1[[#This Row],[Номенклатура]],[1]!Таблица213[[product_name]:[упаковка]],7,FALSE)</f>
        <v>953</v>
      </c>
      <c r="E2283" t="s">
        <v>87</v>
      </c>
      <c r="F2283" s="7">
        <v>520.13382621474977</v>
      </c>
      <c r="G2283" t="str">
        <f>VLOOKUP(мпф1[[#This Row],[артикул]],[1]!Таблица213[[code]:[упаковка]],4,FALSE)</f>
        <v>ОХЛ</v>
      </c>
      <c r="H2283" t="str">
        <f>VLOOKUP(мпф1[[#This Row],[артикул]],[1]!Таблица213[[code]:[упаковка]],5,FALSE)</f>
        <v>бедро</v>
      </c>
      <c r="I2283" s="7" cm="1">
        <f t="array" ref="I2283">INDEX('[1]прайс ЗПП'!$A$1:$D$1080,MATCH(1,(мпф1[[#This Row],[артикул]]='[1]прайс ЗПП'!$B$1:$B$1080)*(мпф1[[#This Row],[Source.Name.1]]='[1]прайс ЗПП'!$A$1:$A$1080),0),4)</f>
        <v>907.72145367885093</v>
      </c>
      <c r="J2283" s="7">
        <f>мпф1[[#This Row],[цена]]*мпф1[[#This Row],[объем]]</f>
        <v>472136.63283919549</v>
      </c>
      <c r="K2283" s="7">
        <v>1518.66</v>
      </c>
      <c r="L2283" t="s">
        <v>187</v>
      </c>
    </row>
    <row r="2284" spans="1:12" x14ac:dyDescent="0.35">
      <c r="A2284" t="s">
        <v>151</v>
      </c>
      <c r="B2284" t="s">
        <v>198</v>
      </c>
      <c r="C2284" t="s">
        <v>194</v>
      </c>
      <c r="D2284">
        <f>VLOOKUP(мпф1[[#This Row],[Номенклатура]],[1]!Таблица213[[product_name]:[упаковка]],7,FALSE)</f>
        <v>205</v>
      </c>
      <c r="E2284" t="s">
        <v>88</v>
      </c>
      <c r="F2284" s="7">
        <v>1038.3377007634178</v>
      </c>
      <c r="G2284" t="str">
        <f>VLOOKUP(мпф1[[#This Row],[артикул]],[1]!Таблица213[[code]:[упаковка]],4,FALSE)</f>
        <v>ОХЛ</v>
      </c>
      <c r="H2284" t="str">
        <f>VLOOKUP(мпф1[[#This Row],[артикул]],[1]!Таблица213[[code]:[упаковка]],5,FALSE)</f>
        <v>рагу</v>
      </c>
      <c r="I2284" s="7" cm="1">
        <f t="array" ref="I2284">INDEX('[1]прайс ЗПП'!$A$1:$D$1080,MATCH(1,(мпф1[[#This Row],[артикул]]='[1]прайс ЗПП'!$B$1:$B$1080)*(мпф1[[#This Row],[Source.Name.1]]='[1]прайс ЗПП'!$A$1:$A$1080),0),4)</f>
        <v>603.19488870785608</v>
      </c>
      <c r="J2284" s="7">
        <f>мпф1[[#This Row],[цена]]*мпф1[[#This Row],[объем]]</f>
        <v>626319.993853161</v>
      </c>
      <c r="K2284" s="7">
        <v>727.1</v>
      </c>
      <c r="L2284" t="s">
        <v>187</v>
      </c>
    </row>
    <row r="2285" spans="1:12" x14ac:dyDescent="0.35">
      <c r="A2285" t="s">
        <v>151</v>
      </c>
      <c r="B2285" t="s">
        <v>198</v>
      </c>
      <c r="C2285" t="s">
        <v>194</v>
      </c>
      <c r="D2285">
        <f>VLOOKUP(мпф1[[#This Row],[Номенклатура]],[1]!Таблица213[[product_name]:[упаковка]],7,FALSE)</f>
        <v>960</v>
      </c>
      <c r="E2285" t="s">
        <v>189</v>
      </c>
      <c r="F2285" s="7">
        <v>106.25241643879637</v>
      </c>
      <c r="G2285" t="str">
        <f>VLOOKUP(мпф1[[#This Row],[артикул]],[1]!Таблица213[[code]:[упаковка]],4,FALSE)</f>
        <v>ОХЛ</v>
      </c>
      <c r="H2285" t="str">
        <f>VLOOKUP(мпф1[[#This Row],[артикул]],[1]!Таблица213[[code]:[упаковка]],5,FALSE)</f>
        <v>крыло</v>
      </c>
      <c r="I2285" s="7" cm="1">
        <f t="array" ref="I2285">INDEX('[1]прайс ЗПП'!$A$1:$D$1080,MATCH(1,(мпф1[[#This Row],[артикул]]='[1]прайс ЗПП'!$B$1:$B$1080)*(мпф1[[#This Row],[Source.Name.1]]='[1]прайс ЗПП'!$A$1:$A$1080),0),4)</f>
        <v>856.67509288490965</v>
      </c>
      <c r="J2285" s="7">
        <f>мпф1[[#This Row],[цена]]*мпф1[[#This Row],[объем]]</f>
        <v>91023.798721951985</v>
      </c>
      <c r="K2285" s="7">
        <v>302.39999999999998</v>
      </c>
      <c r="L2285" t="s">
        <v>187</v>
      </c>
    </row>
    <row r="2286" spans="1:12" x14ac:dyDescent="0.35">
      <c r="A2286" t="s">
        <v>151</v>
      </c>
      <c r="B2286" t="s">
        <v>198</v>
      </c>
      <c r="C2286" t="s">
        <v>194</v>
      </c>
      <c r="D2286">
        <f>VLOOKUP(мпф1[[#This Row],[Номенклатура]],[1]!Таблица213[[product_name]:[упаковка]],7,FALSE)</f>
        <v>744</v>
      </c>
      <c r="E2286" t="s">
        <v>92</v>
      </c>
      <c r="F2286" s="7">
        <v>2078.5836219687658</v>
      </c>
      <c r="G2286" t="str">
        <f>VLOOKUP(мпф1[[#This Row],[артикул]],[1]!Таблица213[[code]:[упаковка]],4,FALSE)</f>
        <v>ОХЛ</v>
      </c>
      <c r="H2286" t="str">
        <f>VLOOKUP(мпф1[[#This Row],[артикул]],[1]!Таблица213[[code]:[упаковка]],5,FALSE)</f>
        <v>шея</v>
      </c>
      <c r="I2286" s="7" cm="1">
        <f t="array" ref="I2286">INDEX('[1]прайс ЗПП'!$A$1:$D$1080,MATCH(1,(мпф1[[#This Row],[артикул]]='[1]прайс ЗПП'!$B$1:$B$1080)*(мпф1[[#This Row],[Source.Name.1]]='[1]прайс ЗПП'!$A$1:$A$1080),0),4)</f>
        <v>350.33238811717894</v>
      </c>
      <c r="J2286" s="7">
        <f>мпф1[[#This Row],[цена]]*мпф1[[#This Row],[объем]]</f>
        <v>728195.16418557323</v>
      </c>
      <c r="K2286" s="7">
        <v>2335.5</v>
      </c>
      <c r="L2286" t="s">
        <v>187</v>
      </c>
    </row>
    <row r="2287" spans="1:12" x14ac:dyDescent="0.35">
      <c r="A2287" t="s">
        <v>151</v>
      </c>
      <c r="B2287" t="s">
        <v>199</v>
      </c>
      <c r="C2287" t="s">
        <v>194</v>
      </c>
      <c r="D2287">
        <f>VLOOKUP(мпф1[[#This Row],[Номенклатура]],[1]!Таблица213[[product_name]:[упаковка]],7,FALSE)</f>
        <v>701</v>
      </c>
      <c r="E2287" t="s">
        <v>26</v>
      </c>
      <c r="F2287" s="7">
        <v>2397.6563518716907</v>
      </c>
      <c r="G2287" t="str">
        <f>VLOOKUP(мпф1[[#This Row],[артикул]],[1]!Таблица213[[code]:[упаковка]],4,FALSE)</f>
        <v>ОХЛ</v>
      </c>
      <c r="H2287" t="str">
        <f>VLOOKUP(мпф1[[#This Row],[артикул]],[1]!Таблица213[[code]:[упаковка]],5,FALSE)</f>
        <v>тушка</v>
      </c>
      <c r="I2287" s="7" cm="1">
        <f t="array" ref="I2287">INDEX('[1]прайс ЗПП'!$A$1:$D$1080,MATCH(1,(мпф1[[#This Row],[артикул]]='[1]прайс ЗПП'!$B$1:$B$1080)*(мпф1[[#This Row],[Source.Name.1]]='[1]прайс ЗПП'!$A$1:$A$1080),0),4)</f>
        <v>831.78370925650859</v>
      </c>
      <c r="J2287" s="7">
        <f>мпф1[[#This Row],[цена]]*мпф1[[#This Row],[объем]]</f>
        <v>1994331.4938822635</v>
      </c>
      <c r="K2287" s="7">
        <v>406.46999999999997</v>
      </c>
      <c r="L2287" t="s">
        <v>187</v>
      </c>
    </row>
    <row r="2288" spans="1:12" x14ac:dyDescent="0.35">
      <c r="A2288" t="s">
        <v>151</v>
      </c>
      <c r="B2288" t="s">
        <v>199</v>
      </c>
      <c r="C2288" t="s">
        <v>194</v>
      </c>
      <c r="D2288">
        <f>VLOOKUP(мпф1[[#This Row],[Номенклатура]],[1]!Таблица213[[product_name]:[упаковка]],7,FALSE)</f>
        <v>702</v>
      </c>
      <c r="E2288" t="s">
        <v>72</v>
      </c>
      <c r="F2288" s="7">
        <v>208.41166750884699</v>
      </c>
      <c r="G2288" t="str">
        <f>VLOOKUP(мпф1[[#This Row],[артикул]],[1]!Таблица213[[code]:[упаковка]],4,FALSE)</f>
        <v>ОХЛ</v>
      </c>
      <c r="H2288" t="str">
        <f>VLOOKUP(мпф1[[#This Row],[артикул]],[1]!Таблица213[[code]:[упаковка]],5,FALSE)</f>
        <v>тушка</v>
      </c>
      <c r="I2288" s="7" cm="1">
        <f t="array" ref="I2288">INDEX('[1]прайс ЗПП'!$A$1:$D$1080,MATCH(1,(мпф1[[#This Row],[артикул]]='[1]прайс ЗПП'!$B$1:$B$1080)*(мпф1[[#This Row],[Source.Name.1]]='[1]прайс ЗПП'!$A$1:$A$1080),0),4)</f>
        <v>800.32562404772534</v>
      </c>
      <c r="J2288" s="7">
        <f>мпф1[[#This Row],[цена]]*мпф1[[#This Row],[объем]]</f>
        <v>166797.19785784502</v>
      </c>
      <c r="K2288" s="7">
        <v>106.2</v>
      </c>
      <c r="L2288" t="s">
        <v>187</v>
      </c>
    </row>
    <row r="2289" spans="1:12" x14ac:dyDescent="0.35">
      <c r="A2289" t="s">
        <v>151</v>
      </c>
      <c r="B2289" t="s">
        <v>199</v>
      </c>
      <c r="C2289" t="s">
        <v>194</v>
      </c>
      <c r="D2289">
        <f>VLOOKUP(мпф1[[#This Row],[Номенклатура]],[1]!Таблица213[[product_name]:[упаковка]],7,FALSE)</f>
        <v>710</v>
      </c>
      <c r="E2289" t="s">
        <v>28</v>
      </c>
      <c r="F2289" s="7">
        <v>3126.036686304712</v>
      </c>
      <c r="G2289" t="str">
        <f>VLOOKUP(мпф1[[#This Row],[артикул]],[1]!Таблица213[[code]:[упаковка]],4,FALSE)</f>
        <v>ОХЛ</v>
      </c>
      <c r="H2289" t="str">
        <f>VLOOKUP(мпф1[[#This Row],[артикул]],[1]!Таблица213[[code]:[упаковка]],5,FALSE)</f>
        <v>бедро</v>
      </c>
      <c r="I2289" s="7" cm="1">
        <f t="array" ref="I2289">INDEX('[1]прайс ЗПП'!$A$1:$D$1080,MATCH(1,(мпф1[[#This Row],[артикул]]='[1]прайс ЗПП'!$B$1:$B$1080)*(мпф1[[#This Row],[Source.Name.1]]='[1]прайс ЗПП'!$A$1:$A$1080),0),4)</f>
        <v>848.1474629904244</v>
      </c>
      <c r="J2289" s="7">
        <f>мпф1[[#This Row],[цена]]*мпф1[[#This Row],[объем]]</f>
        <v>2651340.0847043348</v>
      </c>
      <c r="K2289" s="7">
        <v>1215.4000000000001</v>
      </c>
      <c r="L2289" t="s">
        <v>187</v>
      </c>
    </row>
    <row r="2290" spans="1:12" x14ac:dyDescent="0.35">
      <c r="A2290" t="s">
        <v>151</v>
      </c>
      <c r="B2290" t="s">
        <v>199</v>
      </c>
      <c r="C2290" t="s">
        <v>194</v>
      </c>
      <c r="D2290">
        <f>VLOOKUP(мпф1[[#This Row],[Номенклатура]],[1]!Таблица213[[product_name]:[упаковка]],7,FALSE)</f>
        <v>711</v>
      </c>
      <c r="E2290" s="22" t="s">
        <v>73</v>
      </c>
      <c r="F2290" s="7">
        <v>4891.8337414982161</v>
      </c>
      <c r="G2290" t="str">
        <f>VLOOKUP(мпф1[[#This Row],[артикул]],[1]!Таблица213[[code]:[упаковка]],4,FALSE)</f>
        <v>ОХЛ</v>
      </c>
      <c r="H2290" t="str">
        <f>VLOOKUP(мпф1[[#This Row],[артикул]],[1]!Таблица213[[code]:[упаковка]],5,FALSE)</f>
        <v>бедро</v>
      </c>
      <c r="I2290" s="7" cm="1">
        <f t="array" ref="I2290">INDEX('[1]прайс ЗПП'!$A$1:$D$1080,MATCH(1,(мпф1[[#This Row],[артикул]]='[1]прайс ЗПП'!$B$1:$B$1080)*(мпф1[[#This Row],[Source.Name.1]]='[1]прайс ЗПП'!$A$1:$A$1080),0),4)</f>
        <v>817.44923356040113</v>
      </c>
      <c r="J2290" s="7">
        <f>мпф1[[#This Row],[цена]]*мпф1[[#This Row],[объем]]</f>
        <v>3998825.7426926261</v>
      </c>
      <c r="K2290" s="7">
        <v>704.90000000000009</v>
      </c>
      <c r="L2290" t="s">
        <v>187</v>
      </c>
    </row>
    <row r="2291" spans="1:12" x14ac:dyDescent="0.35">
      <c r="A2291" t="s">
        <v>151</v>
      </c>
      <c r="B2291" t="s">
        <v>199</v>
      </c>
      <c r="C2291" t="s">
        <v>194</v>
      </c>
      <c r="D2291">
        <f>VLOOKUP(мпф1[[#This Row],[Номенклатура]],[1]!Таблица213[[product_name]:[упаковка]],7,FALSE)</f>
        <v>712</v>
      </c>
      <c r="E2291" t="s">
        <v>30</v>
      </c>
      <c r="F2291" s="7">
        <v>3118.9533536720242</v>
      </c>
      <c r="G2291" t="str">
        <f>VLOOKUP(мпф1[[#This Row],[артикул]],[1]!Таблица213[[code]:[упаковка]],4,FALSE)</f>
        <v>ОХЛ</v>
      </c>
      <c r="H2291" t="str">
        <f>VLOOKUP(мпф1[[#This Row],[артикул]],[1]!Таблица213[[code]:[упаковка]],5,FALSE)</f>
        <v>голень</v>
      </c>
      <c r="I2291" s="7" cm="1">
        <f t="array" ref="I2291">INDEX('[1]прайс ЗПП'!$A$1:$D$1080,MATCH(1,(мпф1[[#This Row],[артикул]]='[1]прайс ЗПП'!$B$1:$B$1080)*(мпф1[[#This Row],[Source.Name.1]]='[1]прайс ЗПП'!$A$1:$A$1080),0),4)</f>
        <v>882.08395965504735</v>
      </c>
      <c r="J2291" s="7">
        <f>мпф1[[#This Row],[цена]]*мпф1[[#This Row],[объем]]</f>
        <v>2751178.7241864083</v>
      </c>
      <c r="K2291" s="7">
        <v>502.895212712079</v>
      </c>
      <c r="L2291" t="s">
        <v>187</v>
      </c>
    </row>
    <row r="2292" spans="1:12" x14ac:dyDescent="0.35">
      <c r="A2292" t="s">
        <v>151</v>
      </c>
      <c r="B2292" t="s">
        <v>199</v>
      </c>
      <c r="C2292" t="s">
        <v>194</v>
      </c>
      <c r="D2292">
        <f>VLOOKUP(мпф1[[#This Row],[Номенклатура]],[1]!Таблица213[[product_name]:[упаковка]],7,FALSE)</f>
        <v>713</v>
      </c>
      <c r="E2292" t="s">
        <v>74</v>
      </c>
      <c r="F2292" s="7">
        <v>3950.0466221566157</v>
      </c>
      <c r="G2292" t="str">
        <f>VLOOKUP(мпф1[[#This Row],[артикул]],[1]!Таблица213[[code]:[упаковка]],4,FALSE)</f>
        <v>ОХЛ</v>
      </c>
      <c r="H2292" t="str">
        <f>VLOOKUP(мпф1[[#This Row],[артикул]],[1]!Таблица213[[code]:[упаковка]],5,FALSE)</f>
        <v>голень</v>
      </c>
      <c r="I2292" s="7" cm="1">
        <f t="array" ref="I2292">INDEX('[1]прайс ЗПП'!$A$1:$D$1080,MATCH(1,(мпф1[[#This Row],[артикул]]='[1]прайс ЗПП'!$B$1:$B$1080)*(мпф1[[#This Row],[Source.Name.1]]='[1]прайс ЗПП'!$A$1:$A$1080),0),4)</f>
        <v>849.71775061519179</v>
      </c>
      <c r="J2292" s="7">
        <f>мпф1[[#This Row],[цена]]*мпф1[[#This Row],[объем]]</f>
        <v>3356424.7306040558</v>
      </c>
      <c r="K2292" s="7">
        <v>604.79999999999995</v>
      </c>
      <c r="L2292" t="s">
        <v>187</v>
      </c>
    </row>
    <row r="2293" spans="1:12" x14ac:dyDescent="0.35">
      <c r="A2293" t="s">
        <v>151</v>
      </c>
      <c r="B2293" t="s">
        <v>199</v>
      </c>
      <c r="C2293" t="s">
        <v>194</v>
      </c>
      <c r="D2293">
        <f>VLOOKUP(мпф1[[#This Row],[Номенклатура]],[1]!Таблица213[[product_name]:[упаковка]],7,FALSE)</f>
        <v>714</v>
      </c>
      <c r="E2293" t="s">
        <v>32</v>
      </c>
      <c r="F2293" s="7">
        <v>1765.9784163790948</v>
      </c>
      <c r="G2293" t="str">
        <f>VLOOKUP(мпф1[[#This Row],[артикул]],[1]!Таблица213[[code]:[упаковка]],4,FALSE)</f>
        <v>ОХЛ</v>
      </c>
      <c r="H2293" t="str">
        <f>VLOOKUP(мпф1[[#This Row],[артикул]],[1]!Таблица213[[code]:[упаковка]],5,FALSE)</f>
        <v>крыло</v>
      </c>
      <c r="I2293" s="7" cm="1">
        <f t="array" ref="I2293">INDEX('[1]прайс ЗПП'!$A$1:$D$1080,MATCH(1,(мпф1[[#This Row],[артикул]]='[1]прайс ЗПП'!$B$1:$B$1080)*(мпф1[[#This Row],[Source.Name.1]]='[1]прайс ЗПП'!$A$1:$A$1080),0),4)</f>
        <v>864.8588524341136</v>
      </c>
      <c r="J2293" s="7">
        <f>мпф1[[#This Row],[цена]]*мпф1[[#This Row],[объем]]</f>
        <v>1527322.0666130371</v>
      </c>
      <c r="K2293" s="7">
        <v>461.64276131144089</v>
      </c>
      <c r="L2293" t="s">
        <v>187</v>
      </c>
    </row>
    <row r="2294" spans="1:12" x14ac:dyDescent="0.35">
      <c r="A2294" t="s">
        <v>151</v>
      </c>
      <c r="B2294" t="s">
        <v>199</v>
      </c>
      <c r="C2294" t="s">
        <v>194</v>
      </c>
      <c r="D2294">
        <f>VLOOKUP(мпф1[[#This Row],[Номенклатура]],[1]!Таблица213[[product_name]:[упаковка]],7,FALSE)</f>
        <v>715</v>
      </c>
      <c r="E2294" t="s">
        <v>75</v>
      </c>
      <c r="F2294" s="7">
        <v>2600.7808797328212</v>
      </c>
      <c r="G2294" t="str">
        <f>VLOOKUP(мпф1[[#This Row],[артикул]],[1]!Таблица213[[code]:[упаковка]],4,FALSE)</f>
        <v>ОХЛ</v>
      </c>
      <c r="H2294" t="str">
        <f>VLOOKUP(мпф1[[#This Row],[артикул]],[1]!Таблица213[[code]:[упаковка]],5,FALSE)</f>
        <v>крыло</v>
      </c>
      <c r="I2294" s="7" cm="1">
        <f t="array" ref="I2294">INDEX('[1]прайс ЗПП'!$A$1:$D$1080,MATCH(1,(мпф1[[#This Row],[артикул]]='[1]прайс ЗПП'!$B$1:$B$1080)*(мпф1[[#This Row],[Source.Name.1]]='[1]прайс ЗПП'!$A$1:$A$1080),0),4)</f>
        <v>834.71154717248544</v>
      </c>
      <c r="J2294" s="7">
        <f>мпф1[[#This Row],[цена]]*мпф1[[#This Row],[объем]]</f>
        <v>2170901.8319784012</v>
      </c>
      <c r="K2294" s="7">
        <v>608.3524985039619</v>
      </c>
      <c r="L2294" t="s">
        <v>187</v>
      </c>
    </row>
    <row r="2295" spans="1:12" x14ac:dyDescent="0.35">
      <c r="A2295" t="s">
        <v>151</v>
      </c>
      <c r="B2295" t="s">
        <v>199</v>
      </c>
      <c r="C2295" t="s">
        <v>194</v>
      </c>
      <c r="D2295">
        <f>VLOOKUP(мпф1[[#This Row],[Номенклатура]],[1]!Таблица213[[product_name]:[упаковка]],7,FALSE)</f>
        <v>716</v>
      </c>
      <c r="E2295" t="s">
        <v>34</v>
      </c>
      <c r="F2295" s="7">
        <v>418.97507789757879</v>
      </c>
      <c r="G2295" t="str">
        <f>VLOOKUP(мпф1[[#This Row],[артикул]],[1]!Таблица213[[code]:[упаковка]],4,FALSE)</f>
        <v>ОХЛ</v>
      </c>
      <c r="H2295" t="str">
        <f>VLOOKUP(мпф1[[#This Row],[артикул]],[1]!Таблица213[[code]:[упаковка]],5,FALSE)</f>
        <v>четвертина</v>
      </c>
      <c r="I2295" s="7" cm="1">
        <f t="array" ref="I2295">INDEX('[1]прайс ЗПП'!$A$1:$D$1080,MATCH(1,(мпф1[[#This Row],[артикул]]='[1]прайс ЗПП'!$B$1:$B$1080)*(мпф1[[#This Row],[Source.Name.1]]='[1]прайс ЗПП'!$A$1:$A$1080),0),4)</f>
        <v>827.42866446523237</v>
      </c>
      <c r="J2295" s="7">
        <f>мпф1[[#This Row],[цена]]*мпф1[[#This Row],[объем]]</f>
        <v>346671.98914901033</v>
      </c>
      <c r="K2295" s="7">
        <v>433.7469598441694</v>
      </c>
      <c r="L2295" t="s">
        <v>187</v>
      </c>
    </row>
    <row r="2296" spans="1:12" x14ac:dyDescent="0.35">
      <c r="A2296" t="s">
        <v>151</v>
      </c>
      <c r="B2296" t="s">
        <v>199</v>
      </c>
      <c r="C2296" t="s">
        <v>194</v>
      </c>
      <c r="D2296">
        <f>VLOOKUP(мпф1[[#This Row],[Номенклатура]],[1]!Таблица213[[product_name]:[упаковка]],7,FALSE)</f>
        <v>717</v>
      </c>
      <c r="E2296" t="s">
        <v>76</v>
      </c>
      <c r="F2296" s="7">
        <v>1458.8816725619288</v>
      </c>
      <c r="G2296" t="str">
        <f>VLOOKUP(мпф1[[#This Row],[артикул]],[1]!Таблица213[[code]:[упаковка]],4,FALSE)</f>
        <v>ОХЛ</v>
      </c>
      <c r="H2296" t="str">
        <f>VLOOKUP(мпф1[[#This Row],[артикул]],[1]!Таблица213[[code]:[упаковка]],5,FALSE)</f>
        <v>четвертина</v>
      </c>
      <c r="I2296" s="7" cm="1">
        <f t="array" ref="I2296">INDEX('[1]прайс ЗПП'!$A$1:$D$1080,MATCH(1,(мпф1[[#This Row],[артикул]]='[1]прайс ЗПП'!$B$1:$B$1080)*(мпф1[[#This Row],[Source.Name.1]]='[1]прайс ЗПП'!$A$1:$A$1080),0),4)</f>
        <v>800.31531983526656</v>
      </c>
      <c r="J2296" s="7">
        <f>мпф1[[#This Row],[цена]]*мпф1[[#This Row],[объем]]</f>
        <v>1167565.3523782087</v>
      </c>
      <c r="K2296" s="7">
        <v>437.60909535754877</v>
      </c>
      <c r="L2296" t="s">
        <v>187</v>
      </c>
    </row>
    <row r="2297" spans="1:12" x14ac:dyDescent="0.35">
      <c r="A2297" t="s">
        <v>151</v>
      </c>
      <c r="B2297" t="s">
        <v>199</v>
      </c>
      <c r="C2297" t="s">
        <v>194</v>
      </c>
      <c r="D2297">
        <f>VLOOKUP(мпф1[[#This Row],[Номенклатура]],[1]!Таблица213[[product_name]:[упаковка]],7,FALSE)</f>
        <v>718</v>
      </c>
      <c r="E2297" t="s">
        <v>36</v>
      </c>
      <c r="F2297" s="7">
        <v>5410.2603260251399</v>
      </c>
      <c r="G2297" t="str">
        <f>VLOOKUP(мпф1[[#This Row],[артикул]],[1]!Таблица213[[code]:[упаковка]],4,FALSE)</f>
        <v>ОХЛ</v>
      </c>
      <c r="H2297" t="str">
        <f>VLOOKUP(мпф1[[#This Row],[артикул]],[1]!Таблица213[[code]:[упаковка]],5,FALSE)</f>
        <v>филе</v>
      </c>
      <c r="I2297" s="7" cm="1">
        <f t="array" ref="I2297">INDEX('[1]прайс ЗПП'!$A$1:$D$1080,MATCH(1,(мпф1[[#This Row],[артикул]]='[1]прайс ЗПП'!$B$1:$B$1080)*(мпф1[[#This Row],[Source.Name.1]]='[1]прайс ЗПП'!$A$1:$A$1080),0),4)</f>
        <v>1118.7325439160911</v>
      </c>
      <c r="J2297" s="7">
        <f>мпф1[[#This Row],[цена]]*мпф1[[#This Row],[объем]]</f>
        <v>6052634.2977824053</v>
      </c>
      <c r="K2297" s="7">
        <v>752.06019721484552</v>
      </c>
      <c r="L2297" t="s">
        <v>187</v>
      </c>
    </row>
    <row r="2298" spans="1:12" x14ac:dyDescent="0.35">
      <c r="A2298" t="s">
        <v>151</v>
      </c>
      <c r="B2298" t="s">
        <v>199</v>
      </c>
      <c r="C2298" t="s">
        <v>194</v>
      </c>
      <c r="D2298">
        <f>VLOOKUP(мпф1[[#This Row],[Номенклатура]],[1]!Таблица213[[product_name]:[упаковка]],7,FALSE)</f>
        <v>719</v>
      </c>
      <c r="E2298" t="s">
        <v>77</v>
      </c>
      <c r="F2298" s="7">
        <v>5726.7099788935384</v>
      </c>
      <c r="G2298" t="str">
        <f>VLOOKUP(мпф1[[#This Row],[артикул]],[1]!Таблица213[[code]:[упаковка]],4,FALSE)</f>
        <v>ОХЛ</v>
      </c>
      <c r="H2298" t="str">
        <f>VLOOKUP(мпф1[[#This Row],[артикул]],[1]!Таблица213[[code]:[упаковка]],5,FALSE)</f>
        <v>филе</v>
      </c>
      <c r="I2298" s="7" cm="1">
        <f t="array" ref="I2298">INDEX('[1]прайс ЗПП'!$A$1:$D$1080,MATCH(1,(мпф1[[#This Row],[артикул]]='[1]прайс ЗПП'!$B$1:$B$1080)*(мпф1[[#This Row],[Source.Name.1]]='[1]прайс ЗПП'!$A$1:$A$1080),0),4)</f>
        <v>1084.8559479232117</v>
      </c>
      <c r="J2298" s="7">
        <f>мпф1[[#This Row],[цена]]*мпф1[[#This Row],[объем]]</f>
        <v>6212655.3826338658</v>
      </c>
      <c r="K2298" s="7">
        <v>90.101157668433075</v>
      </c>
      <c r="L2298" t="s">
        <v>187</v>
      </c>
    </row>
    <row r="2299" spans="1:12" x14ac:dyDescent="0.35">
      <c r="A2299" t="s">
        <v>151</v>
      </c>
      <c r="B2299" t="s">
        <v>199</v>
      </c>
      <c r="C2299" t="s">
        <v>194</v>
      </c>
      <c r="D2299">
        <f>VLOOKUP(мпф1[[#This Row],[Номенклатура]],[1]!Таблица213[[product_name]:[упаковка]],7,FALSE)</f>
        <v>727</v>
      </c>
      <c r="E2299" t="s">
        <v>38</v>
      </c>
      <c r="F2299" s="7">
        <v>1354.0118724331405</v>
      </c>
      <c r="G2299" t="str">
        <f>VLOOKUP(мпф1[[#This Row],[артикул]],[1]!Таблица213[[code]:[упаковка]],4,FALSE)</f>
        <v>ОХЛ</v>
      </c>
      <c r="H2299" t="str">
        <f>VLOOKUP(мпф1[[#This Row],[артикул]],[1]!Таблица213[[code]:[упаковка]],5,FALSE)</f>
        <v>грудка</v>
      </c>
      <c r="I2299" s="7" cm="1">
        <f t="array" ref="I2299">INDEX('[1]прайс ЗПП'!$A$1:$D$1080,MATCH(1,(мпф1[[#This Row],[артикул]]='[1]прайс ЗПП'!$B$1:$B$1080)*(мпф1[[#This Row],[Source.Name.1]]='[1]прайс ЗПП'!$A$1:$A$1080),0),4)</f>
        <v>894.04466057128036</v>
      </c>
      <c r="J2299" s="7">
        <f>мпф1[[#This Row],[цена]]*мпф1[[#This Row],[объем]]</f>
        <v>1210547.0848989708</v>
      </c>
      <c r="K2299" s="7">
        <v>2028.6</v>
      </c>
      <c r="L2299" t="s">
        <v>187</v>
      </c>
    </row>
    <row r="2300" spans="1:12" x14ac:dyDescent="0.35">
      <c r="A2300" t="s">
        <v>151</v>
      </c>
      <c r="B2300" t="s">
        <v>199</v>
      </c>
      <c r="C2300" t="s">
        <v>194</v>
      </c>
      <c r="D2300">
        <f>VLOOKUP(мпф1[[#This Row],[Номенклатура]],[1]!Таблица213[[product_name]:[упаковка]],7,FALSE)</f>
        <v>725</v>
      </c>
      <c r="E2300" t="s">
        <v>78</v>
      </c>
      <c r="F2300" s="7">
        <v>1457.6982139779921</v>
      </c>
      <c r="G2300" t="str">
        <f>VLOOKUP(мпф1[[#This Row],[артикул]],[1]!Таблица213[[code]:[упаковка]],4,FALSE)</f>
        <v>ОХЛ</v>
      </c>
      <c r="H2300" t="str">
        <f>VLOOKUP(мпф1[[#This Row],[артикул]],[1]!Таблица213[[code]:[упаковка]],5,FALSE)</f>
        <v>грудка</v>
      </c>
      <c r="I2300" s="7" cm="1">
        <f t="array" ref="I2300">INDEX('[1]прайс ЗПП'!$A$1:$D$1080,MATCH(1,(мпф1[[#This Row],[артикул]]='[1]прайс ЗПП'!$B$1:$B$1080)*(мпф1[[#This Row],[Source.Name.1]]='[1]прайс ЗПП'!$A$1:$A$1080),0),4)</f>
        <v>866.56192521659898</v>
      </c>
      <c r="J2300" s="7">
        <f>мпф1[[#This Row],[цена]]*мпф1[[#This Row],[объем]]</f>
        <v>1263185.7706895666</v>
      </c>
      <c r="K2300" s="7">
        <v>2340</v>
      </c>
      <c r="L2300" t="s">
        <v>187</v>
      </c>
    </row>
    <row r="2301" spans="1:12" x14ac:dyDescent="0.35">
      <c r="A2301" t="s">
        <v>151</v>
      </c>
      <c r="B2301" t="s">
        <v>199</v>
      </c>
      <c r="C2301" t="s">
        <v>194</v>
      </c>
      <c r="D2301">
        <f>VLOOKUP(мпф1[[#This Row],[Номенклатура]],[1]!Таблица213[[product_name]:[упаковка]],7,FALSE)</f>
        <v>29</v>
      </c>
      <c r="E2301" t="s">
        <v>79</v>
      </c>
      <c r="F2301" s="7">
        <v>471.5390825347659</v>
      </c>
      <c r="G2301" t="str">
        <f>VLOOKUP(мпф1[[#This Row],[артикул]],[1]!Таблица213[[code]:[упаковка]],4,FALSE)</f>
        <v>ОХЛ</v>
      </c>
      <c r="H2301" t="str">
        <f>VLOOKUP(мпф1[[#This Row],[артикул]],[1]!Таблица213[[code]:[упаковка]],5,FALSE)</f>
        <v>табак</v>
      </c>
      <c r="I2301" s="7" cm="1">
        <f t="array" ref="I2301">INDEX('[1]прайс ЗПП'!$A$1:$D$1080,MATCH(1,(мпф1[[#This Row],[артикул]]='[1]прайс ЗПП'!$B$1:$B$1080)*(мпф1[[#This Row],[Source.Name.1]]='[1]прайс ЗПП'!$A$1:$A$1080),0),4)</f>
        <v>758.58697868946456</v>
      </c>
      <c r="J2301" s="7">
        <f>мпф1[[#This Row],[цена]]*мпф1[[#This Row],[объем]]</f>
        <v>357703.40795405011</v>
      </c>
      <c r="K2301" s="7">
        <v>203.4</v>
      </c>
      <c r="L2301" t="s">
        <v>187</v>
      </c>
    </row>
    <row r="2302" spans="1:12" x14ac:dyDescent="0.35">
      <c r="A2302" t="s">
        <v>151</v>
      </c>
      <c r="B2302" t="s">
        <v>199</v>
      </c>
      <c r="C2302" t="s">
        <v>194</v>
      </c>
      <c r="D2302">
        <f>VLOOKUP(мпф1[[#This Row],[Номенклатура]],[1]!Таблица213[[product_name]:[упаковка]],7,FALSE)</f>
        <v>30</v>
      </c>
      <c r="E2302" t="s">
        <v>80</v>
      </c>
      <c r="F2302" s="7">
        <v>2393.9676497918886</v>
      </c>
      <c r="G2302" t="str">
        <f>VLOOKUP(мпф1[[#This Row],[артикул]],[1]!Таблица213[[code]:[упаковка]],4,FALSE)</f>
        <v>ОХЛ</v>
      </c>
      <c r="H2302" t="str">
        <f>VLOOKUP(мпф1[[#This Row],[артикул]],[1]!Таблица213[[code]:[упаковка]],5,FALSE)</f>
        <v>рагу</v>
      </c>
      <c r="I2302" s="7" cm="1">
        <f t="array" ref="I2302">INDEX('[1]прайс ЗПП'!$A$1:$D$1080,MATCH(1,(мпф1[[#This Row],[артикул]]='[1]прайс ЗПП'!$B$1:$B$1080)*(мпф1[[#This Row],[Source.Name.1]]='[1]прайс ЗПП'!$A$1:$A$1080),0),4)</f>
        <v>714.1095664446724</v>
      </c>
      <c r="J2302" s="7">
        <f>мпф1[[#This Row],[цена]]*мпф1[[#This Row],[объем]]</f>
        <v>1709555.2004754569</v>
      </c>
      <c r="K2302" s="7">
        <v>3050.8650000000002</v>
      </c>
      <c r="L2302" t="s">
        <v>187</v>
      </c>
    </row>
    <row r="2303" spans="1:12" x14ac:dyDescent="0.35">
      <c r="A2303" t="s">
        <v>151</v>
      </c>
      <c r="B2303" t="s">
        <v>199</v>
      </c>
      <c r="C2303" t="s">
        <v>194</v>
      </c>
      <c r="D2303">
        <f>VLOOKUP(мпф1[[#This Row],[Номенклатура]],[1]!Таблица213[[product_name]:[упаковка]],7,FALSE)</f>
        <v>781</v>
      </c>
      <c r="E2303" t="s">
        <v>188</v>
      </c>
      <c r="F2303" s="7">
        <v>1976.0172113609212</v>
      </c>
      <c r="G2303" t="str">
        <f>VLOOKUP(мпф1[[#This Row],[артикул]],[1]!Таблица213[[code]:[упаковка]],4,FALSE)</f>
        <v>ОХЛ</v>
      </c>
      <c r="H2303" t="str">
        <f>VLOOKUP(мпф1[[#This Row],[артикул]],[1]!Таблица213[[code]:[упаковка]],5,FALSE)</f>
        <v>спинка</v>
      </c>
      <c r="I2303" s="7" cm="1">
        <f t="array" ref="I2303">INDEX('[1]прайс ЗПП'!$A$1:$D$1080,MATCH(1,(мпф1[[#This Row],[артикул]]='[1]прайс ЗПП'!$B$1:$B$1080)*(мпф1[[#This Row],[Source.Name.1]]='[1]прайс ЗПП'!$A$1:$A$1080),0),4)</f>
        <v>365.37579825005639</v>
      </c>
      <c r="J2303" s="7">
        <f>мпф1[[#This Row],[цена]]*мпф1[[#This Row],[объем]]</f>
        <v>721988.86595684697</v>
      </c>
      <c r="K2303" s="7">
        <v>4774.2</v>
      </c>
      <c r="L2303" t="s">
        <v>187</v>
      </c>
    </row>
    <row r="2304" spans="1:12" x14ac:dyDescent="0.35">
      <c r="A2304" t="s">
        <v>151</v>
      </c>
      <c r="B2304" t="s">
        <v>199</v>
      </c>
      <c r="C2304" t="s">
        <v>194</v>
      </c>
      <c r="D2304">
        <f>VLOOKUP(мпф1[[#This Row],[Номенклатура]],[1]!Таблица213[[product_name]:[упаковка]],7,FALSE)</f>
        <v>730</v>
      </c>
      <c r="E2304" t="s">
        <v>45</v>
      </c>
      <c r="F2304" s="7">
        <v>833.44174214206566</v>
      </c>
      <c r="G2304" t="str">
        <f>VLOOKUP(мпф1[[#This Row],[артикул]],[1]!Таблица213[[code]:[упаковка]],4,FALSE)</f>
        <v>ОХЛ</v>
      </c>
      <c r="H2304" t="str">
        <f>VLOOKUP(мпф1[[#This Row],[артикул]],[1]!Таблица213[[code]:[упаковка]],5,FALSE)</f>
        <v>желудки</v>
      </c>
      <c r="I2304" s="7" cm="1">
        <f t="array" ref="I2304">INDEX('[1]прайс ЗПП'!$A$1:$D$1080,MATCH(1,(мпф1[[#This Row],[артикул]]='[1]прайс ЗПП'!$B$1:$B$1080)*(мпф1[[#This Row],[Source.Name.1]]='[1]прайс ЗПП'!$A$1:$A$1080),0),4)</f>
        <v>562.95922128110215</v>
      </c>
      <c r="J2304" s="7">
        <f>мпф1[[#This Row],[цена]]*мпф1[[#This Row],[объем]]</f>
        <v>469193.71413946239</v>
      </c>
      <c r="K2304" s="7">
        <v>3043.9519999999998</v>
      </c>
      <c r="L2304" t="s">
        <v>187</v>
      </c>
    </row>
    <row r="2305" spans="1:12" x14ac:dyDescent="0.35">
      <c r="A2305" t="s">
        <v>151</v>
      </c>
      <c r="B2305" t="s">
        <v>199</v>
      </c>
      <c r="C2305" t="s">
        <v>194</v>
      </c>
      <c r="D2305">
        <f>VLOOKUP(мпф1[[#This Row],[Номенклатура]],[1]!Таблица213[[product_name]:[упаковка]],7,FALSE)</f>
        <v>731</v>
      </c>
      <c r="E2305" t="s">
        <v>81</v>
      </c>
      <c r="F2305" s="7">
        <v>1457.8831407740029</v>
      </c>
      <c r="G2305" t="str">
        <f>VLOOKUP(мпф1[[#This Row],[артикул]],[1]!Таблица213[[code]:[упаковка]],4,FALSE)</f>
        <v>ОХЛ</v>
      </c>
      <c r="H2305" t="str">
        <f>VLOOKUP(мпф1[[#This Row],[артикул]],[1]!Таблица213[[code]:[упаковка]],5,FALSE)</f>
        <v>желудки</v>
      </c>
      <c r="I2305" s="7" cm="1">
        <f t="array" ref="I2305">INDEX('[1]прайс ЗПП'!$A$1:$D$1080,MATCH(1,(мпф1[[#This Row],[артикул]]='[1]прайс ЗПП'!$B$1:$B$1080)*(мпф1[[#This Row],[Source.Name.1]]='[1]прайс ЗПП'!$A$1:$A$1080),0),4)</f>
        <v>542.06451977289544</v>
      </c>
      <c r="J2305" s="7">
        <f>мпф1[[#This Row],[цена]]*мпф1[[#This Row],[объем]]</f>
        <v>790266.72458866041</v>
      </c>
      <c r="K2305" s="7">
        <v>3855.06</v>
      </c>
      <c r="L2305" t="s">
        <v>187</v>
      </c>
    </row>
    <row r="2306" spans="1:12" x14ac:dyDescent="0.35">
      <c r="A2306" t="s">
        <v>151</v>
      </c>
      <c r="B2306" t="s">
        <v>199</v>
      </c>
      <c r="C2306" t="s">
        <v>194</v>
      </c>
      <c r="D2306">
        <f>VLOOKUP(мпф1[[#This Row],[Номенклатура]],[1]!Таблица213[[product_name]:[упаковка]],7,FALSE)</f>
        <v>732</v>
      </c>
      <c r="E2306" t="s">
        <v>47</v>
      </c>
      <c r="F2306" s="7">
        <v>1558.476628716599</v>
      </c>
      <c r="G2306" t="str">
        <f>VLOOKUP(мпф1[[#This Row],[артикул]],[1]!Таблица213[[code]:[упаковка]],4,FALSE)</f>
        <v>ОХЛ</v>
      </c>
      <c r="H2306" t="str">
        <f>VLOOKUP(мпф1[[#This Row],[артикул]],[1]!Таблица213[[code]:[упаковка]],5,FALSE)</f>
        <v>печень</v>
      </c>
      <c r="I2306" s="7" cm="1">
        <f t="array" ref="I2306">INDEX('[1]прайс ЗПП'!$A$1:$D$1080,MATCH(1,(мпф1[[#This Row],[артикул]]='[1]прайс ЗПП'!$B$1:$B$1080)*(мпф1[[#This Row],[Source.Name.1]]='[1]прайс ЗПП'!$A$1:$A$1080),0),4)</f>
        <v>538.72957446855617</v>
      </c>
      <c r="J2306" s="7">
        <f>мпф1[[#This Row],[цена]]*мпф1[[#This Row],[объем]]</f>
        <v>839597.45100768341</v>
      </c>
      <c r="K2306" s="7">
        <v>1723.5120000000002</v>
      </c>
      <c r="L2306" t="s">
        <v>187</v>
      </c>
    </row>
    <row r="2307" spans="1:12" x14ac:dyDescent="0.35">
      <c r="A2307" t="s">
        <v>151</v>
      </c>
      <c r="B2307" t="s">
        <v>199</v>
      </c>
      <c r="C2307" t="s">
        <v>194</v>
      </c>
      <c r="D2307">
        <f>VLOOKUP(мпф1[[#This Row],[Номенклатура]],[1]!Таблица213[[product_name]:[упаковка]],7,FALSE)</f>
        <v>733</v>
      </c>
      <c r="E2307" t="s">
        <v>82</v>
      </c>
      <c r="F2307" s="7">
        <v>1458.8816725619288</v>
      </c>
      <c r="G2307" t="str">
        <f>VLOOKUP(мпф1[[#This Row],[артикул]],[1]!Таблица213[[code]:[упаковка]],4,FALSE)</f>
        <v>ОХЛ</v>
      </c>
      <c r="H2307" t="str">
        <f>VLOOKUP(мпф1[[#This Row],[артикул]],[1]!Таблица213[[code]:[упаковка]],5,FALSE)</f>
        <v>печень</v>
      </c>
      <c r="I2307" s="7" cm="1">
        <f t="array" ref="I2307">INDEX('[1]прайс ЗПП'!$A$1:$D$1080,MATCH(1,(мпф1[[#This Row],[артикул]]='[1]прайс ЗПП'!$B$1:$B$1080)*(мпф1[[#This Row],[Source.Name.1]]='[1]прайс ЗПП'!$A$1:$A$1080),0),4)</f>
        <v>516.16428154580342</v>
      </c>
      <c r="J2307" s="7">
        <f>мпф1[[#This Row],[цена]]*мпф1[[#This Row],[объем]]</f>
        <v>753022.61037826806</v>
      </c>
      <c r="K2307" s="7">
        <v>2247.4</v>
      </c>
      <c r="L2307" t="s">
        <v>187</v>
      </c>
    </row>
    <row r="2308" spans="1:12" x14ac:dyDescent="0.35">
      <c r="A2308" t="s">
        <v>151</v>
      </c>
      <c r="B2308" t="s">
        <v>199</v>
      </c>
      <c r="C2308" t="s">
        <v>194</v>
      </c>
      <c r="D2308">
        <f>VLOOKUP(мпф1[[#This Row],[Номенклатура]],[1]!Таблица213[[product_name]:[упаковка]],7,FALSE)</f>
        <v>734</v>
      </c>
      <c r="E2308" t="s">
        <v>49</v>
      </c>
      <c r="F2308" s="7">
        <v>913.3332532652239</v>
      </c>
      <c r="G2308" t="str">
        <f>VLOOKUP(мпф1[[#This Row],[артикул]],[1]!Таблица213[[code]:[упаковка]],4,FALSE)</f>
        <v>ОХЛ</v>
      </c>
      <c r="H2308" t="str">
        <f>VLOOKUP(мпф1[[#This Row],[артикул]],[1]!Таблица213[[code]:[упаковка]],5,FALSE)</f>
        <v>сердце</v>
      </c>
      <c r="I2308" s="7" cm="1">
        <f t="array" ref="I2308">INDEX('[1]прайс ЗПП'!$A$1:$D$1080,MATCH(1,(мпф1[[#This Row],[артикул]]='[1]прайс ЗПП'!$B$1:$B$1080)*(мпф1[[#This Row],[Source.Name.1]]='[1]прайс ЗПП'!$A$1:$A$1080),0),4)</f>
        <v>899.68261842380946</v>
      </c>
      <c r="J2308" s="7">
        <f>мпф1[[#This Row],[цена]]*мпф1[[#This Row],[объем]]</f>
        <v>821710.05279119301</v>
      </c>
      <c r="K2308" s="7">
        <v>408.9</v>
      </c>
      <c r="L2308" t="s">
        <v>187</v>
      </c>
    </row>
    <row r="2309" spans="1:12" x14ac:dyDescent="0.35">
      <c r="A2309" t="s">
        <v>151</v>
      </c>
      <c r="B2309" t="s">
        <v>199</v>
      </c>
      <c r="C2309" t="s">
        <v>194</v>
      </c>
      <c r="D2309">
        <f>VLOOKUP(мпф1[[#This Row],[Номенклатура]],[1]!Таблица213[[product_name]:[упаковка]],7,FALSE)</f>
        <v>735</v>
      </c>
      <c r="E2309" t="s">
        <v>83</v>
      </c>
      <c r="F2309" s="7">
        <v>962.38902380122943</v>
      </c>
      <c r="G2309" t="str">
        <f>VLOOKUP(мпф1[[#This Row],[артикул]],[1]!Таблица213[[code]:[упаковка]],4,FALSE)</f>
        <v>ОХЛ</v>
      </c>
      <c r="H2309" t="str">
        <f>VLOOKUP(мпф1[[#This Row],[артикул]],[1]!Таблица213[[code]:[упаковка]],5,FALSE)</f>
        <v>сердце</v>
      </c>
      <c r="I2309" s="7" cm="1">
        <f t="array" ref="I2309">INDEX('[1]прайс ЗПП'!$A$1:$D$1080,MATCH(1,(мпф1[[#This Row],[артикул]]='[1]прайс ЗПП'!$B$1:$B$1080)*(мпф1[[#This Row],[Source.Name.1]]='[1]прайс ЗПП'!$A$1:$A$1080),0),4)</f>
        <v>873.81208061056566</v>
      </c>
      <c r="J2309" s="7">
        <f>мпф1[[#This Row],[цена]]*мпф1[[#This Row],[объем]]</f>
        <v>840947.15524452343</v>
      </c>
      <c r="K2309" s="7">
        <v>1423.8</v>
      </c>
      <c r="L2309" t="s">
        <v>187</v>
      </c>
    </row>
    <row r="2310" spans="1:12" x14ac:dyDescent="0.35">
      <c r="A2310" t="s">
        <v>151</v>
      </c>
      <c r="B2310" t="s">
        <v>199</v>
      </c>
      <c r="C2310" t="s">
        <v>194</v>
      </c>
      <c r="D2310">
        <f>VLOOKUP(мпф1[[#This Row],[Номенклатура]],[1]!Таблица213[[product_name]:[упаковка]],7,FALSE)</f>
        <v>204</v>
      </c>
      <c r="E2310" t="s">
        <v>84</v>
      </c>
      <c r="F2310" s="7">
        <v>1566.4569070791988</v>
      </c>
      <c r="G2310" t="str">
        <f>VLOOKUP(мпф1[[#This Row],[артикул]],[1]!Таблица213[[code]:[упаковка]],4,FALSE)</f>
        <v>ОХЛ</v>
      </c>
      <c r="H2310" t="str">
        <f>VLOOKUP(мпф1[[#This Row],[артикул]],[1]!Таблица213[[code]:[упаковка]],5,FALSE)</f>
        <v>крыло</v>
      </c>
      <c r="I2310" s="7" cm="1">
        <f t="array" ref="I2310">INDEX('[1]прайс ЗПП'!$A$1:$D$1080,MATCH(1,(мпф1[[#This Row],[артикул]]='[1]прайс ЗПП'!$B$1:$B$1080)*(мпф1[[#This Row],[Source.Name.1]]='[1]прайс ЗПП'!$A$1:$A$1080),0),4)</f>
        <v>851.15617554517746</v>
      </c>
      <c r="J2310" s="7">
        <f>мпф1[[#This Row],[цена]]*мпф1[[#This Row],[объем]]</f>
        <v>1333299.4701858582</v>
      </c>
      <c r="K2310" s="7">
        <v>5280.16</v>
      </c>
      <c r="L2310" t="s">
        <v>187</v>
      </c>
    </row>
    <row r="2311" spans="1:12" x14ac:dyDescent="0.35">
      <c r="A2311" t="s">
        <v>151</v>
      </c>
      <c r="B2311" t="s">
        <v>199</v>
      </c>
      <c r="C2311" t="s">
        <v>194</v>
      </c>
      <c r="D2311">
        <f>VLOOKUP(мпф1[[#This Row],[Номенклатура]],[1]!Таблица213[[product_name]:[упаковка]],7,FALSE)</f>
        <v>952</v>
      </c>
      <c r="E2311" t="s">
        <v>86</v>
      </c>
      <c r="F2311" s="7">
        <v>721.95187491996433</v>
      </c>
      <c r="G2311" t="str">
        <f>VLOOKUP(мпф1[[#This Row],[артикул]],[1]!Таблица213[[code]:[упаковка]],4,FALSE)</f>
        <v>ОХЛ</v>
      </c>
      <c r="H2311" t="str">
        <f>VLOOKUP(мпф1[[#This Row],[артикул]],[1]!Таблица213[[code]:[упаковка]],5,FALSE)</f>
        <v>голень</v>
      </c>
      <c r="I2311" s="7" cm="1">
        <f t="array" ref="I2311">INDEX('[1]прайс ЗПП'!$A$1:$D$1080,MATCH(1,(мпф1[[#This Row],[артикул]]='[1]прайс ЗПП'!$B$1:$B$1080)*(мпф1[[#This Row],[Source.Name.1]]='[1]прайс ЗПП'!$A$1:$A$1080),0),4)</f>
        <v>893.17981197351094</v>
      </c>
      <c r="J2311" s="7">
        <f>мпф1[[#This Row],[цена]]*мпф1[[#This Row],[объем]]</f>
        <v>644832.83989493747</v>
      </c>
      <c r="K2311" s="7">
        <v>5589</v>
      </c>
      <c r="L2311" t="s">
        <v>187</v>
      </c>
    </row>
    <row r="2312" spans="1:12" x14ac:dyDescent="0.35">
      <c r="A2312" t="s">
        <v>151</v>
      </c>
      <c r="B2312" t="s">
        <v>199</v>
      </c>
      <c r="C2312" t="s">
        <v>194</v>
      </c>
      <c r="D2312">
        <f>VLOOKUP(мпф1[[#This Row],[Номенклатура]],[1]!Таблица213[[product_name]:[упаковка]],7,FALSE)</f>
        <v>953</v>
      </c>
      <c r="E2312" t="s">
        <v>87</v>
      </c>
      <c r="F2312" s="7">
        <v>730.99889089640521</v>
      </c>
      <c r="G2312" t="str">
        <f>VLOOKUP(мпф1[[#This Row],[артикул]],[1]!Таблица213[[code]:[упаковка]],4,FALSE)</f>
        <v>ОХЛ</v>
      </c>
      <c r="H2312" t="str">
        <f>VLOOKUP(мпф1[[#This Row],[артикул]],[1]!Таблица213[[code]:[упаковка]],5,FALSE)</f>
        <v>бедро</v>
      </c>
      <c r="I2312" s="7" cm="1">
        <f t="array" ref="I2312">INDEX('[1]прайс ЗПП'!$A$1:$D$1080,MATCH(1,(мпф1[[#This Row],[артикул]]='[1]прайс ЗПП'!$B$1:$B$1080)*(мпф1[[#This Row],[Source.Name.1]]='[1]прайс ЗПП'!$A$1:$A$1080),0),4)</f>
        <v>907.72145367885093</v>
      </c>
      <c r="J2312" s="7">
        <f>мпф1[[#This Row],[цена]]*мпф1[[#This Row],[объем]]</f>
        <v>663543.37588211265</v>
      </c>
      <c r="K2312" s="7">
        <v>1321.4519999999998</v>
      </c>
      <c r="L2312" t="s">
        <v>187</v>
      </c>
    </row>
    <row r="2313" spans="1:12" x14ac:dyDescent="0.35">
      <c r="A2313" t="s">
        <v>151</v>
      </c>
      <c r="B2313" t="s">
        <v>199</v>
      </c>
      <c r="C2313" t="s">
        <v>194</v>
      </c>
      <c r="D2313">
        <f>VLOOKUP(мпф1[[#This Row],[Номенклатура]],[1]!Таблица213[[product_name]:[упаковка]],7,FALSE)</f>
        <v>954</v>
      </c>
      <c r="E2313" t="s">
        <v>191</v>
      </c>
      <c r="F2313" s="7">
        <v>520.71142942950371</v>
      </c>
      <c r="G2313" t="str">
        <f>VLOOKUP(мпф1[[#This Row],[артикул]],[1]!Таблица213[[code]:[упаковка]],4,FALSE)</f>
        <v>ОХЛ</v>
      </c>
      <c r="H2313" t="str">
        <f>VLOOKUP(мпф1[[#This Row],[артикул]],[1]!Таблица213[[code]:[упаковка]],5,FALSE)</f>
        <v>филе</v>
      </c>
      <c r="I2313" s="7" cm="1">
        <f t="array" ref="I2313">INDEX('[1]прайс ЗПП'!$A$1:$D$1080,MATCH(1,(мпф1[[#This Row],[артикул]]='[1]прайс ЗПП'!$B$1:$B$1080)*(мпф1[[#This Row],[Source.Name.1]]='[1]прайс ЗПП'!$A$1:$A$1080),0),4)</f>
        <v>1099.8750845359223</v>
      </c>
      <c r="J2313" s="7">
        <f>мпф1[[#This Row],[цена]]*мпф1[[#This Row],[объем]]</f>
        <v>572717.52746259631</v>
      </c>
      <c r="K2313" s="7">
        <v>1422.645</v>
      </c>
      <c r="L2313" t="s">
        <v>187</v>
      </c>
    </row>
    <row r="2314" spans="1:12" x14ac:dyDescent="0.35">
      <c r="A2314" t="s">
        <v>151</v>
      </c>
      <c r="B2314" t="s">
        <v>199</v>
      </c>
      <c r="C2314" t="s">
        <v>194</v>
      </c>
      <c r="D2314">
        <f>VLOOKUP(мпф1[[#This Row],[Номенклатура]],[1]!Таблица213[[product_name]:[упаковка]],7,FALSE)</f>
        <v>958</v>
      </c>
      <c r="E2314" t="s">
        <v>58</v>
      </c>
      <c r="F2314" s="7">
        <v>1254.7653533749055</v>
      </c>
      <c r="G2314" t="str">
        <f>VLOOKUP(мпф1[[#This Row],[артикул]],[1]!Таблица213[[code]:[упаковка]],4,FALSE)</f>
        <v>ОХЛ</v>
      </c>
      <c r="H2314" t="str">
        <f>VLOOKUP(мпф1[[#This Row],[артикул]],[1]!Таблица213[[code]:[упаковка]],5,FALSE)</f>
        <v>табак</v>
      </c>
      <c r="I2314" s="7" cm="1">
        <f t="array" ref="I2314">INDEX('[1]прайс ЗПП'!$A$1:$D$1080,MATCH(1,(мпф1[[#This Row],[артикул]]='[1]прайс ЗПП'!$B$1:$B$1080)*(мпф1[[#This Row],[Source.Name.1]]='[1]прайс ЗПП'!$A$1:$A$1080),0),4)</f>
        <v>782.08453576687157</v>
      </c>
      <c r="J2314" s="7">
        <f>мпф1[[#This Row],[цена]]*мпф1[[#This Row],[объем]]</f>
        <v>981332.57889056753</v>
      </c>
      <c r="K2314" s="7">
        <v>460.20000000000005</v>
      </c>
      <c r="L2314" t="s">
        <v>187</v>
      </c>
    </row>
    <row r="2315" spans="1:12" x14ac:dyDescent="0.35">
      <c r="A2315" t="s">
        <v>151</v>
      </c>
      <c r="B2315" t="s">
        <v>199</v>
      </c>
      <c r="C2315" t="s">
        <v>194</v>
      </c>
      <c r="D2315">
        <f>VLOOKUP(мпф1[[#This Row],[Номенклатура]],[1]!Таблица213[[product_name]:[упаковка]],7,FALSE)</f>
        <v>205</v>
      </c>
      <c r="E2315" t="s">
        <v>88</v>
      </c>
      <c r="F2315" s="7">
        <v>2492.0104818322025</v>
      </c>
      <c r="G2315" t="str">
        <f>VLOOKUP(мпф1[[#This Row],[артикул]],[1]!Таблица213[[code]:[упаковка]],4,FALSE)</f>
        <v>ОХЛ</v>
      </c>
      <c r="H2315" t="str">
        <f>VLOOKUP(мпф1[[#This Row],[артикул]],[1]!Таблица213[[code]:[упаковка]],5,FALSE)</f>
        <v>рагу</v>
      </c>
      <c r="I2315" s="7" cm="1">
        <f t="array" ref="I2315">INDEX('[1]прайс ЗПП'!$A$1:$D$1080,MATCH(1,(мпф1[[#This Row],[артикул]]='[1]прайс ЗПП'!$B$1:$B$1080)*(мпф1[[#This Row],[Source.Name.1]]='[1]прайс ЗПП'!$A$1:$A$1080),0),4)</f>
        <v>603.19488870785608</v>
      </c>
      <c r="J2315" s="7">
        <f>мпф1[[#This Row],[цена]]*мпф1[[#This Row],[объем]]</f>
        <v>1503167.9852475862</v>
      </c>
      <c r="K2315" s="7">
        <v>2336.4</v>
      </c>
      <c r="L2315" t="s">
        <v>187</v>
      </c>
    </row>
    <row r="2316" spans="1:12" x14ac:dyDescent="0.35">
      <c r="A2316" t="s">
        <v>151</v>
      </c>
      <c r="B2316" t="s">
        <v>199</v>
      </c>
      <c r="C2316" t="s">
        <v>194</v>
      </c>
      <c r="D2316">
        <f>VLOOKUP(мпф1[[#This Row],[Номенклатура]],[1]!Таблица213[[product_name]:[упаковка]],7,FALSE)</f>
        <v>744</v>
      </c>
      <c r="E2316" s="22" t="s">
        <v>92</v>
      </c>
      <c r="F2316" s="7">
        <v>5202.9142835615694</v>
      </c>
      <c r="G2316" t="str">
        <f>VLOOKUP(мпф1[[#This Row],[артикул]],[1]!Таблица213[[code]:[упаковка]],4,FALSE)</f>
        <v>ОХЛ</v>
      </c>
      <c r="H2316" t="str">
        <f>VLOOKUP(мпф1[[#This Row],[артикул]],[1]!Таблица213[[code]:[упаковка]],5,FALSE)</f>
        <v>шея</v>
      </c>
      <c r="I2316" s="7" cm="1">
        <f t="array" ref="I2316">INDEX('[1]прайс ЗПП'!$A$1:$D$1080,MATCH(1,(мпф1[[#This Row],[артикул]]='[1]прайс ЗПП'!$B$1:$B$1080)*(мпф1[[#This Row],[Source.Name.1]]='[1]прайс ЗПП'!$A$1:$A$1080),0),4)</f>
        <v>350.33238811717894</v>
      </c>
      <c r="J2316" s="7">
        <f>мпф1[[#This Row],[цена]]*мпф1[[#This Row],[объем]]</f>
        <v>1822749.3861291057</v>
      </c>
      <c r="K2316" s="7">
        <v>1928.5</v>
      </c>
      <c r="L2316" t="s">
        <v>187</v>
      </c>
    </row>
    <row r="2317" spans="1:12" x14ac:dyDescent="0.35">
      <c r="A2317" t="s">
        <v>151</v>
      </c>
      <c r="B2317" t="s">
        <v>200</v>
      </c>
      <c r="C2317" t="s">
        <v>95</v>
      </c>
      <c r="D2317">
        <f>VLOOKUP(мпф1[[#This Row],[Номенклатура]],[1]!Таблица213[[product_name]:[упаковка]],7,FALSE)</f>
        <v>716</v>
      </c>
      <c r="E2317" t="s">
        <v>34</v>
      </c>
      <c r="F2317" s="7">
        <v>4483.924769840045</v>
      </c>
      <c r="G2317" t="str">
        <f>VLOOKUP(мпф1[[#This Row],[артикул]],[1]!Таблица213[[code]:[упаковка]],4,FALSE)</f>
        <v>ОХЛ</v>
      </c>
      <c r="H2317" t="str">
        <f>VLOOKUP(мпф1[[#This Row],[артикул]],[1]!Таблица213[[code]:[упаковка]],5,FALSE)</f>
        <v>четвертина</v>
      </c>
      <c r="I2317" s="7" cm="1">
        <f t="array" ref="I2317">INDEX('[1]прайс ЗПП'!$A$1:$D$1080,MATCH(1,(мпф1[[#This Row],[артикул]]='[1]прайс ЗПП'!$B$1:$B$1080)*(мпф1[[#This Row],[Source.Name.1]]='[1]прайс ЗПП'!$A$1:$A$1080),0),4)</f>
        <v>827.42866446523237</v>
      </c>
      <c r="J2317" s="7">
        <f>мпф1[[#This Row],[цена]]*мпф1[[#This Row],[объем]]</f>
        <v>3710127.883871323</v>
      </c>
      <c r="K2317" s="7">
        <v>813.40000000000009</v>
      </c>
      <c r="L2317" t="s">
        <v>187</v>
      </c>
    </row>
    <row r="2318" spans="1:12" x14ac:dyDescent="0.35">
      <c r="A2318" t="s">
        <v>151</v>
      </c>
      <c r="B2318" t="s">
        <v>200</v>
      </c>
      <c r="C2318" t="s">
        <v>95</v>
      </c>
      <c r="D2318">
        <f>VLOOKUP(мпф1[[#This Row],[Номенклатура]],[1]!Таблица213[[product_name]:[упаковка]],7,FALSE)</f>
        <v>701</v>
      </c>
      <c r="E2318" t="s">
        <v>26</v>
      </c>
      <c r="F2318" s="7">
        <v>50479.887962098597</v>
      </c>
      <c r="G2318" t="str">
        <f>VLOOKUP(мпф1[[#This Row],[артикул]],[1]!Таблица213[[code]:[упаковка]],4,FALSE)</f>
        <v>ОХЛ</v>
      </c>
      <c r="H2318" t="str">
        <f>VLOOKUP(мпф1[[#This Row],[артикул]],[1]!Таблица213[[code]:[упаковка]],5,FALSE)</f>
        <v>тушка</v>
      </c>
      <c r="I2318" s="7" cm="1">
        <f t="array" ref="I2318">INDEX('[1]прайс ЗПП'!$A$1:$D$1080,MATCH(1,(мпф1[[#This Row],[артикул]]='[1]прайс ЗПП'!$B$1:$B$1080)*(мпф1[[#This Row],[Source.Name.1]]='[1]прайс ЗПП'!$A$1:$A$1080),0),4)</f>
        <v>831.78370925650859</v>
      </c>
      <c r="J2318" s="7">
        <f>мпф1[[#This Row],[цена]]*мпф1[[#This Row],[объем]]</f>
        <v>41988348.451967344</v>
      </c>
      <c r="K2318" s="7">
        <v>1422.8254798683211</v>
      </c>
      <c r="L2318" t="s">
        <v>187</v>
      </c>
    </row>
    <row r="2319" spans="1:12" x14ac:dyDescent="0.35">
      <c r="A2319" t="s">
        <v>151</v>
      </c>
      <c r="B2319" t="s">
        <v>200</v>
      </c>
      <c r="C2319" t="s">
        <v>95</v>
      </c>
      <c r="D2319">
        <f>VLOOKUP(мпф1[[#This Row],[Номенклатура]],[1]!Таблица213[[product_name]:[упаковка]],7,FALSE)</f>
        <v>718</v>
      </c>
      <c r="E2319" t="s">
        <v>36</v>
      </c>
      <c r="F2319" s="7">
        <v>78515.294321536974</v>
      </c>
      <c r="G2319" t="str">
        <f>VLOOKUP(мпф1[[#This Row],[артикул]],[1]!Таблица213[[code]:[упаковка]],4,FALSE)</f>
        <v>ОХЛ</v>
      </c>
      <c r="H2319" t="str">
        <f>VLOOKUP(мпф1[[#This Row],[артикул]],[1]!Таблица213[[code]:[упаковка]],5,FALSE)</f>
        <v>филе</v>
      </c>
      <c r="I2319" s="7" cm="1">
        <f t="array" ref="I2319">INDEX('[1]прайс ЗПП'!$A$1:$D$1080,MATCH(1,(мпф1[[#This Row],[артикул]]='[1]прайс ЗПП'!$B$1:$B$1080)*(мпф1[[#This Row],[Source.Name.1]]='[1]прайс ЗПП'!$A$1:$A$1080),0),4)</f>
        <v>1118.7325439160911</v>
      </c>
      <c r="J2319" s="7">
        <f>мпф1[[#This Row],[цена]]*мпф1[[#This Row],[объем]]</f>
        <v>87837614.952653676</v>
      </c>
      <c r="K2319" s="7">
        <v>1521</v>
      </c>
      <c r="L2319" t="s">
        <v>187</v>
      </c>
    </row>
    <row r="2320" spans="1:12" x14ac:dyDescent="0.35">
      <c r="A2320" t="s">
        <v>151</v>
      </c>
      <c r="B2320" t="s">
        <v>200</v>
      </c>
      <c r="C2320" t="s">
        <v>95</v>
      </c>
      <c r="D2320">
        <f>VLOOKUP(мпф1[[#This Row],[Номенклатура]],[1]!Таблица213[[product_name]:[упаковка]],7,FALSE)</f>
        <v>734</v>
      </c>
      <c r="E2320" t="s">
        <v>49</v>
      </c>
      <c r="F2320" s="7">
        <v>1689.2623887825821</v>
      </c>
      <c r="G2320" t="str">
        <f>VLOOKUP(мпф1[[#This Row],[артикул]],[1]!Таблица213[[code]:[упаковка]],4,FALSE)</f>
        <v>ОХЛ</v>
      </c>
      <c r="H2320" t="str">
        <f>VLOOKUP(мпф1[[#This Row],[артикул]],[1]!Таблица213[[code]:[упаковка]],5,FALSE)</f>
        <v>сердце</v>
      </c>
      <c r="I2320" s="7" cm="1">
        <f t="array" ref="I2320">INDEX('[1]прайс ЗПП'!$A$1:$D$1080,MATCH(1,(мпф1[[#This Row],[артикул]]='[1]прайс ЗПП'!$B$1:$B$1080)*(мпф1[[#This Row],[Source.Name.1]]='[1]прайс ЗПП'!$A$1:$A$1080),0),4)</f>
        <v>899.68261842380946</v>
      </c>
      <c r="J2320" s="7">
        <f>мпф1[[#This Row],[цена]]*мпф1[[#This Row],[объем]]</f>
        <v>1519800.0091447728</v>
      </c>
      <c r="K2320" s="7">
        <v>1423.8</v>
      </c>
      <c r="L2320" t="s">
        <v>187</v>
      </c>
    </row>
    <row r="2321" spans="1:12" x14ac:dyDescent="0.35">
      <c r="A2321" t="s">
        <v>151</v>
      </c>
      <c r="B2321" t="s">
        <v>200</v>
      </c>
      <c r="C2321" t="s">
        <v>95</v>
      </c>
      <c r="D2321">
        <f>VLOOKUP(мпф1[[#This Row],[Номенклатура]],[1]!Таблица213[[product_name]:[упаковка]],7,FALSE)</f>
        <v>732</v>
      </c>
      <c r="E2321" t="s">
        <v>47</v>
      </c>
      <c r="F2321" s="7">
        <v>3476.6017102139517</v>
      </c>
      <c r="G2321" t="str">
        <f>VLOOKUP(мпф1[[#This Row],[артикул]],[1]!Таблица213[[code]:[упаковка]],4,FALSE)</f>
        <v>ОХЛ</v>
      </c>
      <c r="H2321" t="str">
        <f>VLOOKUP(мпф1[[#This Row],[артикул]],[1]!Таблица213[[code]:[упаковка]],5,FALSE)</f>
        <v>печень</v>
      </c>
      <c r="I2321" s="7" cm="1">
        <f t="array" ref="I2321">INDEX('[1]прайс ЗПП'!$A$1:$D$1080,MATCH(1,(мпф1[[#This Row],[артикул]]='[1]прайс ЗПП'!$B$1:$B$1080)*(мпф1[[#This Row],[Source.Name.1]]='[1]прайс ЗПП'!$A$1:$A$1080),0),4)</f>
        <v>538.72957446855617</v>
      </c>
      <c r="J2321" s="7">
        <f>мпф1[[#This Row],[цена]]*мпф1[[#This Row],[объем]]</f>
        <v>1872948.1599402169</v>
      </c>
      <c r="K2321" s="7">
        <v>833.48038742134202</v>
      </c>
      <c r="L2321" t="s">
        <v>187</v>
      </c>
    </row>
    <row r="2322" spans="1:12" x14ac:dyDescent="0.35">
      <c r="A2322" t="s">
        <v>151</v>
      </c>
      <c r="B2322" t="s">
        <v>200</v>
      </c>
      <c r="C2322" t="s">
        <v>95</v>
      </c>
      <c r="D2322">
        <f>VLOOKUP(мпф1[[#This Row],[Номенклатура]],[1]!Таблица213[[product_name]:[упаковка]],7,FALSE)</f>
        <v>714</v>
      </c>
      <c r="E2322" t="s">
        <v>32</v>
      </c>
      <c r="F2322" s="7">
        <v>34772.955960607418</v>
      </c>
      <c r="G2322" t="str">
        <f>VLOOKUP(мпф1[[#This Row],[артикул]],[1]!Таблица213[[code]:[упаковка]],4,FALSE)</f>
        <v>ОХЛ</v>
      </c>
      <c r="H2322" t="str">
        <f>VLOOKUP(мпф1[[#This Row],[артикул]],[1]!Таблица213[[code]:[упаковка]],5,FALSE)</f>
        <v>крыло</v>
      </c>
      <c r="I2322" s="7" cm="1">
        <f t="array" ref="I2322">INDEX('[1]прайс ЗПП'!$A$1:$D$1080,MATCH(1,(мпф1[[#This Row],[артикул]]='[1]прайс ЗПП'!$B$1:$B$1080)*(мпф1[[#This Row],[Source.Name.1]]='[1]прайс ЗПП'!$A$1:$A$1080),0),4)</f>
        <v>864.8588524341136</v>
      </c>
      <c r="J2322" s="7">
        <f>мпф1[[#This Row],[цена]]*мпф1[[#This Row],[объем]]</f>
        <v>30073698.787832901</v>
      </c>
      <c r="K2322" s="7">
        <v>878.24720444615582</v>
      </c>
      <c r="L2322" t="s">
        <v>187</v>
      </c>
    </row>
    <row r="2323" spans="1:12" x14ac:dyDescent="0.35">
      <c r="A2323" t="s">
        <v>151</v>
      </c>
      <c r="B2323" t="s">
        <v>200</v>
      </c>
      <c r="C2323" t="s">
        <v>95</v>
      </c>
      <c r="D2323">
        <f>VLOOKUP(мпф1[[#This Row],[Номенклатура]],[1]!Таблица213[[product_name]:[упаковка]],7,FALSE)</f>
        <v>730</v>
      </c>
      <c r="E2323" t="s">
        <v>45</v>
      </c>
      <c r="F2323" s="7">
        <v>348.68481048800703</v>
      </c>
      <c r="G2323" t="str">
        <f>VLOOKUP(мпф1[[#This Row],[артикул]],[1]!Таблица213[[code]:[упаковка]],4,FALSE)</f>
        <v>ОХЛ</v>
      </c>
      <c r="H2323" t="str">
        <f>VLOOKUP(мпф1[[#This Row],[артикул]],[1]!Таблица213[[code]:[упаковка]],5,FALSE)</f>
        <v>желудки</v>
      </c>
      <c r="I2323" s="7" cm="1">
        <f t="array" ref="I2323">INDEX('[1]прайс ЗПП'!$A$1:$D$1080,MATCH(1,(мпф1[[#This Row],[артикул]]='[1]прайс ЗПП'!$B$1:$B$1080)*(мпф1[[#This Row],[Source.Name.1]]='[1]прайс ЗПП'!$A$1:$A$1080),0),4)</f>
        <v>562.95922128110215</v>
      </c>
      <c r="J2323" s="7">
        <f>мпф1[[#This Row],[цена]]*мпф1[[#This Row],[объем]]</f>
        <v>196295.32938487711</v>
      </c>
      <c r="K2323" s="7">
        <v>1310.2976890854559</v>
      </c>
      <c r="L2323" t="s">
        <v>187</v>
      </c>
    </row>
    <row r="2324" spans="1:12" x14ac:dyDescent="0.35">
      <c r="A2324" t="s">
        <v>151</v>
      </c>
      <c r="B2324" t="s">
        <v>200</v>
      </c>
      <c r="C2324" t="s">
        <v>95</v>
      </c>
      <c r="D2324">
        <f>VLOOKUP(мпф1[[#This Row],[Номенклатура]],[1]!Таблица213[[product_name]:[упаковка]],7,FALSE)</f>
        <v>727</v>
      </c>
      <c r="E2324" t="s">
        <v>38</v>
      </c>
      <c r="F2324" s="7">
        <v>5940.4887079284981</v>
      </c>
      <c r="G2324" t="str">
        <f>VLOOKUP(мпф1[[#This Row],[артикул]],[1]!Таблица213[[code]:[упаковка]],4,FALSE)</f>
        <v>ОХЛ</v>
      </c>
      <c r="H2324" t="str">
        <f>VLOOKUP(мпф1[[#This Row],[артикул]],[1]!Таблица213[[code]:[упаковка]],5,FALSE)</f>
        <v>грудка</v>
      </c>
      <c r="I2324" s="7" cm="1">
        <f t="array" ref="I2324">INDEX('[1]прайс ЗПП'!$A$1:$D$1080,MATCH(1,(мпф1[[#This Row],[артикул]]='[1]прайс ЗПП'!$B$1:$B$1080)*(мпф1[[#This Row],[Source.Name.1]]='[1]прайс ЗПП'!$A$1:$A$1080),0),4)</f>
        <v>894.04466057128036</v>
      </c>
      <c r="J2324" s="7">
        <f>мпф1[[#This Row],[цена]]*мпф1[[#This Row],[объем]]</f>
        <v>5311062.2105074581</v>
      </c>
      <c r="K2324" s="7">
        <v>603.01406612482083</v>
      </c>
      <c r="L2324" t="s">
        <v>187</v>
      </c>
    </row>
    <row r="2325" spans="1:12" x14ac:dyDescent="0.35">
      <c r="A2325" t="s">
        <v>151</v>
      </c>
      <c r="B2325" t="s">
        <v>200</v>
      </c>
      <c r="C2325" t="s">
        <v>95</v>
      </c>
      <c r="D2325">
        <f>VLOOKUP(мпф1[[#This Row],[Номенклатура]],[1]!Таблица213[[product_name]:[упаковка]],7,FALSE)</f>
        <v>712</v>
      </c>
      <c r="E2325" t="s">
        <v>30</v>
      </c>
      <c r="F2325" s="7">
        <v>56079.60207622133</v>
      </c>
      <c r="G2325" t="str">
        <f>VLOOKUP(мпф1[[#This Row],[артикул]],[1]!Таблица213[[code]:[упаковка]],4,FALSE)</f>
        <v>ОХЛ</v>
      </c>
      <c r="H2325" t="str">
        <f>VLOOKUP(мпф1[[#This Row],[артикул]],[1]!Таблица213[[code]:[упаковка]],5,FALSE)</f>
        <v>голень</v>
      </c>
      <c r="I2325" s="7" cm="1">
        <f t="array" ref="I2325">INDEX('[1]прайс ЗПП'!$A$1:$D$1080,MATCH(1,(мпф1[[#This Row],[артикул]]='[1]прайс ЗПП'!$B$1:$B$1080)*(мпф1[[#This Row],[Source.Name.1]]='[1]прайс ЗПП'!$A$1:$A$1080),0),4)</f>
        <v>882.08395965504735</v>
      </c>
      <c r="J2325" s="7">
        <f>мпф1[[#This Row],[цена]]*мпф1[[#This Row],[объем]]</f>
        <v>49466917.455272727</v>
      </c>
      <c r="K2325" s="7">
        <v>615.01818807006862</v>
      </c>
      <c r="L2325" t="s">
        <v>187</v>
      </c>
    </row>
    <row r="2326" spans="1:12" x14ac:dyDescent="0.35">
      <c r="A2326" t="s">
        <v>151</v>
      </c>
      <c r="B2326" t="s">
        <v>200</v>
      </c>
      <c r="C2326" t="s">
        <v>95</v>
      </c>
      <c r="D2326">
        <f>VLOOKUP(мпф1[[#This Row],[Номенклатура]],[1]!Таблица213[[product_name]:[упаковка]],7,FALSE)</f>
        <v>710</v>
      </c>
      <c r="E2326" t="s">
        <v>28</v>
      </c>
      <c r="F2326" s="7">
        <v>56089.389432406409</v>
      </c>
      <c r="G2326" t="str">
        <f>VLOOKUP(мпф1[[#This Row],[артикул]],[1]!Таблица213[[code]:[упаковка]],4,FALSE)</f>
        <v>ОХЛ</v>
      </c>
      <c r="H2326" t="str">
        <f>VLOOKUP(мпф1[[#This Row],[артикул]],[1]!Таблица213[[code]:[упаковка]],5,FALSE)</f>
        <v>бедро</v>
      </c>
      <c r="I2326" s="7" cm="1">
        <f t="array" ref="I2326">INDEX('[1]прайс ЗПП'!$A$1:$D$1080,MATCH(1,(мпф1[[#This Row],[артикул]]='[1]прайс ЗПП'!$B$1:$B$1080)*(мпф1[[#This Row],[Source.Name.1]]='[1]прайс ЗПП'!$A$1:$A$1080),0),4)</f>
        <v>848.1474629904244</v>
      </c>
      <c r="J2326" s="7">
        <f>мпф1[[#This Row],[цена]]*мпф1[[#This Row],[объем]]</f>
        <v>47572073.347777419</v>
      </c>
      <c r="K2326" s="7">
        <v>441.68641415919308</v>
      </c>
      <c r="L2326" t="s">
        <v>187</v>
      </c>
    </row>
    <row r="2327" spans="1:12" x14ac:dyDescent="0.35">
      <c r="A2327" t="s">
        <v>151</v>
      </c>
      <c r="B2327" t="s">
        <v>200</v>
      </c>
      <c r="C2327" t="s">
        <v>95</v>
      </c>
      <c r="D2327">
        <f>VLOOKUP(мпф1[[#This Row],[Номенклатура]],[1]!Таблица213[[product_name]:[упаковка]],7,FALSE)</f>
        <v>958</v>
      </c>
      <c r="E2327" t="s">
        <v>58</v>
      </c>
      <c r="F2327" s="7">
        <v>1233.8525974853237</v>
      </c>
      <c r="G2327" t="str">
        <f>VLOOKUP(мпф1[[#This Row],[артикул]],[1]!Таблица213[[code]:[упаковка]],4,FALSE)</f>
        <v>ОХЛ</v>
      </c>
      <c r="H2327" t="str">
        <f>VLOOKUP(мпф1[[#This Row],[артикул]],[1]!Таблица213[[code]:[упаковка]],5,FALSE)</f>
        <v>табак</v>
      </c>
      <c r="I2327" s="7" cm="1">
        <f t="array" ref="I2327">INDEX('[1]прайс ЗПП'!$A$1:$D$1080,MATCH(1,(мпф1[[#This Row],[артикул]]='[1]прайс ЗПП'!$B$1:$B$1080)*(мпф1[[#This Row],[Source.Name.1]]='[1]прайс ЗПП'!$A$1:$A$1080),0),4)</f>
        <v>782.08453576687157</v>
      </c>
      <c r="J2327" s="7">
        <f>мпф1[[#This Row],[цена]]*мпф1[[#This Row],[объем]]</f>
        <v>964977.03590905806</v>
      </c>
      <c r="K2327" s="7">
        <v>1190.997181531048</v>
      </c>
      <c r="L2327" t="s">
        <v>187</v>
      </c>
    </row>
    <row r="2328" spans="1:12" x14ac:dyDescent="0.35">
      <c r="A2328" t="s">
        <v>151</v>
      </c>
      <c r="B2328" t="s">
        <v>201</v>
      </c>
      <c r="C2328" t="s">
        <v>95</v>
      </c>
      <c r="D2328">
        <f>VLOOKUP(мпф1[[#This Row],[Номенклатура]],[1]!Таблица213[[product_name]:[упаковка]],7,FALSE)</f>
        <v>958</v>
      </c>
      <c r="E2328" t="s">
        <v>58</v>
      </c>
      <c r="F2328" s="7">
        <v>3586.5376350632719</v>
      </c>
      <c r="G2328" t="str">
        <f>VLOOKUP(мпф1[[#This Row],[артикул]],[1]!Таблица213[[code]:[упаковка]],4,FALSE)</f>
        <v>ОХЛ</v>
      </c>
      <c r="H2328" t="str">
        <f>VLOOKUP(мпф1[[#This Row],[артикул]],[1]!Таблица213[[code]:[упаковка]],5,FALSE)</f>
        <v>табак</v>
      </c>
      <c r="I2328" s="7" cm="1">
        <f t="array" ref="I2328">INDEX('[1]прайс ЗПП'!$A$1:$D$1080,MATCH(1,(мпф1[[#This Row],[артикул]]='[1]прайс ЗПП'!$B$1:$B$1080)*(мпф1[[#This Row],[Source.Name.1]]='[1]прайс ЗПП'!$A$1:$A$1080),0),4)</f>
        <v>782.08453576687157</v>
      </c>
      <c r="J2328" s="7">
        <f>мпф1[[#This Row],[цена]]*мпф1[[#This Row],[объем]]</f>
        <v>2804975.6213288726</v>
      </c>
      <c r="K2328" s="7">
        <v>1804.944473315629</v>
      </c>
      <c r="L2328" t="s">
        <v>187</v>
      </c>
    </row>
    <row r="2329" spans="1:12" x14ac:dyDescent="0.35">
      <c r="A2329" t="s">
        <v>151</v>
      </c>
      <c r="B2329" t="s">
        <v>201</v>
      </c>
      <c r="C2329" t="s">
        <v>95</v>
      </c>
      <c r="D2329">
        <f>VLOOKUP(мпф1[[#This Row],[Номенклатура]],[1]!Таблица213[[product_name]:[упаковка]],7,FALSE)</f>
        <v>961</v>
      </c>
      <c r="E2329" t="s">
        <v>89</v>
      </c>
      <c r="F2329" s="7">
        <v>1790.1703004188241</v>
      </c>
      <c r="G2329" t="str">
        <f>VLOOKUP(мпф1[[#This Row],[артикул]],[1]!Таблица213[[code]:[упаковка]],4,FALSE)</f>
        <v>ОХЛ</v>
      </c>
      <c r="H2329" t="str">
        <f>VLOOKUP(мпф1[[#This Row],[артикул]],[1]!Таблица213[[code]:[упаковка]],5,FALSE)</f>
        <v>табак</v>
      </c>
      <c r="I2329" s="7" cm="1">
        <f t="array" ref="I2329">INDEX('[1]прайс ЗПП'!$A$1:$D$1080,MATCH(1,(мпф1[[#This Row],[артикул]]='[1]прайс ЗПП'!$B$1:$B$1080)*(мпф1[[#This Row],[Source.Name.1]]='[1]прайс ЗПП'!$A$1:$A$1080),0),4)</f>
        <v>771.34790253845608</v>
      </c>
      <c r="J2329" s="7">
        <f>мпф1[[#This Row],[цена]]*мпф1[[#This Row],[объем]]</f>
        <v>1380844.1064146978</v>
      </c>
      <c r="K2329" s="7">
        <v>5077.8</v>
      </c>
      <c r="L2329" t="s">
        <v>187</v>
      </c>
    </row>
    <row r="2330" spans="1:12" x14ac:dyDescent="0.35">
      <c r="A2330" t="s">
        <v>151</v>
      </c>
      <c r="B2330" t="s">
        <v>201</v>
      </c>
      <c r="C2330" t="s">
        <v>95</v>
      </c>
      <c r="D2330">
        <f>VLOOKUP(мпф1[[#This Row],[Номенклатура]],[1]!Таблица213[[product_name]:[упаковка]],7,FALSE)</f>
        <v>701</v>
      </c>
      <c r="E2330" t="s">
        <v>26</v>
      </c>
      <c r="F2330" s="7">
        <v>4149.7898397779263</v>
      </c>
      <c r="G2330" t="str">
        <f>VLOOKUP(мпф1[[#This Row],[артикул]],[1]!Таблица213[[code]:[упаковка]],4,FALSE)</f>
        <v>ОХЛ</v>
      </c>
      <c r="H2330" t="str">
        <f>VLOOKUP(мпф1[[#This Row],[артикул]],[1]!Таблица213[[code]:[упаковка]],5,FALSE)</f>
        <v>тушка</v>
      </c>
      <c r="I2330" s="7" cm="1">
        <f t="array" ref="I2330">INDEX('[1]прайс ЗПП'!$A$1:$D$1080,MATCH(1,(мпф1[[#This Row],[артикул]]='[1]прайс ЗПП'!$B$1:$B$1080)*(мпф1[[#This Row],[Source.Name.1]]='[1]прайс ЗПП'!$A$1:$A$1080),0),4)</f>
        <v>831.78370925650859</v>
      </c>
      <c r="J2330" s="7">
        <f>мпф1[[#This Row],[цена]]*мпф1[[#This Row],[объем]]</f>
        <v>3451727.5855654562</v>
      </c>
      <c r="K2330" s="7">
        <v>6237.9</v>
      </c>
      <c r="L2330" t="s">
        <v>187</v>
      </c>
    </row>
    <row r="2331" spans="1:12" x14ac:dyDescent="0.35">
      <c r="A2331" t="s">
        <v>151</v>
      </c>
      <c r="B2331" t="s">
        <v>201</v>
      </c>
      <c r="C2331" t="s">
        <v>95</v>
      </c>
      <c r="D2331">
        <f>VLOOKUP(мпф1[[#This Row],[Номенклатура]],[1]!Таблица213[[product_name]:[упаковка]],7,FALSE)</f>
        <v>710</v>
      </c>
      <c r="E2331" t="s">
        <v>28</v>
      </c>
      <c r="F2331" s="7">
        <v>15260.437156799348</v>
      </c>
      <c r="G2331" t="str">
        <f>VLOOKUP(мпф1[[#This Row],[артикул]],[1]!Таблица213[[code]:[упаковка]],4,FALSE)</f>
        <v>ОХЛ</v>
      </c>
      <c r="H2331" t="str">
        <f>VLOOKUP(мпф1[[#This Row],[артикул]],[1]!Таблица213[[code]:[упаковка]],5,FALSE)</f>
        <v>бедро</v>
      </c>
      <c r="I2331" s="7" cm="1">
        <f t="array" ref="I2331">INDEX('[1]прайс ЗПП'!$A$1:$D$1080,MATCH(1,(мпф1[[#This Row],[артикул]]='[1]прайс ЗПП'!$B$1:$B$1080)*(мпф1[[#This Row],[Source.Name.1]]='[1]прайс ЗПП'!$A$1:$A$1080),0),4)</f>
        <v>848.1474629904244</v>
      </c>
      <c r="J2331" s="7">
        <f>мпф1[[#This Row],[цена]]*мпф1[[#This Row],[объем]]</f>
        <v>12943101.058664173</v>
      </c>
      <c r="K2331" s="7">
        <v>59904</v>
      </c>
      <c r="L2331" t="s">
        <v>187</v>
      </c>
    </row>
    <row r="2332" spans="1:12" x14ac:dyDescent="0.35">
      <c r="A2332" t="s">
        <v>151</v>
      </c>
      <c r="B2332" t="s">
        <v>201</v>
      </c>
      <c r="C2332" t="s">
        <v>95</v>
      </c>
      <c r="D2332">
        <f>VLOOKUP(мпф1[[#This Row],[Номенклатура]],[1]!Таблица213[[product_name]:[упаковка]],7,FALSE)</f>
        <v>712</v>
      </c>
      <c r="E2332" t="s">
        <v>30</v>
      </c>
      <c r="F2332" s="7">
        <v>15256.19617404704</v>
      </c>
      <c r="G2332" t="str">
        <f>VLOOKUP(мпф1[[#This Row],[артикул]],[1]!Таблица213[[code]:[упаковка]],4,FALSE)</f>
        <v>ОХЛ</v>
      </c>
      <c r="H2332" t="str">
        <f>VLOOKUP(мпф1[[#This Row],[артикул]],[1]!Таблица213[[code]:[упаковка]],5,FALSE)</f>
        <v>голень</v>
      </c>
      <c r="I2332" s="7" cm="1">
        <f t="array" ref="I2332">INDEX('[1]прайс ЗПП'!$A$1:$D$1080,MATCH(1,(мпф1[[#This Row],[артикул]]='[1]прайс ЗПП'!$B$1:$B$1080)*(мпф1[[#This Row],[Source.Name.1]]='[1]прайс ЗПП'!$A$1:$A$1080),0),4)</f>
        <v>882.08395965504735</v>
      </c>
      <c r="J2332" s="7">
        <f>мпф1[[#This Row],[цена]]*мпф1[[#This Row],[объем]]</f>
        <v>13457245.930477597</v>
      </c>
      <c r="K2332" s="7">
        <v>93593</v>
      </c>
      <c r="L2332" t="s">
        <v>187</v>
      </c>
    </row>
    <row r="2333" spans="1:12" x14ac:dyDescent="0.35">
      <c r="A2333" t="s">
        <v>151</v>
      </c>
      <c r="B2333" t="s">
        <v>201</v>
      </c>
      <c r="C2333" t="s">
        <v>95</v>
      </c>
      <c r="D2333">
        <f>VLOOKUP(мпф1[[#This Row],[Номенклатура]],[1]!Таблица213[[product_name]:[упаковка]],7,FALSE)</f>
        <v>714</v>
      </c>
      <c r="E2333" t="s">
        <v>32</v>
      </c>
      <c r="F2333" s="7">
        <v>8188.673728329255</v>
      </c>
      <c r="G2333" t="str">
        <f>VLOOKUP(мпф1[[#This Row],[артикул]],[1]!Таблица213[[code]:[упаковка]],4,FALSE)</f>
        <v>ОХЛ</v>
      </c>
      <c r="H2333" t="str">
        <f>VLOOKUP(мпф1[[#This Row],[артикул]],[1]!Таблица213[[code]:[упаковка]],5,FALSE)</f>
        <v>крыло</v>
      </c>
      <c r="I2333" s="7" cm="1">
        <f t="array" ref="I2333">INDEX('[1]прайс ЗПП'!$A$1:$D$1080,MATCH(1,(мпф1[[#This Row],[артикул]]='[1]прайс ЗПП'!$B$1:$B$1080)*(мпф1[[#This Row],[Source.Name.1]]='[1]прайс ЗПП'!$A$1:$A$1080),0),4)</f>
        <v>864.8588524341136</v>
      </c>
      <c r="J2333" s="7">
        <f>мпф1[[#This Row],[цена]]*мпф1[[#This Row],[объем]]</f>
        <v>7082046.9636402139</v>
      </c>
      <c r="K2333" s="7">
        <v>1755.4719664272513</v>
      </c>
      <c r="L2333" t="s">
        <v>187</v>
      </c>
    </row>
    <row r="2334" spans="1:12" x14ac:dyDescent="0.35">
      <c r="A2334" t="s">
        <v>151</v>
      </c>
      <c r="B2334" t="s">
        <v>201</v>
      </c>
      <c r="C2334" t="s">
        <v>95</v>
      </c>
      <c r="D2334">
        <f>VLOOKUP(мпф1[[#This Row],[Номенклатура]],[1]!Таблица213[[product_name]:[упаковка]],7,FALSE)</f>
        <v>716</v>
      </c>
      <c r="E2334" t="s">
        <v>34</v>
      </c>
      <c r="F2334" s="7">
        <v>2246.4195665997836</v>
      </c>
      <c r="G2334" t="str">
        <f>VLOOKUP(мпф1[[#This Row],[артикул]],[1]!Таблица213[[code]:[упаковка]],4,FALSE)</f>
        <v>ОХЛ</v>
      </c>
      <c r="H2334" t="str">
        <f>VLOOKUP(мпф1[[#This Row],[артикул]],[1]!Таблица213[[code]:[упаковка]],5,FALSE)</f>
        <v>четвертина</v>
      </c>
      <c r="I2334" s="7" cm="1">
        <f t="array" ref="I2334">INDEX('[1]прайс ЗПП'!$A$1:$D$1080,MATCH(1,(мпф1[[#This Row],[артикул]]='[1]прайс ЗПП'!$B$1:$B$1080)*(мпф1[[#This Row],[Source.Name.1]]='[1]прайс ЗПП'!$A$1:$A$1080),0),4)</f>
        <v>827.42866446523237</v>
      </c>
      <c r="J2334" s="7">
        <f>мпф1[[#This Row],[цена]]*мпф1[[#This Row],[объем]]</f>
        <v>1858751.941820225</v>
      </c>
      <c r="K2334" s="7">
        <v>3868.7999999999997</v>
      </c>
      <c r="L2334" t="s">
        <v>187</v>
      </c>
    </row>
    <row r="2335" spans="1:12" x14ac:dyDescent="0.35">
      <c r="A2335" t="s">
        <v>151</v>
      </c>
      <c r="B2335" t="s">
        <v>201</v>
      </c>
      <c r="C2335" t="s">
        <v>95</v>
      </c>
      <c r="D2335">
        <f>VLOOKUP(мпф1[[#This Row],[Номенклатура]],[1]!Таблица213[[product_name]:[упаковка]],7,FALSE)</f>
        <v>718</v>
      </c>
      <c r="E2335" t="s">
        <v>36</v>
      </c>
      <c r="F2335" s="7">
        <v>17383.787277064384</v>
      </c>
      <c r="G2335" t="str">
        <f>VLOOKUP(мпф1[[#This Row],[артикул]],[1]!Таблица213[[code]:[упаковка]],4,FALSE)</f>
        <v>ОХЛ</v>
      </c>
      <c r="H2335" t="str">
        <f>VLOOKUP(мпф1[[#This Row],[артикул]],[1]!Таблица213[[code]:[упаковка]],5,FALSE)</f>
        <v>филе</v>
      </c>
      <c r="I2335" s="7" cm="1">
        <f t="array" ref="I2335">INDEX('[1]прайс ЗПП'!$A$1:$D$1080,MATCH(1,(мпф1[[#This Row],[артикул]]='[1]прайс ЗПП'!$B$1:$B$1080)*(мпф1[[#This Row],[Source.Name.1]]='[1]прайс ЗПП'!$A$1:$A$1080),0),4)</f>
        <v>1118.7325439160911</v>
      </c>
      <c r="J2335" s="7">
        <f>мпф1[[#This Row],[цена]]*мпф1[[#This Row],[объем]]</f>
        <v>19447808.563366417</v>
      </c>
      <c r="K2335" s="7">
        <v>38686.688999999998</v>
      </c>
      <c r="L2335" t="s">
        <v>187</v>
      </c>
    </row>
    <row r="2336" spans="1:12" x14ac:dyDescent="0.35">
      <c r="A2336" t="s">
        <v>151</v>
      </c>
      <c r="B2336" t="s">
        <v>201</v>
      </c>
      <c r="C2336" t="s">
        <v>95</v>
      </c>
      <c r="D2336">
        <f>VLOOKUP(мпф1[[#This Row],[Номенклатура]],[1]!Таблица213[[product_name]:[упаковка]],7,FALSE)</f>
        <v>727</v>
      </c>
      <c r="E2336" t="s">
        <v>38</v>
      </c>
      <c r="F2336" s="7">
        <v>2240.7942959280849</v>
      </c>
      <c r="G2336" t="str">
        <f>VLOOKUP(мпф1[[#This Row],[артикул]],[1]!Таблица213[[code]:[упаковка]],4,FALSE)</f>
        <v>ОХЛ</v>
      </c>
      <c r="H2336" t="str">
        <f>VLOOKUP(мпф1[[#This Row],[артикул]],[1]!Таблица213[[code]:[упаковка]],5,FALSE)</f>
        <v>грудка</v>
      </c>
      <c r="I2336" s="7" cm="1">
        <f t="array" ref="I2336">INDEX('[1]прайс ЗПП'!$A$1:$D$1080,MATCH(1,(мпф1[[#This Row],[артикул]]='[1]прайс ЗПП'!$B$1:$B$1080)*(мпф1[[#This Row],[Source.Name.1]]='[1]прайс ЗПП'!$A$1:$A$1080),0),4)</f>
        <v>894.04466057128036</v>
      </c>
      <c r="J2336" s="7">
        <f>мпф1[[#This Row],[цена]]*мпф1[[#This Row],[объем]]</f>
        <v>2003370.1757130858</v>
      </c>
      <c r="K2336" s="7">
        <v>390.1</v>
      </c>
      <c r="L2336" t="s">
        <v>187</v>
      </c>
    </row>
    <row r="2337" spans="1:12" x14ac:dyDescent="0.35">
      <c r="A2337" t="s">
        <v>151</v>
      </c>
      <c r="B2337" t="s">
        <v>201</v>
      </c>
      <c r="C2337" t="s">
        <v>95</v>
      </c>
      <c r="D2337">
        <f>VLOOKUP(мпф1[[#This Row],[Номенклатура]],[1]!Таблица213[[product_name]:[упаковка]],7,FALSE)</f>
        <v>730</v>
      </c>
      <c r="E2337" t="s">
        <v>45</v>
      </c>
      <c r="F2337" s="7">
        <v>1734.9195448671569</v>
      </c>
      <c r="G2337" t="str">
        <f>VLOOKUP(мпф1[[#This Row],[артикул]],[1]!Таблица213[[code]:[упаковка]],4,FALSE)</f>
        <v>ОХЛ</v>
      </c>
      <c r="H2337" t="str">
        <f>VLOOKUP(мпф1[[#This Row],[артикул]],[1]!Таблица213[[code]:[упаковка]],5,FALSE)</f>
        <v>желудки</v>
      </c>
      <c r="I2337" s="7" cm="1">
        <f t="array" ref="I2337">INDEX('[1]прайс ЗПП'!$A$1:$D$1080,MATCH(1,(мпф1[[#This Row],[артикул]]='[1]прайс ЗПП'!$B$1:$B$1080)*(мпф1[[#This Row],[Source.Name.1]]='[1]прайс ЗПП'!$A$1:$A$1080),0),4)</f>
        <v>562.95922128110215</v>
      </c>
      <c r="J2337" s="7">
        <f>мпф1[[#This Row],[цена]]*мпф1[[#This Row],[объем]]</f>
        <v>976688.95596377878</v>
      </c>
      <c r="K2337" s="7">
        <v>6616.5659999999998</v>
      </c>
      <c r="L2337" t="s">
        <v>187</v>
      </c>
    </row>
    <row r="2338" spans="1:12" x14ac:dyDescent="0.35">
      <c r="A2338" t="s">
        <v>151</v>
      </c>
      <c r="B2338" t="s">
        <v>201</v>
      </c>
      <c r="C2338" t="s">
        <v>95</v>
      </c>
      <c r="D2338">
        <f>VLOOKUP(мпф1[[#This Row],[Номенклатура]],[1]!Таблица213[[product_name]:[упаковка]],7,FALSE)</f>
        <v>732</v>
      </c>
      <c r="E2338" t="s">
        <v>47</v>
      </c>
      <c r="F2338" s="7">
        <v>1742.2969490267619</v>
      </c>
      <c r="G2338" t="str">
        <f>VLOOKUP(мпф1[[#This Row],[артикул]],[1]!Таблица213[[code]:[упаковка]],4,FALSE)</f>
        <v>ОХЛ</v>
      </c>
      <c r="H2338" t="str">
        <f>VLOOKUP(мпф1[[#This Row],[артикул]],[1]!Таблица213[[code]:[упаковка]],5,FALSE)</f>
        <v>печень</v>
      </c>
      <c r="I2338" s="7" cm="1">
        <f t="array" ref="I2338">INDEX('[1]прайс ЗПП'!$A$1:$D$1080,MATCH(1,(мпф1[[#This Row],[артикул]]='[1]прайс ЗПП'!$B$1:$B$1080)*(мпф1[[#This Row],[Source.Name.1]]='[1]прайс ЗПП'!$A$1:$A$1080),0),4)</f>
        <v>538.72957446855617</v>
      </c>
      <c r="J2338" s="7">
        <f>мпф1[[#This Row],[цена]]*мпф1[[#This Row],[объем]]</f>
        <v>938626.89394705114</v>
      </c>
      <c r="K2338" s="7">
        <v>68639.115000000005</v>
      </c>
      <c r="L2338" t="s">
        <v>187</v>
      </c>
    </row>
    <row r="2339" spans="1:12" x14ac:dyDescent="0.35">
      <c r="A2339" t="s">
        <v>151</v>
      </c>
      <c r="B2339" t="s">
        <v>201</v>
      </c>
      <c r="C2339" t="s">
        <v>95</v>
      </c>
      <c r="D2339">
        <f>VLOOKUP(мпф1[[#This Row],[Номенклатура]],[1]!Таблица213[[product_name]:[упаковка]],7,FALSE)</f>
        <v>734</v>
      </c>
      <c r="E2339" t="s">
        <v>49</v>
      </c>
      <c r="F2339" s="7">
        <v>1689.2623887825821</v>
      </c>
      <c r="G2339" t="str">
        <f>VLOOKUP(мпф1[[#This Row],[артикул]],[1]!Таблица213[[code]:[упаковка]],4,FALSE)</f>
        <v>ОХЛ</v>
      </c>
      <c r="H2339" t="str">
        <f>VLOOKUP(мпф1[[#This Row],[артикул]],[1]!Таблица213[[code]:[упаковка]],5,FALSE)</f>
        <v>сердце</v>
      </c>
      <c r="I2339" s="7" cm="1">
        <f t="array" ref="I2339">INDEX('[1]прайс ЗПП'!$A$1:$D$1080,MATCH(1,(мпф1[[#This Row],[артикул]]='[1]прайс ЗПП'!$B$1:$B$1080)*(мпф1[[#This Row],[Source.Name.1]]='[1]прайс ЗПП'!$A$1:$A$1080),0),4)</f>
        <v>899.68261842380946</v>
      </c>
      <c r="J2339" s="7">
        <f>мпф1[[#This Row],[цена]]*мпф1[[#This Row],[объем]]</f>
        <v>1519800.0091447728</v>
      </c>
      <c r="K2339" s="7">
        <v>68638.99500000001</v>
      </c>
      <c r="L2339" t="s">
        <v>187</v>
      </c>
    </row>
    <row r="2340" spans="1:12" x14ac:dyDescent="0.35">
      <c r="A2340" t="s">
        <v>151</v>
      </c>
      <c r="B2340" t="s">
        <v>192</v>
      </c>
      <c r="C2340" t="s">
        <v>95</v>
      </c>
      <c r="D2340">
        <f>VLOOKUP(мпф1[[#This Row],[Номенклатура]],[1]!Таблица213[[product_name]:[упаковка]],7,FALSE)</f>
        <v>701</v>
      </c>
      <c r="E2340" t="s">
        <v>26</v>
      </c>
      <c r="F2340" s="7">
        <v>56086.71512339855</v>
      </c>
      <c r="G2340" t="str">
        <f>VLOOKUP(мпф1[[#This Row],[артикул]],[1]!Таблица213[[code]:[упаковка]],4,FALSE)</f>
        <v>ОХЛ</v>
      </c>
      <c r="H2340" t="str">
        <f>VLOOKUP(мпф1[[#This Row],[артикул]],[1]!Таблица213[[code]:[упаковка]],5,FALSE)</f>
        <v>тушка</v>
      </c>
      <c r="I2340" s="7" cm="1">
        <f t="array" ref="I2340">INDEX('[1]прайс ЗПП'!$A$1:$D$1080,MATCH(1,(мпф1[[#This Row],[артикул]]='[1]прайс ЗПП'!$B$1:$B$1080)*(мпф1[[#This Row],[Source.Name.1]]='[1]прайс ЗПП'!$A$1:$A$1080),0),4)</f>
        <v>831.78370925650859</v>
      </c>
      <c r="J2340" s="7">
        <f>мпф1[[#This Row],[цена]]*мпф1[[#This Row],[объем]]</f>
        <v>46652015.94535356</v>
      </c>
      <c r="K2340" s="7">
        <v>1339.8718292224289</v>
      </c>
      <c r="L2340" t="s">
        <v>187</v>
      </c>
    </row>
    <row r="2341" spans="1:12" x14ac:dyDescent="0.35">
      <c r="A2341" t="s">
        <v>151</v>
      </c>
      <c r="B2341" t="s">
        <v>192</v>
      </c>
      <c r="C2341" t="s">
        <v>95</v>
      </c>
      <c r="D2341">
        <f>VLOOKUP(мпф1[[#This Row],[Номенклатура]],[1]!Таблица213[[product_name]:[упаковка]],7,FALSE)</f>
        <v>710</v>
      </c>
      <c r="E2341" t="s">
        <v>28</v>
      </c>
      <c r="F2341" s="7">
        <v>56089.389432406409</v>
      </c>
      <c r="G2341" t="str">
        <f>VLOOKUP(мпф1[[#This Row],[артикул]],[1]!Таблица213[[code]:[упаковка]],4,FALSE)</f>
        <v>ОХЛ</v>
      </c>
      <c r="H2341" t="str">
        <f>VLOOKUP(мпф1[[#This Row],[артикул]],[1]!Таблица213[[code]:[упаковка]],5,FALSE)</f>
        <v>бедро</v>
      </c>
      <c r="I2341" s="7" cm="1">
        <f t="array" ref="I2341">INDEX('[1]прайс ЗПП'!$A$1:$D$1080,MATCH(1,(мпф1[[#This Row],[артикул]]='[1]прайс ЗПП'!$B$1:$B$1080)*(мпф1[[#This Row],[Source.Name.1]]='[1]прайс ЗПП'!$A$1:$A$1080),0),4)</f>
        <v>848.1474629904244</v>
      </c>
      <c r="J2341" s="7">
        <f>мпф1[[#This Row],[цена]]*мпф1[[#This Row],[объем]]</f>
        <v>47572073.347777419</v>
      </c>
      <c r="K2341" s="7">
        <v>3890.5907930014228</v>
      </c>
      <c r="L2341" t="s">
        <v>187</v>
      </c>
    </row>
    <row r="2342" spans="1:12" x14ac:dyDescent="0.35">
      <c r="A2342" t="s">
        <v>151</v>
      </c>
      <c r="B2342" t="s">
        <v>192</v>
      </c>
      <c r="C2342" t="s">
        <v>95</v>
      </c>
      <c r="D2342">
        <f>VLOOKUP(мпф1[[#This Row],[Номенклатура]],[1]!Таблица213[[product_name]:[упаковка]],7,FALSE)</f>
        <v>712</v>
      </c>
      <c r="E2342" t="s">
        <v>30</v>
      </c>
      <c r="F2342" s="7">
        <v>44865.733603972905</v>
      </c>
      <c r="G2342" t="str">
        <f>VLOOKUP(мпф1[[#This Row],[артикул]],[1]!Таблица213[[code]:[упаковка]],4,FALSE)</f>
        <v>ОХЛ</v>
      </c>
      <c r="H2342" t="str">
        <f>VLOOKUP(мпф1[[#This Row],[артикул]],[1]!Таблица213[[code]:[упаковка]],5,FALSE)</f>
        <v>голень</v>
      </c>
      <c r="I2342" s="7" cm="1">
        <f t="array" ref="I2342">INDEX('[1]прайс ЗПП'!$A$1:$D$1080,MATCH(1,(мпф1[[#This Row],[артикул]]='[1]прайс ЗПП'!$B$1:$B$1080)*(мпф1[[#This Row],[Source.Name.1]]='[1]прайс ЗПП'!$A$1:$A$1080),0),4)</f>
        <v>882.08395965504735</v>
      </c>
      <c r="J2342" s="7">
        <f>мпф1[[#This Row],[цена]]*мпф1[[#This Row],[объем]]</f>
        <v>39575343.950220935</v>
      </c>
      <c r="K2342" s="7">
        <v>3092.2359153602351</v>
      </c>
      <c r="L2342" t="s">
        <v>187</v>
      </c>
    </row>
    <row r="2343" spans="1:12" x14ac:dyDescent="0.35">
      <c r="A2343" t="s">
        <v>151</v>
      </c>
      <c r="B2343" t="s">
        <v>192</v>
      </c>
      <c r="C2343" t="s">
        <v>95</v>
      </c>
      <c r="D2343">
        <f>VLOOKUP(мпф1[[#This Row],[Номенклатура]],[1]!Таблица213[[product_name]:[упаковка]],7,FALSE)</f>
        <v>718</v>
      </c>
      <c r="E2343" t="s">
        <v>36</v>
      </c>
      <c r="F2343" s="7">
        <v>56087.104486395867</v>
      </c>
      <c r="G2343" t="str">
        <f>VLOOKUP(мпф1[[#This Row],[артикул]],[1]!Таблица213[[code]:[упаковка]],4,FALSE)</f>
        <v>ОХЛ</v>
      </c>
      <c r="H2343" t="str">
        <f>VLOOKUP(мпф1[[#This Row],[артикул]],[1]!Таблица213[[code]:[упаковка]],5,FALSE)</f>
        <v>филе</v>
      </c>
      <c r="I2343" s="7" cm="1">
        <f t="array" ref="I2343">INDEX('[1]прайс ЗПП'!$A$1:$D$1080,MATCH(1,(мпф1[[#This Row],[артикул]]='[1]прайс ЗПП'!$B$1:$B$1080)*(мпф1[[#This Row],[Source.Name.1]]='[1]прайс ЗПП'!$A$1:$A$1080),0),4)</f>
        <v>1118.7325439160911</v>
      </c>
      <c r="J2343" s="7">
        <f>мпф1[[#This Row],[цена]]*мпф1[[#This Row],[объем]]</f>
        <v>62746469.082953252</v>
      </c>
      <c r="K2343" s="7">
        <v>4617</v>
      </c>
      <c r="L2343" t="s">
        <v>187</v>
      </c>
    </row>
    <row r="2344" spans="1:12" x14ac:dyDescent="0.35">
      <c r="A2344" t="s">
        <v>151</v>
      </c>
      <c r="B2344" t="s">
        <v>192</v>
      </c>
      <c r="C2344" t="s">
        <v>95</v>
      </c>
      <c r="D2344">
        <f>VLOOKUP(мпф1[[#This Row],[Номенклатура]],[1]!Таблица213[[product_name]:[упаковка]],7,FALSE)</f>
        <v>714</v>
      </c>
      <c r="E2344" t="s">
        <v>32</v>
      </c>
      <c r="F2344" s="7">
        <v>44864.261197059386</v>
      </c>
      <c r="G2344" t="str">
        <f>VLOOKUP(мпф1[[#This Row],[артикул]],[1]!Таблица213[[code]:[упаковка]],4,FALSE)</f>
        <v>ОХЛ</v>
      </c>
      <c r="H2344" t="str">
        <f>VLOOKUP(мпф1[[#This Row],[артикул]],[1]!Таблица213[[code]:[упаковка]],5,FALSE)</f>
        <v>крыло</v>
      </c>
      <c r="I2344" s="7" cm="1">
        <f t="array" ref="I2344">INDEX('[1]прайс ЗПП'!$A$1:$D$1080,MATCH(1,(мпф1[[#This Row],[артикул]]='[1]прайс ЗПП'!$B$1:$B$1080)*(мпф1[[#This Row],[Source.Name.1]]='[1]прайс ЗПП'!$A$1:$A$1080),0),4)</f>
        <v>864.8588524341136</v>
      </c>
      <c r="J2344" s="7">
        <f>мпф1[[#This Row],[цена]]*мпф1[[#This Row],[объем]]</f>
        <v>38801253.454193115</v>
      </c>
      <c r="K2344" s="7">
        <v>18720.72</v>
      </c>
      <c r="L2344" t="s">
        <v>187</v>
      </c>
    </row>
    <row r="2345" spans="1:12" x14ac:dyDescent="0.35">
      <c r="A2345" t="s">
        <v>151</v>
      </c>
      <c r="B2345" t="s">
        <v>202</v>
      </c>
      <c r="C2345" t="s">
        <v>95</v>
      </c>
      <c r="D2345">
        <f>VLOOKUP(мпф1[[#This Row],[Номенклатура]],[1]!Таблица213[[product_name]:[упаковка]],7,FALSE)</f>
        <v>701</v>
      </c>
      <c r="E2345" t="s">
        <v>26</v>
      </c>
      <c r="F2345" s="7">
        <v>4546.3253133567059</v>
      </c>
      <c r="G2345" t="str">
        <f>VLOOKUP(мпф1[[#This Row],[артикул]],[1]!Таблица213[[code]:[упаковка]],4,FALSE)</f>
        <v>ОХЛ</v>
      </c>
      <c r="H2345" t="str">
        <f>VLOOKUP(мпф1[[#This Row],[артикул]],[1]!Таблица213[[code]:[упаковка]],5,FALSE)</f>
        <v>тушка</v>
      </c>
      <c r="I2345" s="7" cm="1">
        <f t="array" ref="I2345">INDEX('[1]прайс ЗПП'!$A$1:$D$1080,MATCH(1,(мпф1[[#This Row],[артикул]]='[1]прайс ЗПП'!$B$1:$B$1080)*(мпф1[[#This Row],[Source.Name.1]]='[1]прайс ЗПП'!$A$1:$A$1080),0),4)</f>
        <v>831.78370925650859</v>
      </c>
      <c r="J2345" s="7">
        <f>мпф1[[#This Row],[цена]]*мпф1[[#This Row],[объем]]</f>
        <v>3781559.3326305994</v>
      </c>
      <c r="K2345" s="7">
        <v>18724.310000000001</v>
      </c>
      <c r="L2345" t="s">
        <v>187</v>
      </c>
    </row>
    <row r="2346" spans="1:12" x14ac:dyDescent="0.35">
      <c r="A2346" t="s">
        <v>151</v>
      </c>
      <c r="B2346" t="s">
        <v>202</v>
      </c>
      <c r="C2346" t="s">
        <v>95</v>
      </c>
      <c r="D2346">
        <f>VLOOKUP(мпф1[[#This Row],[Номенклатура]],[1]!Таблица213[[product_name]:[упаковка]],7,FALSE)</f>
        <v>702</v>
      </c>
      <c r="E2346" t="s">
        <v>72</v>
      </c>
      <c r="F2346" s="7">
        <v>2419.8910282971678</v>
      </c>
      <c r="G2346" t="str">
        <f>VLOOKUP(мпф1[[#This Row],[артикул]],[1]!Таблица213[[code]:[упаковка]],4,FALSE)</f>
        <v>ОХЛ</v>
      </c>
      <c r="H2346" t="str">
        <f>VLOOKUP(мпф1[[#This Row],[артикул]],[1]!Таблица213[[code]:[упаковка]],5,FALSE)</f>
        <v>тушка</v>
      </c>
      <c r="I2346" s="7" cm="1">
        <f t="array" ref="I2346">INDEX('[1]прайс ЗПП'!$A$1:$D$1080,MATCH(1,(мпф1[[#This Row],[артикул]]='[1]прайс ЗПП'!$B$1:$B$1080)*(мпф1[[#This Row],[Source.Name.1]]='[1]прайс ЗПП'!$A$1:$A$1080),0),4)</f>
        <v>800.32562404772534</v>
      </c>
      <c r="J2346" s="7">
        <f>мпф1[[#This Row],[цена]]*мпф1[[#This Row],[объем]]</f>
        <v>1936700.7973494227</v>
      </c>
      <c r="K2346" s="7">
        <v>12474.944</v>
      </c>
      <c r="L2346" t="s">
        <v>187</v>
      </c>
    </row>
    <row r="2347" spans="1:12" x14ac:dyDescent="0.35">
      <c r="A2347" t="s">
        <v>151</v>
      </c>
      <c r="B2347" t="s">
        <v>202</v>
      </c>
      <c r="C2347" t="s">
        <v>95</v>
      </c>
      <c r="D2347">
        <f>VLOOKUP(мпф1[[#This Row],[Номенклатура]],[1]!Таблица213[[product_name]:[упаковка]],7,FALSE)</f>
        <v>710</v>
      </c>
      <c r="E2347" t="s">
        <v>28</v>
      </c>
      <c r="F2347" s="7">
        <v>7574.196415562672</v>
      </c>
      <c r="G2347" t="str">
        <f>VLOOKUP(мпф1[[#This Row],[артикул]],[1]!Таблица213[[code]:[упаковка]],4,FALSE)</f>
        <v>ОХЛ</v>
      </c>
      <c r="H2347" t="str">
        <f>VLOOKUP(мпф1[[#This Row],[артикул]],[1]!Таблица213[[code]:[упаковка]],5,FALSE)</f>
        <v>бедро</v>
      </c>
      <c r="I2347" s="7" cm="1">
        <f t="array" ref="I2347">INDEX('[1]прайс ЗПП'!$A$1:$D$1080,MATCH(1,(мпф1[[#This Row],[артикул]]='[1]прайс ЗПП'!$B$1:$B$1080)*(мпф1[[#This Row],[Source.Name.1]]='[1]прайс ЗПП'!$A$1:$A$1080),0),4)</f>
        <v>848.1474629904244</v>
      </c>
      <c r="J2347" s="7">
        <f>мпф1[[#This Row],[цена]]*мпф1[[#This Row],[объем]]</f>
        <v>6424035.4740506466</v>
      </c>
      <c r="K2347" s="7">
        <v>2496.8999999999996</v>
      </c>
      <c r="L2347" t="s">
        <v>187</v>
      </c>
    </row>
    <row r="2348" spans="1:12" x14ac:dyDescent="0.35">
      <c r="A2348" t="s">
        <v>151</v>
      </c>
      <c r="B2348" t="s">
        <v>202</v>
      </c>
      <c r="C2348" t="s">
        <v>95</v>
      </c>
      <c r="D2348">
        <f>VLOOKUP(мпф1[[#This Row],[Номенклатура]],[1]!Таблица213[[product_name]:[упаковка]],7,FALSE)</f>
        <v>711</v>
      </c>
      <c r="E2348" t="s">
        <v>73</v>
      </c>
      <c r="F2348" s="7">
        <v>1514.4581172309547</v>
      </c>
      <c r="G2348" t="str">
        <f>VLOOKUP(мпф1[[#This Row],[артикул]],[1]!Таблица213[[code]:[упаковка]],4,FALSE)</f>
        <v>ОХЛ</v>
      </c>
      <c r="H2348" t="str">
        <f>VLOOKUP(мпф1[[#This Row],[артикул]],[1]!Таблица213[[code]:[упаковка]],5,FALSE)</f>
        <v>бедро</v>
      </c>
      <c r="I2348" s="7" cm="1">
        <f t="array" ref="I2348">INDEX('[1]прайс ЗПП'!$A$1:$D$1080,MATCH(1,(мпф1[[#This Row],[артикул]]='[1]прайс ЗПП'!$B$1:$B$1080)*(мпф1[[#This Row],[Source.Name.1]]='[1]прайс ЗПП'!$A$1:$A$1080),0),4)</f>
        <v>817.44923356040113</v>
      </c>
      <c r="J2348" s="7">
        <f>мпф1[[#This Row],[цена]]*мпф1[[#This Row],[объем]]</f>
        <v>1237992.627189772</v>
      </c>
      <c r="K2348" s="7">
        <v>24961.74</v>
      </c>
      <c r="L2348" t="s">
        <v>187</v>
      </c>
    </row>
    <row r="2349" spans="1:12" x14ac:dyDescent="0.35">
      <c r="A2349" t="s">
        <v>151</v>
      </c>
      <c r="B2349" t="s">
        <v>202</v>
      </c>
      <c r="C2349" t="s">
        <v>95</v>
      </c>
      <c r="D2349">
        <f>VLOOKUP(мпф1[[#This Row],[Номенклатура]],[1]!Таблица213[[product_name]:[упаковка]],7,FALSE)</f>
        <v>712</v>
      </c>
      <c r="E2349" t="s">
        <v>30</v>
      </c>
      <c r="F2349" s="7">
        <v>4545.0537357786407</v>
      </c>
      <c r="G2349" t="str">
        <f>VLOOKUP(мпф1[[#This Row],[артикул]],[1]!Таблица213[[code]:[упаковка]],4,FALSE)</f>
        <v>ОХЛ</v>
      </c>
      <c r="H2349" t="str">
        <f>VLOOKUP(мпф1[[#This Row],[артикул]],[1]!Таблица213[[code]:[упаковка]],5,FALSE)</f>
        <v>голень</v>
      </c>
      <c r="I2349" s="7" cm="1">
        <f t="array" ref="I2349">INDEX('[1]прайс ЗПП'!$A$1:$D$1080,MATCH(1,(мпф1[[#This Row],[артикул]]='[1]прайс ЗПП'!$B$1:$B$1080)*(мпф1[[#This Row],[Source.Name.1]]='[1]прайс ЗПП'!$A$1:$A$1080),0),4)</f>
        <v>882.08395965504735</v>
      </c>
      <c r="J2349" s="7">
        <f>мпф1[[#This Row],[цена]]*мпф1[[#This Row],[объем]]</f>
        <v>4009118.9961005887</v>
      </c>
      <c r="K2349" s="7">
        <v>2494.0079999999998</v>
      </c>
      <c r="L2349" t="s">
        <v>187</v>
      </c>
    </row>
    <row r="2350" spans="1:12" x14ac:dyDescent="0.35">
      <c r="A2350" t="s">
        <v>151</v>
      </c>
      <c r="B2350" t="s">
        <v>202</v>
      </c>
      <c r="C2350" t="s">
        <v>95</v>
      </c>
      <c r="D2350">
        <f>VLOOKUP(мпф1[[#This Row],[Номенклатура]],[1]!Таблица213[[product_name]:[упаковка]],7,FALSE)</f>
        <v>713</v>
      </c>
      <c r="E2350" t="s">
        <v>74</v>
      </c>
      <c r="F2350" s="7">
        <v>1516.1795115348625</v>
      </c>
      <c r="G2350" t="str">
        <f>VLOOKUP(мпф1[[#This Row],[артикул]],[1]!Таблица213[[code]:[упаковка]],4,FALSE)</f>
        <v>ОХЛ</v>
      </c>
      <c r="H2350" t="str">
        <f>VLOOKUP(мпф1[[#This Row],[артикул]],[1]!Таблица213[[code]:[упаковка]],5,FALSE)</f>
        <v>голень</v>
      </c>
      <c r="I2350" s="7" cm="1">
        <f t="array" ref="I2350">INDEX('[1]прайс ЗПП'!$A$1:$D$1080,MATCH(1,(мпф1[[#This Row],[артикул]]='[1]прайс ЗПП'!$B$1:$B$1080)*(мпф1[[#This Row],[Source.Name.1]]='[1]прайс ЗПП'!$A$1:$A$1080),0),4)</f>
        <v>849.71775061519179</v>
      </c>
      <c r="J2350" s="7">
        <f>мпф1[[#This Row],[цена]]*мпф1[[#This Row],[объем]]</f>
        <v>1288324.6440702437</v>
      </c>
      <c r="K2350" s="7">
        <v>1933.9</v>
      </c>
      <c r="L2350" t="s">
        <v>187</v>
      </c>
    </row>
    <row r="2351" spans="1:12" x14ac:dyDescent="0.35">
      <c r="A2351" t="s">
        <v>151</v>
      </c>
      <c r="B2351" t="s">
        <v>202</v>
      </c>
      <c r="C2351" t="s">
        <v>95</v>
      </c>
      <c r="D2351">
        <f>VLOOKUP(мпф1[[#This Row],[Номенклатура]],[1]!Таблица213[[product_name]:[упаковка]],7,FALSE)</f>
        <v>714</v>
      </c>
      <c r="E2351" t="s">
        <v>32</v>
      </c>
      <c r="F2351" s="7">
        <v>4541.0873564033864</v>
      </c>
      <c r="G2351" t="str">
        <f>VLOOKUP(мпф1[[#This Row],[артикул]],[1]!Таблица213[[code]:[упаковка]],4,FALSE)</f>
        <v>ОХЛ</v>
      </c>
      <c r="H2351" t="str">
        <f>VLOOKUP(мпф1[[#This Row],[артикул]],[1]!Таблица213[[code]:[упаковка]],5,FALSE)</f>
        <v>крыло</v>
      </c>
      <c r="I2351" s="7" cm="1">
        <f t="array" ref="I2351">INDEX('[1]прайс ЗПП'!$A$1:$D$1080,MATCH(1,(мпф1[[#This Row],[артикул]]='[1]прайс ЗПП'!$B$1:$B$1080)*(мпф1[[#This Row],[Source.Name.1]]='[1]прайс ЗПП'!$A$1:$A$1080),0),4)</f>
        <v>864.8588524341136</v>
      </c>
      <c r="J2351" s="7">
        <f>мпф1[[#This Row],[цена]]*мпф1[[#This Row],[объем]]</f>
        <v>3927399.5998620954</v>
      </c>
      <c r="K2351" s="7">
        <v>1934.3999999999999</v>
      </c>
      <c r="L2351" t="s">
        <v>187</v>
      </c>
    </row>
    <row r="2352" spans="1:12" x14ac:dyDescent="0.35">
      <c r="A2352" t="s">
        <v>151</v>
      </c>
      <c r="B2352" t="s">
        <v>202</v>
      </c>
      <c r="C2352" t="s">
        <v>95</v>
      </c>
      <c r="D2352">
        <f>VLOOKUP(мпф1[[#This Row],[Номенклатура]],[1]!Таблица213[[product_name]:[упаковка]],7,FALSE)</f>
        <v>715</v>
      </c>
      <c r="E2352" t="s">
        <v>75</v>
      </c>
      <c r="F2352" s="7">
        <v>1517.1221798441456</v>
      </c>
      <c r="G2352" t="str">
        <f>VLOOKUP(мпф1[[#This Row],[артикул]],[1]!Таблица213[[code]:[упаковка]],4,FALSE)</f>
        <v>ОХЛ</v>
      </c>
      <c r="H2352" t="str">
        <f>VLOOKUP(мпф1[[#This Row],[артикул]],[1]!Таблица213[[code]:[упаковка]],5,FALSE)</f>
        <v>крыло</v>
      </c>
      <c r="I2352" s="7" cm="1">
        <f t="array" ref="I2352">INDEX('[1]прайс ЗПП'!$A$1:$D$1080,MATCH(1,(мпф1[[#This Row],[артикул]]='[1]прайс ЗПП'!$B$1:$B$1080)*(мпф1[[#This Row],[Source.Name.1]]='[1]прайс ЗПП'!$A$1:$A$1080),0),4)</f>
        <v>834.71154717248544</v>
      </c>
      <c r="J2352" s="7">
        <f>мпф1[[#This Row],[цена]]*мпф1[[#This Row],[объем]]</f>
        <v>1266359.4019874006</v>
      </c>
      <c r="K2352" s="7">
        <v>1755.4719664272513</v>
      </c>
      <c r="L2352" t="s">
        <v>187</v>
      </c>
    </row>
    <row r="2353" spans="1:12" x14ac:dyDescent="0.35">
      <c r="A2353" t="s">
        <v>151</v>
      </c>
      <c r="B2353" t="s">
        <v>202</v>
      </c>
      <c r="C2353" t="s">
        <v>95</v>
      </c>
      <c r="D2353">
        <f>VLOOKUP(мпф1[[#This Row],[Номенклатура]],[1]!Таблица213[[product_name]:[упаковка]],7,FALSE)</f>
        <v>718</v>
      </c>
      <c r="E2353" t="s">
        <v>36</v>
      </c>
      <c r="F2353" s="7">
        <v>7572.1471366294481</v>
      </c>
      <c r="G2353" t="str">
        <f>VLOOKUP(мпф1[[#This Row],[артикул]],[1]!Таблица213[[code]:[упаковка]],4,FALSE)</f>
        <v>ОХЛ</v>
      </c>
      <c r="H2353" t="str">
        <f>VLOOKUP(мпф1[[#This Row],[артикул]],[1]!Таблица213[[code]:[упаковка]],5,FALSE)</f>
        <v>филе</v>
      </c>
      <c r="I2353" s="7" cm="1">
        <f t="array" ref="I2353">INDEX('[1]прайс ЗПП'!$A$1:$D$1080,MATCH(1,(мпф1[[#This Row],[артикул]]='[1]прайс ЗПП'!$B$1:$B$1080)*(мпф1[[#This Row],[Source.Name.1]]='[1]прайс ЗПП'!$A$1:$A$1080),0),4)</f>
        <v>1118.7325439160911</v>
      </c>
      <c r="J2353" s="7">
        <f>мпф1[[#This Row],[цена]]*мпф1[[#This Row],[объем]]</f>
        <v>8471207.429068407</v>
      </c>
      <c r="K2353" s="7">
        <v>74880</v>
      </c>
      <c r="L2353" t="s">
        <v>187</v>
      </c>
    </row>
    <row r="2354" spans="1:12" x14ac:dyDescent="0.35">
      <c r="A2354" t="s">
        <v>151</v>
      </c>
      <c r="B2354" t="s">
        <v>202</v>
      </c>
      <c r="C2354" t="s">
        <v>95</v>
      </c>
      <c r="D2354">
        <f>VLOOKUP(мпф1[[#This Row],[Номенклатура]],[1]!Таблица213[[product_name]:[упаковка]],7,FALSE)</f>
        <v>719</v>
      </c>
      <c r="E2354" t="s">
        <v>77</v>
      </c>
      <c r="F2354" s="7">
        <v>3029.3465830378864</v>
      </c>
      <c r="G2354" t="str">
        <f>VLOOKUP(мпф1[[#This Row],[артикул]],[1]!Таблица213[[code]:[упаковка]],4,FALSE)</f>
        <v>ОХЛ</v>
      </c>
      <c r="H2354" t="str">
        <f>VLOOKUP(мпф1[[#This Row],[артикул]],[1]!Таблица213[[code]:[упаковка]],5,FALSE)</f>
        <v>филе</v>
      </c>
      <c r="I2354" s="7" cm="1">
        <f t="array" ref="I2354">INDEX('[1]прайс ЗПП'!$A$1:$D$1080,MATCH(1,(мпф1[[#This Row],[артикул]]='[1]прайс ЗПП'!$B$1:$B$1080)*(мпф1[[#This Row],[Source.Name.1]]='[1]прайс ЗПП'!$A$1:$A$1080),0),4)</f>
        <v>1084.8559479232117</v>
      </c>
      <c r="J2354" s="7">
        <f>мпф1[[#This Row],[цена]]*мпф1[[#This Row],[объем]]</f>
        <v>3286404.6589295086</v>
      </c>
      <c r="K2354" s="7">
        <v>74882.880000000005</v>
      </c>
      <c r="L2354" t="s">
        <v>187</v>
      </c>
    </row>
    <row r="2355" spans="1:12" x14ac:dyDescent="0.35">
      <c r="A2355" t="s">
        <v>151</v>
      </c>
      <c r="B2355" t="s">
        <v>202</v>
      </c>
      <c r="C2355" t="s">
        <v>95</v>
      </c>
      <c r="D2355">
        <f>VLOOKUP(мпф1[[#This Row],[Номенклатура]],[1]!Таблица213[[product_name]:[упаковка]],7,FALSE)</f>
        <v>721</v>
      </c>
      <c r="E2355" t="s">
        <v>183</v>
      </c>
      <c r="F2355" s="7">
        <v>297.55530110407648</v>
      </c>
      <c r="G2355" t="str">
        <f>VLOOKUP(мпф1[[#This Row],[артикул]],[1]!Таблица213[[code]:[упаковка]],4,FALSE)</f>
        <v>ОХЛ</v>
      </c>
      <c r="H2355" t="str">
        <f>VLOOKUP(мпф1[[#This Row],[артикул]],[1]!Таблица213[[code]:[упаковка]],5,FALSE)</f>
        <v>половинка</v>
      </c>
      <c r="I2355" s="7" cm="1">
        <f t="array" ref="I2355">INDEX('[1]прайс ЗПП'!$A$1:$D$1080,MATCH(1,(мпф1[[#This Row],[артикул]]='[1]прайс ЗПП'!$B$1:$B$1080)*(мпф1[[#This Row],[Source.Name.1]]='[1]прайс ЗПП'!$A$1:$A$1080),0),4)</f>
        <v>823.50206029020592</v>
      </c>
      <c r="J2355" s="7">
        <f>мпф1[[#This Row],[цена]]*мпф1[[#This Row],[объем]]</f>
        <v>245037.40350947957</v>
      </c>
      <c r="K2355" s="7">
        <v>62401.015999999996</v>
      </c>
      <c r="L2355" t="s">
        <v>187</v>
      </c>
    </row>
    <row r="2356" spans="1:12" x14ac:dyDescent="0.35">
      <c r="A2356" t="s">
        <v>151</v>
      </c>
      <c r="B2356" t="s">
        <v>202</v>
      </c>
      <c r="C2356" t="s">
        <v>95</v>
      </c>
      <c r="D2356">
        <f>VLOOKUP(мпф1[[#This Row],[Номенклатура]],[1]!Таблица213[[product_name]:[упаковка]],7,FALSE)</f>
        <v>725</v>
      </c>
      <c r="E2356" t="s">
        <v>78</v>
      </c>
      <c r="F2356" s="7">
        <v>305.42248292872216</v>
      </c>
      <c r="G2356" t="str">
        <f>VLOOKUP(мпф1[[#This Row],[артикул]],[1]!Таблица213[[code]:[упаковка]],4,FALSE)</f>
        <v>ОХЛ</v>
      </c>
      <c r="H2356" t="str">
        <f>VLOOKUP(мпф1[[#This Row],[артикул]],[1]!Таблица213[[code]:[упаковка]],5,FALSE)</f>
        <v>грудка</v>
      </c>
      <c r="I2356" s="7" cm="1">
        <f t="array" ref="I2356">INDEX('[1]прайс ЗПП'!$A$1:$D$1080,MATCH(1,(мпф1[[#This Row],[артикул]]='[1]прайс ЗПП'!$B$1:$B$1080)*(мпф1[[#This Row],[Source.Name.1]]='[1]прайс ЗПП'!$A$1:$A$1080),0),4)</f>
        <v>866.56192521659898</v>
      </c>
      <c r="J2356" s="7">
        <f>мпф1[[#This Row],[цена]]*мпф1[[#This Row],[объем]]</f>
        <v>264667.49481114733</v>
      </c>
      <c r="K2356" s="7">
        <v>74874.400000000009</v>
      </c>
      <c r="L2356" t="s">
        <v>187</v>
      </c>
    </row>
    <row r="2357" spans="1:12" x14ac:dyDescent="0.35">
      <c r="A2357" t="s">
        <v>151</v>
      </c>
      <c r="B2357" t="s">
        <v>202</v>
      </c>
      <c r="C2357" t="s">
        <v>95</v>
      </c>
      <c r="D2357">
        <f>VLOOKUP(мпф1[[#This Row],[Номенклатура]],[1]!Таблица213[[product_name]:[упаковка]],7,FALSE)</f>
        <v>730</v>
      </c>
      <c r="E2357" t="s">
        <v>45</v>
      </c>
      <c r="F2357" s="7">
        <v>153.08113631180797</v>
      </c>
      <c r="G2357" t="str">
        <f>VLOOKUP(мпф1[[#This Row],[артикул]],[1]!Таблица213[[code]:[упаковка]],4,FALSE)</f>
        <v>ОХЛ</v>
      </c>
      <c r="H2357" t="str">
        <f>VLOOKUP(мпф1[[#This Row],[артикул]],[1]!Таблица213[[code]:[упаковка]],5,FALSE)</f>
        <v>желудки</v>
      </c>
      <c r="I2357" s="7" cm="1">
        <f t="array" ref="I2357">INDEX('[1]прайс ЗПП'!$A$1:$D$1080,MATCH(1,(мпф1[[#This Row],[артикул]]='[1]прайс ЗПП'!$B$1:$B$1080)*(мпф1[[#This Row],[Source.Name.1]]='[1]прайс ЗПП'!$A$1:$A$1080),0),4)</f>
        <v>562.95922128110215</v>
      </c>
      <c r="J2357" s="7">
        <f>мпф1[[#This Row],[цена]]*мпф1[[#This Row],[объем]]</f>
        <v>86178.437290921662</v>
      </c>
      <c r="K2357" s="7">
        <v>56157.766000000003</v>
      </c>
      <c r="L2357" t="s">
        <v>187</v>
      </c>
    </row>
    <row r="2358" spans="1:12" x14ac:dyDescent="0.35">
      <c r="A2358" t="s">
        <v>151</v>
      </c>
      <c r="B2358" t="s">
        <v>202</v>
      </c>
      <c r="C2358" t="s">
        <v>95</v>
      </c>
      <c r="D2358">
        <f>VLOOKUP(мпф1[[#This Row],[Номенклатура]],[1]!Таблица213[[product_name]:[упаковка]],7,FALSE)</f>
        <v>731</v>
      </c>
      <c r="E2358" t="s">
        <v>81</v>
      </c>
      <c r="F2358" s="7">
        <v>603.26198928579424</v>
      </c>
      <c r="G2358" t="str">
        <f>VLOOKUP(мпф1[[#This Row],[артикул]],[1]!Таблица213[[code]:[упаковка]],4,FALSE)</f>
        <v>ОХЛ</v>
      </c>
      <c r="H2358" t="str">
        <f>VLOOKUP(мпф1[[#This Row],[артикул]],[1]!Таблица213[[code]:[упаковка]],5,FALSE)</f>
        <v>желудки</v>
      </c>
      <c r="I2358" s="7" cm="1">
        <f t="array" ref="I2358">INDEX('[1]прайс ЗПП'!$A$1:$D$1080,MATCH(1,(мпф1[[#This Row],[артикул]]='[1]прайс ЗПП'!$B$1:$B$1080)*(мпф1[[#This Row],[Source.Name.1]]='[1]прайс ЗПП'!$A$1:$A$1080),0),4)</f>
        <v>542.06451977289544</v>
      </c>
      <c r="J2358" s="7">
        <f>мпф1[[#This Row],[цена]]*мпф1[[#This Row],[объем]]</f>
        <v>327006.92051944567</v>
      </c>
      <c r="K2358" s="7">
        <v>5058</v>
      </c>
      <c r="L2358" t="s">
        <v>187</v>
      </c>
    </row>
    <row r="2359" spans="1:12" x14ac:dyDescent="0.35">
      <c r="A2359" t="s">
        <v>151</v>
      </c>
      <c r="B2359" t="s">
        <v>202</v>
      </c>
      <c r="C2359" t="s">
        <v>95</v>
      </c>
      <c r="D2359">
        <f>VLOOKUP(мпф1[[#This Row],[Номенклатура]],[1]!Таблица213[[product_name]:[упаковка]],7,FALSE)</f>
        <v>732</v>
      </c>
      <c r="E2359" t="s">
        <v>47</v>
      </c>
      <c r="F2359" s="7">
        <v>303.70313790374746</v>
      </c>
      <c r="G2359" t="str">
        <f>VLOOKUP(мпф1[[#This Row],[артикул]],[1]!Таблица213[[code]:[упаковка]],4,FALSE)</f>
        <v>ОХЛ</v>
      </c>
      <c r="H2359" t="str">
        <f>VLOOKUP(мпф1[[#This Row],[артикул]],[1]!Таблица213[[code]:[упаковка]],5,FALSE)</f>
        <v>печень</v>
      </c>
      <c r="I2359" s="7" cm="1">
        <f t="array" ref="I2359">INDEX('[1]прайс ЗПП'!$A$1:$D$1080,MATCH(1,(мпф1[[#This Row],[артикул]]='[1]прайс ЗПП'!$B$1:$B$1080)*(мпф1[[#This Row],[Source.Name.1]]='[1]прайс ЗПП'!$A$1:$A$1080),0),4)</f>
        <v>538.72957446855617</v>
      </c>
      <c r="J2359" s="7">
        <f>мпф1[[#This Row],[цена]]*мпф1[[#This Row],[объем]]</f>
        <v>163613.86224765109</v>
      </c>
      <c r="K2359" s="7">
        <v>2700.7000000000003</v>
      </c>
      <c r="L2359" t="s">
        <v>187</v>
      </c>
    </row>
    <row r="2360" spans="1:12" x14ac:dyDescent="0.35">
      <c r="A2360" t="s">
        <v>151</v>
      </c>
      <c r="B2360" t="s">
        <v>202</v>
      </c>
      <c r="C2360" t="s">
        <v>95</v>
      </c>
      <c r="D2360">
        <f>VLOOKUP(мпф1[[#This Row],[Номенклатура]],[1]!Таблица213[[product_name]:[упаковка]],7,FALSE)</f>
        <v>733</v>
      </c>
      <c r="E2360" t="s">
        <v>82</v>
      </c>
      <c r="F2360" s="7">
        <v>1510.5235016791653</v>
      </c>
      <c r="G2360" t="str">
        <f>VLOOKUP(мпф1[[#This Row],[артикул]],[1]!Таблица213[[code]:[упаковка]],4,FALSE)</f>
        <v>ОХЛ</v>
      </c>
      <c r="H2360" t="str">
        <f>VLOOKUP(мпф1[[#This Row],[артикул]],[1]!Таблица213[[code]:[упаковка]],5,FALSE)</f>
        <v>печень</v>
      </c>
      <c r="I2360" s="7" cm="1">
        <f t="array" ref="I2360">INDEX('[1]прайс ЗПП'!$A$1:$D$1080,MATCH(1,(мпф1[[#This Row],[артикул]]='[1]прайс ЗПП'!$B$1:$B$1080)*(мпф1[[#This Row],[Source.Name.1]]='[1]прайс ЗПП'!$A$1:$A$1080),0),4)</f>
        <v>516.16428154580342</v>
      </c>
      <c r="J2360" s="7">
        <f>мпф1[[#This Row],[цена]]*мпф1[[#This Row],[объем]]</f>
        <v>779678.27800227748</v>
      </c>
      <c r="K2360" s="7">
        <v>8419.9500000000007</v>
      </c>
      <c r="L2360" t="s">
        <v>187</v>
      </c>
    </row>
    <row r="2361" spans="1:12" x14ac:dyDescent="0.35">
      <c r="A2361" t="s">
        <v>151</v>
      </c>
      <c r="B2361" t="s">
        <v>202</v>
      </c>
      <c r="C2361" t="s">
        <v>95</v>
      </c>
      <c r="D2361">
        <f>VLOOKUP(мпф1[[#This Row],[Номенклатура]],[1]!Таблица213[[product_name]:[упаковка]],7,FALSE)</f>
        <v>734</v>
      </c>
      <c r="E2361" t="s">
        <v>49</v>
      </c>
      <c r="F2361" s="7">
        <v>145.48671290950472</v>
      </c>
      <c r="G2361" t="str">
        <f>VLOOKUP(мпф1[[#This Row],[артикул]],[1]!Таблица213[[code]:[упаковка]],4,FALSE)</f>
        <v>ОХЛ</v>
      </c>
      <c r="H2361" t="str">
        <f>VLOOKUP(мпф1[[#This Row],[артикул]],[1]!Таблица213[[code]:[упаковка]],5,FALSE)</f>
        <v>сердце</v>
      </c>
      <c r="I2361" s="7" cm="1">
        <f t="array" ref="I2361">INDEX('[1]прайс ЗПП'!$A$1:$D$1080,MATCH(1,(мпф1[[#This Row],[артикул]]='[1]прайс ЗПП'!$B$1:$B$1080)*(мпф1[[#This Row],[Source.Name.1]]='[1]прайс ЗПП'!$A$1:$A$1080),0),4)</f>
        <v>899.68261842380946</v>
      </c>
      <c r="J2361" s="7">
        <f>мпф1[[#This Row],[цена]]*мпф1[[#This Row],[объем]]</f>
        <v>130891.86681629624</v>
      </c>
      <c r="K2361" s="7">
        <v>1687.32</v>
      </c>
      <c r="L2361" t="s">
        <v>187</v>
      </c>
    </row>
    <row r="2362" spans="1:12" x14ac:dyDescent="0.35">
      <c r="A2362" t="s">
        <v>151</v>
      </c>
      <c r="B2362" t="s">
        <v>202</v>
      </c>
      <c r="C2362" t="s">
        <v>95</v>
      </c>
      <c r="D2362">
        <f>VLOOKUP(мпф1[[#This Row],[Номенклатура]],[1]!Таблица213[[product_name]:[упаковка]],7,FALSE)</f>
        <v>735</v>
      </c>
      <c r="E2362" t="s">
        <v>83</v>
      </c>
      <c r="F2362" s="7">
        <v>592.23939926229502</v>
      </c>
      <c r="G2362" t="str">
        <f>VLOOKUP(мпф1[[#This Row],[артикул]],[1]!Таблица213[[code]:[упаковка]],4,FALSE)</f>
        <v>ОХЛ</v>
      </c>
      <c r="H2362" t="str">
        <f>VLOOKUP(мпф1[[#This Row],[артикул]],[1]!Таблица213[[code]:[упаковка]],5,FALSE)</f>
        <v>сердце</v>
      </c>
      <c r="I2362" s="7" cm="1">
        <f t="array" ref="I2362">INDEX('[1]прайс ЗПП'!$A$1:$D$1080,MATCH(1,(мпф1[[#This Row],[артикул]]='[1]прайс ЗПП'!$B$1:$B$1080)*(мпф1[[#This Row],[Source.Name.1]]='[1]прайс ЗПП'!$A$1:$A$1080),0),4)</f>
        <v>873.81208061056566</v>
      </c>
      <c r="J2362" s="7">
        <f>мпф1[[#This Row],[цена]]*мпф1[[#This Row],[объем]]</f>
        <v>517505.94168893754</v>
      </c>
      <c r="K2362" s="7">
        <v>5056.5649999999996</v>
      </c>
      <c r="L2362" t="s">
        <v>187</v>
      </c>
    </row>
    <row r="2363" spans="1:12" x14ac:dyDescent="0.35">
      <c r="A2363" t="s">
        <v>151</v>
      </c>
      <c r="B2363" t="s">
        <v>202</v>
      </c>
      <c r="C2363" t="s">
        <v>95</v>
      </c>
      <c r="D2363">
        <f>VLOOKUP(мпф1[[#This Row],[Номенклатура]],[1]!Таблица213[[product_name]:[упаковка]],7,FALSE)</f>
        <v>952</v>
      </c>
      <c r="E2363" t="s">
        <v>86</v>
      </c>
      <c r="F2363" s="7">
        <v>544.63036178172752</v>
      </c>
      <c r="G2363" t="str">
        <f>VLOOKUP(мпф1[[#This Row],[артикул]],[1]!Таблица213[[code]:[упаковка]],4,FALSE)</f>
        <v>ОХЛ</v>
      </c>
      <c r="H2363" t="str">
        <f>VLOOKUP(мпф1[[#This Row],[артикул]],[1]!Таблица213[[code]:[упаковка]],5,FALSE)</f>
        <v>голень</v>
      </c>
      <c r="I2363" s="7" cm="1">
        <f t="array" ref="I2363">INDEX('[1]прайс ЗПП'!$A$1:$D$1080,MATCH(1,(мпф1[[#This Row],[артикул]]='[1]прайс ЗПП'!$B$1:$B$1080)*(мпф1[[#This Row],[Source.Name.1]]='[1]прайс ЗПП'!$A$1:$A$1080),0),4)</f>
        <v>893.17981197351094</v>
      </c>
      <c r="J2363" s="7">
        <f>мпф1[[#This Row],[цена]]*мпф1[[#This Row],[объем]]</f>
        <v>486452.84413126862</v>
      </c>
      <c r="K2363" s="7">
        <v>1687.4</v>
      </c>
      <c r="L2363" t="s">
        <v>187</v>
      </c>
    </row>
    <row r="2364" spans="1:12" x14ac:dyDescent="0.35">
      <c r="A2364" t="s">
        <v>151</v>
      </c>
      <c r="B2364" t="s">
        <v>202</v>
      </c>
      <c r="C2364" t="s">
        <v>95</v>
      </c>
      <c r="D2364">
        <f>VLOOKUP(мпф1[[#This Row],[Номенклатура]],[1]!Таблица213[[product_name]:[упаковка]],7,FALSE)</f>
        <v>953</v>
      </c>
      <c r="E2364" t="s">
        <v>87</v>
      </c>
      <c r="F2364" s="7">
        <v>548.24916817230383</v>
      </c>
      <c r="G2364" t="str">
        <f>VLOOKUP(мпф1[[#This Row],[артикул]],[1]!Таблица213[[code]:[упаковка]],4,FALSE)</f>
        <v>ОХЛ</v>
      </c>
      <c r="H2364" t="str">
        <f>VLOOKUP(мпф1[[#This Row],[артикул]],[1]!Таблица213[[code]:[упаковка]],5,FALSE)</f>
        <v>бедро</v>
      </c>
      <c r="I2364" s="7" cm="1">
        <f t="array" ref="I2364">INDEX('[1]прайс ЗПП'!$A$1:$D$1080,MATCH(1,(мпф1[[#This Row],[артикул]]='[1]прайс ЗПП'!$B$1:$B$1080)*(мпф1[[#This Row],[Source.Name.1]]='[1]прайс ЗПП'!$A$1:$A$1080),0),4)</f>
        <v>907.72145367885093</v>
      </c>
      <c r="J2364" s="7">
        <f>мпф1[[#This Row],[цена]]*мпф1[[#This Row],[объем]]</f>
        <v>497657.53191158443</v>
      </c>
      <c r="K2364" s="7">
        <v>5057.6869999999999</v>
      </c>
      <c r="L2364" t="s">
        <v>187</v>
      </c>
    </row>
    <row r="2365" spans="1:12" x14ac:dyDescent="0.35">
      <c r="A2365" t="s">
        <v>151</v>
      </c>
      <c r="B2365" t="s">
        <v>202</v>
      </c>
      <c r="C2365" t="s">
        <v>95</v>
      </c>
      <c r="D2365">
        <f>VLOOKUP(мпф1[[#This Row],[Номенклатура]],[1]!Таблица213[[product_name]:[упаковка]],7,FALSE)</f>
        <v>958</v>
      </c>
      <c r="E2365" t="s">
        <v>58</v>
      </c>
      <c r="F2365" s="7">
        <v>4548.5244059840334</v>
      </c>
      <c r="G2365" t="str">
        <f>VLOOKUP(мпф1[[#This Row],[артикул]],[1]!Таблица213[[code]:[упаковка]],4,FALSE)</f>
        <v>ОХЛ</v>
      </c>
      <c r="H2365" t="str">
        <f>VLOOKUP(мпф1[[#This Row],[артикул]],[1]!Таблица213[[code]:[упаковка]],5,FALSE)</f>
        <v>табак</v>
      </c>
      <c r="I2365" s="7" cm="1">
        <f t="array" ref="I2365">INDEX('[1]прайс ЗПП'!$A$1:$D$1080,MATCH(1,(мпф1[[#This Row],[артикул]]='[1]прайс ЗПП'!$B$1:$B$1080)*(мпф1[[#This Row],[Source.Name.1]]='[1]прайс ЗПП'!$A$1:$A$1080),0),4)</f>
        <v>782.08453576687157</v>
      </c>
      <c r="J2365" s="7">
        <f>мпф1[[#This Row],[цена]]*мпф1[[#This Row],[объем]]</f>
        <v>3557330.5984783079</v>
      </c>
      <c r="K2365" s="7">
        <v>1493.8600000000001</v>
      </c>
      <c r="L2365" t="s">
        <v>187</v>
      </c>
    </row>
    <row r="2366" spans="1:12" x14ac:dyDescent="0.35">
      <c r="A2366" t="s">
        <v>151</v>
      </c>
      <c r="B2366" t="s">
        <v>202</v>
      </c>
      <c r="C2366" t="s">
        <v>95</v>
      </c>
      <c r="D2366">
        <f>VLOOKUP(мпф1[[#This Row],[Номенклатура]],[1]!Таблица213[[product_name]:[упаковка]],7,FALSE)</f>
        <v>960</v>
      </c>
      <c r="E2366" t="s">
        <v>189</v>
      </c>
      <c r="F2366" s="7">
        <v>305.47569726153955</v>
      </c>
      <c r="G2366" t="str">
        <f>VLOOKUP(мпф1[[#This Row],[артикул]],[1]!Таблица213[[code]:[упаковка]],4,FALSE)</f>
        <v>ОХЛ</v>
      </c>
      <c r="H2366" t="str">
        <f>VLOOKUP(мпф1[[#This Row],[артикул]],[1]!Таблица213[[code]:[упаковка]],5,FALSE)</f>
        <v>крыло</v>
      </c>
      <c r="I2366" s="7" cm="1">
        <f t="array" ref="I2366">INDEX('[1]прайс ЗПП'!$A$1:$D$1080,MATCH(1,(мпф1[[#This Row],[артикул]]='[1]прайс ЗПП'!$B$1:$B$1080)*(мпф1[[#This Row],[Source.Name.1]]='[1]прайс ЗПП'!$A$1:$A$1080),0),4)</f>
        <v>856.67509288490965</v>
      </c>
      <c r="J2366" s="7">
        <f>мпф1[[#This Row],[цена]]*мпф1[[#This Row],[объем]]</f>
        <v>261693.42132561194</v>
      </c>
      <c r="K2366" s="7">
        <v>8428.7800000000007</v>
      </c>
      <c r="L2366" t="s">
        <v>187</v>
      </c>
    </row>
    <row r="2367" spans="1:12" x14ac:dyDescent="0.35">
      <c r="A2367" t="s">
        <v>151</v>
      </c>
      <c r="B2367" t="s">
        <v>202</v>
      </c>
      <c r="C2367" t="s">
        <v>95</v>
      </c>
      <c r="D2367">
        <f>VLOOKUP(мпф1[[#This Row],[Номенклатура]],[1]!Таблица213[[product_name]:[упаковка]],7,FALSE)</f>
        <v>961</v>
      </c>
      <c r="E2367" t="s">
        <v>89</v>
      </c>
      <c r="F2367" s="7">
        <v>302.56399443698439</v>
      </c>
      <c r="G2367" t="str">
        <f>VLOOKUP(мпф1[[#This Row],[артикул]],[1]!Таблица213[[code]:[упаковка]],4,FALSE)</f>
        <v>ОХЛ</v>
      </c>
      <c r="H2367" t="str">
        <f>VLOOKUP(мпф1[[#This Row],[артикул]],[1]!Таблица213[[code]:[упаковка]],5,FALSE)</f>
        <v>табак</v>
      </c>
      <c r="I2367" s="7" cm="1">
        <f t="array" ref="I2367">INDEX('[1]прайс ЗПП'!$A$1:$D$1080,MATCH(1,(мпф1[[#This Row],[артикул]]='[1]прайс ЗПП'!$B$1:$B$1080)*(мпф1[[#This Row],[Source.Name.1]]='[1]прайс ЗПП'!$A$1:$A$1080),0),4)</f>
        <v>771.34790253845608</v>
      </c>
      <c r="J2367" s="7">
        <f>мпф1[[#This Row],[цена]]*мпф1[[#This Row],[объем]]</f>
        <v>233382.10249262501</v>
      </c>
      <c r="K2367" s="7">
        <v>3375</v>
      </c>
      <c r="L2367" t="s">
        <v>187</v>
      </c>
    </row>
    <row r="2368" spans="1:12" x14ac:dyDescent="0.35">
      <c r="A2368" t="s">
        <v>151</v>
      </c>
      <c r="B2368" t="s">
        <v>97</v>
      </c>
      <c r="C2368" t="s">
        <v>97</v>
      </c>
      <c r="D2368">
        <f>VLOOKUP(мпф1[[#This Row],[Номенклатура]],[1]!Таблица213[[product_name]:[упаковка]],7,FALSE)</f>
        <v>978</v>
      </c>
      <c r="E2368" t="s">
        <v>98</v>
      </c>
      <c r="F2368" s="7">
        <v>6150.9107180708379</v>
      </c>
      <c r="G2368" t="str">
        <f>VLOOKUP(мпф1[[#This Row],[артикул]],[1]!Таблица213[[code]:[упаковка]],4,FALSE)</f>
        <v>ОХЛ</v>
      </c>
      <c r="H2368" t="str">
        <f>VLOOKUP(мпф1[[#This Row],[артикул]],[1]!Таблица213[[code]:[упаковка]],5,FALSE)</f>
        <v>тушка</v>
      </c>
      <c r="I2368" s="7" cm="1">
        <f t="array" ref="I2368">INDEX('[1]прайс ЗПП'!$A$1:$D$1080,MATCH(1,(мпф1[[#This Row],[артикул]]='[1]прайс ЗПП'!$B$1:$B$1080)*(мпф1[[#This Row],[Source.Name.1]]='[1]прайс ЗПП'!$A$1:$A$1080),0),4)</f>
        <v>646.39442393828836</v>
      </c>
      <c r="J2368" s="7">
        <f>мпф1[[#This Row],[цена]]*мпф1[[#This Row],[объем]]</f>
        <v>3975914.390303243</v>
      </c>
      <c r="K2368" s="7">
        <v>338.8</v>
      </c>
      <c r="L2368" t="s">
        <v>187</v>
      </c>
    </row>
    <row r="2369" spans="1:12" x14ac:dyDescent="0.35">
      <c r="A2369" t="s">
        <v>151</v>
      </c>
      <c r="B2369" t="s">
        <v>97</v>
      </c>
      <c r="C2369" t="s">
        <v>97</v>
      </c>
      <c r="D2369">
        <f>VLOOKUP(мпф1[[#This Row],[Номенклатура]],[1]!Таблица213[[product_name]:[упаковка]],7,FALSE)</f>
        <v>981</v>
      </c>
      <c r="E2369" t="s">
        <v>203</v>
      </c>
      <c r="F2369" s="7">
        <v>1029.4757648942414</v>
      </c>
      <c r="G2369" t="str">
        <f>VLOOKUP(мпф1[[#This Row],[артикул]],[1]!Таблица213[[code]:[упаковка]],4,FALSE)</f>
        <v>ОХЛ</v>
      </c>
      <c r="H2369" t="str">
        <f>VLOOKUP(мпф1[[#This Row],[артикул]],[1]!Таблица213[[code]:[упаковка]],5,FALSE)</f>
        <v>крыло</v>
      </c>
      <c r="I2369" s="7" cm="1">
        <f t="array" ref="I2369">INDEX('[1]прайс ЗПП'!$A$1:$D$1080,MATCH(1,(мпф1[[#This Row],[артикул]]='[1]прайс ЗПП'!$B$1:$B$1080)*(мпф1[[#This Row],[Source.Name.1]]='[1]прайс ЗПП'!$A$1:$A$1080),0),4)</f>
        <v>686.08357804387072</v>
      </c>
      <c r="J2369" s="7">
        <f>мпф1[[#This Row],[цена]]*мпф1[[#This Row],[объем]]</f>
        <v>706306.4162880918</v>
      </c>
      <c r="K2369" s="7">
        <v>338.72499999999997</v>
      </c>
      <c r="L2369" t="s">
        <v>187</v>
      </c>
    </row>
    <row r="2370" spans="1:12" x14ac:dyDescent="0.35">
      <c r="A2370" t="s">
        <v>151</v>
      </c>
      <c r="B2370" t="s">
        <v>97</v>
      </c>
      <c r="C2370" t="s">
        <v>97</v>
      </c>
      <c r="D2370">
        <f>VLOOKUP(мпф1[[#This Row],[Номенклатура]],[1]!Таблица213[[product_name]:[упаковка]],7,FALSE)</f>
        <v>1615</v>
      </c>
      <c r="E2370" t="s">
        <v>204</v>
      </c>
      <c r="F2370" s="7">
        <v>1020.5409087453863</v>
      </c>
      <c r="G2370" t="str">
        <f>VLOOKUP(мпф1[[#This Row],[артикул]],[1]!Таблица213[[code]:[упаковка]],4,FALSE)</f>
        <v>ОХЛ</v>
      </c>
      <c r="H2370" t="str">
        <f>VLOOKUP(мпф1[[#This Row],[артикул]],[1]!Таблица213[[code]:[упаковка]],5,FALSE)</f>
        <v>голень</v>
      </c>
      <c r="I2370" s="7" cm="1">
        <f t="array" ref="I2370">INDEX('[1]прайс ЗПП'!$A$1:$D$1080,MATCH(1,(мпф1[[#This Row],[артикул]]='[1]прайс ЗПП'!$B$1:$B$1080)*(мпф1[[#This Row],[Source.Name.1]]='[1]прайс ЗПП'!$A$1:$A$1080),0),4)</f>
        <v>679.94339947746835</v>
      </c>
      <c r="J2370" s="7">
        <f>мпф1[[#This Row],[цена]]*мпф1[[#This Row],[объем]]</f>
        <v>693910.05479816278</v>
      </c>
      <c r="K2370" s="7">
        <v>166</v>
      </c>
      <c r="L2370" t="s">
        <v>187</v>
      </c>
    </row>
    <row r="2371" spans="1:12" x14ac:dyDescent="0.35">
      <c r="A2371" t="s">
        <v>151</v>
      </c>
      <c r="B2371" t="s">
        <v>97</v>
      </c>
      <c r="C2371" t="s">
        <v>97</v>
      </c>
      <c r="D2371">
        <f>VLOOKUP(мпф1[[#This Row],[Номенклатура]],[1]!Таблица213[[product_name]:[упаковка]],7,FALSE)</f>
        <v>984</v>
      </c>
      <c r="E2371" t="s">
        <v>101</v>
      </c>
      <c r="F2371" s="7">
        <v>2049.4838611169894</v>
      </c>
      <c r="G2371" t="str">
        <f>VLOOKUP(мпф1[[#This Row],[артикул]],[1]!Таблица213[[code]:[упаковка]],4,FALSE)</f>
        <v>ОХЛ</v>
      </c>
      <c r="H2371" t="str">
        <f>VLOOKUP(мпф1[[#This Row],[артикул]],[1]!Таблица213[[code]:[упаковка]],5,FALSE)</f>
        <v>четвертина</v>
      </c>
      <c r="I2371" s="7" cm="1">
        <f t="array" ref="I2371">INDEX('[1]прайс ЗПП'!$A$1:$D$1080,MATCH(1,(мпф1[[#This Row],[артикул]]='[1]прайс ЗПП'!$B$1:$B$1080)*(мпф1[[#This Row],[Source.Name.1]]='[1]прайс ЗПП'!$A$1:$A$1080),0),4)</f>
        <v>732.85958891895325</v>
      </c>
      <c r="J2371" s="7">
        <f>мпф1[[#This Row],[цена]]*мпф1[[#This Row],[объем]]</f>
        <v>1501983.8999542259</v>
      </c>
      <c r="K2371" s="7">
        <v>674.6155292479109</v>
      </c>
      <c r="L2371" t="s">
        <v>187</v>
      </c>
    </row>
    <row r="2372" spans="1:12" x14ac:dyDescent="0.35">
      <c r="A2372" t="s">
        <v>151</v>
      </c>
      <c r="B2372" t="s">
        <v>97</v>
      </c>
      <c r="C2372" t="s">
        <v>97</v>
      </c>
      <c r="D2372">
        <f>VLOOKUP(мпф1[[#This Row],[Номенклатура]],[1]!Таблица213[[product_name]:[упаковка]],7,FALSE)</f>
        <v>978</v>
      </c>
      <c r="E2372" t="s">
        <v>98</v>
      </c>
      <c r="F2372" s="7">
        <v>2555.450829729913</v>
      </c>
      <c r="G2372" t="str">
        <f>VLOOKUP(мпф1[[#This Row],[артикул]],[1]!Таблица213[[code]:[упаковка]],4,FALSE)</f>
        <v>ОХЛ</v>
      </c>
      <c r="H2372" t="str">
        <f>VLOOKUP(мпф1[[#This Row],[артикул]],[1]!Таблица213[[code]:[упаковка]],5,FALSE)</f>
        <v>тушка</v>
      </c>
      <c r="I2372" s="7" cm="1">
        <f t="array" ref="I2372">INDEX('[1]прайс ЗПП'!$A$1:$D$1080,MATCH(1,(мпф1[[#This Row],[артикул]]='[1]прайс ЗПП'!$B$1:$B$1080)*(мпф1[[#This Row],[Source.Name.1]]='[1]прайс ЗПП'!$A$1:$A$1080),0),4)</f>
        <v>646.39442393828836</v>
      </c>
      <c r="J2372" s="7">
        <f>мпф1[[#This Row],[цена]]*мпф1[[#This Row],[объем]]</f>
        <v>1651829.166985888</v>
      </c>
      <c r="K2372" s="7">
        <v>335.4</v>
      </c>
      <c r="L2372" t="s">
        <v>187</v>
      </c>
    </row>
    <row r="2373" spans="1:12" x14ac:dyDescent="0.35">
      <c r="A2373" t="s">
        <v>151</v>
      </c>
      <c r="B2373" t="s">
        <v>97</v>
      </c>
      <c r="C2373" t="s">
        <v>97</v>
      </c>
      <c r="D2373">
        <f>VLOOKUP(мпф1[[#This Row],[Номенклатура]],[1]!Таблица213[[product_name]:[упаковка]],7,FALSE)</f>
        <v>982</v>
      </c>
      <c r="E2373" t="s">
        <v>100</v>
      </c>
      <c r="F2373" s="7">
        <v>3073.9183998355011</v>
      </c>
      <c r="G2373" t="str">
        <f>VLOOKUP(мпф1[[#This Row],[артикул]],[1]!Таблица213[[code]:[упаковка]],4,FALSE)</f>
        <v>ОХЛ</v>
      </c>
      <c r="H2373" t="str">
        <f>VLOOKUP(мпф1[[#This Row],[артикул]],[1]!Таблица213[[code]:[упаковка]],5,FALSE)</f>
        <v>филе</v>
      </c>
      <c r="I2373" s="7" cm="1">
        <f t="array" ref="I2373">INDEX('[1]прайс ЗПП'!$A$1:$D$1080,MATCH(1,(мпф1[[#This Row],[артикул]]='[1]прайс ЗПП'!$B$1:$B$1080)*(мпф1[[#This Row],[Source.Name.1]]='[1]прайс ЗПП'!$A$1:$A$1080),0),4)</f>
        <v>842.25403061632699</v>
      </c>
      <c r="J2373" s="7">
        <f>мпф1[[#This Row],[цена]]*мпф1[[#This Row],[объем]]</f>
        <v>2589020.1620471408</v>
      </c>
      <c r="K2373" s="7">
        <v>1688.3999999999999</v>
      </c>
      <c r="L2373" t="s">
        <v>187</v>
      </c>
    </row>
    <row r="2374" spans="1:12" x14ac:dyDescent="0.35">
      <c r="A2374" t="s">
        <v>151</v>
      </c>
      <c r="B2374" t="s">
        <v>97</v>
      </c>
      <c r="C2374" t="s">
        <v>97</v>
      </c>
      <c r="D2374">
        <f>VLOOKUP(мпф1[[#This Row],[Номенклатура]],[1]!Таблица213[[product_name]:[упаковка]],7,FALSE)</f>
        <v>983</v>
      </c>
      <c r="E2374" t="s">
        <v>181</v>
      </c>
      <c r="F2374" s="7">
        <v>2055.1583144830861</v>
      </c>
      <c r="G2374" t="str">
        <f>VLOOKUP(мпф1[[#This Row],[артикул]],[1]!Таблица213[[code]:[упаковка]],4,FALSE)</f>
        <v>ОХЛ</v>
      </c>
      <c r="H2374" t="str">
        <f>VLOOKUP(мпф1[[#This Row],[артикул]],[1]!Таблица213[[code]:[упаковка]],5,FALSE)</f>
        <v>грудка</v>
      </c>
      <c r="I2374" s="7" cm="1">
        <f t="array" ref="I2374">INDEX('[1]прайс ЗПП'!$A$1:$D$1080,MATCH(1,(мпф1[[#This Row],[артикул]]='[1]прайс ЗПП'!$B$1:$B$1080)*(мпф1[[#This Row],[Source.Name.1]]='[1]прайс ЗПП'!$A$1:$A$1080),0),4)</f>
        <v>981.50324200421039</v>
      </c>
      <c r="J2374" s="7">
        <f>мпф1[[#This Row],[цена]]*мпф1[[#This Row],[объем]]</f>
        <v>2017144.5484970575</v>
      </c>
      <c r="K2374" s="7">
        <v>154.89458527299277</v>
      </c>
      <c r="L2374" t="s">
        <v>187</v>
      </c>
    </row>
    <row r="2375" spans="1:12" x14ac:dyDescent="0.35">
      <c r="A2375" t="s">
        <v>151</v>
      </c>
      <c r="B2375" t="s">
        <v>97</v>
      </c>
      <c r="C2375" t="s">
        <v>97</v>
      </c>
      <c r="D2375">
        <f>VLOOKUP(мпф1[[#This Row],[Номенклатура]],[1]!Таблица213[[product_name]:[упаковка]],7,FALSE)</f>
        <v>978</v>
      </c>
      <c r="E2375" t="s">
        <v>98</v>
      </c>
      <c r="F2375" s="7">
        <v>2050.303572690279</v>
      </c>
      <c r="G2375" t="str">
        <f>VLOOKUP(мпф1[[#This Row],[артикул]],[1]!Таблица213[[code]:[упаковка]],4,FALSE)</f>
        <v>ОХЛ</v>
      </c>
      <c r="H2375" t="str">
        <f>VLOOKUP(мпф1[[#This Row],[артикул]],[1]!Таблица213[[code]:[упаковка]],5,FALSE)</f>
        <v>тушка</v>
      </c>
      <c r="I2375" s="7" cm="1">
        <f t="array" ref="I2375">INDEX('[1]прайс ЗПП'!$A$1:$D$1080,MATCH(1,(мпф1[[#This Row],[артикул]]='[1]прайс ЗПП'!$B$1:$B$1080)*(мпф1[[#This Row],[Source.Name.1]]='[1]прайс ЗПП'!$A$1:$A$1080),0),4)</f>
        <v>646.39442393828836</v>
      </c>
      <c r="J2375" s="7">
        <f>мпф1[[#This Row],[цена]]*мпф1[[#This Row],[объем]]</f>
        <v>1325304.7967677475</v>
      </c>
      <c r="K2375" s="7">
        <v>608.01729538580025</v>
      </c>
      <c r="L2375" t="s">
        <v>187</v>
      </c>
    </row>
    <row r="2376" spans="1:12" x14ac:dyDescent="0.35">
      <c r="A2376" t="s">
        <v>151</v>
      </c>
      <c r="B2376" t="s">
        <v>97</v>
      </c>
      <c r="C2376" t="s">
        <v>97</v>
      </c>
      <c r="D2376">
        <f>VLOOKUP(мпф1[[#This Row],[Номенклатура]],[1]!Таблица213[[product_name]:[упаковка]],7,FALSE)</f>
        <v>978</v>
      </c>
      <c r="E2376" t="s">
        <v>98</v>
      </c>
      <c r="F2376" s="7">
        <v>2555.450829729913</v>
      </c>
      <c r="G2376" t="str">
        <f>VLOOKUP(мпф1[[#This Row],[артикул]],[1]!Таблица213[[code]:[упаковка]],4,FALSE)</f>
        <v>ОХЛ</v>
      </c>
      <c r="H2376" t="str">
        <f>VLOOKUP(мпф1[[#This Row],[артикул]],[1]!Таблица213[[code]:[упаковка]],5,FALSE)</f>
        <v>тушка</v>
      </c>
      <c r="I2376" s="7" cm="1">
        <f t="array" ref="I2376">INDEX('[1]прайс ЗПП'!$A$1:$D$1080,MATCH(1,(мпф1[[#This Row],[артикул]]='[1]прайс ЗПП'!$B$1:$B$1080)*(мпф1[[#This Row],[Source.Name.1]]='[1]прайс ЗПП'!$A$1:$A$1080),0),4)</f>
        <v>646.39442393828836</v>
      </c>
      <c r="J2376" s="7">
        <f>мпф1[[#This Row],[цена]]*мпф1[[#This Row],[объем]]</f>
        <v>1651829.166985888</v>
      </c>
      <c r="K2376" s="7">
        <v>518.38051298449511</v>
      </c>
      <c r="L2376" t="s">
        <v>187</v>
      </c>
    </row>
    <row r="2377" spans="1:12" x14ac:dyDescent="0.35">
      <c r="A2377" t="s">
        <v>151</v>
      </c>
      <c r="B2377" t="s">
        <v>97</v>
      </c>
      <c r="C2377" t="s">
        <v>97</v>
      </c>
      <c r="D2377">
        <f>VLOOKUP(мпф1[[#This Row],[Номенклатура]],[1]!Таблица213[[product_name]:[упаковка]],7,FALSE)</f>
        <v>981</v>
      </c>
      <c r="E2377" t="s">
        <v>203</v>
      </c>
      <c r="F2377" s="7">
        <v>1132.4233413836657</v>
      </c>
      <c r="G2377" t="str">
        <f>VLOOKUP(мпф1[[#This Row],[артикул]],[1]!Таблица213[[code]:[упаковка]],4,FALSE)</f>
        <v>ОХЛ</v>
      </c>
      <c r="H2377" t="str">
        <f>VLOOKUP(мпф1[[#This Row],[артикул]],[1]!Таблица213[[code]:[упаковка]],5,FALSE)</f>
        <v>крыло</v>
      </c>
      <c r="I2377" s="7" cm="1">
        <f t="array" ref="I2377">INDEX('[1]прайс ЗПП'!$A$1:$D$1080,MATCH(1,(мпф1[[#This Row],[артикул]]='[1]прайс ЗПП'!$B$1:$B$1080)*(мпф1[[#This Row],[Source.Name.1]]='[1]прайс ЗПП'!$A$1:$A$1080),0),4)</f>
        <v>686.08357804387072</v>
      </c>
      <c r="J2377" s="7">
        <f>мпф1[[#This Row],[цена]]*мпф1[[#This Row],[объем]]</f>
        <v>776937.05791690107</v>
      </c>
      <c r="K2377" s="7">
        <v>532.22727813755932</v>
      </c>
      <c r="L2377" t="s">
        <v>187</v>
      </c>
    </row>
    <row r="2378" spans="1:12" x14ac:dyDescent="0.35">
      <c r="A2378" t="s">
        <v>151</v>
      </c>
      <c r="B2378" t="s">
        <v>97</v>
      </c>
      <c r="C2378" t="s">
        <v>97</v>
      </c>
      <c r="D2378">
        <f>VLOOKUP(мпф1[[#This Row],[Номенклатура]],[1]!Таблица213[[product_name]:[упаковка]],7,FALSE)</f>
        <v>982</v>
      </c>
      <c r="E2378" t="s">
        <v>100</v>
      </c>
      <c r="F2378" s="7">
        <v>7172.4762662828361</v>
      </c>
      <c r="G2378" t="str">
        <f>VLOOKUP(мпф1[[#This Row],[артикул]],[1]!Таблица213[[code]:[упаковка]],4,FALSE)</f>
        <v>ОХЛ</v>
      </c>
      <c r="H2378" t="str">
        <f>VLOOKUP(мпф1[[#This Row],[артикул]],[1]!Таблица213[[code]:[упаковка]],5,FALSE)</f>
        <v>филе</v>
      </c>
      <c r="I2378" s="7" cm="1">
        <f t="array" ref="I2378">INDEX('[1]прайс ЗПП'!$A$1:$D$1080,MATCH(1,(мпф1[[#This Row],[артикул]]='[1]прайс ЗПП'!$B$1:$B$1080)*(мпф1[[#This Row],[Source.Name.1]]='[1]прайс ЗПП'!$A$1:$A$1080),0),4)</f>
        <v>842.25403061632699</v>
      </c>
      <c r="J2378" s="7">
        <f>мпф1[[#This Row],[цена]]*мпф1[[#This Row],[объем]]</f>
        <v>6041047.0447766623</v>
      </c>
      <c r="K2378" s="7">
        <v>4922.7883503283319</v>
      </c>
      <c r="L2378" t="s">
        <v>187</v>
      </c>
    </row>
    <row r="2379" spans="1:12" x14ac:dyDescent="0.35">
      <c r="A2379" t="s">
        <v>151</v>
      </c>
      <c r="B2379" t="s">
        <v>97</v>
      </c>
      <c r="C2379" t="s">
        <v>97</v>
      </c>
      <c r="D2379">
        <f>VLOOKUP(мпф1[[#This Row],[Номенклатура]],[1]!Таблица213[[product_name]:[упаковка]],7,FALSE)</f>
        <v>1615</v>
      </c>
      <c r="E2379" t="s">
        <v>204</v>
      </c>
      <c r="F2379" s="7">
        <v>1020.5409087453863</v>
      </c>
      <c r="G2379" t="str">
        <f>VLOOKUP(мпф1[[#This Row],[артикул]],[1]!Таблица213[[code]:[упаковка]],4,FALSE)</f>
        <v>ОХЛ</v>
      </c>
      <c r="H2379" t="str">
        <f>VLOOKUP(мпф1[[#This Row],[артикул]],[1]!Таблица213[[code]:[упаковка]],5,FALSE)</f>
        <v>голень</v>
      </c>
      <c r="I2379" s="7" cm="1">
        <f t="array" ref="I2379">INDEX('[1]прайс ЗПП'!$A$1:$D$1080,MATCH(1,(мпф1[[#This Row],[артикул]]='[1]прайс ЗПП'!$B$1:$B$1080)*(мпф1[[#This Row],[Source.Name.1]]='[1]прайс ЗПП'!$A$1:$A$1080),0),4)</f>
        <v>679.94339947746835</v>
      </c>
      <c r="J2379" s="7">
        <f>мпф1[[#This Row],[цена]]*мпф1[[#This Row],[объем]]</f>
        <v>693910.05479816278</v>
      </c>
      <c r="K2379" s="7">
        <v>292.82876242240752</v>
      </c>
      <c r="L2379" t="s">
        <v>187</v>
      </c>
    </row>
    <row r="2380" spans="1:12" x14ac:dyDescent="0.35">
      <c r="A2380" t="s">
        <v>151</v>
      </c>
      <c r="B2380" t="s">
        <v>97</v>
      </c>
      <c r="C2380" t="s">
        <v>97</v>
      </c>
      <c r="D2380">
        <f>VLOOKUP(мпф1[[#This Row],[Номенклатура]],[1]!Таблица213[[product_name]:[упаковка]],7,FALSE)</f>
        <v>983</v>
      </c>
      <c r="E2380" t="s">
        <v>181</v>
      </c>
      <c r="F2380" s="7">
        <v>1021.1966780040179</v>
      </c>
      <c r="G2380" t="str">
        <f>VLOOKUP(мпф1[[#This Row],[артикул]],[1]!Таблица213[[code]:[упаковка]],4,FALSE)</f>
        <v>ОХЛ</v>
      </c>
      <c r="H2380" t="str">
        <f>VLOOKUP(мпф1[[#This Row],[артикул]],[1]!Таблица213[[code]:[упаковка]],5,FALSE)</f>
        <v>грудка</v>
      </c>
      <c r="I2380" s="7" cm="1">
        <f t="array" ref="I2380">INDEX('[1]прайс ЗПП'!$A$1:$D$1080,MATCH(1,(мпф1[[#This Row],[артикул]]='[1]прайс ЗПП'!$B$1:$B$1080)*(мпф1[[#This Row],[Source.Name.1]]='[1]прайс ЗПП'!$A$1:$A$1080),0),4)</f>
        <v>981.50324200421039</v>
      </c>
      <c r="J2380" s="7">
        <f>мпф1[[#This Row],[цена]]*мпф1[[#This Row],[объем]]</f>
        <v>1002307.8501848733</v>
      </c>
      <c r="K2380" s="7">
        <v>328.7022429713636</v>
      </c>
      <c r="L2380" t="s">
        <v>187</v>
      </c>
    </row>
    <row r="2381" spans="1:12" x14ac:dyDescent="0.35">
      <c r="A2381" t="s">
        <v>151</v>
      </c>
      <c r="B2381" t="s">
        <v>97</v>
      </c>
      <c r="C2381" t="s">
        <v>97</v>
      </c>
      <c r="D2381">
        <f>VLOOKUP(мпф1[[#This Row],[Номенклатура]],[1]!Таблица213[[product_name]:[упаковка]],7,FALSE)</f>
        <v>984</v>
      </c>
      <c r="E2381" t="s">
        <v>101</v>
      </c>
      <c r="F2381" s="7">
        <v>5123.7096527924741</v>
      </c>
      <c r="G2381" t="str">
        <f>VLOOKUP(мпф1[[#This Row],[артикул]],[1]!Таблица213[[code]:[упаковка]],4,FALSE)</f>
        <v>ОХЛ</v>
      </c>
      <c r="H2381" t="str">
        <f>VLOOKUP(мпф1[[#This Row],[артикул]],[1]!Таблица213[[code]:[упаковка]],5,FALSE)</f>
        <v>четвертина</v>
      </c>
      <c r="I2381" s="7" cm="1">
        <f t="array" ref="I2381">INDEX('[1]прайс ЗПП'!$A$1:$D$1080,MATCH(1,(мпф1[[#This Row],[артикул]]='[1]прайс ЗПП'!$B$1:$B$1080)*(мпф1[[#This Row],[Source.Name.1]]='[1]прайс ЗПП'!$A$1:$A$1080),0),4)</f>
        <v>732.85958891895325</v>
      </c>
      <c r="J2381" s="7">
        <f>мпф1[[#This Row],[цена]]*мпф1[[#This Row],[объем]]</f>
        <v>3754959.7498855651</v>
      </c>
      <c r="K2381" s="7">
        <v>7003.5</v>
      </c>
      <c r="L2381" t="s">
        <v>187</v>
      </c>
    </row>
    <row r="2382" spans="1:12" x14ac:dyDescent="0.35">
      <c r="A2382" t="s">
        <v>151</v>
      </c>
      <c r="B2382" t="s">
        <v>97</v>
      </c>
      <c r="C2382" t="s">
        <v>97</v>
      </c>
      <c r="D2382">
        <f>VLOOKUP(мпф1[[#This Row],[Номенклатура]],[1]!Таблица213[[product_name]:[упаковка]],7,FALSE)</f>
        <v>978</v>
      </c>
      <c r="E2382" t="s">
        <v>98</v>
      </c>
      <c r="F2382" s="7">
        <v>4100.607145380558</v>
      </c>
      <c r="G2382" t="str">
        <f>VLOOKUP(мпф1[[#This Row],[артикул]],[1]!Таблица213[[code]:[упаковка]],4,FALSE)</f>
        <v>ОХЛ</v>
      </c>
      <c r="H2382" t="str">
        <f>VLOOKUP(мпф1[[#This Row],[артикул]],[1]!Таблица213[[code]:[упаковка]],5,FALSE)</f>
        <v>тушка</v>
      </c>
      <c r="I2382" s="7" cm="1">
        <f t="array" ref="I2382">INDEX('[1]прайс ЗПП'!$A$1:$D$1080,MATCH(1,(мпф1[[#This Row],[артикул]]='[1]прайс ЗПП'!$B$1:$B$1080)*(мпф1[[#This Row],[Source.Name.1]]='[1]прайс ЗПП'!$A$1:$A$1080),0),4)</f>
        <v>646.39442393828836</v>
      </c>
      <c r="J2382" s="7">
        <f>мпф1[[#This Row],[цена]]*мпф1[[#This Row],[объем]]</f>
        <v>2650609.593535495</v>
      </c>
      <c r="K2382" s="7">
        <v>891.68899999999996</v>
      </c>
      <c r="L2382" t="s">
        <v>187</v>
      </c>
    </row>
    <row r="2383" spans="1:12" x14ac:dyDescent="0.35">
      <c r="A2383" t="s">
        <v>151</v>
      </c>
      <c r="B2383" t="s">
        <v>97</v>
      </c>
      <c r="C2383" t="s">
        <v>97</v>
      </c>
      <c r="D2383">
        <f>VLOOKUP(мпф1[[#This Row],[Номенклатура]],[1]!Таблица213[[product_name]:[упаковка]],7,FALSE)</f>
        <v>978</v>
      </c>
      <c r="E2383" t="s">
        <v>98</v>
      </c>
      <c r="F2383" s="7">
        <v>1530.2990433847735</v>
      </c>
      <c r="G2383" t="str">
        <f>VLOOKUP(мпф1[[#This Row],[артикул]],[1]!Таблица213[[code]:[упаковка]],4,FALSE)</f>
        <v>ОХЛ</v>
      </c>
      <c r="H2383" t="str">
        <f>VLOOKUP(мпф1[[#This Row],[артикул]],[1]!Таблица213[[code]:[упаковка]],5,FALSE)</f>
        <v>тушка</v>
      </c>
      <c r="I2383" s="7" cm="1">
        <f t="array" ref="I2383">INDEX('[1]прайс ЗПП'!$A$1:$D$1080,MATCH(1,(мпф1[[#This Row],[артикул]]='[1]прайс ЗПП'!$B$1:$B$1080)*(мпф1[[#This Row],[Source.Name.1]]='[1]прайс ЗПП'!$A$1:$A$1080),0),4)</f>
        <v>646.39442393828836</v>
      </c>
      <c r="J2383" s="7">
        <f>мпф1[[#This Row],[цена]]*мпф1[[#This Row],[объем]]</f>
        <v>989176.7686020144</v>
      </c>
      <c r="K2383" s="7">
        <v>996</v>
      </c>
      <c r="L2383" t="s">
        <v>187</v>
      </c>
    </row>
    <row r="2384" spans="1:12" x14ac:dyDescent="0.35">
      <c r="A2384" t="s">
        <v>151</v>
      </c>
      <c r="B2384" t="s">
        <v>97</v>
      </c>
      <c r="C2384" t="s">
        <v>97</v>
      </c>
      <c r="D2384">
        <f>VLOOKUP(мпф1[[#This Row],[Номенклатура]],[1]!Таблица213[[product_name]:[упаковка]],7,FALSE)</f>
        <v>981</v>
      </c>
      <c r="E2384" t="s">
        <v>203</v>
      </c>
      <c r="F2384" s="7">
        <v>514.73788244712068</v>
      </c>
      <c r="G2384" t="str">
        <f>VLOOKUP(мпф1[[#This Row],[артикул]],[1]!Таблица213[[code]:[упаковка]],4,FALSE)</f>
        <v>ОХЛ</v>
      </c>
      <c r="H2384" t="str">
        <f>VLOOKUP(мпф1[[#This Row],[артикул]],[1]!Таблица213[[code]:[упаковка]],5,FALSE)</f>
        <v>крыло</v>
      </c>
      <c r="I2384" s="7" cm="1">
        <f t="array" ref="I2384">INDEX('[1]прайс ЗПП'!$A$1:$D$1080,MATCH(1,(мпф1[[#This Row],[артикул]]='[1]прайс ЗПП'!$B$1:$B$1080)*(мпф1[[#This Row],[Source.Name.1]]='[1]прайс ЗПП'!$A$1:$A$1080),0),4)</f>
        <v>686.08357804387072</v>
      </c>
      <c r="J2384" s="7">
        <f>мпф1[[#This Row],[цена]]*мпф1[[#This Row],[объем]]</f>
        <v>353153.2081440459</v>
      </c>
      <c r="K2384" s="7">
        <v>2000.1999999999998</v>
      </c>
      <c r="L2384" t="s">
        <v>187</v>
      </c>
    </row>
    <row r="2385" spans="1:12" x14ac:dyDescent="0.35">
      <c r="A2385" t="s">
        <v>151</v>
      </c>
      <c r="B2385" t="s">
        <v>97</v>
      </c>
      <c r="C2385" t="s">
        <v>97</v>
      </c>
      <c r="D2385">
        <f>VLOOKUP(мпф1[[#This Row],[Номенклатура]],[1]!Таблица213[[product_name]:[упаковка]],7,FALSE)</f>
        <v>978</v>
      </c>
      <c r="E2385" t="s">
        <v>98</v>
      </c>
      <c r="F2385" s="7">
        <v>2050.303572690279</v>
      </c>
      <c r="G2385" t="str">
        <f>VLOOKUP(мпф1[[#This Row],[артикул]],[1]!Таблица213[[code]:[упаковка]],4,FALSE)</f>
        <v>ОХЛ</v>
      </c>
      <c r="H2385" t="str">
        <f>VLOOKUP(мпф1[[#This Row],[артикул]],[1]!Таблица213[[code]:[упаковка]],5,FALSE)</f>
        <v>тушка</v>
      </c>
      <c r="I2385" s="7" cm="1">
        <f t="array" ref="I2385">INDEX('[1]прайс ЗПП'!$A$1:$D$1080,MATCH(1,(мпф1[[#This Row],[артикул]]='[1]прайс ЗПП'!$B$1:$B$1080)*(мпф1[[#This Row],[Source.Name.1]]='[1]прайс ЗПП'!$A$1:$A$1080),0),4)</f>
        <v>646.39442393828836</v>
      </c>
      <c r="J2385" s="7">
        <f>мпф1[[#This Row],[цена]]*мпф1[[#This Row],[объем]]</f>
        <v>1325304.7967677475</v>
      </c>
      <c r="K2385" s="7">
        <v>2001</v>
      </c>
      <c r="L2385" t="s">
        <v>187</v>
      </c>
    </row>
    <row r="2386" spans="1:12" x14ac:dyDescent="0.35">
      <c r="A2386" t="s">
        <v>151</v>
      </c>
      <c r="B2386" t="s">
        <v>97</v>
      </c>
      <c r="C2386" t="s">
        <v>97</v>
      </c>
      <c r="D2386">
        <f>VLOOKUP(мпф1[[#This Row],[Номенклатура]],[1]!Таблица213[[product_name]:[упаковка]],7,FALSE)</f>
        <v>982</v>
      </c>
      <c r="E2386" t="s">
        <v>100</v>
      </c>
      <c r="F2386" s="7">
        <v>1024.6394666118338</v>
      </c>
      <c r="G2386" t="str">
        <f>VLOOKUP(мпф1[[#This Row],[артикул]],[1]!Таблица213[[code]:[упаковка]],4,FALSE)</f>
        <v>ОХЛ</v>
      </c>
      <c r="H2386" t="str">
        <f>VLOOKUP(мпф1[[#This Row],[артикул]],[1]!Таблица213[[code]:[упаковка]],5,FALSE)</f>
        <v>филе</v>
      </c>
      <c r="I2386" s="7" cm="1">
        <f t="array" ref="I2386">INDEX('[1]прайс ЗПП'!$A$1:$D$1080,MATCH(1,(мпф1[[#This Row],[артикул]]='[1]прайс ЗПП'!$B$1:$B$1080)*(мпф1[[#This Row],[Source.Name.1]]='[1]прайс ЗПП'!$A$1:$A$1080),0),4)</f>
        <v>842.25403061632699</v>
      </c>
      <c r="J2386" s="7">
        <f>мпф1[[#This Row],[цена]]*мпф1[[#This Row],[объем]]</f>
        <v>863006.72068238037</v>
      </c>
      <c r="K2386" s="7">
        <v>3000</v>
      </c>
      <c r="L2386" t="s">
        <v>187</v>
      </c>
    </row>
    <row r="2387" spans="1:12" x14ac:dyDescent="0.35">
      <c r="A2387" t="s">
        <v>151</v>
      </c>
      <c r="B2387" t="s">
        <v>97</v>
      </c>
      <c r="C2387" t="s">
        <v>97</v>
      </c>
      <c r="D2387">
        <f>VLOOKUP(мпф1[[#This Row],[Номенклатура]],[1]!Таблица213[[product_name]:[упаковка]],7,FALSE)</f>
        <v>981</v>
      </c>
      <c r="E2387" t="s">
        <v>203</v>
      </c>
      <c r="F2387" s="7">
        <v>514.73788244712068</v>
      </c>
      <c r="G2387" t="str">
        <f>VLOOKUP(мпф1[[#This Row],[артикул]],[1]!Таблица213[[code]:[упаковка]],4,FALSE)</f>
        <v>ОХЛ</v>
      </c>
      <c r="H2387" t="str">
        <f>VLOOKUP(мпф1[[#This Row],[артикул]],[1]!Таблица213[[code]:[упаковка]],5,FALSE)</f>
        <v>крыло</v>
      </c>
      <c r="I2387" s="7" cm="1">
        <f t="array" ref="I2387">INDEX('[1]прайс ЗПП'!$A$1:$D$1080,MATCH(1,(мпф1[[#This Row],[артикул]]='[1]прайс ЗПП'!$B$1:$B$1080)*(мпф1[[#This Row],[Source.Name.1]]='[1]прайс ЗПП'!$A$1:$A$1080),0),4)</f>
        <v>686.08357804387072</v>
      </c>
      <c r="J2387" s="7">
        <f>мпф1[[#This Row],[цена]]*мпф1[[#This Row],[объем]]</f>
        <v>353153.2081440459</v>
      </c>
      <c r="K2387" s="7">
        <v>697.64800000000002</v>
      </c>
      <c r="L2387" t="s">
        <v>187</v>
      </c>
    </row>
    <row r="2388" spans="1:12" x14ac:dyDescent="0.35">
      <c r="A2388" t="s">
        <v>151</v>
      </c>
      <c r="B2388" t="s">
        <v>97</v>
      </c>
      <c r="C2388" t="s">
        <v>97</v>
      </c>
      <c r="D2388">
        <f>VLOOKUP(мпф1[[#This Row],[Номенклатура]],[1]!Таблица213[[product_name]:[упаковка]],7,FALSE)</f>
        <v>978</v>
      </c>
      <c r="E2388" t="s">
        <v>98</v>
      </c>
      <c r="F2388" s="7">
        <v>8201.214290761116</v>
      </c>
      <c r="G2388" t="str">
        <f>VLOOKUP(мпф1[[#This Row],[артикул]],[1]!Таблица213[[code]:[упаковка]],4,FALSE)</f>
        <v>ОХЛ</v>
      </c>
      <c r="H2388" t="str">
        <f>VLOOKUP(мпф1[[#This Row],[артикул]],[1]!Таблица213[[code]:[упаковка]],5,FALSE)</f>
        <v>тушка</v>
      </c>
      <c r="I2388" s="7" cm="1">
        <f t="array" ref="I2388">INDEX('[1]прайс ЗПП'!$A$1:$D$1080,MATCH(1,(мпф1[[#This Row],[артикул]]='[1]прайс ЗПП'!$B$1:$B$1080)*(мпф1[[#This Row],[Source.Name.1]]='[1]прайс ЗПП'!$A$1:$A$1080),0),4)</f>
        <v>646.39442393828836</v>
      </c>
      <c r="J2388" s="7">
        <f>мпф1[[#This Row],[цена]]*мпф1[[#This Row],[объем]]</f>
        <v>5301219.18707099</v>
      </c>
      <c r="K2388" s="7">
        <v>2001</v>
      </c>
      <c r="L2388" t="s">
        <v>187</v>
      </c>
    </row>
    <row r="2389" spans="1:12" x14ac:dyDescent="0.35">
      <c r="A2389" t="s">
        <v>151</v>
      </c>
      <c r="B2389" t="s">
        <v>97</v>
      </c>
      <c r="C2389" t="s">
        <v>97</v>
      </c>
      <c r="D2389">
        <f>VLOOKUP(мпф1[[#This Row],[Номенклатура]],[1]!Таблица213[[product_name]:[упаковка]],7,FALSE)</f>
        <v>981</v>
      </c>
      <c r="E2389" t="s">
        <v>203</v>
      </c>
      <c r="F2389" s="7">
        <v>1531.3452002801844</v>
      </c>
      <c r="G2389" t="str">
        <f>VLOOKUP(мпф1[[#This Row],[артикул]],[1]!Таблица213[[code]:[упаковка]],4,FALSE)</f>
        <v>ОХЛ</v>
      </c>
      <c r="H2389" t="str">
        <f>VLOOKUP(мпф1[[#This Row],[артикул]],[1]!Таблица213[[code]:[упаковка]],5,FALSE)</f>
        <v>крыло</v>
      </c>
      <c r="I2389" s="7" cm="1">
        <f t="array" ref="I2389">INDEX('[1]прайс ЗПП'!$A$1:$D$1080,MATCH(1,(мпф1[[#This Row],[артикул]]='[1]прайс ЗПП'!$B$1:$B$1080)*(мпф1[[#This Row],[Source.Name.1]]='[1]прайс ЗПП'!$A$1:$A$1080),0),4)</f>
        <v>686.08357804387072</v>
      </c>
      <c r="J2389" s="7">
        <f>мпф1[[#This Row],[цена]]*мпф1[[#This Row],[объем]]</f>
        <v>1050630.7942285368</v>
      </c>
      <c r="K2389" s="7">
        <v>2494</v>
      </c>
      <c r="L2389" t="s">
        <v>187</v>
      </c>
    </row>
    <row r="2390" spans="1:12" x14ac:dyDescent="0.35">
      <c r="A2390" t="s">
        <v>151</v>
      </c>
      <c r="B2390" t="s">
        <v>97</v>
      </c>
      <c r="C2390" t="s">
        <v>97</v>
      </c>
      <c r="D2390">
        <f>VLOOKUP(мпф1[[#This Row],[Номенклатура]],[1]!Таблица213[[product_name]:[упаковка]],7,FALSE)</f>
        <v>1614</v>
      </c>
      <c r="E2390" t="s">
        <v>205</v>
      </c>
      <c r="F2390" s="7">
        <v>1020.5409087453863</v>
      </c>
      <c r="G2390" t="str">
        <f>VLOOKUP(мпф1[[#This Row],[артикул]],[1]!Таблица213[[code]:[упаковка]],4,FALSE)</f>
        <v>ОХЛ</v>
      </c>
      <c r="H2390" t="str">
        <f>VLOOKUP(мпф1[[#This Row],[артикул]],[1]!Таблица213[[code]:[упаковка]],5,FALSE)</f>
        <v>бедро</v>
      </c>
      <c r="I2390" s="7" cm="1">
        <f t="array" ref="I2390">INDEX('[1]прайс ЗПП'!$A$1:$D$1080,MATCH(1,(мпф1[[#This Row],[артикул]]='[1]прайс ЗПП'!$B$1:$B$1080)*(мпф1[[#This Row],[Source.Name.1]]='[1]прайс ЗПП'!$A$1:$A$1080),0),4)</f>
        <v>679.94339947746823</v>
      </c>
      <c r="J2390" s="7">
        <f>мпф1[[#This Row],[цена]]*мпф1[[#This Row],[объем]]</f>
        <v>693910.05479816266</v>
      </c>
      <c r="K2390" s="7">
        <v>502.35999999999996</v>
      </c>
      <c r="L2390" t="s">
        <v>187</v>
      </c>
    </row>
    <row r="2391" spans="1:12" x14ac:dyDescent="0.35">
      <c r="A2391" t="s">
        <v>151</v>
      </c>
      <c r="B2391" t="s">
        <v>97</v>
      </c>
      <c r="C2391" t="s">
        <v>97</v>
      </c>
      <c r="D2391">
        <f>VLOOKUP(мпф1[[#This Row],[Номенклатура]],[1]!Таблица213[[product_name]:[упаковка]],7,FALSE)</f>
        <v>1615</v>
      </c>
      <c r="E2391" t="s">
        <v>204</v>
      </c>
      <c r="F2391" s="7">
        <v>1020.5409087453863</v>
      </c>
      <c r="G2391" t="str">
        <f>VLOOKUP(мпф1[[#This Row],[артикул]],[1]!Таблица213[[code]:[упаковка]],4,FALSE)</f>
        <v>ОХЛ</v>
      </c>
      <c r="H2391" t="str">
        <f>VLOOKUP(мпф1[[#This Row],[артикул]],[1]!Таблица213[[code]:[упаковка]],5,FALSE)</f>
        <v>голень</v>
      </c>
      <c r="I2391" s="7" cm="1">
        <f t="array" ref="I2391">INDEX('[1]прайс ЗПП'!$A$1:$D$1080,MATCH(1,(мпф1[[#This Row],[артикул]]='[1]прайс ЗПП'!$B$1:$B$1080)*(мпф1[[#This Row],[Source.Name.1]]='[1]прайс ЗПП'!$A$1:$A$1080),0),4)</f>
        <v>679.94339947746835</v>
      </c>
      <c r="J2391" s="7">
        <f>мпф1[[#This Row],[цена]]*мпф1[[#This Row],[объем]]</f>
        <v>693910.05479816278</v>
      </c>
      <c r="K2391" s="7">
        <v>6000</v>
      </c>
      <c r="L2391" t="s">
        <v>187</v>
      </c>
    </row>
    <row r="2392" spans="1:12" x14ac:dyDescent="0.35">
      <c r="A2392" t="s">
        <v>151</v>
      </c>
      <c r="B2392" t="s">
        <v>97</v>
      </c>
      <c r="C2392" t="s">
        <v>97</v>
      </c>
      <c r="D2392">
        <f>VLOOKUP(мпф1[[#This Row],[Номенклатура]],[1]!Таблица213[[product_name]:[упаковка]],7,FALSE)</f>
        <v>982</v>
      </c>
      <c r="E2392" t="s">
        <v>100</v>
      </c>
      <c r="F2392" s="7">
        <v>7172.4762662828361</v>
      </c>
      <c r="G2392" t="str">
        <f>VLOOKUP(мпф1[[#This Row],[артикул]],[1]!Таблица213[[code]:[упаковка]],4,FALSE)</f>
        <v>ОХЛ</v>
      </c>
      <c r="H2392" t="str">
        <f>VLOOKUP(мпф1[[#This Row],[артикул]],[1]!Таблица213[[code]:[упаковка]],5,FALSE)</f>
        <v>филе</v>
      </c>
      <c r="I2392" s="7" cm="1">
        <f t="array" ref="I2392">INDEX('[1]прайс ЗПП'!$A$1:$D$1080,MATCH(1,(мпф1[[#This Row],[артикул]]='[1]прайс ЗПП'!$B$1:$B$1080)*(мпф1[[#This Row],[Source.Name.1]]='[1]прайс ЗПП'!$A$1:$A$1080),0),4)</f>
        <v>842.25403061632699</v>
      </c>
      <c r="J2392" s="7">
        <f>мпф1[[#This Row],[цена]]*мпф1[[#This Row],[объем]]</f>
        <v>6041047.0447766623</v>
      </c>
      <c r="K2392" s="7">
        <v>996</v>
      </c>
      <c r="L2392" t="s">
        <v>187</v>
      </c>
    </row>
    <row r="2393" spans="1:12" x14ac:dyDescent="0.35">
      <c r="A2393" t="s">
        <v>151</v>
      </c>
      <c r="B2393" t="s">
        <v>97</v>
      </c>
      <c r="C2393" t="s">
        <v>97</v>
      </c>
      <c r="D2393">
        <f>VLOOKUP(мпф1[[#This Row],[Номенклатура]],[1]!Таблица213[[product_name]:[упаковка]],7,FALSE)</f>
        <v>978</v>
      </c>
      <c r="E2393" t="s">
        <v>98</v>
      </c>
      <c r="F2393" s="7">
        <v>3580.602616075053</v>
      </c>
      <c r="G2393" t="str">
        <f>VLOOKUP(мпф1[[#This Row],[артикул]],[1]!Таблица213[[code]:[упаковка]],4,FALSE)</f>
        <v>ОХЛ</v>
      </c>
      <c r="H2393" t="str">
        <f>VLOOKUP(мпф1[[#This Row],[артикул]],[1]!Таблица213[[code]:[упаковка]],5,FALSE)</f>
        <v>тушка</v>
      </c>
      <c r="I2393" s="7" cm="1">
        <f t="array" ref="I2393">INDEX('[1]прайс ЗПП'!$A$1:$D$1080,MATCH(1,(мпф1[[#This Row],[артикул]]='[1]прайс ЗПП'!$B$1:$B$1080)*(мпф1[[#This Row],[Source.Name.1]]='[1]прайс ЗПП'!$A$1:$A$1080),0),4)</f>
        <v>646.39442393828836</v>
      </c>
      <c r="J2393" s="7">
        <f>мпф1[[#This Row],[цена]]*мпф1[[#This Row],[объем]]</f>
        <v>2314481.565369762</v>
      </c>
      <c r="K2393" s="7">
        <v>996.64</v>
      </c>
      <c r="L2393" t="s">
        <v>187</v>
      </c>
    </row>
    <row r="2394" spans="1:12" x14ac:dyDescent="0.35">
      <c r="A2394" t="s">
        <v>151</v>
      </c>
      <c r="B2394" t="s">
        <v>97</v>
      </c>
      <c r="C2394" t="s">
        <v>97</v>
      </c>
      <c r="D2394">
        <f>VLOOKUP(мпф1[[#This Row],[Номенклатура]],[1]!Таблица213[[product_name]:[упаковка]],7,FALSE)</f>
        <v>981</v>
      </c>
      <c r="E2394" t="s">
        <v>203</v>
      </c>
      <c r="F2394" s="7">
        <v>1531.3452002801844</v>
      </c>
      <c r="G2394" t="str">
        <f>VLOOKUP(мпф1[[#This Row],[артикул]],[1]!Таблица213[[code]:[упаковка]],4,FALSE)</f>
        <v>ОХЛ</v>
      </c>
      <c r="H2394" t="str">
        <f>VLOOKUP(мпф1[[#This Row],[артикул]],[1]!Таблица213[[code]:[упаковка]],5,FALSE)</f>
        <v>крыло</v>
      </c>
      <c r="I2394" s="7" cm="1">
        <f t="array" ref="I2394">INDEX('[1]прайс ЗПП'!$A$1:$D$1080,MATCH(1,(мпф1[[#This Row],[артикул]]='[1]прайс ЗПП'!$B$1:$B$1080)*(мпф1[[#This Row],[Source.Name.1]]='[1]прайс ЗПП'!$A$1:$A$1080),0),4)</f>
        <v>686.08357804387072</v>
      </c>
      <c r="J2394" s="7">
        <f>мпф1[[#This Row],[цена]]*мпф1[[#This Row],[объем]]</f>
        <v>1050630.7942285368</v>
      </c>
      <c r="K2394" s="7">
        <v>6000.5999999999995</v>
      </c>
      <c r="L2394" t="s">
        <v>187</v>
      </c>
    </row>
    <row r="2395" spans="1:12" x14ac:dyDescent="0.35">
      <c r="A2395" t="s">
        <v>151</v>
      </c>
      <c r="B2395" t="s">
        <v>97</v>
      </c>
      <c r="C2395" t="s">
        <v>97</v>
      </c>
      <c r="D2395">
        <f>VLOOKUP(мпф1[[#This Row],[Номенклатура]],[1]!Таблица213[[product_name]:[упаковка]],7,FALSE)</f>
        <v>1614</v>
      </c>
      <c r="E2395" t="s">
        <v>205</v>
      </c>
      <c r="F2395" s="7">
        <v>3590.3366910078653</v>
      </c>
      <c r="G2395" t="str">
        <f>VLOOKUP(мпф1[[#This Row],[артикул]],[1]!Таблица213[[code]:[упаковка]],4,FALSE)</f>
        <v>ОХЛ</v>
      </c>
      <c r="H2395" t="str">
        <f>VLOOKUP(мпф1[[#This Row],[артикул]],[1]!Таблица213[[code]:[упаковка]],5,FALSE)</f>
        <v>бедро</v>
      </c>
      <c r="I2395" s="7" cm="1">
        <f t="array" ref="I2395">INDEX('[1]прайс ЗПП'!$A$1:$D$1080,MATCH(1,(мпф1[[#This Row],[артикул]]='[1]прайс ЗПП'!$B$1:$B$1080)*(мпф1[[#This Row],[Source.Name.1]]='[1]прайс ЗПП'!$A$1:$A$1080),0),4)</f>
        <v>679.94339947746823</v>
      </c>
      <c r="J2395" s="7">
        <f>мпф1[[#This Row],[цена]]*мпф1[[#This Row],[объем]]</f>
        <v>2441225.7349525723</v>
      </c>
      <c r="K2395" s="7">
        <v>841</v>
      </c>
      <c r="L2395" t="s">
        <v>187</v>
      </c>
    </row>
    <row r="2396" spans="1:12" x14ac:dyDescent="0.35">
      <c r="A2396" t="s">
        <v>151</v>
      </c>
      <c r="B2396" t="s">
        <v>97</v>
      </c>
      <c r="C2396" t="s">
        <v>97</v>
      </c>
      <c r="D2396">
        <f>VLOOKUP(мпф1[[#This Row],[Номенклатура]],[1]!Таблица213[[product_name]:[упаковка]],7,FALSE)</f>
        <v>1615</v>
      </c>
      <c r="E2396" t="s">
        <v>204</v>
      </c>
      <c r="F2396" s="7">
        <v>516.41829117236421</v>
      </c>
      <c r="G2396" t="str">
        <f>VLOOKUP(мпф1[[#This Row],[артикул]],[1]!Таблица213[[code]:[упаковка]],4,FALSE)</f>
        <v>ОХЛ</v>
      </c>
      <c r="H2396" t="str">
        <f>VLOOKUP(мпф1[[#This Row],[артикул]],[1]!Таблица213[[code]:[упаковка]],5,FALSE)</f>
        <v>голень</v>
      </c>
      <c r="I2396" s="7" cm="1">
        <f t="array" ref="I2396">INDEX('[1]прайс ЗПП'!$A$1:$D$1080,MATCH(1,(мпф1[[#This Row],[артикул]]='[1]прайс ЗПП'!$B$1:$B$1080)*(мпф1[[#This Row],[Source.Name.1]]='[1]прайс ЗПП'!$A$1:$A$1080),0),4)</f>
        <v>679.94339947746835</v>
      </c>
      <c r="J2396" s="7">
        <f>мпф1[[#This Row],[цена]]*мпф1[[#This Row],[объем]]</f>
        <v>351135.20845208241</v>
      </c>
      <c r="K2396" s="7">
        <v>1493.5</v>
      </c>
      <c r="L2396" t="s">
        <v>187</v>
      </c>
    </row>
    <row r="2397" spans="1:12" x14ac:dyDescent="0.35">
      <c r="A2397" t="s">
        <v>151</v>
      </c>
      <c r="B2397" t="s">
        <v>97</v>
      </c>
      <c r="C2397" t="s">
        <v>97</v>
      </c>
      <c r="D2397">
        <f>VLOOKUP(мпф1[[#This Row],[Номенклатура]],[1]!Таблица213[[product_name]:[упаковка]],7,FALSE)</f>
        <v>983</v>
      </c>
      <c r="E2397" t="s">
        <v>181</v>
      </c>
      <c r="F2397" s="7">
        <v>510.59833900200897</v>
      </c>
      <c r="G2397" t="str">
        <f>VLOOKUP(мпф1[[#This Row],[артикул]],[1]!Таблица213[[code]:[упаковка]],4,FALSE)</f>
        <v>ОХЛ</v>
      </c>
      <c r="H2397" t="str">
        <f>VLOOKUP(мпф1[[#This Row],[артикул]],[1]!Таблица213[[code]:[упаковка]],5,FALSE)</f>
        <v>грудка</v>
      </c>
      <c r="I2397" s="7" cm="1">
        <f t="array" ref="I2397">INDEX('[1]прайс ЗПП'!$A$1:$D$1080,MATCH(1,(мпф1[[#This Row],[артикул]]='[1]прайс ЗПП'!$B$1:$B$1080)*(мпф1[[#This Row],[Source.Name.1]]='[1]прайс ЗПП'!$A$1:$A$1080),0),4)</f>
        <v>981.50324200421039</v>
      </c>
      <c r="J2397" s="7">
        <f>мпф1[[#This Row],[цена]]*мпф1[[#This Row],[объем]]</f>
        <v>501153.92509243666</v>
      </c>
      <c r="K2397" s="7">
        <v>251.17999999999998</v>
      </c>
      <c r="L2397" t="s">
        <v>187</v>
      </c>
    </row>
    <row r="2398" spans="1:12" x14ac:dyDescent="0.35">
      <c r="A2398" t="s">
        <v>151</v>
      </c>
      <c r="B2398" t="s">
        <v>97</v>
      </c>
      <c r="C2398" t="s">
        <v>97</v>
      </c>
      <c r="D2398">
        <f>VLOOKUP(мпф1[[#This Row],[Номенклатура]],[1]!Таблица213[[product_name]:[упаковка]],7,FALSE)</f>
        <v>982</v>
      </c>
      <c r="E2398" t="s">
        <v>100</v>
      </c>
      <c r="F2398" s="7">
        <v>10246.394666118336</v>
      </c>
      <c r="G2398" t="str">
        <f>VLOOKUP(мпф1[[#This Row],[артикул]],[1]!Таблица213[[code]:[упаковка]],4,FALSE)</f>
        <v>ОХЛ</v>
      </c>
      <c r="H2398" t="str">
        <f>VLOOKUP(мпф1[[#This Row],[артикул]],[1]!Таблица213[[code]:[упаковка]],5,FALSE)</f>
        <v>филе</v>
      </c>
      <c r="I2398" s="7" cm="1">
        <f t="array" ref="I2398">INDEX('[1]прайс ЗПП'!$A$1:$D$1080,MATCH(1,(мпф1[[#This Row],[артикул]]='[1]прайс ЗПП'!$B$1:$B$1080)*(мпф1[[#This Row],[Source.Name.1]]='[1]прайс ЗПП'!$A$1:$A$1080),0),4)</f>
        <v>842.25403061632699</v>
      </c>
      <c r="J2398" s="7">
        <f>мпф1[[#This Row],[цена]]*мпф1[[#This Row],[объем]]</f>
        <v>8630067.2068238035</v>
      </c>
      <c r="K2398" s="7">
        <v>2001</v>
      </c>
      <c r="L2398" t="s">
        <v>187</v>
      </c>
    </row>
    <row r="2399" spans="1:12" x14ac:dyDescent="0.35">
      <c r="A2399" t="s">
        <v>151</v>
      </c>
      <c r="B2399" t="s">
        <v>97</v>
      </c>
      <c r="C2399" t="s">
        <v>97</v>
      </c>
      <c r="D2399">
        <f>VLOOKUP(мпф1[[#This Row],[Номенклатура]],[1]!Таблица213[[product_name]:[упаковка]],7,FALSE)</f>
        <v>984</v>
      </c>
      <c r="E2399" t="s">
        <v>101</v>
      </c>
      <c r="F2399" s="7">
        <v>6148.4515833509686</v>
      </c>
      <c r="G2399" t="str">
        <f>VLOOKUP(мпф1[[#This Row],[артикул]],[1]!Таблица213[[code]:[упаковка]],4,FALSE)</f>
        <v>ОХЛ</v>
      </c>
      <c r="H2399" t="str">
        <f>VLOOKUP(мпф1[[#This Row],[артикул]],[1]!Таблица213[[code]:[упаковка]],5,FALSE)</f>
        <v>четвертина</v>
      </c>
      <c r="I2399" s="7" cm="1">
        <f t="array" ref="I2399">INDEX('[1]прайс ЗПП'!$A$1:$D$1080,MATCH(1,(мпф1[[#This Row],[артикул]]='[1]прайс ЗПП'!$B$1:$B$1080)*(мпф1[[#This Row],[Source.Name.1]]='[1]прайс ЗПП'!$A$1:$A$1080),0),4)</f>
        <v>732.85958891895325</v>
      </c>
      <c r="J2399" s="7">
        <f>мпф1[[#This Row],[цена]]*мпф1[[#This Row],[объем]]</f>
        <v>4505951.6998626776</v>
      </c>
      <c r="K2399" s="7">
        <v>1000</v>
      </c>
      <c r="L2399" t="s">
        <v>187</v>
      </c>
    </row>
    <row r="2400" spans="1:12" x14ac:dyDescent="0.35">
      <c r="A2400" t="s">
        <v>151</v>
      </c>
      <c r="B2400" t="s">
        <v>97</v>
      </c>
      <c r="C2400" t="s">
        <v>97</v>
      </c>
      <c r="D2400">
        <f>VLOOKUP(мпф1[[#This Row],[Номенклатура]],[1]!Таблица213[[product_name]:[упаковка]],7,FALSE)</f>
        <v>978</v>
      </c>
      <c r="E2400" t="s">
        <v>98</v>
      </c>
      <c r="F2400" s="7">
        <v>6150.9107180708379</v>
      </c>
      <c r="G2400" t="str">
        <f>VLOOKUP(мпф1[[#This Row],[артикул]],[1]!Таблица213[[code]:[упаковка]],4,FALSE)</f>
        <v>ОХЛ</v>
      </c>
      <c r="H2400" t="str">
        <f>VLOOKUP(мпф1[[#This Row],[артикул]],[1]!Таблица213[[code]:[упаковка]],5,FALSE)</f>
        <v>тушка</v>
      </c>
      <c r="I2400" s="7" cm="1">
        <f t="array" ref="I2400">INDEX('[1]прайс ЗПП'!$A$1:$D$1080,MATCH(1,(мпф1[[#This Row],[артикул]]='[1]прайс ЗПП'!$B$1:$B$1080)*(мпф1[[#This Row],[Source.Name.1]]='[1]прайс ЗПП'!$A$1:$A$1080),0),4)</f>
        <v>646.39442393828836</v>
      </c>
      <c r="J2400" s="7">
        <f>мпф1[[#This Row],[цена]]*мпф1[[#This Row],[объем]]</f>
        <v>3975914.390303243</v>
      </c>
      <c r="K2400" s="7">
        <v>251.17999999999998</v>
      </c>
      <c r="L2400" t="s">
        <v>187</v>
      </c>
    </row>
    <row r="2401" spans="1:12" x14ac:dyDescent="0.35">
      <c r="A2401" t="s">
        <v>151</v>
      </c>
      <c r="B2401" t="s">
        <v>97</v>
      </c>
      <c r="C2401" t="s">
        <v>97</v>
      </c>
      <c r="D2401">
        <f>VLOOKUP(мпф1[[#This Row],[Номенклатура]],[1]!Таблица213[[product_name]:[упаковка]],7,FALSE)</f>
        <v>978</v>
      </c>
      <c r="E2401" t="s">
        <v>98</v>
      </c>
      <c r="F2401" s="7">
        <v>20488.17845463692</v>
      </c>
      <c r="G2401" t="str">
        <f>VLOOKUP(мпф1[[#This Row],[артикул]],[1]!Таблица213[[code]:[упаковка]],4,FALSE)</f>
        <v>ОХЛ</v>
      </c>
      <c r="H2401" t="str">
        <f>VLOOKUP(мпф1[[#This Row],[артикул]],[1]!Таблица213[[code]:[упаковка]],5,FALSE)</f>
        <v>тушка</v>
      </c>
      <c r="I2401" s="7" cm="1">
        <f t="array" ref="I2401">INDEX('[1]прайс ЗПП'!$A$1:$D$1080,MATCH(1,(мпф1[[#This Row],[артикул]]='[1]прайс ЗПП'!$B$1:$B$1080)*(мпф1[[#This Row],[Source.Name.1]]='[1]прайс ЗПП'!$A$1:$A$1080),0),4)</f>
        <v>646.39442393828836</v>
      </c>
      <c r="J2401" s="7">
        <f>мпф1[[#This Row],[цена]]*мпф1[[#This Row],[объем]]</f>
        <v>13243444.309729883</v>
      </c>
      <c r="K2401" s="7">
        <v>8004</v>
      </c>
      <c r="L2401" t="s">
        <v>187</v>
      </c>
    </row>
    <row r="2402" spans="1:12" x14ac:dyDescent="0.35">
      <c r="A2402" t="s">
        <v>151</v>
      </c>
      <c r="B2402" t="s">
        <v>97</v>
      </c>
      <c r="C2402" t="s">
        <v>97</v>
      </c>
      <c r="D2402">
        <f>VLOOKUP(мпф1[[#This Row],[Номенклатура]],[1]!Таблица213[[product_name]:[упаковка]],7,FALSE)</f>
        <v>978</v>
      </c>
      <c r="E2402" t="s">
        <v>98</v>
      </c>
      <c r="F2402" s="7">
        <v>5125.7589317256979</v>
      </c>
      <c r="G2402" t="str">
        <f>VLOOKUP(мпф1[[#This Row],[артикул]],[1]!Таблица213[[code]:[упаковка]],4,FALSE)</f>
        <v>ОХЛ</v>
      </c>
      <c r="H2402" t="str">
        <f>VLOOKUP(мпф1[[#This Row],[артикул]],[1]!Таблица213[[code]:[упаковка]],5,FALSE)</f>
        <v>тушка</v>
      </c>
      <c r="I2402" s="7" cm="1">
        <f t="array" ref="I2402">INDEX('[1]прайс ЗПП'!$A$1:$D$1080,MATCH(1,(мпф1[[#This Row],[артикул]]='[1]прайс ЗПП'!$B$1:$B$1080)*(мпф1[[#This Row],[Source.Name.1]]='[1]прайс ЗПП'!$A$1:$A$1080),0),4)</f>
        <v>646.39442393828836</v>
      </c>
      <c r="J2402" s="7">
        <f>мпф1[[#This Row],[цена]]*мпф1[[#This Row],[объем]]</f>
        <v>3313261.991919369</v>
      </c>
      <c r="K2402" s="7">
        <v>502.35999999999996</v>
      </c>
      <c r="L2402" t="s">
        <v>187</v>
      </c>
    </row>
    <row r="2403" spans="1:12" x14ac:dyDescent="0.35">
      <c r="A2403" t="s">
        <v>151</v>
      </c>
      <c r="B2403" t="s">
        <v>97</v>
      </c>
      <c r="C2403" t="s">
        <v>97</v>
      </c>
      <c r="D2403">
        <f>VLOOKUP(мпф1[[#This Row],[Номенклатура]],[1]!Таблица213[[product_name]:[упаковка]],7,FALSE)</f>
        <v>978</v>
      </c>
      <c r="E2403" t="s">
        <v>98</v>
      </c>
      <c r="F2403" s="7">
        <v>2050.303572690279</v>
      </c>
      <c r="G2403" t="str">
        <f>VLOOKUP(мпф1[[#This Row],[артикул]],[1]!Таблица213[[code]:[упаковка]],4,FALSE)</f>
        <v>ОХЛ</v>
      </c>
      <c r="H2403" t="str">
        <f>VLOOKUP(мпф1[[#This Row],[артикул]],[1]!Таблица213[[code]:[упаковка]],5,FALSE)</f>
        <v>тушка</v>
      </c>
      <c r="I2403" s="7" cm="1">
        <f t="array" ref="I2403">INDEX('[1]прайс ЗПП'!$A$1:$D$1080,MATCH(1,(мпф1[[#This Row],[артикул]]='[1]прайс ЗПП'!$B$1:$B$1080)*(мпф1[[#This Row],[Source.Name.1]]='[1]прайс ЗПП'!$A$1:$A$1080),0),4)</f>
        <v>646.39442393828836</v>
      </c>
      <c r="J2403" s="7">
        <f>мпф1[[#This Row],[цена]]*мпф1[[#This Row],[объем]]</f>
        <v>1325304.7967677475</v>
      </c>
      <c r="K2403" s="7">
        <v>996</v>
      </c>
      <c r="L2403" t="s">
        <v>187</v>
      </c>
    </row>
    <row r="2404" spans="1:12" x14ac:dyDescent="0.35">
      <c r="A2404" t="s">
        <v>151</v>
      </c>
      <c r="B2404" t="s">
        <v>97</v>
      </c>
      <c r="C2404" t="s">
        <v>97</v>
      </c>
      <c r="D2404">
        <f>VLOOKUP(мпф1[[#This Row],[Номенклатура]],[1]!Таблица213[[product_name]:[упаковка]],7,FALSE)</f>
        <v>978</v>
      </c>
      <c r="E2404" t="s">
        <v>98</v>
      </c>
      <c r="F2404" s="7">
        <v>4100.607145380558</v>
      </c>
      <c r="G2404" t="str">
        <f>VLOOKUP(мпф1[[#This Row],[артикул]],[1]!Таблица213[[code]:[упаковка]],4,FALSE)</f>
        <v>ОХЛ</v>
      </c>
      <c r="H2404" t="str">
        <f>VLOOKUP(мпф1[[#This Row],[артикул]],[1]!Таблица213[[code]:[упаковка]],5,FALSE)</f>
        <v>тушка</v>
      </c>
      <c r="I2404" s="7" cm="1">
        <f t="array" ref="I2404">INDEX('[1]прайс ЗПП'!$A$1:$D$1080,MATCH(1,(мпф1[[#This Row],[артикул]]='[1]прайс ЗПП'!$B$1:$B$1080)*(мпф1[[#This Row],[Source.Name.1]]='[1]прайс ЗПП'!$A$1:$A$1080),0),4)</f>
        <v>646.39442393828836</v>
      </c>
      <c r="J2404" s="7">
        <f>мпф1[[#This Row],[цена]]*мпф1[[#This Row],[объем]]</f>
        <v>2650609.593535495</v>
      </c>
      <c r="K2404" s="7">
        <v>996</v>
      </c>
      <c r="L2404" t="s">
        <v>187</v>
      </c>
    </row>
    <row r="2405" spans="1:12" x14ac:dyDescent="0.35">
      <c r="A2405" t="s">
        <v>151</v>
      </c>
      <c r="B2405" t="s">
        <v>97</v>
      </c>
      <c r="C2405" t="s">
        <v>97</v>
      </c>
      <c r="D2405">
        <f>VLOOKUP(мпф1[[#This Row],[Номенклатура]],[1]!Таблица213[[product_name]:[упаковка]],7,FALSE)</f>
        <v>981</v>
      </c>
      <c r="E2405" t="s">
        <v>203</v>
      </c>
      <c r="F2405" s="7">
        <v>1029.4757648942414</v>
      </c>
      <c r="G2405" t="str">
        <f>VLOOKUP(мпф1[[#This Row],[артикул]],[1]!Таблица213[[code]:[упаковка]],4,FALSE)</f>
        <v>ОХЛ</v>
      </c>
      <c r="H2405" t="str">
        <f>VLOOKUP(мпф1[[#This Row],[артикул]],[1]!Таблица213[[code]:[упаковка]],5,FALSE)</f>
        <v>крыло</v>
      </c>
      <c r="I2405" s="7" cm="1">
        <f t="array" ref="I2405">INDEX('[1]прайс ЗПП'!$A$1:$D$1080,MATCH(1,(мпф1[[#This Row],[артикул]]='[1]прайс ЗПП'!$B$1:$B$1080)*(мпф1[[#This Row],[Source.Name.1]]='[1]прайс ЗПП'!$A$1:$A$1080),0),4)</f>
        <v>686.08357804387072</v>
      </c>
      <c r="J2405" s="7">
        <f>мпф1[[#This Row],[цена]]*мпф1[[#This Row],[объем]]</f>
        <v>706306.4162880918</v>
      </c>
      <c r="K2405" s="7">
        <v>350</v>
      </c>
      <c r="L2405" t="s">
        <v>187</v>
      </c>
    </row>
    <row r="2406" spans="1:12" x14ac:dyDescent="0.35">
      <c r="A2406" t="s">
        <v>151</v>
      </c>
      <c r="B2406" t="s">
        <v>97</v>
      </c>
      <c r="C2406" t="s">
        <v>97</v>
      </c>
      <c r="D2406">
        <f>VLOOKUP(мпф1[[#This Row],[Номенклатура]],[1]!Таблица213[[product_name]:[упаковка]],7,FALSE)</f>
        <v>984</v>
      </c>
      <c r="E2406" t="s">
        <v>101</v>
      </c>
      <c r="F2406" s="7">
        <v>505.35218493295639</v>
      </c>
      <c r="G2406" t="str">
        <f>VLOOKUP(мпф1[[#This Row],[артикул]],[1]!Таблица213[[code]:[упаковка]],4,FALSE)</f>
        <v>ОХЛ</v>
      </c>
      <c r="H2406" t="str">
        <f>VLOOKUP(мпф1[[#This Row],[артикул]],[1]!Таблица213[[code]:[упаковка]],5,FALSE)</f>
        <v>четвертина</v>
      </c>
      <c r="I2406" s="7" cm="1">
        <f t="array" ref="I2406">INDEX('[1]прайс ЗПП'!$A$1:$D$1080,MATCH(1,(мпф1[[#This Row],[артикул]]='[1]прайс ЗПП'!$B$1:$B$1080)*(мпф1[[#This Row],[Source.Name.1]]='[1]прайс ЗПП'!$A$1:$A$1080),0),4)</f>
        <v>732.85958891895325</v>
      </c>
      <c r="J2406" s="7">
        <f>мпф1[[#This Row],[цена]]*мпф1[[#This Row],[объем]]</f>
        <v>370352.19450926129</v>
      </c>
      <c r="K2406" s="7">
        <v>3001.5</v>
      </c>
      <c r="L2406" t="s">
        <v>187</v>
      </c>
    </row>
    <row r="2407" spans="1:12" x14ac:dyDescent="0.35">
      <c r="A2407" t="s">
        <v>151</v>
      </c>
      <c r="B2407" t="s">
        <v>97</v>
      </c>
      <c r="C2407" t="s">
        <v>97</v>
      </c>
      <c r="D2407">
        <f>VLOOKUP(мпф1[[#This Row],[Номенклатура]],[1]!Таблица213[[product_name]:[упаковка]],7,FALSE)</f>
        <v>982</v>
      </c>
      <c r="E2407" t="s">
        <v>100</v>
      </c>
      <c r="F2407" s="7">
        <v>4098.5578664473351</v>
      </c>
      <c r="G2407" t="str">
        <f>VLOOKUP(мпф1[[#This Row],[артикул]],[1]!Таблица213[[code]:[упаковка]],4,FALSE)</f>
        <v>ОХЛ</v>
      </c>
      <c r="H2407" t="str">
        <f>VLOOKUP(мпф1[[#This Row],[артикул]],[1]!Таблица213[[code]:[упаковка]],5,FALSE)</f>
        <v>филе</v>
      </c>
      <c r="I2407" s="7" cm="1">
        <f t="array" ref="I2407">INDEX('[1]прайс ЗПП'!$A$1:$D$1080,MATCH(1,(мпф1[[#This Row],[артикул]]='[1]прайс ЗПП'!$B$1:$B$1080)*(мпф1[[#This Row],[Source.Name.1]]='[1]прайс ЗПП'!$A$1:$A$1080),0),4)</f>
        <v>842.25403061632699</v>
      </c>
      <c r="J2407" s="7">
        <f>мпф1[[#This Row],[цена]]*мпф1[[#This Row],[объем]]</f>
        <v>3452026.8827295215</v>
      </c>
      <c r="K2407" s="7">
        <v>753.54</v>
      </c>
      <c r="L2407" t="s">
        <v>187</v>
      </c>
    </row>
    <row r="2408" spans="1:12" x14ac:dyDescent="0.35">
      <c r="A2408" t="s">
        <v>151</v>
      </c>
      <c r="B2408" t="s">
        <v>97</v>
      </c>
      <c r="C2408" t="s">
        <v>97</v>
      </c>
      <c r="D2408">
        <f>VLOOKUP(мпф1[[#This Row],[Номенклатура]],[1]!Таблица213[[product_name]:[упаковка]],7,FALSE)</f>
        <v>983</v>
      </c>
      <c r="E2408" t="s">
        <v>181</v>
      </c>
      <c r="F2408" s="7">
        <v>714.83767460281263</v>
      </c>
      <c r="G2408" t="str">
        <f>VLOOKUP(мпф1[[#This Row],[артикул]],[1]!Таблица213[[code]:[упаковка]],4,FALSE)</f>
        <v>ОХЛ</v>
      </c>
      <c r="H2408" t="str">
        <f>VLOOKUP(мпф1[[#This Row],[артикул]],[1]!Таблица213[[code]:[упаковка]],5,FALSE)</f>
        <v>грудка</v>
      </c>
      <c r="I2408" s="7" cm="1">
        <f t="array" ref="I2408">INDEX('[1]прайс ЗПП'!$A$1:$D$1080,MATCH(1,(мпф1[[#This Row],[артикул]]='[1]прайс ЗПП'!$B$1:$B$1080)*(мпф1[[#This Row],[Source.Name.1]]='[1]прайс ЗПП'!$A$1:$A$1080),0),4)</f>
        <v>981.50324200421039</v>
      </c>
      <c r="J2408" s="7">
        <f>мпф1[[#This Row],[цена]]*мпф1[[#This Row],[объем]]</f>
        <v>701615.49512941146</v>
      </c>
      <c r="K2408" s="7">
        <v>3000</v>
      </c>
      <c r="L2408" t="s">
        <v>187</v>
      </c>
    </row>
    <row r="2409" spans="1:12" x14ac:dyDescent="0.35">
      <c r="A2409" t="s">
        <v>151</v>
      </c>
      <c r="B2409" t="s">
        <v>97</v>
      </c>
      <c r="C2409" t="s">
        <v>97</v>
      </c>
      <c r="D2409">
        <f>VLOOKUP(мпф1[[#This Row],[Номенклатура]],[1]!Таблица213[[product_name]:[упаковка]],7,FALSE)</f>
        <v>978</v>
      </c>
      <c r="E2409" t="s">
        <v>98</v>
      </c>
      <c r="F2409" s="7">
        <v>5125.7589317256979</v>
      </c>
      <c r="G2409" t="str">
        <f>VLOOKUP(мпф1[[#This Row],[артикул]],[1]!Таблица213[[code]:[упаковка]],4,FALSE)</f>
        <v>ОХЛ</v>
      </c>
      <c r="H2409" t="str">
        <f>VLOOKUP(мпф1[[#This Row],[артикул]],[1]!Таблица213[[code]:[упаковка]],5,FALSE)</f>
        <v>тушка</v>
      </c>
      <c r="I2409" s="7" cm="1">
        <f t="array" ref="I2409">INDEX('[1]прайс ЗПП'!$A$1:$D$1080,MATCH(1,(мпф1[[#This Row],[артикул]]='[1]прайс ЗПП'!$B$1:$B$1080)*(мпф1[[#This Row],[Source.Name.1]]='[1]прайс ЗПП'!$A$1:$A$1080),0),4)</f>
        <v>646.39442393828836</v>
      </c>
      <c r="J2409" s="7">
        <f>мпф1[[#This Row],[цена]]*мпф1[[#This Row],[объем]]</f>
        <v>3313261.991919369</v>
      </c>
      <c r="K2409" s="7">
        <v>504</v>
      </c>
      <c r="L2409" t="s">
        <v>187</v>
      </c>
    </row>
    <row r="2410" spans="1:12" x14ac:dyDescent="0.35">
      <c r="A2410" t="s">
        <v>151</v>
      </c>
      <c r="B2410" t="s">
        <v>97</v>
      </c>
      <c r="C2410" t="s">
        <v>97</v>
      </c>
      <c r="D2410">
        <f>VLOOKUP(мпф1[[#This Row],[Номенклатура]],[1]!Таблица213[[product_name]:[упаковка]],7,FALSE)</f>
        <v>982</v>
      </c>
      <c r="E2410" t="s">
        <v>100</v>
      </c>
      <c r="F2410" s="7">
        <v>3073.9183998355011</v>
      </c>
      <c r="G2410" t="str">
        <f>VLOOKUP(мпф1[[#This Row],[артикул]],[1]!Таблица213[[code]:[упаковка]],4,FALSE)</f>
        <v>ОХЛ</v>
      </c>
      <c r="H2410" t="str">
        <f>VLOOKUP(мпф1[[#This Row],[артикул]],[1]!Таблица213[[code]:[упаковка]],5,FALSE)</f>
        <v>филе</v>
      </c>
      <c r="I2410" s="7" cm="1">
        <f t="array" ref="I2410">INDEX('[1]прайс ЗПП'!$A$1:$D$1080,MATCH(1,(мпф1[[#This Row],[артикул]]='[1]прайс ЗПП'!$B$1:$B$1080)*(мпф1[[#This Row],[Source.Name.1]]='[1]прайс ЗПП'!$A$1:$A$1080),0),4)</f>
        <v>842.25403061632699</v>
      </c>
      <c r="J2410" s="7">
        <f>мпф1[[#This Row],[цена]]*мпф1[[#This Row],[объем]]</f>
        <v>2589020.1620471408</v>
      </c>
      <c r="K2410" s="7">
        <v>498.32</v>
      </c>
      <c r="L2410" t="s">
        <v>187</v>
      </c>
    </row>
    <row r="2411" spans="1:12" x14ac:dyDescent="0.35">
      <c r="A2411" t="s">
        <v>151</v>
      </c>
      <c r="B2411" t="s">
        <v>97</v>
      </c>
      <c r="C2411" t="s">
        <v>97</v>
      </c>
      <c r="D2411">
        <f>VLOOKUP(мпф1[[#This Row],[Номенклатура]],[1]!Таблица213[[product_name]:[упаковка]],7,FALSE)</f>
        <v>981</v>
      </c>
      <c r="E2411" t="s">
        <v>203</v>
      </c>
      <c r="F2411" s="7">
        <v>823.58061191539321</v>
      </c>
      <c r="G2411" t="str">
        <f>VLOOKUP(мпф1[[#This Row],[артикул]],[1]!Таблица213[[code]:[упаковка]],4,FALSE)</f>
        <v>ОХЛ</v>
      </c>
      <c r="H2411" t="str">
        <f>VLOOKUP(мпф1[[#This Row],[артикул]],[1]!Таблица213[[code]:[упаковка]],5,FALSE)</f>
        <v>крыло</v>
      </c>
      <c r="I2411" s="7" cm="1">
        <f t="array" ref="I2411">INDEX('[1]прайс ЗПП'!$A$1:$D$1080,MATCH(1,(мпф1[[#This Row],[артикул]]='[1]прайс ЗПП'!$B$1:$B$1080)*(мпф1[[#This Row],[Source.Name.1]]='[1]прайс ЗПП'!$A$1:$A$1080),0),4)</f>
        <v>686.08357804387072</v>
      </c>
      <c r="J2411" s="7">
        <f>мпф1[[#This Row],[цена]]*мпф1[[#This Row],[объем]]</f>
        <v>565045.13303047349</v>
      </c>
      <c r="K2411" s="7">
        <v>9000</v>
      </c>
      <c r="L2411" t="s">
        <v>187</v>
      </c>
    </row>
    <row r="2412" spans="1:12" x14ac:dyDescent="0.35">
      <c r="A2412" t="s">
        <v>151</v>
      </c>
      <c r="B2412" t="s">
        <v>97</v>
      </c>
      <c r="C2412" t="s">
        <v>97</v>
      </c>
      <c r="D2412">
        <f>VLOOKUP(мпф1[[#This Row],[Номенклатура]],[1]!Таблица213[[product_name]:[упаковка]],7,FALSE)</f>
        <v>984</v>
      </c>
      <c r="E2412" t="s">
        <v>101</v>
      </c>
      <c r="F2412" s="7">
        <v>2049.4838611169894</v>
      </c>
      <c r="G2412" t="str">
        <f>VLOOKUP(мпф1[[#This Row],[артикул]],[1]!Таблица213[[code]:[упаковка]],4,FALSE)</f>
        <v>ОХЛ</v>
      </c>
      <c r="H2412" t="str">
        <f>VLOOKUP(мпф1[[#This Row],[артикул]],[1]!Таблица213[[code]:[упаковка]],5,FALSE)</f>
        <v>четвертина</v>
      </c>
      <c r="I2412" s="7" cm="1">
        <f t="array" ref="I2412">INDEX('[1]прайс ЗПП'!$A$1:$D$1080,MATCH(1,(мпф1[[#This Row],[артикул]]='[1]прайс ЗПП'!$B$1:$B$1080)*(мпф1[[#This Row],[Source.Name.1]]='[1]прайс ЗПП'!$A$1:$A$1080),0),4)</f>
        <v>732.85958891895325</v>
      </c>
      <c r="J2412" s="7">
        <f>мпф1[[#This Row],[цена]]*мпф1[[#This Row],[объем]]</f>
        <v>1501983.8999542259</v>
      </c>
      <c r="K2412" s="7">
        <v>1397.3999999999999</v>
      </c>
      <c r="L2412" t="s">
        <v>187</v>
      </c>
    </row>
    <row r="2413" spans="1:12" x14ac:dyDescent="0.35">
      <c r="A2413" t="s">
        <v>151</v>
      </c>
      <c r="B2413" t="s">
        <v>97</v>
      </c>
      <c r="C2413" t="s">
        <v>97</v>
      </c>
      <c r="D2413">
        <f>VLOOKUP(мпф1[[#This Row],[Номенклатура]],[1]!Таблица213[[product_name]:[упаковка]],7,FALSE)</f>
        <v>983</v>
      </c>
      <c r="E2413" t="s">
        <v>181</v>
      </c>
      <c r="F2413" s="7">
        <v>2565.7566534850948</v>
      </c>
      <c r="G2413" t="str">
        <f>VLOOKUP(мпф1[[#This Row],[артикул]],[1]!Таблица213[[code]:[упаковка]],4,FALSE)</f>
        <v>ОХЛ</v>
      </c>
      <c r="H2413" t="str">
        <f>VLOOKUP(мпф1[[#This Row],[артикул]],[1]!Таблица213[[code]:[упаковка]],5,FALSE)</f>
        <v>грудка</v>
      </c>
      <c r="I2413" s="7" cm="1">
        <f t="array" ref="I2413">INDEX('[1]прайс ЗПП'!$A$1:$D$1080,MATCH(1,(мпф1[[#This Row],[артикул]]='[1]прайс ЗПП'!$B$1:$B$1080)*(мпф1[[#This Row],[Source.Name.1]]='[1]прайс ЗПП'!$A$1:$A$1080),0),4)</f>
        <v>981.50324200421039</v>
      </c>
      <c r="J2413" s="7">
        <f>мпф1[[#This Row],[цена]]*мпф1[[#This Row],[объем]]</f>
        <v>2518298.4735894939</v>
      </c>
      <c r="K2413" s="7">
        <v>6003</v>
      </c>
      <c r="L2413" t="s">
        <v>187</v>
      </c>
    </row>
    <row r="2414" spans="1:12" x14ac:dyDescent="0.35">
      <c r="A2414" t="s">
        <v>151</v>
      </c>
      <c r="B2414" t="s">
        <v>97</v>
      </c>
      <c r="C2414" t="s">
        <v>97</v>
      </c>
      <c r="D2414">
        <f>VLOOKUP(мпф1[[#This Row],[Номенклатура]],[1]!Таблица213[[product_name]:[упаковка]],7,FALSE)</f>
        <v>978</v>
      </c>
      <c r="E2414" t="s">
        <v>98</v>
      </c>
      <c r="F2414" s="7">
        <v>4100.607145380558</v>
      </c>
      <c r="G2414" t="str">
        <f>VLOOKUP(мпф1[[#This Row],[артикул]],[1]!Таблица213[[code]:[упаковка]],4,FALSE)</f>
        <v>ОХЛ</v>
      </c>
      <c r="H2414" t="str">
        <f>VLOOKUP(мпф1[[#This Row],[артикул]],[1]!Таблица213[[code]:[упаковка]],5,FALSE)</f>
        <v>тушка</v>
      </c>
      <c r="I2414" s="7" cm="1">
        <f t="array" ref="I2414">INDEX('[1]прайс ЗПП'!$A$1:$D$1080,MATCH(1,(мпф1[[#This Row],[артикул]]='[1]прайс ЗПП'!$B$1:$B$1080)*(мпф1[[#This Row],[Source.Name.1]]='[1]прайс ЗПП'!$A$1:$A$1080),0),4)</f>
        <v>646.39442393828836</v>
      </c>
      <c r="J2414" s="7">
        <f>мпф1[[#This Row],[цена]]*мпф1[[#This Row],[объем]]</f>
        <v>2650609.593535495</v>
      </c>
      <c r="K2414" s="7">
        <v>19995.5</v>
      </c>
      <c r="L2414" t="s">
        <v>187</v>
      </c>
    </row>
    <row r="2415" spans="1:12" x14ac:dyDescent="0.35">
      <c r="A2415" t="s">
        <v>151</v>
      </c>
      <c r="B2415" t="s">
        <v>97</v>
      </c>
      <c r="C2415" t="s">
        <v>97</v>
      </c>
      <c r="D2415">
        <f>VLOOKUP(мпф1[[#This Row],[Номенклатура]],[1]!Таблица213[[product_name]:[упаковка]],7,FALSE)</f>
        <v>981</v>
      </c>
      <c r="E2415" t="s">
        <v>203</v>
      </c>
      <c r="F2415" s="7">
        <v>1531.3452002801844</v>
      </c>
      <c r="G2415" t="str">
        <f>VLOOKUP(мпф1[[#This Row],[артикул]],[1]!Таблица213[[code]:[упаковка]],4,FALSE)</f>
        <v>ОХЛ</v>
      </c>
      <c r="H2415" t="str">
        <f>VLOOKUP(мпф1[[#This Row],[артикул]],[1]!Таблица213[[code]:[упаковка]],5,FALSE)</f>
        <v>крыло</v>
      </c>
      <c r="I2415" s="7" cm="1">
        <f t="array" ref="I2415">INDEX('[1]прайс ЗПП'!$A$1:$D$1080,MATCH(1,(мпф1[[#This Row],[артикул]]='[1]прайс ЗПП'!$B$1:$B$1080)*(мпф1[[#This Row],[Source.Name.1]]='[1]прайс ЗПП'!$A$1:$A$1080),0),4)</f>
        <v>686.08357804387072</v>
      </c>
      <c r="J2415" s="7">
        <f>мпф1[[#This Row],[цена]]*мпф1[[#This Row],[объем]]</f>
        <v>1050630.7942285368</v>
      </c>
      <c r="K2415" s="7">
        <v>5002.5</v>
      </c>
      <c r="L2415" t="s">
        <v>187</v>
      </c>
    </row>
    <row r="2416" spans="1:12" x14ac:dyDescent="0.35">
      <c r="A2416" t="s">
        <v>151</v>
      </c>
      <c r="B2416" t="s">
        <v>97</v>
      </c>
      <c r="C2416" t="s">
        <v>97</v>
      </c>
      <c r="D2416">
        <f>VLOOKUP(мпф1[[#This Row],[Номенклатура]],[1]!Таблица213[[product_name]:[упаковка]],7,FALSE)</f>
        <v>984</v>
      </c>
      <c r="E2416" t="s">
        <v>101</v>
      </c>
      <c r="F2416" s="7">
        <v>1024.7419305584947</v>
      </c>
      <c r="G2416" t="str">
        <f>VLOOKUP(мпф1[[#This Row],[артикул]],[1]!Таблица213[[code]:[упаковка]],4,FALSE)</f>
        <v>ОХЛ</v>
      </c>
      <c r="H2416" t="str">
        <f>VLOOKUP(мпф1[[#This Row],[артикул]],[1]!Таблица213[[code]:[упаковка]],5,FALSE)</f>
        <v>четвертина</v>
      </c>
      <c r="I2416" s="7" cm="1">
        <f t="array" ref="I2416">INDEX('[1]прайс ЗПП'!$A$1:$D$1080,MATCH(1,(мпф1[[#This Row],[артикул]]='[1]прайс ЗПП'!$B$1:$B$1080)*(мпф1[[#This Row],[Source.Name.1]]='[1]прайс ЗПП'!$A$1:$A$1080),0),4)</f>
        <v>732.85958891895325</v>
      </c>
      <c r="J2416" s="7">
        <f>мпф1[[#This Row],[цена]]*мпф1[[#This Row],[объем]]</f>
        <v>750991.94997711293</v>
      </c>
      <c r="K2416" s="7">
        <v>2001</v>
      </c>
      <c r="L2416" t="s">
        <v>187</v>
      </c>
    </row>
    <row r="2417" spans="1:12" x14ac:dyDescent="0.35">
      <c r="A2417" t="s">
        <v>151</v>
      </c>
      <c r="B2417" t="s">
        <v>97</v>
      </c>
      <c r="C2417" t="s">
        <v>97</v>
      </c>
      <c r="D2417">
        <f>VLOOKUP(мпф1[[#This Row],[Номенклатура]],[1]!Таблица213[[product_name]:[упаковка]],7,FALSE)</f>
        <v>978</v>
      </c>
      <c r="E2417" t="s">
        <v>98</v>
      </c>
      <c r="F2417" s="7">
        <v>18437.874881946642</v>
      </c>
      <c r="G2417" t="str">
        <f>VLOOKUP(мпф1[[#This Row],[артикул]],[1]!Таблица213[[code]:[упаковка]],4,FALSE)</f>
        <v>ОХЛ</v>
      </c>
      <c r="H2417" t="str">
        <f>VLOOKUP(мпф1[[#This Row],[артикул]],[1]!Таблица213[[code]:[упаковка]],5,FALSE)</f>
        <v>тушка</v>
      </c>
      <c r="I2417" s="7" cm="1">
        <f t="array" ref="I2417">INDEX('[1]прайс ЗПП'!$A$1:$D$1080,MATCH(1,(мпф1[[#This Row],[артикул]]='[1]прайс ЗПП'!$B$1:$B$1080)*(мпф1[[#This Row],[Source.Name.1]]='[1]прайс ЗПП'!$A$1:$A$1080),0),4)</f>
        <v>646.39442393828836</v>
      </c>
      <c r="J2417" s="7">
        <f>мпф1[[#This Row],[цена]]*мпф1[[#This Row],[объем]]</f>
        <v>11918139.512962136</v>
      </c>
      <c r="K2417" s="7">
        <v>4002</v>
      </c>
      <c r="L2417" t="s">
        <v>187</v>
      </c>
    </row>
    <row r="2418" spans="1:12" x14ac:dyDescent="0.35">
      <c r="A2418" t="s">
        <v>151</v>
      </c>
      <c r="B2418" t="s">
        <v>97</v>
      </c>
      <c r="C2418" t="s">
        <v>97</v>
      </c>
      <c r="D2418">
        <f>VLOOKUP(мпф1[[#This Row],[Номенклатура]],[1]!Таблица213[[product_name]:[упаковка]],7,FALSE)</f>
        <v>982</v>
      </c>
      <c r="E2418" t="s">
        <v>100</v>
      </c>
      <c r="F2418" s="7">
        <v>2049.2789332236675</v>
      </c>
      <c r="G2418" t="str">
        <f>VLOOKUP(мпф1[[#This Row],[артикул]],[1]!Таблица213[[code]:[упаковка]],4,FALSE)</f>
        <v>ОХЛ</v>
      </c>
      <c r="H2418" t="str">
        <f>VLOOKUP(мпф1[[#This Row],[артикул]],[1]!Таблица213[[code]:[упаковка]],5,FALSE)</f>
        <v>филе</v>
      </c>
      <c r="I2418" s="7" cm="1">
        <f t="array" ref="I2418">INDEX('[1]прайс ЗПП'!$A$1:$D$1080,MATCH(1,(мпф1[[#This Row],[артикул]]='[1]прайс ЗПП'!$B$1:$B$1080)*(мпф1[[#This Row],[Source.Name.1]]='[1]прайс ЗПП'!$A$1:$A$1080),0),4)</f>
        <v>842.25403061632699</v>
      </c>
      <c r="J2418" s="7">
        <f>мпф1[[#This Row],[цена]]*мпф1[[#This Row],[объем]]</f>
        <v>1726013.4413647607</v>
      </c>
      <c r="K2418" s="7">
        <v>502.35999999999996</v>
      </c>
      <c r="L2418" t="s">
        <v>187</v>
      </c>
    </row>
    <row r="2419" spans="1:12" x14ac:dyDescent="0.35">
      <c r="A2419" t="s">
        <v>151</v>
      </c>
      <c r="B2419" t="s">
        <v>97</v>
      </c>
      <c r="C2419" t="s">
        <v>97</v>
      </c>
      <c r="D2419">
        <f>VLOOKUP(мпф1[[#This Row],[Номенклатура]],[1]!Таблица213[[product_name]:[упаковка]],7,FALSE)</f>
        <v>978</v>
      </c>
      <c r="E2419" t="s">
        <v>98</v>
      </c>
      <c r="F2419" s="7">
        <v>1530.2990433847735</v>
      </c>
      <c r="G2419" t="str">
        <f>VLOOKUP(мпф1[[#This Row],[артикул]],[1]!Таблица213[[code]:[упаковка]],4,FALSE)</f>
        <v>ОХЛ</v>
      </c>
      <c r="H2419" t="str">
        <f>VLOOKUP(мпф1[[#This Row],[артикул]],[1]!Таблица213[[code]:[упаковка]],5,FALSE)</f>
        <v>тушка</v>
      </c>
      <c r="I2419" s="7" cm="1">
        <f t="array" ref="I2419">INDEX('[1]прайс ЗПП'!$A$1:$D$1080,MATCH(1,(мпф1[[#This Row],[артикул]]='[1]прайс ЗПП'!$B$1:$B$1080)*(мпф1[[#This Row],[Source.Name.1]]='[1]прайс ЗПП'!$A$1:$A$1080),0),4)</f>
        <v>646.39442393828836</v>
      </c>
      <c r="J2419" s="7">
        <f>мпф1[[#This Row],[цена]]*мпф1[[#This Row],[объем]]</f>
        <v>989176.7686020144</v>
      </c>
      <c r="K2419" s="7">
        <v>493.2</v>
      </c>
      <c r="L2419" t="s">
        <v>187</v>
      </c>
    </row>
    <row r="2420" spans="1:12" x14ac:dyDescent="0.35">
      <c r="A2420" t="s">
        <v>151</v>
      </c>
      <c r="B2420" t="s">
        <v>97</v>
      </c>
      <c r="C2420" t="s">
        <v>97</v>
      </c>
      <c r="D2420">
        <f>VLOOKUP(мпф1[[#This Row],[Номенклатура]],[1]!Таблица213[[product_name]:[упаковка]],7,FALSE)</f>
        <v>984</v>
      </c>
      <c r="E2420" t="s">
        <v>101</v>
      </c>
      <c r="F2420" s="7">
        <v>715.9155953216881</v>
      </c>
      <c r="G2420" t="str">
        <f>VLOOKUP(мпф1[[#This Row],[артикул]],[1]!Таблица213[[code]:[упаковка]],4,FALSE)</f>
        <v>ОХЛ</v>
      </c>
      <c r="H2420" t="str">
        <f>VLOOKUP(мпф1[[#This Row],[артикул]],[1]!Таблица213[[code]:[упаковка]],5,FALSE)</f>
        <v>четвертина</v>
      </c>
      <c r="I2420" s="7" cm="1">
        <f t="array" ref="I2420">INDEX('[1]прайс ЗПП'!$A$1:$D$1080,MATCH(1,(мпф1[[#This Row],[артикул]]='[1]прайс ЗПП'!$B$1:$B$1080)*(мпф1[[#This Row],[Source.Name.1]]='[1]прайс ЗПП'!$A$1:$A$1080),0),4)</f>
        <v>732.85958891895325</v>
      </c>
      <c r="J2420" s="7">
        <f>мпф1[[#This Row],[цена]]*мпф1[[#This Row],[объем]]</f>
        <v>524665.60888812004</v>
      </c>
      <c r="K2420" s="7">
        <v>4000</v>
      </c>
      <c r="L2420" t="s">
        <v>187</v>
      </c>
    </row>
    <row r="2421" spans="1:12" x14ac:dyDescent="0.35">
      <c r="A2421" t="s">
        <v>151</v>
      </c>
      <c r="B2421" t="s">
        <v>97</v>
      </c>
      <c r="C2421" t="s">
        <v>97</v>
      </c>
      <c r="D2421">
        <f>VLOOKUP(мпф1[[#This Row],[Номенклатура]],[1]!Таблица213[[product_name]:[упаковка]],7,FALSE)</f>
        <v>983</v>
      </c>
      <c r="E2421" t="s">
        <v>181</v>
      </c>
      <c r="F2421" s="7">
        <v>1531.7950170060269</v>
      </c>
      <c r="G2421" t="str">
        <f>VLOOKUP(мпф1[[#This Row],[артикул]],[1]!Таблица213[[code]:[упаковка]],4,FALSE)</f>
        <v>ОХЛ</v>
      </c>
      <c r="H2421" t="str">
        <f>VLOOKUP(мпф1[[#This Row],[артикул]],[1]!Таблица213[[code]:[упаковка]],5,FALSE)</f>
        <v>грудка</v>
      </c>
      <c r="I2421" s="7" cm="1">
        <f t="array" ref="I2421">INDEX('[1]прайс ЗПП'!$A$1:$D$1080,MATCH(1,(мпф1[[#This Row],[артикул]]='[1]прайс ЗПП'!$B$1:$B$1080)*(мпф1[[#This Row],[Source.Name.1]]='[1]прайс ЗПП'!$A$1:$A$1080),0),4)</f>
        <v>981.50324200421039</v>
      </c>
      <c r="J2421" s="7">
        <f>мпф1[[#This Row],[цена]]*мпф1[[#This Row],[объем]]</f>
        <v>1503461.7752773101</v>
      </c>
      <c r="K2421" s="7">
        <v>498.32</v>
      </c>
      <c r="L2421" t="s">
        <v>187</v>
      </c>
    </row>
    <row r="2422" spans="1:12" x14ac:dyDescent="0.35">
      <c r="A2422" t="s">
        <v>151</v>
      </c>
      <c r="B2422" t="s">
        <v>97</v>
      </c>
      <c r="C2422" t="s">
        <v>97</v>
      </c>
      <c r="D2422">
        <f>VLOOKUP(мпф1[[#This Row],[Номенклатура]],[1]!Таблица213[[product_name]:[упаковка]],7,FALSE)</f>
        <v>981</v>
      </c>
      <c r="E2422" t="s">
        <v>203</v>
      </c>
      <c r="F2422" s="7">
        <v>1531.3452002801844</v>
      </c>
      <c r="G2422" t="str">
        <f>VLOOKUP(мпф1[[#This Row],[артикул]],[1]!Таблица213[[code]:[упаковка]],4,FALSE)</f>
        <v>ОХЛ</v>
      </c>
      <c r="H2422" t="str">
        <f>VLOOKUP(мпф1[[#This Row],[артикул]],[1]!Таблица213[[code]:[упаковка]],5,FALSE)</f>
        <v>крыло</v>
      </c>
      <c r="I2422" s="7" cm="1">
        <f t="array" ref="I2422">INDEX('[1]прайс ЗПП'!$A$1:$D$1080,MATCH(1,(мпф1[[#This Row],[артикул]]='[1]прайс ЗПП'!$B$1:$B$1080)*(мпф1[[#This Row],[Source.Name.1]]='[1]прайс ЗПП'!$A$1:$A$1080),0),4)</f>
        <v>686.08357804387072</v>
      </c>
      <c r="J2422" s="7">
        <f>мпф1[[#This Row],[цена]]*мпф1[[#This Row],[объем]]</f>
        <v>1050630.7942285368</v>
      </c>
      <c r="K2422" s="7">
        <v>4002</v>
      </c>
      <c r="L2422" t="s">
        <v>187</v>
      </c>
    </row>
    <row r="2423" spans="1:12" x14ac:dyDescent="0.35">
      <c r="A2423" t="s">
        <v>151</v>
      </c>
      <c r="B2423" t="s">
        <v>97</v>
      </c>
      <c r="C2423" t="s">
        <v>97</v>
      </c>
      <c r="D2423">
        <f>VLOOKUP(мпф1[[#This Row],[Номенклатура]],[1]!Таблица213[[product_name]:[упаковка]],7,FALSE)</f>
        <v>981</v>
      </c>
      <c r="E2423" t="s">
        <v>203</v>
      </c>
      <c r="F2423" s="7">
        <v>1029.4757648942414</v>
      </c>
      <c r="G2423" t="str">
        <f>VLOOKUP(мпф1[[#This Row],[артикул]],[1]!Таблица213[[code]:[упаковка]],4,FALSE)</f>
        <v>ОХЛ</v>
      </c>
      <c r="H2423" t="str">
        <f>VLOOKUP(мпф1[[#This Row],[артикул]],[1]!Таблица213[[code]:[упаковка]],5,FALSE)</f>
        <v>крыло</v>
      </c>
      <c r="I2423" s="7" cm="1">
        <f t="array" ref="I2423">INDEX('[1]прайс ЗПП'!$A$1:$D$1080,MATCH(1,(мпф1[[#This Row],[артикул]]='[1]прайс ЗПП'!$B$1:$B$1080)*(мпф1[[#This Row],[Source.Name.1]]='[1]прайс ЗПП'!$A$1:$A$1080),0),4)</f>
        <v>686.08357804387072</v>
      </c>
      <c r="J2423" s="7">
        <f>мпф1[[#This Row],[цена]]*мпф1[[#This Row],[объем]]</f>
        <v>706306.4162880918</v>
      </c>
      <c r="K2423" s="7">
        <v>1050</v>
      </c>
      <c r="L2423" t="s">
        <v>187</v>
      </c>
    </row>
    <row r="2424" spans="1:12" x14ac:dyDescent="0.35">
      <c r="A2424" t="s">
        <v>151</v>
      </c>
      <c r="B2424" t="s">
        <v>97</v>
      </c>
      <c r="C2424" t="s">
        <v>97</v>
      </c>
      <c r="D2424">
        <f>VLOOKUP(мпф1[[#This Row],[Номенклатура]],[1]!Таблица213[[product_name]:[упаковка]],7,FALSE)</f>
        <v>982</v>
      </c>
      <c r="E2424" t="s">
        <v>100</v>
      </c>
      <c r="F2424" s="7">
        <v>8197.1157328946701</v>
      </c>
      <c r="G2424" t="str">
        <f>VLOOKUP(мпф1[[#This Row],[артикул]],[1]!Таблица213[[code]:[упаковка]],4,FALSE)</f>
        <v>ОХЛ</v>
      </c>
      <c r="H2424" t="str">
        <f>VLOOKUP(мпф1[[#This Row],[артикул]],[1]!Таблица213[[code]:[упаковка]],5,FALSE)</f>
        <v>филе</v>
      </c>
      <c r="I2424" s="7" cm="1">
        <f t="array" ref="I2424">INDEX('[1]прайс ЗПП'!$A$1:$D$1080,MATCH(1,(мпф1[[#This Row],[артикул]]='[1]прайс ЗПП'!$B$1:$B$1080)*(мпф1[[#This Row],[Source.Name.1]]='[1]прайс ЗПП'!$A$1:$A$1080),0),4)</f>
        <v>842.25403061632699</v>
      </c>
      <c r="J2424" s="7">
        <f>мпф1[[#This Row],[цена]]*мпф1[[#This Row],[объем]]</f>
        <v>6904053.765459043</v>
      </c>
      <c r="K2424" s="7">
        <v>401.88799999999998</v>
      </c>
      <c r="L2424" t="s">
        <v>187</v>
      </c>
    </row>
    <row r="2425" spans="1:12" x14ac:dyDescent="0.35">
      <c r="A2425" t="s">
        <v>151</v>
      </c>
      <c r="B2425" t="s">
        <v>97</v>
      </c>
      <c r="C2425" t="s">
        <v>97</v>
      </c>
      <c r="D2425">
        <f>VLOOKUP(мпф1[[#This Row],[Номенклатура]],[1]!Таблица213[[product_name]:[упаковка]],7,FALSE)</f>
        <v>1614</v>
      </c>
      <c r="E2425" t="s">
        <v>205</v>
      </c>
      <c r="F2425" s="7">
        <v>1020.5409087453863</v>
      </c>
      <c r="G2425" t="str">
        <f>VLOOKUP(мпф1[[#This Row],[артикул]],[1]!Таблица213[[code]:[упаковка]],4,FALSE)</f>
        <v>ОХЛ</v>
      </c>
      <c r="H2425" t="str">
        <f>VLOOKUP(мпф1[[#This Row],[артикул]],[1]!Таблица213[[code]:[упаковка]],5,FALSE)</f>
        <v>бедро</v>
      </c>
      <c r="I2425" s="7" cm="1">
        <f t="array" ref="I2425">INDEX('[1]прайс ЗПП'!$A$1:$D$1080,MATCH(1,(мпф1[[#This Row],[артикул]]='[1]прайс ЗПП'!$B$1:$B$1080)*(мпф1[[#This Row],[Source.Name.1]]='[1]прайс ЗПП'!$A$1:$A$1080),0),4)</f>
        <v>679.94339947746823</v>
      </c>
      <c r="J2425" s="7">
        <f>мпф1[[#This Row],[цена]]*мпф1[[#This Row],[объем]]</f>
        <v>693910.05479816266</v>
      </c>
      <c r="K2425" s="7">
        <v>2000.1999999999998</v>
      </c>
      <c r="L2425" t="s">
        <v>187</v>
      </c>
    </row>
    <row r="2426" spans="1:12" x14ac:dyDescent="0.35">
      <c r="A2426" t="s">
        <v>151</v>
      </c>
      <c r="B2426" t="s">
        <v>97</v>
      </c>
      <c r="C2426" t="s">
        <v>97</v>
      </c>
      <c r="D2426">
        <f>VLOOKUP(мпф1[[#This Row],[Номенклатура]],[1]!Таблица213[[product_name]:[упаковка]],7,FALSE)</f>
        <v>978</v>
      </c>
      <c r="E2426" t="s">
        <v>98</v>
      </c>
      <c r="F2426" s="7">
        <v>2555.450829729913</v>
      </c>
      <c r="G2426" t="str">
        <f>VLOOKUP(мпф1[[#This Row],[артикул]],[1]!Таблица213[[code]:[упаковка]],4,FALSE)</f>
        <v>ОХЛ</v>
      </c>
      <c r="H2426" t="str">
        <f>VLOOKUP(мпф1[[#This Row],[артикул]],[1]!Таблица213[[code]:[упаковка]],5,FALSE)</f>
        <v>тушка</v>
      </c>
      <c r="I2426" s="7" cm="1">
        <f t="array" ref="I2426">INDEX('[1]прайс ЗПП'!$A$1:$D$1080,MATCH(1,(мпф1[[#This Row],[артикул]]='[1]прайс ЗПП'!$B$1:$B$1080)*(мпф1[[#This Row],[Source.Name.1]]='[1]прайс ЗПП'!$A$1:$A$1080),0),4)</f>
        <v>646.39442393828836</v>
      </c>
      <c r="J2426" s="7">
        <f>мпф1[[#This Row],[цена]]*мпф1[[#This Row],[объем]]</f>
        <v>1651829.166985888</v>
      </c>
      <c r="K2426" s="7">
        <v>2005.7380000000001</v>
      </c>
      <c r="L2426" t="s">
        <v>187</v>
      </c>
    </row>
    <row r="2427" spans="1:12" x14ac:dyDescent="0.35">
      <c r="A2427" t="s">
        <v>151</v>
      </c>
      <c r="B2427" t="s">
        <v>97</v>
      </c>
      <c r="C2427" t="s">
        <v>97</v>
      </c>
      <c r="D2427">
        <f>VLOOKUP(мпф1[[#This Row],[Номенклатура]],[1]!Таблица213[[product_name]:[упаковка]],7,FALSE)</f>
        <v>981</v>
      </c>
      <c r="E2427" t="s">
        <v>203</v>
      </c>
      <c r="F2427" s="7">
        <v>308.84272946827247</v>
      </c>
      <c r="G2427" t="str">
        <f>VLOOKUP(мпф1[[#This Row],[артикул]],[1]!Таблица213[[code]:[упаковка]],4,FALSE)</f>
        <v>ОХЛ</v>
      </c>
      <c r="H2427" t="str">
        <f>VLOOKUP(мпф1[[#This Row],[артикул]],[1]!Таблица213[[code]:[упаковка]],5,FALSE)</f>
        <v>крыло</v>
      </c>
      <c r="I2427" s="7" cm="1">
        <f t="array" ref="I2427">INDEX('[1]прайс ЗПП'!$A$1:$D$1080,MATCH(1,(мпф1[[#This Row],[артикул]]='[1]прайс ЗПП'!$B$1:$B$1080)*(мпф1[[#This Row],[Source.Name.1]]='[1]прайс ЗПП'!$A$1:$A$1080),0),4)</f>
        <v>686.08357804387072</v>
      </c>
      <c r="J2427" s="7">
        <f>мпф1[[#This Row],[цена]]*мпф1[[#This Row],[объем]]</f>
        <v>211891.92488642756</v>
      </c>
      <c r="K2427" s="7">
        <v>5002.5</v>
      </c>
      <c r="L2427" t="s">
        <v>187</v>
      </c>
    </row>
    <row r="2428" spans="1:12" x14ac:dyDescent="0.35">
      <c r="A2428" t="s">
        <v>151</v>
      </c>
      <c r="B2428" t="s">
        <v>97</v>
      </c>
      <c r="C2428" t="s">
        <v>97</v>
      </c>
      <c r="D2428">
        <f>VLOOKUP(мпф1[[#This Row],[Номенклатура]],[1]!Таблица213[[product_name]:[упаковка]],7,FALSE)</f>
        <v>982</v>
      </c>
      <c r="E2428" t="s">
        <v>100</v>
      </c>
      <c r="F2428" s="7">
        <v>2561.5986665295841</v>
      </c>
      <c r="G2428" t="str">
        <f>VLOOKUP(мпф1[[#This Row],[артикул]],[1]!Таблица213[[code]:[упаковка]],4,FALSE)</f>
        <v>ОХЛ</v>
      </c>
      <c r="H2428" t="str">
        <f>VLOOKUP(мпф1[[#This Row],[артикул]],[1]!Таблица213[[code]:[упаковка]],5,FALSE)</f>
        <v>филе</v>
      </c>
      <c r="I2428" s="7" cm="1">
        <f t="array" ref="I2428">INDEX('[1]прайс ЗПП'!$A$1:$D$1080,MATCH(1,(мпф1[[#This Row],[артикул]]='[1]прайс ЗПП'!$B$1:$B$1080)*(мпф1[[#This Row],[Source.Name.1]]='[1]прайс ЗПП'!$A$1:$A$1080),0),4)</f>
        <v>842.25403061632699</v>
      </c>
      <c r="J2428" s="7">
        <f>мпф1[[#This Row],[цена]]*мпф1[[#This Row],[объем]]</f>
        <v>2157516.8017059509</v>
      </c>
      <c r="K2428" s="7">
        <v>502.35999999999996</v>
      </c>
      <c r="L2428" t="s">
        <v>187</v>
      </c>
    </row>
    <row r="2429" spans="1:12" x14ac:dyDescent="0.35">
      <c r="A2429" t="s">
        <v>151</v>
      </c>
      <c r="B2429" t="s">
        <v>97</v>
      </c>
      <c r="C2429" t="s">
        <v>97</v>
      </c>
      <c r="D2429">
        <f>VLOOKUP(мпф1[[#This Row],[Номенклатура]],[1]!Таблица213[[product_name]:[упаковка]],7,FALSE)</f>
        <v>978</v>
      </c>
      <c r="E2429" t="s">
        <v>98</v>
      </c>
      <c r="F2429" s="7">
        <v>2050.303572690279</v>
      </c>
      <c r="G2429" t="str">
        <f>VLOOKUP(мпф1[[#This Row],[артикул]],[1]!Таблица213[[code]:[упаковка]],4,FALSE)</f>
        <v>ОХЛ</v>
      </c>
      <c r="H2429" t="str">
        <f>VLOOKUP(мпф1[[#This Row],[артикул]],[1]!Таблица213[[code]:[упаковка]],5,FALSE)</f>
        <v>тушка</v>
      </c>
      <c r="I2429" s="7" cm="1">
        <f t="array" ref="I2429">INDEX('[1]прайс ЗПП'!$A$1:$D$1080,MATCH(1,(мпф1[[#This Row],[артикул]]='[1]прайс ЗПП'!$B$1:$B$1080)*(мпф1[[#This Row],[Source.Name.1]]='[1]прайс ЗПП'!$A$1:$A$1080),0),4)</f>
        <v>646.39442393828836</v>
      </c>
      <c r="J2429" s="7">
        <f>мпф1[[#This Row],[цена]]*мпф1[[#This Row],[объем]]</f>
        <v>1325304.7967677475</v>
      </c>
      <c r="K2429" s="7">
        <v>1041.2</v>
      </c>
      <c r="L2429" t="s">
        <v>187</v>
      </c>
    </row>
    <row r="2430" spans="1:12" x14ac:dyDescent="0.35">
      <c r="A2430" t="s">
        <v>151</v>
      </c>
      <c r="B2430" t="s">
        <v>97</v>
      </c>
      <c r="C2430" t="s">
        <v>97</v>
      </c>
      <c r="D2430">
        <f>VLOOKUP(мпф1[[#This Row],[Номенклатура]],[1]!Таблица213[[product_name]:[упаковка]],7,FALSE)</f>
        <v>984</v>
      </c>
      <c r="E2430" t="s">
        <v>101</v>
      </c>
      <c r="F2430" s="7">
        <v>308.82633523680664</v>
      </c>
      <c r="G2430" t="str">
        <f>VLOOKUP(мпф1[[#This Row],[артикул]],[1]!Таблица213[[code]:[упаковка]],4,FALSE)</f>
        <v>ОХЛ</v>
      </c>
      <c r="H2430" t="str">
        <f>VLOOKUP(мпф1[[#This Row],[артикул]],[1]!Таблица213[[code]:[упаковка]],5,FALSE)</f>
        <v>четвертина</v>
      </c>
      <c r="I2430" s="7" cm="1">
        <f t="array" ref="I2430">INDEX('[1]прайс ЗПП'!$A$1:$D$1080,MATCH(1,(мпф1[[#This Row],[артикул]]='[1]прайс ЗПП'!$B$1:$B$1080)*(мпф1[[#This Row],[Source.Name.1]]='[1]прайс ЗПП'!$A$1:$A$1080),0),4)</f>
        <v>732.85958891895325</v>
      </c>
      <c r="J2430" s="7">
        <f>мпф1[[#This Row],[цена]]*мпф1[[#This Row],[объем]]</f>
        <v>226326.34108899295</v>
      </c>
      <c r="K2430" s="7">
        <v>17994.5</v>
      </c>
      <c r="L2430" t="s">
        <v>187</v>
      </c>
    </row>
    <row r="2431" spans="1:12" x14ac:dyDescent="0.35">
      <c r="A2431" t="s">
        <v>151</v>
      </c>
      <c r="B2431" t="s">
        <v>97</v>
      </c>
      <c r="C2431" t="s">
        <v>97</v>
      </c>
      <c r="D2431">
        <f>VLOOKUP(мпф1[[#This Row],[Номенклатура]],[1]!Таблица213[[product_name]:[упаковка]],7,FALSE)</f>
        <v>981</v>
      </c>
      <c r="E2431" t="s">
        <v>203</v>
      </c>
      <c r="F2431" s="7">
        <v>308.84272946827247</v>
      </c>
      <c r="G2431" t="str">
        <f>VLOOKUP(мпф1[[#This Row],[артикул]],[1]!Таблица213[[code]:[упаковка]],4,FALSE)</f>
        <v>ОХЛ</v>
      </c>
      <c r="H2431" t="str">
        <f>VLOOKUP(мпф1[[#This Row],[артикул]],[1]!Таблица213[[code]:[упаковка]],5,FALSE)</f>
        <v>крыло</v>
      </c>
      <c r="I2431" s="7" cm="1">
        <f t="array" ref="I2431">INDEX('[1]прайс ЗПП'!$A$1:$D$1080,MATCH(1,(мпф1[[#This Row],[артикул]]='[1]прайс ЗПП'!$B$1:$B$1080)*(мпф1[[#This Row],[Source.Name.1]]='[1]прайс ЗПП'!$A$1:$A$1080),0),4)</f>
        <v>686.08357804387072</v>
      </c>
      <c r="J2431" s="7">
        <f>мпф1[[#This Row],[цена]]*мпф1[[#This Row],[объем]]</f>
        <v>211891.92488642756</v>
      </c>
      <c r="K2431" s="7">
        <v>2000</v>
      </c>
      <c r="L2431" t="s">
        <v>187</v>
      </c>
    </row>
    <row r="2432" spans="1:12" x14ac:dyDescent="0.35">
      <c r="A2432" t="s">
        <v>151</v>
      </c>
      <c r="B2432" t="s">
        <v>97</v>
      </c>
      <c r="C2432" t="s">
        <v>97</v>
      </c>
      <c r="D2432">
        <f>VLOOKUP(мпф1[[#This Row],[Номенклатура]],[1]!Таблица213[[product_name]:[упаковка]],7,FALSE)</f>
        <v>982</v>
      </c>
      <c r="E2432" t="s">
        <v>100</v>
      </c>
      <c r="F2432" s="7">
        <v>2049.2789332236675</v>
      </c>
      <c r="G2432" t="str">
        <f>VLOOKUP(мпф1[[#This Row],[артикул]],[1]!Таблица213[[code]:[упаковка]],4,FALSE)</f>
        <v>ОХЛ</v>
      </c>
      <c r="H2432" t="str">
        <f>VLOOKUP(мпф1[[#This Row],[артикул]],[1]!Таблица213[[code]:[упаковка]],5,FALSE)</f>
        <v>филе</v>
      </c>
      <c r="I2432" s="7" cm="1">
        <f t="array" ref="I2432">INDEX('[1]прайс ЗПП'!$A$1:$D$1080,MATCH(1,(мпф1[[#This Row],[артикул]]='[1]прайс ЗПП'!$B$1:$B$1080)*(мпф1[[#This Row],[Source.Name.1]]='[1]прайс ЗПП'!$A$1:$A$1080),0),4)</f>
        <v>842.25403061632699</v>
      </c>
      <c r="J2432" s="7">
        <f>мпф1[[#This Row],[цена]]*мпф1[[#This Row],[объем]]</f>
        <v>1726013.4413647607</v>
      </c>
      <c r="K2432" s="7">
        <v>1493.5</v>
      </c>
      <c r="L2432" t="s">
        <v>187</v>
      </c>
    </row>
    <row r="2433" spans="1:12" x14ac:dyDescent="0.35">
      <c r="A2433" t="s">
        <v>151</v>
      </c>
      <c r="B2433" t="s">
        <v>97</v>
      </c>
      <c r="C2433" t="s">
        <v>97</v>
      </c>
      <c r="D2433">
        <f>VLOOKUP(мпф1[[#This Row],[Номенклатура]],[1]!Таблица213[[product_name]:[упаковка]],7,FALSE)</f>
        <v>983</v>
      </c>
      <c r="E2433" t="s">
        <v>181</v>
      </c>
      <c r="F2433" s="7">
        <v>4097.5516704911224</v>
      </c>
      <c r="G2433" t="str">
        <f>VLOOKUP(мпф1[[#This Row],[артикул]],[1]!Таблица213[[code]:[упаковка]],4,FALSE)</f>
        <v>ОХЛ</v>
      </c>
      <c r="H2433" t="str">
        <f>VLOOKUP(мпф1[[#This Row],[артикул]],[1]!Таблица213[[code]:[упаковка]],5,FALSE)</f>
        <v>грудка</v>
      </c>
      <c r="I2433" s="7" cm="1">
        <f t="array" ref="I2433">INDEX('[1]прайс ЗПП'!$A$1:$D$1080,MATCH(1,(мпф1[[#This Row],[артикул]]='[1]прайс ЗПП'!$B$1:$B$1080)*(мпф1[[#This Row],[Source.Name.1]]='[1]прайс ЗПП'!$A$1:$A$1080),0),4)</f>
        <v>981.50324200421039</v>
      </c>
      <c r="J2433" s="7">
        <f>мпф1[[#This Row],[цена]]*мпф1[[#This Row],[объем]]</f>
        <v>4021760.2488668049</v>
      </c>
      <c r="K2433" s="7">
        <v>1041.2</v>
      </c>
      <c r="L2433" t="s">
        <v>187</v>
      </c>
    </row>
    <row r="2434" spans="1:12" x14ac:dyDescent="0.35">
      <c r="A2434" t="s">
        <v>151</v>
      </c>
      <c r="B2434" t="s">
        <v>97</v>
      </c>
      <c r="C2434" t="s">
        <v>97</v>
      </c>
      <c r="D2434">
        <f>VLOOKUP(мпф1[[#This Row],[Номенклатура]],[1]!Таблица213[[product_name]:[упаковка]],7,FALSE)</f>
        <v>978</v>
      </c>
      <c r="E2434" t="s">
        <v>98</v>
      </c>
      <c r="F2434" s="7">
        <v>15362.419522911223</v>
      </c>
      <c r="G2434" t="str">
        <f>VLOOKUP(мпф1[[#This Row],[артикул]],[1]!Таблица213[[code]:[упаковка]],4,FALSE)</f>
        <v>ОХЛ</v>
      </c>
      <c r="H2434" t="str">
        <f>VLOOKUP(мпф1[[#This Row],[артикул]],[1]!Таблица213[[code]:[упаковка]],5,FALSE)</f>
        <v>тушка</v>
      </c>
      <c r="I2434" s="7" cm="1">
        <f t="array" ref="I2434">INDEX('[1]прайс ЗПП'!$A$1:$D$1080,MATCH(1,(мпф1[[#This Row],[артикул]]='[1]прайс ЗПП'!$B$1:$B$1080)*(мпф1[[#This Row],[Source.Name.1]]='[1]прайс ЗПП'!$A$1:$A$1080),0),4)</f>
        <v>646.39442393828836</v>
      </c>
      <c r="J2434" s="7">
        <f>мпф1[[#This Row],[цена]]*мпф1[[#This Row],[объем]]</f>
        <v>9930182.3178105149</v>
      </c>
      <c r="K2434" s="7">
        <v>1494.96</v>
      </c>
      <c r="L2434" t="s">
        <v>187</v>
      </c>
    </row>
    <row r="2435" spans="1:12" x14ac:dyDescent="0.35">
      <c r="A2435" t="s">
        <v>151</v>
      </c>
      <c r="B2435" t="s">
        <v>97</v>
      </c>
      <c r="C2435" t="s">
        <v>97</v>
      </c>
      <c r="D2435">
        <f>VLOOKUP(мпф1[[#This Row],[Номенклатура]],[1]!Таблица213[[product_name]:[упаковка]],7,FALSE)</f>
        <v>982</v>
      </c>
      <c r="E2435" t="s">
        <v>100</v>
      </c>
      <c r="F2435" s="7">
        <v>4098.5578664473351</v>
      </c>
      <c r="G2435" t="str">
        <f>VLOOKUP(мпф1[[#This Row],[артикул]],[1]!Таблица213[[code]:[упаковка]],4,FALSE)</f>
        <v>ОХЛ</v>
      </c>
      <c r="H2435" t="str">
        <f>VLOOKUP(мпф1[[#This Row],[артикул]],[1]!Таблица213[[code]:[упаковка]],5,FALSE)</f>
        <v>филе</v>
      </c>
      <c r="I2435" s="7" cm="1">
        <f t="array" ref="I2435">INDEX('[1]прайс ЗПП'!$A$1:$D$1080,MATCH(1,(мпф1[[#This Row],[артикул]]='[1]прайс ЗПП'!$B$1:$B$1080)*(мпф1[[#This Row],[Source.Name.1]]='[1]прайс ЗПП'!$A$1:$A$1080),0),4)</f>
        <v>842.25403061632699</v>
      </c>
      <c r="J2435" s="7">
        <f>мпф1[[#This Row],[цена]]*мпф1[[#This Row],[объем]]</f>
        <v>3452026.8827295215</v>
      </c>
      <c r="K2435" s="7">
        <v>753.54</v>
      </c>
      <c r="L2435" t="s">
        <v>187</v>
      </c>
    </row>
    <row r="2436" spans="1:12" x14ac:dyDescent="0.35">
      <c r="A2436" t="s">
        <v>151</v>
      </c>
      <c r="B2436" t="s">
        <v>97</v>
      </c>
      <c r="C2436" t="s">
        <v>97</v>
      </c>
      <c r="D2436">
        <f>VLOOKUP(мпф1[[#This Row],[Номенклатура]],[1]!Таблица213[[product_name]:[упаковка]],7,FALSE)</f>
        <v>984</v>
      </c>
      <c r="E2436" t="s">
        <v>101</v>
      </c>
      <c r="F2436" s="7">
        <v>7173.1935139094639</v>
      </c>
      <c r="G2436" t="str">
        <f>VLOOKUP(мпф1[[#This Row],[артикул]],[1]!Таблица213[[code]:[упаковка]],4,FALSE)</f>
        <v>ОХЛ</v>
      </c>
      <c r="H2436" t="str">
        <f>VLOOKUP(мпф1[[#This Row],[артикул]],[1]!Таблица213[[code]:[упаковка]],5,FALSE)</f>
        <v>четвертина</v>
      </c>
      <c r="I2436" s="7" cm="1">
        <f t="array" ref="I2436">INDEX('[1]прайс ЗПП'!$A$1:$D$1080,MATCH(1,(мпф1[[#This Row],[артикул]]='[1]прайс ЗПП'!$B$1:$B$1080)*(мпф1[[#This Row],[Source.Name.1]]='[1]прайс ЗПП'!$A$1:$A$1080),0),4)</f>
        <v>732.85958891895325</v>
      </c>
      <c r="J2436" s="7">
        <f>мпф1[[#This Row],[цена]]*мпф1[[#This Row],[объем]]</f>
        <v>5256943.6498397915</v>
      </c>
      <c r="K2436" s="7">
        <v>502.35999999999996</v>
      </c>
      <c r="L2436" t="s">
        <v>187</v>
      </c>
    </row>
    <row r="2437" spans="1:12" x14ac:dyDescent="0.35">
      <c r="A2437" t="s">
        <v>151</v>
      </c>
      <c r="B2437" t="s">
        <v>97</v>
      </c>
      <c r="C2437" t="s">
        <v>97</v>
      </c>
      <c r="D2437">
        <f>VLOOKUP(мпф1[[#This Row],[Номенклатура]],[1]!Таблица213[[product_name]:[упаковка]],7,FALSE)</f>
        <v>978</v>
      </c>
      <c r="E2437" t="s">
        <v>98</v>
      </c>
      <c r="F2437" s="7">
        <v>1025.1517863451395</v>
      </c>
      <c r="G2437" t="str">
        <f>VLOOKUP(мпф1[[#This Row],[артикул]],[1]!Таблица213[[code]:[упаковка]],4,FALSE)</f>
        <v>ОХЛ</v>
      </c>
      <c r="H2437" t="str">
        <f>VLOOKUP(мпф1[[#This Row],[артикул]],[1]!Таблица213[[code]:[упаковка]],5,FALSE)</f>
        <v>тушка</v>
      </c>
      <c r="I2437" s="7" cm="1">
        <f t="array" ref="I2437">INDEX('[1]прайс ЗПП'!$A$1:$D$1080,MATCH(1,(мпф1[[#This Row],[артикул]]='[1]прайс ЗПП'!$B$1:$B$1080)*(мпф1[[#This Row],[Source.Name.1]]='[1]прайс ЗПП'!$A$1:$A$1080),0),4)</f>
        <v>646.39442393828836</v>
      </c>
      <c r="J2437" s="7">
        <f>мпф1[[#This Row],[цена]]*мпф1[[#This Row],[объем]]</f>
        <v>662652.39838387375</v>
      </c>
      <c r="K2437" s="7">
        <v>8000</v>
      </c>
      <c r="L2437" t="s">
        <v>187</v>
      </c>
    </row>
    <row r="2438" spans="1:12" x14ac:dyDescent="0.35">
      <c r="A2438" t="s">
        <v>151</v>
      </c>
      <c r="B2438" t="s">
        <v>97</v>
      </c>
      <c r="C2438" t="s">
        <v>97</v>
      </c>
      <c r="D2438">
        <f>VLOOKUP(мпф1[[#This Row],[Номенклатура]],[1]!Таблица213[[product_name]:[упаковка]],7,FALSE)</f>
        <v>978</v>
      </c>
      <c r="E2438" t="s">
        <v>98</v>
      </c>
      <c r="F2438" s="7">
        <v>3580.602616075053</v>
      </c>
      <c r="G2438" t="str">
        <f>VLOOKUP(мпф1[[#This Row],[артикул]],[1]!Таблица213[[code]:[упаковка]],4,FALSE)</f>
        <v>ОХЛ</v>
      </c>
      <c r="H2438" t="str">
        <f>VLOOKUP(мпф1[[#This Row],[артикул]],[1]!Таблица213[[code]:[упаковка]],5,FALSE)</f>
        <v>тушка</v>
      </c>
      <c r="I2438" s="7" cm="1">
        <f t="array" ref="I2438">INDEX('[1]прайс ЗПП'!$A$1:$D$1080,MATCH(1,(мпф1[[#This Row],[артикул]]='[1]прайс ЗПП'!$B$1:$B$1080)*(мпф1[[#This Row],[Source.Name.1]]='[1]прайс ЗПП'!$A$1:$A$1080),0),4)</f>
        <v>646.39442393828836</v>
      </c>
      <c r="J2438" s="7">
        <f>мпф1[[#This Row],[цена]]*мпф1[[#This Row],[объем]]</f>
        <v>2314481.565369762</v>
      </c>
      <c r="K2438" s="7">
        <v>996</v>
      </c>
      <c r="L2438" t="s">
        <v>187</v>
      </c>
    </row>
    <row r="2439" spans="1:12" x14ac:dyDescent="0.35">
      <c r="A2439" t="s">
        <v>151</v>
      </c>
      <c r="B2439" t="s">
        <v>97</v>
      </c>
      <c r="C2439" t="s">
        <v>97</v>
      </c>
      <c r="D2439">
        <f>VLOOKUP(мпф1[[#This Row],[Номенклатура]],[1]!Таблица213[[product_name]:[упаковка]],7,FALSE)</f>
        <v>982</v>
      </c>
      <c r="E2439" t="s">
        <v>100</v>
      </c>
      <c r="F2439" s="7">
        <v>5123.1973330591682</v>
      </c>
      <c r="G2439" t="str">
        <f>VLOOKUP(мпф1[[#This Row],[артикул]],[1]!Таблица213[[code]:[упаковка]],4,FALSE)</f>
        <v>ОХЛ</v>
      </c>
      <c r="H2439" t="str">
        <f>VLOOKUP(мпф1[[#This Row],[артикул]],[1]!Таблица213[[code]:[упаковка]],5,FALSE)</f>
        <v>филе</v>
      </c>
      <c r="I2439" s="7" cm="1">
        <f t="array" ref="I2439">INDEX('[1]прайс ЗПП'!$A$1:$D$1080,MATCH(1,(мпф1[[#This Row],[артикул]]='[1]прайс ЗПП'!$B$1:$B$1080)*(мпф1[[#This Row],[Source.Name.1]]='[1]прайс ЗПП'!$A$1:$A$1080),0),4)</f>
        <v>842.25403061632699</v>
      </c>
      <c r="J2439" s="7">
        <f>мпф1[[#This Row],[цена]]*мпф1[[#This Row],[объем]]</f>
        <v>4315033.6034119017</v>
      </c>
      <c r="K2439" s="7">
        <v>2001</v>
      </c>
      <c r="L2439" t="s">
        <v>187</v>
      </c>
    </row>
    <row r="2440" spans="1:12" x14ac:dyDescent="0.35">
      <c r="A2440" t="s">
        <v>151</v>
      </c>
      <c r="B2440" t="s">
        <v>97</v>
      </c>
      <c r="C2440" t="s">
        <v>97</v>
      </c>
      <c r="D2440">
        <f>VLOOKUP(мпф1[[#This Row],[Номенклатура]],[1]!Таблица213[[product_name]:[упаковка]],7,FALSE)</f>
        <v>978</v>
      </c>
      <c r="E2440" t="s">
        <v>98</v>
      </c>
      <c r="F2440" s="7">
        <v>8201.214290761116</v>
      </c>
      <c r="G2440" t="str">
        <f>VLOOKUP(мпф1[[#This Row],[артикул]],[1]!Таблица213[[code]:[упаковка]],4,FALSE)</f>
        <v>ОХЛ</v>
      </c>
      <c r="H2440" t="str">
        <f>VLOOKUP(мпф1[[#This Row],[артикул]],[1]!Таблица213[[code]:[упаковка]],5,FALSE)</f>
        <v>тушка</v>
      </c>
      <c r="I2440" s="7" cm="1">
        <f t="array" ref="I2440">INDEX('[1]прайс ЗПП'!$A$1:$D$1080,MATCH(1,(мпф1[[#This Row],[артикул]]='[1]прайс ЗПП'!$B$1:$B$1080)*(мпф1[[#This Row],[Source.Name.1]]='[1]прайс ЗПП'!$A$1:$A$1080),0),4)</f>
        <v>646.39442393828836</v>
      </c>
      <c r="J2440" s="7">
        <f>мпф1[[#This Row],[цена]]*мпф1[[#This Row],[объем]]</f>
        <v>5301219.18707099</v>
      </c>
      <c r="K2440" s="7">
        <v>150.708</v>
      </c>
      <c r="L2440" t="s">
        <v>187</v>
      </c>
    </row>
    <row r="2441" spans="1:12" x14ac:dyDescent="0.35">
      <c r="A2441" t="s">
        <v>151</v>
      </c>
      <c r="B2441" t="s">
        <v>97</v>
      </c>
      <c r="C2441" t="s">
        <v>97</v>
      </c>
      <c r="D2441">
        <f>VLOOKUP(мпф1[[#This Row],[Номенклатура]],[1]!Таблица213[[product_name]:[упаковка]],7,FALSE)</f>
        <v>982</v>
      </c>
      <c r="E2441" t="s">
        <v>100</v>
      </c>
      <c r="F2441" s="7">
        <v>2561.5986665295841</v>
      </c>
      <c r="G2441" t="str">
        <f>VLOOKUP(мпф1[[#This Row],[артикул]],[1]!Таблица213[[code]:[упаковка]],4,FALSE)</f>
        <v>ОХЛ</v>
      </c>
      <c r="H2441" t="str">
        <f>VLOOKUP(мпф1[[#This Row],[артикул]],[1]!Таблица213[[code]:[упаковка]],5,FALSE)</f>
        <v>филе</v>
      </c>
      <c r="I2441" s="7" cm="1">
        <f t="array" ref="I2441">INDEX('[1]прайс ЗПП'!$A$1:$D$1080,MATCH(1,(мпф1[[#This Row],[артикул]]='[1]прайс ЗПП'!$B$1:$B$1080)*(мпф1[[#This Row],[Source.Name.1]]='[1]прайс ЗПП'!$A$1:$A$1080),0),4)</f>
        <v>842.25403061632699</v>
      </c>
      <c r="J2441" s="7">
        <f>мпф1[[#This Row],[цена]]*мпф1[[#This Row],[объем]]</f>
        <v>2157516.8017059509</v>
      </c>
      <c r="K2441" s="7">
        <v>700</v>
      </c>
      <c r="L2441" t="s">
        <v>187</v>
      </c>
    </row>
    <row r="2442" spans="1:12" x14ac:dyDescent="0.35">
      <c r="A2442" t="s">
        <v>151</v>
      </c>
      <c r="B2442" t="s">
        <v>97</v>
      </c>
      <c r="C2442" t="s">
        <v>97</v>
      </c>
      <c r="D2442">
        <f>VLOOKUP(мпф1[[#This Row],[Номенклатура]],[1]!Таблица213[[product_name]:[упаковка]],7,FALSE)</f>
        <v>982</v>
      </c>
      <c r="E2442" t="s">
        <v>100</v>
      </c>
      <c r="F2442" s="7">
        <v>15369.591999177506</v>
      </c>
      <c r="G2442" t="str">
        <f>VLOOKUP(мпф1[[#This Row],[артикул]],[1]!Таблица213[[code]:[упаковка]],4,FALSE)</f>
        <v>ОХЛ</v>
      </c>
      <c r="H2442" t="str">
        <f>VLOOKUP(мпф1[[#This Row],[артикул]],[1]!Таблица213[[code]:[упаковка]],5,FALSE)</f>
        <v>филе</v>
      </c>
      <c r="I2442" s="7" cm="1">
        <f t="array" ref="I2442">INDEX('[1]прайс ЗПП'!$A$1:$D$1080,MATCH(1,(мпф1[[#This Row],[артикул]]='[1]прайс ЗПП'!$B$1:$B$1080)*(мпф1[[#This Row],[Source.Name.1]]='[1]прайс ЗПП'!$A$1:$A$1080),0),4)</f>
        <v>842.25403061632699</v>
      </c>
      <c r="J2442" s="7">
        <f>мпф1[[#This Row],[цена]]*мпф1[[#This Row],[объем]]</f>
        <v>12945100.810235705</v>
      </c>
      <c r="K2442" s="7">
        <v>2001</v>
      </c>
      <c r="L2442" t="s">
        <v>187</v>
      </c>
    </row>
    <row r="2443" spans="1:12" x14ac:dyDescent="0.35">
      <c r="A2443" t="s">
        <v>151</v>
      </c>
      <c r="B2443" t="s">
        <v>97</v>
      </c>
      <c r="C2443" t="s">
        <v>97</v>
      </c>
      <c r="D2443">
        <f>VLOOKUP(мпф1[[#This Row],[Номенклатура]],[1]!Таблица213[[product_name]:[упаковка]],7,FALSE)</f>
        <v>984</v>
      </c>
      <c r="E2443" t="s">
        <v>101</v>
      </c>
      <c r="F2443" s="7">
        <v>8197.9354444679575</v>
      </c>
      <c r="G2443" t="str">
        <f>VLOOKUP(мпф1[[#This Row],[артикул]],[1]!Таблица213[[code]:[упаковка]],4,FALSE)</f>
        <v>ОХЛ</v>
      </c>
      <c r="H2443" t="str">
        <f>VLOOKUP(мпф1[[#This Row],[артикул]],[1]!Таблица213[[code]:[упаковка]],5,FALSE)</f>
        <v>четвертина</v>
      </c>
      <c r="I2443" s="7" cm="1">
        <f t="array" ref="I2443">INDEX('[1]прайс ЗПП'!$A$1:$D$1080,MATCH(1,(мпф1[[#This Row],[артикул]]='[1]прайс ЗПП'!$B$1:$B$1080)*(мпф1[[#This Row],[Source.Name.1]]='[1]прайс ЗПП'!$A$1:$A$1080),0),4)</f>
        <v>732.85958891895325</v>
      </c>
      <c r="J2443" s="7">
        <f>мпф1[[#This Row],[цена]]*мпф1[[#This Row],[объем]]</f>
        <v>6007935.5998169035</v>
      </c>
      <c r="K2443" s="7">
        <v>246.6</v>
      </c>
      <c r="L2443" t="s">
        <v>187</v>
      </c>
    </row>
    <row r="2444" spans="1:12" x14ac:dyDescent="0.35">
      <c r="A2444" t="s">
        <v>151</v>
      </c>
      <c r="B2444" t="s">
        <v>97</v>
      </c>
      <c r="C2444" t="s">
        <v>97</v>
      </c>
      <c r="D2444">
        <f>VLOOKUP(мпф1[[#This Row],[Номенклатура]],[1]!Таблица213[[product_name]:[упаковка]],7,FALSE)</f>
        <v>1614</v>
      </c>
      <c r="E2444" t="s">
        <v>205</v>
      </c>
      <c r="F2444" s="7">
        <v>15369.591999177506</v>
      </c>
      <c r="G2444" t="str">
        <f>VLOOKUP(мпф1[[#This Row],[артикул]],[1]!Таблица213[[code]:[упаковка]],4,FALSE)</f>
        <v>ОХЛ</v>
      </c>
      <c r="H2444" t="str">
        <f>VLOOKUP(мпф1[[#This Row],[артикул]],[1]!Таблица213[[code]:[упаковка]],5,FALSE)</f>
        <v>бедро</v>
      </c>
      <c r="I2444" s="7" cm="1">
        <f t="array" ref="I2444">INDEX('[1]прайс ЗПП'!$A$1:$D$1080,MATCH(1,(мпф1[[#This Row],[артикул]]='[1]прайс ЗПП'!$B$1:$B$1080)*(мпф1[[#This Row],[Source.Name.1]]='[1]прайс ЗПП'!$A$1:$A$1080),0),4)</f>
        <v>679.94339947746823</v>
      </c>
      <c r="J2444" s="7">
        <f>мпф1[[#This Row],[цена]]*мпф1[[#This Row],[объем]]</f>
        <v>10450452.632502452</v>
      </c>
      <c r="K2444" s="7">
        <v>150.708</v>
      </c>
      <c r="L2444" t="s">
        <v>187</v>
      </c>
    </row>
    <row r="2445" spans="1:12" x14ac:dyDescent="0.35">
      <c r="A2445" t="s">
        <v>151</v>
      </c>
      <c r="B2445" t="s">
        <v>97</v>
      </c>
      <c r="C2445" t="s">
        <v>97</v>
      </c>
      <c r="D2445">
        <f>VLOOKUP(мпф1[[#This Row],[Номенклатура]],[1]!Таблица213[[product_name]:[упаковка]],7,FALSE)</f>
        <v>978</v>
      </c>
      <c r="E2445" t="s">
        <v>98</v>
      </c>
      <c r="F2445" s="7">
        <v>15362.419522911223</v>
      </c>
      <c r="G2445" t="str">
        <f>VLOOKUP(мпф1[[#This Row],[артикул]],[1]!Таблица213[[code]:[упаковка]],4,FALSE)</f>
        <v>ОХЛ</v>
      </c>
      <c r="H2445" t="str">
        <f>VLOOKUP(мпф1[[#This Row],[артикул]],[1]!Таблица213[[code]:[упаковка]],5,FALSE)</f>
        <v>тушка</v>
      </c>
      <c r="I2445" s="7" cm="1">
        <f t="array" ref="I2445">INDEX('[1]прайс ЗПП'!$A$1:$D$1080,MATCH(1,(мпф1[[#This Row],[артикул]]='[1]прайс ЗПП'!$B$1:$B$1080)*(мпф1[[#This Row],[Source.Name.1]]='[1]прайс ЗПП'!$A$1:$A$1080),0),4)</f>
        <v>646.39442393828836</v>
      </c>
      <c r="J2445" s="7">
        <f>мпф1[[#This Row],[цена]]*мпф1[[#This Row],[объем]]</f>
        <v>9930182.3178105149</v>
      </c>
      <c r="K2445" s="7">
        <v>212.5</v>
      </c>
      <c r="L2445" t="s">
        <v>187</v>
      </c>
    </row>
    <row r="2446" spans="1:12" x14ac:dyDescent="0.35">
      <c r="A2446" t="s">
        <v>151</v>
      </c>
      <c r="B2446" t="s">
        <v>97</v>
      </c>
      <c r="C2446" t="s">
        <v>97</v>
      </c>
      <c r="D2446">
        <f>VLOOKUP(мпф1[[#This Row],[Номенклатура]],[1]!Таблица213[[product_name]:[упаковка]],7,FALSE)</f>
        <v>984</v>
      </c>
      <c r="E2446" t="s">
        <v>101</v>
      </c>
      <c r="F2446" s="7">
        <v>1530.0941154914512</v>
      </c>
      <c r="G2446" t="str">
        <f>VLOOKUP(мпф1[[#This Row],[артикул]],[1]!Таблица213[[code]:[упаковка]],4,FALSE)</f>
        <v>ОХЛ</v>
      </c>
      <c r="H2446" t="str">
        <f>VLOOKUP(мпф1[[#This Row],[артикул]],[1]!Таблица213[[code]:[упаковка]],5,FALSE)</f>
        <v>четвертина</v>
      </c>
      <c r="I2446" s="7" cm="1">
        <f t="array" ref="I2446">INDEX('[1]прайс ЗПП'!$A$1:$D$1080,MATCH(1,(мпф1[[#This Row],[артикул]]='[1]прайс ЗПП'!$B$1:$B$1080)*(мпф1[[#This Row],[Source.Name.1]]='[1]прайс ЗПП'!$A$1:$A$1080),0),4)</f>
        <v>732.85958891895325</v>
      </c>
      <c r="J2446" s="7">
        <f>мпф1[[#This Row],[цена]]*мпф1[[#This Row],[объем]]</f>
        <v>1121344.1444863745</v>
      </c>
      <c r="K2446" s="7">
        <v>3999.018</v>
      </c>
      <c r="L2446" t="s">
        <v>187</v>
      </c>
    </row>
    <row r="2447" spans="1:12" x14ac:dyDescent="0.35">
      <c r="A2447" t="s">
        <v>151</v>
      </c>
      <c r="B2447" t="s">
        <v>97</v>
      </c>
      <c r="C2447" t="s">
        <v>97</v>
      </c>
      <c r="D2447">
        <f>VLOOKUP(мпф1[[#This Row],[Номенклатура]],[1]!Таблица213[[product_name]:[упаковка]],7,FALSE)</f>
        <v>978</v>
      </c>
      <c r="E2447" t="s">
        <v>98</v>
      </c>
      <c r="F2447" s="7">
        <v>4100.607145380558</v>
      </c>
      <c r="G2447" t="str">
        <f>VLOOKUP(мпф1[[#This Row],[артикул]],[1]!Таблица213[[code]:[упаковка]],4,FALSE)</f>
        <v>ОХЛ</v>
      </c>
      <c r="H2447" t="str">
        <f>VLOOKUP(мпф1[[#This Row],[артикул]],[1]!Таблица213[[code]:[упаковка]],5,FALSE)</f>
        <v>тушка</v>
      </c>
      <c r="I2447" s="7" cm="1">
        <f t="array" ref="I2447">INDEX('[1]прайс ЗПП'!$A$1:$D$1080,MATCH(1,(мпф1[[#This Row],[артикул]]='[1]прайс ЗПП'!$B$1:$B$1080)*(мпф1[[#This Row],[Source.Name.1]]='[1]прайс ЗПП'!$A$1:$A$1080),0),4)</f>
        <v>646.39442393828836</v>
      </c>
      <c r="J2447" s="7">
        <f>мпф1[[#This Row],[цена]]*мпф1[[#This Row],[объем]]</f>
        <v>2650609.593535495</v>
      </c>
      <c r="K2447" s="7">
        <v>14993</v>
      </c>
      <c r="L2447" t="s">
        <v>187</v>
      </c>
    </row>
    <row r="2448" spans="1:12" x14ac:dyDescent="0.35">
      <c r="A2448" t="s">
        <v>151</v>
      </c>
      <c r="B2448" t="s">
        <v>97</v>
      </c>
      <c r="C2448" t="s">
        <v>97</v>
      </c>
      <c r="D2448">
        <f>VLOOKUP(мпф1[[#This Row],[Номенклатура]],[1]!Таблица213[[product_name]:[упаковка]],7,FALSE)</f>
        <v>1615</v>
      </c>
      <c r="E2448" t="s">
        <v>204</v>
      </c>
      <c r="F2448" s="7">
        <v>1536.9591999177505</v>
      </c>
      <c r="G2448" t="str">
        <f>VLOOKUP(мпф1[[#This Row],[артикул]],[1]!Таблица213[[code]:[упаковка]],4,FALSE)</f>
        <v>ОХЛ</v>
      </c>
      <c r="H2448" t="str">
        <f>VLOOKUP(мпф1[[#This Row],[артикул]],[1]!Таблица213[[code]:[упаковка]],5,FALSE)</f>
        <v>голень</v>
      </c>
      <c r="I2448" s="7" cm="1">
        <f t="array" ref="I2448">INDEX('[1]прайс ЗПП'!$A$1:$D$1080,MATCH(1,(мпф1[[#This Row],[артикул]]='[1]прайс ЗПП'!$B$1:$B$1080)*(мпф1[[#This Row],[Source.Name.1]]='[1]прайс ЗПП'!$A$1:$A$1080),0),4)</f>
        <v>679.94339947746835</v>
      </c>
      <c r="J2448" s="7">
        <f>мпф1[[#This Row],[цена]]*мпф1[[#This Row],[объем]]</f>
        <v>1045045.2632502452</v>
      </c>
      <c r="K2448" s="7">
        <v>4000</v>
      </c>
      <c r="L2448" t="s">
        <v>187</v>
      </c>
    </row>
    <row r="2449" spans="1:12" x14ac:dyDescent="0.35">
      <c r="A2449" t="s">
        <v>151</v>
      </c>
      <c r="B2449" t="s">
        <v>97</v>
      </c>
      <c r="C2449" t="s">
        <v>97</v>
      </c>
      <c r="D2449">
        <f>VLOOKUP(мпф1[[#This Row],[Номенклатура]],[1]!Таблица213[[product_name]:[упаковка]],7,FALSE)</f>
        <v>982</v>
      </c>
      <c r="E2449" t="s">
        <v>100</v>
      </c>
      <c r="F2449" s="7">
        <v>2049.2789332236675</v>
      </c>
      <c r="G2449" t="str">
        <f>VLOOKUP(мпф1[[#This Row],[артикул]],[1]!Таблица213[[code]:[упаковка]],4,FALSE)</f>
        <v>ОХЛ</v>
      </c>
      <c r="H2449" t="str">
        <f>VLOOKUP(мпф1[[#This Row],[артикул]],[1]!Таблица213[[code]:[упаковка]],5,FALSE)</f>
        <v>филе</v>
      </c>
      <c r="I2449" s="7" cm="1">
        <f t="array" ref="I2449">INDEX('[1]прайс ЗПП'!$A$1:$D$1080,MATCH(1,(мпф1[[#This Row],[артикул]]='[1]прайс ЗПП'!$B$1:$B$1080)*(мпф1[[#This Row],[Source.Name.1]]='[1]прайс ЗПП'!$A$1:$A$1080),0),4)</f>
        <v>842.25403061632699</v>
      </c>
      <c r="J2449" s="7">
        <f>мпф1[[#This Row],[цена]]*мпф1[[#This Row],[объем]]</f>
        <v>1726013.4413647607</v>
      </c>
      <c r="K2449" s="7">
        <v>205.5</v>
      </c>
      <c r="L2449" t="s">
        <v>187</v>
      </c>
    </row>
    <row r="2450" spans="1:12" x14ac:dyDescent="0.35">
      <c r="A2450" t="s">
        <v>151</v>
      </c>
      <c r="B2450" t="s">
        <v>97</v>
      </c>
      <c r="C2450" t="s">
        <v>97</v>
      </c>
      <c r="D2450">
        <f>VLOOKUP(мпф1[[#This Row],[Номенклатура]],[1]!Таблица213[[product_name]:[упаковка]],7,FALSE)</f>
        <v>1614</v>
      </c>
      <c r="E2450" t="s">
        <v>205</v>
      </c>
      <c r="F2450" s="7">
        <v>516.41829117236421</v>
      </c>
      <c r="G2450" t="str">
        <f>VLOOKUP(мпф1[[#This Row],[артикул]],[1]!Таблица213[[code]:[упаковка]],4,FALSE)</f>
        <v>ОХЛ</v>
      </c>
      <c r="H2450" t="str">
        <f>VLOOKUP(мпф1[[#This Row],[артикул]],[1]!Таблица213[[code]:[упаковка]],5,FALSE)</f>
        <v>бедро</v>
      </c>
      <c r="I2450" s="7" cm="1">
        <f t="array" ref="I2450">INDEX('[1]прайс ЗПП'!$A$1:$D$1080,MATCH(1,(мпф1[[#This Row],[артикул]]='[1]прайс ЗПП'!$B$1:$B$1080)*(мпф1[[#This Row],[Source.Name.1]]='[1]прайс ЗПП'!$A$1:$A$1080),0),4)</f>
        <v>679.94339947746823</v>
      </c>
      <c r="J2450" s="7">
        <f>мпф1[[#This Row],[цена]]*мпф1[[#This Row],[объем]]</f>
        <v>351135.20845208236</v>
      </c>
      <c r="K2450" s="7">
        <v>1000.5</v>
      </c>
      <c r="L2450" t="s">
        <v>187</v>
      </c>
    </row>
    <row r="2451" spans="1:12" x14ac:dyDescent="0.35">
      <c r="A2451" t="s">
        <v>151</v>
      </c>
      <c r="B2451" t="s">
        <v>97</v>
      </c>
      <c r="C2451" t="s">
        <v>97</v>
      </c>
      <c r="D2451">
        <f>VLOOKUP(мпф1[[#This Row],[Номенклатура]],[1]!Таблица213[[product_name]:[упаковка]],7,FALSE)</f>
        <v>984</v>
      </c>
      <c r="E2451" t="s">
        <v>101</v>
      </c>
      <c r="F2451" s="7">
        <v>505.35218493295639</v>
      </c>
      <c r="G2451" t="str">
        <f>VLOOKUP(мпф1[[#This Row],[артикул]],[1]!Таблица213[[code]:[упаковка]],4,FALSE)</f>
        <v>ОХЛ</v>
      </c>
      <c r="H2451" t="str">
        <f>VLOOKUP(мпф1[[#This Row],[артикул]],[1]!Таблица213[[code]:[упаковка]],5,FALSE)</f>
        <v>четвертина</v>
      </c>
      <c r="I2451" s="7" cm="1">
        <f t="array" ref="I2451">INDEX('[1]прайс ЗПП'!$A$1:$D$1080,MATCH(1,(мпф1[[#This Row],[артикул]]='[1]прайс ЗПП'!$B$1:$B$1080)*(мпф1[[#This Row],[Source.Name.1]]='[1]прайс ЗПП'!$A$1:$A$1080),0),4)</f>
        <v>732.85958891895325</v>
      </c>
      <c r="J2451" s="7">
        <f>мпф1[[#This Row],[цена]]*мпф1[[#This Row],[объем]]</f>
        <v>370352.19450926129</v>
      </c>
      <c r="K2451" s="7">
        <v>3494.5</v>
      </c>
      <c r="L2451" t="s">
        <v>187</v>
      </c>
    </row>
    <row r="2452" spans="1:12" x14ac:dyDescent="0.35">
      <c r="A2452" t="s">
        <v>151</v>
      </c>
      <c r="B2452" t="s">
        <v>97</v>
      </c>
      <c r="C2452" t="s">
        <v>97</v>
      </c>
      <c r="D2452">
        <f>VLOOKUP(мпф1[[#This Row],[Номенклатура]],[1]!Таблица213[[product_name]:[упаковка]],7,FALSE)</f>
        <v>1614</v>
      </c>
      <c r="E2452" t="s">
        <v>205</v>
      </c>
      <c r="F2452" s="7">
        <v>1020.5409087453863</v>
      </c>
      <c r="G2452" t="str">
        <f>VLOOKUP(мпф1[[#This Row],[артикул]],[1]!Таблица213[[code]:[упаковка]],4,FALSE)</f>
        <v>ОХЛ</v>
      </c>
      <c r="H2452" t="str">
        <f>VLOOKUP(мпф1[[#This Row],[артикул]],[1]!Таблица213[[code]:[упаковка]],5,FALSE)</f>
        <v>бедро</v>
      </c>
      <c r="I2452" s="7" cm="1">
        <f t="array" ref="I2452">INDEX('[1]прайс ЗПП'!$A$1:$D$1080,MATCH(1,(мпф1[[#This Row],[артикул]]='[1]прайс ЗПП'!$B$1:$B$1080)*(мпф1[[#This Row],[Source.Name.1]]='[1]прайс ЗПП'!$A$1:$A$1080),0),4)</f>
        <v>679.94339947746823</v>
      </c>
      <c r="J2452" s="7">
        <f>мпф1[[#This Row],[цена]]*мпф1[[#This Row],[объем]]</f>
        <v>693910.05479816266</v>
      </c>
      <c r="K2452" s="7">
        <v>5000</v>
      </c>
      <c r="L2452" t="s">
        <v>187</v>
      </c>
    </row>
    <row r="2453" spans="1:12" x14ac:dyDescent="0.35">
      <c r="A2453" t="s">
        <v>151</v>
      </c>
      <c r="B2453" t="s">
        <v>97</v>
      </c>
      <c r="C2453" t="s">
        <v>97</v>
      </c>
      <c r="D2453">
        <f>VLOOKUP(мпф1[[#This Row],[Номенклатура]],[1]!Таблица213[[product_name]:[упаковка]],7,FALSE)</f>
        <v>981</v>
      </c>
      <c r="E2453" t="s">
        <v>203</v>
      </c>
      <c r="F2453" s="7">
        <v>514.73788244712068</v>
      </c>
      <c r="G2453" t="str">
        <f>VLOOKUP(мпф1[[#This Row],[артикул]],[1]!Таблица213[[code]:[упаковка]],4,FALSE)</f>
        <v>ОХЛ</v>
      </c>
      <c r="H2453" t="str">
        <f>VLOOKUP(мпф1[[#This Row],[артикул]],[1]!Таблица213[[code]:[упаковка]],5,FALSE)</f>
        <v>крыло</v>
      </c>
      <c r="I2453" s="7" cm="1">
        <f t="array" ref="I2453">INDEX('[1]прайс ЗПП'!$A$1:$D$1080,MATCH(1,(мпф1[[#This Row],[артикул]]='[1]прайс ЗПП'!$B$1:$B$1080)*(мпф1[[#This Row],[Source.Name.1]]='[1]прайс ЗПП'!$A$1:$A$1080),0),4)</f>
        <v>686.08357804387072</v>
      </c>
      <c r="J2453" s="7">
        <f>мпф1[[#This Row],[цена]]*мпф1[[#This Row],[объем]]</f>
        <v>353153.2081440459</v>
      </c>
      <c r="K2453" s="7">
        <v>7003.5</v>
      </c>
      <c r="L2453" t="s">
        <v>187</v>
      </c>
    </row>
    <row r="2454" spans="1:12" x14ac:dyDescent="0.35">
      <c r="A2454" t="s">
        <v>151</v>
      </c>
      <c r="B2454" t="s">
        <v>97</v>
      </c>
      <c r="C2454" t="s">
        <v>97</v>
      </c>
      <c r="D2454">
        <f>VLOOKUP(мпф1[[#This Row],[Номенклатура]],[1]!Таблица213[[product_name]:[упаковка]],7,FALSE)</f>
        <v>984</v>
      </c>
      <c r="E2454" t="s">
        <v>101</v>
      </c>
      <c r="F2454" s="7">
        <v>505.35218493295639</v>
      </c>
      <c r="G2454" t="str">
        <f>VLOOKUP(мпф1[[#This Row],[артикул]],[1]!Таблица213[[code]:[упаковка]],4,FALSE)</f>
        <v>ОХЛ</v>
      </c>
      <c r="H2454" t="str">
        <f>VLOOKUP(мпф1[[#This Row],[артикул]],[1]!Таблица213[[code]:[упаковка]],5,FALSE)</f>
        <v>четвертина</v>
      </c>
      <c r="I2454" s="7" cm="1">
        <f t="array" ref="I2454">INDEX('[1]прайс ЗПП'!$A$1:$D$1080,MATCH(1,(мпф1[[#This Row],[артикул]]='[1]прайс ЗПП'!$B$1:$B$1080)*(мпф1[[#This Row],[Source.Name.1]]='[1]прайс ЗПП'!$A$1:$A$1080),0),4)</f>
        <v>732.85958891895325</v>
      </c>
      <c r="J2454" s="7">
        <f>мпф1[[#This Row],[цена]]*мпф1[[#This Row],[объем]]</f>
        <v>370352.19450926129</v>
      </c>
      <c r="K2454" s="7">
        <v>2500</v>
      </c>
      <c r="L2454" t="s">
        <v>187</v>
      </c>
    </row>
    <row r="2455" spans="1:12" x14ac:dyDescent="0.35">
      <c r="A2455" t="s">
        <v>151</v>
      </c>
      <c r="B2455" t="s">
        <v>97</v>
      </c>
      <c r="C2455" t="s">
        <v>97</v>
      </c>
      <c r="D2455">
        <f>VLOOKUP(мпф1[[#This Row],[Номенклатура]],[1]!Таблица213[[product_name]:[упаковка]],7,FALSE)</f>
        <v>982</v>
      </c>
      <c r="E2455" t="s">
        <v>100</v>
      </c>
      <c r="F2455" s="7">
        <v>2049.2789332236675</v>
      </c>
      <c r="G2455" t="str">
        <f>VLOOKUP(мпф1[[#This Row],[артикул]],[1]!Таблица213[[code]:[упаковка]],4,FALSE)</f>
        <v>ОХЛ</v>
      </c>
      <c r="H2455" t="str">
        <f>VLOOKUP(мпф1[[#This Row],[артикул]],[1]!Таблица213[[code]:[упаковка]],5,FALSE)</f>
        <v>филе</v>
      </c>
      <c r="I2455" s="7" cm="1">
        <f t="array" ref="I2455">INDEX('[1]прайс ЗПП'!$A$1:$D$1080,MATCH(1,(мпф1[[#This Row],[артикул]]='[1]прайс ЗПП'!$B$1:$B$1080)*(мпф1[[#This Row],[Source.Name.1]]='[1]прайс ЗПП'!$A$1:$A$1080),0),4)</f>
        <v>842.25403061632699</v>
      </c>
      <c r="J2455" s="7">
        <f>мпф1[[#This Row],[цена]]*мпф1[[#This Row],[объем]]</f>
        <v>1726013.4413647607</v>
      </c>
      <c r="K2455" s="7">
        <v>15000</v>
      </c>
      <c r="L2455" t="s">
        <v>187</v>
      </c>
    </row>
    <row r="2456" spans="1:12" x14ac:dyDescent="0.35">
      <c r="A2456" t="s">
        <v>151</v>
      </c>
      <c r="B2456" t="s">
        <v>97</v>
      </c>
      <c r="C2456" t="s">
        <v>97</v>
      </c>
      <c r="D2456">
        <f>VLOOKUP(мпф1[[#This Row],[Номенклатура]],[1]!Таблица213[[product_name]:[упаковка]],7,FALSE)</f>
        <v>1615</v>
      </c>
      <c r="E2456" t="s">
        <v>204</v>
      </c>
      <c r="F2456" s="7">
        <v>516.41829117236421</v>
      </c>
      <c r="G2456" t="str">
        <f>VLOOKUP(мпф1[[#This Row],[артикул]],[1]!Таблица213[[code]:[упаковка]],4,FALSE)</f>
        <v>ОХЛ</v>
      </c>
      <c r="H2456" t="str">
        <f>VLOOKUP(мпф1[[#This Row],[артикул]],[1]!Таблица213[[code]:[упаковка]],5,FALSE)</f>
        <v>голень</v>
      </c>
      <c r="I2456" s="7" cm="1">
        <f t="array" ref="I2456">INDEX('[1]прайс ЗПП'!$A$1:$D$1080,MATCH(1,(мпф1[[#This Row],[артикул]]='[1]прайс ЗПП'!$B$1:$B$1080)*(мпф1[[#This Row],[Source.Name.1]]='[1]прайс ЗПП'!$A$1:$A$1080),0),4)</f>
        <v>679.94339947746835</v>
      </c>
      <c r="J2456" s="7">
        <f>мпф1[[#This Row],[цена]]*мпф1[[#This Row],[объем]]</f>
        <v>351135.20845208241</v>
      </c>
      <c r="K2456" s="7">
        <v>7000.7</v>
      </c>
      <c r="L2456" t="s">
        <v>187</v>
      </c>
    </row>
    <row r="2457" spans="1:12" x14ac:dyDescent="0.35">
      <c r="A2457" t="s">
        <v>151</v>
      </c>
      <c r="B2457" t="s">
        <v>97</v>
      </c>
      <c r="C2457" t="s">
        <v>97</v>
      </c>
      <c r="D2457">
        <f>VLOOKUP(мпф1[[#This Row],[Номенклатура]],[1]!Таблица213[[product_name]:[упаковка]],7,FALSE)</f>
        <v>984</v>
      </c>
      <c r="E2457" t="s">
        <v>101</v>
      </c>
      <c r="F2457" s="7">
        <v>3074.2257916754843</v>
      </c>
      <c r="G2457" t="str">
        <f>VLOOKUP(мпф1[[#This Row],[артикул]],[1]!Таблица213[[code]:[упаковка]],4,FALSE)</f>
        <v>ОХЛ</v>
      </c>
      <c r="H2457" t="str">
        <f>VLOOKUP(мпф1[[#This Row],[артикул]],[1]!Таблица213[[code]:[упаковка]],5,FALSE)</f>
        <v>четвертина</v>
      </c>
      <c r="I2457" s="7" cm="1">
        <f t="array" ref="I2457">INDEX('[1]прайс ЗПП'!$A$1:$D$1080,MATCH(1,(мпф1[[#This Row],[артикул]]='[1]прайс ЗПП'!$B$1:$B$1080)*(мпф1[[#This Row],[Source.Name.1]]='[1]прайс ЗПП'!$A$1:$A$1080),0),4)</f>
        <v>732.85958891895325</v>
      </c>
      <c r="J2457" s="7">
        <f>мпф1[[#This Row],[цена]]*мпф1[[#This Row],[объем]]</f>
        <v>2252975.8499313388</v>
      </c>
      <c r="K2457" s="7">
        <v>15000</v>
      </c>
      <c r="L2457" t="s">
        <v>187</v>
      </c>
    </row>
    <row r="2458" spans="1:12" x14ac:dyDescent="0.35">
      <c r="A2458" t="s">
        <v>151</v>
      </c>
      <c r="B2458" t="s">
        <v>97</v>
      </c>
      <c r="C2458" t="s">
        <v>97</v>
      </c>
      <c r="D2458">
        <f>VLOOKUP(мпф1[[#This Row],[Номенклатура]],[1]!Таблица213[[product_name]:[упаковка]],7,FALSE)</f>
        <v>982</v>
      </c>
      <c r="E2458" t="s">
        <v>100</v>
      </c>
      <c r="F2458" s="7">
        <v>512.31973330591688</v>
      </c>
      <c r="G2458" t="str">
        <f>VLOOKUP(мпф1[[#This Row],[артикул]],[1]!Таблица213[[code]:[упаковка]],4,FALSE)</f>
        <v>ОХЛ</v>
      </c>
      <c r="H2458" t="str">
        <f>VLOOKUP(мпф1[[#This Row],[артикул]],[1]!Таблица213[[code]:[упаковка]],5,FALSE)</f>
        <v>филе</v>
      </c>
      <c r="I2458" s="7" cm="1">
        <f t="array" ref="I2458">INDEX('[1]прайс ЗПП'!$A$1:$D$1080,MATCH(1,(мпф1[[#This Row],[артикул]]='[1]прайс ЗПП'!$B$1:$B$1080)*(мпф1[[#This Row],[Source.Name.1]]='[1]прайс ЗПП'!$A$1:$A$1080),0),4)</f>
        <v>842.25403061632699</v>
      </c>
      <c r="J2458" s="7">
        <f>мпф1[[#This Row],[цена]]*мпф1[[#This Row],[объем]]</f>
        <v>431503.36034119019</v>
      </c>
      <c r="K2458" s="7">
        <v>14993</v>
      </c>
      <c r="L2458" t="s">
        <v>187</v>
      </c>
    </row>
    <row r="2459" spans="1:12" x14ac:dyDescent="0.35">
      <c r="A2459" t="s">
        <v>151</v>
      </c>
      <c r="B2459" t="s">
        <v>97</v>
      </c>
      <c r="C2459" t="s">
        <v>97</v>
      </c>
      <c r="D2459">
        <f>VLOOKUP(мпф1[[#This Row],[Номенклатура]],[1]!Таблица213[[product_name]:[упаковка]],7,FALSE)</f>
        <v>982</v>
      </c>
      <c r="E2459" t="s">
        <v>100</v>
      </c>
      <c r="F2459" s="7">
        <v>1024.6394666118338</v>
      </c>
      <c r="G2459" t="str">
        <f>VLOOKUP(мпф1[[#This Row],[артикул]],[1]!Таблица213[[code]:[упаковка]],4,FALSE)</f>
        <v>ОХЛ</v>
      </c>
      <c r="H2459" t="str">
        <f>VLOOKUP(мпф1[[#This Row],[артикул]],[1]!Таблица213[[code]:[упаковка]],5,FALSE)</f>
        <v>филе</v>
      </c>
      <c r="I2459" s="7" cm="1">
        <f t="array" ref="I2459">INDEX('[1]прайс ЗПП'!$A$1:$D$1080,MATCH(1,(мпф1[[#This Row],[артикул]]='[1]прайс ЗПП'!$B$1:$B$1080)*(мпф1[[#This Row],[Source.Name.1]]='[1]прайс ЗПП'!$A$1:$A$1080),0),4)</f>
        <v>842.25403061632699</v>
      </c>
      <c r="J2459" s="7">
        <f>мпф1[[#This Row],[цена]]*мпф1[[#This Row],[объем]]</f>
        <v>863006.72068238037</v>
      </c>
      <c r="K2459" s="7">
        <v>1493.3</v>
      </c>
      <c r="L2459" t="s">
        <v>187</v>
      </c>
    </row>
    <row r="2460" spans="1:12" x14ac:dyDescent="0.35">
      <c r="A2460" t="s">
        <v>151</v>
      </c>
      <c r="B2460" t="s">
        <v>97</v>
      </c>
      <c r="C2460" t="s">
        <v>97</v>
      </c>
      <c r="D2460">
        <f>VLOOKUP(мпф1[[#This Row],[Номенклатура]],[1]!Таблица213[[product_name]:[упаковка]],7,FALSE)</f>
        <v>984</v>
      </c>
      <c r="E2460" t="s">
        <v>101</v>
      </c>
      <c r="F2460" s="7">
        <v>2049.4838611169894</v>
      </c>
      <c r="G2460" t="str">
        <f>VLOOKUP(мпф1[[#This Row],[артикул]],[1]!Таблица213[[code]:[упаковка]],4,FALSE)</f>
        <v>ОХЛ</v>
      </c>
      <c r="H2460" t="str">
        <f>VLOOKUP(мпф1[[#This Row],[артикул]],[1]!Таблица213[[code]:[упаковка]],5,FALSE)</f>
        <v>четвертина</v>
      </c>
      <c r="I2460" s="7" cm="1">
        <f t="array" ref="I2460">INDEX('[1]прайс ЗПП'!$A$1:$D$1080,MATCH(1,(мпф1[[#This Row],[артикул]]='[1]прайс ЗПП'!$B$1:$B$1080)*(мпф1[[#This Row],[Source.Name.1]]='[1]прайс ЗПП'!$A$1:$A$1080),0),4)</f>
        <v>732.85958891895325</v>
      </c>
      <c r="J2460" s="7">
        <f>мпф1[[#This Row],[цена]]*мпф1[[#This Row],[объем]]</f>
        <v>1501983.8999542259</v>
      </c>
      <c r="K2460" s="7">
        <v>4002</v>
      </c>
      <c r="L2460" t="s">
        <v>187</v>
      </c>
    </row>
    <row r="2461" spans="1:12" x14ac:dyDescent="0.35">
      <c r="A2461" t="s">
        <v>151</v>
      </c>
      <c r="B2461" t="s">
        <v>97</v>
      </c>
      <c r="C2461" t="s">
        <v>97</v>
      </c>
      <c r="D2461">
        <f>VLOOKUP(мпф1[[#This Row],[Номенклатура]],[1]!Таблица213[[product_name]:[упаковка]],7,FALSE)</f>
        <v>981</v>
      </c>
      <c r="E2461" t="s">
        <v>203</v>
      </c>
      <c r="F2461" s="7">
        <v>514.73788244712068</v>
      </c>
      <c r="G2461" t="str">
        <f>VLOOKUP(мпф1[[#This Row],[артикул]],[1]!Таблица213[[code]:[упаковка]],4,FALSE)</f>
        <v>ОХЛ</v>
      </c>
      <c r="H2461" t="str">
        <f>VLOOKUP(мпф1[[#This Row],[артикул]],[1]!Таблица213[[code]:[упаковка]],5,FALSE)</f>
        <v>крыло</v>
      </c>
      <c r="I2461" s="7" cm="1">
        <f t="array" ref="I2461">INDEX('[1]прайс ЗПП'!$A$1:$D$1080,MATCH(1,(мпф1[[#This Row],[артикул]]='[1]прайс ЗПП'!$B$1:$B$1080)*(мпф1[[#This Row],[Source.Name.1]]='[1]прайс ЗПП'!$A$1:$A$1080),0),4)</f>
        <v>686.08357804387072</v>
      </c>
      <c r="J2461" s="7">
        <f>мпф1[[#This Row],[цена]]*мпф1[[#This Row],[объем]]</f>
        <v>353153.2081440459</v>
      </c>
      <c r="K2461" s="7">
        <v>1500</v>
      </c>
      <c r="L2461" t="s">
        <v>187</v>
      </c>
    </row>
    <row r="2462" spans="1:12" x14ac:dyDescent="0.35">
      <c r="A2462" t="s">
        <v>151</v>
      </c>
      <c r="B2462" t="s">
        <v>97</v>
      </c>
      <c r="C2462" t="s">
        <v>97</v>
      </c>
      <c r="D2462">
        <f>VLOOKUP(мпф1[[#This Row],[Номенклатура]],[1]!Таблица213[[product_name]:[упаковка]],7,FALSE)</f>
        <v>984</v>
      </c>
      <c r="E2462" t="s">
        <v>101</v>
      </c>
      <c r="F2462" s="7">
        <v>505.35218493295639</v>
      </c>
      <c r="G2462" t="str">
        <f>VLOOKUP(мпф1[[#This Row],[артикул]],[1]!Таблица213[[code]:[упаковка]],4,FALSE)</f>
        <v>ОХЛ</v>
      </c>
      <c r="H2462" t="str">
        <f>VLOOKUP(мпф1[[#This Row],[артикул]],[1]!Таблица213[[code]:[упаковка]],5,FALSE)</f>
        <v>четвертина</v>
      </c>
      <c r="I2462" s="7" cm="1">
        <f t="array" ref="I2462">INDEX('[1]прайс ЗПП'!$A$1:$D$1080,MATCH(1,(мпф1[[#This Row],[артикул]]='[1]прайс ЗПП'!$B$1:$B$1080)*(мпф1[[#This Row],[Source.Name.1]]='[1]прайс ЗПП'!$A$1:$A$1080),0),4)</f>
        <v>732.85958891895325</v>
      </c>
      <c r="J2462" s="7">
        <f>мпф1[[#This Row],[цена]]*мпф1[[#This Row],[объем]]</f>
        <v>370352.19450926129</v>
      </c>
      <c r="K2462" s="7">
        <v>2000</v>
      </c>
      <c r="L2462" t="s">
        <v>187</v>
      </c>
    </row>
    <row r="2463" spans="1:12" x14ac:dyDescent="0.35">
      <c r="A2463" t="s">
        <v>151</v>
      </c>
      <c r="B2463" t="s">
        <v>97</v>
      </c>
      <c r="C2463" t="s">
        <v>97</v>
      </c>
      <c r="D2463">
        <f>VLOOKUP(мпф1[[#This Row],[Номенклатура]],[1]!Таблица213[[product_name]:[упаковка]],7,FALSE)</f>
        <v>982</v>
      </c>
      <c r="E2463" t="s">
        <v>100</v>
      </c>
      <c r="F2463" s="7">
        <v>2049.2789332236675</v>
      </c>
      <c r="G2463" t="str">
        <f>VLOOKUP(мпф1[[#This Row],[артикул]],[1]!Таблица213[[code]:[упаковка]],4,FALSE)</f>
        <v>ОХЛ</v>
      </c>
      <c r="H2463" t="str">
        <f>VLOOKUP(мпф1[[#This Row],[артикул]],[1]!Таблица213[[code]:[упаковка]],5,FALSE)</f>
        <v>филе</v>
      </c>
      <c r="I2463" s="7" cm="1">
        <f t="array" ref="I2463">INDEX('[1]прайс ЗПП'!$A$1:$D$1080,MATCH(1,(мпф1[[#This Row],[артикул]]='[1]прайс ЗПП'!$B$1:$B$1080)*(мпф1[[#This Row],[Source.Name.1]]='[1]прайс ЗПП'!$A$1:$A$1080),0),4)</f>
        <v>842.25403061632699</v>
      </c>
      <c r="J2463" s="7">
        <f>мпф1[[#This Row],[цена]]*мпф1[[#This Row],[объем]]</f>
        <v>1726013.4413647607</v>
      </c>
      <c r="K2463" s="7">
        <v>504</v>
      </c>
      <c r="L2463" t="s">
        <v>187</v>
      </c>
    </row>
    <row r="2464" spans="1:12" x14ac:dyDescent="0.35">
      <c r="A2464" t="s">
        <v>151</v>
      </c>
      <c r="B2464" t="s">
        <v>97</v>
      </c>
      <c r="C2464" t="s">
        <v>97</v>
      </c>
      <c r="D2464">
        <f>VLOOKUP(мпф1[[#This Row],[Номенклатура]],[1]!Таблица213[[product_name]:[упаковка]],7,FALSE)</f>
        <v>982</v>
      </c>
      <c r="E2464" t="s">
        <v>100</v>
      </c>
      <c r="F2464" s="7">
        <v>2049.2789332236675</v>
      </c>
      <c r="G2464" t="str">
        <f>VLOOKUP(мпф1[[#This Row],[артикул]],[1]!Таблица213[[code]:[упаковка]],4,FALSE)</f>
        <v>ОХЛ</v>
      </c>
      <c r="H2464" t="str">
        <f>VLOOKUP(мпф1[[#This Row],[артикул]],[1]!Таблица213[[code]:[упаковка]],5,FALSE)</f>
        <v>филе</v>
      </c>
      <c r="I2464" s="7" cm="1">
        <f t="array" ref="I2464">INDEX('[1]прайс ЗПП'!$A$1:$D$1080,MATCH(1,(мпф1[[#This Row],[артикул]]='[1]прайс ЗПП'!$B$1:$B$1080)*(мпф1[[#This Row],[Source.Name.1]]='[1]прайс ЗПП'!$A$1:$A$1080),0),4)</f>
        <v>842.25403061632699</v>
      </c>
      <c r="J2464" s="7">
        <f>мпф1[[#This Row],[цена]]*мпф1[[#This Row],[объем]]</f>
        <v>1726013.4413647607</v>
      </c>
      <c r="K2464" s="7">
        <v>493.2</v>
      </c>
      <c r="L2464" t="s">
        <v>187</v>
      </c>
    </row>
    <row r="2465" spans="1:12" x14ac:dyDescent="0.35">
      <c r="A2465" t="s">
        <v>151</v>
      </c>
      <c r="B2465" t="s">
        <v>97</v>
      </c>
      <c r="C2465" t="s">
        <v>97</v>
      </c>
      <c r="D2465">
        <f>VLOOKUP(мпф1[[#This Row],[Номенклатура]],[1]!Таблица213[[product_name]:[упаковка]],7,FALSE)</f>
        <v>984</v>
      </c>
      <c r="E2465" t="s">
        <v>101</v>
      </c>
      <c r="F2465" s="7">
        <v>210.56341038873182</v>
      </c>
      <c r="G2465" t="str">
        <f>VLOOKUP(мпф1[[#This Row],[артикул]],[1]!Таблица213[[code]:[упаковка]],4,FALSE)</f>
        <v>ОХЛ</v>
      </c>
      <c r="H2465" t="str">
        <f>VLOOKUP(мпф1[[#This Row],[артикул]],[1]!Таблица213[[code]:[упаковка]],5,FALSE)</f>
        <v>четвертина</v>
      </c>
      <c r="I2465" s="7" cm="1">
        <f t="array" ref="I2465">INDEX('[1]прайс ЗПП'!$A$1:$D$1080,MATCH(1,(мпф1[[#This Row],[артикул]]='[1]прайс ЗПП'!$B$1:$B$1080)*(мпф1[[#This Row],[Source.Name.1]]='[1]прайс ЗПП'!$A$1:$A$1080),0),4)</f>
        <v>732.85958891895325</v>
      </c>
      <c r="J2465" s="7">
        <f>мпф1[[#This Row],[цена]]*мпф1[[#This Row],[объем]]</f>
        <v>154313.41437885884</v>
      </c>
      <c r="K2465" s="7">
        <v>996</v>
      </c>
      <c r="L2465" t="s">
        <v>187</v>
      </c>
    </row>
    <row r="2466" spans="1:12" x14ac:dyDescent="0.35">
      <c r="A2466" t="s">
        <v>151</v>
      </c>
      <c r="B2466" t="s">
        <v>97</v>
      </c>
      <c r="C2466" t="s">
        <v>97</v>
      </c>
      <c r="D2466">
        <f>VLOOKUP(мпф1[[#This Row],[Номенклатура]],[1]!Таблица213[[product_name]:[упаковка]],7,FALSE)</f>
        <v>978</v>
      </c>
      <c r="E2466" t="s">
        <v>98</v>
      </c>
      <c r="F2466" s="7">
        <v>817.14997462293741</v>
      </c>
      <c r="G2466" t="str">
        <f>VLOOKUP(мпф1[[#This Row],[артикул]],[1]!Таблица213[[code]:[упаковка]],4,FALSE)</f>
        <v>ОХЛ</v>
      </c>
      <c r="H2466" t="str">
        <f>VLOOKUP(мпф1[[#This Row],[артикул]],[1]!Таблица213[[code]:[упаковка]],5,FALSE)</f>
        <v>тушка</v>
      </c>
      <c r="I2466" s="7" cm="1">
        <f t="array" ref="I2466">INDEX('[1]прайс ЗПП'!$A$1:$D$1080,MATCH(1,(мпф1[[#This Row],[артикул]]='[1]прайс ЗПП'!$B$1:$B$1080)*(мпф1[[#This Row],[Source.Name.1]]='[1]прайс ЗПП'!$A$1:$A$1080),0),4)</f>
        <v>646.39442393828836</v>
      </c>
      <c r="J2466" s="7">
        <f>мпф1[[#This Row],[цена]]*мпф1[[#This Row],[объем]]</f>
        <v>528201.18711758056</v>
      </c>
      <c r="K2466" s="7">
        <v>251.17999999999998</v>
      </c>
      <c r="L2466" t="s">
        <v>187</v>
      </c>
    </row>
    <row r="2467" spans="1:12" x14ac:dyDescent="0.35">
      <c r="A2467" t="s">
        <v>151</v>
      </c>
      <c r="B2467" t="s">
        <v>97</v>
      </c>
      <c r="C2467" t="s">
        <v>97</v>
      </c>
      <c r="D2467">
        <f>VLOOKUP(мпф1[[#This Row],[Номенклатура]],[1]!Таблица213[[product_name]:[упаковка]],7,FALSE)</f>
        <v>984</v>
      </c>
      <c r="E2467" t="s">
        <v>101</v>
      </c>
      <c r="F2467" s="7">
        <v>2049.4838611169894</v>
      </c>
      <c r="G2467" t="str">
        <f>VLOOKUP(мпф1[[#This Row],[артикул]],[1]!Таблица213[[code]:[упаковка]],4,FALSE)</f>
        <v>ОХЛ</v>
      </c>
      <c r="H2467" t="str">
        <f>VLOOKUP(мпф1[[#This Row],[артикул]],[1]!Таблица213[[code]:[упаковка]],5,FALSE)</f>
        <v>четвертина</v>
      </c>
      <c r="I2467" s="7" cm="1">
        <f t="array" ref="I2467">INDEX('[1]прайс ЗПП'!$A$1:$D$1080,MATCH(1,(мпф1[[#This Row],[артикул]]='[1]прайс ЗПП'!$B$1:$B$1080)*(мпф1[[#This Row],[Source.Name.1]]='[1]прайс ЗПП'!$A$1:$A$1080),0),4)</f>
        <v>732.85958891895325</v>
      </c>
      <c r="J2467" s="7">
        <f>мпф1[[#This Row],[цена]]*мпф1[[#This Row],[объем]]</f>
        <v>1501983.8999542259</v>
      </c>
      <c r="K2467" s="7">
        <v>493.2</v>
      </c>
      <c r="L2467" t="s">
        <v>187</v>
      </c>
    </row>
    <row r="2468" spans="1:12" x14ac:dyDescent="0.35">
      <c r="A2468" t="s">
        <v>151</v>
      </c>
      <c r="B2468" t="s">
        <v>97</v>
      </c>
      <c r="C2468" t="s">
        <v>97</v>
      </c>
      <c r="D2468">
        <f>VLOOKUP(мпф1[[#This Row],[Номенклатура]],[1]!Таблица213[[product_name]:[упаковка]],7,FALSE)</f>
        <v>982</v>
      </c>
      <c r="E2468" t="s">
        <v>100</v>
      </c>
      <c r="F2468" s="7">
        <v>2049.2789332236675</v>
      </c>
      <c r="G2468" t="str">
        <f>VLOOKUP(мпф1[[#This Row],[артикул]],[1]!Таблица213[[code]:[упаковка]],4,FALSE)</f>
        <v>ОХЛ</v>
      </c>
      <c r="H2468" t="str">
        <f>VLOOKUP(мпф1[[#This Row],[артикул]],[1]!Таблица213[[code]:[упаковка]],5,FALSE)</f>
        <v>филе</v>
      </c>
      <c r="I2468" s="7" cm="1">
        <f t="array" ref="I2468">INDEX('[1]прайс ЗПП'!$A$1:$D$1080,MATCH(1,(мпф1[[#This Row],[артикул]]='[1]прайс ЗПП'!$B$1:$B$1080)*(мпф1[[#This Row],[Source.Name.1]]='[1]прайс ЗПП'!$A$1:$A$1080),0),4)</f>
        <v>842.25403061632699</v>
      </c>
      <c r="J2468" s="7">
        <f>мпф1[[#This Row],[цена]]*мпф1[[#This Row],[объем]]</f>
        <v>1726013.4413647607</v>
      </c>
      <c r="K2468" s="7">
        <v>2000</v>
      </c>
      <c r="L2468" t="s">
        <v>187</v>
      </c>
    </row>
    <row r="2469" spans="1:12" x14ac:dyDescent="0.35">
      <c r="A2469" t="s">
        <v>151</v>
      </c>
      <c r="B2469" t="s">
        <v>97</v>
      </c>
      <c r="C2469" t="s">
        <v>97</v>
      </c>
      <c r="D2469">
        <f>VLOOKUP(мпф1[[#This Row],[Номенклатура]],[1]!Таблица213[[product_name]:[упаковка]],7,FALSE)</f>
        <v>984</v>
      </c>
      <c r="E2469" t="s">
        <v>101</v>
      </c>
      <c r="F2469" s="7">
        <v>6148.4515833509686</v>
      </c>
      <c r="G2469" t="str">
        <f>VLOOKUP(мпф1[[#This Row],[артикул]],[1]!Таблица213[[code]:[упаковка]],4,FALSE)</f>
        <v>ОХЛ</v>
      </c>
      <c r="H2469" t="str">
        <f>VLOOKUP(мпф1[[#This Row],[артикул]],[1]!Таблица213[[code]:[упаковка]],5,FALSE)</f>
        <v>четвертина</v>
      </c>
      <c r="I2469" s="7" cm="1">
        <f t="array" ref="I2469">INDEX('[1]прайс ЗПП'!$A$1:$D$1080,MATCH(1,(мпф1[[#This Row],[артикул]]='[1]прайс ЗПП'!$B$1:$B$1080)*(мпф1[[#This Row],[Source.Name.1]]='[1]прайс ЗПП'!$A$1:$A$1080),0),4)</f>
        <v>732.85958891895325</v>
      </c>
      <c r="J2469" s="7">
        <f>мпф1[[#This Row],[цена]]*мпф1[[#This Row],[объем]]</f>
        <v>4505951.6998626776</v>
      </c>
      <c r="K2469" s="7">
        <v>504</v>
      </c>
      <c r="L2469" t="s">
        <v>187</v>
      </c>
    </row>
    <row r="2470" spans="1:12" x14ac:dyDescent="0.35">
      <c r="A2470" t="s">
        <v>151</v>
      </c>
      <c r="B2470" t="s">
        <v>97</v>
      </c>
      <c r="C2470" t="s">
        <v>97</v>
      </c>
      <c r="D2470">
        <f>VLOOKUP(мпф1[[#This Row],[Номенклатура]],[1]!Таблица213[[product_name]:[упаковка]],7,FALSE)</f>
        <v>981</v>
      </c>
      <c r="E2470" t="s">
        <v>203</v>
      </c>
      <c r="F2470" s="7">
        <v>4092.1661654546097</v>
      </c>
      <c r="G2470" t="str">
        <f>VLOOKUP(мпф1[[#This Row],[артикул]],[1]!Таблица213[[code]:[упаковка]],4,FALSE)</f>
        <v>ОХЛ</v>
      </c>
      <c r="H2470" t="str">
        <f>VLOOKUP(мпф1[[#This Row],[артикул]],[1]!Таблица213[[code]:[упаковка]],5,FALSE)</f>
        <v>крыло</v>
      </c>
      <c r="I2470" s="7" cm="1">
        <f t="array" ref="I2470">INDEX('[1]прайс ЗПП'!$A$1:$D$1080,MATCH(1,(мпф1[[#This Row],[артикул]]='[1]прайс ЗПП'!$B$1:$B$1080)*(мпф1[[#This Row],[Source.Name.1]]='[1]прайс ЗПП'!$A$1:$A$1080),0),4)</f>
        <v>686.08357804387072</v>
      </c>
      <c r="J2470" s="7">
        <f>мпф1[[#This Row],[цена]]*мпф1[[#This Row],[объем]]</f>
        <v>2807568.0047451649</v>
      </c>
      <c r="K2470" s="7">
        <v>3000.2999999999997</v>
      </c>
      <c r="L2470" t="s">
        <v>187</v>
      </c>
    </row>
    <row r="2471" spans="1:12" x14ac:dyDescent="0.35">
      <c r="A2471" t="s">
        <v>151</v>
      </c>
      <c r="B2471" t="s">
        <v>97</v>
      </c>
      <c r="C2471" t="s">
        <v>97</v>
      </c>
      <c r="D2471">
        <f>VLOOKUP(мпф1[[#This Row],[Номенклатура]],[1]!Таблица213[[product_name]:[упаковка]],7,FALSE)</f>
        <v>984</v>
      </c>
      <c r="E2471" t="s">
        <v>101</v>
      </c>
      <c r="F2471" s="7">
        <v>20494.838611169896</v>
      </c>
      <c r="G2471" t="str">
        <f>VLOOKUP(мпф1[[#This Row],[артикул]],[1]!Таблица213[[code]:[упаковка]],4,FALSE)</f>
        <v>ОХЛ</v>
      </c>
      <c r="H2471" t="str">
        <f>VLOOKUP(мпф1[[#This Row],[артикул]],[1]!Таблица213[[code]:[упаковка]],5,FALSE)</f>
        <v>четвертина</v>
      </c>
      <c r="I2471" s="7" cm="1">
        <f t="array" ref="I2471">INDEX('[1]прайс ЗПП'!$A$1:$D$1080,MATCH(1,(мпф1[[#This Row],[артикул]]='[1]прайс ЗПП'!$B$1:$B$1080)*(мпф1[[#This Row],[Source.Name.1]]='[1]прайс ЗПП'!$A$1:$A$1080),0),4)</f>
        <v>732.85958891895325</v>
      </c>
      <c r="J2471" s="7">
        <f>мпф1[[#This Row],[цена]]*мпф1[[#This Row],[объем]]</f>
        <v>15019838.999542261</v>
      </c>
      <c r="K2471" s="7">
        <v>350</v>
      </c>
      <c r="L2471" t="s">
        <v>187</v>
      </c>
    </row>
    <row r="2472" spans="1:12" x14ac:dyDescent="0.35">
      <c r="A2472" t="s">
        <v>151</v>
      </c>
      <c r="B2472" t="s">
        <v>97</v>
      </c>
      <c r="C2472" t="s">
        <v>97</v>
      </c>
      <c r="D2472">
        <f>VLOOKUP(мпф1[[#This Row],[Номенклатура]],[1]!Таблица213[[product_name]:[упаковка]],7,FALSE)</f>
        <v>982</v>
      </c>
      <c r="E2472" t="s">
        <v>100</v>
      </c>
      <c r="F2472" s="7">
        <v>20492.789332236673</v>
      </c>
      <c r="G2472" t="str">
        <f>VLOOKUP(мпф1[[#This Row],[артикул]],[1]!Таблица213[[code]:[упаковка]],4,FALSE)</f>
        <v>ОХЛ</v>
      </c>
      <c r="H2472" t="str">
        <f>VLOOKUP(мпф1[[#This Row],[артикул]],[1]!Таблица213[[code]:[упаковка]],5,FALSE)</f>
        <v>филе</v>
      </c>
      <c r="I2472" s="7" cm="1">
        <f t="array" ref="I2472">INDEX('[1]прайс ЗПП'!$A$1:$D$1080,MATCH(1,(мпф1[[#This Row],[артикул]]='[1]прайс ЗПП'!$B$1:$B$1080)*(мпф1[[#This Row],[Source.Name.1]]='[1]прайс ЗПП'!$A$1:$A$1080),0),4)</f>
        <v>842.25403061632699</v>
      </c>
      <c r="J2472" s="7">
        <f>мпф1[[#This Row],[цена]]*мпф1[[#This Row],[объем]]</f>
        <v>17260134.413647607</v>
      </c>
      <c r="K2472" s="7">
        <v>1000</v>
      </c>
      <c r="L2472" t="s">
        <v>187</v>
      </c>
    </row>
    <row r="2473" spans="1:12" x14ac:dyDescent="0.35">
      <c r="A2473" t="s">
        <v>151</v>
      </c>
      <c r="B2473" t="s">
        <v>97</v>
      </c>
      <c r="C2473" t="s">
        <v>97</v>
      </c>
      <c r="D2473">
        <f>VLOOKUP(мпф1[[#This Row],[Номенклатура]],[1]!Таблица213[[product_name]:[упаковка]],7,FALSE)</f>
        <v>978</v>
      </c>
      <c r="E2473" t="s">
        <v>98</v>
      </c>
      <c r="F2473" s="7">
        <v>15362.419522911223</v>
      </c>
      <c r="G2473" t="str">
        <f>VLOOKUP(мпф1[[#This Row],[артикул]],[1]!Таблица213[[code]:[упаковка]],4,FALSE)</f>
        <v>ОХЛ</v>
      </c>
      <c r="H2473" t="str">
        <f>VLOOKUP(мпф1[[#This Row],[артикул]],[1]!Таблица213[[code]:[упаковка]],5,FALSE)</f>
        <v>тушка</v>
      </c>
      <c r="I2473" s="7" cm="1">
        <f t="array" ref="I2473">INDEX('[1]прайс ЗПП'!$A$1:$D$1080,MATCH(1,(мпф1[[#This Row],[артикул]]='[1]прайс ЗПП'!$B$1:$B$1080)*(мпф1[[#This Row],[Source.Name.1]]='[1]прайс ЗПП'!$A$1:$A$1080),0),4)</f>
        <v>646.39442393828836</v>
      </c>
      <c r="J2473" s="7">
        <f>мпф1[[#This Row],[цена]]*мпф1[[#This Row],[объем]]</f>
        <v>9930182.3178105149</v>
      </c>
      <c r="K2473" s="7">
        <v>2000.1999999999998</v>
      </c>
      <c r="L2473" t="s">
        <v>187</v>
      </c>
    </row>
    <row r="2474" spans="1:12" x14ac:dyDescent="0.35">
      <c r="A2474" t="s">
        <v>151</v>
      </c>
      <c r="B2474" t="s">
        <v>97</v>
      </c>
      <c r="C2474" t="s">
        <v>97</v>
      </c>
      <c r="D2474">
        <f>VLOOKUP(мпф1[[#This Row],[Номенклатура]],[1]!Таблица213[[product_name]:[упаковка]],7,FALSE)</f>
        <v>981</v>
      </c>
      <c r="E2474" t="s">
        <v>203</v>
      </c>
      <c r="F2474" s="7">
        <v>7167.7250130761558</v>
      </c>
      <c r="G2474" t="str">
        <f>VLOOKUP(мпф1[[#This Row],[артикул]],[1]!Таблица213[[code]:[упаковка]],4,FALSE)</f>
        <v>ОХЛ</v>
      </c>
      <c r="H2474" t="str">
        <f>VLOOKUP(мпф1[[#This Row],[артикул]],[1]!Таблица213[[code]:[упаковка]],5,FALSE)</f>
        <v>крыло</v>
      </c>
      <c r="I2474" s="7" cm="1">
        <f t="array" ref="I2474">INDEX('[1]прайс ЗПП'!$A$1:$D$1080,MATCH(1,(мпф1[[#This Row],[артикул]]='[1]прайс ЗПП'!$B$1:$B$1080)*(мпф1[[#This Row],[Source.Name.1]]='[1]прайс ЗПП'!$A$1:$A$1080),0),4)</f>
        <v>686.08357804387072</v>
      </c>
      <c r="J2474" s="7">
        <f>мпф1[[#This Row],[цена]]*мпф1[[#This Row],[объем]]</f>
        <v>4917658.4234058391</v>
      </c>
      <c r="K2474" s="7">
        <v>251.17999999999998</v>
      </c>
      <c r="L2474" t="s">
        <v>187</v>
      </c>
    </row>
    <row r="2475" spans="1:12" x14ac:dyDescent="0.35">
      <c r="A2475" t="s">
        <v>151</v>
      </c>
      <c r="B2475" t="s">
        <v>97</v>
      </c>
      <c r="C2475" t="s">
        <v>97</v>
      </c>
      <c r="D2475">
        <f>VLOOKUP(мпф1[[#This Row],[Номенклатура]],[1]!Таблица213[[product_name]:[упаковка]],7,FALSE)</f>
        <v>1614</v>
      </c>
      <c r="E2475" t="s">
        <v>205</v>
      </c>
      <c r="F2475" s="7">
        <v>15369.591999177506</v>
      </c>
      <c r="G2475" t="str">
        <f>VLOOKUP(мпф1[[#This Row],[артикул]],[1]!Таблица213[[code]:[упаковка]],4,FALSE)</f>
        <v>ОХЛ</v>
      </c>
      <c r="H2475" t="str">
        <f>VLOOKUP(мпф1[[#This Row],[артикул]],[1]!Таблица213[[code]:[упаковка]],5,FALSE)</f>
        <v>бедро</v>
      </c>
      <c r="I2475" s="7" cm="1">
        <f t="array" ref="I2475">INDEX('[1]прайс ЗПП'!$A$1:$D$1080,MATCH(1,(мпф1[[#This Row],[артикул]]='[1]прайс ЗПП'!$B$1:$B$1080)*(мпф1[[#This Row],[Source.Name.1]]='[1]прайс ЗПП'!$A$1:$A$1080),0),4)</f>
        <v>679.94339947746823</v>
      </c>
      <c r="J2475" s="7">
        <f>мпф1[[#This Row],[цена]]*мпф1[[#This Row],[объем]]</f>
        <v>10450452.632502452</v>
      </c>
      <c r="K2475" s="7">
        <v>493.2</v>
      </c>
      <c r="L2475" t="s">
        <v>187</v>
      </c>
    </row>
    <row r="2476" spans="1:12" x14ac:dyDescent="0.35">
      <c r="A2476" t="s">
        <v>151</v>
      </c>
      <c r="B2476" t="s">
        <v>97</v>
      </c>
      <c r="C2476" t="s">
        <v>97</v>
      </c>
      <c r="D2476">
        <f>VLOOKUP(мпф1[[#This Row],[Номенклатура]],[1]!Таблица213[[product_name]:[упаковка]],7,FALSE)</f>
        <v>1615</v>
      </c>
      <c r="E2476" t="s">
        <v>204</v>
      </c>
      <c r="F2476" s="7">
        <v>3073.9183998355011</v>
      </c>
      <c r="G2476" t="str">
        <f>VLOOKUP(мпф1[[#This Row],[артикул]],[1]!Таблица213[[code]:[упаковка]],4,FALSE)</f>
        <v>ОХЛ</v>
      </c>
      <c r="H2476" t="str">
        <f>VLOOKUP(мпф1[[#This Row],[артикул]],[1]!Таблица213[[code]:[упаковка]],5,FALSE)</f>
        <v>голень</v>
      </c>
      <c r="I2476" s="7" cm="1">
        <f t="array" ref="I2476">INDEX('[1]прайс ЗПП'!$A$1:$D$1080,MATCH(1,(мпф1[[#This Row],[артикул]]='[1]прайс ЗПП'!$B$1:$B$1080)*(мпф1[[#This Row],[Source.Name.1]]='[1]прайс ЗПП'!$A$1:$A$1080),0),4)</f>
        <v>679.94339947746835</v>
      </c>
      <c r="J2476" s="7">
        <f>мпф1[[#This Row],[цена]]*мпф1[[#This Row],[объем]]</f>
        <v>2090090.5265004905</v>
      </c>
      <c r="K2476" s="7">
        <v>2000</v>
      </c>
      <c r="L2476" t="s">
        <v>187</v>
      </c>
    </row>
    <row r="2477" spans="1:12" x14ac:dyDescent="0.35">
      <c r="A2477" t="s">
        <v>151</v>
      </c>
      <c r="B2477" t="s">
        <v>97</v>
      </c>
      <c r="C2477" t="s">
        <v>97</v>
      </c>
      <c r="D2477">
        <f>VLOOKUP(мпф1[[#This Row],[Номенклатура]],[1]!Таблица213[[product_name]:[упаковка]],7,FALSE)</f>
        <v>978</v>
      </c>
      <c r="E2477" t="s">
        <v>98</v>
      </c>
      <c r="F2477" s="7">
        <v>20488.17845463692</v>
      </c>
      <c r="G2477" t="str">
        <f>VLOOKUP(мпф1[[#This Row],[артикул]],[1]!Таблица213[[code]:[упаковка]],4,FALSE)</f>
        <v>ОХЛ</v>
      </c>
      <c r="H2477" t="str">
        <f>VLOOKUP(мпф1[[#This Row],[артикул]],[1]!Таблица213[[code]:[упаковка]],5,FALSE)</f>
        <v>тушка</v>
      </c>
      <c r="I2477" s="7" cm="1">
        <f t="array" ref="I2477">INDEX('[1]прайс ЗПП'!$A$1:$D$1080,MATCH(1,(мпф1[[#This Row],[артикул]]='[1]прайс ЗПП'!$B$1:$B$1080)*(мпф1[[#This Row],[Source.Name.1]]='[1]прайс ЗПП'!$A$1:$A$1080),0),4)</f>
        <v>646.39442393828836</v>
      </c>
      <c r="J2477" s="7">
        <f>мпф1[[#This Row],[цена]]*мпф1[[#This Row],[объем]]</f>
        <v>13243444.309729883</v>
      </c>
      <c r="K2477" s="7">
        <v>2000</v>
      </c>
      <c r="L2477" t="s">
        <v>187</v>
      </c>
    </row>
    <row r="2478" spans="1:12" x14ac:dyDescent="0.35">
      <c r="A2478" t="s">
        <v>151</v>
      </c>
      <c r="B2478" t="s">
        <v>97</v>
      </c>
      <c r="C2478" t="s">
        <v>97</v>
      </c>
      <c r="D2478">
        <f>VLOOKUP(мпф1[[#This Row],[Номенклатура]],[1]!Таблица213[[product_name]:[упаковка]],7,FALSE)</f>
        <v>981</v>
      </c>
      <c r="E2478" t="s">
        <v>203</v>
      </c>
      <c r="F2478" s="7">
        <v>2046.0830827273048</v>
      </c>
      <c r="G2478" t="str">
        <f>VLOOKUP(мпф1[[#This Row],[артикул]],[1]!Таблица213[[code]:[упаковка]],4,FALSE)</f>
        <v>ОХЛ</v>
      </c>
      <c r="H2478" t="str">
        <f>VLOOKUP(мпф1[[#This Row],[артикул]],[1]!Таблица213[[code]:[упаковка]],5,FALSE)</f>
        <v>крыло</v>
      </c>
      <c r="I2478" s="7" cm="1">
        <f t="array" ref="I2478">INDEX('[1]прайс ЗПП'!$A$1:$D$1080,MATCH(1,(мпф1[[#This Row],[артикул]]='[1]прайс ЗПП'!$B$1:$B$1080)*(мпф1[[#This Row],[Source.Name.1]]='[1]прайс ЗПП'!$A$1:$A$1080),0),4)</f>
        <v>686.08357804387072</v>
      </c>
      <c r="J2478" s="7">
        <f>мпф1[[#This Row],[цена]]*мпф1[[#This Row],[объем]]</f>
        <v>1403784.0023725824</v>
      </c>
      <c r="K2478" s="7">
        <v>205.5</v>
      </c>
      <c r="L2478" t="s">
        <v>187</v>
      </c>
    </row>
    <row r="2479" spans="1:12" x14ac:dyDescent="0.35">
      <c r="A2479" t="s">
        <v>151</v>
      </c>
      <c r="B2479" t="s">
        <v>97</v>
      </c>
      <c r="C2479" t="s">
        <v>97</v>
      </c>
      <c r="D2479">
        <f>VLOOKUP(мпф1[[#This Row],[Номенклатура]],[1]!Таблица213[[product_name]:[упаковка]],7,FALSE)</f>
        <v>982</v>
      </c>
      <c r="E2479" t="s">
        <v>100</v>
      </c>
      <c r="F2479" s="7">
        <v>15369.591999177506</v>
      </c>
      <c r="G2479" t="str">
        <f>VLOOKUP(мпф1[[#This Row],[артикул]],[1]!Таблица213[[code]:[упаковка]],4,FALSE)</f>
        <v>ОХЛ</v>
      </c>
      <c r="H2479" t="str">
        <f>VLOOKUP(мпф1[[#This Row],[артикул]],[1]!Таблица213[[code]:[упаковка]],5,FALSE)</f>
        <v>филе</v>
      </c>
      <c r="I2479" s="7" cm="1">
        <f t="array" ref="I2479">INDEX('[1]прайс ЗПП'!$A$1:$D$1080,MATCH(1,(мпф1[[#This Row],[артикул]]='[1]прайс ЗПП'!$B$1:$B$1080)*(мпф1[[#This Row],[Source.Name.1]]='[1]прайс ЗПП'!$A$1:$A$1080),0),4)</f>
        <v>842.25403061632699</v>
      </c>
      <c r="J2479" s="7">
        <f>мпф1[[#This Row],[цена]]*мпф1[[#This Row],[объем]]</f>
        <v>12945100.810235705</v>
      </c>
      <c r="K2479" s="7">
        <v>348</v>
      </c>
      <c r="L2479" t="s">
        <v>187</v>
      </c>
    </row>
    <row r="2480" spans="1:12" x14ac:dyDescent="0.35">
      <c r="A2480" t="s">
        <v>151</v>
      </c>
      <c r="B2480" t="s">
        <v>97</v>
      </c>
      <c r="C2480" t="s">
        <v>97</v>
      </c>
      <c r="D2480">
        <f>VLOOKUP(мпф1[[#This Row],[Номенклатура]],[1]!Таблица213[[product_name]:[упаковка]],7,FALSE)</f>
        <v>984</v>
      </c>
      <c r="E2480" t="s">
        <v>101</v>
      </c>
      <c r="F2480" s="7">
        <v>4098.9677222339787</v>
      </c>
      <c r="G2480" t="str">
        <f>VLOOKUP(мпф1[[#This Row],[артикул]],[1]!Таблица213[[code]:[упаковка]],4,FALSE)</f>
        <v>ОХЛ</v>
      </c>
      <c r="H2480" t="str">
        <f>VLOOKUP(мпф1[[#This Row],[артикул]],[1]!Таблица213[[code]:[упаковка]],5,FALSE)</f>
        <v>четвертина</v>
      </c>
      <c r="I2480" s="7" cm="1">
        <f t="array" ref="I2480">INDEX('[1]прайс ЗПП'!$A$1:$D$1080,MATCH(1,(мпф1[[#This Row],[артикул]]='[1]прайс ЗПП'!$B$1:$B$1080)*(мпф1[[#This Row],[Source.Name.1]]='[1]прайс ЗПП'!$A$1:$A$1080),0),4)</f>
        <v>732.85958891895325</v>
      </c>
      <c r="J2480" s="7">
        <f>мпф1[[#This Row],[цена]]*мпф1[[#This Row],[объем]]</f>
        <v>3003967.7999084517</v>
      </c>
      <c r="K2480" s="7">
        <v>2000.1999999999998</v>
      </c>
      <c r="L2480" t="s">
        <v>187</v>
      </c>
    </row>
    <row r="2481" spans="1:12" x14ac:dyDescent="0.35">
      <c r="A2481" t="s">
        <v>151</v>
      </c>
      <c r="B2481" t="s">
        <v>97</v>
      </c>
      <c r="C2481" t="s">
        <v>97</v>
      </c>
      <c r="D2481">
        <f>VLOOKUP(мпф1[[#This Row],[Номенклатура]],[1]!Таблица213[[product_name]:[упаковка]],7,FALSE)</f>
        <v>982</v>
      </c>
      <c r="E2481" t="s">
        <v>100</v>
      </c>
      <c r="F2481" s="7">
        <v>10246.394666118336</v>
      </c>
      <c r="G2481" t="str">
        <f>VLOOKUP(мпф1[[#This Row],[артикул]],[1]!Таблица213[[code]:[упаковка]],4,FALSE)</f>
        <v>ОХЛ</v>
      </c>
      <c r="H2481" t="str">
        <f>VLOOKUP(мпф1[[#This Row],[артикул]],[1]!Таблица213[[code]:[упаковка]],5,FALSE)</f>
        <v>филе</v>
      </c>
      <c r="I2481" s="7" cm="1">
        <f t="array" ref="I2481">INDEX('[1]прайс ЗПП'!$A$1:$D$1080,MATCH(1,(мпф1[[#This Row],[артикул]]='[1]прайс ЗПП'!$B$1:$B$1080)*(мпф1[[#This Row],[Source.Name.1]]='[1]прайс ЗПП'!$A$1:$A$1080),0),4)</f>
        <v>842.25403061632699</v>
      </c>
      <c r="J2481" s="7">
        <f>мпф1[[#This Row],[цена]]*мпф1[[#This Row],[объем]]</f>
        <v>8630067.2068238035</v>
      </c>
      <c r="K2481" s="7">
        <v>2000</v>
      </c>
      <c r="L2481" t="s">
        <v>187</v>
      </c>
    </row>
    <row r="2482" spans="1:12" x14ac:dyDescent="0.35">
      <c r="A2482" t="s">
        <v>151</v>
      </c>
      <c r="B2482" t="s">
        <v>97</v>
      </c>
      <c r="C2482" t="s">
        <v>97</v>
      </c>
      <c r="D2482">
        <f>VLOOKUP(мпф1[[#This Row],[Номенклатура]],[1]!Таблица213[[product_name]:[упаковка]],7,FALSE)</f>
        <v>1614</v>
      </c>
      <c r="E2482" t="s">
        <v>205</v>
      </c>
      <c r="F2482" s="7">
        <v>2053.3774910901147</v>
      </c>
      <c r="G2482" t="str">
        <f>VLOOKUP(мпф1[[#This Row],[артикул]],[1]!Таблица213[[code]:[упаковка]],4,FALSE)</f>
        <v>ОХЛ</v>
      </c>
      <c r="H2482" t="str">
        <f>VLOOKUP(мпф1[[#This Row],[артикул]],[1]!Таблица213[[code]:[упаковка]],5,FALSE)</f>
        <v>бедро</v>
      </c>
      <c r="I2482" s="7" cm="1">
        <f t="array" ref="I2482">INDEX('[1]прайс ЗПП'!$A$1:$D$1080,MATCH(1,(мпф1[[#This Row],[артикул]]='[1]прайс ЗПП'!$B$1:$B$1080)*(мпф1[[#This Row],[Source.Name.1]]='[1]прайс ЗПП'!$A$1:$A$1080),0),4)</f>
        <v>679.94339947746823</v>
      </c>
      <c r="J2482" s="7">
        <f>мпф1[[#This Row],[цена]]*мпф1[[#This Row],[объем]]</f>
        <v>1396180.4717023273</v>
      </c>
      <c r="K2482" s="7">
        <v>6000.5999999999995</v>
      </c>
      <c r="L2482" t="s">
        <v>187</v>
      </c>
    </row>
    <row r="2483" spans="1:12" x14ac:dyDescent="0.35">
      <c r="A2483" t="s">
        <v>151</v>
      </c>
      <c r="B2483" t="s">
        <v>97</v>
      </c>
      <c r="C2483" t="s">
        <v>97</v>
      </c>
      <c r="D2483">
        <f>VLOOKUP(мпф1[[#This Row],[Номенклатура]],[1]!Таблица213[[product_name]:[упаковка]],7,FALSE)</f>
        <v>978</v>
      </c>
      <c r="E2483" t="s">
        <v>98</v>
      </c>
      <c r="F2483" s="7">
        <v>15362.419522911223</v>
      </c>
      <c r="G2483" t="str">
        <f>VLOOKUP(мпф1[[#This Row],[артикул]],[1]!Таблица213[[code]:[упаковка]],4,FALSE)</f>
        <v>ОХЛ</v>
      </c>
      <c r="H2483" t="str">
        <f>VLOOKUP(мпф1[[#This Row],[артикул]],[1]!Таблица213[[code]:[упаковка]],5,FALSE)</f>
        <v>тушка</v>
      </c>
      <c r="I2483" s="7" cm="1">
        <f t="array" ref="I2483">INDEX('[1]прайс ЗПП'!$A$1:$D$1080,MATCH(1,(мпф1[[#This Row],[артикул]]='[1]прайс ЗПП'!$B$1:$B$1080)*(мпф1[[#This Row],[Source.Name.1]]='[1]прайс ЗПП'!$A$1:$A$1080),0),4)</f>
        <v>646.39442393828836</v>
      </c>
      <c r="J2483" s="7">
        <f>мпф1[[#This Row],[цена]]*мпф1[[#This Row],[объем]]</f>
        <v>9930182.3178105149</v>
      </c>
      <c r="K2483" s="7">
        <v>1996.8809999999999</v>
      </c>
      <c r="L2483" t="s">
        <v>187</v>
      </c>
    </row>
    <row r="2484" spans="1:12" x14ac:dyDescent="0.35">
      <c r="A2484" t="s">
        <v>151</v>
      </c>
      <c r="B2484" t="s">
        <v>97</v>
      </c>
      <c r="C2484" t="s">
        <v>97</v>
      </c>
      <c r="D2484">
        <f>VLOOKUP(мпф1[[#This Row],[Номенклатура]],[1]!Таблица213[[product_name]:[упаковка]],7,FALSE)</f>
        <v>1614</v>
      </c>
      <c r="E2484" t="s">
        <v>205</v>
      </c>
      <c r="F2484" s="7">
        <v>516.41829117236421</v>
      </c>
      <c r="G2484" t="str">
        <f>VLOOKUP(мпф1[[#This Row],[артикул]],[1]!Таблица213[[code]:[упаковка]],4,FALSE)</f>
        <v>ОХЛ</v>
      </c>
      <c r="H2484" t="str">
        <f>VLOOKUP(мпф1[[#This Row],[артикул]],[1]!Таблица213[[code]:[упаковка]],5,FALSE)</f>
        <v>бедро</v>
      </c>
      <c r="I2484" s="7" cm="1">
        <f t="array" ref="I2484">INDEX('[1]прайс ЗПП'!$A$1:$D$1080,MATCH(1,(мпф1[[#This Row],[артикул]]='[1]прайс ЗПП'!$B$1:$B$1080)*(мпф1[[#This Row],[Source.Name.1]]='[1]прайс ЗПП'!$A$1:$A$1080),0),4)</f>
        <v>679.94339947746823</v>
      </c>
      <c r="J2484" s="7">
        <f>мпф1[[#This Row],[цена]]*мпф1[[#This Row],[объем]]</f>
        <v>351135.20845208236</v>
      </c>
      <c r="K2484" s="7">
        <v>20002</v>
      </c>
      <c r="L2484" t="s">
        <v>187</v>
      </c>
    </row>
    <row r="2485" spans="1:12" x14ac:dyDescent="0.35">
      <c r="A2485" t="s">
        <v>151</v>
      </c>
      <c r="B2485" t="s">
        <v>97</v>
      </c>
      <c r="C2485" t="s">
        <v>97</v>
      </c>
      <c r="D2485">
        <f>VLOOKUP(мпф1[[#This Row],[Номенклатура]],[1]!Таблица213[[product_name]:[упаковка]],7,FALSE)</f>
        <v>978</v>
      </c>
      <c r="E2485" t="s">
        <v>98</v>
      </c>
      <c r="F2485" s="7">
        <v>2050.303572690279</v>
      </c>
      <c r="G2485" t="str">
        <f>VLOOKUP(мпф1[[#This Row],[артикул]],[1]!Таблица213[[code]:[упаковка]],4,FALSE)</f>
        <v>ОХЛ</v>
      </c>
      <c r="H2485" t="str">
        <f>VLOOKUP(мпф1[[#This Row],[артикул]],[1]!Таблица213[[code]:[упаковка]],5,FALSE)</f>
        <v>тушка</v>
      </c>
      <c r="I2485" s="7" cm="1">
        <f t="array" ref="I2485">INDEX('[1]прайс ЗПП'!$A$1:$D$1080,MATCH(1,(мпф1[[#This Row],[артикул]]='[1]прайс ЗПП'!$B$1:$B$1080)*(мпф1[[#This Row],[Source.Name.1]]='[1]прайс ЗПП'!$A$1:$A$1080),0),4)</f>
        <v>646.39442393828836</v>
      </c>
      <c r="J2485" s="7">
        <f>мпф1[[#This Row],[цена]]*мпф1[[#This Row],[объем]]</f>
        <v>1325304.7967677475</v>
      </c>
      <c r="K2485" s="7">
        <v>20000</v>
      </c>
      <c r="L2485" t="s">
        <v>187</v>
      </c>
    </row>
    <row r="2486" spans="1:12" x14ac:dyDescent="0.35">
      <c r="A2486" t="s">
        <v>151</v>
      </c>
      <c r="B2486" t="s">
        <v>97</v>
      </c>
      <c r="C2486" t="s">
        <v>97</v>
      </c>
      <c r="D2486">
        <f>VLOOKUP(мпф1[[#This Row],[Номенклатура]],[1]!Таблица213[[product_name]:[упаковка]],7,FALSE)</f>
        <v>982</v>
      </c>
      <c r="E2486" t="s">
        <v>100</v>
      </c>
      <c r="F2486" s="7">
        <v>1024.6394666118338</v>
      </c>
      <c r="G2486" t="str">
        <f>VLOOKUP(мпф1[[#This Row],[артикул]],[1]!Таблица213[[code]:[упаковка]],4,FALSE)</f>
        <v>ОХЛ</v>
      </c>
      <c r="H2486" t="str">
        <f>VLOOKUP(мпф1[[#This Row],[артикул]],[1]!Таблица213[[code]:[упаковка]],5,FALSE)</f>
        <v>филе</v>
      </c>
      <c r="I2486" s="7" cm="1">
        <f t="array" ref="I2486">INDEX('[1]прайс ЗПП'!$A$1:$D$1080,MATCH(1,(мпф1[[#This Row],[артикул]]='[1]прайс ЗПП'!$B$1:$B$1080)*(мпф1[[#This Row],[Source.Name.1]]='[1]прайс ЗПП'!$A$1:$A$1080),0),4)</f>
        <v>842.25403061632699</v>
      </c>
      <c r="J2486" s="7">
        <f>мпф1[[#This Row],[цена]]*мпф1[[#This Row],[объем]]</f>
        <v>863006.72068238037</v>
      </c>
      <c r="K2486" s="7">
        <v>14993</v>
      </c>
      <c r="L2486" t="s">
        <v>187</v>
      </c>
    </row>
    <row r="2487" spans="1:12" x14ac:dyDescent="0.35">
      <c r="A2487" t="s">
        <v>151</v>
      </c>
      <c r="B2487" t="s">
        <v>97</v>
      </c>
      <c r="C2487" t="s">
        <v>97</v>
      </c>
      <c r="D2487">
        <f>VLOOKUP(мпф1[[#This Row],[Номенклатура]],[1]!Таблица213[[product_name]:[упаковка]],7,FALSE)</f>
        <v>1615</v>
      </c>
      <c r="E2487" t="s">
        <v>204</v>
      </c>
      <c r="F2487" s="7">
        <v>516.41829117236421</v>
      </c>
      <c r="G2487" t="str">
        <f>VLOOKUP(мпф1[[#This Row],[артикул]],[1]!Таблица213[[code]:[упаковка]],4,FALSE)</f>
        <v>ОХЛ</v>
      </c>
      <c r="H2487" t="str">
        <f>VLOOKUP(мпф1[[#This Row],[артикул]],[1]!Таблица213[[code]:[упаковка]],5,FALSE)</f>
        <v>голень</v>
      </c>
      <c r="I2487" s="7" cm="1">
        <f t="array" ref="I2487">INDEX('[1]прайс ЗПП'!$A$1:$D$1080,MATCH(1,(мпф1[[#This Row],[артикул]]='[1]прайс ЗПП'!$B$1:$B$1080)*(мпф1[[#This Row],[Source.Name.1]]='[1]прайс ЗПП'!$A$1:$A$1080),0),4)</f>
        <v>679.94339947746835</v>
      </c>
      <c r="J2487" s="7">
        <f>мпф1[[#This Row],[цена]]*мпф1[[#This Row],[объем]]</f>
        <v>351135.20845208241</v>
      </c>
      <c r="K2487" s="7">
        <v>3503.9609999999998</v>
      </c>
      <c r="L2487" t="s">
        <v>187</v>
      </c>
    </row>
    <row r="2488" spans="1:12" x14ac:dyDescent="0.35">
      <c r="A2488" t="s">
        <v>151</v>
      </c>
      <c r="B2488" t="s">
        <v>97</v>
      </c>
      <c r="C2488" t="s">
        <v>97</v>
      </c>
      <c r="D2488">
        <f>VLOOKUP(мпф1[[#This Row],[Номенклатура]],[1]!Таблица213[[product_name]:[упаковка]],7,FALSE)</f>
        <v>984</v>
      </c>
      <c r="E2488" t="s">
        <v>101</v>
      </c>
      <c r="F2488" s="7">
        <v>505.35218493295639</v>
      </c>
      <c r="G2488" t="str">
        <f>VLOOKUP(мпф1[[#This Row],[артикул]],[1]!Таблица213[[code]:[упаковка]],4,FALSE)</f>
        <v>ОХЛ</v>
      </c>
      <c r="H2488" t="str">
        <f>VLOOKUP(мпф1[[#This Row],[артикул]],[1]!Таблица213[[code]:[упаковка]],5,FALSE)</f>
        <v>четвертина</v>
      </c>
      <c r="I2488" s="7" cm="1">
        <f t="array" ref="I2488">INDEX('[1]прайс ЗПП'!$A$1:$D$1080,MATCH(1,(мпф1[[#This Row],[артикул]]='[1]прайс ЗПП'!$B$1:$B$1080)*(мпф1[[#This Row],[Source.Name.1]]='[1]прайс ЗПП'!$A$1:$A$1080),0),4)</f>
        <v>732.85958891895325</v>
      </c>
      <c r="J2488" s="7">
        <f>мпф1[[#This Row],[цена]]*мпф1[[#This Row],[объем]]</f>
        <v>370352.19450926129</v>
      </c>
      <c r="K2488" s="7">
        <v>2784</v>
      </c>
      <c r="L2488" t="s">
        <v>187</v>
      </c>
    </row>
    <row r="2489" spans="1:12" x14ac:dyDescent="0.35">
      <c r="A2489" t="s">
        <v>151</v>
      </c>
      <c r="B2489" t="s">
        <v>97</v>
      </c>
      <c r="C2489" t="s">
        <v>97</v>
      </c>
      <c r="D2489">
        <f>VLOOKUP(мпф1[[#This Row],[Номенклатура]],[1]!Таблица213[[product_name]:[упаковка]],7,FALSE)</f>
        <v>978</v>
      </c>
      <c r="E2489" t="s">
        <v>98</v>
      </c>
      <c r="F2489" s="7">
        <v>122958.78527235327</v>
      </c>
      <c r="G2489" t="str">
        <f>VLOOKUP(мпф1[[#This Row],[артикул]],[1]!Таблица213[[code]:[упаковка]],4,FALSE)</f>
        <v>ОХЛ</v>
      </c>
      <c r="H2489" t="str">
        <f>VLOOKUP(мпф1[[#This Row],[артикул]],[1]!Таблица213[[code]:[упаковка]],5,FALSE)</f>
        <v>тушка</v>
      </c>
      <c r="I2489" s="7" cm="1">
        <f t="array" ref="I2489">INDEX('[1]прайс ЗПП'!$A$1:$D$1080,MATCH(1,(мпф1[[#This Row],[артикул]]='[1]прайс ЗПП'!$B$1:$B$1080)*(мпф1[[#This Row],[Source.Name.1]]='[1]прайс ЗПП'!$A$1:$A$1080),0),4)</f>
        <v>646.39442393828836</v>
      </c>
      <c r="J2489" s="7">
        <f>мпф1[[#This Row],[цена]]*мпф1[[#This Row],[объем]]</f>
        <v>79479873.174274489</v>
      </c>
      <c r="K2489" s="7">
        <v>3000</v>
      </c>
      <c r="L2489" t="s">
        <v>187</v>
      </c>
    </row>
    <row r="2490" spans="1:12" x14ac:dyDescent="0.35">
      <c r="A2490" t="s">
        <v>151</v>
      </c>
      <c r="B2490" t="s">
        <v>210</v>
      </c>
      <c r="C2490" t="s">
        <v>210</v>
      </c>
      <c r="D2490">
        <f>VLOOKUP(мпф1[[#This Row],[Номенклатура]],[1]!Таблица213[[product_name]:[упаковка]],7,FALSE)</f>
        <v>981</v>
      </c>
      <c r="E2490" t="s">
        <v>203</v>
      </c>
      <c r="F2490" s="7">
        <v>8750.5440016010525</v>
      </c>
      <c r="G2490" t="str">
        <f>VLOOKUP(мпф1[[#This Row],[артикул]],[1]!Таблица213[[code]:[упаковка]],4,FALSE)</f>
        <v>ОХЛ</v>
      </c>
      <c r="H2490" t="str">
        <f>VLOOKUP(мпф1[[#This Row],[артикул]],[1]!Таблица213[[code]:[упаковка]],5,FALSE)</f>
        <v>крыло</v>
      </c>
      <c r="I2490" s="7" cm="1">
        <f t="array" ref="I2490">INDEX('[1]прайс ЗПП'!$A$1:$D$1080,MATCH(1,(мпф1[[#This Row],[артикул]]='[1]прайс ЗПП'!$B$1:$B$1080)*(мпф1[[#This Row],[Source.Name.1]]='[1]прайс ЗПП'!$A$1:$A$1080),0),4)</f>
        <v>686.08357804387072</v>
      </c>
      <c r="J2490" s="7">
        <f>мпф1[[#This Row],[цена]]*мпф1[[#This Row],[объем]]</f>
        <v>6003604.5384487808</v>
      </c>
      <c r="K2490" s="7">
        <v>19995.5</v>
      </c>
      <c r="L2490" t="s">
        <v>187</v>
      </c>
    </row>
    <row r="2491" spans="1:12" x14ac:dyDescent="0.35">
      <c r="A2491" t="s">
        <v>151</v>
      </c>
      <c r="B2491" t="s">
        <v>210</v>
      </c>
      <c r="C2491" t="s">
        <v>210</v>
      </c>
      <c r="D2491">
        <f>VLOOKUP(мпф1[[#This Row],[Номенклатура]],[1]!Таблица213[[product_name]:[упаковка]],7,FALSE)</f>
        <v>984</v>
      </c>
      <c r="E2491" t="s">
        <v>101</v>
      </c>
      <c r="F2491" s="7">
        <v>15371.128958377423</v>
      </c>
      <c r="G2491" t="str">
        <f>VLOOKUP(мпф1[[#This Row],[артикул]],[1]!Таблица213[[code]:[упаковка]],4,FALSE)</f>
        <v>ОХЛ</v>
      </c>
      <c r="H2491" t="str">
        <f>VLOOKUP(мпф1[[#This Row],[артикул]],[1]!Таблица213[[code]:[упаковка]],5,FALSE)</f>
        <v>четвертина</v>
      </c>
      <c r="I2491" s="7" cm="1">
        <f t="array" ref="I2491">INDEX('[1]прайс ЗПП'!$A$1:$D$1080,MATCH(1,(мпф1[[#This Row],[артикул]]='[1]прайс ЗПП'!$B$1:$B$1080)*(мпф1[[#This Row],[Source.Name.1]]='[1]прайс ЗПП'!$A$1:$A$1080),0),4)</f>
        <v>732.85958891895325</v>
      </c>
      <c r="J2491" s="7">
        <f>мпф1[[#This Row],[цена]]*мпф1[[#This Row],[объем]]</f>
        <v>11264879.249656696</v>
      </c>
      <c r="K2491" s="7">
        <v>1004.7199999999999</v>
      </c>
      <c r="L2491" t="s">
        <v>187</v>
      </c>
    </row>
    <row r="2492" spans="1:12" x14ac:dyDescent="0.35">
      <c r="A2492" t="s">
        <v>151</v>
      </c>
      <c r="B2492" t="s">
        <v>210</v>
      </c>
      <c r="C2492" t="s">
        <v>210</v>
      </c>
      <c r="D2492">
        <f>VLOOKUP(мпф1[[#This Row],[Номенклатура]],[1]!Таблица213[[product_name]:[упаковка]],7,FALSE)</f>
        <v>982</v>
      </c>
      <c r="E2492" t="s">
        <v>100</v>
      </c>
      <c r="F2492" s="7">
        <v>20492.789332236673</v>
      </c>
      <c r="G2492" t="str">
        <f>VLOOKUP(мпф1[[#This Row],[артикул]],[1]!Таблица213[[code]:[упаковка]],4,FALSE)</f>
        <v>ОХЛ</v>
      </c>
      <c r="H2492" t="str">
        <f>VLOOKUP(мпф1[[#This Row],[артикул]],[1]!Таблица213[[code]:[упаковка]],5,FALSE)</f>
        <v>филе</v>
      </c>
      <c r="I2492" s="7" cm="1">
        <f t="array" ref="I2492">INDEX('[1]прайс ЗПП'!$A$1:$D$1080,MATCH(1,(мпф1[[#This Row],[артикул]]='[1]прайс ЗПП'!$B$1:$B$1080)*(мпф1[[#This Row],[Source.Name.1]]='[1]прайс ЗПП'!$A$1:$A$1080),0),4)</f>
        <v>842.25403061632699</v>
      </c>
      <c r="J2492" s="7">
        <f>мпф1[[#This Row],[цена]]*мпф1[[#This Row],[объем]]</f>
        <v>17260134.413647607</v>
      </c>
      <c r="K2492" s="7">
        <v>4875</v>
      </c>
      <c r="L2492" t="s">
        <v>187</v>
      </c>
    </row>
    <row r="2493" spans="1:12" x14ac:dyDescent="0.35">
      <c r="A2493" t="s">
        <v>151</v>
      </c>
      <c r="B2493" t="s">
        <v>180</v>
      </c>
      <c r="C2493" t="s">
        <v>180</v>
      </c>
      <c r="D2493">
        <f>VLOOKUP(мпф1[[#This Row],[Номенклатура]],[1]!Таблица213[[product_name]:[упаковка]],7,FALSE)</f>
        <v>978</v>
      </c>
      <c r="E2493" t="s">
        <v>98</v>
      </c>
      <c r="F2493" s="7">
        <v>673732.72544047888</v>
      </c>
      <c r="G2493" t="str">
        <f>VLOOKUP(мпф1[[#This Row],[артикул]],[1]!Таблица213[[code]:[упаковка]],4,FALSE)</f>
        <v>ОХЛ</v>
      </c>
      <c r="H2493" t="str">
        <f>VLOOKUP(мпф1[[#This Row],[артикул]],[1]!Таблица213[[code]:[упаковка]],5,FALSE)</f>
        <v>тушка</v>
      </c>
      <c r="I2493" s="7" cm="1">
        <f t="array" ref="I2493">INDEX('[1]прайс ЗПП'!$A$1:$D$1080,MATCH(1,(мпф1[[#This Row],[артикул]]='[1]прайс ЗПП'!$B$1:$B$1080)*(мпф1[[#This Row],[Source.Name.1]]='[1]прайс ЗПП'!$A$1:$A$1080),0),4)</f>
        <v>646.39442393828836</v>
      </c>
      <c r="J2493" s="7">
        <f>мпф1[[#This Row],[цена]]*мпф1[[#This Row],[объем]]</f>
        <v>435497076.94947135</v>
      </c>
      <c r="K2493" s="7">
        <v>4000.3999999999996</v>
      </c>
      <c r="L2493" t="s">
        <v>187</v>
      </c>
    </row>
    <row r="2494" spans="1:12" x14ac:dyDescent="0.35">
      <c r="A2494" t="s">
        <v>151</v>
      </c>
      <c r="B2494" t="s">
        <v>13</v>
      </c>
      <c r="C2494" t="s">
        <v>13</v>
      </c>
      <c r="D2494">
        <f>VLOOKUP(мпф1[[#This Row],[Номенклатура]],[1]!Таблица213[[product_name]:[упаковка]],7,FALSE)</f>
        <v>962</v>
      </c>
      <c r="E2494" t="s">
        <v>118</v>
      </c>
      <c r="F2494" s="7">
        <v>17179.381168084816</v>
      </c>
      <c r="G2494" t="str">
        <f>VLOOKUP(мпф1[[#This Row],[артикул]],[1]!Таблица213[[code]:[упаковка]],4,FALSE)</f>
        <v>ЗАМ</v>
      </c>
      <c r="H2494" t="str">
        <f>VLOOKUP(мпф1[[#This Row],[артикул]],[1]!Таблица213[[code]:[упаковка]],5,FALSE)</f>
        <v>рагу</v>
      </c>
      <c r="I2494" s="7" cm="1">
        <f t="array" ref="I2494">INDEX('[1]прайс ЗПП'!$A$1:$D$1080,MATCH(1,(мпф1[[#This Row],[артикул]]='[1]прайс ЗПП'!$B$1:$B$1080)*(мпф1[[#This Row],[Source.Name.1]]='[1]прайс ЗПП'!$A$1:$A$1080),0),4)</f>
        <v>557.142857142857</v>
      </c>
      <c r="J2494" s="7">
        <f>мпф1[[#This Row],[цена]]*мпф1[[#This Row],[объем]]</f>
        <v>9571369.5079329666</v>
      </c>
      <c r="K2494" s="7">
        <v>10000</v>
      </c>
      <c r="L2494" t="s">
        <v>187</v>
      </c>
    </row>
    <row r="2495" spans="1:12" x14ac:dyDescent="0.35">
      <c r="A2495" t="s">
        <v>151</v>
      </c>
      <c r="B2495" t="s">
        <v>13</v>
      </c>
      <c r="C2495" t="s">
        <v>13</v>
      </c>
      <c r="D2495">
        <f>VLOOKUP(мпф1[[#This Row],[Номенклатура]],[1]!Таблица213[[product_name]:[упаковка]],7,FALSE)</f>
        <v>15</v>
      </c>
      <c r="E2495" t="s">
        <v>121</v>
      </c>
      <c r="F2495" s="7">
        <v>41569.526574796299</v>
      </c>
      <c r="G2495" t="str">
        <f>VLOOKUP(мпф1[[#This Row],[артикул]],[1]!Таблица213[[code]:[упаковка]],4,FALSE)</f>
        <v>ЗАМ</v>
      </c>
      <c r="H2495" t="str">
        <f>VLOOKUP(мпф1[[#This Row],[артикул]],[1]!Таблица213[[code]:[упаковка]],5,FALSE)</f>
        <v>табак</v>
      </c>
      <c r="I2495" s="7" cm="1">
        <f t="array" ref="I2495">INDEX('[1]прайс ЗПП'!$A$1:$D$1080,MATCH(1,(мпф1[[#This Row],[артикул]]='[1]прайс ЗПП'!$B$1:$B$1080)*(мпф1[[#This Row],[Source.Name.1]]='[1]прайс ЗПП'!$A$1:$A$1080),0),4)</f>
        <v>659.72148642427521</v>
      </c>
      <c r="J2495" s="7">
        <f>мпф1[[#This Row],[цена]]*мпф1[[#This Row],[объем]]</f>
        <v>27424309.861878023</v>
      </c>
      <c r="K2495" s="7">
        <v>2004</v>
      </c>
      <c r="L2495" t="s">
        <v>187</v>
      </c>
    </row>
    <row r="2496" spans="1:12" x14ac:dyDescent="0.35">
      <c r="A2496" t="s">
        <v>151</v>
      </c>
      <c r="B2496" t="s">
        <v>13</v>
      </c>
      <c r="C2496" t="s">
        <v>13</v>
      </c>
      <c r="D2496">
        <f>VLOOKUP(мпф1[[#This Row],[Номенклатура]],[1]!Таблица213[[product_name]:[упаковка]],7,FALSE)</f>
        <v>4</v>
      </c>
      <c r="E2496" t="s">
        <v>146</v>
      </c>
      <c r="F2496" s="7">
        <v>35222.798129920135</v>
      </c>
      <c r="G2496" t="str">
        <f>VLOOKUP(мпф1[[#This Row],[артикул]],[1]!Таблица213[[code]:[упаковка]],4,FALSE)</f>
        <v>ЗАМ</v>
      </c>
      <c r="H2496" t="str">
        <f>VLOOKUP(мпф1[[#This Row],[артикул]],[1]!Таблица213[[code]:[упаковка]],5,FALSE)</f>
        <v>тушка</v>
      </c>
      <c r="I2496" s="7" cm="1">
        <f t="array" ref="I2496">INDEX('[1]прайс ЗПП'!$A$1:$D$1080,MATCH(1,(мпф1[[#This Row],[артикул]]='[1]прайс ЗПП'!$B$1:$B$1080)*(мпф1[[#This Row],[Source.Name.1]]='[1]прайс ЗПП'!$A$1:$A$1080),0),4)</f>
        <v>638.57142857142844</v>
      </c>
      <c r="J2496" s="7">
        <f>мпф1[[#This Row],[цена]]*мпф1[[#This Row],[объем]]</f>
        <v>22492272.520106137</v>
      </c>
      <c r="K2496" s="7">
        <v>1392</v>
      </c>
      <c r="L2496" t="s">
        <v>187</v>
      </c>
    </row>
    <row r="2497" spans="1:12" x14ac:dyDescent="0.35">
      <c r="A2497" t="s">
        <v>151</v>
      </c>
      <c r="B2497" t="s">
        <v>13</v>
      </c>
      <c r="C2497" t="s">
        <v>13</v>
      </c>
      <c r="D2497">
        <f>VLOOKUP(мпф1[[#This Row],[Номенклатура]],[1]!Таблица213[[product_name]:[упаковка]],7,FALSE)</f>
        <v>1073</v>
      </c>
      <c r="E2497" t="s">
        <v>211</v>
      </c>
      <c r="F2497" s="7">
        <v>2412.2666675865089</v>
      </c>
      <c r="G2497" t="str">
        <f>VLOOKUP(мпф1[[#This Row],[артикул]],[1]!Таблица213[[code]:[упаковка]],4,FALSE)</f>
        <v>ЗАМ</v>
      </c>
      <c r="H2497" t="str">
        <f>VLOOKUP(мпф1[[#This Row],[артикул]],[1]!Таблица213[[code]:[упаковка]],5,FALSE)</f>
        <v>табак</v>
      </c>
      <c r="I2497" s="7" cm="1">
        <f t="array" ref="I2497">INDEX('[1]прайс ЗПП'!$A$1:$D$1080,MATCH(1,(мпф1[[#This Row],[артикул]]='[1]прайс ЗПП'!$B$1:$B$1080)*(мпф1[[#This Row],[Source.Name.1]]='[1]прайс ЗПП'!$A$1:$A$1080),0),4)</f>
        <v>1037.1428571428569</v>
      </c>
      <c r="J2497" s="7">
        <f>мпф1[[#This Row],[цена]]*мпф1[[#This Row],[объем]]</f>
        <v>2501865.14381115</v>
      </c>
      <c r="K2497" s="7">
        <v>504</v>
      </c>
      <c r="L2497" t="s">
        <v>187</v>
      </c>
    </row>
    <row r="2498" spans="1:12" x14ac:dyDescent="0.35">
      <c r="A2498" t="s">
        <v>151</v>
      </c>
      <c r="B2498" t="s">
        <v>13</v>
      </c>
      <c r="C2498" t="s">
        <v>13</v>
      </c>
      <c r="D2498">
        <f>VLOOKUP(мпф1[[#This Row],[Номенклатура]],[1]!Таблица213[[product_name]:[упаковка]],7,FALSE)</f>
        <v>1055</v>
      </c>
      <c r="E2498" t="s">
        <v>125</v>
      </c>
      <c r="F2498" s="7">
        <v>130755.22294113551</v>
      </c>
      <c r="G2498" t="str">
        <f>VLOOKUP(мпф1[[#This Row],[артикул]],[1]!Таблица213[[code]:[упаковка]],4,FALSE)</f>
        <v>ЗАМ</v>
      </c>
      <c r="H2498" t="str">
        <f>VLOOKUP(мпф1[[#This Row],[артикул]],[1]!Таблица213[[code]:[упаковка]],5,FALSE)</f>
        <v>табак</v>
      </c>
      <c r="I2498" s="7" cm="1">
        <f t="array" ref="I2498">INDEX('[1]прайс ЗПП'!$A$1:$D$1080,MATCH(1,(мпф1[[#This Row],[артикул]]='[1]прайс ЗПП'!$B$1:$B$1080)*(мпф1[[#This Row],[Source.Name.1]]='[1]прайс ЗПП'!$A$1:$A$1080),0),4)</f>
        <v>613.62002514855465</v>
      </c>
      <c r="J2498" s="7">
        <f>мпф1[[#This Row],[цена]]*мпф1[[#This Row],[объем]]</f>
        <v>80234023.189444438</v>
      </c>
      <c r="K2498" s="7">
        <v>2001</v>
      </c>
      <c r="L2498" t="s">
        <v>187</v>
      </c>
    </row>
    <row r="2499" spans="1:12" x14ac:dyDescent="0.35">
      <c r="A2499" t="s">
        <v>151</v>
      </c>
      <c r="B2499" t="s">
        <v>13</v>
      </c>
      <c r="C2499" t="s">
        <v>13</v>
      </c>
      <c r="D2499">
        <f>VLOOKUP(мпф1[[#This Row],[Номенклатура]],[1]!Таблица213[[product_name]:[упаковка]],7,FALSE)</f>
        <v>1056</v>
      </c>
      <c r="E2499" t="s">
        <v>126</v>
      </c>
      <c r="F2499" s="7">
        <v>115089.99002150091</v>
      </c>
      <c r="G2499" t="str">
        <f>VLOOKUP(мпф1[[#This Row],[артикул]],[1]!Таблица213[[code]:[упаковка]],4,FALSE)</f>
        <v>ЗАМ</v>
      </c>
      <c r="H2499" t="str">
        <f>VLOOKUP(мпф1[[#This Row],[артикул]],[1]!Таблица213[[code]:[упаковка]],5,FALSE)</f>
        <v>табак</v>
      </c>
      <c r="I2499" s="7" cm="1">
        <f t="array" ref="I2499">INDEX('[1]прайс ЗПП'!$A$1:$D$1080,MATCH(1,(мпф1[[#This Row],[артикул]]='[1]прайс ЗПП'!$B$1:$B$1080)*(мпф1[[#This Row],[Source.Name.1]]='[1]прайс ЗПП'!$A$1:$A$1080),0),4)</f>
        <v>582.85714285714278</v>
      </c>
      <c r="J2499" s="7">
        <f>мпф1[[#This Row],[цена]]*мпф1[[#This Row],[объем]]</f>
        <v>67081022.755389094</v>
      </c>
      <c r="K2499" s="7">
        <v>1000</v>
      </c>
      <c r="L2499" t="s">
        <v>187</v>
      </c>
    </row>
    <row r="2500" spans="1:12" x14ac:dyDescent="0.35">
      <c r="A2500" t="s">
        <v>151</v>
      </c>
      <c r="B2500" t="s">
        <v>13</v>
      </c>
      <c r="C2500" t="s">
        <v>13</v>
      </c>
      <c r="D2500">
        <f>VLOOKUP(мпф1[[#This Row],[Номенклатура]],[1]!Таблица213[[product_name]:[упаковка]],7,FALSE)</f>
        <v>1057</v>
      </c>
      <c r="E2500" t="s">
        <v>127</v>
      </c>
      <c r="F2500" s="7">
        <v>115083.36019650595</v>
      </c>
      <c r="G2500" t="str">
        <f>VLOOKUP(мпф1[[#This Row],[артикул]],[1]!Таблица213[[code]:[упаковка]],4,FALSE)</f>
        <v>ЗАМ</v>
      </c>
      <c r="H2500" t="str">
        <f>VLOOKUP(мпф1[[#This Row],[артикул]],[1]!Таблица213[[code]:[упаковка]],5,FALSE)</f>
        <v>табак</v>
      </c>
      <c r="I2500" s="7" cm="1">
        <f t="array" ref="I2500">INDEX('[1]прайс ЗПП'!$A$1:$D$1080,MATCH(1,(мпф1[[#This Row],[артикул]]='[1]прайс ЗПП'!$B$1:$B$1080)*(мпф1[[#This Row],[Source.Name.1]]='[1]прайс ЗПП'!$A$1:$A$1080),0),4)</f>
        <v>599.99999999999989</v>
      </c>
      <c r="J2500" s="7">
        <f>мпф1[[#This Row],[цена]]*мпф1[[#This Row],[объем]]</f>
        <v>69050016.11790356</v>
      </c>
      <c r="K2500" s="7">
        <v>504</v>
      </c>
      <c r="L2500" t="s">
        <v>187</v>
      </c>
    </row>
    <row r="2501" spans="1:12" x14ac:dyDescent="0.35">
      <c r="A2501" t="s">
        <v>151</v>
      </c>
      <c r="B2501" t="s">
        <v>13</v>
      </c>
      <c r="C2501" t="s">
        <v>13</v>
      </c>
      <c r="D2501">
        <f>VLOOKUP(мпф1[[#This Row],[Номенклатура]],[1]!Таблица213[[product_name]:[упаковка]],7,FALSE)</f>
        <v>114</v>
      </c>
      <c r="E2501" t="s">
        <v>129</v>
      </c>
      <c r="F2501" s="7">
        <v>37309.332443950778</v>
      </c>
      <c r="G2501" t="str">
        <f>VLOOKUP(мпф1[[#This Row],[артикул]],[1]!Таблица213[[code]:[упаковка]],4,FALSE)</f>
        <v>ЗАМ</v>
      </c>
      <c r="H2501" t="str">
        <f>VLOOKUP(мпф1[[#This Row],[артикул]],[1]!Таблица213[[code]:[упаковка]],5,FALSE)</f>
        <v>табак</v>
      </c>
      <c r="I2501" s="7" cm="1">
        <f t="array" ref="I2501">INDEX('[1]прайс ЗПП'!$A$1:$D$1080,MATCH(1,(мпф1[[#This Row],[артикул]]='[1]прайс ЗПП'!$B$1:$B$1080)*(мпф1[[#This Row],[Source.Name.1]]='[1]прайс ЗПП'!$A$1:$A$1080),0),4)</f>
        <v>725.5602208791222</v>
      </c>
      <c r="J2501" s="7">
        <f>мпф1[[#This Row],[цена]]*мпф1[[#This Row],[объем]]</f>
        <v>27070167.488885526</v>
      </c>
      <c r="K2501" s="7">
        <v>493.2</v>
      </c>
      <c r="L2501" t="s">
        <v>187</v>
      </c>
    </row>
    <row r="2502" spans="1:12" x14ac:dyDescent="0.35">
      <c r="A2502" t="s">
        <v>151</v>
      </c>
      <c r="B2502" t="s">
        <v>13</v>
      </c>
      <c r="C2502" t="s">
        <v>13</v>
      </c>
      <c r="D2502">
        <f>VLOOKUP(мпф1[[#This Row],[Номенклатура]],[1]!Таблица213[[product_name]:[упаковка]],7,FALSE)</f>
        <v>3</v>
      </c>
      <c r="E2502" t="s">
        <v>124</v>
      </c>
      <c r="F2502" s="7">
        <v>21447.644747423306</v>
      </c>
      <c r="G2502" t="str">
        <f>VLOOKUP(мпф1[[#This Row],[артикул]],[1]!Таблица213[[code]:[упаковка]],4,FALSE)</f>
        <v>ЗАМ</v>
      </c>
      <c r="H2502" t="str">
        <f>VLOOKUP(мпф1[[#This Row],[артикул]],[1]!Таблица213[[code]:[упаковка]],5,FALSE)</f>
        <v>тушка</v>
      </c>
      <c r="I2502" s="7" cm="1">
        <f t="array" ref="I2502">INDEX('[1]прайс ЗПП'!$A$1:$D$1080,MATCH(1,(мпф1[[#This Row],[артикул]]='[1]прайс ЗПП'!$B$1:$B$1080)*(мпф1[[#This Row],[Source.Name.1]]='[1]прайс ЗПП'!$A$1:$A$1080),0),4)</f>
        <v>638.57142857142844</v>
      </c>
      <c r="J2502" s="7">
        <f>мпф1[[#This Row],[цена]]*мпф1[[#This Row],[объем]]</f>
        <v>13695853.145854594</v>
      </c>
      <c r="K2502" s="7">
        <v>120002</v>
      </c>
      <c r="L2502" t="s">
        <v>187</v>
      </c>
    </row>
    <row r="2503" spans="1:12" x14ac:dyDescent="0.35">
      <c r="A2503" t="s">
        <v>151</v>
      </c>
      <c r="B2503" t="s">
        <v>13</v>
      </c>
      <c r="C2503" t="s">
        <v>13</v>
      </c>
      <c r="D2503">
        <f>VLOOKUP(мпф1[[#This Row],[Номенклатура]],[1]!Таблица213[[product_name]:[упаковка]],7,FALSE)</f>
        <v>27</v>
      </c>
      <c r="E2503" t="s">
        <v>117</v>
      </c>
      <c r="F2503" s="7">
        <v>9606.5018073917527</v>
      </c>
      <c r="G2503" t="str">
        <f>VLOOKUP(мпф1[[#This Row],[артикул]],[1]!Таблица213[[code]:[упаковка]],4,FALSE)</f>
        <v>ЗАМ</v>
      </c>
      <c r="H2503" t="str">
        <f>VLOOKUP(мпф1[[#This Row],[артикул]],[1]!Таблица213[[code]:[упаковка]],5,FALSE)</f>
        <v>печень</v>
      </c>
      <c r="I2503" s="7" cm="1">
        <f t="array" ref="I2503">INDEX('[1]прайс ЗПП'!$A$1:$D$1080,MATCH(1,(мпф1[[#This Row],[артикул]]='[1]прайс ЗПП'!$B$1:$B$1080)*(мпф1[[#This Row],[Source.Name.1]]='[1]прайс ЗПП'!$A$1:$A$1080),0),4)</f>
        <v>646.51679999999999</v>
      </c>
      <c r="J2503" s="7">
        <f>мпф1[[#This Row],[цена]]*мпф1[[#This Row],[объем]]</f>
        <v>6210764.8077091323</v>
      </c>
      <c r="K2503" s="7">
        <v>15001.5</v>
      </c>
      <c r="L2503" t="s">
        <v>187</v>
      </c>
    </row>
    <row r="2504" spans="1:12" x14ac:dyDescent="0.35">
      <c r="A2504" t="s">
        <v>151</v>
      </c>
      <c r="B2504" t="s">
        <v>13</v>
      </c>
      <c r="C2504" t="s">
        <v>13</v>
      </c>
      <c r="D2504">
        <f>VLOOKUP(мпф1[[#This Row],[Номенклатура]],[1]!Таблица213[[product_name]:[упаковка]],7,FALSE)</f>
        <v>357</v>
      </c>
      <c r="E2504" t="s">
        <v>105</v>
      </c>
      <c r="F2504" s="7">
        <v>219606.7180219967</v>
      </c>
      <c r="G2504" t="str">
        <f>VLOOKUP(мпф1[[#This Row],[артикул]],[1]!Таблица213[[code]:[упаковка]],4,FALSE)</f>
        <v>ЗАМ</v>
      </c>
      <c r="H2504" t="str">
        <f>VLOOKUP(мпф1[[#This Row],[артикул]],[1]!Таблица213[[code]:[упаковка]],5,FALSE)</f>
        <v>филе</v>
      </c>
      <c r="I2504" s="7" cm="1">
        <f t="array" ref="I2504">INDEX('[1]прайс ЗПП'!$A$1:$D$1080,MATCH(1,(мпф1[[#This Row],[артикул]]='[1]прайс ЗПП'!$B$1:$B$1080)*(мпф1[[#This Row],[Source.Name.1]]='[1]прайс ЗПП'!$A$1:$A$1080),0),4)</f>
        <v>849.18649488781659</v>
      </c>
      <c r="J2504" s="7">
        <f>мпф1[[#This Row],[цена]]*мпф1[[#This Row],[объем]]</f>
        <v>186487059.13091648</v>
      </c>
      <c r="K2504" s="7">
        <v>20000</v>
      </c>
      <c r="L2504" t="s">
        <v>187</v>
      </c>
    </row>
    <row r="2505" spans="1:12" x14ac:dyDescent="0.35">
      <c r="A2505" t="s">
        <v>151</v>
      </c>
      <c r="B2505" t="s">
        <v>102</v>
      </c>
      <c r="C2505" t="s">
        <v>102</v>
      </c>
      <c r="D2505">
        <f>VLOOKUP(мпф1[[#This Row],[Номенклатура]],[1]!Таблица213[[product_name]:[упаковка]],7,FALSE)</f>
        <v>19</v>
      </c>
      <c r="E2505" t="s">
        <v>110</v>
      </c>
      <c r="F2505" s="7">
        <v>219456.72121471565</v>
      </c>
      <c r="G2505" t="str">
        <f>VLOOKUP(мпф1[[#This Row],[артикул]],[1]!Таблица213[[code]:[упаковка]],4,FALSE)</f>
        <v>ЗАМ</v>
      </c>
      <c r="H2505" t="str">
        <f>VLOOKUP(мпф1[[#This Row],[артикул]],[1]!Таблица213[[code]:[упаковка]],5,FALSE)</f>
        <v>четвертина</v>
      </c>
      <c r="I2505" s="7" cm="1">
        <f t="array" ref="I2505">INDEX('[1]прайс ЗПП'!$A$1:$D$1080,MATCH(1,(мпф1[[#This Row],[артикул]]='[1]прайс ЗПП'!$B$1:$B$1080)*(мпф1[[#This Row],[Source.Name.1]]='[1]прайс ЗПП'!$A$1:$A$1080),0),4)</f>
        <v>652.53646901808725</v>
      </c>
      <c r="J2505" s="7">
        <f>мпф1[[#This Row],[цена]]*мпф1[[#This Row],[объем]]</f>
        <v>143203513.96373731</v>
      </c>
      <c r="K2505" s="7">
        <v>632562.5</v>
      </c>
      <c r="L2505" t="s">
        <v>187</v>
      </c>
    </row>
    <row r="2506" spans="1:12" x14ac:dyDescent="0.35">
      <c r="A2506" t="s">
        <v>151</v>
      </c>
      <c r="B2506" t="s">
        <v>102</v>
      </c>
      <c r="C2506" t="s">
        <v>102</v>
      </c>
      <c r="D2506">
        <f>VLOOKUP(мпф1[[#This Row],[Номенклатура]],[1]!Таблица213[[product_name]:[упаковка]],7,FALSE)</f>
        <v>140</v>
      </c>
      <c r="E2506" t="s">
        <v>109</v>
      </c>
      <c r="F2506" s="7">
        <v>25229.842723420759</v>
      </c>
      <c r="G2506" t="str">
        <f>VLOOKUP(мпф1[[#This Row],[артикул]],[1]!Таблица213[[code]:[упаковка]],4,FALSE)</f>
        <v>ЗАМ</v>
      </c>
      <c r="H2506" t="str">
        <f>VLOOKUP(мпф1[[#This Row],[артикул]],[1]!Таблица213[[code]:[упаковка]],5,FALSE)</f>
        <v>бедро</v>
      </c>
      <c r="I2506" s="7" cm="1">
        <f t="array" ref="I2506">INDEX('[1]прайс ЗПП'!$A$1:$D$1080,MATCH(1,(мпф1[[#This Row],[артикул]]='[1]прайс ЗПП'!$B$1:$B$1080)*(мпф1[[#This Row],[Source.Name.1]]='[1]прайс ЗПП'!$A$1:$A$1080),0),4)</f>
        <v>744.46226476433776</v>
      </c>
      <c r="J2506" s="7">
        <f>мпф1[[#This Row],[цена]]*мпф1[[#This Row],[объем]]</f>
        <v>18782665.853525866</v>
      </c>
      <c r="K2506" s="7">
        <v>18096</v>
      </c>
      <c r="L2506" t="s">
        <v>187</v>
      </c>
    </row>
    <row r="2507" spans="1:12" x14ac:dyDescent="0.35">
      <c r="A2507" t="s">
        <v>151</v>
      </c>
      <c r="B2507" t="s">
        <v>13</v>
      </c>
      <c r="C2507" t="s">
        <v>13</v>
      </c>
      <c r="D2507">
        <f>VLOOKUP(мпф1[[#This Row],[Номенклатура]],[1]!Таблица213[[product_name]:[упаковка]],7,FALSE)</f>
        <v>1107</v>
      </c>
      <c r="E2507" s="22" t="s">
        <v>113</v>
      </c>
      <c r="F2507" s="7">
        <v>53878.283567214712</v>
      </c>
      <c r="G2507" t="str">
        <f>VLOOKUP(мпф1[[#This Row],[артикул]],[1]!Таблица213[[code]:[упаковка]],4,FALSE)</f>
        <v>ЗАМ</v>
      </c>
      <c r="H2507" t="str">
        <f>VLOOKUP(мпф1[[#This Row],[артикул]],[1]!Таблица213[[code]:[упаковка]],5,FALSE)</f>
        <v>голень</v>
      </c>
      <c r="I2507" s="7" cm="1">
        <f t="array" ref="I2507">INDEX('[1]прайс ЗПП'!$A$1:$D$1080,MATCH(1,(мпф1[[#This Row],[артикул]]='[1]прайс ЗПП'!$B$1:$B$1080)*(мпф1[[#This Row],[Source.Name.1]]='[1]прайс ЗПП'!$A$1:$A$1080),0),4)</f>
        <v>646.51679999999999</v>
      </c>
      <c r="J2507" s="7">
        <f>мпф1[[#This Row],[цена]]*мпф1[[#This Row],[объем]]</f>
        <v>34833215.481368244</v>
      </c>
      <c r="K2507" s="7">
        <v>139512.12594765742</v>
      </c>
      <c r="L2507" t="s">
        <v>187</v>
      </c>
    </row>
    <row r="2508" spans="1:12" x14ac:dyDescent="0.35">
      <c r="A2508" t="s">
        <v>151</v>
      </c>
      <c r="B2508" t="s">
        <v>13</v>
      </c>
      <c r="C2508" t="s">
        <v>13</v>
      </c>
      <c r="D2508">
        <f>VLOOKUP(мпф1[[#This Row],[Номенклатура]],[1]!Таблица213[[product_name]:[упаковка]],7,FALSE)</f>
        <v>1111</v>
      </c>
      <c r="E2508" t="s">
        <v>112</v>
      </c>
      <c r="F2508" s="7">
        <v>16138.896985932906</v>
      </c>
      <c r="G2508" t="str">
        <f>VLOOKUP(мпф1[[#This Row],[артикул]],[1]!Таблица213[[code]:[упаковка]],4,FALSE)</f>
        <v>ЗАМ</v>
      </c>
      <c r="H2508" t="str">
        <f>VLOOKUP(мпф1[[#This Row],[артикул]],[1]!Таблица213[[code]:[упаковка]],5,FALSE)</f>
        <v>бедро</v>
      </c>
      <c r="I2508" s="7" cm="1">
        <f t="array" ref="I2508">INDEX('[1]прайс ЗПП'!$A$1:$D$1080,MATCH(1,(мпф1[[#This Row],[артикул]]='[1]прайс ЗПП'!$B$1:$B$1080)*(мпф1[[#This Row],[Source.Name.1]]='[1]прайс ЗПП'!$A$1:$A$1080),0),4)</f>
        <v>556.83647999999994</v>
      </c>
      <c r="J2508" s="7">
        <f>мпф1[[#This Row],[цена]]*мпф1[[#This Row],[объем]]</f>
        <v>8986726.5887294877</v>
      </c>
      <c r="K2508" s="7">
        <v>137731.76642349162</v>
      </c>
      <c r="L2508" t="s">
        <v>187</v>
      </c>
    </row>
    <row r="2509" spans="1:12" x14ac:dyDescent="0.35">
      <c r="A2509" t="s">
        <v>151</v>
      </c>
      <c r="B2509" t="s">
        <v>214</v>
      </c>
      <c r="C2509" t="s">
        <v>214</v>
      </c>
      <c r="D2509">
        <f>VLOOKUP(мпф1[[#This Row],[Номенклатура]],[1]!Таблица213[[product_name]:[упаковка]],7,FALSE)</f>
        <v>1083</v>
      </c>
      <c r="E2509" t="s">
        <v>133</v>
      </c>
      <c r="F2509" s="7">
        <v>5840.444959687452</v>
      </c>
      <c r="G2509" t="str">
        <f>VLOOKUP(мпф1[[#This Row],[артикул]],[1]!Таблица213[[code]:[упаковка]],4,FALSE)</f>
        <v>ЗАМ</v>
      </c>
      <c r="H2509" t="str">
        <f>VLOOKUP(мпф1[[#This Row],[артикул]],[1]!Таблица213[[code]:[упаковка]],5,FALSE)</f>
        <v>филе</v>
      </c>
      <c r="I2509" s="7" cm="1">
        <f t="array" ref="I2509">INDEX('[1]прайс ЗПП'!$A$1:$D$1080,MATCH(1,(мпф1[[#This Row],[артикул]]='[1]прайс ЗПП'!$B$1:$B$1080)*(мпф1[[#This Row],[Source.Name.1]]='[1]прайс ЗПП'!$A$1:$A$1080),0),4)</f>
        <v>1167.3599999999999</v>
      </c>
      <c r="J2509" s="7">
        <f>мпф1[[#This Row],[цена]]*мпф1[[#This Row],[объем]]</f>
        <v>6817901.8281407431</v>
      </c>
      <c r="K2509" s="7">
        <v>121230.70319309177</v>
      </c>
      <c r="L2509" t="s">
        <v>215</v>
      </c>
    </row>
    <row r="2510" spans="1:12" x14ac:dyDescent="0.35">
      <c r="A2510" t="s">
        <v>151</v>
      </c>
      <c r="B2510" t="s">
        <v>214</v>
      </c>
      <c r="C2510" t="s">
        <v>214</v>
      </c>
      <c r="D2510">
        <f>VLOOKUP(мпф1[[#This Row],[Номенклатура]],[1]!Таблица213[[product_name]:[упаковка]],7,FALSE)</f>
        <v>1085</v>
      </c>
      <c r="E2510" t="s">
        <v>134</v>
      </c>
      <c r="F2510" s="7">
        <v>5994.1408796792275</v>
      </c>
      <c r="G2510" t="str">
        <f>VLOOKUP(мпф1[[#This Row],[артикул]],[1]!Таблица213[[code]:[упаковка]],4,FALSE)</f>
        <v>ЗАМ</v>
      </c>
      <c r="H2510" t="str">
        <f>VLOOKUP(мпф1[[#This Row],[артикул]],[1]!Таблица213[[code]:[упаковка]],5,FALSE)</f>
        <v>филе</v>
      </c>
      <c r="I2510" s="7" cm="1">
        <f t="array" ref="I2510">INDEX('[1]прайс ЗПП'!$A$1:$D$1080,MATCH(1,(мпф1[[#This Row],[артикул]]='[1]прайс ЗПП'!$B$1:$B$1080)*(мпф1[[#This Row],[Source.Name.1]]='[1]прайс ЗПП'!$A$1:$A$1080),0),4)</f>
        <v>864.00000000000011</v>
      </c>
      <c r="J2510" s="7">
        <f>мпф1[[#This Row],[цена]]*мпф1[[#This Row],[объем]]</f>
        <v>5178937.7200428536</v>
      </c>
      <c r="K2510" s="7">
        <v>42360</v>
      </c>
      <c r="L2510" t="s">
        <v>215</v>
      </c>
    </row>
    <row r="2511" spans="1:12" x14ac:dyDescent="0.35">
      <c r="A2511" t="s">
        <v>151</v>
      </c>
      <c r="B2511" t="s">
        <v>214</v>
      </c>
      <c r="C2511" t="s">
        <v>214</v>
      </c>
      <c r="D2511">
        <f>VLOOKUP(мпф1[[#This Row],[Номенклатура]],[1]!Таблица213[[product_name]:[упаковка]],7,FALSE)</f>
        <v>1104</v>
      </c>
      <c r="E2511" t="s">
        <v>136</v>
      </c>
      <c r="F2511" s="7">
        <v>14908.504239202181</v>
      </c>
      <c r="G2511" t="str">
        <f>VLOOKUP(мпф1[[#This Row],[артикул]],[1]!Таблица213[[code]:[упаковка]],4,FALSE)</f>
        <v>ЗАМ</v>
      </c>
      <c r="H2511" t="str">
        <f>VLOOKUP(мпф1[[#This Row],[артикул]],[1]!Таблица213[[code]:[упаковка]],5,FALSE)</f>
        <v>филе</v>
      </c>
      <c r="I2511" s="7" cm="1">
        <f t="array" ref="I2511">INDEX('[1]прайс ЗПП'!$A$1:$D$1080,MATCH(1,(мпф1[[#This Row],[артикул]]='[1]прайс ЗПП'!$B$1:$B$1080)*(мпф1[[#This Row],[Source.Name.1]]='[1]прайс ЗПП'!$A$1:$A$1080),0),4)</f>
        <v>1224</v>
      </c>
      <c r="J2511" s="7">
        <f>мпф1[[#This Row],[цена]]*мпф1[[#This Row],[объем]]</f>
        <v>18248009.188783471</v>
      </c>
      <c r="K2511" s="7">
        <v>10000</v>
      </c>
      <c r="L2511" t="s">
        <v>215</v>
      </c>
    </row>
    <row r="2512" spans="1:12" x14ac:dyDescent="0.35">
      <c r="A2512" t="s">
        <v>151</v>
      </c>
      <c r="B2512" t="s">
        <v>214</v>
      </c>
      <c r="C2512" t="s">
        <v>214</v>
      </c>
      <c r="D2512">
        <f>VLOOKUP(мпф1[[#This Row],[Номенклатура]],[1]!Таблица213[[product_name]:[упаковка]],7,FALSE)</f>
        <v>1103</v>
      </c>
      <c r="E2512" t="s">
        <v>137</v>
      </c>
      <c r="F2512" s="7">
        <v>6916.3163996298772</v>
      </c>
      <c r="G2512" t="str">
        <f>VLOOKUP(мпф1[[#This Row],[артикул]],[1]!Таблица213[[code]:[упаковка]],4,FALSE)</f>
        <v>ЗАМ</v>
      </c>
      <c r="H2512" t="str">
        <f>VLOOKUP(мпф1[[#This Row],[артикул]],[1]!Таблица213[[code]:[упаковка]],5,FALSE)</f>
        <v>филе</v>
      </c>
      <c r="I2512" s="7" cm="1">
        <f t="array" ref="I2512">INDEX('[1]прайс ЗПП'!$A$1:$D$1080,MATCH(1,(мпф1[[#This Row],[артикул]]='[1]прайс ЗПП'!$B$1:$B$1080)*(мпф1[[#This Row],[Source.Name.1]]='[1]прайс ЗПП'!$A$1:$A$1080),0),4)</f>
        <v>1224</v>
      </c>
      <c r="J2512" s="7">
        <f>мпф1[[#This Row],[цена]]*мпф1[[#This Row],[объем]]</f>
        <v>8465571.2731469702</v>
      </c>
      <c r="K2512" s="7">
        <v>121236.17326754042</v>
      </c>
      <c r="L2512" t="s">
        <v>215</v>
      </c>
    </row>
    <row r="2513" spans="1:12" x14ac:dyDescent="0.35">
      <c r="A2513" t="s">
        <v>151</v>
      </c>
      <c r="B2513" t="s">
        <v>214</v>
      </c>
      <c r="C2513" t="s">
        <v>214</v>
      </c>
      <c r="D2513">
        <f>VLOOKUP(мпф1[[#This Row],[Номенклатура]],[1]!Таблица213[[product_name]:[упаковка]],7,FALSE)</f>
        <v>1087</v>
      </c>
      <c r="E2513" t="s">
        <v>138</v>
      </c>
      <c r="F2513" s="7">
        <v>21824.820638832058</v>
      </c>
      <c r="G2513" t="str">
        <f>VLOOKUP(мпф1[[#This Row],[артикул]],[1]!Таблица213[[code]:[упаковка]],4,FALSE)</f>
        <v>ЗАМ</v>
      </c>
      <c r="H2513" t="str">
        <f>VLOOKUP(мпф1[[#This Row],[артикул]],[1]!Таблица213[[code]:[упаковка]],5,FALSE)</f>
        <v>голень</v>
      </c>
      <c r="I2513" s="7" cm="1">
        <f t="array" ref="I2513">INDEX('[1]прайс ЗПП'!$A$1:$D$1080,MATCH(1,(мпф1[[#This Row],[артикул]]='[1]прайс ЗПП'!$B$1:$B$1080)*(мпф1[[#This Row],[Source.Name.1]]='[1]прайс ЗПП'!$A$1:$A$1080),0),4)</f>
        <v>1167.3599999999999</v>
      </c>
      <c r="J2513" s="7">
        <f>мпф1[[#This Row],[цена]]*мпф1[[#This Row],[объем]]</f>
        <v>25477422.620946988</v>
      </c>
      <c r="K2513" s="7">
        <v>184109</v>
      </c>
      <c r="L2513" t="s">
        <v>215</v>
      </c>
    </row>
    <row r="2514" spans="1:12" x14ac:dyDescent="0.35">
      <c r="A2514" t="s">
        <v>151</v>
      </c>
      <c r="B2514" t="s">
        <v>214</v>
      </c>
      <c r="C2514" t="s">
        <v>214</v>
      </c>
      <c r="D2514">
        <f>VLOOKUP(мпф1[[#This Row],[Номенклатура]],[1]!Таблица213[[product_name]:[упаковка]],7,FALSE)</f>
        <v>1084</v>
      </c>
      <c r="E2514" t="s">
        <v>135</v>
      </c>
      <c r="F2514" s="7">
        <v>58619.174378680713</v>
      </c>
      <c r="G2514" t="str">
        <f>VLOOKUP(мпф1[[#This Row],[артикул]],[1]!Таблица213[[code]:[упаковка]],4,FALSE)</f>
        <v>ЗАМ</v>
      </c>
      <c r="H2514" t="str">
        <f>VLOOKUP(мпф1[[#This Row],[артикул]],[1]!Таблица213[[code]:[упаковка]],5,FALSE)</f>
        <v>крыло</v>
      </c>
      <c r="I2514" s="7" cm="1">
        <f t="array" ref="I2514">INDEX('[1]прайс ЗПП'!$A$1:$D$1080,MATCH(1,(мпф1[[#This Row],[артикул]]='[1]прайс ЗПП'!$B$1:$B$1080)*(мпф1[[#This Row],[Source.Name.1]]='[1]прайс ЗПП'!$A$1:$A$1080),0),4)</f>
        <v>1167.3599999999997</v>
      </c>
      <c r="J2514" s="7">
        <f>мпф1[[#This Row],[цена]]*мпф1[[#This Row],[объем]]</f>
        <v>68429679.402696699</v>
      </c>
      <c r="K2514" s="7">
        <v>36716.639999999999</v>
      </c>
      <c r="L2514" t="s">
        <v>215</v>
      </c>
    </row>
    <row r="2515" spans="1:12" x14ac:dyDescent="0.35">
      <c r="A2515" t="s">
        <v>150</v>
      </c>
      <c r="B2515" t="s">
        <v>102</v>
      </c>
      <c r="C2515" t="s">
        <v>102</v>
      </c>
      <c r="D2515">
        <f>VLOOKUP(мпф1[[#This Row],[Номенклатура]],[1]!Таблица213[[product_name]:[упаковка]],7,FALSE)</f>
        <v>23</v>
      </c>
      <c r="E2515" t="s">
        <v>114</v>
      </c>
      <c r="F2515" s="7">
        <v>67308.693900155471</v>
      </c>
      <c r="G2515" t="str">
        <f>VLOOKUP(мпф1[[#This Row],[артикул]],[1]!Таблица213[[code]:[упаковка]],4,FALSE)</f>
        <v>ЗАМ</v>
      </c>
      <c r="H2515" t="str">
        <f>VLOOKUP(мпф1[[#This Row],[артикул]],[1]!Таблица213[[code]:[упаковка]],5,FALSE)</f>
        <v>грудка</v>
      </c>
      <c r="I2515" s="7" cm="1">
        <f t="array" ref="I2515">INDEX('[1]прайс ЗПП'!$A$1:$D$1080,MATCH(1,(мпф1[[#This Row],[артикул]]='[1]прайс ЗПП'!$B$1:$B$1080)*(мпф1[[#This Row],[Source.Name.1]]='[1]прайс ЗПП'!$A$1:$A$1080),0),4)</f>
        <v>948.40689933548833</v>
      </c>
      <c r="J2515" s="7">
        <f>мпф1[[#This Row],[цена]]*мпф1[[#This Row],[объем]]</f>
        <v>63836029.680167951</v>
      </c>
      <c r="K2515" s="7">
        <v>102596.45999999999</v>
      </c>
      <c r="L2515" t="s">
        <v>187</v>
      </c>
    </row>
    <row r="2516" spans="1:12" x14ac:dyDescent="0.35">
      <c r="A2516" t="s">
        <v>150</v>
      </c>
      <c r="B2516" t="s">
        <v>162</v>
      </c>
      <c r="C2516" t="s">
        <v>25</v>
      </c>
      <c r="D2516">
        <f>VLOOKUP(мпф1[[#This Row],[Номенклатура]],[1]!Таблица213[[product_name]:[упаковка]],7,FALSE)</f>
        <v>737</v>
      </c>
      <c r="E2516" t="s">
        <v>90</v>
      </c>
      <c r="F2516" s="7">
        <v>2253.341208294014</v>
      </c>
      <c r="G2516" t="str">
        <f>VLOOKUP(мпф1[[#This Row],[артикул]],[1]!Таблица213[[code]:[упаковка]],4,FALSE)</f>
        <v>ОХЛ</v>
      </c>
      <c r="H2516" t="str">
        <f>VLOOKUP(мпф1[[#This Row],[артикул]],[1]!Таблица213[[code]:[упаковка]],5,FALSE)</f>
        <v>лапы</v>
      </c>
      <c r="I2516" s="7" cm="1">
        <f t="array" ref="I2516">INDEX('[1]прайс ЗПП'!$A$1:$D$1080,MATCH(1,(мпф1[[#This Row],[артикул]]='[1]прайс ЗПП'!$B$1:$B$1080)*(мпф1[[#This Row],[Source.Name.1]]='[1]прайс ЗПП'!$A$1:$A$1080),0),4)</f>
        <v>165.85787141818798</v>
      </c>
      <c r="J2516" s="7">
        <f>мпф1[[#This Row],[цена]]*мпф1[[#This Row],[объем]]</f>
        <v>373734.37638653291</v>
      </c>
      <c r="K2516" s="7">
        <v>8791.4000000000015</v>
      </c>
      <c r="L2516" t="s">
        <v>187</v>
      </c>
    </row>
    <row r="2517" spans="1:12" x14ac:dyDescent="0.35">
      <c r="A2517" t="s">
        <v>150</v>
      </c>
      <c r="B2517" t="s">
        <v>162</v>
      </c>
      <c r="C2517" t="s">
        <v>25</v>
      </c>
      <c r="D2517">
        <f>VLOOKUP(мпф1[[#This Row],[Номенклатура]],[1]!Таблица213[[product_name]:[упаковка]],7,FALSE)</f>
        <v>739</v>
      </c>
      <c r="E2517" t="s">
        <v>91</v>
      </c>
      <c r="F2517" s="7">
        <v>2253.341208294014</v>
      </c>
      <c r="G2517" t="str">
        <f>VLOOKUP(мпф1[[#This Row],[артикул]],[1]!Таблица213[[code]:[упаковка]],4,FALSE)</f>
        <v>ОХЛ</v>
      </c>
      <c r="H2517" t="str">
        <f>VLOOKUP(мпф1[[#This Row],[артикул]],[1]!Таблица213[[code]:[упаковка]],5,FALSE)</f>
        <v>головы</v>
      </c>
      <c r="I2517" s="7" cm="1">
        <f t="array" ref="I2517">INDEX('[1]прайс ЗПП'!$A$1:$D$1080,MATCH(1,(мпф1[[#This Row],[артикул]]='[1]прайс ЗПП'!$B$1:$B$1080)*(мпф1[[#This Row],[Source.Name.1]]='[1]прайс ЗПП'!$A$1:$A$1080),0),4)</f>
        <v>173.74053138578151</v>
      </c>
      <c r="J2517" s="7">
        <f>мпф1[[#This Row],[цена]]*мпф1[[#This Row],[объем]]</f>
        <v>391496.69892248098</v>
      </c>
      <c r="K2517" s="7">
        <v>16489.98</v>
      </c>
      <c r="L2517" t="s">
        <v>187</v>
      </c>
    </row>
    <row r="2518" spans="1:12" x14ac:dyDescent="0.35">
      <c r="A2518" t="s">
        <v>150</v>
      </c>
      <c r="B2518" t="s">
        <v>179</v>
      </c>
      <c r="C2518" t="s">
        <v>25</v>
      </c>
      <c r="D2518">
        <f>VLOOKUP(мпф1[[#This Row],[Номенклатура]],[1]!Таблица213[[product_name]:[упаковка]],7,FALSE)</f>
        <v>737</v>
      </c>
      <c r="E2518" t="s">
        <v>90</v>
      </c>
      <c r="F2518" s="7">
        <v>5070.017718661531</v>
      </c>
      <c r="G2518" t="str">
        <f>VLOOKUP(мпф1[[#This Row],[артикул]],[1]!Таблица213[[code]:[упаковка]],4,FALSE)</f>
        <v>ОХЛ</v>
      </c>
      <c r="H2518" t="str">
        <f>VLOOKUP(мпф1[[#This Row],[артикул]],[1]!Таблица213[[code]:[упаковка]],5,FALSE)</f>
        <v>лапы</v>
      </c>
      <c r="I2518" s="7" cm="1">
        <f t="array" ref="I2518">INDEX('[1]прайс ЗПП'!$A$1:$D$1080,MATCH(1,(мпф1[[#This Row],[артикул]]='[1]прайс ЗПП'!$B$1:$B$1080)*(мпф1[[#This Row],[Source.Name.1]]='[1]прайс ЗПП'!$A$1:$A$1080),0),4)</f>
        <v>165.85787141818798</v>
      </c>
      <c r="J2518" s="7">
        <f>мпф1[[#This Row],[цена]]*мпф1[[#This Row],[объем]]</f>
        <v>840902.34686969896</v>
      </c>
      <c r="K2518" s="7">
        <v>49481.64</v>
      </c>
      <c r="L2518" t="s">
        <v>187</v>
      </c>
    </row>
    <row r="2519" spans="1:12" x14ac:dyDescent="0.35">
      <c r="A2519" t="s">
        <v>150</v>
      </c>
      <c r="B2519" t="s">
        <v>179</v>
      </c>
      <c r="C2519" t="s">
        <v>25</v>
      </c>
      <c r="D2519">
        <f>VLOOKUP(мпф1[[#This Row],[Номенклатура]],[1]!Таблица213[[product_name]:[упаковка]],7,FALSE)</f>
        <v>739</v>
      </c>
      <c r="E2519" t="s">
        <v>91</v>
      </c>
      <c r="F2519" s="7">
        <v>4506.682416588028</v>
      </c>
      <c r="G2519" t="str">
        <f>VLOOKUP(мпф1[[#This Row],[артикул]],[1]!Таблица213[[code]:[упаковка]],4,FALSE)</f>
        <v>ОХЛ</v>
      </c>
      <c r="H2519" t="str">
        <f>VLOOKUP(мпф1[[#This Row],[артикул]],[1]!Таблица213[[code]:[упаковка]],5,FALSE)</f>
        <v>головы</v>
      </c>
      <c r="I2519" s="7" cm="1">
        <f t="array" ref="I2519">INDEX('[1]прайс ЗПП'!$A$1:$D$1080,MATCH(1,(мпф1[[#This Row],[артикул]]='[1]прайс ЗПП'!$B$1:$B$1080)*(мпф1[[#This Row],[Source.Name.1]]='[1]прайс ЗПП'!$A$1:$A$1080),0),4)</f>
        <v>173.74053138578151</v>
      </c>
      <c r="J2519" s="7">
        <f>мпф1[[#This Row],[цена]]*мпф1[[#This Row],[объем]]</f>
        <v>782993.39784496196</v>
      </c>
      <c r="K2519" s="7">
        <v>15389.981</v>
      </c>
      <c r="L2519" t="s">
        <v>187</v>
      </c>
    </row>
    <row r="2520" spans="1:12" x14ac:dyDescent="0.35">
      <c r="A2520" t="s">
        <v>150</v>
      </c>
      <c r="B2520" t="s">
        <v>193</v>
      </c>
      <c r="C2520" t="s">
        <v>194</v>
      </c>
      <c r="D2520">
        <f>VLOOKUP(мпф1[[#This Row],[Номенклатура]],[1]!Таблица213[[product_name]:[упаковка]],7,FALSE)</f>
        <v>737</v>
      </c>
      <c r="E2520" t="s">
        <v>90</v>
      </c>
      <c r="F2520" s="7">
        <v>6766.4089765756198</v>
      </c>
      <c r="G2520" t="str">
        <f>VLOOKUP(мпф1[[#This Row],[артикул]],[1]!Таблица213[[code]:[упаковка]],4,FALSE)</f>
        <v>ОХЛ</v>
      </c>
      <c r="H2520" t="str">
        <f>VLOOKUP(мпф1[[#This Row],[артикул]],[1]!Таблица213[[code]:[упаковка]],5,FALSE)</f>
        <v>лапы</v>
      </c>
      <c r="I2520" s="7" cm="1">
        <f t="array" ref="I2520">INDEX('[1]прайс ЗПП'!$A$1:$D$1080,MATCH(1,(мпф1[[#This Row],[артикул]]='[1]прайс ЗПП'!$B$1:$B$1080)*(мпф1[[#This Row],[Source.Name.1]]='[1]прайс ЗПП'!$A$1:$A$1080),0),4)</f>
        <v>165.85787141818798</v>
      </c>
      <c r="J2520" s="7">
        <f>мпф1[[#This Row],[цена]]*мпф1[[#This Row],[объем]]</f>
        <v>1122262.1899997522</v>
      </c>
      <c r="K2520" s="7">
        <v>16497.580000000002</v>
      </c>
      <c r="L2520" t="s">
        <v>187</v>
      </c>
    </row>
    <row r="2521" spans="1:12" x14ac:dyDescent="0.35">
      <c r="A2521" t="s">
        <v>150</v>
      </c>
      <c r="B2521" t="s">
        <v>193</v>
      </c>
      <c r="C2521" t="s">
        <v>194</v>
      </c>
      <c r="D2521">
        <f>VLOOKUP(мпф1[[#This Row],[Номенклатура]],[1]!Таблица213[[product_name]:[упаковка]],7,FALSE)</f>
        <v>739</v>
      </c>
      <c r="E2521" t="s">
        <v>91</v>
      </c>
      <c r="F2521" s="7">
        <v>10930.352962160616</v>
      </c>
      <c r="G2521" t="str">
        <f>VLOOKUP(мпф1[[#This Row],[артикул]],[1]!Таблица213[[code]:[упаковка]],4,FALSE)</f>
        <v>ОХЛ</v>
      </c>
      <c r="H2521" t="str">
        <f>VLOOKUP(мпф1[[#This Row],[артикул]],[1]!Таблица213[[code]:[упаковка]],5,FALSE)</f>
        <v>головы</v>
      </c>
      <c r="I2521" s="7" cm="1">
        <f t="array" ref="I2521">INDEX('[1]прайс ЗПП'!$A$1:$D$1080,MATCH(1,(мпф1[[#This Row],[артикул]]='[1]прайс ЗПП'!$B$1:$B$1080)*(мпф1[[#This Row],[Source.Name.1]]='[1]прайс ЗПП'!$A$1:$A$1080),0),4)</f>
        <v>173.74053138578151</v>
      </c>
      <c r="J2521" s="7">
        <f>мпф1[[#This Row],[цена]]*мпф1[[#This Row],[объем]]</f>
        <v>1899045.3318799364</v>
      </c>
      <c r="K2521" s="7">
        <v>8791.9629999999997</v>
      </c>
      <c r="L2521" t="s">
        <v>187</v>
      </c>
    </row>
    <row r="2522" spans="1:12" x14ac:dyDescent="0.35">
      <c r="A2522" t="s">
        <v>150</v>
      </c>
      <c r="B2522" t="s">
        <v>13</v>
      </c>
      <c r="C2522" t="s">
        <v>13</v>
      </c>
      <c r="D2522">
        <f>VLOOKUP(мпф1[[#This Row],[Номенклатура]],[1]!Таблица213[[product_name]:[упаковка]],7,FALSE)</f>
        <v>126</v>
      </c>
      <c r="E2522" t="s">
        <v>131</v>
      </c>
      <c r="F2522" s="7">
        <v>163975.78195641434</v>
      </c>
      <c r="G2522" t="str">
        <f>VLOOKUP(мпф1[[#This Row],[артикул]],[1]!Таблица213[[code]:[упаковка]],4,FALSE)</f>
        <v>ЗАМ</v>
      </c>
      <c r="H2522" t="str">
        <f>VLOOKUP(мпф1[[#This Row],[артикул]],[1]!Таблица213[[code]:[упаковка]],5,FALSE)</f>
        <v>шкура</v>
      </c>
      <c r="I2522" s="7" cm="1">
        <f t="array" ref="I2522">INDEX('[1]прайс ЗПП'!$A$1:$D$1080,MATCH(1,(мпф1[[#This Row],[артикул]]='[1]прайс ЗПП'!$B$1:$B$1080)*(мпф1[[#This Row],[Source.Name.1]]='[1]прайс ЗПП'!$A$1:$A$1080),0),4)</f>
        <v>311.63758722284666</v>
      </c>
      <c r="J2522" s="7">
        <f>мпф1[[#This Row],[цена]]*мпф1[[#This Row],[объем]]</f>
        <v>51101017.05187656</v>
      </c>
      <c r="K2522" s="7">
        <v>12096</v>
      </c>
      <c r="L2522" t="s">
        <v>187</v>
      </c>
    </row>
    <row r="2523" spans="1:12" x14ac:dyDescent="0.35">
      <c r="A2523" t="s">
        <v>151</v>
      </c>
      <c r="B2523" t="s">
        <v>13</v>
      </c>
      <c r="C2523" t="s">
        <v>13</v>
      </c>
      <c r="D2523">
        <f>VLOOKUP(мпф1[[#This Row],[Номенклатура]],[1]!Таблица213[[product_name]:[упаковка]],7,FALSE)</f>
        <v>117</v>
      </c>
      <c r="E2523" t="s">
        <v>212</v>
      </c>
      <c r="F2523" s="7">
        <v>385256.98494591395</v>
      </c>
      <c r="G2523" t="str">
        <f>VLOOKUP(мпф1[[#This Row],[артикул]],[1]!Таблица213[[code]:[упаковка]],4,FALSE)</f>
        <v>ЗАМ</v>
      </c>
      <c r="H2523" t="str">
        <f>VLOOKUP(мпф1[[#This Row],[артикул]],[1]!Таблица213[[code]:[упаковка]],5,FALSE)</f>
        <v>ммо</v>
      </c>
      <c r="I2523" s="7" cm="1">
        <f t="array" ref="I2523">INDEX('[1]прайс ЗПП'!$A$1:$D$1080,MATCH(1,(мпф1[[#This Row],[артикул]]='[1]прайс ЗПП'!$B$1:$B$1080)*(мпф1[[#This Row],[Source.Name.1]]='[1]прайс ЗПП'!$A$1:$A$1080),0),4)</f>
        <v>521.09615841419679</v>
      </c>
      <c r="J2523" s="7">
        <f>мпф1[[#This Row],[цена]]*мпф1[[#This Row],[объем]]</f>
        <v>200755934.85755181</v>
      </c>
      <c r="K2523" s="7">
        <v>25286.34</v>
      </c>
      <c r="L2523" t="s">
        <v>187</v>
      </c>
    </row>
    <row r="2524" spans="1:12" x14ac:dyDescent="0.35">
      <c r="A2524" t="s">
        <v>151</v>
      </c>
      <c r="B2524" t="s">
        <v>213</v>
      </c>
      <c r="C2524" t="s">
        <v>213</v>
      </c>
      <c r="D2524">
        <f>VLOOKUP(мпф1[[#This Row],[Номенклатура]],[1]!Таблица213[[product_name]:[упаковка]],7,FALSE)</f>
        <v>711</v>
      </c>
      <c r="E2524" t="s">
        <v>73</v>
      </c>
      <c r="F2524" s="7">
        <v>34154.648887061128</v>
      </c>
      <c r="G2524" t="str">
        <f>VLOOKUP(мпф1[[#This Row],[артикул]],[1]!Таблица213[[code]:[упаковка]],4,FALSE)</f>
        <v>ОХЛ</v>
      </c>
      <c r="H2524" t="str">
        <f>VLOOKUP(мпф1[[#This Row],[артикул]],[1]!Таблица213[[code]:[упаковка]],5,FALSE)</f>
        <v>бедро</v>
      </c>
      <c r="I2524" s="7" cm="1">
        <f t="array" ref="I2524">INDEX('[1]прайс ЗПП'!$A$1:$D$1080,MATCH(1,(мпф1[[#This Row],[артикул]]='[1]прайс ЗПП'!$B$1:$B$1080)*(мпф1[[#This Row],[Source.Name.1]]='[1]прайс ЗПП'!$A$1:$A$1080),0),4)</f>
        <v>817.44923356040113</v>
      </c>
      <c r="J2524" s="7">
        <f>мпф1[[#This Row],[цена]]*мпф1[[#This Row],[объем]]</f>
        <v>27919691.555252727</v>
      </c>
      <c r="K2524" s="7">
        <v>53109</v>
      </c>
      <c r="L2524" t="s">
        <v>187</v>
      </c>
    </row>
    <row r="2525" spans="1:12" x14ac:dyDescent="0.35">
      <c r="A2525" t="s">
        <v>150</v>
      </c>
      <c r="B2525" t="s">
        <v>13</v>
      </c>
      <c r="C2525" t="s">
        <v>13</v>
      </c>
      <c r="D2525">
        <f>VLOOKUP(мпф1[[#This Row],[Номенклатура]],[1]!Таблица213[[product_name]:[упаковка]],7,FALSE)</f>
        <v>1109</v>
      </c>
      <c r="E2525" t="s">
        <v>14</v>
      </c>
      <c r="F2525" s="7">
        <v>43472.477602558021</v>
      </c>
      <c r="G2525" t="str">
        <f>VLOOKUP(мпф1[[#This Row],[артикул]],[1]!Таблица213[[code]:[упаковка]],4,FALSE)</f>
        <v>ЗАМ</v>
      </c>
      <c r="H2525" t="str">
        <f>VLOOKUP(мпф1[[#This Row],[артикул]],[1]!Таблица213[[code]:[упаковка]],5,FALSE)</f>
        <v>филе</v>
      </c>
      <c r="I2525" s="7" cm="1">
        <f t="array" ref="I2525">INDEX('[1]прайс ЗПП'!$A$1:$D$1080,MATCH(1,(мпф1[[#This Row],[артикул]]='[1]прайс ЗПП'!$B$1:$B$1080)*(мпф1[[#This Row],[Source.Name.1]]='[1]прайс ЗПП'!$A$1:$A$1080),0),4)</f>
        <v>646.51679999999999</v>
      </c>
      <c r="J2525" s="7">
        <f>мпф1[[#This Row],[цена]]*мпф1[[#This Row],[объем]]</f>
        <v>28105687.107677482</v>
      </c>
      <c r="K2525" s="7">
        <v>1647.1619999999998</v>
      </c>
      <c r="L2525" t="s">
        <v>187</v>
      </c>
    </row>
    <row r="2526" spans="1:12" x14ac:dyDescent="0.35">
      <c r="A2526" t="s">
        <v>151</v>
      </c>
      <c r="B2526" t="s">
        <v>13</v>
      </c>
      <c r="C2526" t="s">
        <v>13</v>
      </c>
      <c r="D2526">
        <f>VLOOKUP(мпф1[[#This Row],[Номенклатура]],[1]!Таблица213[[product_name]:[упаковка]],7,FALSE)</f>
        <v>142</v>
      </c>
      <c r="E2526" t="s">
        <v>119</v>
      </c>
      <c r="F2526" s="7">
        <v>98929.554626261743</v>
      </c>
      <c r="G2526" t="str">
        <f>VLOOKUP(мпф1[[#This Row],[артикул]],[1]!Таблица213[[code]:[упаковка]],4,FALSE)</f>
        <v>ЗАМ</v>
      </c>
      <c r="H2526" t="str">
        <f>VLOOKUP(мпф1[[#This Row],[артикул]],[1]!Таблица213[[code]:[упаковка]],5,FALSE)</f>
        <v>филе</v>
      </c>
      <c r="I2526" s="7" cm="1">
        <f t="array" ref="I2526">INDEX('[1]прайс ЗПП'!$A$1:$D$1080,MATCH(1,(мпф1[[#This Row],[артикул]]='[1]прайс ЗПП'!$B$1:$B$1080)*(мпф1[[#This Row],[Source.Name.1]]='[1]прайс ЗПП'!$A$1:$A$1080),0),4)</f>
        <v>892.99236555275559</v>
      </c>
      <c r="J2526" s="7">
        <f>мпф1[[#This Row],[цена]]*мпф1[[#This Row],[объем]]</f>
        <v>88343337.008786023</v>
      </c>
      <c r="K2526" s="7">
        <v>4403.4250000000002</v>
      </c>
      <c r="L2526" t="s">
        <v>187</v>
      </c>
    </row>
    <row r="2527" spans="1:12" x14ac:dyDescent="0.35">
      <c r="A2527" t="s">
        <v>153</v>
      </c>
      <c r="B2527" t="s">
        <v>162</v>
      </c>
      <c r="C2527" t="s">
        <v>25</v>
      </c>
      <c r="D2527">
        <f>VLOOKUP(мпф1[[#This Row],[Номенклатура]],[1]!Таблица213[[product_name]:[упаковка]],7,FALSE)</f>
        <v>701</v>
      </c>
      <c r="E2527" t="s">
        <v>26</v>
      </c>
      <c r="F2527" s="7">
        <v>11498.131901281362</v>
      </c>
      <c r="G2527" t="str">
        <f>VLOOKUP(мпф1[[#This Row],[артикул]],[1]!Таблица213[[code]:[упаковка]],4,FALSE)</f>
        <v>ОХЛ</v>
      </c>
      <c r="H2527" t="str">
        <f>VLOOKUP(мпф1[[#This Row],[артикул]],[1]!Таблица213[[code]:[упаковка]],5,FALSE)</f>
        <v>тушка</v>
      </c>
      <c r="I2527" s="7" cm="1">
        <f t="array" ref="I2527">INDEX('[1]прайс ЗПП'!$A$1:$D$1080,MATCH(1,(мпф1[[#This Row],[артикул]]='[1]прайс ЗПП'!$B$1:$B$1080)*(мпф1[[#This Row],[Source.Name.1]]='[1]прайс ЗПП'!$A$1:$A$1080),0),4)</f>
        <v>829.49619712097308</v>
      </c>
      <c r="J2527" s="7">
        <f>мпф1[[#This Row],[цена]]*мпф1[[#This Row],[объем]]</f>
        <v>9537656.6861082334</v>
      </c>
      <c r="K2527" s="7">
        <v>1651.1999999999998</v>
      </c>
      <c r="L2527" t="s">
        <v>187</v>
      </c>
    </row>
    <row r="2528" spans="1:12" x14ac:dyDescent="0.35">
      <c r="A2528" t="s">
        <v>153</v>
      </c>
      <c r="B2528" t="s">
        <v>162</v>
      </c>
      <c r="C2528" t="s">
        <v>25</v>
      </c>
      <c r="D2528">
        <f>VLOOKUP(мпф1[[#This Row],[Номенклатура]],[1]!Таблица213[[product_name]:[упаковка]],7,FALSE)</f>
        <v>702</v>
      </c>
      <c r="E2528" t="s">
        <v>72</v>
      </c>
      <c r="F2528" s="7">
        <v>12640.835862738038</v>
      </c>
      <c r="G2528" t="str">
        <f>VLOOKUP(мпф1[[#This Row],[артикул]],[1]!Таблица213[[code]:[упаковка]],4,FALSE)</f>
        <v>ОХЛ</v>
      </c>
      <c r="H2528" t="str">
        <f>VLOOKUP(мпф1[[#This Row],[артикул]],[1]!Таблица213[[code]:[упаковка]],5,FALSE)</f>
        <v>тушка</v>
      </c>
      <c r="I2528" s="7" cm="1">
        <f t="array" ref="I2528">INDEX('[1]прайс ЗПП'!$A$1:$D$1080,MATCH(1,(мпф1[[#This Row],[артикул]]='[1]прайс ЗПП'!$B$1:$B$1080)*(мпф1[[#This Row],[Source.Name.1]]='[1]прайс ЗПП'!$A$1:$A$1080),0),4)</f>
        <v>801.05963658764324</v>
      </c>
      <c r="J2528" s="7">
        <f>мпф1[[#This Row],[цена]]*мпф1[[#This Row],[объем]]</f>
        <v>10126063.38236898</v>
      </c>
      <c r="K2528" s="7">
        <v>1645.6</v>
      </c>
      <c r="L2528" t="s">
        <v>187</v>
      </c>
    </row>
    <row r="2529" spans="1:12" x14ac:dyDescent="0.35">
      <c r="A2529" t="s">
        <v>153</v>
      </c>
      <c r="B2529" t="s">
        <v>162</v>
      </c>
      <c r="C2529" t="s">
        <v>25</v>
      </c>
      <c r="D2529">
        <f>VLOOKUP(мпф1[[#This Row],[Номенклатура]],[1]!Таблица213[[product_name]:[упаковка]],7,FALSE)</f>
        <v>710</v>
      </c>
      <c r="E2529" t="s">
        <v>28</v>
      </c>
      <c r="F2529" s="7">
        <v>17239.858618793565</v>
      </c>
      <c r="G2529" t="str">
        <f>VLOOKUP(мпф1[[#This Row],[артикул]],[1]!Таблица213[[code]:[упаковка]],4,FALSE)</f>
        <v>ОХЛ</v>
      </c>
      <c r="H2529" t="str">
        <f>VLOOKUP(мпф1[[#This Row],[артикул]],[1]!Таблица213[[code]:[упаковка]],5,FALSE)</f>
        <v>бедро</v>
      </c>
      <c r="I2529" s="7" cm="1">
        <f t="array" ref="I2529">INDEX('[1]прайс ЗПП'!$A$1:$D$1080,MATCH(1,(мпф1[[#This Row],[артикул]]='[1]прайс ЗПП'!$B$1:$B$1080)*(мпф1[[#This Row],[Source.Name.1]]='[1]прайс ЗПП'!$A$1:$A$1080),0),4)</f>
        <v>846.31031080212472</v>
      </c>
      <c r="J2529" s="7">
        <f>мпф1[[#This Row],[цена]]*мпф1[[#This Row],[объем]]</f>
        <v>14590270.105855871</v>
      </c>
      <c r="K2529" s="7">
        <v>1534</v>
      </c>
      <c r="L2529" t="s">
        <v>187</v>
      </c>
    </row>
    <row r="2530" spans="1:12" x14ac:dyDescent="0.35">
      <c r="A2530" t="s">
        <v>153</v>
      </c>
      <c r="B2530" t="s">
        <v>162</v>
      </c>
      <c r="C2530" t="s">
        <v>25</v>
      </c>
      <c r="D2530">
        <f>VLOOKUP(мпф1[[#This Row],[Номенклатура]],[1]!Таблица213[[product_name]:[упаковка]],7,FALSE)</f>
        <v>711</v>
      </c>
      <c r="E2530" t="s">
        <v>73</v>
      </c>
      <c r="F2530" s="7">
        <v>45988.387524899124</v>
      </c>
      <c r="G2530" t="str">
        <f>VLOOKUP(мпф1[[#This Row],[артикул]],[1]!Таблица213[[code]:[упаковка]],4,FALSE)</f>
        <v>ОХЛ</v>
      </c>
      <c r="H2530" t="str">
        <f>VLOOKUP(мпф1[[#This Row],[артикул]],[1]!Таблица213[[code]:[упаковка]],5,FALSE)</f>
        <v>бедро</v>
      </c>
      <c r="I2530" s="7" cm="1">
        <f t="array" ref="I2530">INDEX('[1]прайс ЗПП'!$A$1:$D$1080,MATCH(1,(мпф1[[#This Row],[артикул]]='[1]прайс ЗПП'!$B$1:$B$1080)*(мпф1[[#This Row],[Source.Name.1]]='[1]прайс ЗПП'!$A$1:$A$1080),0),4)</f>
        <v>817.6625245970065</v>
      </c>
      <c r="J2530" s="7">
        <f>мпф1[[#This Row],[цена]]*мпф1[[#This Row],[объем]]</f>
        <v>37602981.0457545</v>
      </c>
      <c r="K2530" s="7">
        <v>14289.800000000001</v>
      </c>
      <c r="L2530" t="s">
        <v>187</v>
      </c>
    </row>
    <row r="2531" spans="1:12" x14ac:dyDescent="0.35">
      <c r="A2531" t="s">
        <v>153</v>
      </c>
      <c r="B2531" t="s">
        <v>162</v>
      </c>
      <c r="C2531" t="s">
        <v>25</v>
      </c>
      <c r="D2531">
        <f>VLOOKUP(мпф1[[#This Row],[Номенклатура]],[1]!Таблица213[[product_name]:[упаковка]],7,FALSE)</f>
        <v>712</v>
      </c>
      <c r="E2531" s="22" t="s">
        <v>30</v>
      </c>
      <c r="F2531" s="7">
        <v>16089.837379179307</v>
      </c>
      <c r="G2531" t="str">
        <f>VLOOKUP(мпф1[[#This Row],[артикул]],[1]!Таблица213[[code]:[упаковка]],4,FALSE)</f>
        <v>ОХЛ</v>
      </c>
      <c r="H2531" t="str">
        <f>VLOOKUP(мпф1[[#This Row],[артикул]],[1]!Таблица213[[code]:[упаковка]],5,FALSE)</f>
        <v>голень</v>
      </c>
      <c r="I2531" s="7" cm="1">
        <f t="array" ref="I2531">INDEX('[1]прайс ЗПП'!$A$1:$D$1080,MATCH(1,(мпф1[[#This Row],[артикул]]='[1]прайс ЗПП'!$B$1:$B$1080)*(мпф1[[#This Row],[Source.Name.1]]='[1]прайс ЗПП'!$A$1:$A$1080),0),4)</f>
        <v>880.05345292873176</v>
      </c>
      <c r="J2531" s="7">
        <f>мпф1[[#This Row],[цена]]*мпф1[[#This Row],[объем]]</f>
        <v>14159916.942608526</v>
      </c>
      <c r="K2531" s="7">
        <v>2194.5</v>
      </c>
      <c r="L2531" t="s">
        <v>187</v>
      </c>
    </row>
    <row r="2532" spans="1:12" x14ac:dyDescent="0.35">
      <c r="A2532" t="s">
        <v>153</v>
      </c>
      <c r="B2532" t="s">
        <v>162</v>
      </c>
      <c r="C2532" t="s">
        <v>25</v>
      </c>
      <c r="D2532">
        <f>VLOOKUP(мпф1[[#This Row],[Номенклатура]],[1]!Таблица213[[product_name]:[упаковка]],7,FALSE)</f>
        <v>713</v>
      </c>
      <c r="E2532" t="s">
        <v>74</v>
      </c>
      <c r="F2532" s="7">
        <v>17247.804227308727</v>
      </c>
      <c r="G2532" t="str">
        <f>VLOOKUP(мпф1[[#This Row],[артикул]],[1]!Таблица213[[code]:[упаковка]],4,FALSE)</f>
        <v>ОХЛ</v>
      </c>
      <c r="H2532" t="str">
        <f>VLOOKUP(мпф1[[#This Row],[артикул]],[1]!Таблица213[[code]:[упаковка]],5,FALSE)</f>
        <v>голень</v>
      </c>
      <c r="I2532" s="7" cm="1">
        <f t="array" ref="I2532">INDEX('[1]прайс ЗПП'!$A$1:$D$1080,MATCH(1,(мпф1[[#This Row],[артикул]]='[1]прайс ЗПП'!$B$1:$B$1080)*(мпф1[[#This Row],[Source.Name.1]]='[1]прайс ЗПП'!$A$1:$A$1080),0),4)</f>
        <v>850.10581508849407</v>
      </c>
      <c r="J2532" s="7">
        <f>мпф1[[#This Row],[цена]]*мпф1[[#This Row],[объем]]</f>
        <v>14662458.671143059</v>
      </c>
      <c r="K2532" s="7">
        <v>1095.6000000000001</v>
      </c>
      <c r="L2532" t="s">
        <v>187</v>
      </c>
    </row>
    <row r="2533" spans="1:12" x14ac:dyDescent="0.35">
      <c r="A2533" t="s">
        <v>153</v>
      </c>
      <c r="B2533" t="s">
        <v>162</v>
      </c>
      <c r="C2533" t="s">
        <v>25</v>
      </c>
      <c r="D2533">
        <f>VLOOKUP(мпф1[[#This Row],[Номенклатура]],[1]!Таблица213[[product_name]:[упаковка]],7,FALSE)</f>
        <v>714</v>
      </c>
      <c r="E2533" t="s">
        <v>32</v>
      </c>
      <c r="F2533" s="7">
        <v>9191.7757997077097</v>
      </c>
      <c r="G2533" t="str">
        <f>VLOOKUP(мпф1[[#This Row],[артикул]],[1]!Таблица213[[code]:[упаковка]],4,FALSE)</f>
        <v>ОХЛ</v>
      </c>
      <c r="H2533" t="str">
        <f>VLOOKUP(мпф1[[#This Row],[артикул]],[1]!Таблица213[[code]:[упаковка]],5,FALSE)</f>
        <v>крыло</v>
      </c>
      <c r="I2533" s="7" cm="1">
        <f t="array" ref="I2533">INDEX('[1]прайс ЗПП'!$A$1:$D$1080,MATCH(1,(мпф1[[#This Row],[артикул]]='[1]прайс ЗПП'!$B$1:$B$1080)*(мпф1[[#This Row],[Source.Name.1]]='[1]прайс ЗПП'!$A$1:$A$1080),0),4)</f>
        <v>862.74073629929478</v>
      </c>
      <c r="J2533" s="7">
        <f>мпф1[[#This Row],[цена]]*мпф1[[#This Row],[объем]]</f>
        <v>7930119.4213378681</v>
      </c>
      <c r="K2533" s="7">
        <v>3299.483224867055</v>
      </c>
      <c r="L2533" t="s">
        <v>187</v>
      </c>
    </row>
    <row r="2534" spans="1:12" x14ac:dyDescent="0.35">
      <c r="A2534" t="s">
        <v>153</v>
      </c>
      <c r="B2534" t="s">
        <v>162</v>
      </c>
      <c r="C2534" t="s">
        <v>25</v>
      </c>
      <c r="D2534">
        <f>VLOOKUP(мпф1[[#This Row],[Номенклатура]],[1]!Таблица213[[product_name]:[упаковка]],7,FALSE)</f>
        <v>715</v>
      </c>
      <c r="E2534" t="s">
        <v>75</v>
      </c>
      <c r="F2534" s="7">
        <v>23454.537228422669</v>
      </c>
      <c r="G2534" t="str">
        <f>VLOOKUP(мпф1[[#This Row],[артикул]],[1]!Таблица213[[code]:[упаковка]],4,FALSE)</f>
        <v>ОХЛ</v>
      </c>
      <c r="H2534" t="str">
        <f>VLOOKUP(мпф1[[#This Row],[артикул]],[1]!Таблица213[[code]:[упаковка]],5,FALSE)</f>
        <v>крыло</v>
      </c>
      <c r="I2534" s="7" cm="1">
        <f t="array" ref="I2534">INDEX('[1]прайс ЗПП'!$A$1:$D$1080,MATCH(1,(мпф1[[#This Row],[артикул]]='[1]прайс ЗПП'!$B$1:$B$1080)*(мпф1[[#This Row],[Source.Name.1]]='[1]прайс ЗПП'!$A$1:$A$1080),0),4)</f>
        <v>835.01588089345819</v>
      </c>
      <c r="J2534" s="7">
        <f>мпф1[[#This Row],[цена]]*мпф1[[#This Row],[объем]]</f>
        <v>19584911.064739764</v>
      </c>
      <c r="K2534" s="7">
        <v>1645.8</v>
      </c>
      <c r="L2534" t="s">
        <v>187</v>
      </c>
    </row>
    <row r="2535" spans="1:12" x14ac:dyDescent="0.35">
      <c r="A2535" t="s">
        <v>153</v>
      </c>
      <c r="B2535" t="s">
        <v>162</v>
      </c>
      <c r="C2535" t="s">
        <v>25</v>
      </c>
      <c r="D2535">
        <f>VLOOKUP(мпф1[[#This Row],[Номенклатура]],[1]!Таблица213[[product_name]:[упаковка]],7,FALSE)</f>
        <v>716</v>
      </c>
      <c r="E2535" t="s">
        <v>34</v>
      </c>
      <c r="F2535" s="7">
        <v>2064.7081916567158</v>
      </c>
      <c r="G2535" t="str">
        <f>VLOOKUP(мпф1[[#This Row],[артикул]],[1]!Таблица213[[code]:[упаковка]],4,FALSE)</f>
        <v>ОХЛ</v>
      </c>
      <c r="H2535" t="str">
        <f>VLOOKUP(мпф1[[#This Row],[артикул]],[1]!Таблица213[[code]:[упаковка]],5,FALSE)</f>
        <v>четвертина</v>
      </c>
      <c r="I2535" s="7" cm="1">
        <f t="array" ref="I2535">INDEX('[1]прайс ЗПП'!$A$1:$D$1080,MATCH(1,(мпф1[[#This Row],[артикул]]='[1]прайс ЗПП'!$B$1:$B$1080)*(мпф1[[#This Row],[Source.Name.1]]='[1]прайс ЗПП'!$A$1:$A$1080),0),4)</f>
        <v>826.66699669275658</v>
      </c>
      <c r="J2535" s="7">
        <f>мпф1[[#This Row],[цена]]*мпф1[[#This Row],[объем]]</f>
        <v>1706826.1198437898</v>
      </c>
      <c r="K2535" s="7">
        <v>2746.7999999999997</v>
      </c>
      <c r="L2535" t="s">
        <v>187</v>
      </c>
    </row>
    <row r="2536" spans="1:12" x14ac:dyDescent="0.35">
      <c r="A2536" t="s">
        <v>153</v>
      </c>
      <c r="B2536" t="s">
        <v>162</v>
      </c>
      <c r="C2536" t="s">
        <v>25</v>
      </c>
      <c r="D2536">
        <f>VLOOKUP(мпф1[[#This Row],[Номенклатура]],[1]!Таблица213[[product_name]:[упаковка]],7,FALSE)</f>
        <v>717</v>
      </c>
      <c r="E2536" t="s">
        <v>76</v>
      </c>
      <c r="F2536" s="7">
        <v>12646.063236761171</v>
      </c>
      <c r="G2536" t="str">
        <f>VLOOKUP(мпф1[[#This Row],[артикул]],[1]!Таблица213[[code]:[упаковка]],4,FALSE)</f>
        <v>ОХЛ</v>
      </c>
      <c r="H2536" t="str">
        <f>VLOOKUP(мпф1[[#This Row],[артикул]],[1]!Таблица213[[code]:[упаковка]],5,FALSE)</f>
        <v>четвертина</v>
      </c>
      <c r="I2536" s="7" cm="1">
        <f t="array" ref="I2536">INDEX('[1]прайс ЗПП'!$A$1:$D$1080,MATCH(1,(мпф1[[#This Row],[артикул]]='[1]прайс ЗПП'!$B$1:$B$1080)*(мпф1[[#This Row],[Source.Name.1]]='[1]прайс ЗПП'!$A$1:$A$1080),0),4)</f>
        <v>800.6384755284372</v>
      </c>
      <c r="J2536" s="7">
        <f>мпф1[[#This Row],[цена]]*мпф1[[#This Row],[объем]]</f>
        <v>10124924.791316677</v>
      </c>
      <c r="K2536" s="7">
        <v>1711.7466262307632</v>
      </c>
      <c r="L2536" t="s">
        <v>187</v>
      </c>
    </row>
    <row r="2537" spans="1:12" x14ac:dyDescent="0.35">
      <c r="A2537" t="s">
        <v>153</v>
      </c>
      <c r="B2537" t="s">
        <v>162</v>
      </c>
      <c r="C2537" t="s">
        <v>25</v>
      </c>
      <c r="D2537">
        <f>VLOOKUP(мпф1[[#This Row],[Номенклатура]],[1]!Таблица213[[product_name]:[упаковка]],7,FALSE)</f>
        <v>718</v>
      </c>
      <c r="E2537" t="s">
        <v>36</v>
      </c>
      <c r="F2537" s="7">
        <v>26436.231371217218</v>
      </c>
      <c r="G2537" t="str">
        <f>VLOOKUP(мпф1[[#This Row],[артикул]],[1]!Таблица213[[code]:[упаковка]],4,FALSE)</f>
        <v>ОХЛ</v>
      </c>
      <c r="H2537" t="str">
        <f>VLOOKUP(мпф1[[#This Row],[артикул]],[1]!Таблица213[[code]:[упаковка]],5,FALSE)</f>
        <v>филе</v>
      </c>
      <c r="I2537" s="7" cm="1">
        <f t="array" ref="I2537">INDEX('[1]прайс ЗПП'!$A$1:$D$1080,MATCH(1,(мпф1[[#This Row],[артикул]]='[1]прайс ЗПП'!$B$1:$B$1080)*(мпф1[[#This Row],[Source.Name.1]]='[1]прайс ЗПП'!$A$1:$A$1080),0),4)</f>
        <v>1116.3419218353943</v>
      </c>
      <c r="J2537" s="7">
        <f>мпф1[[#This Row],[цена]]*мпф1[[#This Row],[объем]]</f>
        <v>29511873.33502977</v>
      </c>
      <c r="K2537" s="7">
        <v>1926.6594692103351</v>
      </c>
      <c r="L2537" t="s">
        <v>187</v>
      </c>
    </row>
    <row r="2538" spans="1:12" x14ac:dyDescent="0.35">
      <c r="A2538" t="s">
        <v>153</v>
      </c>
      <c r="B2538" t="s">
        <v>162</v>
      </c>
      <c r="C2538" t="s">
        <v>25</v>
      </c>
      <c r="D2538">
        <f>VLOOKUP(мпф1[[#This Row],[Номенклатура]],[1]!Таблица213[[product_name]:[упаковка]],7,FALSE)</f>
        <v>719</v>
      </c>
      <c r="E2538" t="s">
        <v>77</v>
      </c>
      <c r="F2538" s="7">
        <v>55524.121398904514</v>
      </c>
      <c r="G2538" t="str">
        <f>VLOOKUP(мпф1[[#This Row],[артикул]],[1]!Таблица213[[code]:[упаковка]],4,FALSE)</f>
        <v>ОХЛ</v>
      </c>
      <c r="H2538" t="str">
        <f>VLOOKUP(мпф1[[#This Row],[артикул]],[1]!Таблица213[[code]:[упаковка]],5,FALSE)</f>
        <v>филе</v>
      </c>
      <c r="I2538" s="7" cm="1">
        <f t="array" ref="I2538">INDEX('[1]прайс ЗПП'!$A$1:$D$1080,MATCH(1,(мпф1[[#This Row],[артикул]]='[1]прайс ЗПП'!$B$1:$B$1080)*(мпф1[[#This Row],[Source.Name.1]]='[1]прайс ЗПП'!$A$1:$A$1080),0),4)</f>
        <v>1085.2045646753345</v>
      </c>
      <c r="J2538" s="7">
        <f>мпф1[[#This Row],[цена]]*мпф1[[#This Row],[объем]]</f>
        <v>60255029.991678596</v>
      </c>
      <c r="K2538" s="7">
        <v>182.68298711228744</v>
      </c>
      <c r="L2538" t="s">
        <v>187</v>
      </c>
    </row>
    <row r="2539" spans="1:12" x14ac:dyDescent="0.35">
      <c r="A2539" t="s">
        <v>153</v>
      </c>
      <c r="B2539" t="s">
        <v>162</v>
      </c>
      <c r="C2539" t="s">
        <v>25</v>
      </c>
      <c r="D2539">
        <f>VLOOKUP(мпф1[[#This Row],[Номенклатура]],[1]!Таблица213[[product_name]:[упаковка]],7,FALSE)</f>
        <v>727</v>
      </c>
      <c r="E2539" t="s">
        <v>38</v>
      </c>
      <c r="F2539" s="7">
        <v>1722.0663701380622</v>
      </c>
      <c r="G2539" t="str">
        <f>VLOOKUP(мпф1[[#This Row],[артикул]],[1]!Таблица213[[code]:[упаковка]],4,FALSE)</f>
        <v>ОХЛ</v>
      </c>
      <c r="H2539" t="str">
        <f>VLOOKUP(мпф1[[#This Row],[артикул]],[1]!Таблица213[[code]:[упаковка]],5,FALSE)</f>
        <v>грудка</v>
      </c>
      <c r="I2539" s="7" cm="1">
        <f t="array" ref="I2539">INDEX('[1]прайс ЗПП'!$A$1:$D$1080,MATCH(1,(мпф1[[#This Row],[артикул]]='[1]прайс ЗПП'!$B$1:$B$1080)*(мпф1[[#This Row],[Source.Name.1]]='[1]прайс ЗПП'!$A$1:$A$1080),0),4)</f>
        <v>892.93733955066887</v>
      </c>
      <c r="J2539" s="7">
        <f>мпф1[[#This Row],[цена]]*мпф1[[#This Row],[объем]]</f>
        <v>1537697.3630807586</v>
      </c>
      <c r="K2539" s="7">
        <v>185.55140037440444</v>
      </c>
      <c r="L2539" t="s">
        <v>187</v>
      </c>
    </row>
    <row r="2540" spans="1:12" x14ac:dyDescent="0.35">
      <c r="A2540" t="s">
        <v>153</v>
      </c>
      <c r="B2540" t="s">
        <v>162</v>
      </c>
      <c r="C2540" t="s">
        <v>25</v>
      </c>
      <c r="D2540">
        <f>VLOOKUP(мпф1[[#This Row],[Номенклатура]],[1]!Таблица213[[product_name]:[упаковка]],7,FALSE)</f>
        <v>725</v>
      </c>
      <c r="E2540" t="s">
        <v>78</v>
      </c>
      <c r="F2540" s="7">
        <v>4603.6698915620918</v>
      </c>
      <c r="G2540" t="str">
        <f>VLOOKUP(мпф1[[#This Row],[артикул]],[1]!Таблица213[[code]:[упаковка]],4,FALSE)</f>
        <v>ОХЛ</v>
      </c>
      <c r="H2540" t="str">
        <f>VLOOKUP(мпф1[[#This Row],[артикул]],[1]!Таблица213[[code]:[упаковка]],5,FALSE)</f>
        <v>грудка</v>
      </c>
      <c r="I2540" s="7" cm="1">
        <f t="array" ref="I2540">INDEX('[1]прайс ЗПП'!$A$1:$D$1080,MATCH(1,(мпф1[[#This Row],[артикул]]='[1]прайс ЗПП'!$B$1:$B$1080)*(мпф1[[#This Row],[Source.Name.1]]='[1]прайс ЗПП'!$A$1:$A$1080),0),4)</f>
        <v>866.88872982978717</v>
      </c>
      <c r="J2540" s="7">
        <f>мпф1[[#This Row],[цена]]*мпф1[[#This Row],[объем]]</f>
        <v>3990869.5448518959</v>
      </c>
      <c r="K2540" s="7">
        <v>4715.7378290876068</v>
      </c>
      <c r="L2540" t="s">
        <v>187</v>
      </c>
    </row>
    <row r="2541" spans="1:12" x14ac:dyDescent="0.35">
      <c r="A2541" t="s">
        <v>153</v>
      </c>
      <c r="B2541" t="s">
        <v>162</v>
      </c>
      <c r="C2541" t="s">
        <v>25</v>
      </c>
      <c r="D2541">
        <f>VLOOKUP(мпф1[[#This Row],[Номенклатура]],[1]!Таблица213[[product_name]:[упаковка]],7,FALSE)</f>
        <v>720</v>
      </c>
      <c r="E2541" t="s">
        <v>40</v>
      </c>
      <c r="F2541" s="7">
        <v>1726.2879973991437</v>
      </c>
      <c r="G2541" t="str">
        <f>VLOOKUP(мпф1[[#This Row],[артикул]],[1]!Таблица213[[code]:[упаковка]],4,FALSE)</f>
        <v>ОХЛ</v>
      </c>
      <c r="H2541" t="str">
        <f>VLOOKUP(мпф1[[#This Row],[артикул]],[1]!Таблица213[[code]:[упаковка]],5,FALSE)</f>
        <v>половинка</v>
      </c>
      <c r="I2541" s="7" cm="1">
        <f t="array" ref="I2541">INDEX('[1]прайс ЗПП'!$A$1:$D$1080,MATCH(1,(мпф1[[#This Row],[артикул]]='[1]прайс ЗПП'!$B$1:$B$1080)*(мпф1[[#This Row],[Source.Name.1]]='[1]прайс ЗПП'!$A$1:$A$1080),0),4)</f>
        <v>839.45979786169073</v>
      </c>
      <c r="J2541" s="7">
        <f>мпф1[[#This Row],[цена]]*мпф1[[#This Row],[объем]]</f>
        <v>1449149.3733477481</v>
      </c>
      <c r="K2541" s="7">
        <v>780.38827473994832</v>
      </c>
      <c r="L2541" t="s">
        <v>187</v>
      </c>
    </row>
    <row r="2542" spans="1:12" x14ac:dyDescent="0.35">
      <c r="A2542" t="s">
        <v>153</v>
      </c>
      <c r="B2542" t="s">
        <v>162</v>
      </c>
      <c r="C2542" t="s">
        <v>25</v>
      </c>
      <c r="D2542">
        <f>VLOOKUP(мпф1[[#This Row],[Номенклатура]],[1]!Таблица213[[product_name]:[упаковка]],7,FALSE)</f>
        <v>721</v>
      </c>
      <c r="E2542" t="s">
        <v>183</v>
      </c>
      <c r="F2542" s="7">
        <v>1720.4333384932359</v>
      </c>
      <c r="G2542" t="str">
        <f>VLOOKUP(мпф1[[#This Row],[артикул]],[1]!Таблица213[[code]:[упаковка]],4,FALSE)</f>
        <v>ОХЛ</v>
      </c>
      <c r="H2542" t="str">
        <f>VLOOKUP(мпф1[[#This Row],[артикул]],[1]!Таблица213[[code]:[упаковка]],5,FALSE)</f>
        <v>половинка</v>
      </c>
      <c r="I2542" s="7" cm="1">
        <f t="array" ref="I2542">INDEX('[1]прайс ЗПП'!$A$1:$D$1080,MATCH(1,(мпф1[[#This Row],[артикул]]='[1]прайс ЗПП'!$B$1:$B$1080)*(мпф1[[#This Row],[Source.Name.1]]='[1]прайс ЗПП'!$A$1:$A$1080),0),4)</f>
        <v>823.36509787229079</v>
      </c>
      <c r="J2542" s="7">
        <f>мпф1[[#This Row],[цена]]*мпф1[[#This Row],[объем]]</f>
        <v>1416544.7641312352</v>
      </c>
      <c r="K2542" s="7">
        <v>1691.1497650918027</v>
      </c>
      <c r="L2542" t="s">
        <v>187</v>
      </c>
    </row>
    <row r="2543" spans="1:12" x14ac:dyDescent="0.35">
      <c r="A2543" t="s">
        <v>153</v>
      </c>
      <c r="B2543" t="s">
        <v>162</v>
      </c>
      <c r="C2543" t="s">
        <v>25</v>
      </c>
      <c r="D2543">
        <f>VLOOKUP(мпф1[[#This Row],[Номенклатура]],[1]!Таблица213[[product_name]:[упаковка]],7,FALSE)</f>
        <v>29</v>
      </c>
      <c r="E2543" t="s">
        <v>79</v>
      </c>
      <c r="F2543" s="7">
        <v>1603.7583502969276</v>
      </c>
      <c r="G2543" t="str">
        <f>VLOOKUP(мпф1[[#This Row],[артикул]],[1]!Таблица213[[code]:[упаковка]],4,FALSE)</f>
        <v>ОХЛ</v>
      </c>
      <c r="H2543" t="str">
        <f>VLOOKUP(мпф1[[#This Row],[артикул]],[1]!Таблица213[[code]:[упаковка]],5,FALSE)</f>
        <v>табак</v>
      </c>
      <c r="I2543" s="7" cm="1">
        <f t="array" ref="I2543">INDEX('[1]прайс ЗПП'!$A$1:$D$1080,MATCH(1,(мпф1[[#This Row],[артикул]]='[1]прайс ЗПП'!$B$1:$B$1080)*(мпф1[[#This Row],[Source.Name.1]]='[1]прайс ЗПП'!$A$1:$A$1080),0),4)</f>
        <v>758.87469332072919</v>
      </c>
      <c r="J2543" s="7">
        <f>мпф1[[#This Row],[цена]]*мпф1[[#This Row],[объем]]</f>
        <v>1217051.6262421396</v>
      </c>
      <c r="K2543" s="7">
        <v>1703.860495097689</v>
      </c>
      <c r="L2543" t="s">
        <v>187</v>
      </c>
    </row>
    <row r="2544" spans="1:12" x14ac:dyDescent="0.35">
      <c r="A2544" t="s">
        <v>153</v>
      </c>
      <c r="B2544" t="s">
        <v>162</v>
      </c>
      <c r="C2544" t="s">
        <v>25</v>
      </c>
      <c r="D2544">
        <f>VLOOKUP(мпф1[[#This Row],[Номенклатура]],[1]!Таблица213[[product_name]:[упаковка]],7,FALSE)</f>
        <v>30</v>
      </c>
      <c r="E2544" t="s">
        <v>80</v>
      </c>
      <c r="F2544" s="7">
        <v>14939.62586315061</v>
      </c>
      <c r="G2544" t="str">
        <f>VLOOKUP(мпф1[[#This Row],[артикул]],[1]!Таблица213[[code]:[упаковка]],4,FALSE)</f>
        <v>ОХЛ</v>
      </c>
      <c r="H2544" t="str">
        <f>VLOOKUP(мпф1[[#This Row],[артикул]],[1]!Таблица213[[code]:[упаковка]],5,FALSE)</f>
        <v>рагу</v>
      </c>
      <c r="I2544" s="7" cm="1">
        <f t="array" ref="I2544">INDEX('[1]прайс ЗПП'!$A$1:$D$1080,MATCH(1,(мпф1[[#This Row],[артикул]]='[1]прайс ЗПП'!$B$1:$B$1080)*(мпф1[[#This Row],[Source.Name.1]]='[1]прайс ЗПП'!$A$1:$A$1080),0),4)</f>
        <v>714.38712156939914</v>
      </c>
      <c r="J2544" s="7">
        <f>мпф1[[#This Row],[цена]]*мпф1[[#This Row],[объем]]</f>
        <v>10672676.317699915</v>
      </c>
      <c r="K2544" s="7">
        <v>1073.1575972915732</v>
      </c>
      <c r="L2544" t="s">
        <v>187</v>
      </c>
    </row>
    <row r="2545" spans="1:12" x14ac:dyDescent="0.35">
      <c r="A2545" t="s">
        <v>153</v>
      </c>
      <c r="B2545" t="s">
        <v>162</v>
      </c>
      <c r="C2545" t="s">
        <v>25</v>
      </c>
      <c r="D2545">
        <f>VLOOKUP(мпф1[[#This Row],[Номенклатура]],[1]!Таблица213[[product_name]:[упаковка]],7,FALSE)</f>
        <v>781</v>
      </c>
      <c r="E2545" t="s">
        <v>188</v>
      </c>
      <c r="F2545" s="7">
        <v>2294.2944587526777</v>
      </c>
      <c r="G2545" t="str">
        <f>VLOOKUP(мпф1[[#This Row],[артикул]],[1]!Таблица213[[code]:[упаковка]],4,FALSE)</f>
        <v>ОХЛ</v>
      </c>
      <c r="H2545" t="str">
        <f>VLOOKUP(мпф1[[#This Row],[артикул]],[1]!Таблица213[[code]:[упаковка]],5,FALSE)</f>
        <v>спинка</v>
      </c>
      <c r="I2545" s="7" cm="1">
        <f t="array" ref="I2545">INDEX('[1]прайс ЗПП'!$A$1:$D$1080,MATCH(1,(мпф1[[#This Row],[артикул]]='[1]прайс ЗПП'!$B$1:$B$1080)*(мпф1[[#This Row],[Source.Name.1]]='[1]прайс ЗПП'!$A$1:$A$1080),0),4)</f>
        <v>365.5711496389743</v>
      </c>
      <c r="J2545" s="7">
        <f>мпф1[[#This Row],[цена]]*мпф1[[#This Row],[объем]]</f>
        <v>838727.86289654463</v>
      </c>
      <c r="K2545" s="7">
        <v>160.41058921821954</v>
      </c>
      <c r="L2545" t="s">
        <v>187</v>
      </c>
    </row>
    <row r="2546" spans="1:12" x14ac:dyDescent="0.35">
      <c r="A2546" t="s">
        <v>153</v>
      </c>
      <c r="B2546" t="s">
        <v>162</v>
      </c>
      <c r="C2546" t="s">
        <v>25</v>
      </c>
      <c r="D2546">
        <f>VLOOKUP(мпф1[[#This Row],[Номенклатура]],[1]!Таблица213[[product_name]:[упаковка]],7,FALSE)</f>
        <v>730</v>
      </c>
      <c r="E2546" t="s">
        <v>45</v>
      </c>
      <c r="F2546" s="7">
        <v>1145.4221959487054</v>
      </c>
      <c r="G2546" t="str">
        <f>VLOOKUP(мпф1[[#This Row],[артикул]],[1]!Таблица213[[code]:[упаковка]],4,FALSE)</f>
        <v>ОХЛ</v>
      </c>
      <c r="H2546" t="str">
        <f>VLOOKUP(мпф1[[#This Row],[артикул]],[1]!Таблица213[[code]:[упаковка]],5,FALSE)</f>
        <v>желудки</v>
      </c>
      <c r="I2546" s="7" cm="1">
        <f t="array" ref="I2546">INDEX('[1]прайс ЗПП'!$A$1:$D$1080,MATCH(1,(мпф1[[#This Row],[артикул]]='[1]прайс ЗПП'!$B$1:$B$1080)*(мпф1[[#This Row],[Source.Name.1]]='[1]прайс ЗПП'!$A$1:$A$1080),0),4)</f>
        <v>562.55065967575126</v>
      </c>
      <c r="J2546" s="7">
        <f>мпф1[[#This Row],[цена]]*мпф1[[#This Row],[объем]]</f>
        <v>644358.01193819183</v>
      </c>
      <c r="K2546" s="7">
        <v>1084.1854044190084</v>
      </c>
      <c r="L2546" t="s">
        <v>187</v>
      </c>
    </row>
    <row r="2547" spans="1:12" x14ac:dyDescent="0.35">
      <c r="A2547" t="s">
        <v>153</v>
      </c>
      <c r="B2547" t="s">
        <v>162</v>
      </c>
      <c r="C2547" t="s">
        <v>25</v>
      </c>
      <c r="D2547">
        <f>VLOOKUP(мпф1[[#This Row],[Номенклатура]],[1]!Таблица213[[product_name]:[упаковка]],7,FALSE)</f>
        <v>731</v>
      </c>
      <c r="E2547" t="s">
        <v>81</v>
      </c>
      <c r="F2547" s="7">
        <v>3449.5265798860328</v>
      </c>
      <c r="G2547" t="str">
        <f>VLOOKUP(мпф1[[#This Row],[артикул]],[1]!Таблица213[[code]:[упаковка]],4,FALSE)</f>
        <v>ОХЛ</v>
      </c>
      <c r="H2547" t="str">
        <f>VLOOKUP(мпф1[[#This Row],[артикул]],[1]!Таблица213[[code]:[упаковка]],5,FALSE)</f>
        <v>желудки</v>
      </c>
      <c r="I2547" s="7" cm="1">
        <f t="array" ref="I2547">INDEX('[1]прайс ЗПП'!$A$1:$D$1080,MATCH(1,(мпф1[[#This Row],[артикул]]='[1]прайс ЗПП'!$B$1:$B$1080)*(мпф1[[#This Row],[Source.Name.1]]='[1]прайс ЗПП'!$A$1:$A$1080),0),4)</f>
        <v>542.28973391121701</v>
      </c>
      <c r="J2547" s="7">
        <f>мпф1[[#This Row],[цена]]*мпф1[[#This Row],[объем]]</f>
        <v>1870642.8511260671</v>
      </c>
      <c r="K2547" s="7">
        <v>958.4902490167691</v>
      </c>
      <c r="L2547" t="s">
        <v>187</v>
      </c>
    </row>
    <row r="2548" spans="1:12" x14ac:dyDescent="0.35">
      <c r="A2548" t="s">
        <v>153</v>
      </c>
      <c r="B2548" t="s">
        <v>162</v>
      </c>
      <c r="C2548" t="s">
        <v>25</v>
      </c>
      <c r="D2548">
        <f>VLOOKUP(мпф1[[#This Row],[Номенклатура]],[1]!Таблица213[[product_name]:[упаковка]],7,FALSE)</f>
        <v>732</v>
      </c>
      <c r="E2548" t="s">
        <v>47</v>
      </c>
      <c r="F2548" s="7">
        <v>1720.6424334541612</v>
      </c>
      <c r="G2548" t="str">
        <f>VLOOKUP(мпф1[[#This Row],[артикул]],[1]!Таблица213[[code]:[упаковка]],4,FALSE)</f>
        <v>ОХЛ</v>
      </c>
      <c r="H2548" t="str">
        <f>VLOOKUP(мпф1[[#This Row],[артикул]],[1]!Таблица213[[code]:[упаковка]],5,FALSE)</f>
        <v>печень</v>
      </c>
      <c r="I2548" s="7" cm="1">
        <f t="array" ref="I2548">INDEX('[1]прайс ЗПП'!$A$1:$D$1080,MATCH(1,(мпф1[[#This Row],[артикул]]='[1]прайс ЗПП'!$B$1:$B$1080)*(мпф1[[#This Row],[Source.Name.1]]='[1]прайс ЗПП'!$A$1:$A$1080),0),4)</f>
        <v>538.22572340599811</v>
      </c>
      <c r="J2548" s="7">
        <f>мпф1[[#This Row],[цена]]*мпф1[[#This Row],[объем]]</f>
        <v>926094.01846892282</v>
      </c>
      <c r="K2548" s="7">
        <v>184.99142786160709</v>
      </c>
      <c r="L2548" t="s">
        <v>187</v>
      </c>
    </row>
    <row r="2549" spans="1:12" x14ac:dyDescent="0.35">
      <c r="A2549" t="s">
        <v>153</v>
      </c>
      <c r="B2549" t="s">
        <v>162</v>
      </c>
      <c r="C2549" t="s">
        <v>25</v>
      </c>
      <c r="D2549">
        <f>VLOOKUP(мпф1[[#This Row],[Номенклатура]],[1]!Таблица213[[product_name]:[упаковка]],7,FALSE)</f>
        <v>733</v>
      </c>
      <c r="E2549" t="s">
        <v>82</v>
      </c>
      <c r="F2549" s="7">
        <v>2871.7101933478489</v>
      </c>
      <c r="G2549" t="str">
        <f>VLOOKUP(мпф1[[#This Row],[артикул]],[1]!Таблица213[[code]:[упаковка]],4,FALSE)</f>
        <v>ОХЛ</v>
      </c>
      <c r="H2549" t="str">
        <f>VLOOKUP(мпф1[[#This Row],[артикул]],[1]!Таблица213[[code]:[упаковка]],5,FALSE)</f>
        <v>печень</v>
      </c>
      <c r="I2549" s="7" cm="1">
        <f t="array" ref="I2549">INDEX('[1]прайс ЗПП'!$A$1:$D$1080,MATCH(1,(мпф1[[#This Row],[артикул]]='[1]прайс ЗПП'!$B$1:$B$1080)*(мпф1[[#This Row],[Source.Name.1]]='[1]прайс ЗПП'!$A$1:$A$1080),0),4)</f>
        <v>516.37476574634809</v>
      </c>
      <c r="J2549" s="7">
        <f>мпф1[[#This Row],[цена]]*мпф1[[#This Row],[объем]]</f>
        <v>1482878.6783813955</v>
      </c>
      <c r="K2549" s="7">
        <v>186.95961613888761</v>
      </c>
      <c r="L2549" t="s">
        <v>187</v>
      </c>
    </row>
    <row r="2550" spans="1:12" x14ac:dyDescent="0.35">
      <c r="A2550" t="s">
        <v>153</v>
      </c>
      <c r="B2550" t="s">
        <v>162</v>
      </c>
      <c r="C2550" t="s">
        <v>25</v>
      </c>
      <c r="D2550">
        <f>VLOOKUP(мпф1[[#This Row],[Номенклатура]],[1]!Таблица213[[product_name]:[упаковка]],7,FALSE)</f>
        <v>734</v>
      </c>
      <c r="E2550" t="s">
        <v>49</v>
      </c>
      <c r="F2550" s="7">
        <v>1673.3633248517147</v>
      </c>
      <c r="G2550" t="str">
        <f>VLOOKUP(мпф1[[#This Row],[артикул]],[1]!Таблица213[[code]:[упаковка]],4,FALSE)</f>
        <v>ОХЛ</v>
      </c>
      <c r="H2550" t="str">
        <f>VLOOKUP(мпф1[[#This Row],[артикул]],[1]!Таблица213[[code]:[упаковка]],5,FALSE)</f>
        <v>сердце</v>
      </c>
      <c r="I2550" s="7" cm="1">
        <f t="array" ref="I2550">INDEX('[1]прайс ЗПП'!$A$1:$D$1080,MATCH(1,(мпф1[[#This Row],[артикул]]='[1]прайс ЗПП'!$B$1:$B$1080)*(мпф1[[#This Row],[Source.Name.1]]='[1]прайс ЗПП'!$A$1:$A$1080),0),4)</f>
        <v>898.93230320001805</v>
      </c>
      <c r="J2550" s="7">
        <f>мпф1[[#This Row],[цена]]*мпф1[[#This Row],[объем]]</f>
        <v>1504240.3476993919</v>
      </c>
      <c r="K2550" s="7">
        <v>184.17673308129648</v>
      </c>
      <c r="L2550" t="s">
        <v>187</v>
      </c>
    </row>
    <row r="2551" spans="1:12" x14ac:dyDescent="0.35">
      <c r="A2551" t="s">
        <v>153</v>
      </c>
      <c r="B2551" t="s">
        <v>162</v>
      </c>
      <c r="C2551" t="s">
        <v>25</v>
      </c>
      <c r="D2551">
        <f>VLOOKUP(мпф1[[#This Row],[Номенклатура]],[1]!Таблица213[[product_name]:[упаковка]],7,FALSE)</f>
        <v>735</v>
      </c>
      <c r="E2551" t="s">
        <v>83</v>
      </c>
      <c r="F2551" s="9">
        <v>1587.5409745435484</v>
      </c>
      <c r="G2551" t="str">
        <f>VLOOKUP(мпф1[[#This Row],[артикул]],[1]!Таблица213[[code]:[упаковка]],4,FALSE)</f>
        <v>ОХЛ</v>
      </c>
      <c r="H2551" t="str">
        <f>VLOOKUP(мпф1[[#This Row],[артикул]],[1]!Таблица213[[code]:[упаковка]],5,FALSE)</f>
        <v>сердце</v>
      </c>
      <c r="I2551" s="7" cm="1">
        <f t="array" ref="I2551">INDEX('[1]прайс ЗПП'!$A$1:$D$1080,MATCH(1,(мпф1[[#This Row],[артикул]]='[1]прайс ЗПП'!$B$1:$B$1080)*(мпф1[[#This Row],[Source.Name.1]]='[1]прайс ЗПП'!$A$1:$A$1080),0),4)</f>
        <v>874.31230900712865</v>
      </c>
      <c r="J2551" s="7">
        <f>мпф1[[#This Row],[цена]]*мпф1[[#This Row],[объем]]</f>
        <v>1388006.615096597</v>
      </c>
      <c r="K2551" s="7">
        <v>6602.4</v>
      </c>
      <c r="L2551" t="s">
        <v>187</v>
      </c>
    </row>
    <row r="2552" spans="1:12" x14ac:dyDescent="0.35">
      <c r="A2552" t="s">
        <v>153</v>
      </c>
      <c r="B2552" t="s">
        <v>162</v>
      </c>
      <c r="C2552" t="s">
        <v>25</v>
      </c>
      <c r="D2552">
        <f>VLOOKUP(мпф1[[#This Row],[Номенклатура]],[1]!Таблица213[[product_name]:[упаковка]],7,FALSE)</f>
        <v>941</v>
      </c>
      <c r="E2552" t="s">
        <v>51</v>
      </c>
      <c r="F2552" s="7">
        <v>229.91614908399657</v>
      </c>
      <c r="G2552" t="str">
        <f>VLOOKUP(мпф1[[#This Row],[артикул]],[1]!Таблица213[[code]:[упаковка]],4,FALSE)</f>
        <v>ОХЛ</v>
      </c>
      <c r="H2552" t="str">
        <f>VLOOKUP(мпф1[[#This Row],[артикул]],[1]!Таблица213[[code]:[упаковка]],5,FALSE)</f>
        <v>бедро</v>
      </c>
      <c r="I2552" s="7" cm="1">
        <f t="array" ref="I2552">INDEX('[1]прайс ЗПП'!$A$1:$D$1080,MATCH(1,(мпф1[[#This Row],[артикул]]='[1]прайс ЗПП'!$B$1:$B$1080)*(мпф1[[#This Row],[Source.Name.1]]='[1]прайс ЗПП'!$A$1:$A$1080),0),4)</f>
        <v>923.12057046851839</v>
      </c>
      <c r="J2552" s="7">
        <f>мпф1[[#This Row],[цена]]*мпф1[[#This Row],[объем]]</f>
        <v>212240.32670234385</v>
      </c>
      <c r="K2552" s="7">
        <v>2970</v>
      </c>
      <c r="L2552" t="s">
        <v>187</v>
      </c>
    </row>
    <row r="2553" spans="1:12" x14ac:dyDescent="0.35">
      <c r="A2553" t="s">
        <v>153</v>
      </c>
      <c r="B2553" t="s">
        <v>162</v>
      </c>
      <c r="C2553" t="s">
        <v>25</v>
      </c>
      <c r="D2553">
        <f>VLOOKUP(мпф1[[#This Row],[Номенклатура]],[1]!Таблица213[[product_name]:[упаковка]],7,FALSE)</f>
        <v>942</v>
      </c>
      <c r="E2553" t="s">
        <v>52</v>
      </c>
      <c r="F2553" s="7">
        <v>229.91614908399654</v>
      </c>
      <c r="G2553" t="str">
        <f>VLOOKUP(мпф1[[#This Row],[артикул]],[1]!Таблица213[[code]:[упаковка]],4,FALSE)</f>
        <v>ОХЛ</v>
      </c>
      <c r="H2553" t="str">
        <f>VLOOKUP(мпф1[[#This Row],[артикул]],[1]!Таблица213[[code]:[упаковка]],5,FALSE)</f>
        <v>крыло</v>
      </c>
      <c r="I2553" s="7" cm="1">
        <f t="array" ref="I2553">INDEX('[1]прайс ЗПП'!$A$1:$D$1080,MATCH(1,(мпф1[[#This Row],[артикул]]='[1]прайс ЗПП'!$B$1:$B$1080)*(мпф1[[#This Row],[Source.Name.1]]='[1]прайс ЗПП'!$A$1:$A$1080),0),4)</f>
        <v>906.95883030583582</v>
      </c>
      <c r="J2553" s="7">
        <f>мпф1[[#This Row],[цена]]*мпф1[[#This Row],[объем]]</f>
        <v>208524.48164164368</v>
      </c>
      <c r="K2553" s="7">
        <v>3627.3</v>
      </c>
      <c r="L2553" t="s">
        <v>187</v>
      </c>
    </row>
    <row r="2554" spans="1:12" x14ac:dyDescent="0.35">
      <c r="A2554" t="s">
        <v>153</v>
      </c>
      <c r="B2554" t="s">
        <v>162</v>
      </c>
      <c r="C2554" t="s">
        <v>25</v>
      </c>
      <c r="D2554">
        <f>VLOOKUP(мпф1[[#This Row],[Номенклатура]],[1]!Таблица213[[product_name]:[упаковка]],7,FALSE)</f>
        <v>204</v>
      </c>
      <c r="E2554" t="s">
        <v>84</v>
      </c>
      <c r="F2554" s="7">
        <v>5749.8340804910786</v>
      </c>
      <c r="G2554" t="str">
        <f>VLOOKUP(мпф1[[#This Row],[артикул]],[1]!Таблица213[[code]:[упаковка]],4,FALSE)</f>
        <v>ОХЛ</v>
      </c>
      <c r="H2554" t="str">
        <f>VLOOKUP(мпф1[[#This Row],[артикул]],[1]!Таблица213[[code]:[упаковка]],5,FALSE)</f>
        <v>крыло</v>
      </c>
      <c r="I2554" s="7" cm="1">
        <f t="array" ref="I2554">INDEX('[1]прайс ЗПП'!$A$1:$D$1080,MATCH(1,(мпф1[[#This Row],[артикул]]='[1]прайс ЗПП'!$B$1:$B$1080)*(мпф1[[#This Row],[Source.Name.1]]='[1]прайс ЗПП'!$A$1:$A$1080),0),4)</f>
        <v>851.50169777110875</v>
      </c>
      <c r="J2554" s="7">
        <f>мпф1[[#This Row],[цена]]*мпф1[[#This Row],[объем]]</f>
        <v>4895993.4814403355</v>
      </c>
      <c r="K2554" s="7">
        <v>4395.87</v>
      </c>
      <c r="L2554" t="s">
        <v>187</v>
      </c>
    </row>
    <row r="2555" spans="1:12" x14ac:dyDescent="0.35">
      <c r="A2555" t="s">
        <v>153</v>
      </c>
      <c r="B2555" t="s">
        <v>162</v>
      </c>
      <c r="C2555" t="s">
        <v>25</v>
      </c>
      <c r="D2555">
        <f>VLOOKUP(мпф1[[#This Row],[Номенклатура]],[1]!Таблица213[[product_name]:[упаковка]],7,FALSE)</f>
        <v>959</v>
      </c>
      <c r="E2555" t="s">
        <v>85</v>
      </c>
      <c r="F2555" s="7">
        <v>923.9240714798874</v>
      </c>
      <c r="G2555" t="str">
        <f>VLOOKUP(мпф1[[#This Row],[артикул]],[1]!Таблица213[[code]:[упаковка]],4,FALSE)</f>
        <v>ОХЛ</v>
      </c>
      <c r="H2555" t="str">
        <f>VLOOKUP(мпф1[[#This Row],[артикул]],[1]!Таблица213[[code]:[упаковка]],5,FALSE)</f>
        <v>табак</v>
      </c>
      <c r="I2555" s="7" cm="1">
        <f t="array" ref="I2555">INDEX('[1]прайс ЗПП'!$A$1:$D$1080,MATCH(1,(мпф1[[#This Row],[артикул]]='[1]прайс ЗПП'!$B$1:$B$1080)*(мпф1[[#This Row],[Source.Name.1]]='[1]прайс ЗПП'!$A$1:$A$1080),0),4)</f>
        <v>683.37273840673231</v>
      </c>
      <c r="J2555" s="7">
        <f>мпф1[[#This Row],[цена]]*мпф1[[#This Row],[объем]]</f>
        <v>631384.52280710812</v>
      </c>
      <c r="K2555" s="7">
        <v>19240.68</v>
      </c>
      <c r="L2555" t="s">
        <v>187</v>
      </c>
    </row>
    <row r="2556" spans="1:12" x14ac:dyDescent="0.35">
      <c r="A2556" t="s">
        <v>153</v>
      </c>
      <c r="B2556" t="s">
        <v>162</v>
      </c>
      <c r="C2556" t="s">
        <v>25</v>
      </c>
      <c r="D2556">
        <f>VLOOKUP(мпф1[[#This Row],[Номенклатура]],[1]!Таблица213[[product_name]:[упаковка]],7,FALSE)</f>
        <v>952</v>
      </c>
      <c r="E2556" t="s">
        <v>86</v>
      </c>
      <c r="F2556" s="7">
        <v>2069.5997674864466</v>
      </c>
      <c r="G2556" t="str">
        <f>VLOOKUP(мпф1[[#This Row],[артикул]],[1]!Таблица213[[code]:[упаковка]],4,FALSE)</f>
        <v>ОХЛ</v>
      </c>
      <c r="H2556" t="str">
        <f>VLOOKUP(мпф1[[#This Row],[артикул]],[1]!Таблица213[[code]:[упаковка]],5,FALSE)</f>
        <v>голень</v>
      </c>
      <c r="I2556" s="7" cm="1">
        <f t="array" ref="I2556">INDEX('[1]прайс ЗПП'!$A$1:$D$1080,MATCH(1,(мпф1[[#This Row],[артикул]]='[1]прайс ЗПП'!$B$1:$B$1080)*(мпф1[[#This Row],[Source.Name.1]]='[1]прайс ЗПП'!$A$1:$A$1080),0),4)</f>
        <v>893.5902726823731</v>
      </c>
      <c r="J2556" s="7">
        <f>мпф1[[#This Row],[цена]]*мпф1[[#This Row],[объем]]</f>
        <v>1849374.2205715897</v>
      </c>
      <c r="K2556" s="7">
        <v>3294.277</v>
      </c>
      <c r="L2556" t="s">
        <v>187</v>
      </c>
    </row>
    <row r="2557" spans="1:12" x14ac:dyDescent="0.35">
      <c r="A2557" t="s">
        <v>153</v>
      </c>
      <c r="B2557" t="s">
        <v>162</v>
      </c>
      <c r="C2557" t="s">
        <v>25</v>
      </c>
      <c r="D2557">
        <f>VLOOKUP(мпф1[[#This Row],[Номенклатура]],[1]!Таблица213[[product_name]:[упаковка]],7,FALSE)</f>
        <v>953</v>
      </c>
      <c r="E2557" t="s">
        <v>87</v>
      </c>
      <c r="F2557" s="7">
        <v>2064.5786498026773</v>
      </c>
      <c r="G2557" t="str">
        <f>VLOOKUP(мпф1[[#This Row],[артикул]],[1]!Таблица213[[code]:[упаковка]],4,FALSE)</f>
        <v>ОХЛ</v>
      </c>
      <c r="H2557" t="str">
        <f>VLOOKUP(мпф1[[#This Row],[артикул]],[1]!Таблица213[[code]:[упаковка]],5,FALSE)</f>
        <v>бедро</v>
      </c>
      <c r="I2557" s="7" cm="1">
        <f t="array" ref="I2557">INDEX('[1]прайс ЗПП'!$A$1:$D$1080,MATCH(1,(мпф1[[#This Row],[артикул]]='[1]прайс ЗПП'!$B$1:$B$1080)*(мпф1[[#This Row],[Source.Name.1]]='[1]прайс ЗПП'!$A$1:$A$1080),0),4)</f>
        <v>908.058875655311</v>
      </c>
      <c r="J2557" s="7">
        <f>мпф1[[#This Row],[цена]]*мпф1[[#This Row],[объем]]</f>
        <v>1874758.9674417793</v>
      </c>
      <c r="K2557" s="7">
        <v>6593.84</v>
      </c>
      <c r="L2557" t="s">
        <v>187</v>
      </c>
    </row>
    <row r="2558" spans="1:12" x14ac:dyDescent="0.35">
      <c r="A2558" t="s">
        <v>153</v>
      </c>
      <c r="B2558" t="s">
        <v>162</v>
      </c>
      <c r="C2558" t="s">
        <v>25</v>
      </c>
      <c r="D2558">
        <f>VLOOKUP(мпф1[[#This Row],[Номенклатура]],[1]!Таблица213[[product_name]:[упаковка]],7,FALSE)</f>
        <v>958</v>
      </c>
      <c r="E2558" t="s">
        <v>58</v>
      </c>
      <c r="F2558" s="7">
        <v>1150.8991194644341</v>
      </c>
      <c r="G2558" t="str">
        <f>VLOOKUP(мпф1[[#This Row],[артикул]],[1]!Таблица213[[code]:[упаковка]],4,FALSE)</f>
        <v>ОХЛ</v>
      </c>
      <c r="H2558" t="str">
        <f>VLOOKUP(мпф1[[#This Row],[артикул]],[1]!Таблица213[[code]:[упаковка]],5,FALSE)</f>
        <v>табак</v>
      </c>
      <c r="I2558" s="7" cm="1">
        <f t="array" ref="I2558">INDEX('[1]прайс ЗПП'!$A$1:$D$1080,MATCH(1,(мпф1[[#This Row],[артикул]]='[1]прайс ЗПП'!$B$1:$B$1080)*(мпф1[[#This Row],[Source.Name.1]]='[1]прайс ЗПП'!$A$1:$A$1080),0),4)</f>
        <v>781.01654067386187</v>
      </c>
      <c r="J2558" s="7">
        <f>мпф1[[#This Row],[цена]]*мпф1[[#This Row],[объем]]</f>
        <v>898871.24894870596</v>
      </c>
      <c r="K2558" s="7">
        <v>3847.125</v>
      </c>
      <c r="L2558" t="s">
        <v>187</v>
      </c>
    </row>
    <row r="2559" spans="1:12" x14ac:dyDescent="0.35">
      <c r="A2559" t="s">
        <v>153</v>
      </c>
      <c r="B2559" t="s">
        <v>162</v>
      </c>
      <c r="C2559" t="s">
        <v>25</v>
      </c>
      <c r="D2559">
        <f>VLOOKUP(мпф1[[#This Row],[Номенклатура]],[1]!Таблица213[[product_name]:[упаковка]],7,FALSE)</f>
        <v>205</v>
      </c>
      <c r="E2559" t="s">
        <v>88</v>
      </c>
      <c r="F2559" s="7">
        <v>226.05708490482021</v>
      </c>
      <c r="G2559" t="str">
        <f>VLOOKUP(мпф1[[#This Row],[артикул]],[1]!Таблица213[[code]:[упаковка]],4,FALSE)</f>
        <v>ОХЛ</v>
      </c>
      <c r="H2559" t="str">
        <f>VLOOKUP(мпф1[[#This Row],[артикул]],[1]!Таблица213[[code]:[упаковка]],5,FALSE)</f>
        <v>рагу</v>
      </c>
      <c r="I2559" s="7" cm="1">
        <f t="array" ref="I2559">INDEX('[1]прайс ЗПП'!$A$1:$D$1080,MATCH(1,(мпф1[[#This Row],[артикул]]='[1]прайс ЗПП'!$B$1:$B$1080)*(мпф1[[#This Row],[Source.Name.1]]='[1]прайс ЗПП'!$A$1:$A$1080),0),4)</f>
        <v>603.7807486671885</v>
      </c>
      <c r="J2559" s="7">
        <f>мпф1[[#This Row],[цена]]*мпф1[[#This Row],[объем]]</f>
        <v>136488.91596535454</v>
      </c>
      <c r="K2559" s="7">
        <v>8249.2800000000007</v>
      </c>
      <c r="L2559" t="s">
        <v>187</v>
      </c>
    </row>
    <row r="2560" spans="1:12" x14ac:dyDescent="0.35">
      <c r="A2560" t="s">
        <v>153</v>
      </c>
      <c r="B2560" t="s">
        <v>162</v>
      </c>
      <c r="C2560" t="s">
        <v>25</v>
      </c>
      <c r="D2560">
        <f>VLOOKUP(мпф1[[#This Row],[Номенклатура]],[1]!Таблица213[[product_name]:[упаковка]],7,FALSE)</f>
        <v>961</v>
      </c>
      <c r="E2560" t="s">
        <v>89</v>
      </c>
      <c r="F2560" s="7">
        <v>1144.0996556337082</v>
      </c>
      <c r="G2560" t="str">
        <f>VLOOKUP(мпф1[[#This Row],[артикул]],[1]!Таблица213[[code]:[упаковка]],4,FALSE)</f>
        <v>ОХЛ</v>
      </c>
      <c r="H2560" t="str">
        <f>VLOOKUP(мпф1[[#This Row],[артикул]],[1]!Таблица213[[code]:[упаковка]],5,FALSE)</f>
        <v>табак</v>
      </c>
      <c r="I2560" s="7" cm="1">
        <f t="array" ref="I2560">INDEX('[1]прайс ЗПП'!$A$1:$D$1080,MATCH(1,(мпф1[[#This Row],[артикул]]='[1]прайс ЗПП'!$B$1:$B$1080)*(мпф1[[#This Row],[Source.Name.1]]='[1]прайс ЗПП'!$A$1:$A$1080),0),4)</f>
        <v>771.81844053102043</v>
      </c>
      <c r="J2560" s="7">
        <f>мпф1[[#This Row],[цена]]*мпф1[[#This Row],[объем]]</f>
        <v>883037.21202328615</v>
      </c>
      <c r="K2560" s="7">
        <v>548.09999999999991</v>
      </c>
      <c r="L2560" t="s">
        <v>187</v>
      </c>
    </row>
    <row r="2561" spans="1:12" x14ac:dyDescent="0.35">
      <c r="A2561" t="s">
        <v>153</v>
      </c>
      <c r="B2561" t="s">
        <v>162</v>
      </c>
      <c r="C2561" t="s">
        <v>25</v>
      </c>
      <c r="D2561">
        <f>VLOOKUP(мпф1[[#This Row],[Номенклатура]],[1]!Таблица213[[product_name]:[упаковка]],7,FALSE)</f>
        <v>960</v>
      </c>
      <c r="E2561" t="s">
        <v>189</v>
      </c>
      <c r="F2561" s="7">
        <v>1150.4873727744323</v>
      </c>
      <c r="G2561" t="str">
        <f>VLOOKUP(мпф1[[#This Row],[артикул]],[1]!Таблица213[[code]:[упаковка]],4,FALSE)</f>
        <v>ОХЛ</v>
      </c>
      <c r="H2561" t="str">
        <f>VLOOKUP(мпф1[[#This Row],[артикул]],[1]!Таблица213[[code]:[упаковка]],5,FALSE)</f>
        <v>крыло</v>
      </c>
      <c r="I2561" s="7" cm="1">
        <f t="array" ref="I2561">INDEX('[1]прайс ЗПП'!$A$1:$D$1080,MATCH(1,(мпф1[[#This Row],[артикул]]='[1]прайс ЗПП'!$B$1:$B$1080)*(мпф1[[#This Row],[Source.Name.1]]='[1]прайс ЗПП'!$A$1:$A$1080),0),4)</f>
        <v>856.64752144057138</v>
      </c>
      <c r="J2561" s="7">
        <f>мпф1[[#This Row],[цена]]*мпф1[[#This Row],[объем]]</f>
        <v>985562.15633589216</v>
      </c>
      <c r="K2561" s="7">
        <v>6602.4</v>
      </c>
      <c r="L2561" t="s">
        <v>187</v>
      </c>
    </row>
    <row r="2562" spans="1:12" x14ac:dyDescent="0.35">
      <c r="A2562" t="s">
        <v>153</v>
      </c>
      <c r="B2562" t="s">
        <v>162</v>
      </c>
      <c r="C2562" t="s">
        <v>25</v>
      </c>
      <c r="D2562">
        <f>VLOOKUP(мпф1[[#This Row],[Номенклатура]],[1]!Таблица213[[product_name]:[упаковка]],7,FALSE)</f>
        <v>1064</v>
      </c>
      <c r="E2562" t="s">
        <v>62</v>
      </c>
      <c r="F2562" s="7">
        <v>228.61360827413503</v>
      </c>
      <c r="G2562" t="str">
        <f>VLOOKUP(мпф1[[#This Row],[артикул]],[1]!Таблица213[[code]:[упаковка]],4,FALSE)</f>
        <v>ОХЛ</v>
      </c>
      <c r="H2562" t="str">
        <f>VLOOKUP(мпф1[[#This Row],[артикул]],[1]!Таблица213[[code]:[упаковка]],5,FALSE)</f>
        <v>бедро</v>
      </c>
      <c r="I2562" s="7" cm="1">
        <f t="array" ref="I2562">INDEX('[1]прайс ЗПП'!$A$1:$D$1080,MATCH(1,(мпф1[[#This Row],[артикул]]='[1]прайс ЗПП'!$B$1:$B$1080)*(мпф1[[#This Row],[Source.Name.1]]='[1]прайс ЗПП'!$A$1:$A$1080),0),4)</f>
        <v>877.24064130277009</v>
      </c>
      <c r="J2562" s="7">
        <f>мпф1[[#This Row],[цена]]*мпф1[[#This Row],[объем]]</f>
        <v>200549.14833294248</v>
      </c>
      <c r="K2562" s="7">
        <v>4944.74</v>
      </c>
      <c r="L2562" t="s">
        <v>187</v>
      </c>
    </row>
    <row r="2563" spans="1:12" x14ac:dyDescent="0.35">
      <c r="A2563" t="s">
        <v>153</v>
      </c>
      <c r="B2563" t="s">
        <v>162</v>
      </c>
      <c r="C2563" t="s">
        <v>25</v>
      </c>
      <c r="D2563">
        <f>VLOOKUP(мпф1[[#This Row],[Номенклатура]],[1]!Таблица213[[product_name]:[упаковка]],7,FALSE)</f>
        <v>1066</v>
      </c>
      <c r="E2563" t="s">
        <v>63</v>
      </c>
      <c r="F2563" s="7">
        <v>230.29147155151807</v>
      </c>
      <c r="G2563" t="str">
        <f>VLOOKUP(мпф1[[#This Row],[артикул]],[1]!Таблица213[[code]:[упаковка]],4,FALSE)</f>
        <v>ОХЛ</v>
      </c>
      <c r="H2563" t="str">
        <f>VLOOKUP(мпф1[[#This Row],[артикул]],[1]!Таблица213[[code]:[упаковка]],5,FALSE)</f>
        <v>бедро</v>
      </c>
      <c r="I2563" s="7" cm="1">
        <f t="array" ref="I2563">INDEX('[1]прайс ЗПП'!$A$1:$D$1080,MATCH(1,(мпф1[[#This Row],[артикул]]='[1]прайс ЗПП'!$B$1:$B$1080)*(мпф1[[#This Row],[Source.Name.1]]='[1]прайс ЗПП'!$A$1:$A$1080),0),4)</f>
        <v>882.12756304617528</v>
      </c>
      <c r="J2563" s="7">
        <f>мпф1[[#This Row],[цена]]*мпф1[[#This Row],[объем]]</f>
        <v>203146.45459005825</v>
      </c>
      <c r="K2563" s="7">
        <v>19237.5</v>
      </c>
      <c r="L2563" t="s">
        <v>187</v>
      </c>
    </row>
    <row r="2564" spans="1:12" x14ac:dyDescent="0.35">
      <c r="A2564" t="s">
        <v>153</v>
      </c>
      <c r="B2564" t="s">
        <v>162</v>
      </c>
      <c r="C2564" t="s">
        <v>25</v>
      </c>
      <c r="D2564">
        <f>VLOOKUP(мпф1[[#This Row],[Номенклатура]],[1]!Таблица213[[product_name]:[упаковка]],7,FALSE)</f>
        <v>1065</v>
      </c>
      <c r="E2564" t="s">
        <v>64</v>
      </c>
      <c r="F2564" s="7">
        <v>228.17470846604871</v>
      </c>
      <c r="G2564" t="str">
        <f>VLOOKUP(мпф1[[#This Row],[артикул]],[1]!Таблица213[[code]:[упаковка]],4,FALSE)</f>
        <v>ОХЛ</v>
      </c>
      <c r="H2564" t="str">
        <f>VLOOKUP(мпф1[[#This Row],[артикул]],[1]!Таблица213[[code]:[упаковка]],5,FALSE)</f>
        <v>филе</v>
      </c>
      <c r="I2564" s="7" cm="1">
        <f t="array" ref="I2564">INDEX('[1]прайс ЗПП'!$A$1:$D$1080,MATCH(1,(мпф1[[#This Row],[артикул]]='[1]прайс ЗПП'!$B$1:$B$1080)*(мпф1[[#This Row],[Source.Name.1]]='[1]прайс ЗПП'!$A$1:$A$1080),0),4)</f>
        <v>1037.1162271170074</v>
      </c>
      <c r="J2564" s="7">
        <f>мпф1[[#This Row],[цена]]*мпф1[[#This Row],[объем]]</f>
        <v>236643.69276783153</v>
      </c>
      <c r="K2564" s="7">
        <v>2856.9419999999996</v>
      </c>
      <c r="L2564" t="s">
        <v>187</v>
      </c>
    </row>
    <row r="2565" spans="1:12" x14ac:dyDescent="0.35">
      <c r="A2565" t="s">
        <v>153</v>
      </c>
      <c r="B2565" t="s">
        <v>162</v>
      </c>
      <c r="C2565" t="s">
        <v>25</v>
      </c>
      <c r="D2565">
        <f>VLOOKUP(мпф1[[#This Row],[Номенклатура]],[1]!Таблица213[[product_name]:[упаковка]],7,FALSE)</f>
        <v>744</v>
      </c>
      <c r="E2565" t="s">
        <v>92</v>
      </c>
      <c r="F2565" s="7">
        <v>6902.642850065472</v>
      </c>
      <c r="G2565" t="str">
        <f>VLOOKUP(мпф1[[#This Row],[артикул]],[1]!Таблица213[[code]:[упаковка]],4,FALSE)</f>
        <v>ОХЛ</v>
      </c>
      <c r="H2565" t="str">
        <f>VLOOKUP(мпф1[[#This Row],[артикул]],[1]!Таблица213[[code]:[упаковка]],5,FALSE)</f>
        <v>шея</v>
      </c>
      <c r="I2565" s="7" cm="1">
        <f t="array" ref="I2565">INDEX('[1]прайс ЗПП'!$A$1:$D$1080,MATCH(1,(мпф1[[#This Row],[артикул]]='[1]прайс ЗПП'!$B$1:$B$1080)*(мпф1[[#This Row],[Source.Name.1]]='[1]прайс ЗПП'!$A$1:$A$1080),0),4)</f>
        <v>350.98234482785944</v>
      </c>
      <c r="J2565" s="7">
        <f>мпф1[[#This Row],[цена]]*мпф1[[#This Row],[объем]]</f>
        <v>2422705.773025238</v>
      </c>
      <c r="K2565" s="7">
        <v>6598.3629999999994</v>
      </c>
      <c r="L2565" t="s">
        <v>187</v>
      </c>
    </row>
    <row r="2566" spans="1:12" x14ac:dyDescent="0.35">
      <c r="A2566" t="s">
        <v>153</v>
      </c>
      <c r="B2566" t="s">
        <v>190</v>
      </c>
      <c r="C2566" t="s">
        <v>25</v>
      </c>
      <c r="D2566">
        <f>VLOOKUP(мпф1[[#This Row],[Номенклатура]],[1]!Таблица213[[product_name]:[упаковка]],7,FALSE)</f>
        <v>701</v>
      </c>
      <c r="E2566" t="s">
        <v>26</v>
      </c>
      <c r="F2566" s="7">
        <v>3105.0601697404659</v>
      </c>
      <c r="G2566" t="str">
        <f>VLOOKUP(мпф1[[#This Row],[артикул]],[1]!Таблица213[[code]:[упаковка]],4,FALSE)</f>
        <v>ОХЛ</v>
      </c>
      <c r="H2566" t="str">
        <f>VLOOKUP(мпф1[[#This Row],[артикул]],[1]!Таблица213[[code]:[упаковка]],5,FALSE)</f>
        <v>тушка</v>
      </c>
      <c r="I2566" s="7" cm="1">
        <f t="array" ref="I2566">INDEX('[1]прайс ЗПП'!$A$1:$D$1080,MATCH(1,(мпф1[[#This Row],[артикул]]='[1]прайс ЗПП'!$B$1:$B$1080)*(мпф1[[#This Row],[Source.Name.1]]='[1]прайс ЗПП'!$A$1:$A$1080),0),4)</f>
        <v>829.49619712097308</v>
      </c>
      <c r="J2566" s="7">
        <f>мпф1[[#This Row],[цена]]*мпф1[[#This Row],[объем]]</f>
        <v>2575635.6026315195</v>
      </c>
      <c r="K2566" s="7">
        <v>108.89999999999999</v>
      </c>
      <c r="L2566" t="s">
        <v>187</v>
      </c>
    </row>
    <row r="2567" spans="1:12" x14ac:dyDescent="0.35">
      <c r="A2567" t="s">
        <v>153</v>
      </c>
      <c r="B2567" t="s">
        <v>190</v>
      </c>
      <c r="C2567" t="s">
        <v>25</v>
      </c>
      <c r="D2567">
        <f>VLOOKUP(мпф1[[#This Row],[Номенклатура]],[1]!Таблица213[[product_name]:[упаковка]],7,FALSE)</f>
        <v>702</v>
      </c>
      <c r="E2567" t="s">
        <v>72</v>
      </c>
      <c r="F2567" s="7">
        <v>3792.2507588214116</v>
      </c>
      <c r="G2567" t="str">
        <f>VLOOKUP(мпф1[[#This Row],[артикул]],[1]!Таблица213[[code]:[упаковка]],4,FALSE)</f>
        <v>ОХЛ</v>
      </c>
      <c r="H2567" t="str">
        <f>VLOOKUP(мпф1[[#This Row],[артикул]],[1]!Таблица213[[code]:[упаковка]],5,FALSE)</f>
        <v>тушка</v>
      </c>
      <c r="I2567" s="7" cm="1">
        <f t="array" ref="I2567">INDEX('[1]прайс ЗПП'!$A$1:$D$1080,MATCH(1,(мпф1[[#This Row],[артикул]]='[1]прайс ЗПП'!$B$1:$B$1080)*(мпф1[[#This Row],[Source.Name.1]]='[1]прайс ЗПП'!$A$1:$A$1080),0),4)</f>
        <v>801.05963658764324</v>
      </c>
      <c r="J2567" s="7">
        <f>мпф1[[#This Row],[цена]]*мпф1[[#This Row],[объем]]</f>
        <v>3037819.0147106941</v>
      </c>
      <c r="K2567" s="7">
        <v>3079.8</v>
      </c>
      <c r="L2567" t="s">
        <v>187</v>
      </c>
    </row>
    <row r="2568" spans="1:12" x14ac:dyDescent="0.35">
      <c r="A2568" t="s">
        <v>153</v>
      </c>
      <c r="B2568" t="s">
        <v>190</v>
      </c>
      <c r="C2568" t="s">
        <v>25</v>
      </c>
      <c r="D2568">
        <f>VLOOKUP(мпф1[[#This Row],[Номенклатура]],[1]!Таблица213[[product_name]:[упаковка]],7,FALSE)</f>
        <v>710</v>
      </c>
      <c r="E2568" t="s">
        <v>28</v>
      </c>
      <c r="F2568" s="7">
        <v>4595.771329413139</v>
      </c>
      <c r="G2568" t="str">
        <f>VLOOKUP(мпф1[[#This Row],[артикул]],[1]!Таблица213[[code]:[упаковка]],4,FALSE)</f>
        <v>ОХЛ</v>
      </c>
      <c r="H2568" t="str">
        <f>VLOOKUP(мпф1[[#This Row],[артикул]],[1]!Таблица213[[code]:[упаковка]],5,FALSE)</f>
        <v>бедро</v>
      </c>
      <c r="I2568" s="7" cm="1">
        <f t="array" ref="I2568">INDEX('[1]прайс ЗПП'!$A$1:$D$1080,MATCH(1,(мпф1[[#This Row],[артикул]]='[1]прайс ЗПП'!$B$1:$B$1080)*(мпф1[[#This Row],[Source.Name.1]]='[1]прайс ЗПП'!$A$1:$A$1080),0),4)</f>
        <v>846.31031080212472</v>
      </c>
      <c r="J2568" s="7">
        <f>мпф1[[#This Row],[цена]]*мпф1[[#This Row],[объем]]</f>
        <v>3889448.6621711277</v>
      </c>
      <c r="K2568" s="7">
        <v>6596.2000000000007</v>
      </c>
      <c r="L2568" t="s">
        <v>187</v>
      </c>
    </row>
    <row r="2569" spans="1:12" x14ac:dyDescent="0.35">
      <c r="A2569" t="s">
        <v>153</v>
      </c>
      <c r="B2569" t="s">
        <v>190</v>
      </c>
      <c r="C2569" t="s">
        <v>25</v>
      </c>
      <c r="D2569">
        <f>VLOOKUP(мпф1[[#This Row],[Номенклатура]],[1]!Таблица213[[product_name]:[упаковка]],7,FALSE)</f>
        <v>711</v>
      </c>
      <c r="E2569" s="22" t="s">
        <v>73</v>
      </c>
      <c r="F2569" s="7">
        <v>20115.646163879457</v>
      </c>
      <c r="G2569" t="str">
        <f>VLOOKUP(мпф1[[#This Row],[артикул]],[1]!Таблица213[[code]:[упаковка]],4,FALSE)</f>
        <v>ОХЛ</v>
      </c>
      <c r="H2569" t="str">
        <f>VLOOKUP(мпф1[[#This Row],[артикул]],[1]!Таблица213[[code]:[упаковка]],5,FALSE)</f>
        <v>бедро</v>
      </c>
      <c r="I2569" s="7" cm="1">
        <f t="array" ref="I2569">INDEX('[1]прайс ЗПП'!$A$1:$D$1080,MATCH(1,(мпф1[[#This Row],[артикул]]='[1]прайс ЗПП'!$B$1:$B$1080)*(мпф1[[#This Row],[Source.Name.1]]='[1]прайс ЗПП'!$A$1:$A$1080),0),4)</f>
        <v>817.6625245970065</v>
      </c>
      <c r="J2569" s="7">
        <f>мпф1[[#This Row],[цена]]*мпф1[[#This Row],[объем]]</f>
        <v>16447810.026257766</v>
      </c>
      <c r="K2569" s="7">
        <v>3524.5</v>
      </c>
      <c r="L2569" t="s">
        <v>187</v>
      </c>
    </row>
    <row r="2570" spans="1:12" x14ac:dyDescent="0.35">
      <c r="A2570" t="s">
        <v>153</v>
      </c>
      <c r="B2570" t="s">
        <v>190</v>
      </c>
      <c r="C2570" t="s">
        <v>25</v>
      </c>
      <c r="D2570">
        <f>VLOOKUP(мпф1[[#This Row],[Номенклатура]],[1]!Таблица213[[product_name]:[упаковка]],7,FALSE)</f>
        <v>712</v>
      </c>
      <c r="E2570" t="s">
        <v>30</v>
      </c>
      <c r="F2570" s="7">
        <v>3444.0836029603074</v>
      </c>
      <c r="G2570" t="str">
        <f>VLOOKUP(мпф1[[#This Row],[артикул]],[1]!Таблица213[[code]:[упаковка]],4,FALSE)</f>
        <v>ОХЛ</v>
      </c>
      <c r="H2570" t="str">
        <f>VLOOKUP(мпф1[[#This Row],[артикул]],[1]!Таблица213[[code]:[упаковка]],5,FALSE)</f>
        <v>голень</v>
      </c>
      <c r="I2570" s="7" cm="1">
        <f t="array" ref="I2570">INDEX('[1]прайс ЗПП'!$A$1:$D$1080,MATCH(1,(мпф1[[#This Row],[артикул]]='[1]прайс ЗПП'!$B$1:$B$1080)*(мпф1[[#This Row],[Source.Name.1]]='[1]прайс ЗПП'!$A$1:$A$1080),0),4)</f>
        <v>880.05345292873176</v>
      </c>
      <c r="J2570" s="7">
        <f>мпф1[[#This Row],[цена]]*мпф1[[#This Row],[объем]]</f>
        <v>3030977.6669604457</v>
      </c>
      <c r="K2570" s="7">
        <v>879.80000000000007</v>
      </c>
      <c r="L2570" t="s">
        <v>187</v>
      </c>
    </row>
    <row r="2571" spans="1:12" x14ac:dyDescent="0.35">
      <c r="A2571" t="s">
        <v>153</v>
      </c>
      <c r="B2571" t="s">
        <v>190</v>
      </c>
      <c r="C2571" t="s">
        <v>25</v>
      </c>
      <c r="D2571">
        <f>VLOOKUP(мпф1[[#This Row],[Номенклатура]],[1]!Таблица213[[product_name]:[упаковка]],7,FALSE)</f>
        <v>713</v>
      </c>
      <c r="E2571" t="s">
        <v>74</v>
      </c>
      <c r="F2571" s="7">
        <v>6893.6935857378703</v>
      </c>
      <c r="G2571" t="str">
        <f>VLOOKUP(мпф1[[#This Row],[артикул]],[1]!Таблица213[[code]:[упаковка]],4,FALSE)</f>
        <v>ОХЛ</v>
      </c>
      <c r="H2571" t="str">
        <f>VLOOKUP(мпф1[[#This Row],[артикул]],[1]!Таблица213[[code]:[упаковка]],5,FALSE)</f>
        <v>голень</v>
      </c>
      <c r="I2571" s="7" cm="1">
        <f t="array" ref="I2571">INDEX('[1]прайс ЗПП'!$A$1:$D$1080,MATCH(1,(мпф1[[#This Row],[артикул]]='[1]прайс ЗПП'!$B$1:$B$1080)*(мпф1[[#This Row],[Source.Name.1]]='[1]прайс ЗПП'!$A$1:$A$1080),0),4)</f>
        <v>850.10581508849407</v>
      </c>
      <c r="J2571" s="7">
        <f>мпф1[[#This Row],[цена]]*мпф1[[#This Row],[объем]]</f>
        <v>5860369.0046740156</v>
      </c>
      <c r="K2571" s="7">
        <v>4403.3995454545457</v>
      </c>
      <c r="L2571" t="s">
        <v>187</v>
      </c>
    </row>
    <row r="2572" spans="1:12" x14ac:dyDescent="0.35">
      <c r="A2572" t="s">
        <v>153</v>
      </c>
      <c r="B2572" t="s">
        <v>190</v>
      </c>
      <c r="C2572" t="s">
        <v>25</v>
      </c>
      <c r="D2572">
        <f>VLOOKUP(мпф1[[#This Row],[Номенклатура]],[1]!Таблица213[[product_name]:[упаковка]],7,FALSE)</f>
        <v>714</v>
      </c>
      <c r="E2572" t="s">
        <v>32</v>
      </c>
      <c r="F2572" s="7">
        <v>4022.0722577484144</v>
      </c>
      <c r="G2572" t="str">
        <f>VLOOKUP(мпф1[[#This Row],[артикул]],[1]!Таблица213[[code]:[упаковка]],4,FALSE)</f>
        <v>ОХЛ</v>
      </c>
      <c r="H2572" t="str">
        <f>VLOOKUP(мпф1[[#This Row],[артикул]],[1]!Таблица213[[code]:[упаковка]],5,FALSE)</f>
        <v>крыло</v>
      </c>
      <c r="I2572" s="7" cm="1">
        <f t="array" ref="I2572">INDEX('[1]прайс ЗПП'!$A$1:$D$1080,MATCH(1,(мпф1[[#This Row],[артикул]]='[1]прайс ЗПП'!$B$1:$B$1080)*(мпф1[[#This Row],[Source.Name.1]]='[1]прайс ЗПП'!$A$1:$A$1080),0),4)</f>
        <v>862.74073629929478</v>
      </c>
      <c r="J2572" s="7">
        <f>мпф1[[#This Row],[цена]]*мпф1[[#This Row],[объем]]</f>
        <v>3470005.5810988341</v>
      </c>
      <c r="K2572" s="7">
        <v>990.6</v>
      </c>
      <c r="L2572" t="s">
        <v>187</v>
      </c>
    </row>
    <row r="2573" spans="1:12" x14ac:dyDescent="0.35">
      <c r="A2573" t="s">
        <v>153</v>
      </c>
      <c r="B2573" t="s">
        <v>190</v>
      </c>
      <c r="C2573" t="s">
        <v>25</v>
      </c>
      <c r="D2573">
        <f>VLOOKUP(мпф1[[#This Row],[Номенклатура]],[1]!Таблица213[[product_name]:[упаковка]],7,FALSE)</f>
        <v>715</v>
      </c>
      <c r="E2573" t="s">
        <v>75</v>
      </c>
      <c r="F2573" s="7">
        <v>7643.1108351901812</v>
      </c>
      <c r="G2573" t="str">
        <f>VLOOKUP(мпф1[[#This Row],[артикул]],[1]!Таблица213[[code]:[упаковка]],4,FALSE)</f>
        <v>ОХЛ</v>
      </c>
      <c r="H2573" t="str">
        <f>VLOOKUP(мпф1[[#This Row],[артикул]],[1]!Таблица213[[code]:[упаковка]],5,FALSE)</f>
        <v>крыло</v>
      </c>
      <c r="I2573" s="7" cm="1">
        <f t="array" ref="I2573">INDEX('[1]прайс ЗПП'!$A$1:$D$1080,MATCH(1,(мпф1[[#This Row],[артикул]]='[1]прайс ЗПП'!$B$1:$B$1080)*(мпф1[[#This Row],[Source.Name.1]]='[1]прайс ЗПП'!$A$1:$A$1080),0),4)</f>
        <v>835.01588089345819</v>
      </c>
      <c r="J2573" s="7">
        <f>мпф1[[#This Row],[цена]]*мпф1[[#This Row],[объем]]</f>
        <v>6382118.9268126637</v>
      </c>
      <c r="K2573" s="7">
        <v>4397.3999999999996</v>
      </c>
      <c r="L2573" t="s">
        <v>187</v>
      </c>
    </row>
    <row r="2574" spans="1:12" x14ac:dyDescent="0.35">
      <c r="A2574" t="s">
        <v>153</v>
      </c>
      <c r="B2574" t="s">
        <v>190</v>
      </c>
      <c r="C2574" t="s">
        <v>25</v>
      </c>
      <c r="D2574">
        <f>VLOOKUP(мпф1[[#This Row],[Номенклатура]],[1]!Таблица213[[product_name]:[упаковка]],7,FALSE)</f>
        <v>716</v>
      </c>
      <c r="E2574" t="s">
        <v>34</v>
      </c>
      <c r="F2574" s="7">
        <v>573.02474041574044</v>
      </c>
      <c r="G2574" t="str">
        <f>VLOOKUP(мпф1[[#This Row],[артикул]],[1]!Таблица213[[code]:[упаковка]],4,FALSE)</f>
        <v>ОХЛ</v>
      </c>
      <c r="H2574" t="str">
        <f>VLOOKUP(мпф1[[#This Row],[артикул]],[1]!Таблица213[[code]:[упаковка]],5,FALSE)</f>
        <v>четвертина</v>
      </c>
      <c r="I2574" s="7" cm="1">
        <f t="array" ref="I2574">INDEX('[1]прайс ЗПП'!$A$1:$D$1080,MATCH(1,(мпф1[[#This Row],[артикул]]='[1]прайс ЗПП'!$B$1:$B$1080)*(мпф1[[#This Row],[Source.Name.1]]='[1]прайс ЗПП'!$A$1:$A$1080),0),4)</f>
        <v>826.66699669275658</v>
      </c>
      <c r="J2574" s="7">
        <f>мпф1[[#This Row],[цена]]*мпф1[[#This Row],[объем]]</f>
        <v>473700.6411901266</v>
      </c>
      <c r="K2574" s="7">
        <v>851.92919646508039</v>
      </c>
      <c r="L2574" t="s">
        <v>187</v>
      </c>
    </row>
    <row r="2575" spans="1:12" x14ac:dyDescent="0.35">
      <c r="A2575" t="s">
        <v>153</v>
      </c>
      <c r="B2575" t="s">
        <v>190</v>
      </c>
      <c r="C2575" t="s">
        <v>25</v>
      </c>
      <c r="D2575">
        <f>VLOOKUP(мпф1[[#This Row],[Номенклатура]],[1]!Таблица213[[product_name]:[упаковка]],7,FALSE)</f>
        <v>717</v>
      </c>
      <c r="E2575" t="s">
        <v>76</v>
      </c>
      <c r="F2575" s="7">
        <v>6902.642850065472</v>
      </c>
      <c r="G2575" t="str">
        <f>VLOOKUP(мпф1[[#This Row],[артикул]],[1]!Таблица213[[code]:[упаковка]],4,FALSE)</f>
        <v>ОХЛ</v>
      </c>
      <c r="H2575" t="str">
        <f>VLOOKUP(мпф1[[#This Row],[артикул]],[1]!Таблица213[[code]:[упаковка]],5,FALSE)</f>
        <v>четвертина</v>
      </c>
      <c r="I2575" s="7" cm="1">
        <f t="array" ref="I2575">INDEX('[1]прайс ЗПП'!$A$1:$D$1080,MATCH(1,(мпф1[[#This Row],[артикул]]='[1]прайс ЗПП'!$B$1:$B$1080)*(мпф1[[#This Row],[Source.Name.1]]='[1]прайс ЗПП'!$A$1:$A$1080),0),4)</f>
        <v>800.6384755284372</v>
      </c>
      <c r="J2575" s="7">
        <f>мпф1[[#This Row],[цена]]*мпф1[[#This Row],[объем]]</f>
        <v>5526521.4485936863</v>
      </c>
      <c r="K2575" s="7">
        <v>732.90272159502001</v>
      </c>
      <c r="L2575" t="s">
        <v>187</v>
      </c>
    </row>
    <row r="2576" spans="1:12" x14ac:dyDescent="0.35">
      <c r="A2576" t="s">
        <v>153</v>
      </c>
      <c r="B2576" t="s">
        <v>190</v>
      </c>
      <c r="C2576" t="s">
        <v>25</v>
      </c>
      <c r="D2576">
        <f>VLOOKUP(мпф1[[#This Row],[Номенклатура]],[1]!Таблица213[[product_name]:[упаковка]],7,FALSE)</f>
        <v>718</v>
      </c>
      <c r="E2576" t="s">
        <v>36</v>
      </c>
      <c r="F2576" s="7">
        <v>5169.6010854284414</v>
      </c>
      <c r="G2576" t="str">
        <f>VLOOKUP(мпф1[[#This Row],[артикул]],[1]!Таблица213[[code]:[упаковка]],4,FALSE)</f>
        <v>ОХЛ</v>
      </c>
      <c r="H2576" t="str">
        <f>VLOOKUP(мпф1[[#This Row],[артикул]],[1]!Таблица213[[code]:[упаковка]],5,FALSE)</f>
        <v>филе</v>
      </c>
      <c r="I2576" s="7" cm="1">
        <f t="array" ref="I2576">INDEX('[1]прайс ЗПП'!$A$1:$D$1080,MATCH(1,(мпф1[[#This Row],[артикул]]='[1]прайс ЗПП'!$B$1:$B$1080)*(мпф1[[#This Row],[Source.Name.1]]='[1]прайс ЗПП'!$A$1:$A$1080),0),4)</f>
        <v>1116.3419218353943</v>
      </c>
      <c r="J2576" s="7">
        <f>мпф1[[#This Row],[цена]]*мпф1[[#This Row],[объем]]</f>
        <v>5771042.4108295264</v>
      </c>
      <c r="K2576" s="7">
        <v>1883.9548150945529</v>
      </c>
      <c r="L2576" t="s">
        <v>187</v>
      </c>
    </row>
    <row r="2577" spans="1:12" x14ac:dyDescent="0.35">
      <c r="A2577" t="s">
        <v>153</v>
      </c>
      <c r="B2577" t="s">
        <v>190</v>
      </c>
      <c r="C2577" t="s">
        <v>25</v>
      </c>
      <c r="D2577">
        <f>VLOOKUP(мпф1[[#This Row],[Номенклатура]],[1]!Таблица213[[product_name]:[упаковка]],7,FALSE)</f>
        <v>719</v>
      </c>
      <c r="E2577" t="s">
        <v>77</v>
      </c>
      <c r="F2577" s="7">
        <v>20112.321554000744</v>
      </c>
      <c r="G2577" t="str">
        <f>VLOOKUP(мпф1[[#This Row],[артикул]],[1]!Таблица213[[code]:[упаковка]],4,FALSE)</f>
        <v>ОХЛ</v>
      </c>
      <c r="H2577" t="str">
        <f>VLOOKUP(мпф1[[#This Row],[артикул]],[1]!Таблица213[[code]:[упаковка]],5,FALSE)</f>
        <v>филе</v>
      </c>
      <c r="I2577" s="7" cm="1">
        <f t="array" ref="I2577">INDEX('[1]прайс ЗПП'!$A$1:$D$1080,MATCH(1,(мпф1[[#This Row],[артикул]]='[1]прайс ЗПП'!$B$1:$B$1080)*(мпф1[[#This Row],[Source.Name.1]]='[1]прайс ЗПП'!$A$1:$A$1080),0),4)</f>
        <v>1085.2045646753345</v>
      </c>
      <c r="J2577" s="7">
        <f>мпф1[[#This Row],[цена]]*мпф1[[#This Row],[объем]]</f>
        <v>21825983.156619724</v>
      </c>
      <c r="K2577" s="7">
        <v>966.74965378232389</v>
      </c>
      <c r="L2577" t="s">
        <v>187</v>
      </c>
    </row>
    <row r="2578" spans="1:12" x14ac:dyDescent="0.35">
      <c r="A2578" t="s">
        <v>153</v>
      </c>
      <c r="B2578" t="s">
        <v>190</v>
      </c>
      <c r="C2578" t="s">
        <v>25</v>
      </c>
      <c r="D2578">
        <f>VLOOKUP(мпф1[[#This Row],[Номенклатура]],[1]!Таблица213[[product_name]:[упаковка]],7,FALSE)</f>
        <v>727</v>
      </c>
      <c r="E2578" t="s">
        <v>38</v>
      </c>
      <c r="F2578" s="7">
        <v>2986.8608792790119</v>
      </c>
      <c r="G2578" t="str">
        <f>VLOOKUP(мпф1[[#This Row],[артикул]],[1]!Таблица213[[code]:[упаковка]],4,FALSE)</f>
        <v>ОХЛ</v>
      </c>
      <c r="H2578" t="str">
        <f>VLOOKUP(мпф1[[#This Row],[артикул]],[1]!Таблица213[[code]:[упаковка]],5,FALSE)</f>
        <v>грудка</v>
      </c>
      <c r="I2578" s="7" cm="1">
        <f t="array" ref="I2578">INDEX('[1]прайс ЗПП'!$A$1:$D$1080,MATCH(1,(мпф1[[#This Row],[артикул]]='[1]прайс ЗПП'!$B$1:$B$1080)*(мпф1[[#This Row],[Source.Name.1]]='[1]прайс ЗПП'!$A$1:$A$1080),0),4)</f>
        <v>892.93733955066887</v>
      </c>
      <c r="J2578" s="7">
        <f>мпф1[[#This Row],[цена]]*мпф1[[#This Row],[объем]]</f>
        <v>2667079.6071513724</v>
      </c>
      <c r="K2578" s="7">
        <v>1691.1497650918027</v>
      </c>
      <c r="L2578" t="s">
        <v>187</v>
      </c>
    </row>
    <row r="2579" spans="1:12" x14ac:dyDescent="0.35">
      <c r="A2579" t="s">
        <v>153</v>
      </c>
      <c r="B2579" t="s">
        <v>190</v>
      </c>
      <c r="C2579" t="s">
        <v>25</v>
      </c>
      <c r="D2579">
        <f>VLOOKUP(мпф1[[#This Row],[Номенклатура]],[1]!Таблица213[[product_name]:[упаковка]],7,FALSE)</f>
        <v>725</v>
      </c>
      <c r="E2579" t="s">
        <v>78</v>
      </c>
      <c r="F2579" s="7">
        <v>6898.4222682791942</v>
      </c>
      <c r="G2579" t="str">
        <f>VLOOKUP(мпф1[[#This Row],[артикул]],[1]!Таблица213[[code]:[упаковка]],4,FALSE)</f>
        <v>ОХЛ</v>
      </c>
      <c r="H2579" t="str">
        <f>VLOOKUP(мпф1[[#This Row],[артикул]],[1]!Таблица213[[code]:[упаковка]],5,FALSE)</f>
        <v>грудка</v>
      </c>
      <c r="I2579" s="7" cm="1">
        <f t="array" ref="I2579">INDEX('[1]прайс ЗПП'!$A$1:$D$1080,MATCH(1,(мпф1[[#This Row],[артикул]]='[1]прайс ЗПП'!$B$1:$B$1080)*(мпф1[[#This Row],[Source.Name.1]]='[1]прайс ЗПП'!$A$1:$A$1080),0),4)</f>
        <v>866.88872982978717</v>
      </c>
      <c r="J2579" s="7">
        <f>мпф1[[#This Row],[цена]]*мпф1[[#This Row],[объем]]</f>
        <v>5980164.5179780703</v>
      </c>
      <c r="K2579" s="7">
        <v>1703.860495097689</v>
      </c>
      <c r="L2579" t="s">
        <v>187</v>
      </c>
    </row>
    <row r="2580" spans="1:12" x14ac:dyDescent="0.35">
      <c r="A2580" t="s">
        <v>153</v>
      </c>
      <c r="B2580" t="s">
        <v>190</v>
      </c>
      <c r="C2580" t="s">
        <v>25</v>
      </c>
      <c r="D2580">
        <f>VLOOKUP(мпф1[[#This Row],[Номенклатура]],[1]!Таблица213[[product_name]:[упаковка]],7,FALSE)</f>
        <v>721</v>
      </c>
      <c r="E2580" t="s">
        <v>183</v>
      </c>
      <c r="F2580" s="7">
        <v>113.85220622381708</v>
      </c>
      <c r="G2580" t="str">
        <f>VLOOKUP(мпф1[[#This Row],[артикул]],[1]!Таблица213[[code]:[упаковка]],4,FALSE)</f>
        <v>ОХЛ</v>
      </c>
      <c r="H2580" t="str">
        <f>VLOOKUP(мпф1[[#This Row],[артикул]],[1]!Таблица213[[code]:[упаковка]],5,FALSE)</f>
        <v>половинка</v>
      </c>
      <c r="I2580" s="7" cm="1">
        <f t="array" ref="I2580">INDEX('[1]прайс ЗПП'!$A$1:$D$1080,MATCH(1,(мпф1[[#This Row],[артикул]]='[1]прайс ЗПП'!$B$1:$B$1080)*(мпф1[[#This Row],[Source.Name.1]]='[1]прайс ЗПП'!$A$1:$A$1080),0),4)</f>
        <v>823.36509787229079</v>
      </c>
      <c r="J2580" s="7">
        <f>мпф1[[#This Row],[цена]]*мпф1[[#This Row],[объем]]</f>
        <v>93741.932920449384</v>
      </c>
      <c r="K2580" s="7">
        <v>954.51320596390497</v>
      </c>
      <c r="L2580" t="s">
        <v>187</v>
      </c>
    </row>
    <row r="2581" spans="1:12" x14ac:dyDescent="0.35">
      <c r="A2581" t="s">
        <v>153</v>
      </c>
      <c r="B2581" t="s">
        <v>190</v>
      </c>
      <c r="C2581" t="s">
        <v>25</v>
      </c>
      <c r="D2581">
        <f>VLOOKUP(мпф1[[#This Row],[Номенклатура]],[1]!Таблица213[[product_name]:[упаковка]],7,FALSE)</f>
        <v>29</v>
      </c>
      <c r="E2581" t="s">
        <v>79</v>
      </c>
      <c r="F2581" s="7">
        <v>3219.853303288447</v>
      </c>
      <c r="G2581" t="str">
        <f>VLOOKUP(мпф1[[#This Row],[артикул]],[1]!Таблица213[[code]:[упаковка]],4,FALSE)</f>
        <v>ОХЛ</v>
      </c>
      <c r="H2581" t="str">
        <f>VLOOKUP(мпф1[[#This Row],[артикул]],[1]!Таблица213[[code]:[упаковка]],5,FALSE)</f>
        <v>табак</v>
      </c>
      <c r="I2581" s="7" cm="1">
        <f t="array" ref="I2581">INDEX('[1]прайс ЗПП'!$A$1:$D$1080,MATCH(1,(мпф1[[#This Row],[артикул]]='[1]прайс ЗПП'!$B$1:$B$1080)*(мпф1[[#This Row],[Source.Name.1]]='[1]прайс ЗПП'!$A$1:$A$1080),0),4)</f>
        <v>758.87469332072919</v>
      </c>
      <c r="J2581" s="7">
        <f>мпф1[[#This Row],[цена]]*мпф1[[#This Row],[объем]]</f>
        <v>2443465.1880707568</v>
      </c>
      <c r="K2581" s="7">
        <v>745.24833145248135</v>
      </c>
      <c r="L2581" t="s">
        <v>187</v>
      </c>
    </row>
    <row r="2582" spans="1:12" x14ac:dyDescent="0.35">
      <c r="A2582" t="s">
        <v>153</v>
      </c>
      <c r="B2582" t="s">
        <v>190</v>
      </c>
      <c r="C2582" t="s">
        <v>25</v>
      </c>
      <c r="D2582">
        <f>VLOOKUP(мпф1[[#This Row],[Номенклатура]],[1]!Таблица213[[product_name]:[упаковка]],7,FALSE)</f>
        <v>30</v>
      </c>
      <c r="E2582" t="s">
        <v>80</v>
      </c>
      <c r="F2582" s="7">
        <v>6896.1609062767893</v>
      </c>
      <c r="G2582" t="str">
        <f>VLOOKUP(мпф1[[#This Row],[артикул]],[1]!Таблица213[[code]:[упаковка]],4,FALSE)</f>
        <v>ОХЛ</v>
      </c>
      <c r="H2582" t="str">
        <f>VLOOKUP(мпф1[[#This Row],[артикул]],[1]!Таблица213[[code]:[упаковка]],5,FALSE)</f>
        <v>рагу</v>
      </c>
      <c r="I2582" s="7" cm="1">
        <f t="array" ref="I2582">INDEX('[1]прайс ЗПП'!$A$1:$D$1080,MATCH(1,(мпф1[[#This Row],[артикул]]='[1]прайс ЗПП'!$B$1:$B$1080)*(мпф1[[#This Row],[Source.Name.1]]='[1]прайс ЗПП'!$A$1:$A$1080),0),4)</f>
        <v>714.38712156939914</v>
      </c>
      <c r="J2582" s="7">
        <f>мпф1[[#This Row],[цена]]*мпф1[[#This Row],[объем]]</f>
        <v>4926528.5397144947</v>
      </c>
      <c r="K2582" s="7">
        <v>2857.3136204495354</v>
      </c>
      <c r="L2582" t="s">
        <v>187</v>
      </c>
    </row>
    <row r="2583" spans="1:12" x14ac:dyDescent="0.35">
      <c r="A2583" t="s">
        <v>153</v>
      </c>
      <c r="B2583" t="s">
        <v>190</v>
      </c>
      <c r="C2583" t="s">
        <v>25</v>
      </c>
      <c r="D2583">
        <f>VLOOKUP(мпф1[[#This Row],[Номенклатура]],[1]!Таблица213[[product_name]:[упаковка]],7,FALSE)</f>
        <v>781</v>
      </c>
      <c r="E2583" t="s">
        <v>188</v>
      </c>
      <c r="F2583" s="7">
        <v>3684.7759489058158</v>
      </c>
      <c r="G2583" t="str">
        <f>VLOOKUP(мпф1[[#This Row],[артикул]],[1]!Таблица213[[code]:[упаковка]],4,FALSE)</f>
        <v>ОХЛ</v>
      </c>
      <c r="H2583" t="str">
        <f>VLOOKUP(мпф1[[#This Row],[артикул]],[1]!Таблица213[[code]:[упаковка]],5,FALSE)</f>
        <v>спинка</v>
      </c>
      <c r="I2583" s="7" cm="1">
        <f t="array" ref="I2583">INDEX('[1]прайс ЗПП'!$A$1:$D$1080,MATCH(1,(мпф1[[#This Row],[артикул]]='[1]прайс ЗПП'!$B$1:$B$1080)*(мпф1[[#This Row],[Source.Name.1]]='[1]прайс ЗПП'!$A$1:$A$1080),0),4)</f>
        <v>365.5711496389743</v>
      </c>
      <c r="J2583" s="7">
        <f>мпф1[[#This Row],[цена]]*мпф1[[#This Row],[объем]]</f>
        <v>1347047.7798035415</v>
      </c>
      <c r="K2583" s="7">
        <v>2180.5526673146351</v>
      </c>
      <c r="L2583" t="s">
        <v>187</v>
      </c>
    </row>
    <row r="2584" spans="1:12" x14ac:dyDescent="0.35">
      <c r="A2584" t="s">
        <v>153</v>
      </c>
      <c r="B2584" t="s">
        <v>190</v>
      </c>
      <c r="C2584" t="s">
        <v>25</v>
      </c>
      <c r="D2584">
        <f>VLOOKUP(мпф1[[#This Row],[Номенклатура]],[1]!Таблица213[[product_name]:[упаковка]],7,FALSE)</f>
        <v>730</v>
      </c>
      <c r="E2584" t="s">
        <v>45</v>
      </c>
      <c r="F2584" s="7">
        <v>919.80873311032394</v>
      </c>
      <c r="G2584" t="str">
        <f>VLOOKUP(мпф1[[#This Row],[артикул]],[1]!Таблица213[[code]:[упаковка]],4,FALSE)</f>
        <v>ОХЛ</v>
      </c>
      <c r="H2584" t="str">
        <f>VLOOKUP(мпф1[[#This Row],[артикул]],[1]!Таблица213[[code]:[упаковка]],5,FALSE)</f>
        <v>желудки</v>
      </c>
      <c r="I2584" s="7" cm="1">
        <f t="array" ref="I2584">INDEX('[1]прайс ЗПП'!$A$1:$D$1080,MATCH(1,(мпф1[[#This Row],[артикул]]='[1]прайс ЗПП'!$B$1:$B$1080)*(мпф1[[#This Row],[Source.Name.1]]='[1]прайс ЗПП'!$A$1:$A$1080),0),4)</f>
        <v>562.55065967575126</v>
      </c>
      <c r="J2584" s="7">
        <f>мпф1[[#This Row],[цена]]*мпф1[[#This Row],[объем]]</f>
        <v>517439.00958672975</v>
      </c>
      <c r="K2584" s="7">
        <v>473.60694657299189</v>
      </c>
      <c r="L2584" t="s">
        <v>187</v>
      </c>
    </row>
    <row r="2585" spans="1:12" x14ac:dyDescent="0.35">
      <c r="A2585" t="s">
        <v>153</v>
      </c>
      <c r="B2585" t="s">
        <v>190</v>
      </c>
      <c r="C2585" t="s">
        <v>25</v>
      </c>
      <c r="D2585">
        <f>VLOOKUP(мпф1[[#This Row],[Номенклатура]],[1]!Таблица213[[product_name]:[упаковка]],7,FALSE)</f>
        <v>731</v>
      </c>
      <c r="E2585" t="s">
        <v>81</v>
      </c>
      <c r="F2585" s="7">
        <v>4603.6432794761558</v>
      </c>
      <c r="G2585" t="str">
        <f>VLOOKUP(мпф1[[#This Row],[артикул]],[1]!Таблица213[[code]:[упаковка]],4,FALSE)</f>
        <v>ОХЛ</v>
      </c>
      <c r="H2585" t="str">
        <f>VLOOKUP(мпф1[[#This Row],[артикул]],[1]!Таблица213[[code]:[упаковка]],5,FALSE)</f>
        <v>желудки</v>
      </c>
      <c r="I2585" s="7" cm="1">
        <f t="array" ref="I2585">INDEX('[1]прайс ЗПП'!$A$1:$D$1080,MATCH(1,(мпф1[[#This Row],[артикул]]='[1]прайс ЗПП'!$B$1:$B$1080)*(мпф1[[#This Row],[Source.Name.1]]='[1]прайс ЗПП'!$A$1:$A$1080),0),4)</f>
        <v>542.28973391121701</v>
      </c>
      <c r="J2585" s="7">
        <f>мпф1[[#This Row],[цена]]*мпф1[[#This Row],[объем]]</f>
        <v>2496508.489049287</v>
      </c>
      <c r="K2585" s="7">
        <v>10999.8</v>
      </c>
      <c r="L2585" t="s">
        <v>187</v>
      </c>
    </row>
    <row r="2586" spans="1:12" x14ac:dyDescent="0.35">
      <c r="A2586" t="s">
        <v>153</v>
      </c>
      <c r="B2586" t="s">
        <v>190</v>
      </c>
      <c r="C2586" t="s">
        <v>25</v>
      </c>
      <c r="D2586">
        <f>VLOOKUP(мпф1[[#This Row],[Номенклатура]],[1]!Таблица213[[product_name]:[упаковка]],7,FALSE)</f>
        <v>732</v>
      </c>
      <c r="E2586" t="s">
        <v>47</v>
      </c>
      <c r="F2586" s="7">
        <v>1035.6473414629311</v>
      </c>
      <c r="G2586" t="str">
        <f>VLOOKUP(мпф1[[#This Row],[артикул]],[1]!Таблица213[[code]:[упаковка]],4,FALSE)</f>
        <v>ОХЛ</v>
      </c>
      <c r="H2586" t="str">
        <f>VLOOKUP(мпф1[[#This Row],[артикул]],[1]!Таблица213[[code]:[упаковка]],5,FALSE)</f>
        <v>печень</v>
      </c>
      <c r="I2586" s="7" cm="1">
        <f t="array" ref="I2586">INDEX('[1]прайс ЗПП'!$A$1:$D$1080,MATCH(1,(мпф1[[#This Row],[артикул]]='[1]прайс ЗПП'!$B$1:$B$1080)*(мпф1[[#This Row],[Source.Name.1]]='[1]прайс ЗПП'!$A$1:$A$1080),0),4)</f>
        <v>538.22572340599811</v>
      </c>
      <c r="J2586" s="7">
        <f>мпф1[[#This Row],[цена]]*мпф1[[#This Row],[объем]]</f>
        <v>557412.03955238487</v>
      </c>
      <c r="K2586" s="7">
        <v>549</v>
      </c>
      <c r="L2586" t="s">
        <v>187</v>
      </c>
    </row>
    <row r="2587" spans="1:12" x14ac:dyDescent="0.35">
      <c r="A2587" t="s">
        <v>153</v>
      </c>
      <c r="B2587" t="s">
        <v>190</v>
      </c>
      <c r="C2587" t="s">
        <v>25</v>
      </c>
      <c r="D2587">
        <f>VLOOKUP(мпф1[[#This Row],[Номенклатура]],[1]!Таблица213[[product_name]:[упаковка]],7,FALSE)</f>
        <v>733</v>
      </c>
      <c r="E2587" t="s">
        <v>82</v>
      </c>
      <c r="F2587" s="7">
        <v>4597.3709058642171</v>
      </c>
      <c r="G2587" t="str">
        <f>VLOOKUP(мпф1[[#This Row],[артикул]],[1]!Таблица213[[code]:[упаковка]],4,FALSE)</f>
        <v>ОХЛ</v>
      </c>
      <c r="H2587" t="str">
        <f>VLOOKUP(мпф1[[#This Row],[артикул]],[1]!Таблица213[[code]:[упаковка]],5,FALSE)</f>
        <v>печень</v>
      </c>
      <c r="I2587" s="7" cm="1">
        <f t="array" ref="I2587">INDEX('[1]прайс ЗПП'!$A$1:$D$1080,MATCH(1,(мпф1[[#This Row],[артикул]]='[1]прайс ЗПП'!$B$1:$B$1080)*(мпф1[[#This Row],[Source.Name.1]]='[1]прайс ЗПП'!$A$1:$A$1080),0),4)</f>
        <v>516.37476574634809</v>
      </c>
      <c r="J2587" s="7">
        <f>мпф1[[#This Row],[цена]]*мпф1[[#This Row],[объем]]</f>
        <v>2373966.3245647112</v>
      </c>
      <c r="K2587" s="7">
        <v>2971.9</v>
      </c>
      <c r="L2587" t="s">
        <v>187</v>
      </c>
    </row>
    <row r="2588" spans="1:12" x14ac:dyDescent="0.35">
      <c r="A2588" t="s">
        <v>153</v>
      </c>
      <c r="B2588" t="s">
        <v>190</v>
      </c>
      <c r="C2588" t="s">
        <v>25</v>
      </c>
      <c r="D2588">
        <f>VLOOKUP(мпф1[[#This Row],[Номенклатура]],[1]!Таблица213[[product_name]:[упаковка]],7,FALSE)</f>
        <v>734</v>
      </c>
      <c r="E2588" t="s">
        <v>49</v>
      </c>
      <c r="F2588" s="7">
        <v>832.82598656214361</v>
      </c>
      <c r="G2588" t="str">
        <f>VLOOKUP(мпф1[[#This Row],[артикул]],[1]!Таблица213[[code]:[упаковка]],4,FALSE)</f>
        <v>ОХЛ</v>
      </c>
      <c r="H2588" t="str">
        <f>VLOOKUP(мпф1[[#This Row],[артикул]],[1]!Таблица213[[code]:[упаковка]],5,FALSE)</f>
        <v>сердце</v>
      </c>
      <c r="I2588" s="7" cm="1">
        <f t="array" ref="I2588">INDEX('[1]прайс ЗПП'!$A$1:$D$1080,MATCH(1,(мпф1[[#This Row],[артикул]]='[1]прайс ЗПП'!$B$1:$B$1080)*(мпф1[[#This Row],[Source.Name.1]]='[1]прайс ЗПП'!$A$1:$A$1080),0),4)</f>
        <v>898.93230320001805</v>
      </c>
      <c r="J2588" s="7">
        <f>мпф1[[#This Row],[цена]]*мпф1[[#This Row],[объем]]</f>
        <v>748654.18226513499</v>
      </c>
      <c r="K2588" s="7">
        <v>546.75</v>
      </c>
      <c r="L2588" t="s">
        <v>187</v>
      </c>
    </row>
    <row r="2589" spans="1:12" x14ac:dyDescent="0.35">
      <c r="A2589" t="s">
        <v>153</v>
      </c>
      <c r="B2589" t="s">
        <v>190</v>
      </c>
      <c r="C2589" t="s">
        <v>25</v>
      </c>
      <c r="D2589">
        <f>VLOOKUP(мпф1[[#This Row],[Номенклатура]],[1]!Таблица213[[product_name]:[упаковка]],7,FALSE)</f>
        <v>735</v>
      </c>
      <c r="E2589" t="s">
        <v>83</v>
      </c>
      <c r="F2589" s="7">
        <v>512.7736706006591</v>
      </c>
      <c r="G2589" t="str">
        <f>VLOOKUP(мпф1[[#This Row],[артикул]],[1]!Таблица213[[code]:[упаковка]],4,FALSE)</f>
        <v>ОХЛ</v>
      </c>
      <c r="H2589" t="str">
        <f>VLOOKUP(мпф1[[#This Row],[артикул]],[1]!Таблица213[[code]:[упаковка]],5,FALSE)</f>
        <v>сердце</v>
      </c>
      <c r="I2589" s="7" cm="1">
        <f t="array" ref="I2589">INDEX('[1]прайс ЗПП'!$A$1:$D$1080,MATCH(1,(мпф1[[#This Row],[артикул]]='[1]прайс ЗПП'!$B$1:$B$1080)*(мпф1[[#This Row],[Source.Name.1]]='[1]прайс ЗПП'!$A$1:$A$1080),0),4)</f>
        <v>874.31230900712865</v>
      </c>
      <c r="J2589" s="7">
        <f>мпф1[[#This Row],[цена]]*мпф1[[#This Row],[объем]]</f>
        <v>448324.33194092306</v>
      </c>
      <c r="K2589" s="7">
        <v>23910.240000000002</v>
      </c>
      <c r="L2589" t="s">
        <v>187</v>
      </c>
    </row>
    <row r="2590" spans="1:12" x14ac:dyDescent="0.35">
      <c r="A2590" t="s">
        <v>153</v>
      </c>
      <c r="B2590" t="s">
        <v>190</v>
      </c>
      <c r="C2590" t="s">
        <v>25</v>
      </c>
      <c r="D2590">
        <f>VLOOKUP(мпф1[[#This Row],[Номенклатура]],[1]!Таблица213[[product_name]:[упаковка]],7,FALSE)</f>
        <v>204</v>
      </c>
      <c r="E2590" t="s">
        <v>84</v>
      </c>
      <c r="F2590" s="7">
        <v>2297.0801165237312</v>
      </c>
      <c r="G2590" t="str">
        <f>VLOOKUP(мпф1[[#This Row],[артикул]],[1]!Таблица213[[code]:[упаковка]],4,FALSE)</f>
        <v>ОХЛ</v>
      </c>
      <c r="H2590" t="str">
        <f>VLOOKUP(мпф1[[#This Row],[артикул]],[1]!Таблица213[[code]:[упаковка]],5,FALSE)</f>
        <v>крыло</v>
      </c>
      <c r="I2590" s="7" cm="1">
        <f t="array" ref="I2590">INDEX('[1]прайс ЗПП'!$A$1:$D$1080,MATCH(1,(мпф1[[#This Row],[артикул]]='[1]прайс ЗПП'!$B$1:$B$1080)*(мпф1[[#This Row],[Source.Name.1]]='[1]прайс ЗПП'!$A$1:$A$1080),0),4)</f>
        <v>851.50169777110875</v>
      </c>
      <c r="J2590" s="7">
        <f>мпф1[[#This Row],[цена]]*мпф1[[#This Row],[объем]]</f>
        <v>1955967.6191362136</v>
      </c>
      <c r="K2590" s="7">
        <v>380.49399999999997</v>
      </c>
      <c r="L2590" t="s">
        <v>187</v>
      </c>
    </row>
    <row r="2591" spans="1:12" x14ac:dyDescent="0.35">
      <c r="A2591" t="s">
        <v>153</v>
      </c>
      <c r="B2591" t="s">
        <v>190</v>
      </c>
      <c r="C2591" t="s">
        <v>25</v>
      </c>
      <c r="D2591">
        <f>VLOOKUP(мпф1[[#This Row],[Номенклатура]],[1]!Таблица213[[product_name]:[упаковка]],7,FALSE)</f>
        <v>959</v>
      </c>
      <c r="E2591" t="s">
        <v>85</v>
      </c>
      <c r="F2591" s="7">
        <v>1144.5626557138903</v>
      </c>
      <c r="G2591" t="str">
        <f>VLOOKUP(мпф1[[#This Row],[артикул]],[1]!Таблица213[[code]:[упаковка]],4,FALSE)</f>
        <v>ОХЛ</v>
      </c>
      <c r="H2591" t="str">
        <f>VLOOKUP(мпф1[[#This Row],[артикул]],[1]!Таблица213[[code]:[упаковка]],5,FALSE)</f>
        <v>табак</v>
      </c>
      <c r="I2591" s="7" cm="1">
        <f t="array" ref="I2591">INDEX('[1]прайс ЗПП'!$A$1:$D$1080,MATCH(1,(мпф1[[#This Row],[артикул]]='[1]прайс ЗПП'!$B$1:$B$1080)*(мпф1[[#This Row],[Source.Name.1]]='[1]прайс ЗПП'!$A$1:$A$1080),0),4)</f>
        <v>683.37273840673231</v>
      </c>
      <c r="J2591" s="7">
        <f>мпф1[[#This Row],[цена]]*мпф1[[#This Row],[объем]]</f>
        <v>782162.91631328315</v>
      </c>
      <c r="K2591" s="7">
        <v>8462.9600000000009</v>
      </c>
      <c r="L2591" t="s">
        <v>187</v>
      </c>
    </row>
    <row r="2592" spans="1:12" x14ac:dyDescent="0.35">
      <c r="A2592" t="s">
        <v>153</v>
      </c>
      <c r="B2592" t="s">
        <v>190</v>
      </c>
      <c r="C2592" t="s">
        <v>25</v>
      </c>
      <c r="D2592">
        <f>VLOOKUP(мпф1[[#This Row],[Номенклатура]],[1]!Таблица213[[product_name]:[упаковка]],7,FALSE)</f>
        <v>952</v>
      </c>
      <c r="E2592" t="s">
        <v>86</v>
      </c>
      <c r="F2592" s="7">
        <v>2069.5997674864466</v>
      </c>
      <c r="G2592" t="str">
        <f>VLOOKUP(мпф1[[#This Row],[артикул]],[1]!Таблица213[[code]:[упаковка]],4,FALSE)</f>
        <v>ОХЛ</v>
      </c>
      <c r="H2592" t="str">
        <f>VLOOKUP(мпф1[[#This Row],[артикул]],[1]!Таблица213[[code]:[упаковка]],5,FALSE)</f>
        <v>голень</v>
      </c>
      <c r="I2592" s="7" cm="1">
        <f t="array" ref="I2592">INDEX('[1]прайс ЗПП'!$A$1:$D$1080,MATCH(1,(мпф1[[#This Row],[артикул]]='[1]прайс ЗПП'!$B$1:$B$1080)*(мпф1[[#This Row],[Source.Name.1]]='[1]прайс ЗПП'!$A$1:$A$1080),0),4)</f>
        <v>893.5902726823731</v>
      </c>
      <c r="J2592" s="7">
        <f>мпф1[[#This Row],[цена]]*мпф1[[#This Row],[объем]]</f>
        <v>1849374.2205715897</v>
      </c>
      <c r="K2592" s="7">
        <v>215.43900000000002</v>
      </c>
      <c r="L2592" t="s">
        <v>187</v>
      </c>
    </row>
    <row r="2593" spans="1:12" x14ac:dyDescent="0.35">
      <c r="A2593" t="s">
        <v>153</v>
      </c>
      <c r="B2593" t="s">
        <v>190</v>
      </c>
      <c r="C2593" t="s">
        <v>25</v>
      </c>
      <c r="D2593">
        <f>VLOOKUP(мпф1[[#This Row],[Номенклатура]],[1]!Таблица213[[product_name]:[упаковка]],7,FALSE)</f>
        <v>953</v>
      </c>
      <c r="E2593" t="s">
        <v>87</v>
      </c>
      <c r="F2593" s="7">
        <v>2064.5786498026773</v>
      </c>
      <c r="G2593" t="str">
        <f>VLOOKUP(мпф1[[#This Row],[артикул]],[1]!Таблица213[[code]:[упаковка]],4,FALSE)</f>
        <v>ОХЛ</v>
      </c>
      <c r="H2593" t="str">
        <f>VLOOKUP(мпф1[[#This Row],[артикул]],[1]!Таблица213[[code]:[упаковка]],5,FALSE)</f>
        <v>бедро</v>
      </c>
      <c r="I2593" s="7" cm="1">
        <f t="array" ref="I2593">INDEX('[1]прайс ЗПП'!$A$1:$D$1080,MATCH(1,(мпф1[[#This Row],[артикул]]='[1]прайс ЗПП'!$B$1:$B$1080)*(мпф1[[#This Row],[Source.Name.1]]='[1]прайс ЗПП'!$A$1:$A$1080),0),4)</f>
        <v>908.058875655311</v>
      </c>
      <c r="J2593" s="7">
        <f>мпф1[[#This Row],[цена]]*мпф1[[#This Row],[объем]]</f>
        <v>1874758.9674417793</v>
      </c>
      <c r="K2593" s="7">
        <v>8024.54</v>
      </c>
      <c r="L2593" t="s">
        <v>187</v>
      </c>
    </row>
    <row r="2594" spans="1:12" x14ac:dyDescent="0.35">
      <c r="A2594" t="s">
        <v>153</v>
      </c>
      <c r="B2594" t="s">
        <v>190</v>
      </c>
      <c r="C2594" t="s">
        <v>25</v>
      </c>
      <c r="D2594">
        <f>VLOOKUP(мпф1[[#This Row],[Номенклатура]],[1]!Таблица213[[product_name]:[упаковка]],7,FALSE)</f>
        <v>954</v>
      </c>
      <c r="E2594" t="s">
        <v>191</v>
      </c>
      <c r="F2594" s="7">
        <v>1147.0416915922779</v>
      </c>
      <c r="G2594" t="str">
        <f>VLOOKUP(мпф1[[#This Row],[артикул]],[1]!Таблица213[[code]:[упаковка]],4,FALSE)</f>
        <v>ОХЛ</v>
      </c>
      <c r="H2594" t="str">
        <f>VLOOKUP(мпф1[[#This Row],[артикул]],[1]!Таблица213[[code]:[упаковка]],5,FALSE)</f>
        <v>филе</v>
      </c>
      <c r="I2594" s="7" cm="1">
        <f t="array" ref="I2594">INDEX('[1]прайс ЗПП'!$A$1:$D$1080,MATCH(1,(мпф1[[#This Row],[артикул]]='[1]прайс ЗПП'!$B$1:$B$1080)*(мпф1[[#This Row],[Source.Name.1]]='[1]прайс ЗПП'!$A$1:$A$1080),0),4)</f>
        <v>1100.5353237189711</v>
      </c>
      <c r="J2594" s="7">
        <f>мпф1[[#This Row],[цена]]*мпф1[[#This Row],[объем]]</f>
        <v>1262359.8993756636</v>
      </c>
      <c r="K2594" s="7">
        <v>52.199999999999996</v>
      </c>
      <c r="L2594" t="s">
        <v>187</v>
      </c>
    </row>
    <row r="2595" spans="1:12" x14ac:dyDescent="0.35">
      <c r="A2595" t="s">
        <v>153</v>
      </c>
      <c r="B2595" t="s">
        <v>190</v>
      </c>
      <c r="C2595" t="s">
        <v>25</v>
      </c>
      <c r="D2595">
        <f>VLOOKUP(мпф1[[#This Row],[Номенклатура]],[1]!Таблица213[[product_name]:[упаковка]],7,FALSE)</f>
        <v>958</v>
      </c>
      <c r="E2595" t="s">
        <v>58</v>
      </c>
      <c r="F2595" s="7">
        <v>799.23549962807942</v>
      </c>
      <c r="G2595" t="str">
        <f>VLOOKUP(мпф1[[#This Row],[артикул]],[1]!Таблица213[[code]:[упаковка]],4,FALSE)</f>
        <v>ОХЛ</v>
      </c>
      <c r="H2595" t="str">
        <f>VLOOKUP(мпф1[[#This Row],[артикул]],[1]!Таблица213[[code]:[упаковка]],5,FALSE)</f>
        <v>табак</v>
      </c>
      <c r="I2595" s="7" cm="1">
        <f t="array" ref="I2595">INDEX('[1]прайс ЗПП'!$A$1:$D$1080,MATCH(1,(мпф1[[#This Row],[артикул]]='[1]прайс ЗПП'!$B$1:$B$1080)*(мпф1[[#This Row],[Source.Name.1]]='[1]прайс ЗПП'!$A$1:$A$1080),0),4)</f>
        <v>781.01654067386187</v>
      </c>
      <c r="J2595" s="7">
        <f>мпф1[[#This Row],[цена]]*мпф1[[#This Row],[объем]]</f>
        <v>624216.14510326821</v>
      </c>
      <c r="K2595" s="7">
        <v>6375.5999999999995</v>
      </c>
      <c r="L2595" t="s">
        <v>187</v>
      </c>
    </row>
    <row r="2596" spans="1:12" x14ac:dyDescent="0.35">
      <c r="A2596" t="s">
        <v>153</v>
      </c>
      <c r="B2596" t="s">
        <v>190</v>
      </c>
      <c r="C2596" t="s">
        <v>25</v>
      </c>
      <c r="D2596">
        <f>VLOOKUP(мпф1[[#This Row],[Номенклатура]],[1]!Таблица213[[product_name]:[упаковка]],7,FALSE)</f>
        <v>205</v>
      </c>
      <c r="E2596" t="s">
        <v>88</v>
      </c>
      <c r="F2596" s="7">
        <v>4026.6418248671102</v>
      </c>
      <c r="G2596" t="str">
        <f>VLOOKUP(мпф1[[#This Row],[артикул]],[1]!Таблица213[[code]:[упаковка]],4,FALSE)</f>
        <v>ОХЛ</v>
      </c>
      <c r="H2596" t="str">
        <f>VLOOKUP(мпф1[[#This Row],[артикул]],[1]!Таблица213[[code]:[упаковка]],5,FALSE)</f>
        <v>рагу</v>
      </c>
      <c r="I2596" s="7" cm="1">
        <f t="array" ref="I2596">INDEX('[1]прайс ЗПП'!$A$1:$D$1080,MATCH(1,(мпф1[[#This Row],[артикул]]='[1]прайс ЗПП'!$B$1:$B$1080)*(мпф1[[#This Row],[Source.Name.1]]='[1]прайс ЗПП'!$A$1:$A$1080),0),4)</f>
        <v>603.7807486671885</v>
      </c>
      <c r="J2596" s="7">
        <f>мпф1[[#This Row],[цена]]*мпф1[[#This Row],[объем]]</f>
        <v>2431208.8156328779</v>
      </c>
      <c r="K2596" s="7">
        <v>551.82000000000005</v>
      </c>
      <c r="L2596" t="s">
        <v>187</v>
      </c>
    </row>
    <row r="2597" spans="1:12" x14ac:dyDescent="0.35">
      <c r="A2597" t="s">
        <v>153</v>
      </c>
      <c r="B2597" t="s">
        <v>190</v>
      </c>
      <c r="C2597" t="s">
        <v>25</v>
      </c>
      <c r="D2597">
        <f>VLOOKUP(мпф1[[#This Row],[Номенклатура]],[1]!Таблица213[[product_name]:[упаковка]],7,FALSE)</f>
        <v>961</v>
      </c>
      <c r="E2597" t="s">
        <v>89</v>
      </c>
      <c r="F2597" s="7">
        <v>2301.0543635779072</v>
      </c>
      <c r="G2597" t="str">
        <f>VLOOKUP(мпф1[[#This Row],[артикул]],[1]!Таблица213[[code]:[упаковка]],4,FALSE)</f>
        <v>ОХЛ</v>
      </c>
      <c r="H2597" t="str">
        <f>VLOOKUP(мпф1[[#This Row],[артикул]],[1]!Таблица213[[code]:[упаковка]],5,FALSE)</f>
        <v>табак</v>
      </c>
      <c r="I2597" s="7" cm="1">
        <f t="array" ref="I2597">INDEX('[1]прайс ЗПП'!$A$1:$D$1080,MATCH(1,(мпф1[[#This Row],[артикул]]='[1]прайс ЗПП'!$B$1:$B$1080)*(мпф1[[#This Row],[Source.Name.1]]='[1]прайс ЗПП'!$A$1:$A$1080),0),4)</f>
        <v>771.81844053102043</v>
      </c>
      <c r="J2597" s="7">
        <f>мпф1[[#This Row],[цена]]*мпф1[[#This Row],[объем]]</f>
        <v>1775996.1904738001</v>
      </c>
      <c r="K2597" s="7">
        <v>20898</v>
      </c>
      <c r="L2597" t="s">
        <v>187</v>
      </c>
    </row>
    <row r="2598" spans="1:12" x14ac:dyDescent="0.35">
      <c r="A2598" t="s">
        <v>153</v>
      </c>
      <c r="B2598" t="s">
        <v>190</v>
      </c>
      <c r="C2598" t="s">
        <v>25</v>
      </c>
      <c r="D2598">
        <f>VLOOKUP(мпф1[[#This Row],[Номенклатура]],[1]!Таблица213[[product_name]:[упаковка]],7,FALSE)</f>
        <v>960</v>
      </c>
      <c r="E2598" t="s">
        <v>189</v>
      </c>
      <c r="F2598" s="7">
        <v>568.4761136061901</v>
      </c>
      <c r="G2598" t="str">
        <f>VLOOKUP(мпф1[[#This Row],[артикул]],[1]!Таблица213[[code]:[упаковка]],4,FALSE)</f>
        <v>ОХЛ</v>
      </c>
      <c r="H2598" t="str">
        <f>VLOOKUP(мпф1[[#This Row],[артикул]],[1]!Таблица213[[code]:[упаковка]],5,FALSE)</f>
        <v>крыло</v>
      </c>
      <c r="I2598" s="7" cm="1">
        <f t="array" ref="I2598">INDEX('[1]прайс ЗПП'!$A$1:$D$1080,MATCH(1,(мпф1[[#This Row],[артикул]]='[1]прайс ЗПП'!$B$1:$B$1080)*(мпф1[[#This Row],[Source.Name.1]]='[1]прайс ЗПП'!$A$1:$A$1080),0),4)</f>
        <v>856.64752144057138</v>
      </c>
      <c r="J2598" s="7">
        <f>мпф1[[#This Row],[цена]]*мпф1[[#This Row],[объем]]</f>
        <v>486983.6537189114</v>
      </c>
      <c r="K2598" s="7">
        <v>111.672</v>
      </c>
      <c r="L2598" t="s">
        <v>187</v>
      </c>
    </row>
    <row r="2599" spans="1:12" x14ac:dyDescent="0.35">
      <c r="A2599" t="s">
        <v>153</v>
      </c>
      <c r="B2599" t="s">
        <v>190</v>
      </c>
      <c r="C2599" t="s">
        <v>25</v>
      </c>
      <c r="D2599">
        <f>VLOOKUP(мпф1[[#This Row],[Номенклатура]],[1]!Таблица213[[product_name]:[упаковка]],7,FALSE)</f>
        <v>744</v>
      </c>
      <c r="E2599" t="s">
        <v>92</v>
      </c>
      <c r="F2599" s="7">
        <v>11500.013755929689</v>
      </c>
      <c r="G2599" t="str">
        <f>VLOOKUP(мпф1[[#This Row],[артикул]],[1]!Таблица213[[code]:[упаковка]],4,FALSE)</f>
        <v>ОХЛ</v>
      </c>
      <c r="H2599" t="str">
        <f>VLOOKUP(мпф1[[#This Row],[артикул]],[1]!Таблица213[[code]:[упаковка]],5,FALSE)</f>
        <v>шея</v>
      </c>
      <c r="I2599" s="7" cm="1">
        <f t="array" ref="I2599">INDEX('[1]прайс ЗПП'!$A$1:$D$1080,MATCH(1,(мпф1[[#This Row],[артикул]]='[1]прайс ЗПП'!$B$1:$B$1080)*(мпф1[[#This Row],[Source.Name.1]]='[1]прайс ЗПП'!$A$1:$A$1080),0),4)</f>
        <v>350.98234482785944</v>
      </c>
      <c r="J2599" s="7">
        <f>мпф1[[#This Row],[цена]]*мпф1[[#This Row],[объем]]</f>
        <v>4036301.793608841</v>
      </c>
      <c r="K2599" s="7">
        <v>6042.8539999999994</v>
      </c>
      <c r="L2599" t="s">
        <v>187</v>
      </c>
    </row>
    <row r="2600" spans="1:12" x14ac:dyDescent="0.35">
      <c r="A2600" t="s">
        <v>153</v>
      </c>
      <c r="B2600" t="s">
        <v>179</v>
      </c>
      <c r="C2600" t="s">
        <v>25</v>
      </c>
      <c r="D2600">
        <f>VLOOKUP(мпф1[[#This Row],[Номенклатура]],[1]!Таблица213[[product_name]:[упаковка]],7,FALSE)</f>
        <v>701</v>
      </c>
      <c r="E2600" t="s">
        <v>26</v>
      </c>
      <c r="F2600" s="7">
        <v>922.10877768050204</v>
      </c>
      <c r="G2600" t="str">
        <f>VLOOKUP(мпф1[[#This Row],[артикул]],[1]!Таблица213[[code]:[упаковка]],4,FALSE)</f>
        <v>ОХЛ</v>
      </c>
      <c r="H2600" t="str">
        <f>VLOOKUP(мпф1[[#This Row],[артикул]],[1]!Таблица213[[code]:[упаковка]],5,FALSE)</f>
        <v>тушка</v>
      </c>
      <c r="I2600" s="7" cm="1">
        <f t="array" ref="I2600">INDEX('[1]прайс ЗПП'!$A$1:$D$1080,MATCH(1,(мпф1[[#This Row],[артикул]]='[1]прайс ЗПП'!$B$1:$B$1080)*(мпф1[[#This Row],[Source.Name.1]]='[1]прайс ЗПП'!$A$1:$A$1080),0),4)</f>
        <v>829.49619712097308</v>
      </c>
      <c r="J2600" s="7">
        <f>мпф1[[#This Row],[цена]]*мпф1[[#This Row],[объем]]</f>
        <v>764885.72441784525</v>
      </c>
      <c r="K2600" s="7">
        <v>665.5</v>
      </c>
      <c r="L2600" t="s">
        <v>187</v>
      </c>
    </row>
    <row r="2601" spans="1:12" x14ac:dyDescent="0.35">
      <c r="A2601" t="s">
        <v>153</v>
      </c>
      <c r="B2601" t="s">
        <v>179</v>
      </c>
      <c r="C2601" t="s">
        <v>25</v>
      </c>
      <c r="D2601">
        <f>VLOOKUP(мпф1[[#This Row],[Номенклатура]],[1]!Таблица213[[product_name]:[упаковка]],7,FALSE)</f>
        <v>702</v>
      </c>
      <c r="E2601" t="s">
        <v>72</v>
      </c>
      <c r="F2601" s="7">
        <v>3674.1121058986264</v>
      </c>
      <c r="G2601" t="str">
        <f>VLOOKUP(мпф1[[#This Row],[артикул]],[1]!Таблица213[[code]:[упаковка]],4,FALSE)</f>
        <v>ОХЛ</v>
      </c>
      <c r="H2601" t="str">
        <f>VLOOKUP(мпф1[[#This Row],[артикул]],[1]!Таблица213[[code]:[упаковка]],5,FALSE)</f>
        <v>тушка</v>
      </c>
      <c r="I2601" s="7" cm="1">
        <f t="array" ref="I2601">INDEX('[1]прайс ЗПП'!$A$1:$D$1080,MATCH(1,(мпф1[[#This Row],[артикул]]='[1]прайс ЗПП'!$B$1:$B$1080)*(мпф1[[#This Row],[Source.Name.1]]='[1]прайс ЗПП'!$A$1:$A$1080),0),4)</f>
        <v>801.05963658764324</v>
      </c>
      <c r="J2601" s="7">
        <f>мпф1[[#This Row],[цена]]*мпф1[[#This Row],[объем]]</f>
        <v>2943182.9083334142</v>
      </c>
      <c r="K2601" s="7">
        <v>47.2</v>
      </c>
      <c r="L2601" t="s">
        <v>187</v>
      </c>
    </row>
    <row r="2602" spans="1:12" x14ac:dyDescent="0.35">
      <c r="A2602" t="s">
        <v>153</v>
      </c>
      <c r="B2602" t="s">
        <v>179</v>
      </c>
      <c r="C2602" t="s">
        <v>25</v>
      </c>
      <c r="D2602">
        <f>VLOOKUP(мпф1[[#This Row],[Номенклатура]],[1]!Таблица213[[product_name]:[упаковка]],7,FALSE)</f>
        <v>710</v>
      </c>
      <c r="E2602" t="s">
        <v>28</v>
      </c>
      <c r="F2602" s="7">
        <v>571.61334942949486</v>
      </c>
      <c r="G2602" t="str">
        <f>VLOOKUP(мпф1[[#This Row],[артикул]],[1]!Таблица213[[code]:[упаковка]],4,FALSE)</f>
        <v>ОХЛ</v>
      </c>
      <c r="H2602" t="str">
        <f>VLOOKUP(мпф1[[#This Row],[артикул]],[1]!Таблица213[[code]:[упаковка]],5,FALSE)</f>
        <v>бедро</v>
      </c>
      <c r="I2602" s="7" cm="1">
        <f t="array" ref="I2602">INDEX('[1]прайс ЗПП'!$A$1:$D$1080,MATCH(1,(мпф1[[#This Row],[артикул]]='[1]прайс ЗПП'!$B$1:$B$1080)*(мпф1[[#This Row],[Source.Name.1]]='[1]прайс ЗПП'!$A$1:$A$1080),0),4)</f>
        <v>846.31031080212472</v>
      </c>
      <c r="J2602" s="7">
        <f>мпф1[[#This Row],[цена]]*мпф1[[#This Row],[объем]]</f>
        <v>483762.27141431934</v>
      </c>
      <c r="K2602" s="7">
        <v>14289.800000000001</v>
      </c>
      <c r="L2602" t="s">
        <v>187</v>
      </c>
    </row>
    <row r="2603" spans="1:12" x14ac:dyDescent="0.35">
      <c r="A2603" t="s">
        <v>153</v>
      </c>
      <c r="B2603" t="s">
        <v>179</v>
      </c>
      <c r="C2603" t="s">
        <v>25</v>
      </c>
      <c r="D2603">
        <f>VLOOKUP(мпф1[[#This Row],[Номенклатура]],[1]!Таблица213[[product_name]:[упаковка]],7,FALSE)</f>
        <v>711</v>
      </c>
      <c r="E2603" s="22" t="s">
        <v>73</v>
      </c>
      <c r="F2603" s="7">
        <v>24997.553492570802</v>
      </c>
      <c r="G2603" t="str">
        <f>VLOOKUP(мпф1[[#This Row],[артикул]],[1]!Таблица213[[code]:[упаковка]],4,FALSE)</f>
        <v>ОХЛ</v>
      </c>
      <c r="H2603" t="str">
        <f>VLOOKUP(мпф1[[#This Row],[артикул]],[1]!Таблица213[[code]:[упаковка]],5,FALSE)</f>
        <v>бедро</v>
      </c>
      <c r="I2603" s="7" cm="1">
        <f t="array" ref="I2603">INDEX('[1]прайс ЗПП'!$A$1:$D$1080,MATCH(1,(мпф1[[#This Row],[артикул]]='[1]прайс ЗПП'!$B$1:$B$1080)*(мпф1[[#This Row],[Source.Name.1]]='[1]прайс ЗПП'!$A$1:$A$1080),0),4)</f>
        <v>817.6625245970065</v>
      </c>
      <c r="J2603" s="7">
        <f>мпф1[[#This Row],[цена]]*мпф1[[#This Row],[объем]]</f>
        <v>20439562.697484158</v>
      </c>
      <c r="K2603" s="7">
        <v>4615.1000000000004</v>
      </c>
      <c r="L2603" t="s">
        <v>187</v>
      </c>
    </row>
    <row r="2604" spans="1:12" x14ac:dyDescent="0.35">
      <c r="A2604" t="s">
        <v>153</v>
      </c>
      <c r="B2604" t="s">
        <v>179</v>
      </c>
      <c r="C2604" t="s">
        <v>25</v>
      </c>
      <c r="D2604">
        <f>VLOOKUP(мпф1[[#This Row],[Номенклатура]],[1]!Таблица213[[product_name]:[упаковка]],7,FALSE)</f>
        <v>712</v>
      </c>
      <c r="E2604" t="s">
        <v>30</v>
      </c>
      <c r="F2604" s="7">
        <v>397.79689031152486</v>
      </c>
      <c r="G2604" t="str">
        <f>VLOOKUP(мпф1[[#This Row],[артикул]],[1]!Таблица213[[code]:[упаковка]],4,FALSE)</f>
        <v>ОХЛ</v>
      </c>
      <c r="H2604" t="str">
        <f>VLOOKUP(мпф1[[#This Row],[артикул]],[1]!Таблица213[[code]:[упаковка]],5,FALSE)</f>
        <v>голень</v>
      </c>
      <c r="I2604" s="7" cm="1">
        <f t="array" ref="I2604">INDEX('[1]прайс ЗПП'!$A$1:$D$1080,MATCH(1,(мпф1[[#This Row],[артикул]]='[1]прайс ЗПП'!$B$1:$B$1080)*(мпф1[[#This Row],[Source.Name.1]]='[1]прайс ЗПП'!$A$1:$A$1080),0),4)</f>
        <v>880.05345292873176</v>
      </c>
      <c r="J2604" s="7">
        <f>мпф1[[#This Row],[цена]]*мпф1[[#This Row],[объем]]</f>
        <v>350082.52688296943</v>
      </c>
      <c r="K2604" s="7">
        <v>107.9</v>
      </c>
      <c r="L2604" t="s">
        <v>187</v>
      </c>
    </row>
    <row r="2605" spans="1:12" x14ac:dyDescent="0.35">
      <c r="A2605" t="s">
        <v>153</v>
      </c>
      <c r="B2605" t="s">
        <v>179</v>
      </c>
      <c r="C2605" t="s">
        <v>25</v>
      </c>
      <c r="D2605">
        <f>VLOOKUP(мпф1[[#This Row],[Номенклатура]],[1]!Таблица213[[product_name]:[упаковка]],7,FALSE)</f>
        <v>713</v>
      </c>
      <c r="E2605" t="s">
        <v>74</v>
      </c>
      <c r="F2605" s="7">
        <v>9200.6382896265277</v>
      </c>
      <c r="G2605" t="str">
        <f>VLOOKUP(мпф1[[#This Row],[артикул]],[1]!Таблица213[[code]:[упаковка]],4,FALSE)</f>
        <v>ОХЛ</v>
      </c>
      <c r="H2605" t="str">
        <f>VLOOKUP(мпф1[[#This Row],[артикул]],[1]!Таблица213[[code]:[упаковка]],5,FALSE)</f>
        <v>голень</v>
      </c>
      <c r="I2605" s="7" cm="1">
        <f t="array" ref="I2605">INDEX('[1]прайс ЗПП'!$A$1:$D$1080,MATCH(1,(мпф1[[#This Row],[артикул]]='[1]прайс ЗПП'!$B$1:$B$1080)*(мпф1[[#This Row],[Source.Name.1]]='[1]прайс ЗПП'!$A$1:$A$1080),0),4)</f>
        <v>850.10581508849407</v>
      </c>
      <c r="J2605" s="7">
        <f>мпф1[[#This Row],[цена]]*мпф1[[#This Row],[объем]]</f>
        <v>7821516.1125373673</v>
      </c>
      <c r="K2605" s="7">
        <v>1643.608743985819</v>
      </c>
      <c r="L2605" t="s">
        <v>187</v>
      </c>
    </row>
    <row r="2606" spans="1:12" x14ac:dyDescent="0.35">
      <c r="A2606" t="s">
        <v>153</v>
      </c>
      <c r="B2606" t="s">
        <v>179</v>
      </c>
      <c r="C2606" t="s">
        <v>25</v>
      </c>
      <c r="D2606">
        <f>VLOOKUP(мпф1[[#This Row],[Номенклатура]],[1]!Таблица213[[product_name]:[упаковка]],7,FALSE)</f>
        <v>714</v>
      </c>
      <c r="E2606" t="s">
        <v>32</v>
      </c>
      <c r="F2606" s="7">
        <v>225.23604643391121</v>
      </c>
      <c r="G2606" t="str">
        <f>VLOOKUP(мпф1[[#This Row],[артикул]],[1]!Таблица213[[code]:[упаковка]],4,FALSE)</f>
        <v>ОХЛ</v>
      </c>
      <c r="H2606" t="str">
        <f>VLOOKUP(мпф1[[#This Row],[артикул]],[1]!Таблица213[[code]:[упаковка]],5,FALSE)</f>
        <v>крыло</v>
      </c>
      <c r="I2606" s="7" cm="1">
        <f t="array" ref="I2606">INDEX('[1]прайс ЗПП'!$A$1:$D$1080,MATCH(1,(мпф1[[#This Row],[артикул]]='[1]прайс ЗПП'!$B$1:$B$1080)*(мпф1[[#This Row],[Source.Name.1]]='[1]прайс ЗПП'!$A$1:$A$1080),0),4)</f>
        <v>862.74073629929478</v>
      </c>
      <c r="J2606" s="7">
        <f>мпф1[[#This Row],[цена]]*мпф1[[#This Row],[объем]]</f>
        <v>194320.31254153472</v>
      </c>
      <c r="K2606" s="7">
        <v>109.2</v>
      </c>
      <c r="L2606" t="s">
        <v>187</v>
      </c>
    </row>
    <row r="2607" spans="1:12" x14ac:dyDescent="0.35">
      <c r="A2607" t="s">
        <v>153</v>
      </c>
      <c r="B2607" t="s">
        <v>179</v>
      </c>
      <c r="C2607" t="s">
        <v>25</v>
      </c>
      <c r="D2607">
        <f>VLOOKUP(мпф1[[#This Row],[Номенклатура]],[1]!Таблица213[[product_name]:[упаковка]],7,FALSE)</f>
        <v>715</v>
      </c>
      <c r="E2607" t="s">
        <v>75</v>
      </c>
      <c r="F2607" s="7">
        <v>7643.1108351901812</v>
      </c>
      <c r="G2607" t="str">
        <f>VLOOKUP(мпф1[[#This Row],[артикул]],[1]!Таблица213[[code]:[упаковка]],4,FALSE)</f>
        <v>ОХЛ</v>
      </c>
      <c r="H2607" t="str">
        <f>VLOOKUP(мпф1[[#This Row],[артикул]],[1]!Таблица213[[code]:[упаковка]],5,FALSE)</f>
        <v>крыло</v>
      </c>
      <c r="I2607" s="7" cm="1">
        <f t="array" ref="I2607">INDEX('[1]прайс ЗПП'!$A$1:$D$1080,MATCH(1,(мпф1[[#This Row],[артикул]]='[1]прайс ЗПП'!$B$1:$B$1080)*(мпф1[[#This Row],[Source.Name.1]]='[1]прайс ЗПП'!$A$1:$A$1080),0),4)</f>
        <v>835.01588089345819</v>
      </c>
      <c r="J2607" s="7">
        <f>мпф1[[#This Row],[цена]]*мпф1[[#This Row],[объем]]</f>
        <v>6382118.9268126637</v>
      </c>
      <c r="K2607" s="7">
        <v>8467.1999999999989</v>
      </c>
      <c r="L2607" t="s">
        <v>187</v>
      </c>
    </row>
    <row r="2608" spans="1:12" x14ac:dyDescent="0.35">
      <c r="A2608" t="s">
        <v>153</v>
      </c>
      <c r="B2608" t="s">
        <v>179</v>
      </c>
      <c r="C2608" t="s">
        <v>25</v>
      </c>
      <c r="D2608">
        <f>VLOOKUP(мпф1[[#This Row],[Номенклатура]],[1]!Таблица213[[product_name]:[упаковка]],7,FALSE)</f>
        <v>716</v>
      </c>
      <c r="E2608" t="s">
        <v>34</v>
      </c>
      <c r="F2608" s="7">
        <v>54.573784801499094</v>
      </c>
      <c r="G2608" t="str">
        <f>VLOOKUP(мпф1[[#This Row],[артикул]],[1]!Таблица213[[code]:[упаковка]],4,FALSE)</f>
        <v>ОХЛ</v>
      </c>
      <c r="H2608" t="str">
        <f>VLOOKUP(мпф1[[#This Row],[артикул]],[1]!Таблица213[[code]:[упаковка]],5,FALSE)</f>
        <v>четвертина</v>
      </c>
      <c r="I2608" s="7" cm="1">
        <f t="array" ref="I2608">INDEX('[1]прайс ЗПП'!$A$1:$D$1080,MATCH(1,(мпф1[[#This Row],[артикул]]='[1]прайс ЗПП'!$B$1:$B$1080)*(мпф1[[#This Row],[Source.Name.1]]='[1]прайс ЗПП'!$A$1:$A$1080),0),4)</f>
        <v>826.66699669275658</v>
      </c>
      <c r="J2608" s="7">
        <f>мпф1[[#This Row],[цена]]*мпф1[[#This Row],[объем]]</f>
        <v>45114.346780012063</v>
      </c>
      <c r="K2608" s="7">
        <v>110.43526620843637</v>
      </c>
      <c r="L2608" t="s">
        <v>187</v>
      </c>
    </row>
    <row r="2609" spans="1:12" x14ac:dyDescent="0.35">
      <c r="A2609" t="s">
        <v>153</v>
      </c>
      <c r="B2609" t="s">
        <v>179</v>
      </c>
      <c r="C2609" t="s">
        <v>25</v>
      </c>
      <c r="D2609">
        <f>VLOOKUP(мпф1[[#This Row],[Номенклатура]],[1]!Таблица213[[product_name]:[упаковка]],7,FALSE)</f>
        <v>717</v>
      </c>
      <c r="E2609" t="s">
        <v>76</v>
      </c>
      <c r="F2609" s="7">
        <v>6902.642850065472</v>
      </c>
      <c r="G2609" t="str">
        <f>VLOOKUP(мпф1[[#This Row],[артикул]],[1]!Таблица213[[code]:[упаковка]],4,FALSE)</f>
        <v>ОХЛ</v>
      </c>
      <c r="H2609" t="str">
        <f>VLOOKUP(мпф1[[#This Row],[артикул]],[1]!Таблица213[[code]:[упаковка]],5,FALSE)</f>
        <v>четвертина</v>
      </c>
      <c r="I2609" s="7" cm="1">
        <f t="array" ref="I2609">INDEX('[1]прайс ЗПП'!$A$1:$D$1080,MATCH(1,(мпф1[[#This Row],[артикул]]='[1]прайс ЗПП'!$B$1:$B$1080)*(мпф1[[#This Row],[Source.Name.1]]='[1]прайс ЗПП'!$A$1:$A$1080),0),4)</f>
        <v>800.6384755284372</v>
      </c>
      <c r="J2609" s="7">
        <f>мпф1[[#This Row],[цена]]*мпф1[[#This Row],[объем]]</f>
        <v>5526521.4485936863</v>
      </c>
      <c r="K2609" s="7">
        <v>2239.7416329570146</v>
      </c>
      <c r="L2609" t="s">
        <v>187</v>
      </c>
    </row>
    <row r="2610" spans="1:12" x14ac:dyDescent="0.35">
      <c r="A2610" t="s">
        <v>153</v>
      </c>
      <c r="B2610" t="s">
        <v>179</v>
      </c>
      <c r="C2610" t="s">
        <v>25</v>
      </c>
      <c r="D2610">
        <f>VLOOKUP(мпф1[[#This Row],[Номенклатура]],[1]!Таблица213[[product_name]:[упаковка]],7,FALSE)</f>
        <v>718</v>
      </c>
      <c r="E2610" t="s">
        <v>36</v>
      </c>
      <c r="F2610" s="7">
        <v>576.91390668895087</v>
      </c>
      <c r="G2610" t="str">
        <f>VLOOKUP(мпф1[[#This Row],[артикул]],[1]!Таблица213[[code]:[упаковка]],4,FALSE)</f>
        <v>ОХЛ</v>
      </c>
      <c r="H2610" t="str">
        <f>VLOOKUP(мпф1[[#This Row],[артикул]],[1]!Таблица213[[code]:[упаковка]],5,FALSE)</f>
        <v>филе</v>
      </c>
      <c r="I2610" s="7" cm="1">
        <f t="array" ref="I2610">INDEX('[1]прайс ЗПП'!$A$1:$D$1080,MATCH(1,(мпф1[[#This Row],[артикул]]='[1]прайс ЗПП'!$B$1:$B$1080)*(мпф1[[#This Row],[Source.Name.1]]='[1]прайс ЗПП'!$A$1:$A$1080),0),4)</f>
        <v>1116.3419218353943</v>
      </c>
      <c r="J2610" s="7">
        <f>мпф1[[#This Row],[цена]]*мпф1[[#This Row],[объем]]</f>
        <v>644033.17932670878</v>
      </c>
      <c r="K2610" s="7">
        <v>466.85652262029015</v>
      </c>
      <c r="L2610" t="s">
        <v>187</v>
      </c>
    </row>
    <row r="2611" spans="1:12" x14ac:dyDescent="0.35">
      <c r="A2611" t="s">
        <v>153</v>
      </c>
      <c r="B2611" t="s">
        <v>179</v>
      </c>
      <c r="C2611" t="s">
        <v>25</v>
      </c>
      <c r="D2611">
        <f>VLOOKUP(мпф1[[#This Row],[Номенклатура]],[1]!Таблица213[[product_name]:[упаковка]],7,FALSE)</f>
        <v>719</v>
      </c>
      <c r="E2611" t="s">
        <v>77</v>
      </c>
      <c r="F2611" s="7">
        <v>21848.332467082913</v>
      </c>
      <c r="G2611" t="str">
        <f>VLOOKUP(мпф1[[#This Row],[артикул]],[1]!Таблица213[[code]:[упаковка]],4,FALSE)</f>
        <v>ОХЛ</v>
      </c>
      <c r="H2611" t="str">
        <f>VLOOKUP(мпф1[[#This Row],[артикул]],[1]!Таблица213[[code]:[упаковка]],5,FALSE)</f>
        <v>филе</v>
      </c>
      <c r="I2611" s="7" cm="1">
        <f t="array" ref="I2611">INDEX('[1]прайс ЗПП'!$A$1:$D$1080,MATCH(1,(мпф1[[#This Row],[артикул]]='[1]прайс ЗПП'!$B$1:$B$1080)*(мпф1[[#This Row],[Source.Name.1]]='[1]прайс ЗПП'!$A$1:$A$1080),0),4)</f>
        <v>1085.2045646753345</v>
      </c>
      <c r="J2611" s="7">
        <f>мпф1[[#This Row],[цена]]*мпф1[[#This Row],[объем]]</f>
        <v>23709910.123822689</v>
      </c>
      <c r="K2611" s="7">
        <v>3767.9096301891059</v>
      </c>
      <c r="L2611" t="s">
        <v>187</v>
      </c>
    </row>
    <row r="2612" spans="1:12" x14ac:dyDescent="0.35">
      <c r="A2612" t="s">
        <v>153</v>
      </c>
      <c r="B2612" t="s">
        <v>179</v>
      </c>
      <c r="C2612" t="s">
        <v>25</v>
      </c>
      <c r="D2612">
        <f>VLOOKUP(мпф1[[#This Row],[Номенклатура]],[1]!Таблица213[[product_name]:[упаковка]],7,FALSE)</f>
        <v>727</v>
      </c>
      <c r="E2612" t="s">
        <v>38</v>
      </c>
      <c r="F2612" s="7">
        <v>116.75026238224152</v>
      </c>
      <c r="G2612" t="str">
        <f>VLOOKUP(мпф1[[#This Row],[артикул]],[1]!Таблица213[[code]:[упаковка]],4,FALSE)</f>
        <v>ОХЛ</v>
      </c>
      <c r="H2612" t="str">
        <f>VLOOKUP(мпф1[[#This Row],[артикул]],[1]!Таблица213[[code]:[упаковка]],5,FALSE)</f>
        <v>грудка</v>
      </c>
      <c r="I2612" s="7" cm="1">
        <f t="array" ref="I2612">INDEX('[1]прайс ЗПП'!$A$1:$D$1080,MATCH(1,(мпф1[[#This Row],[артикул]]='[1]прайс ЗПП'!$B$1:$B$1080)*(мпф1[[#This Row],[Source.Name.1]]='[1]прайс ЗПП'!$A$1:$A$1080),0),4)</f>
        <v>892.93733955066887</v>
      </c>
      <c r="J2612" s="7">
        <f>мпф1[[#This Row],[цена]]*мпф1[[#This Row],[объем]]</f>
        <v>104250.66868344127</v>
      </c>
      <c r="K2612" s="7">
        <v>780.38827473994832</v>
      </c>
      <c r="L2612" t="s">
        <v>187</v>
      </c>
    </row>
    <row r="2613" spans="1:12" x14ac:dyDescent="0.35">
      <c r="A2613" t="s">
        <v>153</v>
      </c>
      <c r="B2613" t="s">
        <v>179</v>
      </c>
      <c r="C2613" t="s">
        <v>25</v>
      </c>
      <c r="D2613">
        <f>VLOOKUP(мпф1[[#This Row],[Номенклатура]],[1]!Таблица213[[product_name]:[упаковка]],7,FALSE)</f>
        <v>725</v>
      </c>
      <c r="E2613" t="s">
        <v>78</v>
      </c>
      <c r="F2613" s="7">
        <v>6317.6516050359769</v>
      </c>
      <c r="G2613" t="str">
        <f>VLOOKUP(мпф1[[#This Row],[артикул]],[1]!Таблица213[[code]:[упаковка]],4,FALSE)</f>
        <v>ОХЛ</v>
      </c>
      <c r="H2613" t="str">
        <f>VLOOKUP(мпф1[[#This Row],[артикул]],[1]!Таблица213[[code]:[упаковка]],5,FALSE)</f>
        <v>грудка</v>
      </c>
      <c r="I2613" s="7" cm="1">
        <f t="array" ref="I2613">INDEX('[1]прайс ЗПП'!$A$1:$D$1080,MATCH(1,(мпф1[[#This Row],[артикул]]='[1]прайс ЗПП'!$B$1:$B$1080)*(мпф1[[#This Row],[Source.Name.1]]='[1]прайс ЗПП'!$A$1:$A$1080),0),4)</f>
        <v>866.88872982978717</v>
      </c>
      <c r="J2613" s="7">
        <f>мпф1[[#This Row],[цена]]*мпф1[[#This Row],[объем]]</f>
        <v>5476700.9753967542</v>
      </c>
      <c r="K2613" s="7">
        <v>2822.1061704969457</v>
      </c>
      <c r="L2613" t="s">
        <v>187</v>
      </c>
    </row>
    <row r="2614" spans="1:12" x14ac:dyDescent="0.35">
      <c r="A2614" t="s">
        <v>153</v>
      </c>
      <c r="B2614" t="s">
        <v>179</v>
      </c>
      <c r="C2614" t="s">
        <v>25</v>
      </c>
      <c r="D2614">
        <f>VLOOKUP(мпф1[[#This Row],[Номенклатура]],[1]!Таблица213[[product_name]:[упаковка]],7,FALSE)</f>
        <v>721</v>
      </c>
      <c r="E2614" t="s">
        <v>183</v>
      </c>
      <c r="F2614" s="7">
        <v>695.76348247888222</v>
      </c>
      <c r="G2614" t="str">
        <f>VLOOKUP(мпф1[[#This Row],[артикул]],[1]!Таблица213[[code]:[упаковка]],4,FALSE)</f>
        <v>ОХЛ</v>
      </c>
      <c r="H2614" t="str">
        <f>VLOOKUP(мпф1[[#This Row],[артикул]],[1]!Таблица213[[code]:[упаковка]],5,FALSE)</f>
        <v>половинка</v>
      </c>
      <c r="I2614" s="7" cm="1">
        <f t="array" ref="I2614">INDEX('[1]прайс ЗПП'!$A$1:$D$1080,MATCH(1,(мпф1[[#This Row],[артикул]]='[1]прайс ЗПП'!$B$1:$B$1080)*(мпф1[[#This Row],[Source.Name.1]]='[1]прайс ЗПП'!$A$1:$A$1080),0),4)</f>
        <v>823.36509787229079</v>
      </c>
      <c r="J2614" s="7">
        <f>мпф1[[#This Row],[цена]]*мпф1[[#This Row],[объем]]</f>
        <v>572867.3678471907</v>
      </c>
      <c r="K2614" s="7">
        <v>2839.7674918294815</v>
      </c>
      <c r="L2614" t="s">
        <v>187</v>
      </c>
    </row>
    <row r="2615" spans="1:12" x14ac:dyDescent="0.35">
      <c r="A2615" t="s">
        <v>153</v>
      </c>
      <c r="B2615" t="s">
        <v>179</v>
      </c>
      <c r="C2615" t="s">
        <v>25</v>
      </c>
      <c r="D2615">
        <f>VLOOKUP(мпф1[[#This Row],[Номенклатура]],[1]!Таблица213[[product_name]:[упаковка]],7,FALSE)</f>
        <v>29</v>
      </c>
      <c r="E2615" t="s">
        <v>79</v>
      </c>
      <c r="F2615" s="7">
        <v>49.346410778367002</v>
      </c>
      <c r="G2615" t="str">
        <f>VLOOKUP(мпф1[[#This Row],[артикул]],[1]!Таблица213[[code]:[упаковка]],4,FALSE)</f>
        <v>ОХЛ</v>
      </c>
      <c r="H2615" t="str">
        <f>VLOOKUP(мпф1[[#This Row],[артикул]],[1]!Таблица213[[code]:[упаковка]],5,FALSE)</f>
        <v>табак</v>
      </c>
      <c r="I2615" s="7" cm="1">
        <f t="array" ref="I2615">INDEX('[1]прайс ЗПП'!$A$1:$D$1080,MATCH(1,(мпф1[[#This Row],[артикул]]='[1]прайс ЗПП'!$B$1:$B$1080)*(мпф1[[#This Row],[Source.Name.1]]='[1]прайс ЗПП'!$A$1:$A$1080),0),4)</f>
        <v>758.87469332072919</v>
      </c>
      <c r="J2615" s="7">
        <f>мпф1[[#This Row],[цена]]*мпф1[[#This Row],[объем]]</f>
        <v>37447.742345911982</v>
      </c>
      <c r="K2615" s="7">
        <v>477.25660298195248</v>
      </c>
      <c r="L2615" t="s">
        <v>187</v>
      </c>
    </row>
    <row r="2616" spans="1:12" x14ac:dyDescent="0.35">
      <c r="A2616" t="s">
        <v>153</v>
      </c>
      <c r="B2616" t="s">
        <v>179</v>
      </c>
      <c r="C2616" t="s">
        <v>25</v>
      </c>
      <c r="D2616">
        <f>VLOOKUP(мпф1[[#This Row],[Номенклатура]],[1]!Таблица213[[product_name]:[упаковка]],7,FALSE)</f>
        <v>30</v>
      </c>
      <c r="E2616" t="s">
        <v>80</v>
      </c>
      <c r="F2616" s="7">
        <v>14372.142139199388</v>
      </c>
      <c r="G2616" t="str">
        <f>VLOOKUP(мпф1[[#This Row],[артикул]],[1]!Таблица213[[code]:[упаковка]],4,FALSE)</f>
        <v>ОХЛ</v>
      </c>
      <c r="H2616" t="str">
        <f>VLOOKUP(мпф1[[#This Row],[артикул]],[1]!Таблица213[[code]:[упаковка]],5,FALSE)</f>
        <v>рагу</v>
      </c>
      <c r="I2616" s="7" cm="1">
        <f t="array" ref="I2616">INDEX('[1]прайс ЗПП'!$A$1:$D$1080,MATCH(1,(мпф1[[#This Row],[артикул]]='[1]прайс ЗПП'!$B$1:$B$1080)*(мпф1[[#This Row],[Source.Name.1]]='[1]прайс ЗПП'!$A$1:$A$1080),0),4)</f>
        <v>714.38712156939914</v>
      </c>
      <c r="J2616" s="7">
        <f>мпф1[[#This Row],[цена]]*мпф1[[#This Row],[объем]]</f>
        <v>10267273.253608918</v>
      </c>
      <c r="K2616" s="7">
        <v>1818.4059287440546</v>
      </c>
      <c r="L2616" t="s">
        <v>187</v>
      </c>
    </row>
    <row r="2617" spans="1:12" x14ac:dyDescent="0.35">
      <c r="A2617" t="s">
        <v>153</v>
      </c>
      <c r="B2617" t="s">
        <v>179</v>
      </c>
      <c r="C2617" t="s">
        <v>25</v>
      </c>
      <c r="D2617">
        <f>VLOOKUP(мпф1[[#This Row],[Номенклатура]],[1]!Таблица213[[product_name]:[упаковка]],7,FALSE)</f>
        <v>781</v>
      </c>
      <c r="E2617" t="s">
        <v>188</v>
      </c>
      <c r="F2617" s="7">
        <v>4950.1141049451717</v>
      </c>
      <c r="G2617" t="str">
        <f>VLOOKUP(мпф1[[#This Row],[артикул]],[1]!Таблица213[[code]:[упаковка]],4,FALSE)</f>
        <v>ОХЛ</v>
      </c>
      <c r="H2617" t="str">
        <f>VLOOKUP(мпф1[[#This Row],[артикул]],[1]!Таблица213[[code]:[упаковка]],5,FALSE)</f>
        <v>спинка</v>
      </c>
      <c r="I2617" s="7" cm="1">
        <f t="array" ref="I2617">INDEX('[1]прайс ЗПП'!$A$1:$D$1080,MATCH(1,(мпф1[[#This Row],[артикул]]='[1]прайс ЗПП'!$B$1:$B$1080)*(мпф1[[#This Row],[Source.Name.1]]='[1]прайс ЗПП'!$A$1:$A$1080),0),4)</f>
        <v>365.5711496389743</v>
      </c>
      <c r="J2617" s="7">
        <f>мпф1[[#This Row],[цена]]*мпф1[[#This Row],[объем]]</f>
        <v>1809618.9041889086</v>
      </c>
      <c r="K2617" s="7">
        <v>2085.3376598368541</v>
      </c>
      <c r="L2617" t="s">
        <v>187</v>
      </c>
    </row>
    <row r="2618" spans="1:12" x14ac:dyDescent="0.35">
      <c r="A2618" t="s">
        <v>153</v>
      </c>
      <c r="B2618" t="s">
        <v>179</v>
      </c>
      <c r="C2618" t="s">
        <v>25</v>
      </c>
      <c r="D2618">
        <f>VLOOKUP(мпф1[[#This Row],[Номенклатура]],[1]!Таблица213[[product_name]:[упаковка]],7,FALSE)</f>
        <v>730</v>
      </c>
      <c r="E2618" t="s">
        <v>45</v>
      </c>
      <c r="F2618" s="7">
        <v>112.80673141919067</v>
      </c>
      <c r="G2618" t="str">
        <f>VLOOKUP(мпф1[[#This Row],[артикул]],[1]!Таблица213[[code]:[упаковка]],4,FALSE)</f>
        <v>ОХЛ</v>
      </c>
      <c r="H2618" t="str">
        <f>VLOOKUP(мпф1[[#This Row],[артикул]],[1]!Таблица213[[code]:[упаковка]],5,FALSE)</f>
        <v>желудки</v>
      </c>
      <c r="I2618" s="7" cm="1">
        <f t="array" ref="I2618">INDEX('[1]прайс ЗПП'!$A$1:$D$1080,MATCH(1,(мпф1[[#This Row],[артикул]]='[1]прайс ЗПП'!$B$1:$B$1080)*(мпф1[[#This Row],[Source.Name.1]]='[1]прайс ЗПП'!$A$1:$A$1080),0),4)</f>
        <v>562.55065967575126</v>
      </c>
      <c r="J2618" s="7">
        <f>мпф1[[#This Row],[цена]]*мпф1[[#This Row],[объем]]</f>
        <v>63459.501175731006</v>
      </c>
      <c r="K2618" s="7">
        <v>548.18363144781313</v>
      </c>
      <c r="L2618" t="s">
        <v>187</v>
      </c>
    </row>
    <row r="2619" spans="1:12" x14ac:dyDescent="0.35">
      <c r="A2619" t="s">
        <v>153</v>
      </c>
      <c r="B2619" t="s">
        <v>179</v>
      </c>
      <c r="C2619" t="s">
        <v>25</v>
      </c>
      <c r="D2619">
        <f>VLOOKUP(мпф1[[#This Row],[Номенклатура]],[1]!Таблица213[[product_name]:[упаковка]],7,FALSE)</f>
        <v>731</v>
      </c>
      <c r="E2619" t="s">
        <v>81</v>
      </c>
      <c r="F2619" s="7">
        <v>1833.7632004598613</v>
      </c>
      <c r="G2619" t="str">
        <f>VLOOKUP(мпф1[[#This Row],[артикул]],[1]!Таблица213[[code]:[упаковка]],4,FALSE)</f>
        <v>ОХЛ</v>
      </c>
      <c r="H2619" t="str">
        <f>VLOOKUP(мпф1[[#This Row],[артикул]],[1]!Таблица213[[code]:[упаковка]],5,FALSE)</f>
        <v>желудки</v>
      </c>
      <c r="I2619" s="7" cm="1">
        <f t="array" ref="I2619">INDEX('[1]прайс ЗПП'!$A$1:$D$1080,MATCH(1,(мпф1[[#This Row],[артикул]]='[1]прайс ЗПП'!$B$1:$B$1080)*(мпф1[[#This Row],[Source.Name.1]]='[1]прайс ЗПП'!$A$1:$A$1080),0),4)</f>
        <v>542.28973391121701</v>
      </c>
      <c r="J2619" s="7">
        <f>мпф1[[#This Row],[цена]]*мпф1[[#This Row],[объем]]</f>
        <v>994430.95803355984</v>
      </c>
      <c r="K2619" s="7">
        <v>281.90889676963803</v>
      </c>
      <c r="L2619" t="s">
        <v>187</v>
      </c>
    </row>
    <row r="2620" spans="1:12" x14ac:dyDescent="0.35">
      <c r="A2620" t="s">
        <v>153</v>
      </c>
      <c r="B2620" t="s">
        <v>179</v>
      </c>
      <c r="C2620" t="s">
        <v>25</v>
      </c>
      <c r="D2620">
        <f>VLOOKUP(мпф1[[#This Row],[Номенклатура]],[1]!Таблица213[[product_name]:[упаковка]],7,FALSE)</f>
        <v>732</v>
      </c>
      <c r="E2620" t="s">
        <v>47</v>
      </c>
      <c r="F2620" s="7">
        <v>114.16584866520502</v>
      </c>
      <c r="G2620" t="str">
        <f>VLOOKUP(мпф1[[#This Row],[артикул]],[1]!Таблица213[[code]:[упаковка]],4,FALSE)</f>
        <v>ОХЛ</v>
      </c>
      <c r="H2620" t="str">
        <f>VLOOKUP(мпф1[[#This Row],[артикул]],[1]!Таблица213[[code]:[упаковка]],5,FALSE)</f>
        <v>печень</v>
      </c>
      <c r="I2620" s="7" cm="1">
        <f t="array" ref="I2620">INDEX('[1]прайс ЗПП'!$A$1:$D$1080,MATCH(1,(мпф1[[#This Row],[артикул]]='[1]прайс ЗПП'!$B$1:$B$1080)*(мпф1[[#This Row],[Source.Name.1]]='[1]прайс ЗПП'!$A$1:$A$1080),0),4)</f>
        <v>538.22572340599811</v>
      </c>
      <c r="J2620" s="7">
        <f>мпф1[[#This Row],[цена]]*мпф1[[#This Row],[объем]]</f>
        <v>61446.996486089673</v>
      </c>
      <c r="K2620" s="7">
        <v>1402.04029537218</v>
      </c>
      <c r="L2620" t="s">
        <v>187</v>
      </c>
    </row>
    <row r="2621" spans="1:12" x14ac:dyDescent="0.35">
      <c r="A2621" t="s">
        <v>153</v>
      </c>
      <c r="B2621" t="s">
        <v>179</v>
      </c>
      <c r="C2621" t="s">
        <v>25</v>
      </c>
      <c r="D2621">
        <f>VLOOKUP(мпф1[[#This Row],[Номенклатура]],[1]!Таблица213[[product_name]:[упаковка]],7,FALSE)</f>
        <v>733</v>
      </c>
      <c r="E2621" t="s">
        <v>82</v>
      </c>
      <c r="F2621" s="7">
        <v>9194.7418117284342</v>
      </c>
      <c r="G2621" t="str">
        <f>VLOOKUP(мпф1[[#This Row],[артикул]],[1]!Таблица213[[code]:[упаковка]],4,FALSE)</f>
        <v>ОХЛ</v>
      </c>
      <c r="H2621" t="str">
        <f>VLOOKUP(мпф1[[#This Row],[артикул]],[1]!Таблица213[[code]:[упаковка]],5,FALSE)</f>
        <v>печень</v>
      </c>
      <c r="I2621" s="7" cm="1">
        <f t="array" ref="I2621">INDEX('[1]прайс ЗПП'!$A$1:$D$1080,MATCH(1,(мпф1[[#This Row],[артикул]]='[1]прайс ЗПП'!$B$1:$B$1080)*(мпф1[[#This Row],[Source.Name.1]]='[1]прайс ЗПП'!$A$1:$A$1080),0),4)</f>
        <v>516.37476574634809</v>
      </c>
      <c r="J2621" s="7">
        <f>мпф1[[#This Row],[цена]]*мпф1[[#This Row],[объем]]</f>
        <v>4747932.6491294224</v>
      </c>
      <c r="K2621" s="7">
        <v>1584.2367472821529</v>
      </c>
      <c r="L2621" t="s">
        <v>187</v>
      </c>
    </row>
    <row r="2622" spans="1:12" x14ac:dyDescent="0.35">
      <c r="A2622" t="s">
        <v>153</v>
      </c>
      <c r="B2622" t="s">
        <v>179</v>
      </c>
      <c r="C2622" t="s">
        <v>25</v>
      </c>
      <c r="D2622">
        <f>VLOOKUP(мпф1[[#This Row],[Номенклатура]],[1]!Таблица213[[product_name]:[упаковка]],7,FALSE)</f>
        <v>734</v>
      </c>
      <c r="E2622" t="s">
        <v>49</v>
      </c>
      <c r="F2622" s="7">
        <v>107.95892418398159</v>
      </c>
      <c r="G2622" t="str">
        <f>VLOOKUP(мпф1[[#This Row],[артикул]],[1]!Таблица213[[code]:[упаковка]],4,FALSE)</f>
        <v>ОХЛ</v>
      </c>
      <c r="H2622" t="str">
        <f>VLOOKUP(мпф1[[#This Row],[артикул]],[1]!Таблица213[[code]:[упаковка]],5,FALSE)</f>
        <v>сердце</v>
      </c>
      <c r="I2622" s="7" cm="1">
        <f t="array" ref="I2622">INDEX('[1]прайс ЗПП'!$A$1:$D$1080,MATCH(1,(мпф1[[#This Row],[артикул]]='[1]прайс ЗПП'!$B$1:$B$1080)*(мпф1[[#This Row],[Source.Name.1]]='[1]прайс ЗПП'!$A$1:$A$1080),0),4)</f>
        <v>898.93230320001805</v>
      </c>
      <c r="J2622" s="7">
        <f>мпф1[[#This Row],[цена]]*мпф1[[#This Row],[объем]]</f>
        <v>97047.764367702708</v>
      </c>
      <c r="K2622" s="7">
        <v>281.68206235962987</v>
      </c>
      <c r="L2622" t="s">
        <v>187</v>
      </c>
    </row>
    <row r="2623" spans="1:12" x14ac:dyDescent="0.35">
      <c r="A2623" t="s">
        <v>153</v>
      </c>
      <c r="B2623" t="s">
        <v>179</v>
      </c>
      <c r="C2623" t="s">
        <v>25</v>
      </c>
      <c r="D2623">
        <f>VLOOKUP(мпф1[[#This Row],[Номенклатура]],[1]!Таблица213[[product_name]:[упаковка]],7,FALSE)</f>
        <v>735</v>
      </c>
      <c r="E2623" t="s">
        <v>83</v>
      </c>
      <c r="F2623" s="7">
        <v>2295.4633112051097</v>
      </c>
      <c r="G2623" t="str">
        <f>VLOOKUP(мпф1[[#This Row],[артикул]],[1]!Таблица213[[code]:[упаковка]],4,FALSE)</f>
        <v>ОХЛ</v>
      </c>
      <c r="H2623" t="str">
        <f>VLOOKUP(мпф1[[#This Row],[артикул]],[1]!Таблица213[[code]:[упаковка]],5,FALSE)</f>
        <v>сердце</v>
      </c>
      <c r="I2623" s="7" cm="1">
        <f t="array" ref="I2623">INDEX('[1]прайс ЗПП'!$A$1:$D$1080,MATCH(1,(мпф1[[#This Row],[артикул]]='[1]прайс ЗПП'!$B$1:$B$1080)*(мпф1[[#This Row],[Source.Name.1]]='[1]прайс ЗПП'!$A$1:$A$1080),0),4)</f>
        <v>874.31230900712865</v>
      </c>
      <c r="J2623" s="7">
        <f>мпф1[[#This Row],[цена]]*мпф1[[#This Row],[объем]]</f>
        <v>2006951.8278608886</v>
      </c>
      <c r="K2623" s="7">
        <v>7144.2</v>
      </c>
      <c r="L2623" t="s">
        <v>187</v>
      </c>
    </row>
    <row r="2624" spans="1:12" x14ac:dyDescent="0.35">
      <c r="A2624" t="s">
        <v>153</v>
      </c>
      <c r="B2624" t="s">
        <v>179</v>
      </c>
      <c r="C2624" t="s">
        <v>25</v>
      </c>
      <c r="D2624">
        <f>VLOOKUP(мпф1[[#This Row],[Номенклатура]],[1]!Таблица213[[product_name]:[упаковка]],7,FALSE)</f>
        <v>941</v>
      </c>
      <c r="E2624" t="s">
        <v>51</v>
      </c>
      <c r="F2624" s="7">
        <v>229.91614908399657</v>
      </c>
      <c r="G2624" t="str">
        <f>VLOOKUP(мпф1[[#This Row],[артикул]],[1]!Таблица213[[code]:[упаковка]],4,FALSE)</f>
        <v>ОХЛ</v>
      </c>
      <c r="H2624" t="str">
        <f>VLOOKUP(мпф1[[#This Row],[артикул]],[1]!Таблица213[[code]:[упаковка]],5,FALSE)</f>
        <v>бедро</v>
      </c>
      <c r="I2624" s="7" cm="1">
        <f t="array" ref="I2624">INDEX('[1]прайс ЗПП'!$A$1:$D$1080,MATCH(1,(мпф1[[#This Row],[артикул]]='[1]прайс ЗПП'!$B$1:$B$1080)*(мпф1[[#This Row],[Source.Name.1]]='[1]прайс ЗПП'!$A$1:$A$1080),0),4)</f>
        <v>923.12057046851839</v>
      </c>
      <c r="J2624" s="7">
        <f>мпф1[[#This Row],[цена]]*мпф1[[#This Row],[объем]]</f>
        <v>212240.32670234385</v>
      </c>
      <c r="K2624" s="7">
        <v>2052</v>
      </c>
      <c r="L2624" t="s">
        <v>187</v>
      </c>
    </row>
    <row r="2625" spans="1:12" x14ac:dyDescent="0.35">
      <c r="A2625" t="s">
        <v>153</v>
      </c>
      <c r="B2625" t="s">
        <v>179</v>
      </c>
      <c r="C2625" t="s">
        <v>25</v>
      </c>
      <c r="D2625">
        <f>VLOOKUP(мпф1[[#This Row],[Номенклатура]],[1]!Таблица213[[product_name]:[упаковка]],7,FALSE)</f>
        <v>204</v>
      </c>
      <c r="E2625" t="s">
        <v>84</v>
      </c>
      <c r="F2625" s="7">
        <v>3452.7539639673478</v>
      </c>
      <c r="G2625" t="str">
        <f>VLOOKUP(мпф1[[#This Row],[артикул]],[1]!Таблица213[[code]:[упаковка]],4,FALSE)</f>
        <v>ОХЛ</v>
      </c>
      <c r="H2625" t="str">
        <f>VLOOKUP(мпф1[[#This Row],[артикул]],[1]!Таблица213[[code]:[упаковка]],5,FALSE)</f>
        <v>крыло</v>
      </c>
      <c r="I2625" s="7" cm="1">
        <f t="array" ref="I2625">INDEX('[1]прайс ЗПП'!$A$1:$D$1080,MATCH(1,(мпф1[[#This Row],[артикул]]='[1]прайс ЗПП'!$B$1:$B$1080)*(мпф1[[#This Row],[Source.Name.1]]='[1]прайс ЗПП'!$A$1:$A$1080),0),4)</f>
        <v>851.50169777110875</v>
      </c>
      <c r="J2625" s="7">
        <f>мпф1[[#This Row],[цена]]*мпф1[[#This Row],[объем]]</f>
        <v>2940025.8623041222</v>
      </c>
      <c r="K2625" s="7">
        <v>2508.6000000000004</v>
      </c>
      <c r="L2625" t="s">
        <v>187</v>
      </c>
    </row>
    <row r="2626" spans="1:12" x14ac:dyDescent="0.35">
      <c r="A2626" t="s">
        <v>153</v>
      </c>
      <c r="B2626" t="s">
        <v>179</v>
      </c>
      <c r="C2626" t="s">
        <v>25</v>
      </c>
      <c r="D2626">
        <f>VLOOKUP(мпф1[[#This Row],[Номенклатура]],[1]!Таблица213[[product_name]:[упаковка]],7,FALSE)</f>
        <v>959</v>
      </c>
      <c r="E2626" t="s">
        <v>85</v>
      </c>
      <c r="F2626" s="7">
        <v>1144.5626557138903</v>
      </c>
      <c r="G2626" t="str">
        <f>VLOOKUP(мпф1[[#This Row],[артикул]],[1]!Таблица213[[code]:[упаковка]],4,FALSE)</f>
        <v>ОХЛ</v>
      </c>
      <c r="H2626" t="str">
        <f>VLOOKUP(мпф1[[#This Row],[артикул]],[1]!Таблица213[[code]:[упаковка]],5,FALSE)</f>
        <v>табак</v>
      </c>
      <c r="I2626" s="7" cm="1">
        <f t="array" ref="I2626">INDEX('[1]прайс ЗПП'!$A$1:$D$1080,MATCH(1,(мпф1[[#This Row],[артикул]]='[1]прайс ЗПП'!$B$1:$B$1080)*(мпф1[[#This Row],[Source.Name.1]]='[1]прайс ЗПП'!$A$1:$A$1080),0),4)</f>
        <v>683.37273840673231</v>
      </c>
      <c r="J2626" s="7">
        <f>мпф1[[#This Row],[цена]]*мпф1[[#This Row],[объем]]</f>
        <v>782162.91631328315</v>
      </c>
      <c r="K2626" s="7">
        <v>3039.9300000000003</v>
      </c>
      <c r="L2626" t="s">
        <v>187</v>
      </c>
    </row>
    <row r="2627" spans="1:12" x14ac:dyDescent="0.35">
      <c r="A2627" t="s">
        <v>153</v>
      </c>
      <c r="B2627" t="s">
        <v>179</v>
      </c>
      <c r="C2627" t="s">
        <v>25</v>
      </c>
      <c r="D2627">
        <f>VLOOKUP(мпф1[[#This Row],[Номенклатура]],[1]!Таблица213[[product_name]:[упаковка]],7,FALSE)</f>
        <v>952</v>
      </c>
      <c r="E2627" t="s">
        <v>86</v>
      </c>
      <c r="F2627" s="7">
        <v>2871.5696773874447</v>
      </c>
      <c r="G2627" t="str">
        <f>VLOOKUP(мпф1[[#This Row],[артикул]],[1]!Таблица213[[code]:[упаковка]],4,FALSE)</f>
        <v>ОХЛ</v>
      </c>
      <c r="H2627" t="str">
        <f>VLOOKUP(мпф1[[#This Row],[артикул]],[1]!Таблица213[[code]:[упаковка]],5,FALSE)</f>
        <v>голень</v>
      </c>
      <c r="I2627" s="7" cm="1">
        <f t="array" ref="I2627">INDEX('[1]прайс ЗПП'!$A$1:$D$1080,MATCH(1,(мпф1[[#This Row],[артикул]]='[1]прайс ЗПП'!$B$1:$B$1080)*(мпф1[[#This Row],[Source.Name.1]]='[1]прайс ЗПП'!$A$1:$A$1080),0),4)</f>
        <v>893.5902726823731</v>
      </c>
      <c r="J2627" s="7">
        <f>мпф1[[#This Row],[цена]]*мпф1[[#This Row],[объем]]</f>
        <v>2566006.7310430808</v>
      </c>
      <c r="K2627" s="7">
        <v>13302.36</v>
      </c>
      <c r="L2627" t="s">
        <v>187</v>
      </c>
    </row>
    <row r="2628" spans="1:12" x14ac:dyDescent="0.35">
      <c r="A2628" t="s">
        <v>153</v>
      </c>
      <c r="B2628" t="s">
        <v>179</v>
      </c>
      <c r="C2628" t="s">
        <v>25</v>
      </c>
      <c r="D2628">
        <f>VLOOKUP(мпф1[[#This Row],[Номенклатура]],[1]!Таблица213[[product_name]:[упаковка]],7,FALSE)</f>
        <v>953</v>
      </c>
      <c r="E2628" t="s">
        <v>87</v>
      </c>
      <c r="F2628" s="7">
        <v>2867.4703469481624</v>
      </c>
      <c r="G2628" t="str">
        <f>VLOOKUP(мпф1[[#This Row],[артикул]],[1]!Таблица213[[code]:[упаковка]],4,FALSE)</f>
        <v>ОХЛ</v>
      </c>
      <c r="H2628" t="str">
        <f>VLOOKUP(мпф1[[#This Row],[артикул]],[1]!Таблица213[[code]:[упаковка]],5,FALSE)</f>
        <v>бедро</v>
      </c>
      <c r="I2628" s="7" cm="1">
        <f t="array" ref="I2628">INDEX('[1]прайс ЗПП'!$A$1:$D$1080,MATCH(1,(мпф1[[#This Row],[артикул]]='[1]прайс ЗПП'!$B$1:$B$1080)*(мпф1[[#This Row],[Source.Name.1]]='[1]прайс ЗПП'!$A$1:$A$1080),0),4)</f>
        <v>908.058875655311</v>
      </c>
      <c r="J2628" s="7">
        <f>мпф1[[#This Row],[цена]]*мпф1[[#This Row],[объем]]</f>
        <v>2603831.899224693</v>
      </c>
      <c r="K2628" s="7">
        <v>2282.9639999999999</v>
      </c>
      <c r="L2628" t="s">
        <v>187</v>
      </c>
    </row>
    <row r="2629" spans="1:12" x14ac:dyDescent="0.35">
      <c r="A2629" t="s">
        <v>153</v>
      </c>
      <c r="B2629" t="s">
        <v>179</v>
      </c>
      <c r="C2629" t="s">
        <v>25</v>
      </c>
      <c r="D2629">
        <f>VLOOKUP(мпф1[[#This Row],[Номенклатура]],[1]!Таблица213[[product_name]:[упаковка]],7,FALSE)</f>
        <v>954</v>
      </c>
      <c r="E2629" t="s">
        <v>191</v>
      </c>
      <c r="F2629" s="7">
        <v>690.34916623609308</v>
      </c>
      <c r="G2629" t="str">
        <f>VLOOKUP(мпф1[[#This Row],[артикул]],[1]!Таблица213[[code]:[упаковка]],4,FALSE)</f>
        <v>ОХЛ</v>
      </c>
      <c r="H2629" t="str">
        <f>VLOOKUP(мпф1[[#This Row],[артикул]],[1]!Таблица213[[code]:[упаковка]],5,FALSE)</f>
        <v>филе</v>
      </c>
      <c r="I2629" s="7" cm="1">
        <f t="array" ref="I2629">INDEX('[1]прайс ЗПП'!$A$1:$D$1080,MATCH(1,(мпф1[[#This Row],[артикул]]='[1]прайс ЗПП'!$B$1:$B$1080)*(мпф1[[#This Row],[Source.Name.1]]='[1]прайс ЗПП'!$A$1:$A$1080),0),4)</f>
        <v>1100.5353237189711</v>
      </c>
      <c r="J2629" s="7">
        <f>мпф1[[#This Row],[цена]]*мпф1[[#This Row],[объем]]</f>
        <v>759753.6431427605</v>
      </c>
      <c r="K2629" s="7">
        <v>4555.9800000000005</v>
      </c>
      <c r="L2629" t="s">
        <v>187</v>
      </c>
    </row>
    <row r="2630" spans="1:12" x14ac:dyDescent="0.35">
      <c r="A2630" t="s">
        <v>153</v>
      </c>
      <c r="B2630" t="s">
        <v>179</v>
      </c>
      <c r="C2630" t="s">
        <v>25</v>
      </c>
      <c r="D2630">
        <f>VLOOKUP(мпф1[[#This Row],[Номенклатура]],[1]!Таблица213[[product_name]:[упаковка]],7,FALSE)</f>
        <v>958</v>
      </c>
      <c r="E2630" t="s">
        <v>58</v>
      </c>
      <c r="F2630" s="7">
        <v>2482.958285511233</v>
      </c>
      <c r="G2630" t="str">
        <f>VLOOKUP(мпф1[[#This Row],[артикул]],[1]!Таблица213[[code]:[упаковка]],4,FALSE)</f>
        <v>ОХЛ</v>
      </c>
      <c r="H2630" t="str">
        <f>VLOOKUP(мпф1[[#This Row],[артикул]],[1]!Таблица213[[code]:[упаковка]],5,FALSE)</f>
        <v>табак</v>
      </c>
      <c r="I2630" s="7" cm="1">
        <f t="array" ref="I2630">INDEX('[1]прайс ЗПП'!$A$1:$D$1080,MATCH(1,(мпф1[[#This Row],[артикул]]='[1]прайс ЗПП'!$B$1:$B$1080)*(мпф1[[#This Row],[Source.Name.1]]='[1]прайс ЗПП'!$A$1:$A$1080),0),4)</f>
        <v>781.01654067386187</v>
      </c>
      <c r="J2630" s="7">
        <f>мпф1[[#This Row],[цена]]*мпф1[[#This Row],[объем]]</f>
        <v>1939231.4907874863</v>
      </c>
      <c r="K2630" s="7">
        <v>2657.0810000000001</v>
      </c>
      <c r="L2630" t="s">
        <v>187</v>
      </c>
    </row>
    <row r="2631" spans="1:12" x14ac:dyDescent="0.35">
      <c r="A2631" t="s">
        <v>153</v>
      </c>
      <c r="B2631" t="s">
        <v>179</v>
      </c>
      <c r="C2631" t="s">
        <v>25</v>
      </c>
      <c r="D2631">
        <f>VLOOKUP(мпф1[[#This Row],[Номенклатура]],[1]!Таблица213[[product_name]:[упаковка]],7,FALSE)</f>
        <v>205</v>
      </c>
      <c r="E2631" t="s">
        <v>88</v>
      </c>
      <c r="F2631" s="7">
        <v>3447.3705447985085</v>
      </c>
      <c r="G2631" t="str">
        <f>VLOOKUP(мпф1[[#This Row],[артикул]],[1]!Таблица213[[code]:[упаковка]],4,FALSE)</f>
        <v>ОХЛ</v>
      </c>
      <c r="H2631" t="str">
        <f>VLOOKUP(мпф1[[#This Row],[артикул]],[1]!Таблица213[[code]:[упаковка]],5,FALSE)</f>
        <v>рагу</v>
      </c>
      <c r="I2631" s="7" cm="1">
        <f t="array" ref="I2631">INDEX('[1]прайс ЗПП'!$A$1:$D$1080,MATCH(1,(мпф1[[#This Row],[артикул]]='[1]прайс ЗПП'!$B$1:$B$1080)*(мпф1[[#This Row],[Source.Name.1]]='[1]прайс ЗПП'!$A$1:$A$1080),0),4)</f>
        <v>603.7807486671885</v>
      </c>
      <c r="J2631" s="7">
        <f>мпф1[[#This Row],[цена]]*мпф1[[#This Row],[объем]]</f>
        <v>2081455.968471657</v>
      </c>
      <c r="K2631" s="7">
        <v>5697.8200000000006</v>
      </c>
      <c r="L2631" t="s">
        <v>187</v>
      </c>
    </row>
    <row r="2632" spans="1:12" x14ac:dyDescent="0.35">
      <c r="A2632" t="s">
        <v>153</v>
      </c>
      <c r="B2632" t="s">
        <v>179</v>
      </c>
      <c r="C2632" t="s">
        <v>25</v>
      </c>
      <c r="D2632">
        <f>VLOOKUP(мпф1[[#This Row],[Номенклатура]],[1]!Таблица213[[product_name]:[упаковка]],7,FALSE)</f>
        <v>961</v>
      </c>
      <c r="E2632" t="s">
        <v>89</v>
      </c>
      <c r="F2632" s="7">
        <v>694.17282476651951</v>
      </c>
      <c r="G2632" t="str">
        <f>VLOOKUP(мпф1[[#This Row],[артикул]],[1]!Таблица213[[code]:[упаковка]],4,FALSE)</f>
        <v>ОХЛ</v>
      </c>
      <c r="H2632" t="str">
        <f>VLOOKUP(мпф1[[#This Row],[артикул]],[1]!Таблица213[[code]:[упаковка]],5,FALSE)</f>
        <v>табак</v>
      </c>
      <c r="I2632" s="7" cm="1">
        <f t="array" ref="I2632">INDEX('[1]прайс ЗПП'!$A$1:$D$1080,MATCH(1,(мпф1[[#This Row],[артикул]]='[1]прайс ЗПП'!$B$1:$B$1080)*(мпф1[[#This Row],[Source.Name.1]]='[1]прайс ЗПП'!$A$1:$A$1080),0),4)</f>
        <v>771.81844053102043</v>
      </c>
      <c r="J2632" s="7">
        <f>мпф1[[#This Row],[цена]]*мпф1[[#This Row],[объем]]</f>
        <v>535775.38707030844</v>
      </c>
      <c r="K2632" s="7">
        <v>382.79999999999995</v>
      </c>
      <c r="L2632" t="s">
        <v>187</v>
      </c>
    </row>
    <row r="2633" spans="1:12" x14ac:dyDescent="0.35">
      <c r="A2633" t="s">
        <v>153</v>
      </c>
      <c r="B2633" t="s">
        <v>179</v>
      </c>
      <c r="C2633" t="s">
        <v>25</v>
      </c>
      <c r="D2633">
        <f>VLOOKUP(мпф1[[#This Row],[Номенклатура]],[1]!Таблица213[[product_name]:[упаковка]],7,FALSE)</f>
        <v>960</v>
      </c>
      <c r="E2633" t="s">
        <v>189</v>
      </c>
      <c r="F2633" s="7">
        <v>230.09747455488647</v>
      </c>
      <c r="G2633" t="str">
        <f>VLOOKUP(мпф1[[#This Row],[артикул]],[1]!Таблица213[[code]:[упаковка]],4,FALSE)</f>
        <v>ОХЛ</v>
      </c>
      <c r="H2633" t="str">
        <f>VLOOKUP(мпф1[[#This Row],[артикул]],[1]!Таблица213[[code]:[упаковка]],5,FALSE)</f>
        <v>крыло</v>
      </c>
      <c r="I2633" s="7" cm="1">
        <f t="array" ref="I2633">INDEX('[1]прайс ЗПП'!$A$1:$D$1080,MATCH(1,(мпф1[[#This Row],[артикул]]='[1]прайс ЗПП'!$B$1:$B$1080)*(мпф1[[#This Row],[Source.Name.1]]='[1]прайс ЗПП'!$A$1:$A$1080),0),4)</f>
        <v>856.64752144057138</v>
      </c>
      <c r="J2633" s="7">
        <f>мпф1[[#This Row],[цена]]*мпф1[[#This Row],[объем]]</f>
        <v>197112.43126717844</v>
      </c>
      <c r="K2633" s="7">
        <v>4561.2</v>
      </c>
      <c r="L2633" t="s">
        <v>187</v>
      </c>
    </row>
    <row r="2634" spans="1:12" x14ac:dyDescent="0.35">
      <c r="A2634" t="s">
        <v>153</v>
      </c>
      <c r="B2634" t="s">
        <v>179</v>
      </c>
      <c r="C2634" t="s">
        <v>25</v>
      </c>
      <c r="D2634">
        <f>VLOOKUP(мпф1[[#This Row],[Номенклатура]],[1]!Таблица213[[product_name]:[упаковка]],7,FALSE)</f>
        <v>1064</v>
      </c>
      <c r="E2634" t="s">
        <v>62</v>
      </c>
      <c r="F2634" s="7">
        <v>1492.0046013680392</v>
      </c>
      <c r="G2634" t="str">
        <f>VLOOKUP(мпф1[[#This Row],[артикул]],[1]!Таблица213[[code]:[упаковка]],4,FALSE)</f>
        <v>ОХЛ</v>
      </c>
      <c r="H2634" t="str">
        <f>VLOOKUP(мпф1[[#This Row],[артикул]],[1]!Таблица213[[code]:[упаковка]],5,FALSE)</f>
        <v>бедро</v>
      </c>
      <c r="I2634" s="7" cm="1">
        <f t="array" ref="I2634">INDEX('[1]прайс ЗПП'!$A$1:$D$1080,MATCH(1,(мпф1[[#This Row],[артикул]]='[1]прайс ЗПП'!$B$1:$B$1080)*(мпф1[[#This Row],[Source.Name.1]]='[1]прайс ЗПП'!$A$1:$A$1080),0),4)</f>
        <v>877.24064130277009</v>
      </c>
      <c r="J2634" s="7">
        <f>мпф1[[#This Row],[цена]]*мпф1[[#This Row],[объем]]</f>
        <v>1308847.0733307826</v>
      </c>
      <c r="K2634" s="7">
        <v>3419.12</v>
      </c>
      <c r="L2634" t="s">
        <v>187</v>
      </c>
    </row>
    <row r="2635" spans="1:12" x14ac:dyDescent="0.35">
      <c r="A2635" t="s">
        <v>153</v>
      </c>
      <c r="B2635" t="s">
        <v>179</v>
      </c>
      <c r="C2635" t="s">
        <v>25</v>
      </c>
      <c r="D2635">
        <f>VLOOKUP(мпф1[[#This Row],[Номенклатура]],[1]!Таблица213[[product_name]:[упаковка]],7,FALSE)</f>
        <v>1066</v>
      </c>
      <c r="E2635" t="s">
        <v>63</v>
      </c>
      <c r="F2635" s="7">
        <v>1721.1257347534511</v>
      </c>
      <c r="G2635" t="str">
        <f>VLOOKUP(мпф1[[#This Row],[артикул]],[1]!Таблица213[[code]:[упаковка]],4,FALSE)</f>
        <v>ОХЛ</v>
      </c>
      <c r="H2635" t="str">
        <f>VLOOKUP(мпф1[[#This Row],[артикул]],[1]!Таблица213[[code]:[упаковка]],5,FALSE)</f>
        <v>бедро</v>
      </c>
      <c r="I2635" s="7" cm="1">
        <f t="array" ref="I2635">INDEX('[1]прайс ЗПП'!$A$1:$D$1080,MATCH(1,(мпф1[[#This Row],[артикул]]='[1]прайс ЗПП'!$B$1:$B$1080)*(мпф1[[#This Row],[Source.Name.1]]='[1]прайс ЗПП'!$A$1:$A$1080),0),4)</f>
        <v>882.12756304617528</v>
      </c>
      <c r="J2635" s="7">
        <f>мпф1[[#This Row],[цена]]*мпф1[[#This Row],[объем]]</f>
        <v>1518252.4500941196</v>
      </c>
      <c r="K2635" s="7">
        <v>13297.5</v>
      </c>
      <c r="L2635" t="s">
        <v>187</v>
      </c>
    </row>
    <row r="2636" spans="1:12" x14ac:dyDescent="0.35">
      <c r="A2636" t="s">
        <v>153</v>
      </c>
      <c r="B2636" t="s">
        <v>179</v>
      </c>
      <c r="C2636" t="s">
        <v>25</v>
      </c>
      <c r="D2636">
        <f>VLOOKUP(мпф1[[#This Row],[Номенклатура]],[1]!Таблица213[[product_name]:[упаковка]],7,FALSE)</f>
        <v>1065</v>
      </c>
      <c r="E2636" t="s">
        <v>64</v>
      </c>
      <c r="F2636" s="7">
        <v>228.17470846604871</v>
      </c>
      <c r="G2636" t="str">
        <f>VLOOKUP(мпф1[[#This Row],[артикул]],[1]!Таблица213[[code]:[упаковка]],4,FALSE)</f>
        <v>ОХЛ</v>
      </c>
      <c r="H2636" t="str">
        <f>VLOOKUP(мпф1[[#This Row],[артикул]],[1]!Таблица213[[code]:[упаковка]],5,FALSE)</f>
        <v>филе</v>
      </c>
      <c r="I2636" s="7" cm="1">
        <f t="array" ref="I2636">INDEX('[1]прайс ЗПП'!$A$1:$D$1080,MATCH(1,(мпф1[[#This Row],[артикул]]='[1]прайс ЗПП'!$B$1:$B$1080)*(мпф1[[#This Row],[Source.Name.1]]='[1]прайс ЗПП'!$A$1:$A$1080),0),4)</f>
        <v>1037.1162271170074</v>
      </c>
      <c r="J2636" s="7">
        <f>мпф1[[#This Row],[цена]]*мпф1[[#This Row],[объем]]</f>
        <v>236643.69276783153</v>
      </c>
      <c r="K2636" s="7">
        <v>1972.8719999999998</v>
      </c>
      <c r="L2636" t="s">
        <v>187</v>
      </c>
    </row>
    <row r="2637" spans="1:12" x14ac:dyDescent="0.35">
      <c r="A2637" t="s">
        <v>153</v>
      </c>
      <c r="B2637" t="s">
        <v>179</v>
      </c>
      <c r="C2637" t="s">
        <v>25</v>
      </c>
      <c r="D2637">
        <f>VLOOKUP(мпф1[[#This Row],[Номенклатура]],[1]!Таблица213[[product_name]:[упаковка]],7,FALSE)</f>
        <v>744</v>
      </c>
      <c r="E2637" t="s">
        <v>92</v>
      </c>
      <c r="F2637" s="7">
        <v>7469.081099212066</v>
      </c>
      <c r="G2637" t="str">
        <f>VLOOKUP(мпф1[[#This Row],[артикул]],[1]!Таблица213[[code]:[упаковка]],4,FALSE)</f>
        <v>ОХЛ</v>
      </c>
      <c r="H2637" t="str">
        <f>VLOOKUP(мпф1[[#This Row],[артикул]],[1]!Таблица213[[code]:[упаковка]],5,FALSE)</f>
        <v>шея</v>
      </c>
      <c r="I2637" s="7" cm="1">
        <f t="array" ref="I2637">INDEX('[1]прайс ЗПП'!$A$1:$D$1080,MATCH(1,(мпф1[[#This Row],[артикул]]='[1]прайс ЗПП'!$B$1:$B$1080)*(мпф1[[#This Row],[Source.Name.1]]='[1]прайс ЗПП'!$A$1:$A$1080),0),4)</f>
        <v>350.98234482785944</v>
      </c>
      <c r="J2637" s="7">
        <f>мпф1[[#This Row],[цена]]*мпф1[[#This Row],[объем]]</f>
        <v>2621515.5979108969</v>
      </c>
      <c r="K2637" s="7">
        <v>4566.0129999999999</v>
      </c>
      <c r="L2637" t="s">
        <v>187</v>
      </c>
    </row>
    <row r="2638" spans="1:12" x14ac:dyDescent="0.35">
      <c r="A2638" t="s">
        <v>153</v>
      </c>
      <c r="B2638" t="s">
        <v>192</v>
      </c>
      <c r="C2638" t="s">
        <v>25</v>
      </c>
      <c r="D2638">
        <f>VLOOKUP(мпф1[[#This Row],[Номенклатура]],[1]!Таблица213[[product_name]:[упаковка]],7,FALSE)</f>
        <v>701</v>
      </c>
      <c r="E2638" t="s">
        <v>26</v>
      </c>
      <c r="F2638" s="7">
        <v>2145.314299093413</v>
      </c>
      <c r="G2638" t="str">
        <f>VLOOKUP(мпф1[[#This Row],[артикул]],[1]!Таблица213[[code]:[упаковка]],4,FALSE)</f>
        <v>ОХЛ</v>
      </c>
      <c r="H2638" t="str">
        <f>VLOOKUP(мпф1[[#This Row],[артикул]],[1]!Таблица213[[code]:[упаковка]],5,FALSE)</f>
        <v>тушка</v>
      </c>
      <c r="I2638" s="7" cm="1">
        <f t="array" ref="I2638">INDEX('[1]прайс ЗПП'!$A$1:$D$1080,MATCH(1,(мпф1[[#This Row],[артикул]]='[1]прайс ЗПП'!$B$1:$B$1080)*(мпф1[[#This Row],[Source.Name.1]]='[1]прайс ЗПП'!$A$1:$A$1080),0),4)</f>
        <v>829.49619712097308</v>
      </c>
      <c r="J2638" s="7">
        <f>мпф1[[#This Row],[цена]]*мпф1[[#This Row],[объем]]</f>
        <v>1779530.0527272318</v>
      </c>
      <c r="K2638" s="7">
        <v>72.599999999999994</v>
      </c>
      <c r="L2638" t="s">
        <v>187</v>
      </c>
    </row>
    <row r="2639" spans="1:12" x14ac:dyDescent="0.35">
      <c r="A2639" t="s">
        <v>153</v>
      </c>
      <c r="B2639" t="s">
        <v>192</v>
      </c>
      <c r="C2639" t="s">
        <v>25</v>
      </c>
      <c r="D2639">
        <f>VLOOKUP(мпф1[[#This Row],[Номенклатура]],[1]!Таблица213[[product_name]:[упаковка]],7,FALSE)</f>
        <v>702</v>
      </c>
      <c r="E2639" t="s">
        <v>72</v>
      </c>
      <c r="F2639" s="7">
        <v>2622.6780948858363</v>
      </c>
      <c r="G2639" t="str">
        <f>VLOOKUP(мпф1[[#This Row],[артикул]],[1]!Таблица213[[code]:[упаковка]],4,FALSE)</f>
        <v>ОХЛ</v>
      </c>
      <c r="H2639" t="str">
        <f>VLOOKUP(мпф1[[#This Row],[артикул]],[1]!Таблица213[[code]:[упаковка]],5,FALSE)</f>
        <v>тушка</v>
      </c>
      <c r="I2639" s="7" cm="1">
        <f t="array" ref="I2639">INDEX('[1]прайс ЗПП'!$A$1:$D$1080,MATCH(1,(мпф1[[#This Row],[артикул]]='[1]прайс ЗПП'!$B$1:$B$1080)*(мпф1[[#This Row],[Source.Name.1]]='[1]прайс ЗПП'!$A$1:$A$1080),0),4)</f>
        <v>801.05963658764324</v>
      </c>
      <c r="J2639" s="7">
        <f>мпф1[[#This Row],[цена]]*мпф1[[#This Row],[объем]]</f>
        <v>2100921.5615756204</v>
      </c>
      <c r="K2639" s="7">
        <v>2124</v>
      </c>
      <c r="L2639" t="s">
        <v>187</v>
      </c>
    </row>
    <row r="2640" spans="1:12" x14ac:dyDescent="0.35">
      <c r="A2640" t="s">
        <v>153</v>
      </c>
      <c r="B2640" t="s">
        <v>192</v>
      </c>
      <c r="C2640" t="s">
        <v>25</v>
      </c>
      <c r="D2640">
        <f>VLOOKUP(мпф1[[#This Row],[Номенклатура]],[1]!Таблица213[[product_name]:[упаковка]],7,FALSE)</f>
        <v>710</v>
      </c>
      <c r="E2640" t="s">
        <v>28</v>
      </c>
      <c r="F2640" s="7">
        <v>3178.1702228279919</v>
      </c>
      <c r="G2640" t="str">
        <f>VLOOKUP(мпф1[[#This Row],[артикул]],[1]!Таблица213[[code]:[упаковка]],4,FALSE)</f>
        <v>ОХЛ</v>
      </c>
      <c r="H2640" t="str">
        <f>VLOOKUP(мпф1[[#This Row],[артикул]],[1]!Таблица213[[code]:[упаковка]],5,FALSE)</f>
        <v>бедро</v>
      </c>
      <c r="I2640" s="7" cm="1">
        <f t="array" ref="I2640">INDEX('[1]прайс ЗПП'!$A$1:$D$1080,MATCH(1,(мпф1[[#This Row],[артикул]]='[1]прайс ЗПП'!$B$1:$B$1080)*(мпф1[[#This Row],[Source.Name.1]]='[1]прайс ЗПП'!$A$1:$A$1080),0),4)</f>
        <v>846.31031080212472</v>
      </c>
      <c r="J2640" s="7">
        <f>мпф1[[#This Row],[цена]]*мпф1[[#This Row],[объем]]</f>
        <v>2689718.2290636157</v>
      </c>
      <c r="K2640" s="7">
        <v>4554.8</v>
      </c>
      <c r="L2640" t="s">
        <v>187</v>
      </c>
    </row>
    <row r="2641" spans="1:12" x14ac:dyDescent="0.35">
      <c r="A2641" t="s">
        <v>153</v>
      </c>
      <c r="B2641" t="s">
        <v>192</v>
      </c>
      <c r="C2641" t="s">
        <v>25</v>
      </c>
      <c r="D2641">
        <f>VLOOKUP(мпф1[[#This Row],[Номенклатура]],[1]!Таблица213[[product_name]:[упаковка]],7,FALSE)</f>
        <v>711</v>
      </c>
      <c r="E2641" s="22" t="s">
        <v>73</v>
      </c>
      <c r="F2641" s="7">
        <v>13907.282222070298</v>
      </c>
      <c r="G2641" t="str">
        <f>VLOOKUP(мпф1[[#This Row],[артикул]],[1]!Таблица213[[code]:[упаковка]],4,FALSE)</f>
        <v>ОХЛ</v>
      </c>
      <c r="H2641" t="str">
        <f>VLOOKUP(мпф1[[#This Row],[артикул]],[1]!Таблица213[[code]:[упаковка]],5,FALSE)</f>
        <v>бедро</v>
      </c>
      <c r="I2641" s="7" cm="1">
        <f t="array" ref="I2641">INDEX('[1]прайс ЗПП'!$A$1:$D$1080,MATCH(1,(мпф1[[#This Row],[артикул]]='[1]прайс ЗПП'!$B$1:$B$1080)*(мпф1[[#This Row],[Source.Name.1]]='[1]прайс ЗПП'!$A$1:$A$1080),0),4)</f>
        <v>817.6625245970065</v>
      </c>
      <c r="J2641" s="7">
        <f>мпф1[[#This Row],[цена]]*мпф1[[#This Row],[объем]]</f>
        <v>11371463.491981067</v>
      </c>
      <c r="K2641" s="7">
        <v>2433.9</v>
      </c>
      <c r="L2641" t="s">
        <v>187</v>
      </c>
    </row>
    <row r="2642" spans="1:12" x14ac:dyDescent="0.35">
      <c r="A2642" t="s">
        <v>153</v>
      </c>
      <c r="B2642" t="s">
        <v>192</v>
      </c>
      <c r="C2642" t="s">
        <v>25</v>
      </c>
      <c r="D2642">
        <f>VLOOKUP(мпф1[[#This Row],[Номенклатура]],[1]!Таблица213[[product_name]:[упаковка]],7,FALSE)</f>
        <v>712</v>
      </c>
      <c r="E2642" t="s">
        <v>30</v>
      </c>
      <c r="F2642" s="7">
        <v>2386.7813418691489</v>
      </c>
      <c r="G2642" t="str">
        <f>VLOOKUP(мпф1[[#This Row],[артикул]],[1]!Таблица213[[code]:[упаковка]],4,FALSE)</f>
        <v>ОХЛ</v>
      </c>
      <c r="H2642" t="str">
        <f>VLOOKUP(мпф1[[#This Row],[артикул]],[1]!Таблица213[[code]:[упаковка]],5,FALSE)</f>
        <v>голень</v>
      </c>
      <c r="I2642" s="7" cm="1">
        <f t="array" ref="I2642">INDEX('[1]прайс ЗПП'!$A$1:$D$1080,MATCH(1,(мпф1[[#This Row],[артикул]]='[1]прайс ЗПП'!$B$1:$B$1080)*(мпф1[[#This Row],[Source.Name.1]]='[1]прайс ЗПП'!$A$1:$A$1080),0),4)</f>
        <v>880.05345292873176</v>
      </c>
      <c r="J2642" s="7">
        <f>мпф1[[#This Row],[цена]]*мпф1[[#This Row],[объем]]</f>
        <v>2100495.1612978163</v>
      </c>
      <c r="K2642" s="7">
        <v>605.90000000000009</v>
      </c>
      <c r="L2642" t="s">
        <v>187</v>
      </c>
    </row>
    <row r="2643" spans="1:12" x14ac:dyDescent="0.35">
      <c r="A2643" t="s">
        <v>153</v>
      </c>
      <c r="B2643" t="s">
        <v>192</v>
      </c>
      <c r="C2643" t="s">
        <v>25</v>
      </c>
      <c r="D2643">
        <f>VLOOKUP(мпф1[[#This Row],[Номенклатура]],[1]!Таблица213[[product_name]:[упаковка]],7,FALSE)</f>
        <v>713</v>
      </c>
      <c r="E2643" t="s">
        <v>74</v>
      </c>
      <c r="F2643" s="7">
        <v>4763.162300381875</v>
      </c>
      <c r="G2643" t="str">
        <f>VLOOKUP(мпф1[[#This Row],[артикул]],[1]!Таблица213[[code]:[упаковка]],4,FALSE)</f>
        <v>ОХЛ</v>
      </c>
      <c r="H2643" t="str">
        <f>VLOOKUP(мпф1[[#This Row],[артикул]],[1]!Таблица213[[code]:[упаковка]],5,FALSE)</f>
        <v>голень</v>
      </c>
      <c r="I2643" s="7" cm="1">
        <f t="array" ref="I2643">INDEX('[1]прайс ЗПП'!$A$1:$D$1080,MATCH(1,(мпф1[[#This Row],[артикул]]='[1]прайс ЗПП'!$B$1:$B$1080)*(мпф1[[#This Row],[Source.Name.1]]='[1]прайс ЗПП'!$A$1:$A$1080),0),4)</f>
        <v>850.10581508849407</v>
      </c>
      <c r="J2643" s="7">
        <f>мпф1[[#This Row],[цена]]*мпф1[[#This Row],[объем]]</f>
        <v>4049191.9697649204</v>
      </c>
      <c r="K2643" s="7">
        <v>3041.9027500633069</v>
      </c>
      <c r="L2643" t="s">
        <v>187</v>
      </c>
    </row>
    <row r="2644" spans="1:12" x14ac:dyDescent="0.35">
      <c r="A2644" t="s">
        <v>153</v>
      </c>
      <c r="B2644" t="s">
        <v>192</v>
      </c>
      <c r="C2644" t="s">
        <v>25</v>
      </c>
      <c r="D2644">
        <f>VLOOKUP(мпф1[[#This Row],[Номенклатура]],[1]!Таблица213[[product_name]:[упаковка]],7,FALSE)</f>
        <v>714</v>
      </c>
      <c r="E2644" t="s">
        <v>32</v>
      </c>
      <c r="F2644" s="7">
        <v>2777.9112393515716</v>
      </c>
      <c r="G2644" t="str">
        <f>VLOOKUP(мпф1[[#This Row],[артикул]],[1]!Таблица213[[code]:[упаковка]],4,FALSE)</f>
        <v>ОХЛ</v>
      </c>
      <c r="H2644" t="str">
        <f>VLOOKUP(мпф1[[#This Row],[артикул]],[1]!Таблица213[[code]:[упаковка]],5,FALSE)</f>
        <v>крыло</v>
      </c>
      <c r="I2644" s="7" cm="1">
        <f t="array" ref="I2644">INDEX('[1]прайс ЗПП'!$A$1:$D$1080,MATCH(1,(мпф1[[#This Row],[артикул]]='[1]прайс ЗПП'!$B$1:$B$1080)*(мпф1[[#This Row],[Source.Name.1]]='[1]прайс ЗПП'!$A$1:$A$1080),0),4)</f>
        <v>862.74073629929478</v>
      </c>
      <c r="J2644" s="7">
        <f>мпф1[[#This Row],[цена]]*мпф1[[#This Row],[объем]]</f>
        <v>2396617.1880122614</v>
      </c>
      <c r="K2644" s="7">
        <v>686.4</v>
      </c>
      <c r="L2644" t="s">
        <v>187</v>
      </c>
    </row>
    <row r="2645" spans="1:12" x14ac:dyDescent="0.35">
      <c r="A2645" t="s">
        <v>153</v>
      </c>
      <c r="B2645" t="s">
        <v>192</v>
      </c>
      <c r="C2645" t="s">
        <v>25</v>
      </c>
      <c r="D2645">
        <f>VLOOKUP(мпф1[[#This Row],[Номенклатура]],[1]!Таблица213[[product_name]:[упаковка]],7,FALSE)</f>
        <v>715</v>
      </c>
      <c r="E2645" t="s">
        <v>75</v>
      </c>
      <c r="F2645" s="7">
        <v>5293.5107592727654</v>
      </c>
      <c r="G2645" t="str">
        <f>VLOOKUP(мпф1[[#This Row],[артикул]],[1]!Таблица213[[code]:[упаковка]],4,FALSE)</f>
        <v>ОХЛ</v>
      </c>
      <c r="H2645" t="str">
        <f>VLOOKUP(мпф1[[#This Row],[артикул]],[1]!Таблица213[[code]:[упаковка]],5,FALSE)</f>
        <v>крыло</v>
      </c>
      <c r="I2645" s="7" cm="1">
        <f t="array" ref="I2645">INDEX('[1]прайс ЗПП'!$A$1:$D$1080,MATCH(1,(мпф1[[#This Row],[артикул]]='[1]прайс ЗПП'!$B$1:$B$1080)*(мпф1[[#This Row],[Source.Name.1]]='[1]прайс ЗПП'!$A$1:$A$1080),0),4)</f>
        <v>835.01588089345819</v>
      </c>
      <c r="J2645" s="7">
        <f>мпф1[[#This Row],[цена]]*мпф1[[#This Row],[объем]]</f>
        <v>4420165.5496731466</v>
      </c>
      <c r="K2645" s="7">
        <v>3036.6</v>
      </c>
      <c r="L2645" t="s">
        <v>187</v>
      </c>
    </row>
    <row r="2646" spans="1:12" x14ac:dyDescent="0.35">
      <c r="A2646" t="s">
        <v>153</v>
      </c>
      <c r="B2646" t="s">
        <v>192</v>
      </c>
      <c r="C2646" t="s">
        <v>25</v>
      </c>
      <c r="D2646">
        <f>VLOOKUP(мпф1[[#This Row],[Номенклатура]],[1]!Таблица213[[product_name]:[упаковка]],7,FALSE)</f>
        <v>716</v>
      </c>
      <c r="E2646" t="s">
        <v>34</v>
      </c>
      <c r="F2646" s="7">
        <v>400.20775521099335</v>
      </c>
      <c r="G2646" t="str">
        <f>VLOOKUP(мпф1[[#This Row],[артикул]],[1]!Таблица213[[code]:[упаковка]],4,FALSE)</f>
        <v>ОХЛ</v>
      </c>
      <c r="H2646" t="str">
        <f>VLOOKUP(мпф1[[#This Row],[артикул]],[1]!Таблица213[[code]:[упаковка]],5,FALSE)</f>
        <v>четвертина</v>
      </c>
      <c r="I2646" s="7" cm="1">
        <f t="array" ref="I2646">INDEX('[1]прайс ЗПП'!$A$1:$D$1080,MATCH(1,(мпф1[[#This Row],[артикул]]='[1]прайс ЗПП'!$B$1:$B$1080)*(мпф1[[#This Row],[Source.Name.1]]='[1]прайс ЗПП'!$A$1:$A$1080),0),4)</f>
        <v>826.66699669275658</v>
      </c>
      <c r="J2646" s="7">
        <f>мпф1[[#This Row],[цена]]*мпф1[[#This Row],[объем]]</f>
        <v>330838.54305342177</v>
      </c>
      <c r="K2646" s="7">
        <v>591.61749754519474</v>
      </c>
      <c r="L2646" t="s">
        <v>187</v>
      </c>
    </row>
    <row r="2647" spans="1:12" x14ac:dyDescent="0.35">
      <c r="A2647" t="s">
        <v>153</v>
      </c>
      <c r="B2647" t="s">
        <v>192</v>
      </c>
      <c r="C2647" t="s">
        <v>25</v>
      </c>
      <c r="D2647">
        <f>VLOOKUP(мпф1[[#This Row],[Номенклатура]],[1]!Таблица213[[product_name]:[упаковка]],7,FALSE)</f>
        <v>717</v>
      </c>
      <c r="E2647" t="s">
        <v>76</v>
      </c>
      <c r="F2647" s="7">
        <v>4768.6196788620246</v>
      </c>
      <c r="G2647" t="str">
        <f>VLOOKUP(мпф1[[#This Row],[артикул]],[1]!Таблица213[[code]:[упаковка]],4,FALSE)</f>
        <v>ОХЛ</v>
      </c>
      <c r="H2647" t="str">
        <f>VLOOKUP(мпф1[[#This Row],[артикул]],[1]!Таблица213[[code]:[упаковка]],5,FALSE)</f>
        <v>четвертина</v>
      </c>
      <c r="I2647" s="7" cm="1">
        <f t="array" ref="I2647">INDEX('[1]прайс ЗПП'!$A$1:$D$1080,MATCH(1,(мпф1[[#This Row],[артикул]]='[1]прайс ЗПП'!$B$1:$B$1080)*(мпф1[[#This Row],[Source.Name.1]]='[1]прайс ЗПП'!$A$1:$A$1080),0),4)</f>
        <v>800.6384755284372</v>
      </c>
      <c r="J2647" s="7">
        <f>мпф1[[#This Row],[цена]]*мпф1[[#This Row],[объем]]</f>
        <v>3817940.3900589971</v>
      </c>
      <c r="K2647" s="7">
        <v>1787.9486617513899</v>
      </c>
      <c r="L2647" t="s">
        <v>187</v>
      </c>
    </row>
    <row r="2648" spans="1:12" x14ac:dyDescent="0.35">
      <c r="A2648" t="s">
        <v>153</v>
      </c>
      <c r="B2648" t="s">
        <v>192</v>
      </c>
      <c r="C2648" t="s">
        <v>25</v>
      </c>
      <c r="D2648">
        <f>VLOOKUP(мпф1[[#This Row],[Номенклатура]],[1]!Таблица213[[product_name]:[упаковка]],7,FALSE)</f>
        <v>718</v>
      </c>
      <c r="E2648" t="s">
        <v>36</v>
      </c>
      <c r="F2648" s="7">
        <v>3574.6038139942834</v>
      </c>
      <c r="G2648" t="str">
        <f>VLOOKUP(мпф1[[#This Row],[артикул]],[1]!Таблица213[[code]:[упаковка]],4,FALSE)</f>
        <v>ОХЛ</v>
      </c>
      <c r="H2648" t="str">
        <f>VLOOKUP(мпф1[[#This Row],[артикул]],[1]!Таблица213[[code]:[упаковка]],5,FALSE)</f>
        <v>филе</v>
      </c>
      <c r="I2648" s="7" cm="1">
        <f t="array" ref="I2648">INDEX('[1]прайс ЗПП'!$A$1:$D$1080,MATCH(1,(мпф1[[#This Row],[артикул]]='[1]прайс ЗПП'!$B$1:$B$1080)*(мпф1[[#This Row],[Source.Name.1]]='[1]прайс ЗПП'!$A$1:$A$1080),0),4)</f>
        <v>1116.3419218353943</v>
      </c>
      <c r="J2648" s="7">
        <f>мпф1[[#This Row],[цена]]*мпф1[[#This Row],[объем]]</f>
        <v>3990480.0915145087</v>
      </c>
      <c r="K2648" s="7">
        <v>1298.8756799720206</v>
      </c>
      <c r="L2648" t="s">
        <v>187</v>
      </c>
    </row>
    <row r="2649" spans="1:12" x14ac:dyDescent="0.35">
      <c r="A2649" t="s">
        <v>153</v>
      </c>
      <c r="B2649" t="s">
        <v>192</v>
      </c>
      <c r="C2649" t="s">
        <v>25</v>
      </c>
      <c r="D2649">
        <f>VLOOKUP(мпф1[[#This Row],[Номенклатура]],[1]!Таблица213[[product_name]:[упаковка]],7,FALSE)</f>
        <v>719</v>
      </c>
      <c r="E2649" t="s">
        <v>77</v>
      </c>
      <c r="F2649" s="7">
        <v>13902.201214519813</v>
      </c>
      <c r="G2649" t="str">
        <f>VLOOKUP(мпф1[[#This Row],[артикул]],[1]!Таблица213[[code]:[упаковка]],4,FALSE)</f>
        <v>ОХЛ</v>
      </c>
      <c r="H2649" t="str">
        <f>VLOOKUP(мпф1[[#This Row],[артикул]],[1]!Таблица213[[code]:[упаковка]],5,FALSE)</f>
        <v>филе</v>
      </c>
      <c r="I2649" s="7" cm="1">
        <f t="array" ref="I2649">INDEX('[1]прайс ЗПП'!$A$1:$D$1080,MATCH(1,(мпф1[[#This Row],[артикул]]='[1]прайс ЗПП'!$B$1:$B$1080)*(мпф1[[#This Row],[Source.Name.1]]='[1]прайс ЗПП'!$A$1:$A$1080),0),4)</f>
        <v>1085.2045646753345</v>
      </c>
      <c r="J2649" s="7">
        <f>мпф1[[#This Row],[цена]]*мпф1[[#This Row],[объем]]</f>
        <v>15086732.217031881</v>
      </c>
      <c r="K2649" s="7">
        <v>675.55999902861186</v>
      </c>
      <c r="L2649" t="s">
        <v>187</v>
      </c>
    </row>
    <row r="2650" spans="1:12" x14ac:dyDescent="0.35">
      <c r="A2650" t="s">
        <v>153</v>
      </c>
      <c r="B2650" t="s">
        <v>192</v>
      </c>
      <c r="C2650" t="s">
        <v>25</v>
      </c>
      <c r="D2650">
        <f>VLOOKUP(мпф1[[#This Row],[Номенклатура]],[1]!Таблица213[[product_name]:[упаковка]],7,FALSE)</f>
        <v>727</v>
      </c>
      <c r="E2650" t="s">
        <v>38</v>
      </c>
      <c r="F2650" s="7">
        <v>2062.5879687529332</v>
      </c>
      <c r="G2650" t="str">
        <f>VLOOKUP(мпф1[[#This Row],[артикул]],[1]!Таблица213[[code]:[упаковка]],4,FALSE)</f>
        <v>ОХЛ</v>
      </c>
      <c r="H2650" t="str">
        <f>VLOOKUP(мпф1[[#This Row],[артикул]],[1]!Таблица213[[code]:[упаковка]],5,FALSE)</f>
        <v>грудка</v>
      </c>
      <c r="I2650" s="7" cm="1">
        <f t="array" ref="I2650">INDEX('[1]прайс ЗПП'!$A$1:$D$1080,MATCH(1,(мпф1[[#This Row],[артикул]]='[1]прайс ЗПП'!$B$1:$B$1080)*(мпф1[[#This Row],[Source.Name.1]]='[1]прайс ЗПП'!$A$1:$A$1080),0),4)</f>
        <v>892.93733955066887</v>
      </c>
      <c r="J2650" s="7">
        <f>мпф1[[#This Row],[цена]]*мпф1[[#This Row],[объем]]</f>
        <v>1841761.8134074623</v>
      </c>
      <c r="K2650" s="7">
        <v>1173.2351495324381</v>
      </c>
      <c r="L2650" t="s">
        <v>187</v>
      </c>
    </row>
    <row r="2651" spans="1:12" x14ac:dyDescent="0.35">
      <c r="A2651" t="s">
        <v>153</v>
      </c>
      <c r="B2651" t="s">
        <v>192</v>
      </c>
      <c r="C2651" t="s">
        <v>25</v>
      </c>
      <c r="D2651">
        <f>VLOOKUP(мпф1[[#This Row],[Номенклатура]],[1]!Таблица213[[product_name]:[упаковка]],7,FALSE)</f>
        <v>725</v>
      </c>
      <c r="E2651" t="s">
        <v>78</v>
      </c>
      <c r="F2651" s="7">
        <v>4773.6515490966913</v>
      </c>
      <c r="G2651" t="str">
        <f>VLOOKUP(мпф1[[#This Row],[артикул]],[1]!Таблица213[[code]:[упаковка]],4,FALSE)</f>
        <v>ОХЛ</v>
      </c>
      <c r="H2651" t="str">
        <f>VLOOKUP(мпф1[[#This Row],[артикул]],[1]!Таблица213[[code]:[упаковка]],5,FALSE)</f>
        <v>грудка</v>
      </c>
      <c r="I2651" s="7" cm="1">
        <f t="array" ref="I2651">INDEX('[1]прайс ЗПП'!$A$1:$D$1080,MATCH(1,(мпф1[[#This Row],[артикул]]='[1]прайс ЗПП'!$B$1:$B$1080)*(мпф1[[#This Row],[Source.Name.1]]='[1]прайс ЗПП'!$A$1:$A$1080),0),4)</f>
        <v>866.88872982978717</v>
      </c>
      <c r="J2651" s="7">
        <f>мпф1[[#This Row],[цена]]*мпф1[[#This Row],[объем]]</f>
        <v>4138224.7280464265</v>
      </c>
      <c r="K2651" s="7">
        <v>1183.2364549289507</v>
      </c>
      <c r="L2651" t="s">
        <v>187</v>
      </c>
    </row>
    <row r="2652" spans="1:12" x14ac:dyDescent="0.35">
      <c r="A2652" t="s">
        <v>153</v>
      </c>
      <c r="B2652" t="s">
        <v>192</v>
      </c>
      <c r="C2652" t="s">
        <v>25</v>
      </c>
      <c r="D2652">
        <f>VLOOKUP(мпф1[[#This Row],[Номенклатура]],[1]!Таблица213[[product_name]:[упаковка]],7,FALSE)</f>
        <v>721</v>
      </c>
      <c r="E2652" t="s">
        <v>183</v>
      </c>
      <c r="F2652" s="7">
        <v>75.901470815878056</v>
      </c>
      <c r="G2652" t="str">
        <f>VLOOKUP(мпф1[[#This Row],[артикул]],[1]!Таблица213[[code]:[упаковка]],4,FALSE)</f>
        <v>ОХЛ</v>
      </c>
      <c r="H2652" t="str">
        <f>VLOOKUP(мпф1[[#This Row],[артикул]],[1]!Таблица213[[code]:[упаковка]],5,FALSE)</f>
        <v>половинка</v>
      </c>
      <c r="I2652" s="7" cm="1">
        <f t="array" ref="I2652">INDEX('[1]прайс ЗПП'!$A$1:$D$1080,MATCH(1,(мпф1[[#This Row],[артикул]]='[1]прайс ЗПП'!$B$1:$B$1080)*(мпф1[[#This Row],[Source.Name.1]]='[1]прайс ЗПП'!$A$1:$A$1080),0),4)</f>
        <v>823.36509787229079</v>
      </c>
      <c r="J2652" s="7">
        <f>мпф1[[#This Row],[цена]]*мпф1[[#This Row],[объем]]</f>
        <v>62494.621946966261</v>
      </c>
      <c r="K2652" s="7">
        <v>662.85639303048958</v>
      </c>
      <c r="L2652" t="s">
        <v>187</v>
      </c>
    </row>
    <row r="2653" spans="1:12" x14ac:dyDescent="0.35">
      <c r="A2653" t="s">
        <v>153</v>
      </c>
      <c r="B2653" t="s">
        <v>192</v>
      </c>
      <c r="C2653" t="s">
        <v>25</v>
      </c>
      <c r="D2653">
        <f>VLOOKUP(мпф1[[#This Row],[Номенклатура]],[1]!Таблица213[[product_name]:[упаковка]],7,FALSE)</f>
        <v>29</v>
      </c>
      <c r="E2653" t="s">
        <v>79</v>
      </c>
      <c r="F2653" s="7">
        <v>2220.5884850265152</v>
      </c>
      <c r="G2653" t="str">
        <f>VLOOKUP(мпф1[[#This Row],[артикул]],[1]!Таблица213[[code]:[упаковка]],4,FALSE)</f>
        <v>ОХЛ</v>
      </c>
      <c r="H2653" t="str">
        <f>VLOOKUP(мпф1[[#This Row],[артикул]],[1]!Таблица213[[code]:[упаковка]],5,FALSE)</f>
        <v>табак</v>
      </c>
      <c r="I2653" s="7" cm="1">
        <f t="array" ref="I2653">INDEX('[1]прайс ЗПП'!$A$1:$D$1080,MATCH(1,(мпф1[[#This Row],[артикул]]='[1]прайс ЗПП'!$B$1:$B$1080)*(мпф1[[#This Row],[Source.Name.1]]='[1]прайс ЗПП'!$A$1:$A$1080),0),4)</f>
        <v>758.87469332072919</v>
      </c>
      <c r="J2653" s="7">
        <f>мпф1[[#This Row],[цена]]*мпф1[[#This Row],[объем]]</f>
        <v>1685148.4055660393</v>
      </c>
      <c r="K2653" s="7">
        <v>516.70550980705377</v>
      </c>
      <c r="L2653" t="s">
        <v>187</v>
      </c>
    </row>
    <row r="2654" spans="1:12" x14ac:dyDescent="0.35">
      <c r="A2654" t="s">
        <v>153</v>
      </c>
      <c r="B2654" t="s">
        <v>192</v>
      </c>
      <c r="C2654" t="s">
        <v>25</v>
      </c>
      <c r="D2654">
        <f>VLOOKUP(мпф1[[#This Row],[Номенклатура]],[1]!Таблица213[[product_name]:[упаковка]],7,FALSE)</f>
        <v>30</v>
      </c>
      <c r="E2654" t="s">
        <v>80</v>
      </c>
      <c r="F2654" s="7">
        <v>4761.9286401124155</v>
      </c>
      <c r="G2654" t="str">
        <f>VLOOKUP(мпф1[[#This Row],[артикул]],[1]!Таблица213[[code]:[упаковка]],4,FALSE)</f>
        <v>ОХЛ</v>
      </c>
      <c r="H2654" t="str">
        <f>VLOOKUP(мпф1[[#This Row],[артикул]],[1]!Таблица213[[code]:[упаковка]],5,FALSE)</f>
        <v>рагу</v>
      </c>
      <c r="I2654" s="7" cm="1">
        <f t="array" ref="I2654">INDEX('[1]прайс ЗПП'!$A$1:$D$1080,MATCH(1,(мпф1[[#This Row],[артикул]]='[1]прайс ЗПП'!$B$1:$B$1080)*(мпф1[[#This Row],[Source.Name.1]]='[1]прайс ЗПП'!$A$1:$A$1080),0),4)</f>
        <v>714.38712156939914</v>
      </c>
      <c r="J2654" s="7">
        <f>мпф1[[#This Row],[цена]]*мпф1[[#This Row],[объем]]</f>
        <v>3401860.4943287917</v>
      </c>
      <c r="K2654" s="7">
        <v>1975.055379749328</v>
      </c>
      <c r="L2654" t="s">
        <v>187</v>
      </c>
    </row>
    <row r="2655" spans="1:12" x14ac:dyDescent="0.35">
      <c r="A2655" t="s">
        <v>153</v>
      </c>
      <c r="B2655" t="s">
        <v>192</v>
      </c>
      <c r="C2655" t="s">
        <v>25</v>
      </c>
      <c r="D2655">
        <f>VLOOKUP(мпф1[[#This Row],[Номенклатура]],[1]!Таблица213[[product_name]:[упаковка]],7,FALSE)</f>
        <v>781</v>
      </c>
      <c r="E2655" t="s">
        <v>188</v>
      </c>
      <c r="F2655" s="7">
        <v>2544.5811269802425</v>
      </c>
      <c r="G2655" t="str">
        <f>VLOOKUP(мпф1[[#This Row],[артикул]],[1]!Таблица213[[code]:[упаковка]],4,FALSE)</f>
        <v>ОХЛ</v>
      </c>
      <c r="H2655" t="str">
        <f>VLOOKUP(мпф1[[#This Row],[артикул]],[1]!Таблица213[[code]:[упаковка]],5,FALSE)</f>
        <v>спинка</v>
      </c>
      <c r="I2655" s="7" cm="1">
        <f t="array" ref="I2655">INDEX('[1]прайс ЗПП'!$A$1:$D$1080,MATCH(1,(мпф1[[#This Row],[артикул]]='[1]прайс ЗПП'!$B$1:$B$1080)*(мпф1[[#This Row],[Source.Name.1]]='[1]прайс ЗПП'!$A$1:$A$1080),0),4)</f>
        <v>365.5711496389743</v>
      </c>
      <c r="J2655" s="7">
        <f>мпф1[[#This Row],[цена]]*мпф1[[#This Row],[объем]]</f>
        <v>930225.44793980406</v>
      </c>
      <c r="K2655" s="7">
        <v>1510.5504511006407</v>
      </c>
      <c r="L2655" t="s">
        <v>187</v>
      </c>
    </row>
    <row r="2656" spans="1:12" x14ac:dyDescent="0.35">
      <c r="A2656" t="s">
        <v>153</v>
      </c>
      <c r="B2656" t="s">
        <v>192</v>
      </c>
      <c r="C2656" t="s">
        <v>25</v>
      </c>
      <c r="D2656">
        <f>VLOOKUP(мпф1[[#This Row],[Номенклатура]],[1]!Таблица213[[product_name]:[упаковка]],7,FALSE)</f>
        <v>730</v>
      </c>
      <c r="E2656" t="s">
        <v>45</v>
      </c>
      <c r="F2656" s="7">
        <v>633.45318412314771</v>
      </c>
      <c r="G2656" t="str">
        <f>VLOOKUP(мпф1[[#This Row],[артикул]],[1]!Таблица213[[code]:[упаковка]],4,FALSE)</f>
        <v>ОХЛ</v>
      </c>
      <c r="H2656" t="str">
        <f>VLOOKUP(мпф1[[#This Row],[артикул]],[1]!Таблица213[[code]:[упаковка]],5,FALSE)</f>
        <v>желудки</v>
      </c>
      <c r="I2656" s="7" cm="1">
        <f t="array" ref="I2656">INDEX('[1]прайс ЗПП'!$A$1:$D$1080,MATCH(1,(мпф1[[#This Row],[артикул]]='[1]прайс ЗПП'!$B$1:$B$1080)*(мпф1[[#This Row],[Source.Name.1]]='[1]прайс ЗПП'!$A$1:$A$1080),0),4)</f>
        <v>562.55065967575126</v>
      </c>
      <c r="J2656" s="7">
        <f>мпф1[[#This Row],[цена]]*мпф1[[#This Row],[объем]]</f>
        <v>356349.50660218188</v>
      </c>
      <c r="K2656" s="7">
        <v>327.01432025278012</v>
      </c>
      <c r="L2656" t="s">
        <v>187</v>
      </c>
    </row>
    <row r="2657" spans="1:12" x14ac:dyDescent="0.35">
      <c r="A2657" t="s">
        <v>153</v>
      </c>
      <c r="B2657" t="s">
        <v>192</v>
      </c>
      <c r="C2657" t="s">
        <v>25</v>
      </c>
      <c r="D2657">
        <f>VLOOKUP(мпф1[[#This Row],[Номенклатура]],[1]!Таблица213[[product_name]:[упаковка]],7,FALSE)</f>
        <v>731</v>
      </c>
      <c r="E2657" t="s">
        <v>81</v>
      </c>
      <c r="F2657" s="7">
        <v>3180.2326833150041</v>
      </c>
      <c r="G2657" t="str">
        <f>VLOOKUP(мпф1[[#This Row],[артикул]],[1]!Таблица213[[code]:[упаковка]],4,FALSE)</f>
        <v>ОХЛ</v>
      </c>
      <c r="H2657" t="str">
        <f>VLOOKUP(мпф1[[#This Row],[артикул]],[1]!Таблица213[[code]:[упаковка]],5,FALSE)</f>
        <v>желудки</v>
      </c>
      <c r="I2657" s="7" cm="1">
        <f t="array" ref="I2657">INDEX('[1]прайс ЗПП'!$A$1:$D$1080,MATCH(1,(мпф1[[#This Row],[артикул]]='[1]прайс ЗПП'!$B$1:$B$1080)*(мпф1[[#This Row],[Source.Name.1]]='[1]прайс ЗПП'!$A$1:$A$1080),0),4)</f>
        <v>542.28973391121701</v>
      </c>
      <c r="J2657" s="7">
        <f>мпф1[[#This Row],[цена]]*мпф1[[#This Row],[объем]]</f>
        <v>1724607.5356106493</v>
      </c>
      <c r="K2657" s="7">
        <v>7597.8</v>
      </c>
      <c r="L2657" t="s">
        <v>187</v>
      </c>
    </row>
    <row r="2658" spans="1:12" x14ac:dyDescent="0.35">
      <c r="A2658" t="s">
        <v>153</v>
      </c>
      <c r="B2658" t="s">
        <v>192</v>
      </c>
      <c r="C2658" t="s">
        <v>25</v>
      </c>
      <c r="D2658">
        <f>VLOOKUP(мпф1[[#This Row],[Номенклатура]],[1]!Таблица213[[product_name]:[упаковка]],7,FALSE)</f>
        <v>732</v>
      </c>
      <c r="E2658" t="s">
        <v>47</v>
      </c>
      <c r="F2658" s="7">
        <v>717.61390589557436</v>
      </c>
      <c r="G2658" t="str">
        <f>VLOOKUP(мпф1[[#This Row],[артикул]],[1]!Таблица213[[code]:[упаковка]],4,FALSE)</f>
        <v>ОХЛ</v>
      </c>
      <c r="H2658" t="str">
        <f>VLOOKUP(мпф1[[#This Row],[артикул]],[1]!Таблица213[[code]:[упаковка]],5,FALSE)</f>
        <v>печень</v>
      </c>
      <c r="I2658" s="7" cm="1">
        <f t="array" ref="I2658">INDEX('[1]прайс ЗПП'!$A$1:$D$1080,MATCH(1,(мпф1[[#This Row],[артикул]]='[1]прайс ЗПП'!$B$1:$B$1080)*(мпф1[[#This Row],[Source.Name.1]]='[1]прайс ЗПП'!$A$1:$A$1080),0),4)</f>
        <v>538.22572340599811</v>
      </c>
      <c r="J2658" s="7">
        <f>мпф1[[#This Row],[цена]]*мпф1[[#This Row],[объем]]</f>
        <v>386238.26362684934</v>
      </c>
      <c r="K2658" s="7">
        <v>405</v>
      </c>
      <c r="L2658" t="s">
        <v>187</v>
      </c>
    </row>
    <row r="2659" spans="1:12" x14ac:dyDescent="0.35">
      <c r="A2659" t="s">
        <v>153</v>
      </c>
      <c r="B2659" t="s">
        <v>192</v>
      </c>
      <c r="C2659" t="s">
        <v>25</v>
      </c>
      <c r="D2659">
        <f>VLOOKUP(мпф1[[#This Row],[Номенклатура]],[1]!Таблица213[[product_name]:[упаковка]],7,FALSE)</f>
        <v>733</v>
      </c>
      <c r="E2659" t="s">
        <v>82</v>
      </c>
      <c r="F2659" s="7">
        <v>3174.6887917285853</v>
      </c>
      <c r="G2659" t="str">
        <f>VLOOKUP(мпф1[[#This Row],[артикул]],[1]!Таблица213[[code]:[упаковка]],4,FALSE)</f>
        <v>ОХЛ</v>
      </c>
      <c r="H2659" t="str">
        <f>VLOOKUP(мпф1[[#This Row],[артикул]],[1]!Таблица213[[code]:[упаковка]],5,FALSE)</f>
        <v>печень</v>
      </c>
      <c r="I2659" s="7" cm="1">
        <f t="array" ref="I2659">INDEX('[1]прайс ЗПП'!$A$1:$D$1080,MATCH(1,(мпф1[[#This Row],[артикул]]='[1]прайс ЗПП'!$B$1:$B$1080)*(мпф1[[#This Row],[Source.Name.1]]='[1]прайс ЗПП'!$A$1:$A$1080),0),4)</f>
        <v>516.37476574634809</v>
      </c>
      <c r="J2659" s="7">
        <f>мпф1[[#This Row],[цена]]*мпф1[[#This Row],[объем]]</f>
        <v>1639329.1811464052</v>
      </c>
      <c r="K2659" s="7">
        <v>4068.0000000000005</v>
      </c>
      <c r="L2659" t="s">
        <v>187</v>
      </c>
    </row>
    <row r="2660" spans="1:12" x14ac:dyDescent="0.35">
      <c r="A2660" t="s">
        <v>153</v>
      </c>
      <c r="B2660" t="s">
        <v>192</v>
      </c>
      <c r="C2660" t="s">
        <v>25</v>
      </c>
      <c r="D2660">
        <f>VLOOKUP(мпф1[[#This Row],[Номенклатура]],[1]!Таблица213[[product_name]:[упаковка]],7,FALSE)</f>
        <v>734</v>
      </c>
      <c r="E2660" t="s">
        <v>49</v>
      </c>
      <c r="F2660" s="7">
        <v>578.35137955704408</v>
      </c>
      <c r="G2660" t="str">
        <f>VLOOKUP(мпф1[[#This Row],[артикул]],[1]!Таблица213[[code]:[упаковка]],4,FALSE)</f>
        <v>ОХЛ</v>
      </c>
      <c r="H2660" t="str">
        <f>VLOOKUP(мпф1[[#This Row],[артикул]],[1]!Таблица213[[code]:[упаковка]],5,FALSE)</f>
        <v>сердце</v>
      </c>
      <c r="I2660" s="7" cm="1">
        <f t="array" ref="I2660">INDEX('[1]прайс ЗПП'!$A$1:$D$1080,MATCH(1,(мпф1[[#This Row],[артикул]]='[1]прайс ЗПП'!$B$1:$B$1080)*(мпф1[[#This Row],[Source.Name.1]]='[1]прайс ЗПП'!$A$1:$A$1080),0),4)</f>
        <v>898.93230320001805</v>
      </c>
      <c r="J2660" s="7">
        <f>мпф1[[#This Row],[цена]]*мпф1[[#This Row],[объем]]</f>
        <v>519898.73768412147</v>
      </c>
      <c r="K2660" s="7">
        <v>306.18</v>
      </c>
      <c r="L2660" t="s">
        <v>187</v>
      </c>
    </row>
    <row r="2661" spans="1:12" x14ac:dyDescent="0.35">
      <c r="A2661" t="s">
        <v>153</v>
      </c>
      <c r="B2661" t="s">
        <v>192</v>
      </c>
      <c r="C2661" t="s">
        <v>25</v>
      </c>
      <c r="D2661">
        <f>VLOOKUP(мпф1[[#This Row],[Номенклатура]],[1]!Таблица213[[product_name]:[упаковка]],7,FALSE)</f>
        <v>735</v>
      </c>
      <c r="E2661" t="s">
        <v>83</v>
      </c>
      <c r="F2661" s="7">
        <v>1944.3840802922643</v>
      </c>
      <c r="G2661" t="str">
        <f>VLOOKUP(мпф1[[#This Row],[артикул]],[1]!Таблица213[[code]:[упаковка]],4,FALSE)</f>
        <v>ОХЛ</v>
      </c>
      <c r="H2661" t="str">
        <f>VLOOKUP(мпф1[[#This Row],[артикул]],[1]!Таблица213[[code]:[упаковка]],5,FALSE)</f>
        <v>сердце</v>
      </c>
      <c r="I2661" s="7" cm="1">
        <f t="array" ref="I2661">INDEX('[1]прайс ЗПП'!$A$1:$D$1080,MATCH(1,(мпф1[[#This Row],[артикул]]='[1]прайс ЗПП'!$B$1:$B$1080)*(мпф1[[#This Row],[Source.Name.1]]='[1]прайс ЗПП'!$A$1:$A$1080),0),4)</f>
        <v>874.31230900712865</v>
      </c>
      <c r="J2661" s="7">
        <f>мпф1[[#This Row],[цена]]*мпф1[[#This Row],[объем]]</f>
        <v>1699998.9348370319</v>
      </c>
      <c r="K2661" s="7">
        <v>21333.48</v>
      </c>
      <c r="L2661" t="s">
        <v>187</v>
      </c>
    </row>
    <row r="2662" spans="1:12" x14ac:dyDescent="0.35">
      <c r="A2662" t="s">
        <v>153</v>
      </c>
      <c r="B2662" t="s">
        <v>192</v>
      </c>
      <c r="C2662" t="s">
        <v>25</v>
      </c>
      <c r="D2662">
        <f>VLOOKUP(мпф1[[#This Row],[Номенклатура]],[1]!Таблица213[[product_name]:[упаковка]],7,FALSE)</f>
        <v>204</v>
      </c>
      <c r="E2662" t="s">
        <v>84</v>
      </c>
      <c r="F2662" s="7">
        <v>1583.7011983486595</v>
      </c>
      <c r="G2662" t="str">
        <f>VLOOKUP(мпф1[[#This Row],[артикул]],[1]!Таблица213[[code]:[упаковка]],4,FALSE)</f>
        <v>ОХЛ</v>
      </c>
      <c r="H2662" t="str">
        <f>VLOOKUP(мпф1[[#This Row],[артикул]],[1]!Таблица213[[code]:[упаковка]],5,FALSE)</f>
        <v>крыло</v>
      </c>
      <c r="I2662" s="7" cm="1">
        <f t="array" ref="I2662">INDEX('[1]прайс ЗПП'!$A$1:$D$1080,MATCH(1,(мпф1[[#This Row],[артикул]]='[1]прайс ЗПП'!$B$1:$B$1080)*(мпф1[[#This Row],[Source.Name.1]]='[1]прайс ЗПП'!$A$1:$A$1080),0),4)</f>
        <v>851.50169777110875</v>
      </c>
      <c r="J2662" s="7">
        <f>мпф1[[#This Row],[цена]]*мпф1[[#This Row],[объем]]</f>
        <v>1348524.2591560232</v>
      </c>
      <c r="K2662" s="7">
        <v>300.39</v>
      </c>
      <c r="L2662" t="s">
        <v>187</v>
      </c>
    </row>
    <row r="2663" spans="1:12" x14ac:dyDescent="0.35">
      <c r="A2663" t="s">
        <v>153</v>
      </c>
      <c r="B2663" t="s">
        <v>192</v>
      </c>
      <c r="C2663" t="s">
        <v>25</v>
      </c>
      <c r="D2663">
        <f>VLOOKUP(мпф1[[#This Row],[Номенклатура]],[1]!Таблица213[[product_name]:[упаковка]],7,FALSE)</f>
        <v>959</v>
      </c>
      <c r="E2663" t="s">
        <v>85</v>
      </c>
      <c r="F2663" s="7">
        <v>799.81486784826063</v>
      </c>
      <c r="G2663" t="str">
        <f>VLOOKUP(мпф1[[#This Row],[артикул]],[1]!Таблица213[[code]:[упаковка]],4,FALSE)</f>
        <v>ОХЛ</v>
      </c>
      <c r="H2663" t="str">
        <f>VLOOKUP(мпф1[[#This Row],[артикул]],[1]!Таблица213[[code]:[упаковка]],5,FALSE)</f>
        <v>табак</v>
      </c>
      <c r="I2663" s="7" cm="1">
        <f t="array" ref="I2663">INDEX('[1]прайс ЗПП'!$A$1:$D$1080,MATCH(1,(мпф1[[#This Row],[артикул]]='[1]прайс ЗПП'!$B$1:$B$1080)*(мпф1[[#This Row],[Source.Name.1]]='[1]прайс ЗПП'!$A$1:$A$1080),0),4)</f>
        <v>683.37273840673231</v>
      </c>
      <c r="J2663" s="7">
        <f>мпф1[[#This Row],[цена]]*мпф1[[#This Row],[объем]]</f>
        <v>546571.67645988462</v>
      </c>
      <c r="K2663" s="7">
        <v>7113.04</v>
      </c>
      <c r="L2663" t="s">
        <v>187</v>
      </c>
    </row>
    <row r="2664" spans="1:12" x14ac:dyDescent="0.35">
      <c r="A2664" t="s">
        <v>153</v>
      </c>
      <c r="B2664" t="s">
        <v>192</v>
      </c>
      <c r="C2664" t="s">
        <v>25</v>
      </c>
      <c r="D2664">
        <f>VLOOKUP(мпф1[[#This Row],[Номенклатура]],[1]!Таблица213[[product_name]:[упаковка]],7,FALSE)</f>
        <v>952</v>
      </c>
      <c r="E2664" t="s">
        <v>86</v>
      </c>
      <c r="F2664" s="7">
        <v>1435.7848386937223</v>
      </c>
      <c r="G2664" t="str">
        <f>VLOOKUP(мпф1[[#This Row],[артикул]],[1]!Таблица213[[code]:[упаковка]],4,FALSE)</f>
        <v>ОХЛ</v>
      </c>
      <c r="H2664" t="str">
        <f>VLOOKUP(мпф1[[#This Row],[артикул]],[1]!Таблица213[[code]:[упаковка]],5,FALSE)</f>
        <v>голень</v>
      </c>
      <c r="I2664" s="7" cm="1">
        <f t="array" ref="I2664">INDEX('[1]прайс ЗПП'!$A$1:$D$1080,MATCH(1,(мпф1[[#This Row],[артикул]]='[1]прайс ЗПП'!$B$1:$B$1080)*(мпф1[[#This Row],[Source.Name.1]]='[1]прайс ЗПП'!$A$1:$A$1080),0),4)</f>
        <v>893.5902726823731</v>
      </c>
      <c r="J2664" s="7">
        <f>мпф1[[#This Row],[цена]]*мпф1[[#This Row],[объем]]</f>
        <v>1283003.3655215404</v>
      </c>
      <c r="K2664" s="7">
        <v>205.18</v>
      </c>
      <c r="L2664" t="s">
        <v>187</v>
      </c>
    </row>
    <row r="2665" spans="1:12" x14ac:dyDescent="0.35">
      <c r="A2665" t="s">
        <v>153</v>
      </c>
      <c r="B2665" t="s">
        <v>192</v>
      </c>
      <c r="C2665" t="s">
        <v>25</v>
      </c>
      <c r="D2665">
        <f>VLOOKUP(мпф1[[#This Row],[Номенклатура]],[1]!Таблица213[[product_name]:[упаковка]],7,FALSE)</f>
        <v>953</v>
      </c>
      <c r="E2665" t="s">
        <v>87</v>
      </c>
      <c r="F2665" s="7">
        <v>1433.7351734740812</v>
      </c>
      <c r="G2665" t="str">
        <f>VLOOKUP(мпф1[[#This Row],[артикул]],[1]!Таблица213[[code]:[упаковка]],4,FALSE)</f>
        <v>ОХЛ</v>
      </c>
      <c r="H2665" t="str">
        <f>VLOOKUP(мпф1[[#This Row],[артикул]],[1]!Таблица213[[code]:[упаковка]],5,FALSE)</f>
        <v>бедро</v>
      </c>
      <c r="I2665" s="7" cm="1">
        <f t="array" ref="I2665">INDEX('[1]прайс ЗПП'!$A$1:$D$1080,MATCH(1,(мпф1[[#This Row],[артикул]]='[1]прайс ЗПП'!$B$1:$B$1080)*(мпф1[[#This Row],[Source.Name.1]]='[1]прайс ЗПП'!$A$1:$A$1080),0),4)</f>
        <v>908.058875655311</v>
      </c>
      <c r="J2665" s="7">
        <f>мпф1[[#This Row],[цена]]*мпф1[[#This Row],[объем]]</f>
        <v>1301915.9496123465</v>
      </c>
      <c r="K2665" s="7">
        <v>7614.72</v>
      </c>
      <c r="L2665" t="s">
        <v>187</v>
      </c>
    </row>
    <row r="2666" spans="1:12" x14ac:dyDescent="0.35">
      <c r="A2666" t="s">
        <v>153</v>
      </c>
      <c r="B2666" t="s">
        <v>192</v>
      </c>
      <c r="C2666" t="s">
        <v>25</v>
      </c>
      <c r="D2666">
        <f>VLOOKUP(мпф1[[#This Row],[Номенклатура]],[1]!Таблица213[[product_name]:[упаковка]],7,FALSE)</f>
        <v>954</v>
      </c>
      <c r="E2666" t="s">
        <v>191</v>
      </c>
      <c r="F2666" s="7">
        <v>796.55673027241517</v>
      </c>
      <c r="G2666" t="str">
        <f>VLOOKUP(мпф1[[#This Row],[артикул]],[1]!Таблица213[[code]:[упаковка]],4,FALSE)</f>
        <v>ОХЛ</v>
      </c>
      <c r="H2666" t="str">
        <f>VLOOKUP(мпф1[[#This Row],[артикул]],[1]!Таблица213[[code]:[упаковка]],5,FALSE)</f>
        <v>филе</v>
      </c>
      <c r="I2666" s="7" cm="1">
        <f t="array" ref="I2666">INDEX('[1]прайс ЗПП'!$A$1:$D$1080,MATCH(1,(мпф1[[#This Row],[артикул]]='[1]прайс ЗПП'!$B$1:$B$1080)*(мпф1[[#This Row],[Source.Name.1]]='[1]прайс ЗПП'!$A$1:$A$1080),0),4)</f>
        <v>1100.5353237189711</v>
      </c>
      <c r="J2666" s="7">
        <f>мпф1[[#This Row],[цена]]*мпф1[[#This Row],[объем]]</f>
        <v>876638.81901087752</v>
      </c>
      <c r="K2666" s="7">
        <v>5581.8</v>
      </c>
      <c r="L2666" t="s">
        <v>187</v>
      </c>
    </row>
    <row r="2667" spans="1:12" x14ac:dyDescent="0.35">
      <c r="A2667" t="s">
        <v>153</v>
      </c>
      <c r="B2667" t="s">
        <v>192</v>
      </c>
      <c r="C2667" t="s">
        <v>25</v>
      </c>
      <c r="D2667">
        <f>VLOOKUP(мпф1[[#This Row],[Номенклатура]],[1]!Таблица213[[product_name]:[упаковка]],7,FALSE)</f>
        <v>958</v>
      </c>
      <c r="E2667" t="s">
        <v>58</v>
      </c>
      <c r="F2667" s="7">
        <v>554.13661307546829</v>
      </c>
      <c r="G2667" t="str">
        <f>VLOOKUP(мпф1[[#This Row],[артикул]],[1]!Таблица213[[code]:[упаковка]],4,FALSE)</f>
        <v>ОХЛ</v>
      </c>
      <c r="H2667" t="str">
        <f>VLOOKUP(мпф1[[#This Row],[артикул]],[1]!Таблица213[[code]:[упаковка]],5,FALSE)</f>
        <v>табак</v>
      </c>
      <c r="I2667" s="7" cm="1">
        <f t="array" ref="I2667">INDEX('[1]прайс ЗПП'!$A$1:$D$1080,MATCH(1,(мпф1[[#This Row],[артикул]]='[1]прайс ЗПП'!$B$1:$B$1080)*(мпф1[[#This Row],[Source.Name.1]]='[1]прайс ЗПП'!$A$1:$A$1080),0),4)</f>
        <v>781.01654067386187</v>
      </c>
      <c r="J2667" s="7">
        <f>мпф1[[#This Row],[цена]]*мпф1[[#This Row],[объем]]</f>
        <v>432789.86060493253</v>
      </c>
      <c r="K2667" s="7">
        <v>508.54</v>
      </c>
      <c r="L2667" t="s">
        <v>187</v>
      </c>
    </row>
    <row r="2668" spans="1:12" x14ac:dyDescent="0.35">
      <c r="A2668" t="s">
        <v>153</v>
      </c>
      <c r="B2668" t="s">
        <v>192</v>
      </c>
      <c r="C2668" t="s">
        <v>25</v>
      </c>
      <c r="D2668">
        <f>VLOOKUP(мпф1[[#This Row],[Номенклатура]],[1]!Таблица213[[product_name]:[упаковка]],7,FALSE)</f>
        <v>205</v>
      </c>
      <c r="E2668" t="s">
        <v>88</v>
      </c>
      <c r="F2668" s="7">
        <v>2783.3278578905993</v>
      </c>
      <c r="G2668" t="str">
        <f>VLOOKUP(мпф1[[#This Row],[артикул]],[1]!Таблица213[[code]:[упаковка]],4,FALSE)</f>
        <v>ОХЛ</v>
      </c>
      <c r="H2668" t="str">
        <f>VLOOKUP(мпф1[[#This Row],[артикул]],[1]!Таблица213[[code]:[упаковка]],5,FALSE)</f>
        <v>рагу</v>
      </c>
      <c r="I2668" s="7" cm="1">
        <f t="array" ref="I2668">INDEX('[1]прайс ЗПП'!$A$1:$D$1080,MATCH(1,(мпф1[[#This Row],[артикул]]='[1]прайс ЗПП'!$B$1:$B$1080)*(мпф1[[#This Row],[Source.Name.1]]='[1]прайс ЗПП'!$A$1:$A$1080),0),4)</f>
        <v>603.7807486671885</v>
      </c>
      <c r="J2668" s="7">
        <f>мпф1[[#This Row],[цена]]*мпф1[[#This Row],[объем]]</f>
        <v>1680519.7778234282</v>
      </c>
      <c r="K2668" s="7">
        <v>14728.5</v>
      </c>
      <c r="L2668" t="s">
        <v>187</v>
      </c>
    </row>
    <row r="2669" spans="1:12" x14ac:dyDescent="0.35">
      <c r="A2669" t="s">
        <v>153</v>
      </c>
      <c r="B2669" t="s">
        <v>192</v>
      </c>
      <c r="C2669" t="s">
        <v>25</v>
      </c>
      <c r="D2669">
        <f>VLOOKUP(мпф1[[#This Row],[Номенклатура]],[1]!Таблица213[[product_name]:[упаковка]],7,FALSE)</f>
        <v>961</v>
      </c>
      <c r="E2669" t="s">
        <v>89</v>
      </c>
      <c r="F2669" s="7">
        <v>1594.0264865008967</v>
      </c>
      <c r="G2669" t="str">
        <f>VLOOKUP(мпф1[[#This Row],[артикул]],[1]!Таблица213[[code]:[упаковка]],4,FALSE)</f>
        <v>ОХЛ</v>
      </c>
      <c r="H2669" t="str">
        <f>VLOOKUP(мпф1[[#This Row],[артикул]],[1]!Таблица213[[code]:[упаковка]],5,FALSE)</f>
        <v>табак</v>
      </c>
      <c r="I2669" s="7" cm="1">
        <f t="array" ref="I2669">INDEX('[1]прайс ЗПП'!$A$1:$D$1080,MATCH(1,(мпф1[[#This Row],[артикул]]='[1]прайс ЗПП'!$B$1:$B$1080)*(мпф1[[#This Row],[Source.Name.1]]='[1]прайс ЗПП'!$A$1:$A$1080),0),4)</f>
        <v>771.81844053102043</v>
      </c>
      <c r="J2669" s="7">
        <f>мпф1[[#This Row],[цена]]*мпф1[[#This Row],[объем]]</f>
        <v>1230299.0369762639</v>
      </c>
      <c r="K2669" s="7">
        <v>4566.0129999999999</v>
      </c>
      <c r="L2669" t="s">
        <v>187</v>
      </c>
    </row>
    <row r="2670" spans="1:12" x14ac:dyDescent="0.35">
      <c r="A2670" t="s">
        <v>153</v>
      </c>
      <c r="B2670" t="s">
        <v>192</v>
      </c>
      <c r="C2670" t="s">
        <v>25</v>
      </c>
      <c r="D2670">
        <f>VLOOKUP(мпф1[[#This Row],[Номенклатура]],[1]!Таблица213[[product_name]:[упаковка]],7,FALSE)</f>
        <v>960</v>
      </c>
      <c r="E2670" t="s">
        <v>189</v>
      </c>
      <c r="F2670" s="7">
        <v>392.51922129951225</v>
      </c>
      <c r="G2670" t="str">
        <f>VLOOKUP(мпф1[[#This Row],[артикул]],[1]!Таблица213[[code]:[упаковка]],4,FALSE)</f>
        <v>ОХЛ</v>
      </c>
      <c r="H2670" t="str">
        <f>VLOOKUP(мпф1[[#This Row],[артикул]],[1]!Таблица213[[code]:[упаковка]],5,FALSE)</f>
        <v>крыло</v>
      </c>
      <c r="I2670" s="7" cm="1">
        <f t="array" ref="I2670">INDEX('[1]прайс ЗПП'!$A$1:$D$1080,MATCH(1,(мпф1[[#This Row],[артикул]]='[1]прайс ЗПП'!$B$1:$B$1080)*(мпф1[[#This Row],[Source.Name.1]]='[1]прайс ЗПП'!$A$1:$A$1080),0),4)</f>
        <v>856.64752144057138</v>
      </c>
      <c r="J2670" s="7">
        <f>мпф1[[#This Row],[цена]]*мпф1[[#This Row],[объем]]</f>
        <v>336250.61804401031</v>
      </c>
      <c r="K2670" s="7">
        <v>200.60000000000002</v>
      </c>
      <c r="L2670" t="s">
        <v>187</v>
      </c>
    </row>
    <row r="2671" spans="1:12" x14ac:dyDescent="0.35">
      <c r="A2671" t="s">
        <v>153</v>
      </c>
      <c r="B2671" t="s">
        <v>192</v>
      </c>
      <c r="C2671" t="s">
        <v>25</v>
      </c>
      <c r="D2671">
        <f>VLOOKUP(мпф1[[#This Row],[Номенклатура]],[1]!Таблица213[[product_name]:[упаковка]],7,FALSE)</f>
        <v>744</v>
      </c>
      <c r="E2671" t="s">
        <v>92</v>
      </c>
      <c r="F2671" s="7">
        <v>7943.3084705906103</v>
      </c>
      <c r="G2671" t="str">
        <f>VLOOKUP(мпф1[[#This Row],[артикул]],[1]!Таблица213[[code]:[упаковка]],4,FALSE)</f>
        <v>ОХЛ</v>
      </c>
      <c r="H2671" t="str">
        <f>VLOOKUP(мпф1[[#This Row],[артикул]],[1]!Таблица213[[code]:[упаковка]],5,FALSE)</f>
        <v>шея</v>
      </c>
      <c r="I2671" s="7" cm="1">
        <f t="array" ref="I2671">INDEX('[1]прайс ЗПП'!$A$1:$D$1080,MATCH(1,(мпф1[[#This Row],[артикул]]='[1]прайс ЗПП'!$B$1:$B$1080)*(мпф1[[#This Row],[Source.Name.1]]='[1]прайс ЗПП'!$A$1:$A$1080),0),4)</f>
        <v>350.98234482785944</v>
      </c>
      <c r="J2671" s="7">
        <f>мпф1[[#This Row],[цена]]*мпф1[[#This Row],[объем]]</f>
        <v>2787961.0326988902</v>
      </c>
      <c r="K2671" s="7">
        <v>26420.2</v>
      </c>
      <c r="L2671" t="s">
        <v>187</v>
      </c>
    </row>
    <row r="2672" spans="1:12" x14ac:dyDescent="0.35">
      <c r="A2672" t="s">
        <v>153</v>
      </c>
      <c r="B2672" t="s">
        <v>193</v>
      </c>
      <c r="C2672" t="s">
        <v>194</v>
      </c>
      <c r="D2672">
        <f>VLOOKUP(мпф1[[#This Row],[Номенклатура]],[1]!Таблица213[[product_name]:[упаковка]],7,FALSE)</f>
        <v>701</v>
      </c>
      <c r="E2672" s="22" t="s">
        <v>26</v>
      </c>
      <c r="F2672" s="7">
        <v>526.9193015317154</v>
      </c>
      <c r="G2672" t="str">
        <f>VLOOKUP(мпф1[[#This Row],[артикул]],[1]!Таблица213[[code]:[упаковка]],4,FALSE)</f>
        <v>ОХЛ</v>
      </c>
      <c r="H2672" t="str">
        <f>VLOOKUP(мпф1[[#This Row],[артикул]],[1]!Таблица213[[code]:[упаковка]],5,FALSE)</f>
        <v>тушка</v>
      </c>
      <c r="I2672" s="7" cm="1">
        <f t="array" ref="I2672">INDEX('[1]прайс ЗПП'!$A$1:$D$1080,MATCH(1,(мпф1[[#This Row],[артикул]]='[1]прайс ЗПП'!$B$1:$B$1080)*(мпф1[[#This Row],[Source.Name.1]]='[1]прайс ЗПП'!$A$1:$A$1080),0),4)</f>
        <v>829.49619712097308</v>
      </c>
      <c r="J2672" s="7">
        <f>мпф1[[#This Row],[цена]]*мпф1[[#This Row],[объем]]</f>
        <v>437077.55681019725</v>
      </c>
      <c r="K2672" s="7">
        <v>2540.3000000000002</v>
      </c>
      <c r="L2672" t="s">
        <v>187</v>
      </c>
    </row>
    <row r="2673" spans="1:12" x14ac:dyDescent="0.35">
      <c r="A2673" t="s">
        <v>153</v>
      </c>
      <c r="B2673" t="s">
        <v>193</v>
      </c>
      <c r="C2673" t="s">
        <v>194</v>
      </c>
      <c r="D2673">
        <f>VLOOKUP(мпф1[[#This Row],[Номенклатура]],[1]!Таблица213[[product_name]:[упаковка]],7,FALSE)</f>
        <v>702</v>
      </c>
      <c r="E2673" t="s">
        <v>72</v>
      </c>
      <c r="F2673" s="7">
        <v>4465.6410804812886</v>
      </c>
      <c r="G2673" t="str">
        <f>VLOOKUP(мпф1[[#This Row],[артикул]],[1]!Таблица213[[code]:[упаковка]],4,FALSE)</f>
        <v>ОХЛ</v>
      </c>
      <c r="H2673" t="str">
        <f>VLOOKUP(мпф1[[#This Row],[артикул]],[1]!Таблица213[[code]:[упаковка]],5,FALSE)</f>
        <v>тушка</v>
      </c>
      <c r="I2673" s="7" cm="1">
        <f t="array" ref="I2673">INDEX('[1]прайс ЗПП'!$A$1:$D$1080,MATCH(1,(мпф1[[#This Row],[артикул]]='[1]прайс ЗПП'!$B$1:$B$1080)*(мпф1[[#This Row],[Source.Name.1]]='[1]прайс ЗПП'!$A$1:$A$1080),0),4)</f>
        <v>801.05963658764324</v>
      </c>
      <c r="J2673" s="7">
        <f>мпф1[[#This Row],[цена]]*мпф1[[#This Row],[объем]]</f>
        <v>3577244.8210611916</v>
      </c>
      <c r="K2673" s="7">
        <v>99.600000000000009</v>
      </c>
      <c r="L2673" t="s">
        <v>187</v>
      </c>
    </row>
    <row r="2674" spans="1:12" x14ac:dyDescent="0.35">
      <c r="A2674" t="s">
        <v>153</v>
      </c>
      <c r="B2674" t="s">
        <v>193</v>
      </c>
      <c r="C2674" t="s">
        <v>194</v>
      </c>
      <c r="D2674">
        <f>VLOOKUP(мпф1[[#This Row],[Номенклатура]],[1]!Таблица213[[product_name]:[упаковка]],7,FALSE)</f>
        <v>710</v>
      </c>
      <c r="E2674" t="s">
        <v>28</v>
      </c>
      <c r="F2674" s="7">
        <v>320.10347568051714</v>
      </c>
      <c r="G2674" t="str">
        <f>VLOOKUP(мпф1[[#This Row],[артикул]],[1]!Таблица213[[code]:[упаковка]],4,FALSE)</f>
        <v>ОХЛ</v>
      </c>
      <c r="H2674" t="str">
        <f>VLOOKUP(мпф1[[#This Row],[артикул]],[1]!Таблица213[[code]:[упаковка]],5,FALSE)</f>
        <v>бедро</v>
      </c>
      <c r="I2674" s="7" cm="1">
        <f t="array" ref="I2674">INDEX('[1]прайс ЗПП'!$A$1:$D$1080,MATCH(1,(мпф1[[#This Row],[артикул]]='[1]прайс ЗПП'!$B$1:$B$1080)*(мпф1[[#This Row],[Source.Name.1]]='[1]прайс ЗПП'!$A$1:$A$1080),0),4)</f>
        <v>846.31031080212472</v>
      </c>
      <c r="J2674" s="7">
        <f>мпф1[[#This Row],[цена]]*мпф1[[#This Row],[объем]]</f>
        <v>270906.87199201883</v>
      </c>
      <c r="K2674" s="7">
        <v>1827.5947974170676</v>
      </c>
      <c r="L2674" t="s">
        <v>187</v>
      </c>
    </row>
    <row r="2675" spans="1:12" x14ac:dyDescent="0.35">
      <c r="A2675" t="s">
        <v>153</v>
      </c>
      <c r="B2675" t="s">
        <v>193</v>
      </c>
      <c r="C2675" t="s">
        <v>194</v>
      </c>
      <c r="D2675">
        <f>VLOOKUP(мпф1[[#This Row],[Номенклатура]],[1]!Таблица213[[product_name]:[упаковка]],7,FALSE)</f>
        <v>711</v>
      </c>
      <c r="E2675" t="s">
        <v>73</v>
      </c>
      <c r="F2675" s="7">
        <v>21770.2982276656</v>
      </c>
      <c r="G2675" t="str">
        <f>VLOOKUP(мпф1[[#This Row],[артикул]],[1]!Таблица213[[code]:[упаковка]],4,FALSE)</f>
        <v>ОХЛ</v>
      </c>
      <c r="H2675" t="str">
        <f>VLOOKUP(мпф1[[#This Row],[артикул]],[1]!Таблица213[[code]:[упаковка]],5,FALSE)</f>
        <v>бедро</v>
      </c>
      <c r="I2675" s="7" cm="1">
        <f t="array" ref="I2675">INDEX('[1]прайс ЗПП'!$A$1:$D$1080,MATCH(1,(мпф1[[#This Row],[артикул]]='[1]прайс ЗПП'!$B$1:$B$1080)*(мпф1[[#This Row],[Source.Name.1]]='[1]прайс ЗПП'!$A$1:$A$1080),0),4)</f>
        <v>817.6625245970065</v>
      </c>
      <c r="J2675" s="7">
        <f>мпф1[[#This Row],[цена]]*мпф1[[#This Row],[объем]]</f>
        <v>17800757.010062791</v>
      </c>
      <c r="K2675" s="7">
        <v>304.2</v>
      </c>
      <c r="L2675" t="s">
        <v>187</v>
      </c>
    </row>
    <row r="2676" spans="1:12" x14ac:dyDescent="0.35">
      <c r="A2676" t="s">
        <v>153</v>
      </c>
      <c r="B2676" t="s">
        <v>193</v>
      </c>
      <c r="C2676" t="s">
        <v>194</v>
      </c>
      <c r="D2676">
        <f>VLOOKUP(мпф1[[#This Row],[Номенклатура]],[1]!Таблица213[[product_name]:[упаковка]],7,FALSE)</f>
        <v>712</v>
      </c>
      <c r="E2676" t="s">
        <v>30</v>
      </c>
      <c r="F2676" s="7">
        <v>314.05017656173015</v>
      </c>
      <c r="G2676" t="str">
        <f>VLOOKUP(мпф1[[#This Row],[артикул]],[1]!Таблица213[[code]:[упаковка]],4,FALSE)</f>
        <v>ОХЛ</v>
      </c>
      <c r="H2676" t="str">
        <f>VLOOKUP(мпф1[[#This Row],[артикул]],[1]!Таблица213[[code]:[упаковка]],5,FALSE)</f>
        <v>голень</v>
      </c>
      <c r="I2676" s="7" cm="1">
        <f t="array" ref="I2676">INDEX('[1]прайс ЗПП'!$A$1:$D$1080,MATCH(1,(мпф1[[#This Row],[артикул]]='[1]прайс ЗПП'!$B$1:$B$1080)*(мпф1[[#This Row],[Source.Name.1]]='[1]прайс ЗПП'!$A$1:$A$1080),0),4)</f>
        <v>880.05345292873176</v>
      </c>
      <c r="J2676" s="7">
        <f>мпф1[[#This Row],[цена]]*мпф1[[#This Row],[объем]]</f>
        <v>276380.94227602851</v>
      </c>
      <c r="K2676" s="7">
        <v>7320.5999999999995</v>
      </c>
      <c r="L2676" t="s">
        <v>187</v>
      </c>
    </row>
    <row r="2677" spans="1:12" x14ac:dyDescent="0.35">
      <c r="A2677" t="s">
        <v>153</v>
      </c>
      <c r="B2677" t="s">
        <v>193</v>
      </c>
      <c r="C2677" t="s">
        <v>194</v>
      </c>
      <c r="D2677">
        <f>VLOOKUP(мпф1[[#This Row],[Номенклатура]],[1]!Таблица213[[product_name]:[упаковка]],7,FALSE)</f>
        <v>713</v>
      </c>
      <c r="E2677" t="s">
        <v>74</v>
      </c>
      <c r="F2677" s="7">
        <v>7545.0662080123147</v>
      </c>
      <c r="G2677" t="str">
        <f>VLOOKUP(мпф1[[#This Row],[артикул]],[1]!Таблица213[[code]:[упаковка]],4,FALSE)</f>
        <v>ОХЛ</v>
      </c>
      <c r="H2677" t="str">
        <f>VLOOKUP(мпф1[[#This Row],[артикул]],[1]!Таблица213[[code]:[упаковка]],5,FALSE)</f>
        <v>голень</v>
      </c>
      <c r="I2677" s="7" cm="1">
        <f t="array" ref="I2677">INDEX('[1]прайс ЗПП'!$A$1:$D$1080,MATCH(1,(мпф1[[#This Row],[артикул]]='[1]прайс ЗПП'!$B$1:$B$1080)*(мпф1[[#This Row],[Source.Name.1]]='[1]прайс ЗПП'!$A$1:$A$1080),0),4)</f>
        <v>850.10581508849407</v>
      </c>
      <c r="J2677" s="7">
        <f>мпф1[[#This Row],[цена]]*мпф1[[#This Row],[объем]]</f>
        <v>6414104.6586589618</v>
      </c>
      <c r="K2677" s="7">
        <v>299.75286542289865</v>
      </c>
      <c r="L2677" t="s">
        <v>187</v>
      </c>
    </row>
    <row r="2678" spans="1:12" x14ac:dyDescent="0.35">
      <c r="A2678" t="s">
        <v>153</v>
      </c>
      <c r="B2678" t="s">
        <v>193</v>
      </c>
      <c r="C2678" t="s">
        <v>194</v>
      </c>
      <c r="D2678">
        <f>VLOOKUP(мпф1[[#This Row],[Номенклатура]],[1]!Таблица213[[product_name]:[упаковка]],7,FALSE)</f>
        <v>714</v>
      </c>
      <c r="E2678" t="s">
        <v>32</v>
      </c>
      <c r="F2678" s="7">
        <v>214.51052041324877</v>
      </c>
      <c r="G2678" t="str">
        <f>VLOOKUP(мпф1[[#This Row],[артикул]],[1]!Таблица213[[code]:[упаковка]],4,FALSE)</f>
        <v>ОХЛ</v>
      </c>
      <c r="H2678" t="str">
        <f>VLOOKUP(мпф1[[#This Row],[артикул]],[1]!Таблица213[[code]:[упаковка]],5,FALSE)</f>
        <v>крыло</v>
      </c>
      <c r="I2678" s="7" cm="1">
        <f t="array" ref="I2678">INDEX('[1]прайс ЗПП'!$A$1:$D$1080,MATCH(1,(мпф1[[#This Row],[артикул]]='[1]прайс ЗПП'!$B$1:$B$1080)*(мпф1[[#This Row],[Source.Name.1]]='[1]прайс ЗПП'!$A$1:$A$1080),0),4)</f>
        <v>862.74073629929478</v>
      </c>
      <c r="J2678" s="7">
        <f>мпф1[[#This Row],[цена]]*мпф1[[#This Row],[объем]]</f>
        <v>185066.96432527114</v>
      </c>
      <c r="K2678" s="7">
        <v>1083.7459514308136</v>
      </c>
      <c r="L2678" t="s">
        <v>187</v>
      </c>
    </row>
    <row r="2679" spans="1:12" x14ac:dyDescent="0.35">
      <c r="A2679" t="s">
        <v>153</v>
      </c>
      <c r="B2679" t="s">
        <v>193</v>
      </c>
      <c r="C2679" t="s">
        <v>194</v>
      </c>
      <c r="D2679">
        <f>VLOOKUP(мпф1[[#This Row],[Номенклатура]],[1]!Таблица213[[product_name]:[упаковка]],7,FALSE)</f>
        <v>715</v>
      </c>
      <c r="E2679" t="s">
        <v>75</v>
      </c>
      <c r="F2679" s="7">
        <v>6882.946104746311</v>
      </c>
      <c r="G2679" t="str">
        <f>VLOOKUP(мпф1[[#This Row],[артикул]],[1]!Таблица213[[code]:[упаковка]],4,FALSE)</f>
        <v>ОХЛ</v>
      </c>
      <c r="H2679" t="str">
        <f>VLOOKUP(мпф1[[#This Row],[артикул]],[1]!Таблица213[[code]:[упаковка]],5,FALSE)</f>
        <v>крыло</v>
      </c>
      <c r="I2679" s="7" cm="1">
        <f t="array" ref="I2679">INDEX('[1]прайс ЗПП'!$A$1:$D$1080,MATCH(1,(мпф1[[#This Row],[артикул]]='[1]прайс ЗПП'!$B$1:$B$1080)*(мпф1[[#This Row],[Source.Name.1]]='[1]прайс ЗПП'!$A$1:$A$1080),0),4)</f>
        <v>835.01588089345819</v>
      </c>
      <c r="J2679" s="7">
        <f>мпф1[[#This Row],[цена]]*мпф1[[#This Row],[объем]]</f>
        <v>5747369.3047969379</v>
      </c>
      <c r="K2679" s="7">
        <v>2703.0656042660971</v>
      </c>
      <c r="L2679" t="s">
        <v>187</v>
      </c>
    </row>
    <row r="2680" spans="1:12" x14ac:dyDescent="0.35">
      <c r="A2680" t="s">
        <v>153</v>
      </c>
      <c r="B2680" t="s">
        <v>193</v>
      </c>
      <c r="C2680" t="s">
        <v>194</v>
      </c>
      <c r="D2680">
        <f>VLOOKUP(мпф1[[#This Row],[Номенклатура]],[1]!Таблица213[[product_name]:[упаковка]],7,FALSE)</f>
        <v>717</v>
      </c>
      <c r="E2680" t="s">
        <v>76</v>
      </c>
      <c r="F2680" s="7">
        <v>5835.6312644637483</v>
      </c>
      <c r="G2680" t="str">
        <f>VLOOKUP(мпф1[[#This Row],[артикул]],[1]!Таблица213[[code]:[упаковка]],4,FALSE)</f>
        <v>ОХЛ</v>
      </c>
      <c r="H2680" t="str">
        <f>VLOOKUP(мпф1[[#This Row],[артикул]],[1]!Таблица213[[code]:[упаковка]],5,FALSE)</f>
        <v>четвертина</v>
      </c>
      <c r="I2680" s="7" cm="1">
        <f t="array" ref="I2680">INDEX('[1]прайс ЗПП'!$A$1:$D$1080,MATCH(1,(мпф1[[#This Row],[артикул]]='[1]прайс ЗПП'!$B$1:$B$1080)*(мпф1[[#This Row],[Source.Name.1]]='[1]прайс ЗПП'!$A$1:$A$1080),0),4)</f>
        <v>800.6384755284372</v>
      </c>
      <c r="J2680" s="7">
        <f>мпф1[[#This Row],[цена]]*мпф1[[#This Row],[объем]]</f>
        <v>4672230.9193263417</v>
      </c>
      <c r="K2680" s="7">
        <v>1339.4724118670756</v>
      </c>
      <c r="L2680" t="s">
        <v>187</v>
      </c>
    </row>
    <row r="2681" spans="1:12" x14ac:dyDescent="0.35">
      <c r="A2681" t="s">
        <v>153</v>
      </c>
      <c r="B2681" t="s">
        <v>193</v>
      </c>
      <c r="C2681" t="s">
        <v>194</v>
      </c>
      <c r="D2681">
        <f>VLOOKUP(мпф1[[#This Row],[Номенклатура]],[1]!Таблица213[[product_name]:[упаковка]],7,FALSE)</f>
        <v>718</v>
      </c>
      <c r="E2681" t="s">
        <v>36</v>
      </c>
      <c r="F2681" s="7">
        <v>531.66575714471935</v>
      </c>
      <c r="G2681" t="str">
        <f>VLOOKUP(мпф1[[#This Row],[артикул]],[1]!Таблица213[[code]:[упаковка]],4,FALSE)</f>
        <v>ОХЛ</v>
      </c>
      <c r="H2681" t="str">
        <f>VLOOKUP(мпф1[[#This Row],[артикул]],[1]!Таблица213[[code]:[упаковка]],5,FALSE)</f>
        <v>филе</v>
      </c>
      <c r="I2681" s="7" cm="1">
        <f t="array" ref="I2681">INDEX('[1]прайс ЗПП'!$A$1:$D$1080,MATCH(1,(мпф1[[#This Row],[артикул]]='[1]прайс ЗПП'!$B$1:$B$1080)*(мпф1[[#This Row],[Source.Name.1]]='[1]прайс ЗПП'!$A$1:$A$1080),0),4)</f>
        <v>1116.3419218353943</v>
      </c>
      <c r="J2681" s="7">
        <f>мпф1[[#This Row],[цена]]*мпф1[[#This Row],[объем]]</f>
        <v>593520.77310500597</v>
      </c>
      <c r="K2681" s="7">
        <v>1046.398917150553</v>
      </c>
      <c r="L2681" t="s">
        <v>187</v>
      </c>
    </row>
    <row r="2682" spans="1:12" x14ac:dyDescent="0.35">
      <c r="A2682" t="s">
        <v>153</v>
      </c>
      <c r="B2682" t="s">
        <v>193</v>
      </c>
      <c r="C2682" t="s">
        <v>194</v>
      </c>
      <c r="D2682">
        <f>VLOOKUP(мпф1[[#This Row],[Номенклатура]],[1]!Таблица213[[product_name]:[упаковка]],7,FALSE)</f>
        <v>719</v>
      </c>
      <c r="E2682" t="s">
        <v>77</v>
      </c>
      <c r="F2682" s="7">
        <v>14974.85836406652</v>
      </c>
      <c r="G2682" t="str">
        <f>VLOOKUP(мпф1[[#This Row],[артикул]],[1]!Таблица213[[code]:[упаковка]],4,FALSE)</f>
        <v>ОХЛ</v>
      </c>
      <c r="H2682" t="str">
        <f>VLOOKUP(мпф1[[#This Row],[артикул]],[1]!Таблица213[[code]:[упаковка]],5,FALSE)</f>
        <v>филе</v>
      </c>
      <c r="I2682" s="7" cm="1">
        <f t="array" ref="I2682">INDEX('[1]прайс ЗПП'!$A$1:$D$1080,MATCH(1,(мпф1[[#This Row],[артикул]]='[1]прайс ЗПП'!$B$1:$B$1080)*(мпф1[[#This Row],[Source.Name.1]]='[1]прайс ЗПП'!$A$1:$A$1080),0),4)</f>
        <v>1085.2045646753345</v>
      </c>
      <c r="J2682" s="7">
        <f>мпф1[[#This Row],[цена]]*мпф1[[#This Row],[объем]]</f>
        <v>16250784.6520516</v>
      </c>
      <c r="K2682" s="7">
        <v>875.59497664742344</v>
      </c>
      <c r="L2682" t="s">
        <v>187</v>
      </c>
    </row>
    <row r="2683" spans="1:12" x14ac:dyDescent="0.35">
      <c r="A2683" t="s">
        <v>153</v>
      </c>
      <c r="B2683" t="s">
        <v>193</v>
      </c>
      <c r="C2683" t="s">
        <v>194</v>
      </c>
      <c r="D2683">
        <f>VLOOKUP(мпф1[[#This Row],[Номенклатура]],[1]!Таблица213[[product_name]:[упаковка]],7,FALSE)</f>
        <v>725</v>
      </c>
      <c r="E2683" t="s">
        <v>78</v>
      </c>
      <c r="F2683" s="7">
        <v>4674.4955822015081</v>
      </c>
      <c r="G2683" t="str">
        <f>VLOOKUP(мпф1[[#This Row],[артикул]],[1]!Таблица213[[code]:[упаковка]],4,FALSE)</f>
        <v>ОХЛ</v>
      </c>
      <c r="H2683" t="str">
        <f>VLOOKUP(мпф1[[#This Row],[артикул]],[1]!Таблица213[[code]:[упаковка]],5,FALSE)</f>
        <v>грудка</v>
      </c>
      <c r="I2683" s="7" cm="1">
        <f t="array" ref="I2683">INDEX('[1]прайс ЗПП'!$A$1:$D$1080,MATCH(1,(мпф1[[#This Row],[артикул]]='[1]прайс ЗПП'!$B$1:$B$1080)*(мпф1[[#This Row],[Source.Name.1]]='[1]прайс ЗПП'!$A$1:$A$1080),0),4)</f>
        <v>866.88872982978717</v>
      </c>
      <c r="J2683" s="7">
        <f>мпф1[[#This Row],[цена]]*мпф1[[#This Row],[объем]]</f>
        <v>4052267.5378496167</v>
      </c>
      <c r="K2683" s="7">
        <v>1480.5600184855964</v>
      </c>
      <c r="L2683" t="s">
        <v>187</v>
      </c>
    </row>
    <row r="2684" spans="1:12" x14ac:dyDescent="0.35">
      <c r="A2684" t="s">
        <v>153</v>
      </c>
      <c r="B2684" t="s">
        <v>193</v>
      </c>
      <c r="C2684" t="s">
        <v>194</v>
      </c>
      <c r="D2684">
        <f>VLOOKUP(мпф1[[#This Row],[Номенклатура]],[1]!Таблица213[[product_name]:[упаковка]],7,FALSE)</f>
        <v>29</v>
      </c>
      <c r="E2684" t="s">
        <v>79</v>
      </c>
      <c r="F2684" s="7">
        <v>209.72224580805977</v>
      </c>
      <c r="G2684" t="str">
        <f>VLOOKUP(мпф1[[#This Row],[артикул]],[1]!Таблица213[[code]:[упаковка]],4,FALSE)</f>
        <v>ОХЛ</v>
      </c>
      <c r="H2684" t="str">
        <f>VLOOKUP(мпф1[[#This Row],[артикул]],[1]!Таблица213[[code]:[упаковка]],5,FALSE)</f>
        <v>табак</v>
      </c>
      <c r="I2684" s="7" cm="1">
        <f t="array" ref="I2684">INDEX('[1]прайс ЗПП'!$A$1:$D$1080,MATCH(1,(мпф1[[#This Row],[артикул]]='[1]прайс ЗПП'!$B$1:$B$1080)*(мпф1[[#This Row],[Source.Name.1]]='[1]прайс ЗПП'!$A$1:$A$1080),0),4)</f>
        <v>758.87469332072919</v>
      </c>
      <c r="J2684" s="7">
        <f>мпф1[[#This Row],[цена]]*мпф1[[#This Row],[объем]]</f>
        <v>159152.90497012594</v>
      </c>
      <c r="K2684" s="7">
        <v>2867.3392822756737</v>
      </c>
      <c r="L2684" t="s">
        <v>187</v>
      </c>
    </row>
    <row r="2685" spans="1:12" x14ac:dyDescent="0.35">
      <c r="A2685" t="s">
        <v>153</v>
      </c>
      <c r="B2685" t="s">
        <v>193</v>
      </c>
      <c r="C2685" t="s">
        <v>194</v>
      </c>
      <c r="D2685">
        <f>VLOOKUP(мпф1[[#This Row],[Номенклатура]],[1]!Таблица213[[product_name]:[упаковка]],7,FALSE)</f>
        <v>30</v>
      </c>
      <c r="E2685" t="s">
        <v>80</v>
      </c>
      <c r="F2685" s="7">
        <v>28460.54241642317</v>
      </c>
      <c r="G2685" t="str">
        <f>VLOOKUP(мпф1[[#This Row],[артикул]],[1]!Таблица213[[code]:[упаковка]],4,FALSE)</f>
        <v>ОХЛ</v>
      </c>
      <c r="H2685" t="str">
        <f>VLOOKUP(мпф1[[#This Row],[артикул]],[1]!Таблица213[[code]:[упаковка]],5,FALSE)</f>
        <v>рагу</v>
      </c>
      <c r="I2685" s="7" cm="1">
        <f t="array" ref="I2685">INDEX('[1]прайс ЗПП'!$A$1:$D$1080,MATCH(1,(мпф1[[#This Row],[артикул]]='[1]прайс ЗПП'!$B$1:$B$1080)*(мпф1[[#This Row],[Source.Name.1]]='[1]прайс ЗПП'!$A$1:$A$1080),0),4)</f>
        <v>714.38712156939914</v>
      </c>
      <c r="J2685" s="7">
        <f>мпф1[[#This Row],[цена]]*мпф1[[#This Row],[объем]]</f>
        <v>20331844.975172341</v>
      </c>
      <c r="K2685" s="7">
        <v>499.45619754134088</v>
      </c>
      <c r="L2685" t="s">
        <v>187</v>
      </c>
    </row>
    <row r="2686" spans="1:12" x14ac:dyDescent="0.35">
      <c r="A2686" t="s">
        <v>153</v>
      </c>
      <c r="B2686" t="s">
        <v>193</v>
      </c>
      <c r="C2686" t="s">
        <v>194</v>
      </c>
      <c r="D2686">
        <f>VLOOKUP(мпф1[[#This Row],[Номенклатура]],[1]!Таблица213[[product_name]:[упаковка]],7,FALSE)</f>
        <v>781</v>
      </c>
      <c r="E2686" t="s">
        <v>188</v>
      </c>
      <c r="F2686" s="7">
        <v>2447.2474226695231</v>
      </c>
      <c r="G2686" t="str">
        <f>VLOOKUP(мпф1[[#This Row],[артикул]],[1]!Таблица213[[code]:[упаковка]],4,FALSE)</f>
        <v>ОХЛ</v>
      </c>
      <c r="H2686" t="str">
        <f>VLOOKUP(мпф1[[#This Row],[артикул]],[1]!Таблица213[[code]:[упаковка]],5,FALSE)</f>
        <v>спинка</v>
      </c>
      <c r="I2686" s="7" cm="1">
        <f t="array" ref="I2686">INDEX('[1]прайс ЗПП'!$A$1:$D$1080,MATCH(1,(мпф1[[#This Row],[артикул]]='[1]прайс ЗПП'!$B$1:$B$1080)*(мпф1[[#This Row],[Source.Name.1]]='[1]прайс ЗПП'!$A$1:$A$1080),0),4)</f>
        <v>365.5711496389743</v>
      </c>
      <c r="J2686" s="7">
        <f>мпф1[[#This Row],[цена]]*мпф1[[#This Row],[объем]]</f>
        <v>894643.05375631445</v>
      </c>
      <c r="K2686" s="7">
        <v>90.210846966284166</v>
      </c>
      <c r="L2686" t="s">
        <v>187</v>
      </c>
    </row>
    <row r="2687" spans="1:12" x14ac:dyDescent="0.35">
      <c r="A2687" t="s">
        <v>153</v>
      </c>
      <c r="B2687" t="s">
        <v>193</v>
      </c>
      <c r="C2687" t="s">
        <v>194</v>
      </c>
      <c r="D2687">
        <f>VLOOKUP(мпф1[[#This Row],[Номенклатура]],[1]!Таблица213[[product_name]:[упаковка]],7,FALSE)</f>
        <v>730</v>
      </c>
      <c r="E2687" t="s">
        <v>45</v>
      </c>
      <c r="F2687" s="7">
        <v>104.12929054079139</v>
      </c>
      <c r="G2687" t="str">
        <f>VLOOKUP(мпф1[[#This Row],[артикул]],[1]!Таблица213[[code]:[упаковка]],4,FALSE)</f>
        <v>ОХЛ</v>
      </c>
      <c r="H2687" t="str">
        <f>VLOOKUP(мпф1[[#This Row],[артикул]],[1]!Таблица213[[code]:[упаковка]],5,FALSE)</f>
        <v>желудки</v>
      </c>
      <c r="I2687" s="7" cm="1">
        <f t="array" ref="I2687">INDEX('[1]прайс ЗПП'!$A$1:$D$1080,MATCH(1,(мпф1[[#This Row],[артикул]]='[1]прайс ЗПП'!$B$1:$B$1080)*(мпф1[[#This Row],[Source.Name.1]]='[1]прайс ЗПП'!$A$1:$A$1080),0),4)</f>
        <v>562.55065967575126</v>
      </c>
      <c r="J2687" s="7">
        <f>мпф1[[#This Row],[цена]]*мпф1[[#This Row],[объем]]</f>
        <v>58578.001085290161</v>
      </c>
      <c r="K2687" s="7">
        <v>2414.6249531409767</v>
      </c>
      <c r="L2687" t="s">
        <v>187</v>
      </c>
    </row>
    <row r="2688" spans="1:12" x14ac:dyDescent="0.35">
      <c r="A2688" t="s">
        <v>153</v>
      </c>
      <c r="B2688" t="s">
        <v>193</v>
      </c>
      <c r="C2688" t="s">
        <v>194</v>
      </c>
      <c r="D2688">
        <f>VLOOKUP(мпф1[[#This Row],[Номенклатура]],[1]!Таблица213[[product_name]:[упаковка]],7,FALSE)</f>
        <v>731</v>
      </c>
      <c r="E2688" t="s">
        <v>81</v>
      </c>
      <c r="F2688" s="7">
        <v>1808.1161626911919</v>
      </c>
      <c r="G2688" t="str">
        <f>VLOOKUP(мпф1[[#This Row],[артикул]],[1]!Таблица213[[code]:[упаковка]],4,FALSE)</f>
        <v>ОХЛ</v>
      </c>
      <c r="H2688" t="str">
        <f>VLOOKUP(мпф1[[#This Row],[артикул]],[1]!Таблица213[[code]:[упаковка]],5,FALSE)</f>
        <v>желудки</v>
      </c>
      <c r="I2688" s="7" cm="1">
        <f t="array" ref="I2688">INDEX('[1]прайс ЗПП'!$A$1:$D$1080,MATCH(1,(мпф1[[#This Row],[артикул]]='[1]прайс ЗПП'!$B$1:$B$1080)*(мпф1[[#This Row],[Source.Name.1]]='[1]прайс ЗПП'!$A$1:$A$1080),0),4)</f>
        <v>542.28973391121701</v>
      </c>
      <c r="J2688" s="7">
        <f>мпф1[[#This Row],[цена]]*мпф1[[#This Row],[объем]]</f>
        <v>980522.83274637721</v>
      </c>
      <c r="K2688" s="7">
        <v>88.559818171052029</v>
      </c>
      <c r="L2688" t="s">
        <v>187</v>
      </c>
    </row>
    <row r="2689" spans="1:12" x14ac:dyDescent="0.35">
      <c r="A2689" t="s">
        <v>153</v>
      </c>
      <c r="B2689" t="s">
        <v>193</v>
      </c>
      <c r="C2689" t="s">
        <v>194</v>
      </c>
      <c r="D2689">
        <f>VLOOKUP(мпф1[[#This Row],[Номенклатура]],[1]!Таблица213[[product_name]:[упаковка]],7,FALSE)</f>
        <v>732</v>
      </c>
      <c r="E2689" t="s">
        <v>47</v>
      </c>
      <c r="F2689" s="7">
        <v>318.03343556735678</v>
      </c>
      <c r="G2689" t="str">
        <f>VLOOKUP(мпф1[[#This Row],[артикул]],[1]!Таблица213[[code]:[упаковка]],4,FALSE)</f>
        <v>ОХЛ</v>
      </c>
      <c r="H2689" t="str">
        <f>VLOOKUP(мпф1[[#This Row],[артикул]],[1]!Таблица213[[code]:[упаковка]],5,FALSE)</f>
        <v>печень</v>
      </c>
      <c r="I2689" s="7" cm="1">
        <f t="array" ref="I2689">INDEX('[1]прайс ЗПП'!$A$1:$D$1080,MATCH(1,(мпф1[[#This Row],[артикул]]='[1]прайс ЗПП'!$B$1:$B$1080)*(мпф1[[#This Row],[Source.Name.1]]='[1]прайс ЗПП'!$A$1:$A$1080),0),4)</f>
        <v>538.22572340599811</v>
      </c>
      <c r="J2689" s="7">
        <f>мпф1[[#This Row],[цена]]*мпф1[[#This Row],[объем]]</f>
        <v>171173.77592553548</v>
      </c>
      <c r="K2689" s="7">
        <v>173.34280760592608</v>
      </c>
      <c r="L2689" t="s">
        <v>187</v>
      </c>
    </row>
    <row r="2690" spans="1:12" x14ac:dyDescent="0.35">
      <c r="A2690" t="s">
        <v>153</v>
      </c>
      <c r="B2690" t="s">
        <v>193</v>
      </c>
      <c r="C2690" t="s">
        <v>194</v>
      </c>
      <c r="D2690">
        <f>VLOOKUP(мпф1[[#This Row],[Номенклатура]],[1]!Таблица213[[product_name]:[упаковка]],7,FALSE)</f>
        <v>733</v>
      </c>
      <c r="E2690" t="s">
        <v>82</v>
      </c>
      <c r="F2690" s="7">
        <v>7758.8867150545093</v>
      </c>
      <c r="G2690" t="str">
        <f>VLOOKUP(мпф1[[#This Row],[артикул]],[1]!Таблица213[[code]:[упаковка]],4,FALSE)</f>
        <v>ОХЛ</v>
      </c>
      <c r="H2690" t="str">
        <f>VLOOKUP(мпф1[[#This Row],[артикул]],[1]!Таблица213[[code]:[упаковка]],5,FALSE)</f>
        <v>печень</v>
      </c>
      <c r="I2690" s="7" cm="1">
        <f t="array" ref="I2690">INDEX('[1]прайс ЗПП'!$A$1:$D$1080,MATCH(1,(мпф1[[#This Row],[артикул]]='[1]прайс ЗПП'!$B$1:$B$1080)*(мпф1[[#This Row],[Source.Name.1]]='[1]прайс ЗПП'!$A$1:$A$1080),0),4)</f>
        <v>516.37476574634809</v>
      </c>
      <c r="J2690" s="7">
        <f>мпф1[[#This Row],[цена]]*мпф1[[#This Row],[объем]]</f>
        <v>4006493.3099387246</v>
      </c>
      <c r="K2690" s="7">
        <v>4069.7999999999997</v>
      </c>
      <c r="L2690" t="s">
        <v>187</v>
      </c>
    </row>
    <row r="2691" spans="1:12" x14ac:dyDescent="0.35">
      <c r="A2691" t="s">
        <v>153</v>
      </c>
      <c r="B2691" t="s">
        <v>193</v>
      </c>
      <c r="C2691" t="s">
        <v>194</v>
      </c>
      <c r="D2691">
        <f>VLOOKUP(мпф1[[#This Row],[Номенклатура]],[1]!Таблица213[[product_name]:[упаковка]],7,FALSE)</f>
        <v>734</v>
      </c>
      <c r="E2691" t="s">
        <v>49</v>
      </c>
      <c r="F2691" s="7">
        <v>293.03136564223576</v>
      </c>
      <c r="G2691" t="str">
        <f>VLOOKUP(мпф1[[#This Row],[артикул]],[1]!Таблица213[[code]:[упаковка]],4,FALSE)</f>
        <v>ОХЛ</v>
      </c>
      <c r="H2691" t="str">
        <f>VLOOKUP(мпф1[[#This Row],[артикул]],[1]!Таблица213[[code]:[упаковка]],5,FALSE)</f>
        <v>сердце</v>
      </c>
      <c r="I2691" s="7" cm="1">
        <f t="array" ref="I2691">INDEX('[1]прайс ЗПП'!$A$1:$D$1080,MATCH(1,(мпф1[[#This Row],[артикул]]='[1]прайс ЗПП'!$B$1:$B$1080)*(мпф1[[#This Row],[Source.Name.1]]='[1]прайс ЗПП'!$A$1:$A$1080),0),4)</f>
        <v>898.93230320001805</v>
      </c>
      <c r="J2691" s="7">
        <f>мпф1[[#This Row],[цена]]*мпф1[[#This Row],[объем]]</f>
        <v>263415.36042662163</v>
      </c>
      <c r="K2691" s="7">
        <v>54</v>
      </c>
      <c r="L2691" t="s">
        <v>187</v>
      </c>
    </row>
    <row r="2692" spans="1:12" x14ac:dyDescent="0.35">
      <c r="A2692" t="s">
        <v>153</v>
      </c>
      <c r="B2692" t="s">
        <v>193</v>
      </c>
      <c r="C2692" t="s">
        <v>194</v>
      </c>
      <c r="D2692">
        <f>VLOOKUP(мпф1[[#This Row],[Номенклатура]],[1]!Таблица213[[product_name]:[упаковка]],7,FALSE)</f>
        <v>735</v>
      </c>
      <c r="E2692" t="s">
        <v>83</v>
      </c>
      <c r="F2692" s="7">
        <v>1153.6174589646193</v>
      </c>
      <c r="G2692" t="str">
        <f>VLOOKUP(мпф1[[#This Row],[артикул]],[1]!Таблица213[[code]:[упаковка]],4,FALSE)</f>
        <v>ОХЛ</v>
      </c>
      <c r="H2692" t="str">
        <f>VLOOKUP(мпф1[[#This Row],[артикул]],[1]!Таблица213[[code]:[упаковка]],5,FALSE)</f>
        <v>сердце</v>
      </c>
      <c r="I2692" s="7" cm="1">
        <f t="array" ref="I2692">INDEX('[1]прайс ЗПП'!$A$1:$D$1080,MATCH(1,(мпф1[[#This Row],[артикул]]='[1]прайс ЗПП'!$B$1:$B$1080)*(мпф1[[#This Row],[Source.Name.1]]='[1]прайс ЗПП'!$A$1:$A$1080),0),4)</f>
        <v>874.31230900712865</v>
      </c>
      <c r="J2692" s="7">
        <f>мпф1[[#This Row],[цена]]*мпф1[[#This Row],[объем]]</f>
        <v>1008621.9442582928</v>
      </c>
      <c r="K2692" s="7">
        <v>2034.0000000000002</v>
      </c>
      <c r="L2692" t="s">
        <v>187</v>
      </c>
    </row>
    <row r="2693" spans="1:12" x14ac:dyDescent="0.35">
      <c r="A2693" t="s">
        <v>153</v>
      </c>
      <c r="B2693" t="s">
        <v>193</v>
      </c>
      <c r="C2693" t="s">
        <v>194</v>
      </c>
      <c r="D2693">
        <f>VLOOKUP(мпф1[[#This Row],[Номенклатура]],[1]!Таблица213[[product_name]:[упаковка]],7,FALSE)</f>
        <v>204</v>
      </c>
      <c r="E2693" t="s">
        <v>84</v>
      </c>
      <c r="F2693" s="7">
        <v>3081.7969265163101</v>
      </c>
      <c r="G2693" t="str">
        <f>VLOOKUP(мпф1[[#This Row],[артикул]],[1]!Таблица213[[code]:[упаковка]],4,FALSE)</f>
        <v>ОХЛ</v>
      </c>
      <c r="H2693" t="str">
        <f>VLOOKUP(мпф1[[#This Row],[артикул]],[1]!Таблица213[[code]:[упаковка]],5,FALSE)</f>
        <v>крыло</v>
      </c>
      <c r="I2693" s="7" cm="1">
        <f t="array" ref="I2693">INDEX('[1]прайс ЗПП'!$A$1:$D$1080,MATCH(1,(мпф1[[#This Row],[артикул]]='[1]прайс ЗПП'!$B$1:$B$1080)*(мпф1[[#This Row],[Source.Name.1]]='[1]прайс ЗПП'!$A$1:$A$1080),0),4)</f>
        <v>851.50169777110875</v>
      </c>
      <c r="J2693" s="7">
        <f>мпф1[[#This Row],[цена]]*мпф1[[#This Row],[объем]]</f>
        <v>2624155.3151144232</v>
      </c>
      <c r="K2693" s="7">
        <v>98.415000000000006</v>
      </c>
      <c r="L2693" t="s">
        <v>187</v>
      </c>
    </row>
    <row r="2694" spans="1:12" x14ac:dyDescent="0.35">
      <c r="A2694" t="s">
        <v>153</v>
      </c>
      <c r="B2694" t="s">
        <v>193</v>
      </c>
      <c r="C2694" t="s">
        <v>194</v>
      </c>
      <c r="D2694">
        <f>VLOOKUP(мпф1[[#This Row],[Номенклатура]],[1]!Таблица213[[product_name]:[упаковка]],7,FALSE)</f>
        <v>959</v>
      </c>
      <c r="E2694" t="s">
        <v>85</v>
      </c>
      <c r="F2694" s="7">
        <v>1489.3104435795199</v>
      </c>
      <c r="G2694" t="str">
        <f>VLOOKUP(мпф1[[#This Row],[артикул]],[1]!Таблица213[[code]:[упаковка]],4,FALSE)</f>
        <v>ОХЛ</v>
      </c>
      <c r="H2694" t="str">
        <f>VLOOKUP(мпф1[[#This Row],[артикул]],[1]!Таблица213[[code]:[упаковка]],5,FALSE)</f>
        <v>табак</v>
      </c>
      <c r="I2694" s="7" cm="1">
        <f t="array" ref="I2694">INDEX('[1]прайс ЗПП'!$A$1:$D$1080,MATCH(1,(мпф1[[#This Row],[артикул]]='[1]прайс ЗПП'!$B$1:$B$1080)*(мпф1[[#This Row],[Source.Name.1]]='[1]прайс ЗПП'!$A$1:$A$1080),0),4)</f>
        <v>683.37273840673231</v>
      </c>
      <c r="J2694" s="7">
        <f>мпф1[[#This Row],[цена]]*мпф1[[#This Row],[объем]]</f>
        <v>1017754.1561666817</v>
      </c>
      <c r="K2694" s="7">
        <v>4525.68</v>
      </c>
      <c r="L2694" t="s">
        <v>187</v>
      </c>
    </row>
    <row r="2695" spans="1:12" x14ac:dyDescent="0.35">
      <c r="A2695" t="s">
        <v>153</v>
      </c>
      <c r="B2695" t="s">
        <v>193</v>
      </c>
      <c r="C2695" t="s">
        <v>194</v>
      </c>
      <c r="D2695">
        <f>VLOOKUP(мпф1[[#This Row],[Номенклатура]],[1]!Таблица213[[product_name]:[упаковка]],7,FALSE)</f>
        <v>952</v>
      </c>
      <c r="E2695" t="s">
        <v>86</v>
      </c>
      <c r="F2695" s="7">
        <v>1060.6698808368039</v>
      </c>
      <c r="G2695" t="str">
        <f>VLOOKUP(мпф1[[#This Row],[артикул]],[1]!Таблица213[[code]:[упаковка]],4,FALSE)</f>
        <v>ОХЛ</v>
      </c>
      <c r="H2695" t="str">
        <f>VLOOKUP(мпф1[[#This Row],[артикул]],[1]!Таблица213[[code]:[упаковка]],5,FALSE)</f>
        <v>голень</v>
      </c>
      <c r="I2695" s="7" cm="1">
        <f t="array" ref="I2695">INDEX('[1]прайс ЗПП'!$A$1:$D$1080,MATCH(1,(мпф1[[#This Row],[артикул]]='[1]прайс ЗПП'!$B$1:$B$1080)*(мпф1[[#This Row],[Source.Name.1]]='[1]прайс ЗПП'!$A$1:$A$1080),0),4)</f>
        <v>893.5902726823731</v>
      </c>
      <c r="J2695" s="7">
        <f>мпф1[[#This Row],[цена]]*мпф1[[#This Row],[объем]]</f>
        <v>947804.28804293985</v>
      </c>
      <c r="K2695" s="7">
        <v>50.064999999999998</v>
      </c>
      <c r="L2695" t="s">
        <v>187</v>
      </c>
    </row>
    <row r="2696" spans="1:12" x14ac:dyDescent="0.35">
      <c r="A2696" t="s">
        <v>153</v>
      </c>
      <c r="B2696" t="s">
        <v>193</v>
      </c>
      <c r="C2696" t="s">
        <v>194</v>
      </c>
      <c r="D2696">
        <f>VLOOKUP(мпф1[[#This Row],[Номенклатура]],[1]!Таблица213[[product_name]:[упаковка]],7,FALSE)</f>
        <v>953</v>
      </c>
      <c r="E2696" t="s">
        <v>87</v>
      </c>
      <c r="F2696" s="7">
        <v>845.90375234970804</v>
      </c>
      <c r="G2696" t="str">
        <f>VLOOKUP(мпф1[[#This Row],[артикул]],[1]!Таблица213[[code]:[упаковка]],4,FALSE)</f>
        <v>ОХЛ</v>
      </c>
      <c r="H2696" t="str">
        <f>VLOOKUP(мпф1[[#This Row],[артикул]],[1]!Таблица213[[code]:[упаковка]],5,FALSE)</f>
        <v>бедро</v>
      </c>
      <c r="I2696" s="7" cm="1">
        <f t="array" ref="I2696">INDEX('[1]прайс ЗПП'!$A$1:$D$1080,MATCH(1,(мпф1[[#This Row],[артикул]]='[1]прайс ЗПП'!$B$1:$B$1080)*(мпф1[[#This Row],[Source.Name.1]]='[1]прайс ЗПП'!$A$1:$A$1080),0),4)</f>
        <v>908.058875655311</v>
      </c>
      <c r="J2696" s="7">
        <f>мпф1[[#This Row],[цена]]*мпф1[[#This Row],[объем]]</f>
        <v>768130.41027128452</v>
      </c>
      <c r="K2696" s="7">
        <v>2037.8600000000001</v>
      </c>
      <c r="L2696" t="s">
        <v>187</v>
      </c>
    </row>
    <row r="2697" spans="1:12" x14ac:dyDescent="0.35">
      <c r="A2697" t="s">
        <v>153</v>
      </c>
      <c r="B2697" t="s">
        <v>193</v>
      </c>
      <c r="C2697" t="s">
        <v>194</v>
      </c>
      <c r="D2697">
        <f>VLOOKUP(мпф1[[#This Row],[Номенклатура]],[1]!Таблица213[[product_name]:[упаковка]],7,FALSE)</f>
        <v>958</v>
      </c>
      <c r="E2697" t="s">
        <v>58</v>
      </c>
      <c r="F2697" s="7">
        <v>1694.3792592115283</v>
      </c>
      <c r="G2697" t="str">
        <f>VLOOKUP(мпф1[[#This Row],[артикул]],[1]!Таблица213[[code]:[упаковка]],4,FALSE)</f>
        <v>ОХЛ</v>
      </c>
      <c r="H2697" t="str">
        <f>VLOOKUP(мпф1[[#This Row],[артикул]],[1]!Таблица213[[code]:[упаковка]],5,FALSE)</f>
        <v>табак</v>
      </c>
      <c r="I2697" s="7" cm="1">
        <f t="array" ref="I2697">INDEX('[1]прайс ЗПП'!$A$1:$D$1080,MATCH(1,(мпф1[[#This Row],[артикул]]='[1]прайс ЗПП'!$B$1:$B$1080)*(мпф1[[#This Row],[Source.Name.1]]='[1]прайс ЗПП'!$A$1:$A$1080),0),4)</f>
        <v>781.01654067386187</v>
      </c>
      <c r="J2697" s="7">
        <f>мпф1[[#This Row],[цена]]*мпф1[[#This Row],[объем]]</f>
        <v>1323338.2276189285</v>
      </c>
      <c r="K2697" s="7">
        <v>51.295000000000002</v>
      </c>
      <c r="L2697" t="s">
        <v>187</v>
      </c>
    </row>
    <row r="2698" spans="1:12" x14ac:dyDescent="0.35">
      <c r="A2698" t="s">
        <v>153</v>
      </c>
      <c r="B2698" t="s">
        <v>193</v>
      </c>
      <c r="C2698" t="s">
        <v>194</v>
      </c>
      <c r="D2698">
        <f>VLOOKUP(мпф1[[#This Row],[Номенклатура]],[1]!Таблица213[[product_name]:[упаковка]],7,FALSE)</f>
        <v>205</v>
      </c>
      <c r="E2698" t="s">
        <v>88</v>
      </c>
      <c r="F2698" s="7">
        <v>3927.7418502212518</v>
      </c>
      <c r="G2698" t="str">
        <f>VLOOKUP(мпф1[[#This Row],[артикул]],[1]!Таблица213[[code]:[упаковка]],4,FALSE)</f>
        <v>ОХЛ</v>
      </c>
      <c r="H2698" t="str">
        <f>VLOOKUP(мпф1[[#This Row],[артикул]],[1]!Таблица213[[code]:[упаковка]],5,FALSE)</f>
        <v>рагу</v>
      </c>
      <c r="I2698" s="7" cm="1">
        <f t="array" ref="I2698">INDEX('[1]прайс ЗПП'!$A$1:$D$1080,MATCH(1,(мпф1[[#This Row],[артикул]]='[1]прайс ЗПП'!$B$1:$B$1080)*(мпф1[[#This Row],[Source.Name.1]]='[1]прайс ЗПП'!$A$1:$A$1080),0),4)</f>
        <v>603.7807486671885</v>
      </c>
      <c r="J2698" s="7">
        <f>мпф1[[#This Row],[цена]]*мпф1[[#This Row],[объем]]</f>
        <v>2371494.9148980356</v>
      </c>
      <c r="K2698" s="7">
        <v>2035.88</v>
      </c>
      <c r="L2698" t="s">
        <v>187</v>
      </c>
    </row>
    <row r="2699" spans="1:12" x14ac:dyDescent="0.35">
      <c r="A2699" t="s">
        <v>153</v>
      </c>
      <c r="B2699" t="s">
        <v>193</v>
      </c>
      <c r="C2699" t="s">
        <v>194</v>
      </c>
      <c r="D2699">
        <f>VLOOKUP(мпф1[[#This Row],[Номенклатура]],[1]!Таблица213[[product_name]:[упаковка]],7,FALSE)</f>
        <v>961</v>
      </c>
      <c r="E2699" t="s">
        <v>89</v>
      </c>
      <c r="F2699" s="7">
        <v>527.05714473013518</v>
      </c>
      <c r="G2699" t="str">
        <f>VLOOKUP(мпф1[[#This Row],[артикул]],[1]!Таблица213[[code]:[упаковка]],4,FALSE)</f>
        <v>ОХЛ</v>
      </c>
      <c r="H2699" t="str">
        <f>VLOOKUP(мпф1[[#This Row],[артикул]],[1]!Таблица213[[code]:[упаковка]],5,FALSE)</f>
        <v>табак</v>
      </c>
      <c r="I2699" s="7" cm="1">
        <f t="array" ref="I2699">INDEX('[1]прайс ЗПП'!$A$1:$D$1080,MATCH(1,(мпф1[[#This Row],[артикул]]='[1]прайс ЗПП'!$B$1:$B$1080)*(мпф1[[#This Row],[Source.Name.1]]='[1]прайс ЗПП'!$A$1:$A$1080),0),4)</f>
        <v>771.81844053102043</v>
      </c>
      <c r="J2699" s="7">
        <f>мпф1[[#This Row],[цена]]*мпф1[[#This Row],[объем]]</f>
        <v>406792.42351634527</v>
      </c>
      <c r="K2699" s="7">
        <v>1222.2</v>
      </c>
      <c r="L2699" t="s">
        <v>187</v>
      </c>
    </row>
    <row r="2700" spans="1:12" x14ac:dyDescent="0.35">
      <c r="A2700" t="s">
        <v>153</v>
      </c>
      <c r="B2700" t="s">
        <v>193</v>
      </c>
      <c r="C2700" t="s">
        <v>194</v>
      </c>
      <c r="D2700">
        <f>VLOOKUP(мпф1[[#This Row],[Номенклатура]],[1]!Таблица213[[product_name]:[упаковка]],7,FALSE)</f>
        <v>960</v>
      </c>
      <c r="E2700" t="s">
        <v>189</v>
      </c>
      <c r="F2700" s="7">
        <v>108.28116449641718</v>
      </c>
      <c r="G2700" t="str">
        <f>VLOOKUP(мпф1[[#This Row],[артикул]],[1]!Таблица213[[code]:[упаковка]],4,FALSE)</f>
        <v>ОХЛ</v>
      </c>
      <c r="H2700" t="str">
        <f>VLOOKUP(мпф1[[#This Row],[артикул]],[1]!Таблица213[[code]:[упаковка]],5,FALSE)</f>
        <v>крыло</v>
      </c>
      <c r="I2700" s="7" cm="1">
        <f t="array" ref="I2700">INDEX('[1]прайс ЗПП'!$A$1:$D$1080,MATCH(1,(мпф1[[#This Row],[артикул]]='[1]прайс ЗПП'!$B$1:$B$1080)*(мпф1[[#This Row],[Source.Name.1]]='[1]прайс ЗПП'!$A$1:$A$1080),0),4)</f>
        <v>856.64752144057138</v>
      </c>
      <c r="J2700" s="7">
        <f>мпф1[[#This Row],[цена]]*мпф1[[#This Row],[объем]]</f>
        <v>92758.791184554575</v>
      </c>
      <c r="K2700" s="7">
        <v>97.38</v>
      </c>
      <c r="L2700" t="s">
        <v>187</v>
      </c>
    </row>
    <row r="2701" spans="1:12" x14ac:dyDescent="0.35">
      <c r="A2701" t="s">
        <v>153</v>
      </c>
      <c r="B2701" t="s">
        <v>193</v>
      </c>
      <c r="C2701" t="s">
        <v>194</v>
      </c>
      <c r="D2701">
        <f>VLOOKUP(мпф1[[#This Row],[Номенклатура]],[1]!Таблица213[[product_name]:[упаковка]],7,FALSE)</f>
        <v>1064</v>
      </c>
      <c r="E2701" t="s">
        <v>62</v>
      </c>
      <c r="F2701" s="7">
        <v>2659.1372330833606</v>
      </c>
      <c r="G2701" t="str">
        <f>VLOOKUP(мпф1[[#This Row],[артикул]],[1]!Таблица213[[code]:[упаковка]],4,FALSE)</f>
        <v>ОХЛ</v>
      </c>
      <c r="H2701" t="str">
        <f>VLOOKUP(мпф1[[#This Row],[артикул]],[1]!Таблица213[[code]:[упаковка]],5,FALSE)</f>
        <v>бедро</v>
      </c>
      <c r="I2701" s="7" cm="1">
        <f t="array" ref="I2701">INDEX('[1]прайс ЗПП'!$A$1:$D$1080,MATCH(1,(мпф1[[#This Row],[артикул]]='[1]прайс ЗПП'!$B$1:$B$1080)*(мпф1[[#This Row],[Source.Name.1]]='[1]прайс ЗПП'!$A$1:$A$1080),0),4)</f>
        <v>877.24064130277009</v>
      </c>
      <c r="J2701" s="7">
        <f>мпф1[[#This Row],[цена]]*мпф1[[#This Row],[объем]]</f>
        <v>2332703.2516621207</v>
      </c>
      <c r="K2701" s="7">
        <v>4576.5</v>
      </c>
      <c r="L2701" t="s">
        <v>187</v>
      </c>
    </row>
    <row r="2702" spans="1:12" x14ac:dyDescent="0.35">
      <c r="A2702" t="s">
        <v>153</v>
      </c>
      <c r="B2702" t="s">
        <v>193</v>
      </c>
      <c r="C2702" t="s">
        <v>194</v>
      </c>
      <c r="D2702">
        <f>VLOOKUP(мпф1[[#This Row],[Номенклатура]],[1]!Таблица213[[product_name]:[упаковка]],7,FALSE)</f>
        <v>1066</v>
      </c>
      <c r="E2702" t="s">
        <v>63</v>
      </c>
      <c r="F2702" s="7">
        <v>109.08543389282434</v>
      </c>
      <c r="G2702" t="str">
        <f>VLOOKUP(мпф1[[#This Row],[артикул]],[1]!Таблица213[[code]:[упаковка]],4,FALSE)</f>
        <v>ОХЛ</v>
      </c>
      <c r="H2702" t="str">
        <f>VLOOKUP(мпф1[[#This Row],[артикул]],[1]!Таблица213[[code]:[упаковка]],5,FALSE)</f>
        <v>бедро</v>
      </c>
      <c r="I2702" s="7" cm="1">
        <f t="array" ref="I2702">INDEX('[1]прайс ЗПП'!$A$1:$D$1080,MATCH(1,(мпф1[[#This Row],[артикул]]='[1]прайс ЗПП'!$B$1:$B$1080)*(мпф1[[#This Row],[Source.Name.1]]='[1]прайс ЗПП'!$A$1:$A$1080),0),4)</f>
        <v>882.12756304617528</v>
      </c>
      <c r="J2702" s="7">
        <f>мпф1[[#This Row],[цена]]*мпф1[[#This Row],[объем]]</f>
        <v>96227.267963711784</v>
      </c>
      <c r="K2702" s="7">
        <v>1219.4099999999999</v>
      </c>
      <c r="L2702" t="s">
        <v>187</v>
      </c>
    </row>
    <row r="2703" spans="1:12" x14ac:dyDescent="0.35">
      <c r="A2703" t="s">
        <v>153</v>
      </c>
      <c r="B2703" t="s">
        <v>193</v>
      </c>
      <c r="C2703" t="s">
        <v>194</v>
      </c>
      <c r="D2703">
        <f>VLOOKUP(мпф1[[#This Row],[Номенклатура]],[1]!Таблица213[[product_name]:[упаковка]],7,FALSE)</f>
        <v>1065</v>
      </c>
      <c r="E2703" t="s">
        <v>64</v>
      </c>
      <c r="F2703" s="7">
        <v>322.12900018736292</v>
      </c>
      <c r="G2703" t="str">
        <f>VLOOKUP(мпф1[[#This Row],[артикул]],[1]!Таблица213[[code]:[упаковка]],4,FALSE)</f>
        <v>ОХЛ</v>
      </c>
      <c r="H2703" t="str">
        <f>VLOOKUP(мпф1[[#This Row],[артикул]],[1]!Таблица213[[code]:[упаковка]],5,FALSE)</f>
        <v>филе</v>
      </c>
      <c r="I2703" s="7" cm="1">
        <f t="array" ref="I2703">INDEX('[1]прайс ЗПП'!$A$1:$D$1080,MATCH(1,(мпф1[[#This Row],[артикул]]='[1]прайс ЗПП'!$B$1:$B$1080)*(мпф1[[#This Row],[Source.Name.1]]='[1]прайс ЗПП'!$A$1:$A$1080),0),4)</f>
        <v>1037.1162271170074</v>
      </c>
      <c r="J2703" s="7">
        <f>мпф1[[#This Row],[цена]]*мпф1[[#This Row],[объем]]</f>
        <v>334085.21331929159</v>
      </c>
      <c r="K2703" s="7">
        <v>708</v>
      </c>
      <c r="L2703" t="s">
        <v>187</v>
      </c>
    </row>
    <row r="2704" spans="1:12" x14ac:dyDescent="0.35">
      <c r="A2704" t="s">
        <v>153</v>
      </c>
      <c r="B2704" t="s">
        <v>193</v>
      </c>
      <c r="C2704" t="s">
        <v>194</v>
      </c>
      <c r="D2704">
        <f>VLOOKUP(мпф1[[#This Row],[Номенклатура]],[1]!Таблица213[[product_name]:[упаковка]],7,FALSE)</f>
        <v>744</v>
      </c>
      <c r="E2704" t="s">
        <v>92</v>
      </c>
      <c r="F2704" s="7">
        <v>4254.8733598686022</v>
      </c>
      <c r="G2704" t="str">
        <f>VLOOKUP(мпф1[[#This Row],[артикул]],[1]!Таблица213[[code]:[упаковка]],4,FALSE)</f>
        <v>ОХЛ</v>
      </c>
      <c r="H2704" t="str">
        <f>VLOOKUP(мпф1[[#This Row],[артикул]],[1]!Таблица213[[code]:[упаковка]],5,FALSE)</f>
        <v>шея</v>
      </c>
      <c r="I2704" s="7" cm="1">
        <f t="array" ref="I2704">INDEX('[1]прайс ЗПП'!$A$1:$D$1080,MATCH(1,(мпф1[[#This Row],[артикул]]='[1]прайс ЗПП'!$B$1:$B$1080)*(мпф1[[#This Row],[Source.Name.1]]='[1]прайс ЗПП'!$A$1:$A$1080),0),4)</f>
        <v>350.98234482785944</v>
      </c>
      <c r="J2704" s="7">
        <f>мпф1[[#This Row],[цена]]*мпф1[[#This Row],[объем]]</f>
        <v>1493385.4287922746</v>
      </c>
      <c r="K2704" s="7">
        <v>2737.6000000000004</v>
      </c>
      <c r="L2704" t="s">
        <v>187</v>
      </c>
    </row>
    <row r="2705" spans="1:12" x14ac:dyDescent="0.35">
      <c r="A2705" t="s">
        <v>153</v>
      </c>
      <c r="B2705" t="s">
        <v>195</v>
      </c>
      <c r="C2705" t="s">
        <v>194</v>
      </c>
      <c r="D2705">
        <f>VLOOKUP(мпф1[[#This Row],[Номенклатура]],[1]!Таблица213[[product_name]:[упаковка]],7,FALSE)</f>
        <v>701</v>
      </c>
      <c r="E2705" s="22" t="s">
        <v>26</v>
      </c>
      <c r="F2705" s="7">
        <v>56.455639449826656</v>
      </c>
      <c r="G2705" t="str">
        <f>VLOOKUP(мпф1[[#This Row],[артикул]],[1]!Таблица213[[code]:[упаковка]],4,FALSE)</f>
        <v>ОХЛ</v>
      </c>
      <c r="H2705" t="str">
        <f>VLOOKUP(мпф1[[#This Row],[артикул]],[1]!Таблица213[[code]:[упаковка]],5,FALSE)</f>
        <v>тушка</v>
      </c>
      <c r="I2705" s="7" cm="1">
        <f t="array" ref="I2705">INDEX('[1]прайс ЗПП'!$A$1:$D$1080,MATCH(1,(мпф1[[#This Row],[артикул]]='[1]прайс ЗПП'!$B$1:$B$1080)*(мпф1[[#This Row],[Source.Name.1]]='[1]прайс ЗПП'!$A$1:$A$1080),0),4)</f>
        <v>829.49619712097308</v>
      </c>
      <c r="J2705" s="7">
        <f>мпф1[[#This Row],[цена]]*мпф1[[#This Row],[объем]]</f>
        <v>46829.738229663999</v>
      </c>
      <c r="K2705" s="7">
        <v>2234.4</v>
      </c>
      <c r="L2705" t="s">
        <v>187</v>
      </c>
    </row>
    <row r="2706" spans="1:12" x14ac:dyDescent="0.35">
      <c r="A2706" t="s">
        <v>153</v>
      </c>
      <c r="B2706" t="s">
        <v>195</v>
      </c>
      <c r="C2706" t="s">
        <v>194</v>
      </c>
      <c r="D2706">
        <f>VLOOKUP(мпф1[[#This Row],[Номенклатура]],[1]!Таблица213[[product_name]:[упаковка]],7,FALSE)</f>
        <v>702</v>
      </c>
      <c r="E2706" t="s">
        <v>72</v>
      </c>
      <c r="F2706" s="7">
        <v>2126.4957526101375</v>
      </c>
      <c r="G2706" t="str">
        <f>VLOOKUP(мпф1[[#This Row],[артикул]],[1]!Таблица213[[code]:[упаковка]],4,FALSE)</f>
        <v>ОХЛ</v>
      </c>
      <c r="H2706" t="str">
        <f>VLOOKUP(мпф1[[#This Row],[артикул]],[1]!Таблица213[[code]:[упаковка]],5,FALSE)</f>
        <v>тушка</v>
      </c>
      <c r="I2706" s="7" cm="1">
        <f t="array" ref="I2706">INDEX('[1]прайс ЗПП'!$A$1:$D$1080,MATCH(1,(мпф1[[#This Row],[артикул]]='[1]прайс ЗПП'!$B$1:$B$1080)*(мпф1[[#This Row],[Source.Name.1]]='[1]прайс ЗПП'!$A$1:$A$1080),0),4)</f>
        <v>801.05963658764324</v>
      </c>
      <c r="J2706" s="7">
        <f>мпф1[[#This Row],[цена]]*мпф1[[#This Row],[объем]]</f>
        <v>1703449.9147910436</v>
      </c>
      <c r="K2706" s="7">
        <v>1018.0561623195746</v>
      </c>
      <c r="L2706" t="s">
        <v>187</v>
      </c>
    </row>
    <row r="2707" spans="1:12" x14ac:dyDescent="0.35">
      <c r="A2707" t="s">
        <v>153</v>
      </c>
      <c r="B2707" t="s">
        <v>195</v>
      </c>
      <c r="C2707" t="s">
        <v>194</v>
      </c>
      <c r="D2707">
        <f>VLOOKUP(мпф1[[#This Row],[Номенклатура]],[1]!Таблица213[[product_name]:[упаковка]],7,FALSE)</f>
        <v>710</v>
      </c>
      <c r="E2707" t="s">
        <v>28</v>
      </c>
      <c r="F2707" s="7">
        <v>102.89040289730909</v>
      </c>
      <c r="G2707" t="str">
        <f>VLOOKUP(мпф1[[#This Row],[артикул]],[1]!Таблица213[[code]:[упаковка]],4,FALSE)</f>
        <v>ОХЛ</v>
      </c>
      <c r="H2707" t="str">
        <f>VLOOKUP(мпф1[[#This Row],[артикул]],[1]!Таблица213[[code]:[упаковка]],5,FALSE)</f>
        <v>бедро</v>
      </c>
      <c r="I2707" s="7" cm="1">
        <f t="array" ref="I2707">INDEX('[1]прайс ЗПП'!$A$1:$D$1080,MATCH(1,(мпф1[[#This Row],[артикул]]='[1]прайс ЗПП'!$B$1:$B$1080)*(мпф1[[#This Row],[Source.Name.1]]='[1]прайс ЗПП'!$A$1:$A$1080),0),4)</f>
        <v>846.31031080212472</v>
      </c>
      <c r="J2707" s="7">
        <f>мпф1[[#This Row],[цена]]*мпф1[[#This Row],[объем]]</f>
        <v>87077.20885457749</v>
      </c>
      <c r="K2707" s="7">
        <v>1222.2</v>
      </c>
      <c r="L2707" t="s">
        <v>187</v>
      </c>
    </row>
    <row r="2708" spans="1:12" x14ac:dyDescent="0.35">
      <c r="A2708" t="s">
        <v>153</v>
      </c>
      <c r="B2708" t="s">
        <v>195</v>
      </c>
      <c r="C2708" t="s">
        <v>194</v>
      </c>
      <c r="D2708">
        <f>VLOOKUP(мпф1[[#This Row],[Номенклатура]],[1]!Таблица213[[product_name]:[упаковка]],7,FALSE)</f>
        <v>711</v>
      </c>
      <c r="E2708" t="s">
        <v>73</v>
      </c>
      <c r="F2708" s="7">
        <v>4731.4844138016942</v>
      </c>
      <c r="G2708" t="str">
        <f>VLOOKUP(мпф1[[#This Row],[артикул]],[1]!Таблица213[[code]:[упаковка]],4,FALSE)</f>
        <v>ОХЛ</v>
      </c>
      <c r="H2708" t="str">
        <f>VLOOKUP(мпф1[[#This Row],[артикул]],[1]!Таблица213[[code]:[упаковка]],5,FALSE)</f>
        <v>бедро</v>
      </c>
      <c r="I2708" s="7" cm="1">
        <f t="array" ref="I2708">INDEX('[1]прайс ЗПП'!$A$1:$D$1080,MATCH(1,(мпф1[[#This Row],[артикул]]='[1]прайс ЗПП'!$B$1:$B$1080)*(мпф1[[#This Row],[Source.Name.1]]='[1]прайс ЗПП'!$A$1:$A$1080),0),4)</f>
        <v>817.6625245970065</v>
      </c>
      <c r="J2708" s="7">
        <f>мпф1[[#This Row],[цена]]*мпф1[[#This Row],[объем]]</f>
        <v>3868757.4908804805</v>
      </c>
      <c r="K2708" s="7">
        <v>987.41297797029688</v>
      </c>
      <c r="L2708" t="s">
        <v>187</v>
      </c>
    </row>
    <row r="2709" spans="1:12" x14ac:dyDescent="0.35">
      <c r="A2709" t="s">
        <v>153</v>
      </c>
      <c r="B2709" t="s">
        <v>195</v>
      </c>
      <c r="C2709" t="s">
        <v>194</v>
      </c>
      <c r="D2709">
        <f>VLOOKUP(мпф1[[#This Row],[Номенклатура]],[1]!Таблица213[[product_name]:[упаковка]],7,FALSE)</f>
        <v>712</v>
      </c>
      <c r="E2709" t="s">
        <v>30</v>
      </c>
      <c r="F2709" s="7">
        <v>52.341696093621692</v>
      </c>
      <c r="G2709" t="str">
        <f>VLOOKUP(мпф1[[#This Row],[артикул]],[1]!Таблица213[[code]:[упаковка]],4,FALSE)</f>
        <v>ОХЛ</v>
      </c>
      <c r="H2709" t="str">
        <f>VLOOKUP(мпф1[[#This Row],[артикул]],[1]!Таблица213[[code]:[упаковка]],5,FALSE)</f>
        <v>голень</v>
      </c>
      <c r="I2709" s="7" cm="1">
        <f t="array" ref="I2709">INDEX('[1]прайс ЗПП'!$A$1:$D$1080,MATCH(1,(мпф1[[#This Row],[артикул]]='[1]прайс ЗПП'!$B$1:$B$1080)*(мпф1[[#This Row],[Source.Name.1]]='[1]прайс ЗПП'!$A$1:$A$1080),0),4)</f>
        <v>880.05345292873176</v>
      </c>
      <c r="J2709" s="7">
        <f>мпф1[[#This Row],[цена]]*мпф1[[#This Row],[объем]]</f>
        <v>46063.49037933808</v>
      </c>
      <c r="K2709" s="7">
        <v>608.48230052743327</v>
      </c>
      <c r="L2709" t="s">
        <v>187</v>
      </c>
    </row>
    <row r="2710" spans="1:12" x14ac:dyDescent="0.35">
      <c r="A2710" t="s">
        <v>153</v>
      </c>
      <c r="B2710" t="s">
        <v>195</v>
      </c>
      <c r="C2710" t="s">
        <v>194</v>
      </c>
      <c r="D2710">
        <f>VLOOKUP(мпф1[[#This Row],[Номенклатура]],[1]!Таблица213[[product_name]:[упаковка]],7,FALSE)</f>
        <v>713</v>
      </c>
      <c r="E2710" t="s">
        <v>74</v>
      </c>
      <c r="F2710" s="7">
        <v>2130.5312853559954</v>
      </c>
      <c r="G2710" t="str">
        <f>VLOOKUP(мпф1[[#This Row],[артикул]],[1]!Таблица213[[code]:[упаковка]],4,FALSE)</f>
        <v>ОХЛ</v>
      </c>
      <c r="H2710" t="str">
        <f>VLOOKUP(мпф1[[#This Row],[артикул]],[1]!Таблица213[[code]:[упаковка]],5,FALSE)</f>
        <v>голень</v>
      </c>
      <c r="I2710" s="7" cm="1">
        <f t="array" ref="I2710">INDEX('[1]прайс ЗПП'!$A$1:$D$1080,MATCH(1,(мпф1[[#This Row],[артикул]]='[1]прайс ЗПП'!$B$1:$B$1080)*(мпф1[[#This Row],[Source.Name.1]]='[1]прайс ЗПП'!$A$1:$A$1080),0),4)</f>
        <v>850.10581508849407</v>
      </c>
      <c r="J2710" s="7">
        <f>мпф1[[#This Row],[цена]]*мпф1[[#This Row],[объем]]</f>
        <v>1811177.0349090954</v>
      </c>
      <c r="K2710" s="7">
        <v>361.07517189460293</v>
      </c>
      <c r="L2710" t="s">
        <v>187</v>
      </c>
    </row>
    <row r="2711" spans="1:12" x14ac:dyDescent="0.35">
      <c r="A2711" t="s">
        <v>153</v>
      </c>
      <c r="B2711" t="s">
        <v>195</v>
      </c>
      <c r="C2711" t="s">
        <v>194</v>
      </c>
      <c r="D2711">
        <f>VLOOKUP(мпф1[[#This Row],[Номенклатура]],[1]!Таблица213[[product_name]:[упаковка]],7,FALSE)</f>
        <v>714</v>
      </c>
      <c r="E2711" t="s">
        <v>32</v>
      </c>
      <c r="F2711" s="7">
        <v>53.627630103312192</v>
      </c>
      <c r="G2711" t="str">
        <f>VLOOKUP(мпф1[[#This Row],[артикул]],[1]!Таблица213[[code]:[упаковка]],4,FALSE)</f>
        <v>ОХЛ</v>
      </c>
      <c r="H2711" t="str">
        <f>VLOOKUP(мпф1[[#This Row],[артикул]],[1]!Таблица213[[code]:[упаковка]],5,FALSE)</f>
        <v>крыло</v>
      </c>
      <c r="I2711" s="7" cm="1">
        <f t="array" ref="I2711">INDEX('[1]прайс ЗПП'!$A$1:$D$1080,MATCH(1,(мпф1[[#This Row],[артикул]]='[1]прайс ЗПП'!$B$1:$B$1080)*(мпф1[[#This Row],[Source.Name.1]]='[1]прайс ЗПП'!$A$1:$A$1080),0),4)</f>
        <v>862.74073629929478</v>
      </c>
      <c r="J2711" s="7">
        <f>мпф1[[#This Row],[цена]]*мпф1[[#This Row],[объем]]</f>
        <v>46266.741081317785</v>
      </c>
      <c r="K2711" s="7">
        <v>264.24215079559417</v>
      </c>
      <c r="L2711" t="s">
        <v>187</v>
      </c>
    </row>
    <row r="2712" spans="1:12" x14ac:dyDescent="0.35">
      <c r="A2712" t="s">
        <v>153</v>
      </c>
      <c r="B2712" t="s">
        <v>195</v>
      </c>
      <c r="C2712" t="s">
        <v>194</v>
      </c>
      <c r="D2712">
        <f>VLOOKUP(мпф1[[#This Row],[Номенклатура]],[1]!Таблица213[[product_name]:[упаковка]],7,FALSE)</f>
        <v>715</v>
      </c>
      <c r="E2712" t="s">
        <v>75</v>
      </c>
      <c r="F2712" s="7">
        <v>1879.6800607339321</v>
      </c>
      <c r="G2712" t="str">
        <f>VLOOKUP(мпф1[[#This Row],[артикул]],[1]!Таблица213[[code]:[упаковка]],4,FALSE)</f>
        <v>ОХЛ</v>
      </c>
      <c r="H2712" t="str">
        <f>VLOOKUP(мпф1[[#This Row],[артикул]],[1]!Таблица213[[code]:[упаковка]],5,FALSE)</f>
        <v>крыло</v>
      </c>
      <c r="I2712" s="7" cm="1">
        <f t="array" ref="I2712">INDEX('[1]прайс ЗПП'!$A$1:$D$1080,MATCH(1,(мпф1[[#This Row],[артикул]]='[1]прайс ЗПП'!$B$1:$B$1080)*(мпф1[[#This Row],[Source.Name.1]]='[1]прайс ЗПП'!$A$1:$A$1080),0),4)</f>
        <v>835.01588089345819</v>
      </c>
      <c r="J2712" s="7">
        <f>мпф1[[#This Row],[цена]]*мпф1[[#This Row],[объем]]</f>
        <v>1569562.7017116132</v>
      </c>
      <c r="K2712" s="7">
        <v>354.97093647868519</v>
      </c>
      <c r="L2712" t="s">
        <v>187</v>
      </c>
    </row>
    <row r="2713" spans="1:12" x14ac:dyDescent="0.35">
      <c r="A2713" t="s">
        <v>153</v>
      </c>
      <c r="B2713" t="s">
        <v>195</v>
      </c>
      <c r="C2713" t="s">
        <v>194</v>
      </c>
      <c r="D2713">
        <f>VLOOKUP(мпф1[[#This Row],[Номенклатура]],[1]!Таблица213[[product_name]:[упаковка]],7,FALSE)</f>
        <v>717</v>
      </c>
      <c r="E2713" t="s">
        <v>76</v>
      </c>
      <c r="F2713" s="7">
        <v>1277.7793062144099</v>
      </c>
      <c r="G2713" t="str">
        <f>VLOOKUP(мпф1[[#This Row],[артикул]],[1]!Таблица213[[code]:[упаковка]],4,FALSE)</f>
        <v>ОХЛ</v>
      </c>
      <c r="H2713" t="str">
        <f>VLOOKUP(мпф1[[#This Row],[артикул]],[1]!Таблица213[[code]:[упаковка]],5,FALSE)</f>
        <v>четвертина</v>
      </c>
      <c r="I2713" s="7" cm="1">
        <f t="array" ref="I2713">INDEX('[1]прайс ЗПП'!$A$1:$D$1080,MATCH(1,(мпф1[[#This Row],[артикул]]='[1]прайс ЗПП'!$B$1:$B$1080)*(мпф1[[#This Row],[Source.Name.1]]='[1]прайс ЗПП'!$A$1:$A$1080),0),4)</f>
        <v>800.6384755284372</v>
      </c>
      <c r="J2713" s="7">
        <f>мпф1[[#This Row],[цена]]*мпф1[[#This Row],[объем]]</f>
        <v>1023039.2757892893</v>
      </c>
      <c r="K2713" s="7">
        <v>88.380852404065266</v>
      </c>
      <c r="L2713" t="s">
        <v>187</v>
      </c>
    </row>
    <row r="2714" spans="1:12" x14ac:dyDescent="0.35">
      <c r="A2714" t="s">
        <v>153</v>
      </c>
      <c r="B2714" t="s">
        <v>195</v>
      </c>
      <c r="C2714" t="s">
        <v>194</v>
      </c>
      <c r="D2714">
        <f>VLOOKUP(мпф1[[#This Row],[Номенклатура]],[1]!Таблица213[[product_name]:[упаковка]],7,FALSE)</f>
        <v>718</v>
      </c>
      <c r="E2714" t="s">
        <v>36</v>
      </c>
      <c r="F2714" s="7">
        <v>101.80833647452073</v>
      </c>
      <c r="G2714" t="str">
        <f>VLOOKUP(мпф1[[#This Row],[артикул]],[1]!Таблица213[[code]:[упаковка]],4,FALSE)</f>
        <v>ОХЛ</v>
      </c>
      <c r="H2714" t="str">
        <f>VLOOKUP(мпф1[[#This Row],[артикул]],[1]!Таблица213[[code]:[упаковка]],5,FALSE)</f>
        <v>филе</v>
      </c>
      <c r="I2714" s="7" cm="1">
        <f t="array" ref="I2714">INDEX('[1]прайс ЗПП'!$A$1:$D$1080,MATCH(1,(мпф1[[#This Row],[артикул]]='[1]прайс ЗПП'!$B$1:$B$1080)*(мпф1[[#This Row],[Source.Name.1]]='[1]прайс ЗПП'!$A$1:$A$1080),0),4)</f>
        <v>1116.3419218353943</v>
      </c>
      <c r="J2714" s="7">
        <f>мпф1[[#This Row],[цена]]*мпф1[[#This Row],[объем]]</f>
        <v>113652.91399883093</v>
      </c>
      <c r="K2714" s="7">
        <v>1132.8997863536754</v>
      </c>
      <c r="L2714" t="s">
        <v>187</v>
      </c>
    </row>
    <row r="2715" spans="1:12" x14ac:dyDescent="0.35">
      <c r="A2715" t="s">
        <v>153</v>
      </c>
      <c r="B2715" t="s">
        <v>195</v>
      </c>
      <c r="C2715" t="s">
        <v>194</v>
      </c>
      <c r="D2715">
        <f>VLOOKUP(мпф1[[#This Row],[Номенклатура]],[1]!Таблица213[[product_name]:[упаковка]],7,FALSE)</f>
        <v>719</v>
      </c>
      <c r="E2715" t="s">
        <v>77</v>
      </c>
      <c r="F2715" s="7">
        <v>4784.6154433728088</v>
      </c>
      <c r="G2715" t="str">
        <f>VLOOKUP(мпф1[[#This Row],[артикул]],[1]!Таблица213[[code]:[упаковка]],4,FALSE)</f>
        <v>ОХЛ</v>
      </c>
      <c r="H2715" t="str">
        <f>VLOOKUP(мпф1[[#This Row],[артикул]],[1]!Таблица213[[code]:[упаковка]],5,FALSE)</f>
        <v>филе</v>
      </c>
      <c r="I2715" s="7" cm="1">
        <f t="array" ref="I2715">INDEX('[1]прайс ЗПП'!$A$1:$D$1080,MATCH(1,(мпф1[[#This Row],[артикул]]='[1]прайс ЗПП'!$B$1:$B$1080)*(мпф1[[#This Row],[Source.Name.1]]='[1]прайс ЗПП'!$A$1:$A$1080),0),4)</f>
        <v>1085.2045646753345</v>
      </c>
      <c r="J2715" s="7">
        <f>мпф1[[#This Row],[цена]]*мпф1[[#This Row],[объем]]</f>
        <v>5192286.5193642713</v>
      </c>
      <c r="K2715" s="7">
        <v>90.210846966284166</v>
      </c>
      <c r="L2715" t="s">
        <v>187</v>
      </c>
    </row>
    <row r="2716" spans="1:12" x14ac:dyDescent="0.35">
      <c r="A2716" t="s">
        <v>153</v>
      </c>
      <c r="B2716" t="s">
        <v>195</v>
      </c>
      <c r="C2716" t="s">
        <v>194</v>
      </c>
      <c r="D2716">
        <f>VLOOKUP(мпф1[[#This Row],[Номенклатура]],[1]!Таблица213[[product_name]:[упаковка]],7,FALSE)</f>
        <v>725</v>
      </c>
      <c r="E2716" t="s">
        <v>78</v>
      </c>
      <c r="F2716" s="7">
        <v>1274.8624315095021</v>
      </c>
      <c r="G2716" t="str">
        <f>VLOOKUP(мпф1[[#This Row],[артикул]],[1]!Таблица213[[code]:[упаковка]],4,FALSE)</f>
        <v>ОХЛ</v>
      </c>
      <c r="H2716" t="str">
        <f>VLOOKUP(мпф1[[#This Row],[артикул]],[1]!Таблица213[[code]:[упаковка]],5,FALSE)</f>
        <v>грудка</v>
      </c>
      <c r="I2716" s="7" cm="1">
        <f t="array" ref="I2716">INDEX('[1]прайс ЗПП'!$A$1:$D$1080,MATCH(1,(мпф1[[#This Row],[артикул]]='[1]прайс ЗПП'!$B$1:$B$1080)*(мпф1[[#This Row],[Source.Name.1]]='[1]прайс ЗПП'!$A$1:$A$1080),0),4)</f>
        <v>866.88872982978717</v>
      </c>
      <c r="J2716" s="7">
        <f>мпф1[[#This Row],[цена]]*мпф1[[#This Row],[объем]]</f>
        <v>1105163.8739589863</v>
      </c>
      <c r="K2716" s="7">
        <v>3049.2</v>
      </c>
      <c r="L2716" t="s">
        <v>187</v>
      </c>
    </row>
    <row r="2717" spans="1:12" x14ac:dyDescent="0.35">
      <c r="A2717" t="s">
        <v>153</v>
      </c>
      <c r="B2717" t="s">
        <v>195</v>
      </c>
      <c r="C2717" t="s">
        <v>194</v>
      </c>
      <c r="D2717">
        <f>VLOOKUP(мпф1[[#This Row],[Номенклатура]],[1]!Таблица213[[product_name]:[упаковка]],7,FALSE)</f>
        <v>29</v>
      </c>
      <c r="E2717" t="s">
        <v>79</v>
      </c>
      <c r="F2717" s="7">
        <v>740.19616167550498</v>
      </c>
      <c r="G2717" t="str">
        <f>VLOOKUP(мпф1[[#This Row],[артикул]],[1]!Таблица213[[code]:[упаковка]],4,FALSE)</f>
        <v>ОХЛ</v>
      </c>
      <c r="H2717" t="str">
        <f>VLOOKUP(мпф1[[#This Row],[артикул]],[1]!Таблица213[[code]:[упаковка]],5,FALSE)</f>
        <v>табак</v>
      </c>
      <c r="I2717" s="7" cm="1">
        <f t="array" ref="I2717">INDEX('[1]прайс ЗПП'!$A$1:$D$1080,MATCH(1,(мпф1[[#This Row],[артикул]]='[1]прайс ЗПП'!$B$1:$B$1080)*(мпф1[[#This Row],[Source.Name.1]]='[1]прайс ЗПП'!$A$1:$A$1080),0),4)</f>
        <v>758.87469332072919</v>
      </c>
      <c r="J2717" s="7">
        <f>мпф1[[#This Row],[цена]]*мпф1[[#This Row],[объем]]</f>
        <v>561716.13518867968</v>
      </c>
      <c r="K2717" s="7">
        <v>54</v>
      </c>
      <c r="L2717" t="s">
        <v>187</v>
      </c>
    </row>
    <row r="2718" spans="1:12" x14ac:dyDescent="0.35">
      <c r="A2718" t="s">
        <v>153</v>
      </c>
      <c r="B2718" t="s">
        <v>195</v>
      </c>
      <c r="C2718" t="s">
        <v>194</v>
      </c>
      <c r="D2718">
        <f>VLOOKUP(мпф1[[#This Row],[Номенклатура]],[1]!Таблица213[[product_name]:[упаковка]],7,FALSE)</f>
        <v>30</v>
      </c>
      <c r="E2718" t="s">
        <v>80</v>
      </c>
      <c r="F2718" s="7">
        <v>2862.0918251452863</v>
      </c>
      <c r="G2718" t="str">
        <f>VLOOKUP(мпф1[[#This Row],[артикул]],[1]!Таблица213[[code]:[упаковка]],4,FALSE)</f>
        <v>ОХЛ</v>
      </c>
      <c r="H2718" t="str">
        <f>VLOOKUP(мпф1[[#This Row],[артикул]],[1]!Таблица213[[code]:[упаковка]],5,FALSE)</f>
        <v>рагу</v>
      </c>
      <c r="I2718" s="7" cm="1">
        <f t="array" ref="I2718">INDEX('[1]прайс ЗПП'!$A$1:$D$1080,MATCH(1,(мпф1[[#This Row],[артикул]]='[1]прайс ЗПП'!$B$1:$B$1080)*(мпф1[[#This Row],[Source.Name.1]]='[1]прайс ЗПП'!$A$1:$A$1080),0),4)</f>
        <v>714.38712156939914</v>
      </c>
      <c r="J2718" s="7">
        <f>мпф1[[#This Row],[цена]]*мпф1[[#This Row],[объем]]</f>
        <v>2044641.5406328491</v>
      </c>
      <c r="K2718" s="7">
        <v>2034.0000000000002</v>
      </c>
      <c r="L2718" t="s">
        <v>187</v>
      </c>
    </row>
    <row r="2719" spans="1:12" x14ac:dyDescent="0.35">
      <c r="A2719" t="s">
        <v>153</v>
      </c>
      <c r="B2719" t="s">
        <v>195</v>
      </c>
      <c r="C2719" t="s">
        <v>194</v>
      </c>
      <c r="D2719">
        <f>VLOOKUP(мпф1[[#This Row],[Номенклатура]],[1]!Таблица213[[product_name]:[упаковка]],7,FALSE)</f>
        <v>781</v>
      </c>
      <c r="E2719" t="s">
        <v>188</v>
      </c>
      <c r="F2719" s="7">
        <v>2336.008903457272</v>
      </c>
      <c r="G2719" t="str">
        <f>VLOOKUP(мпф1[[#This Row],[артикул]],[1]!Таблица213[[code]:[упаковка]],4,FALSE)</f>
        <v>ОХЛ</v>
      </c>
      <c r="H2719" t="str">
        <f>VLOOKUP(мпф1[[#This Row],[артикул]],[1]!Таблица213[[code]:[упаковка]],5,FALSE)</f>
        <v>спинка</v>
      </c>
      <c r="I2719" s="7" cm="1">
        <f t="array" ref="I2719">INDEX('[1]прайс ЗПП'!$A$1:$D$1080,MATCH(1,(мпф1[[#This Row],[артикул]]='[1]прайс ЗПП'!$B$1:$B$1080)*(мпф1[[#This Row],[Source.Name.1]]='[1]прайс ЗПП'!$A$1:$A$1080),0),4)</f>
        <v>365.5711496389743</v>
      </c>
      <c r="J2719" s="7">
        <f>мпф1[[#This Row],[цена]]*мпф1[[#This Row],[объем]]</f>
        <v>853977.46040375473</v>
      </c>
      <c r="K2719" s="7">
        <v>98.415000000000006</v>
      </c>
      <c r="L2719" t="s">
        <v>187</v>
      </c>
    </row>
    <row r="2720" spans="1:12" x14ac:dyDescent="0.35">
      <c r="A2720" t="s">
        <v>153</v>
      </c>
      <c r="B2720" t="s">
        <v>195</v>
      </c>
      <c r="C2720" t="s">
        <v>194</v>
      </c>
      <c r="D2720">
        <f>VLOOKUP(мпф1[[#This Row],[Номенклатура]],[1]!Таблица213[[product_name]:[упаковка]],7,FALSE)</f>
        <v>731</v>
      </c>
      <c r="E2720" t="s">
        <v>81</v>
      </c>
      <c r="F2720" s="7">
        <v>1064.3520673997796</v>
      </c>
      <c r="G2720" t="str">
        <f>VLOOKUP(мпф1[[#This Row],[артикул]],[1]!Таблица213[[code]:[упаковка]],4,FALSE)</f>
        <v>ОХЛ</v>
      </c>
      <c r="H2720" t="str">
        <f>VLOOKUP(мпф1[[#This Row],[артикул]],[1]!Таблица213[[code]:[упаковка]],5,FALSE)</f>
        <v>желудки</v>
      </c>
      <c r="I2720" s="7" cm="1">
        <f t="array" ref="I2720">INDEX('[1]прайс ЗПП'!$A$1:$D$1080,MATCH(1,(мпф1[[#This Row],[артикул]]='[1]прайс ЗПП'!$B$1:$B$1080)*(мпф1[[#This Row],[Source.Name.1]]='[1]прайс ЗПП'!$A$1:$A$1080),0),4)</f>
        <v>542.28973391121701</v>
      </c>
      <c r="J2720" s="7">
        <f>мпф1[[#This Row],[цена]]*мпф1[[#This Row],[объем]]</f>
        <v>577187.19941808016</v>
      </c>
      <c r="K2720" s="7">
        <v>4525.68</v>
      </c>
      <c r="L2720" t="s">
        <v>187</v>
      </c>
    </row>
    <row r="2721" spans="1:12" x14ac:dyDescent="0.35">
      <c r="A2721" t="s">
        <v>153</v>
      </c>
      <c r="B2721" t="s">
        <v>195</v>
      </c>
      <c r="C2721" t="s">
        <v>194</v>
      </c>
      <c r="D2721">
        <f>VLOOKUP(мпф1[[#This Row],[Номенклатура]],[1]!Таблица213[[product_name]:[упаковка]],7,FALSE)</f>
        <v>733</v>
      </c>
      <c r="E2721" t="s">
        <v>82</v>
      </c>
      <c r="F2721" s="7">
        <v>1277.7793062144099</v>
      </c>
      <c r="G2721" t="str">
        <f>VLOOKUP(мпф1[[#This Row],[артикул]],[1]!Таблица213[[code]:[упаковка]],4,FALSE)</f>
        <v>ОХЛ</v>
      </c>
      <c r="H2721" t="str">
        <f>VLOOKUP(мпф1[[#This Row],[артикул]],[1]!Таблица213[[code]:[упаковка]],5,FALSE)</f>
        <v>печень</v>
      </c>
      <c r="I2721" s="7" cm="1">
        <f t="array" ref="I2721">INDEX('[1]прайс ЗПП'!$A$1:$D$1080,MATCH(1,(мпф1[[#This Row],[артикул]]='[1]прайс ЗПП'!$B$1:$B$1080)*(мпф1[[#This Row],[Source.Name.1]]='[1]прайс ЗПП'!$A$1:$A$1080),0),4)</f>
        <v>516.37476574634809</v>
      </c>
      <c r="J2721" s="7">
        <f>мпф1[[#This Row],[цена]]*мпф1[[#This Row],[объем]]</f>
        <v>659812.98992199707</v>
      </c>
      <c r="K2721" s="7">
        <v>50.064999999999998</v>
      </c>
      <c r="L2721" t="s">
        <v>187</v>
      </c>
    </row>
    <row r="2722" spans="1:12" x14ac:dyDescent="0.35">
      <c r="A2722" t="s">
        <v>153</v>
      </c>
      <c r="B2722" t="s">
        <v>195</v>
      </c>
      <c r="C2722" t="s">
        <v>194</v>
      </c>
      <c r="D2722">
        <f>VLOOKUP(мпф1[[#This Row],[Номенклатура]],[1]!Таблица213[[product_name]:[упаковка]],7,FALSE)</f>
        <v>735</v>
      </c>
      <c r="E2722" t="s">
        <v>83</v>
      </c>
      <c r="F2722" s="7">
        <v>965.27175137855897</v>
      </c>
      <c r="G2722" t="str">
        <f>VLOOKUP(мпф1[[#This Row],[артикул]],[1]!Таблица213[[code]:[упаковка]],4,FALSE)</f>
        <v>ОХЛ</v>
      </c>
      <c r="H2722" t="str">
        <f>VLOOKUP(мпф1[[#This Row],[артикул]],[1]!Таблица213[[code]:[упаковка]],5,FALSE)</f>
        <v>сердце</v>
      </c>
      <c r="I2722" s="7" cm="1">
        <f t="array" ref="I2722">INDEX('[1]прайс ЗПП'!$A$1:$D$1080,MATCH(1,(мпф1[[#This Row],[артикул]]='[1]прайс ЗПП'!$B$1:$B$1080)*(мпф1[[#This Row],[Source.Name.1]]='[1]прайс ЗПП'!$A$1:$A$1080),0),4)</f>
        <v>874.31230900712865</v>
      </c>
      <c r="J2722" s="7">
        <f>мпф1[[#This Row],[цена]]*мпф1[[#This Row],[объем]]</f>
        <v>843948.97376714286</v>
      </c>
      <c r="K2722" s="7">
        <v>2037.8600000000001</v>
      </c>
      <c r="L2722" t="s">
        <v>187</v>
      </c>
    </row>
    <row r="2723" spans="1:12" x14ac:dyDescent="0.35">
      <c r="A2723" t="s">
        <v>153</v>
      </c>
      <c r="B2723" t="s">
        <v>195</v>
      </c>
      <c r="C2723" t="s">
        <v>194</v>
      </c>
      <c r="D2723">
        <f>VLOOKUP(мпф1[[#This Row],[Номенклатура]],[1]!Таблица213[[product_name]:[упаковка]],7,FALSE)</f>
        <v>204</v>
      </c>
      <c r="E2723" t="s">
        <v>84</v>
      </c>
      <c r="F2723" s="7">
        <v>741.91407490207473</v>
      </c>
      <c r="G2723" t="str">
        <f>VLOOKUP(мпф1[[#This Row],[артикул]],[1]!Таблица213[[code]:[упаковка]],4,FALSE)</f>
        <v>ОХЛ</v>
      </c>
      <c r="H2723" t="str">
        <f>VLOOKUP(мпф1[[#This Row],[артикул]],[1]!Таблица213[[code]:[упаковка]],5,FALSE)</f>
        <v>крыло</v>
      </c>
      <c r="I2723" s="7" cm="1">
        <f t="array" ref="I2723">INDEX('[1]прайс ЗПП'!$A$1:$D$1080,MATCH(1,(мпф1[[#This Row],[артикул]]='[1]прайс ЗПП'!$B$1:$B$1080)*(мпф1[[#This Row],[Source.Name.1]]='[1]прайс ЗПП'!$A$1:$A$1080),0),4)</f>
        <v>851.50169777110875</v>
      </c>
      <c r="J2723" s="7">
        <f>мпф1[[#This Row],[цена]]*мпф1[[#This Row],[объем]]</f>
        <v>631741.09437939816</v>
      </c>
      <c r="K2723" s="7">
        <v>51.295000000000002</v>
      </c>
      <c r="L2723" t="s">
        <v>187</v>
      </c>
    </row>
    <row r="2724" spans="1:12" x14ac:dyDescent="0.35">
      <c r="A2724" t="s">
        <v>153</v>
      </c>
      <c r="B2724" t="s">
        <v>195</v>
      </c>
      <c r="C2724" t="s">
        <v>194</v>
      </c>
      <c r="D2724">
        <f>VLOOKUP(мпф1[[#This Row],[Номенклатура]],[1]!Таблица213[[product_name]:[упаковка]],7,FALSE)</f>
        <v>959</v>
      </c>
      <c r="E2724" t="s">
        <v>85</v>
      </c>
      <c r="F2724" s="7">
        <v>427.48725695338072</v>
      </c>
      <c r="G2724" t="str">
        <f>VLOOKUP(мпф1[[#This Row],[артикул]],[1]!Таблица213[[code]:[упаковка]],4,FALSE)</f>
        <v>ОХЛ</v>
      </c>
      <c r="H2724" t="str">
        <f>VLOOKUP(мпф1[[#This Row],[артикул]],[1]!Таблица213[[code]:[упаковка]],5,FALSE)</f>
        <v>табак</v>
      </c>
      <c r="I2724" s="7" cm="1">
        <f t="array" ref="I2724">INDEX('[1]прайс ЗПП'!$A$1:$D$1080,MATCH(1,(мпф1[[#This Row],[артикул]]='[1]прайс ЗПП'!$B$1:$B$1080)*(мпф1[[#This Row],[Source.Name.1]]='[1]прайс ЗПП'!$A$1:$A$1080),0),4)</f>
        <v>683.37273840673231</v>
      </c>
      <c r="J2724" s="7">
        <f>мпф1[[#This Row],[цена]]*мпф1[[#This Row],[объем]]</f>
        <v>292133.13741821417</v>
      </c>
      <c r="K2724" s="7">
        <v>2035.88</v>
      </c>
      <c r="L2724" t="s">
        <v>187</v>
      </c>
    </row>
    <row r="2725" spans="1:12" x14ac:dyDescent="0.35">
      <c r="A2725" t="s">
        <v>153</v>
      </c>
      <c r="B2725" t="s">
        <v>195</v>
      </c>
      <c r="C2725" t="s">
        <v>194</v>
      </c>
      <c r="D2725">
        <f>VLOOKUP(мпф1[[#This Row],[Номенклатура]],[1]!Таблица213[[product_name]:[упаковка]],7,FALSE)</f>
        <v>952</v>
      </c>
      <c r="E2725" t="s">
        <v>86</v>
      </c>
      <c r="F2725" s="7">
        <v>323.37496366975728</v>
      </c>
      <c r="G2725" t="str">
        <f>VLOOKUP(мпф1[[#This Row],[артикул]],[1]!Таблица213[[code]:[упаковка]],4,FALSE)</f>
        <v>ОХЛ</v>
      </c>
      <c r="H2725" t="str">
        <f>VLOOKUP(мпф1[[#This Row],[артикул]],[1]!Таблица213[[code]:[упаковка]],5,FALSE)</f>
        <v>голень</v>
      </c>
      <c r="I2725" s="7" cm="1">
        <f t="array" ref="I2725">INDEX('[1]прайс ЗПП'!$A$1:$D$1080,MATCH(1,(мпф1[[#This Row],[артикул]]='[1]прайс ЗПП'!$B$1:$B$1080)*(мпф1[[#This Row],[Source.Name.1]]='[1]прайс ЗПП'!$A$1:$A$1080),0),4)</f>
        <v>893.5902726823731</v>
      </c>
      <c r="J2725" s="7">
        <f>мпф1[[#This Row],[цена]]*мпф1[[#This Row],[объем]]</f>
        <v>288964.72196431091</v>
      </c>
      <c r="K2725" s="7">
        <v>1222.2</v>
      </c>
      <c r="L2725" t="s">
        <v>187</v>
      </c>
    </row>
    <row r="2726" spans="1:12" x14ac:dyDescent="0.35">
      <c r="A2726" t="s">
        <v>153</v>
      </c>
      <c r="B2726" t="s">
        <v>195</v>
      </c>
      <c r="C2726" t="s">
        <v>194</v>
      </c>
      <c r="D2726">
        <f>VLOOKUP(мпф1[[#This Row],[Номенклатура]],[1]!Таблица213[[product_name]:[упаковка]],7,FALSE)</f>
        <v>953</v>
      </c>
      <c r="E2726" t="s">
        <v>87</v>
      </c>
      <c r="F2726" s="7">
        <v>430.1205520422244</v>
      </c>
      <c r="G2726" t="str">
        <f>VLOOKUP(мпф1[[#This Row],[артикул]],[1]!Таблица213[[code]:[упаковка]],4,FALSE)</f>
        <v>ОХЛ</v>
      </c>
      <c r="H2726" t="str">
        <f>VLOOKUP(мпф1[[#This Row],[артикул]],[1]!Таблица213[[code]:[упаковка]],5,FALSE)</f>
        <v>бедро</v>
      </c>
      <c r="I2726" s="7" cm="1">
        <f t="array" ref="I2726">INDEX('[1]прайс ЗПП'!$A$1:$D$1080,MATCH(1,(мпф1[[#This Row],[артикул]]='[1]прайс ЗПП'!$B$1:$B$1080)*(мпф1[[#This Row],[Source.Name.1]]='[1]прайс ЗПП'!$A$1:$A$1080),0),4)</f>
        <v>908.058875655311</v>
      </c>
      <c r="J2726" s="7">
        <f>мпф1[[#This Row],[цена]]*мпф1[[#This Row],[объем]]</f>
        <v>390574.78488370398</v>
      </c>
      <c r="K2726" s="7">
        <v>97.38</v>
      </c>
      <c r="L2726" t="s">
        <v>187</v>
      </c>
    </row>
    <row r="2727" spans="1:12" x14ac:dyDescent="0.35">
      <c r="A2727" t="s">
        <v>153</v>
      </c>
      <c r="B2727" t="s">
        <v>195</v>
      </c>
      <c r="C2727" t="s">
        <v>194</v>
      </c>
      <c r="D2727">
        <f>VLOOKUP(мпф1[[#This Row],[Номенклатура]],[1]!Таблица213[[product_name]:[упаковка]],7,FALSE)</f>
        <v>954</v>
      </c>
      <c r="E2727" t="s">
        <v>191</v>
      </c>
      <c r="F2727" s="7">
        <v>106.20756403632203</v>
      </c>
      <c r="G2727" t="str">
        <f>VLOOKUP(мпф1[[#This Row],[артикул]],[1]!Таблица213[[code]:[упаковка]],4,FALSE)</f>
        <v>ОХЛ</v>
      </c>
      <c r="H2727" t="str">
        <f>VLOOKUP(мпф1[[#This Row],[артикул]],[1]!Таблица213[[code]:[упаковка]],5,FALSE)</f>
        <v>филе</v>
      </c>
      <c r="I2727" s="7" cm="1">
        <f t="array" ref="I2727">INDEX('[1]прайс ЗПП'!$A$1:$D$1080,MATCH(1,(мпф1[[#This Row],[артикул]]='[1]прайс ЗПП'!$B$1:$B$1080)*(мпф1[[#This Row],[Source.Name.1]]='[1]прайс ЗПП'!$A$1:$A$1080),0),4)</f>
        <v>1100.5353237189711</v>
      </c>
      <c r="J2727" s="7">
        <f>мпф1[[#This Row],[цена]]*мпф1[[#This Row],[объем]]</f>
        <v>116885.17586811702</v>
      </c>
      <c r="K2727" s="7">
        <v>4576.5</v>
      </c>
      <c r="L2727" t="s">
        <v>187</v>
      </c>
    </row>
    <row r="2728" spans="1:12" x14ac:dyDescent="0.35">
      <c r="A2728" t="s">
        <v>153</v>
      </c>
      <c r="B2728" t="s">
        <v>195</v>
      </c>
      <c r="C2728" t="s">
        <v>194</v>
      </c>
      <c r="D2728">
        <f>VLOOKUP(мпф1[[#This Row],[Номенклатура]],[1]!Таблица213[[product_name]:[упаковка]],7,FALSE)</f>
        <v>205</v>
      </c>
      <c r="E2728" t="s">
        <v>88</v>
      </c>
      <c r="F2728" s="7">
        <v>1596.5281621402928</v>
      </c>
      <c r="G2728" t="str">
        <f>VLOOKUP(мпф1[[#This Row],[артикул]],[1]!Таблица213[[code]:[упаковка]],4,FALSE)</f>
        <v>ОХЛ</v>
      </c>
      <c r="H2728" t="str">
        <f>VLOOKUP(мпф1[[#This Row],[артикул]],[1]!Таблица213[[code]:[упаковка]],5,FALSE)</f>
        <v>рагу</v>
      </c>
      <c r="I2728" s="7" cm="1">
        <f t="array" ref="I2728">INDEX('[1]прайс ЗПП'!$A$1:$D$1080,MATCH(1,(мпф1[[#This Row],[артикул]]='[1]прайс ЗПП'!$B$1:$B$1080)*(мпф1[[#This Row],[Source.Name.1]]='[1]прайс ЗПП'!$A$1:$A$1080),0),4)</f>
        <v>603.7807486671885</v>
      </c>
      <c r="J2728" s="7">
        <f>мпф1[[#This Row],[цена]]*мпф1[[#This Row],[объем]]</f>
        <v>963952.9690053165</v>
      </c>
      <c r="K2728" s="7">
        <v>1219.4099999999999</v>
      </c>
      <c r="L2728" t="s">
        <v>187</v>
      </c>
    </row>
    <row r="2729" spans="1:12" x14ac:dyDescent="0.35">
      <c r="A2729" t="s">
        <v>153</v>
      </c>
      <c r="B2729" t="s">
        <v>195</v>
      </c>
      <c r="C2729" t="s">
        <v>194</v>
      </c>
      <c r="D2729">
        <f>VLOOKUP(мпф1[[#This Row],[Номенклатура]],[1]!Таблица213[[product_name]:[упаковка]],7,FALSE)</f>
        <v>960</v>
      </c>
      <c r="E2729" t="s">
        <v>189</v>
      </c>
      <c r="F2729" s="7">
        <v>108.28116449641718</v>
      </c>
      <c r="G2729" t="str">
        <f>VLOOKUP(мпф1[[#This Row],[артикул]],[1]!Таблица213[[code]:[упаковка]],4,FALSE)</f>
        <v>ОХЛ</v>
      </c>
      <c r="H2729" t="str">
        <f>VLOOKUP(мпф1[[#This Row],[артикул]],[1]!Таблица213[[code]:[упаковка]],5,FALSE)</f>
        <v>крыло</v>
      </c>
      <c r="I2729" s="7" cm="1">
        <f t="array" ref="I2729">INDEX('[1]прайс ЗПП'!$A$1:$D$1080,MATCH(1,(мпф1[[#This Row],[артикул]]='[1]прайс ЗПП'!$B$1:$B$1080)*(мпф1[[#This Row],[Source.Name.1]]='[1]прайс ЗПП'!$A$1:$A$1080),0),4)</f>
        <v>856.64752144057138</v>
      </c>
      <c r="J2729" s="7">
        <f>мпф1[[#This Row],[цена]]*мпф1[[#This Row],[объем]]</f>
        <v>92758.791184554575</v>
      </c>
      <c r="K2729" s="7">
        <v>708</v>
      </c>
      <c r="L2729" t="s">
        <v>187</v>
      </c>
    </row>
    <row r="2730" spans="1:12" x14ac:dyDescent="0.35">
      <c r="A2730" t="s">
        <v>153</v>
      </c>
      <c r="B2730" t="s">
        <v>195</v>
      </c>
      <c r="C2730" t="s">
        <v>194</v>
      </c>
      <c r="D2730">
        <f>VLOOKUP(мпф1[[#This Row],[Номенклатура]],[1]!Таблица213[[product_name]:[упаковка]],7,FALSE)</f>
        <v>744</v>
      </c>
      <c r="E2730" t="s">
        <v>92</v>
      </c>
      <c r="F2730" s="7">
        <v>3187.861774266878</v>
      </c>
      <c r="G2730" t="str">
        <f>VLOOKUP(мпф1[[#This Row],[артикул]],[1]!Таблица213[[code]:[упаковка]],4,FALSE)</f>
        <v>ОХЛ</v>
      </c>
      <c r="H2730" t="str">
        <f>VLOOKUP(мпф1[[#This Row],[артикул]],[1]!Таблица213[[code]:[упаковка]],5,FALSE)</f>
        <v>шея</v>
      </c>
      <c r="I2730" s="7" cm="1">
        <f t="array" ref="I2730">INDEX('[1]прайс ЗПП'!$A$1:$D$1080,MATCH(1,(мпф1[[#This Row],[артикул]]='[1]прайс ЗПП'!$B$1:$B$1080)*(мпф1[[#This Row],[Source.Name.1]]='[1]прайс ЗПП'!$A$1:$A$1080),0),4)</f>
        <v>350.98234482785944</v>
      </c>
      <c r="J2730" s="7">
        <f>мпф1[[#This Row],[цена]]*мпф1[[#This Row],[объем]]</f>
        <v>1118883.2005192891</v>
      </c>
      <c r="K2730" s="7">
        <v>2737.6000000000004</v>
      </c>
      <c r="L2730" t="s">
        <v>187</v>
      </c>
    </row>
    <row r="2731" spans="1:12" x14ac:dyDescent="0.35">
      <c r="A2731" t="s">
        <v>153</v>
      </c>
      <c r="B2731" t="s">
        <v>196</v>
      </c>
      <c r="C2731" t="s">
        <v>194</v>
      </c>
      <c r="D2731">
        <f>VLOOKUP(мпф1[[#This Row],[Номенклатура]],[1]!Таблица213[[product_name]:[упаковка]],7,FALSE)</f>
        <v>701</v>
      </c>
      <c r="E2731" s="22" t="s">
        <v>26</v>
      </c>
      <c r="F2731" s="7">
        <v>56.455639449826656</v>
      </c>
      <c r="G2731" t="str">
        <f>VLOOKUP(мпф1[[#This Row],[артикул]],[1]!Таблица213[[code]:[упаковка]],4,FALSE)</f>
        <v>ОХЛ</v>
      </c>
      <c r="H2731" t="str">
        <f>VLOOKUP(мпф1[[#This Row],[артикул]],[1]!Таблица213[[code]:[упаковка]],5,FALSE)</f>
        <v>тушка</v>
      </c>
      <c r="I2731" s="7" cm="1">
        <f t="array" ref="I2731">INDEX('[1]прайс ЗПП'!$A$1:$D$1080,MATCH(1,(мпф1[[#This Row],[артикул]]='[1]прайс ЗПП'!$B$1:$B$1080)*(мпф1[[#This Row],[Source.Name.1]]='[1]прайс ЗПП'!$A$1:$A$1080),0),4)</f>
        <v>829.49619712097308</v>
      </c>
      <c r="J2731" s="7">
        <f>мпф1[[#This Row],[цена]]*мпф1[[#This Row],[объем]]</f>
        <v>46829.738229663999</v>
      </c>
      <c r="K2731" s="7">
        <v>2234.4</v>
      </c>
      <c r="L2731" t="s">
        <v>187</v>
      </c>
    </row>
    <row r="2732" spans="1:12" x14ac:dyDescent="0.35">
      <c r="A2732" t="s">
        <v>153</v>
      </c>
      <c r="B2732" t="s">
        <v>196</v>
      </c>
      <c r="C2732" t="s">
        <v>194</v>
      </c>
      <c r="D2732">
        <f>VLOOKUP(мпф1[[#This Row],[Номенклатура]],[1]!Таблица213[[product_name]:[упаковка]],7,FALSE)</f>
        <v>702</v>
      </c>
      <c r="E2732" t="s">
        <v>72</v>
      </c>
      <c r="F2732" s="7">
        <v>2126.4957526101375</v>
      </c>
      <c r="G2732" t="str">
        <f>VLOOKUP(мпф1[[#This Row],[артикул]],[1]!Таблица213[[code]:[упаковка]],4,FALSE)</f>
        <v>ОХЛ</v>
      </c>
      <c r="H2732" t="str">
        <f>VLOOKUP(мпф1[[#This Row],[артикул]],[1]!Таблица213[[code]:[упаковка]],5,FALSE)</f>
        <v>тушка</v>
      </c>
      <c r="I2732" s="7" cm="1">
        <f t="array" ref="I2732">INDEX('[1]прайс ЗПП'!$A$1:$D$1080,MATCH(1,(мпф1[[#This Row],[артикул]]='[1]прайс ЗПП'!$B$1:$B$1080)*(мпф1[[#This Row],[Source.Name.1]]='[1]прайс ЗПП'!$A$1:$A$1080),0),4)</f>
        <v>801.05963658764324</v>
      </c>
      <c r="J2732" s="7">
        <f>мпф1[[#This Row],[цена]]*мпф1[[#This Row],[объем]]</f>
        <v>1703449.9147910436</v>
      </c>
      <c r="K2732" s="7">
        <v>1018.0561623195746</v>
      </c>
      <c r="L2732" t="s">
        <v>187</v>
      </c>
    </row>
    <row r="2733" spans="1:12" x14ac:dyDescent="0.35">
      <c r="A2733" t="s">
        <v>153</v>
      </c>
      <c r="B2733" t="s">
        <v>196</v>
      </c>
      <c r="C2733" t="s">
        <v>194</v>
      </c>
      <c r="D2733">
        <f>VLOOKUP(мпф1[[#This Row],[Номенклатура]],[1]!Таблица213[[product_name]:[упаковка]],7,FALSE)</f>
        <v>710</v>
      </c>
      <c r="E2733" t="s">
        <v>28</v>
      </c>
      <c r="F2733" s="7">
        <v>102.89040289730909</v>
      </c>
      <c r="G2733" t="str">
        <f>VLOOKUP(мпф1[[#This Row],[артикул]],[1]!Таблица213[[code]:[упаковка]],4,FALSE)</f>
        <v>ОХЛ</v>
      </c>
      <c r="H2733" t="str">
        <f>VLOOKUP(мпф1[[#This Row],[артикул]],[1]!Таблица213[[code]:[упаковка]],5,FALSE)</f>
        <v>бедро</v>
      </c>
      <c r="I2733" s="7" cm="1">
        <f t="array" ref="I2733">INDEX('[1]прайс ЗПП'!$A$1:$D$1080,MATCH(1,(мпф1[[#This Row],[артикул]]='[1]прайс ЗПП'!$B$1:$B$1080)*(мпф1[[#This Row],[Source.Name.1]]='[1]прайс ЗПП'!$A$1:$A$1080),0),4)</f>
        <v>846.31031080212472</v>
      </c>
      <c r="J2733" s="7">
        <f>мпф1[[#This Row],[цена]]*мпф1[[#This Row],[объем]]</f>
        <v>87077.20885457749</v>
      </c>
      <c r="K2733" s="7">
        <v>1222.2</v>
      </c>
      <c r="L2733" t="s">
        <v>187</v>
      </c>
    </row>
    <row r="2734" spans="1:12" x14ac:dyDescent="0.35">
      <c r="A2734" t="s">
        <v>153</v>
      </c>
      <c r="B2734" t="s">
        <v>196</v>
      </c>
      <c r="C2734" t="s">
        <v>194</v>
      </c>
      <c r="D2734">
        <f>VLOOKUP(мпф1[[#This Row],[Номенклатура]],[1]!Таблица213[[product_name]:[упаковка]],7,FALSE)</f>
        <v>711</v>
      </c>
      <c r="E2734" t="s">
        <v>73</v>
      </c>
      <c r="F2734" s="7">
        <v>4731.4844138016942</v>
      </c>
      <c r="G2734" t="str">
        <f>VLOOKUP(мпф1[[#This Row],[артикул]],[1]!Таблица213[[code]:[упаковка]],4,FALSE)</f>
        <v>ОХЛ</v>
      </c>
      <c r="H2734" t="str">
        <f>VLOOKUP(мпф1[[#This Row],[артикул]],[1]!Таблица213[[code]:[упаковка]],5,FALSE)</f>
        <v>бедро</v>
      </c>
      <c r="I2734" s="7" cm="1">
        <f t="array" ref="I2734">INDEX('[1]прайс ЗПП'!$A$1:$D$1080,MATCH(1,(мпф1[[#This Row],[артикул]]='[1]прайс ЗПП'!$B$1:$B$1080)*(мпф1[[#This Row],[Source.Name.1]]='[1]прайс ЗПП'!$A$1:$A$1080),0),4)</f>
        <v>817.6625245970065</v>
      </c>
      <c r="J2734" s="7">
        <f>мпф1[[#This Row],[цена]]*мпф1[[#This Row],[объем]]</f>
        <v>3868757.4908804805</v>
      </c>
      <c r="K2734" s="7">
        <v>987.41297797029688</v>
      </c>
      <c r="L2734" t="s">
        <v>187</v>
      </c>
    </row>
    <row r="2735" spans="1:12" x14ac:dyDescent="0.35">
      <c r="A2735" t="s">
        <v>153</v>
      </c>
      <c r="B2735" t="s">
        <v>196</v>
      </c>
      <c r="C2735" t="s">
        <v>194</v>
      </c>
      <c r="D2735">
        <f>VLOOKUP(мпф1[[#This Row],[Номенклатура]],[1]!Таблица213[[product_name]:[упаковка]],7,FALSE)</f>
        <v>712</v>
      </c>
      <c r="E2735" t="s">
        <v>30</v>
      </c>
      <c r="F2735" s="7">
        <v>52.341696093621692</v>
      </c>
      <c r="G2735" t="str">
        <f>VLOOKUP(мпф1[[#This Row],[артикул]],[1]!Таблица213[[code]:[упаковка]],4,FALSE)</f>
        <v>ОХЛ</v>
      </c>
      <c r="H2735" t="str">
        <f>VLOOKUP(мпф1[[#This Row],[артикул]],[1]!Таблица213[[code]:[упаковка]],5,FALSE)</f>
        <v>голень</v>
      </c>
      <c r="I2735" s="7" cm="1">
        <f t="array" ref="I2735">INDEX('[1]прайс ЗПП'!$A$1:$D$1080,MATCH(1,(мпф1[[#This Row],[артикул]]='[1]прайс ЗПП'!$B$1:$B$1080)*(мпф1[[#This Row],[Source.Name.1]]='[1]прайс ЗПП'!$A$1:$A$1080),0),4)</f>
        <v>880.05345292873176</v>
      </c>
      <c r="J2735" s="7">
        <f>мпф1[[#This Row],[цена]]*мпф1[[#This Row],[объем]]</f>
        <v>46063.49037933808</v>
      </c>
      <c r="K2735" s="7">
        <v>608.48230052743327</v>
      </c>
      <c r="L2735" t="s">
        <v>187</v>
      </c>
    </row>
    <row r="2736" spans="1:12" x14ac:dyDescent="0.35">
      <c r="A2736" t="s">
        <v>153</v>
      </c>
      <c r="B2736" t="s">
        <v>196</v>
      </c>
      <c r="C2736" t="s">
        <v>194</v>
      </c>
      <c r="D2736">
        <f>VLOOKUP(мпф1[[#This Row],[Номенклатура]],[1]!Таблица213[[product_name]:[упаковка]],7,FALSE)</f>
        <v>713</v>
      </c>
      <c r="E2736" t="s">
        <v>74</v>
      </c>
      <c r="F2736" s="7">
        <v>2130.5312853559954</v>
      </c>
      <c r="G2736" t="str">
        <f>VLOOKUP(мпф1[[#This Row],[артикул]],[1]!Таблица213[[code]:[упаковка]],4,FALSE)</f>
        <v>ОХЛ</v>
      </c>
      <c r="H2736" t="str">
        <f>VLOOKUP(мпф1[[#This Row],[артикул]],[1]!Таблица213[[code]:[упаковка]],5,FALSE)</f>
        <v>голень</v>
      </c>
      <c r="I2736" s="7" cm="1">
        <f t="array" ref="I2736">INDEX('[1]прайс ЗПП'!$A$1:$D$1080,MATCH(1,(мпф1[[#This Row],[артикул]]='[1]прайс ЗПП'!$B$1:$B$1080)*(мпф1[[#This Row],[Source.Name.1]]='[1]прайс ЗПП'!$A$1:$A$1080),0),4)</f>
        <v>850.10581508849407</v>
      </c>
      <c r="J2736" s="7">
        <f>мпф1[[#This Row],[цена]]*мпф1[[#This Row],[объем]]</f>
        <v>1811177.0349090954</v>
      </c>
      <c r="K2736" s="7">
        <v>361.07517189460293</v>
      </c>
      <c r="L2736" t="s">
        <v>187</v>
      </c>
    </row>
    <row r="2737" spans="1:12" x14ac:dyDescent="0.35">
      <c r="A2737" t="s">
        <v>153</v>
      </c>
      <c r="B2737" t="s">
        <v>196</v>
      </c>
      <c r="C2737" t="s">
        <v>194</v>
      </c>
      <c r="D2737">
        <f>VLOOKUP(мпф1[[#This Row],[Номенклатура]],[1]!Таблица213[[product_name]:[упаковка]],7,FALSE)</f>
        <v>714</v>
      </c>
      <c r="E2737" t="s">
        <v>32</v>
      </c>
      <c r="F2737" s="7">
        <v>53.627630103312192</v>
      </c>
      <c r="G2737" t="str">
        <f>VLOOKUP(мпф1[[#This Row],[артикул]],[1]!Таблица213[[code]:[упаковка]],4,FALSE)</f>
        <v>ОХЛ</v>
      </c>
      <c r="H2737" t="str">
        <f>VLOOKUP(мпф1[[#This Row],[артикул]],[1]!Таблица213[[code]:[упаковка]],5,FALSE)</f>
        <v>крыло</v>
      </c>
      <c r="I2737" s="7" cm="1">
        <f t="array" ref="I2737">INDEX('[1]прайс ЗПП'!$A$1:$D$1080,MATCH(1,(мпф1[[#This Row],[артикул]]='[1]прайс ЗПП'!$B$1:$B$1080)*(мпф1[[#This Row],[Source.Name.1]]='[1]прайс ЗПП'!$A$1:$A$1080),0),4)</f>
        <v>862.74073629929478</v>
      </c>
      <c r="J2737" s="7">
        <f>мпф1[[#This Row],[цена]]*мпф1[[#This Row],[объем]]</f>
        <v>46266.741081317785</v>
      </c>
      <c r="K2737" s="7">
        <v>264.24215079559417</v>
      </c>
      <c r="L2737" t="s">
        <v>187</v>
      </c>
    </row>
    <row r="2738" spans="1:12" x14ac:dyDescent="0.35">
      <c r="A2738" t="s">
        <v>153</v>
      </c>
      <c r="B2738" t="s">
        <v>196</v>
      </c>
      <c r="C2738" t="s">
        <v>194</v>
      </c>
      <c r="D2738">
        <f>VLOOKUP(мпф1[[#This Row],[Номенклатура]],[1]!Таблица213[[product_name]:[упаковка]],7,FALSE)</f>
        <v>715</v>
      </c>
      <c r="E2738" t="s">
        <v>75</v>
      </c>
      <c r="F2738" s="7">
        <v>1879.6800607339321</v>
      </c>
      <c r="G2738" t="str">
        <f>VLOOKUP(мпф1[[#This Row],[артикул]],[1]!Таблица213[[code]:[упаковка]],4,FALSE)</f>
        <v>ОХЛ</v>
      </c>
      <c r="H2738" t="str">
        <f>VLOOKUP(мпф1[[#This Row],[артикул]],[1]!Таблица213[[code]:[упаковка]],5,FALSE)</f>
        <v>крыло</v>
      </c>
      <c r="I2738" s="7" cm="1">
        <f t="array" ref="I2738">INDEX('[1]прайс ЗПП'!$A$1:$D$1080,MATCH(1,(мпф1[[#This Row],[артикул]]='[1]прайс ЗПП'!$B$1:$B$1080)*(мпф1[[#This Row],[Source.Name.1]]='[1]прайс ЗПП'!$A$1:$A$1080),0),4)</f>
        <v>835.01588089345819</v>
      </c>
      <c r="J2738" s="7">
        <f>мпф1[[#This Row],[цена]]*мпф1[[#This Row],[объем]]</f>
        <v>1569562.7017116132</v>
      </c>
      <c r="K2738" s="7">
        <v>354.97093647868519</v>
      </c>
      <c r="L2738" t="s">
        <v>187</v>
      </c>
    </row>
    <row r="2739" spans="1:12" x14ac:dyDescent="0.35">
      <c r="A2739" t="s">
        <v>153</v>
      </c>
      <c r="B2739" t="s">
        <v>196</v>
      </c>
      <c r="C2739" t="s">
        <v>194</v>
      </c>
      <c r="D2739">
        <f>VLOOKUP(мпф1[[#This Row],[Номенклатура]],[1]!Таблица213[[product_name]:[упаковка]],7,FALSE)</f>
        <v>717</v>
      </c>
      <c r="E2739" t="s">
        <v>76</v>
      </c>
      <c r="F2739" s="7">
        <v>1277.7793062144099</v>
      </c>
      <c r="G2739" t="str">
        <f>VLOOKUP(мпф1[[#This Row],[артикул]],[1]!Таблица213[[code]:[упаковка]],4,FALSE)</f>
        <v>ОХЛ</v>
      </c>
      <c r="H2739" t="str">
        <f>VLOOKUP(мпф1[[#This Row],[артикул]],[1]!Таблица213[[code]:[упаковка]],5,FALSE)</f>
        <v>четвертина</v>
      </c>
      <c r="I2739" s="7" cm="1">
        <f t="array" ref="I2739">INDEX('[1]прайс ЗПП'!$A$1:$D$1080,MATCH(1,(мпф1[[#This Row],[артикул]]='[1]прайс ЗПП'!$B$1:$B$1080)*(мпф1[[#This Row],[Source.Name.1]]='[1]прайс ЗПП'!$A$1:$A$1080),0),4)</f>
        <v>800.6384755284372</v>
      </c>
      <c r="J2739" s="7">
        <f>мпф1[[#This Row],[цена]]*мпф1[[#This Row],[объем]]</f>
        <v>1023039.2757892893</v>
      </c>
      <c r="K2739" s="7">
        <v>88.380852404065266</v>
      </c>
      <c r="L2739" t="s">
        <v>187</v>
      </c>
    </row>
    <row r="2740" spans="1:12" x14ac:dyDescent="0.35">
      <c r="A2740" t="s">
        <v>153</v>
      </c>
      <c r="B2740" t="s">
        <v>196</v>
      </c>
      <c r="C2740" t="s">
        <v>194</v>
      </c>
      <c r="D2740">
        <f>VLOOKUP(мпф1[[#This Row],[Номенклатура]],[1]!Таблица213[[product_name]:[упаковка]],7,FALSE)</f>
        <v>718</v>
      </c>
      <c r="E2740" t="s">
        <v>36</v>
      </c>
      <c r="F2740" s="7">
        <v>101.80833647452073</v>
      </c>
      <c r="G2740" t="str">
        <f>VLOOKUP(мпф1[[#This Row],[артикул]],[1]!Таблица213[[code]:[упаковка]],4,FALSE)</f>
        <v>ОХЛ</v>
      </c>
      <c r="H2740" t="str">
        <f>VLOOKUP(мпф1[[#This Row],[артикул]],[1]!Таблица213[[code]:[упаковка]],5,FALSE)</f>
        <v>филе</v>
      </c>
      <c r="I2740" s="7" cm="1">
        <f t="array" ref="I2740">INDEX('[1]прайс ЗПП'!$A$1:$D$1080,MATCH(1,(мпф1[[#This Row],[артикул]]='[1]прайс ЗПП'!$B$1:$B$1080)*(мпф1[[#This Row],[Source.Name.1]]='[1]прайс ЗПП'!$A$1:$A$1080),0),4)</f>
        <v>1116.3419218353943</v>
      </c>
      <c r="J2740" s="7">
        <f>мпф1[[#This Row],[цена]]*мпф1[[#This Row],[объем]]</f>
        <v>113652.91399883093</v>
      </c>
      <c r="K2740" s="7">
        <v>1132.8997863536754</v>
      </c>
      <c r="L2740" t="s">
        <v>187</v>
      </c>
    </row>
    <row r="2741" spans="1:12" x14ac:dyDescent="0.35">
      <c r="A2741" t="s">
        <v>153</v>
      </c>
      <c r="B2741" t="s">
        <v>196</v>
      </c>
      <c r="C2741" t="s">
        <v>194</v>
      </c>
      <c r="D2741">
        <f>VLOOKUP(мпф1[[#This Row],[Номенклатура]],[1]!Таблица213[[product_name]:[упаковка]],7,FALSE)</f>
        <v>719</v>
      </c>
      <c r="E2741" t="s">
        <v>77</v>
      </c>
      <c r="F2741" s="7">
        <v>4784.6154433728088</v>
      </c>
      <c r="G2741" t="str">
        <f>VLOOKUP(мпф1[[#This Row],[артикул]],[1]!Таблица213[[code]:[упаковка]],4,FALSE)</f>
        <v>ОХЛ</v>
      </c>
      <c r="H2741" t="str">
        <f>VLOOKUP(мпф1[[#This Row],[артикул]],[1]!Таблица213[[code]:[упаковка]],5,FALSE)</f>
        <v>филе</v>
      </c>
      <c r="I2741" s="7" cm="1">
        <f t="array" ref="I2741">INDEX('[1]прайс ЗПП'!$A$1:$D$1080,MATCH(1,(мпф1[[#This Row],[артикул]]='[1]прайс ЗПП'!$B$1:$B$1080)*(мпф1[[#This Row],[Source.Name.1]]='[1]прайс ЗПП'!$A$1:$A$1080),0),4)</f>
        <v>1085.2045646753345</v>
      </c>
      <c r="J2741" s="7">
        <f>мпф1[[#This Row],[цена]]*мпф1[[#This Row],[объем]]</f>
        <v>5192286.5193642713</v>
      </c>
      <c r="K2741" s="7">
        <v>90.210846966284166</v>
      </c>
      <c r="L2741" t="s">
        <v>187</v>
      </c>
    </row>
    <row r="2742" spans="1:12" x14ac:dyDescent="0.35">
      <c r="A2742" t="s">
        <v>153</v>
      </c>
      <c r="B2742" t="s">
        <v>196</v>
      </c>
      <c r="C2742" t="s">
        <v>194</v>
      </c>
      <c r="D2742">
        <f>VLOOKUP(мпф1[[#This Row],[Номенклатура]],[1]!Таблица213[[product_name]:[упаковка]],7,FALSE)</f>
        <v>725</v>
      </c>
      <c r="E2742" t="s">
        <v>78</v>
      </c>
      <c r="F2742" s="7">
        <v>1274.8624315095021</v>
      </c>
      <c r="G2742" t="str">
        <f>VLOOKUP(мпф1[[#This Row],[артикул]],[1]!Таблица213[[code]:[упаковка]],4,FALSE)</f>
        <v>ОХЛ</v>
      </c>
      <c r="H2742" t="str">
        <f>VLOOKUP(мпф1[[#This Row],[артикул]],[1]!Таблица213[[code]:[упаковка]],5,FALSE)</f>
        <v>грудка</v>
      </c>
      <c r="I2742" s="7" cm="1">
        <f t="array" ref="I2742">INDEX('[1]прайс ЗПП'!$A$1:$D$1080,MATCH(1,(мпф1[[#This Row],[артикул]]='[1]прайс ЗПП'!$B$1:$B$1080)*(мпф1[[#This Row],[Source.Name.1]]='[1]прайс ЗПП'!$A$1:$A$1080),0),4)</f>
        <v>866.88872982978717</v>
      </c>
      <c r="J2742" s="7">
        <f>мпф1[[#This Row],[цена]]*мпф1[[#This Row],[объем]]</f>
        <v>1105163.8739589863</v>
      </c>
      <c r="K2742" s="7">
        <v>3049.2</v>
      </c>
      <c r="L2742" t="s">
        <v>187</v>
      </c>
    </row>
    <row r="2743" spans="1:12" x14ac:dyDescent="0.35">
      <c r="A2743" t="s">
        <v>153</v>
      </c>
      <c r="B2743" t="s">
        <v>196</v>
      </c>
      <c r="C2743" t="s">
        <v>194</v>
      </c>
      <c r="D2743">
        <f>VLOOKUP(мпф1[[#This Row],[Номенклатура]],[1]!Таблица213[[product_name]:[упаковка]],7,FALSE)</f>
        <v>29</v>
      </c>
      <c r="E2743" t="s">
        <v>79</v>
      </c>
      <c r="F2743" s="7">
        <v>740.19616167550498</v>
      </c>
      <c r="G2743" t="str">
        <f>VLOOKUP(мпф1[[#This Row],[артикул]],[1]!Таблица213[[code]:[упаковка]],4,FALSE)</f>
        <v>ОХЛ</v>
      </c>
      <c r="H2743" t="str">
        <f>VLOOKUP(мпф1[[#This Row],[артикул]],[1]!Таблица213[[code]:[упаковка]],5,FALSE)</f>
        <v>табак</v>
      </c>
      <c r="I2743" s="7" cm="1">
        <f t="array" ref="I2743">INDEX('[1]прайс ЗПП'!$A$1:$D$1080,MATCH(1,(мпф1[[#This Row],[артикул]]='[1]прайс ЗПП'!$B$1:$B$1080)*(мпф1[[#This Row],[Source.Name.1]]='[1]прайс ЗПП'!$A$1:$A$1080),0),4)</f>
        <v>758.87469332072919</v>
      </c>
      <c r="J2743" s="7">
        <f>мпф1[[#This Row],[цена]]*мпф1[[#This Row],[объем]]</f>
        <v>561716.13518867968</v>
      </c>
      <c r="K2743" s="7">
        <v>813.6</v>
      </c>
      <c r="L2743" t="s">
        <v>187</v>
      </c>
    </row>
    <row r="2744" spans="1:12" x14ac:dyDescent="0.35">
      <c r="A2744" t="s">
        <v>153</v>
      </c>
      <c r="B2744" t="s">
        <v>196</v>
      </c>
      <c r="C2744" t="s">
        <v>194</v>
      </c>
      <c r="D2744">
        <f>VLOOKUP(мпф1[[#This Row],[Номенклатура]],[1]!Таблица213[[product_name]:[упаковка]],7,FALSE)</f>
        <v>30</v>
      </c>
      <c r="E2744" t="s">
        <v>80</v>
      </c>
      <c r="F2744" s="7">
        <v>2862.0918251452863</v>
      </c>
      <c r="G2744" t="str">
        <f>VLOOKUP(мпф1[[#This Row],[артикул]],[1]!Таблица213[[code]:[упаковка]],4,FALSE)</f>
        <v>ОХЛ</v>
      </c>
      <c r="H2744" t="str">
        <f>VLOOKUP(мпф1[[#This Row],[артикул]],[1]!Таблица213[[code]:[упаковка]],5,FALSE)</f>
        <v>рагу</v>
      </c>
      <c r="I2744" s="7" cm="1">
        <f t="array" ref="I2744">INDEX('[1]прайс ЗПП'!$A$1:$D$1080,MATCH(1,(мпф1[[#This Row],[артикул]]='[1]прайс ЗПП'!$B$1:$B$1080)*(мпф1[[#This Row],[Source.Name.1]]='[1]прайс ЗПП'!$A$1:$A$1080),0),4)</f>
        <v>714.38712156939914</v>
      </c>
      <c r="J2744" s="7">
        <f>мпф1[[#This Row],[цена]]*мпф1[[#This Row],[объем]]</f>
        <v>2044641.5406328491</v>
      </c>
      <c r="K2744" s="7">
        <v>6095.28</v>
      </c>
      <c r="L2744" t="s">
        <v>187</v>
      </c>
    </row>
    <row r="2745" spans="1:12" x14ac:dyDescent="0.35">
      <c r="A2745" t="s">
        <v>153</v>
      </c>
      <c r="B2745" t="s">
        <v>196</v>
      </c>
      <c r="C2745" t="s">
        <v>194</v>
      </c>
      <c r="D2745">
        <f>VLOOKUP(мпф1[[#This Row],[Номенклатура]],[1]!Таблица213[[product_name]:[упаковка]],7,FALSE)</f>
        <v>781</v>
      </c>
      <c r="E2745" t="s">
        <v>188</v>
      </c>
      <c r="F2745" s="7">
        <v>2336.008903457272</v>
      </c>
      <c r="G2745" t="str">
        <f>VLOOKUP(мпф1[[#This Row],[артикул]],[1]!Таблица213[[code]:[упаковка]],4,FALSE)</f>
        <v>ОХЛ</v>
      </c>
      <c r="H2745" t="str">
        <f>VLOOKUP(мпф1[[#This Row],[артикул]],[1]!Таблица213[[code]:[упаковка]],5,FALSE)</f>
        <v>спинка</v>
      </c>
      <c r="I2745" s="7" cm="1">
        <f t="array" ref="I2745">INDEX('[1]прайс ЗПП'!$A$1:$D$1080,MATCH(1,(мпф1[[#This Row],[артикул]]='[1]прайс ЗПП'!$B$1:$B$1080)*(мпф1[[#This Row],[Source.Name.1]]='[1]прайс ЗПП'!$A$1:$A$1080),0),4)</f>
        <v>365.5711496389743</v>
      </c>
      <c r="J2745" s="7">
        <f>мпф1[[#This Row],[цена]]*мпф1[[#This Row],[объем]]</f>
        <v>853977.46040375473</v>
      </c>
      <c r="K2745" s="7">
        <v>2544.08</v>
      </c>
      <c r="L2745" t="s">
        <v>187</v>
      </c>
    </row>
    <row r="2746" spans="1:12" x14ac:dyDescent="0.35">
      <c r="A2746" t="s">
        <v>153</v>
      </c>
      <c r="B2746" t="s">
        <v>196</v>
      </c>
      <c r="C2746" t="s">
        <v>194</v>
      </c>
      <c r="D2746">
        <f>VLOOKUP(мпф1[[#This Row],[Номенклатура]],[1]!Таблица213[[product_name]:[упаковка]],7,FALSE)</f>
        <v>731</v>
      </c>
      <c r="E2746" t="s">
        <v>81</v>
      </c>
      <c r="F2746" s="7">
        <v>1064.3520673997796</v>
      </c>
      <c r="G2746" t="str">
        <f>VLOOKUP(мпф1[[#This Row],[артикул]],[1]!Таблица213[[code]:[упаковка]],4,FALSE)</f>
        <v>ОХЛ</v>
      </c>
      <c r="H2746" t="str">
        <f>VLOOKUP(мпф1[[#This Row],[артикул]],[1]!Таблица213[[code]:[упаковка]],5,FALSE)</f>
        <v>желудки</v>
      </c>
      <c r="I2746" s="7" cm="1">
        <f t="array" ref="I2746">INDEX('[1]прайс ЗПП'!$A$1:$D$1080,MATCH(1,(мпф1[[#This Row],[артикул]]='[1]прайс ЗПП'!$B$1:$B$1080)*(мпф1[[#This Row],[Source.Name.1]]='[1]прайс ЗПП'!$A$1:$A$1080),0),4)</f>
        <v>542.28973391121701</v>
      </c>
      <c r="J2746" s="7">
        <f>мпф1[[#This Row],[цена]]*мпф1[[#This Row],[объем]]</f>
        <v>577187.19941808016</v>
      </c>
      <c r="K2746" s="7">
        <v>2035.88</v>
      </c>
      <c r="L2746" t="s">
        <v>187</v>
      </c>
    </row>
    <row r="2747" spans="1:12" x14ac:dyDescent="0.35">
      <c r="A2747" t="s">
        <v>153</v>
      </c>
      <c r="B2747" t="s">
        <v>196</v>
      </c>
      <c r="C2747" t="s">
        <v>194</v>
      </c>
      <c r="D2747">
        <f>VLOOKUP(мпф1[[#This Row],[Номенклатура]],[1]!Таблица213[[product_name]:[упаковка]],7,FALSE)</f>
        <v>733</v>
      </c>
      <c r="E2747" t="s">
        <v>82</v>
      </c>
      <c r="F2747" s="7">
        <v>1277.7793062144099</v>
      </c>
      <c r="G2747" t="str">
        <f>VLOOKUP(мпф1[[#This Row],[артикул]],[1]!Таблица213[[code]:[упаковка]],4,FALSE)</f>
        <v>ОХЛ</v>
      </c>
      <c r="H2747" t="str">
        <f>VLOOKUP(мпф1[[#This Row],[артикул]],[1]!Таблица213[[code]:[упаковка]],5,FALSE)</f>
        <v>печень</v>
      </c>
      <c r="I2747" s="7" cm="1">
        <f t="array" ref="I2747">INDEX('[1]прайс ЗПП'!$A$1:$D$1080,MATCH(1,(мпф1[[#This Row],[артикул]]='[1]прайс ЗПП'!$B$1:$B$1080)*(мпф1[[#This Row],[Source.Name.1]]='[1]прайс ЗПП'!$A$1:$A$1080),0),4)</f>
        <v>516.37476574634809</v>
      </c>
      <c r="J2747" s="7">
        <f>мпф1[[#This Row],[цена]]*мпф1[[#This Row],[объем]]</f>
        <v>659812.98992199707</v>
      </c>
      <c r="K2747" s="7">
        <v>819</v>
      </c>
      <c r="L2747" t="s">
        <v>187</v>
      </c>
    </row>
    <row r="2748" spans="1:12" x14ac:dyDescent="0.35">
      <c r="A2748" t="s">
        <v>153</v>
      </c>
      <c r="B2748" t="s">
        <v>196</v>
      </c>
      <c r="C2748" t="s">
        <v>194</v>
      </c>
      <c r="D2748">
        <f>VLOOKUP(мпф1[[#This Row],[Номенклатура]],[1]!Таблица213[[product_name]:[упаковка]],7,FALSE)</f>
        <v>735</v>
      </c>
      <c r="E2748" t="s">
        <v>83</v>
      </c>
      <c r="F2748" s="7">
        <v>965.27175137855897</v>
      </c>
      <c r="G2748" t="str">
        <f>VLOOKUP(мпф1[[#This Row],[артикул]],[1]!Таблица213[[code]:[упаковка]],4,FALSE)</f>
        <v>ОХЛ</v>
      </c>
      <c r="H2748" t="str">
        <f>VLOOKUP(мпф1[[#This Row],[артикул]],[1]!Таблица213[[code]:[упаковка]],5,FALSE)</f>
        <v>сердце</v>
      </c>
      <c r="I2748" s="7" cm="1">
        <f t="array" ref="I2748">INDEX('[1]прайс ЗПП'!$A$1:$D$1080,MATCH(1,(мпф1[[#This Row],[артикул]]='[1]прайс ЗПП'!$B$1:$B$1080)*(мпф1[[#This Row],[Source.Name.1]]='[1]прайс ЗПП'!$A$1:$A$1080),0),4)</f>
        <v>874.31230900712865</v>
      </c>
      <c r="J2748" s="7">
        <f>мпф1[[#This Row],[цена]]*мпф1[[#This Row],[объем]]</f>
        <v>843948.97376714286</v>
      </c>
      <c r="K2748" s="7">
        <v>3861</v>
      </c>
      <c r="L2748" t="s">
        <v>187</v>
      </c>
    </row>
    <row r="2749" spans="1:12" x14ac:dyDescent="0.35">
      <c r="A2749" t="s">
        <v>153</v>
      </c>
      <c r="B2749" t="s">
        <v>196</v>
      </c>
      <c r="C2749" t="s">
        <v>194</v>
      </c>
      <c r="D2749">
        <f>VLOOKUP(мпф1[[#This Row],[Номенклатура]],[1]!Таблица213[[product_name]:[упаковка]],7,FALSE)</f>
        <v>204</v>
      </c>
      <c r="E2749" t="s">
        <v>84</v>
      </c>
      <c r="F2749" s="7">
        <v>741.91407490207473</v>
      </c>
      <c r="G2749" t="str">
        <f>VLOOKUP(мпф1[[#This Row],[артикул]],[1]!Таблица213[[code]:[упаковка]],4,FALSE)</f>
        <v>ОХЛ</v>
      </c>
      <c r="H2749" t="str">
        <f>VLOOKUP(мпф1[[#This Row],[артикул]],[1]!Таблица213[[code]:[упаковка]],5,FALSE)</f>
        <v>крыло</v>
      </c>
      <c r="I2749" s="7" cm="1">
        <f t="array" ref="I2749">INDEX('[1]прайс ЗПП'!$A$1:$D$1080,MATCH(1,(мпф1[[#This Row],[артикул]]='[1]прайс ЗПП'!$B$1:$B$1080)*(мпф1[[#This Row],[Source.Name.1]]='[1]прайс ЗПП'!$A$1:$A$1080),0),4)</f>
        <v>851.50169777110875</v>
      </c>
      <c r="J2749" s="7">
        <f>мпф1[[#This Row],[цена]]*мпф1[[#This Row],[объем]]</f>
        <v>631741.09437939816</v>
      </c>
      <c r="K2749" s="7">
        <v>1314.2529999999999</v>
      </c>
      <c r="L2749" t="s">
        <v>187</v>
      </c>
    </row>
    <row r="2750" spans="1:12" x14ac:dyDescent="0.35">
      <c r="A2750" t="s">
        <v>153</v>
      </c>
      <c r="B2750" t="s">
        <v>196</v>
      </c>
      <c r="C2750" t="s">
        <v>194</v>
      </c>
      <c r="D2750">
        <f>VLOOKUP(мпф1[[#This Row],[Номенклатура]],[1]!Таблица213[[product_name]:[упаковка]],7,FALSE)</f>
        <v>959</v>
      </c>
      <c r="E2750" t="s">
        <v>85</v>
      </c>
      <c r="F2750" s="7">
        <v>427.48725695338072</v>
      </c>
      <c r="G2750" t="str">
        <f>VLOOKUP(мпф1[[#This Row],[артикул]],[1]!Таблица213[[code]:[упаковка]],4,FALSE)</f>
        <v>ОХЛ</v>
      </c>
      <c r="H2750" t="str">
        <f>VLOOKUP(мпф1[[#This Row],[артикул]],[1]!Таблица213[[code]:[упаковка]],5,FALSE)</f>
        <v>табак</v>
      </c>
      <c r="I2750" s="7" cm="1">
        <f t="array" ref="I2750">INDEX('[1]прайс ЗПП'!$A$1:$D$1080,MATCH(1,(мпф1[[#This Row],[артикул]]='[1]прайс ЗПП'!$B$1:$B$1080)*(мпф1[[#This Row],[Source.Name.1]]='[1]прайс ЗПП'!$A$1:$A$1080),0),4)</f>
        <v>683.37273840673231</v>
      </c>
      <c r="J2750" s="7">
        <f>мпф1[[#This Row],[цена]]*мпф1[[#This Row],[объем]]</f>
        <v>292133.13741821417</v>
      </c>
      <c r="K2750" s="7">
        <v>507.40000000000003</v>
      </c>
      <c r="L2750" t="s">
        <v>187</v>
      </c>
    </row>
    <row r="2751" spans="1:12" x14ac:dyDescent="0.35">
      <c r="A2751" t="s">
        <v>153</v>
      </c>
      <c r="B2751" t="s">
        <v>196</v>
      </c>
      <c r="C2751" t="s">
        <v>194</v>
      </c>
      <c r="D2751">
        <f>VLOOKUP(мпф1[[#This Row],[Номенклатура]],[1]!Таблица213[[product_name]:[упаковка]],7,FALSE)</f>
        <v>952</v>
      </c>
      <c r="E2751" t="s">
        <v>86</v>
      </c>
      <c r="F2751" s="7">
        <v>323.37496366975728</v>
      </c>
      <c r="G2751" t="str">
        <f>VLOOKUP(мпф1[[#This Row],[артикул]],[1]!Таблица213[[code]:[упаковка]],4,FALSE)</f>
        <v>ОХЛ</v>
      </c>
      <c r="H2751" t="str">
        <f>VLOOKUP(мпф1[[#This Row],[артикул]],[1]!Таблица213[[code]:[упаковка]],5,FALSE)</f>
        <v>голень</v>
      </c>
      <c r="I2751" s="7" cm="1">
        <f t="array" ref="I2751">INDEX('[1]прайс ЗПП'!$A$1:$D$1080,MATCH(1,(мпф1[[#This Row],[артикул]]='[1]прайс ЗПП'!$B$1:$B$1080)*(мпф1[[#This Row],[Source.Name.1]]='[1]прайс ЗПП'!$A$1:$A$1080),0),4)</f>
        <v>893.5902726823731</v>
      </c>
      <c r="J2751" s="7">
        <f>мпф1[[#This Row],[цена]]*мпф1[[#This Row],[объем]]</f>
        <v>288964.72196431091</v>
      </c>
      <c r="K2751" s="7">
        <v>1722.8000000000002</v>
      </c>
      <c r="L2751" t="s">
        <v>187</v>
      </c>
    </row>
    <row r="2752" spans="1:12" x14ac:dyDescent="0.35">
      <c r="A2752" t="s">
        <v>153</v>
      </c>
      <c r="B2752" t="s">
        <v>196</v>
      </c>
      <c r="C2752" t="s">
        <v>194</v>
      </c>
      <c r="D2752">
        <f>VLOOKUP(мпф1[[#This Row],[Номенклатура]],[1]!Таблица213[[product_name]:[упаковка]],7,FALSE)</f>
        <v>953</v>
      </c>
      <c r="E2752" s="22" t="s">
        <v>87</v>
      </c>
      <c r="F2752" s="7">
        <v>430.1205520422244</v>
      </c>
      <c r="G2752" t="str">
        <f>VLOOKUP(мпф1[[#This Row],[артикул]],[1]!Таблица213[[code]:[упаковка]],4,FALSE)</f>
        <v>ОХЛ</v>
      </c>
      <c r="H2752" t="str">
        <f>VLOOKUP(мпф1[[#This Row],[артикул]],[1]!Таблица213[[code]:[упаковка]],5,FALSE)</f>
        <v>бедро</v>
      </c>
      <c r="I2752" s="7" cm="1">
        <f t="array" ref="I2752">INDEX('[1]прайс ЗПП'!$A$1:$D$1080,MATCH(1,(мпф1[[#This Row],[артикул]]='[1]прайс ЗПП'!$B$1:$B$1080)*(мпф1[[#This Row],[Source.Name.1]]='[1]прайс ЗПП'!$A$1:$A$1080),0),4)</f>
        <v>908.058875655311</v>
      </c>
      <c r="J2752" s="7">
        <f>мпф1[[#This Row],[цена]]*мпф1[[#This Row],[объем]]</f>
        <v>390574.78488370398</v>
      </c>
      <c r="K2752" s="7">
        <v>1223.6000000000001</v>
      </c>
      <c r="L2752" t="s">
        <v>187</v>
      </c>
    </row>
    <row r="2753" spans="1:12" x14ac:dyDescent="0.35">
      <c r="A2753" t="s">
        <v>153</v>
      </c>
      <c r="B2753" t="s">
        <v>196</v>
      </c>
      <c r="C2753" t="s">
        <v>194</v>
      </c>
      <c r="D2753">
        <f>VLOOKUP(мпф1[[#This Row],[Номенклатура]],[1]!Таблица213[[product_name]:[упаковка]],7,FALSE)</f>
        <v>954</v>
      </c>
      <c r="E2753" t="s">
        <v>191</v>
      </c>
      <c r="F2753" s="7">
        <v>106.20756403632203</v>
      </c>
      <c r="G2753" t="str">
        <f>VLOOKUP(мпф1[[#This Row],[артикул]],[1]!Таблица213[[code]:[упаковка]],4,FALSE)</f>
        <v>ОХЛ</v>
      </c>
      <c r="H2753" t="str">
        <f>VLOOKUP(мпф1[[#This Row],[артикул]],[1]!Таблица213[[code]:[упаковка]],5,FALSE)</f>
        <v>филе</v>
      </c>
      <c r="I2753" s="7" cm="1">
        <f t="array" ref="I2753">INDEX('[1]прайс ЗПП'!$A$1:$D$1080,MATCH(1,(мпф1[[#This Row],[артикул]]='[1]прайс ЗПП'!$B$1:$B$1080)*(мпф1[[#This Row],[Source.Name.1]]='[1]прайс ЗПП'!$A$1:$A$1080),0),4)</f>
        <v>1100.5353237189711</v>
      </c>
      <c r="J2753" s="7">
        <f>мпф1[[#This Row],[цена]]*мпф1[[#This Row],[объем]]</f>
        <v>116885.17586811702</v>
      </c>
      <c r="K2753" s="7">
        <v>711.41273993416053</v>
      </c>
      <c r="L2753" t="s">
        <v>187</v>
      </c>
    </row>
    <row r="2754" spans="1:12" x14ac:dyDescent="0.35">
      <c r="A2754" t="s">
        <v>153</v>
      </c>
      <c r="B2754" t="s">
        <v>196</v>
      </c>
      <c r="C2754" t="s">
        <v>194</v>
      </c>
      <c r="D2754">
        <f>VLOOKUP(мпф1[[#This Row],[Номенклатура]],[1]!Таблица213[[product_name]:[упаковка]],7,FALSE)</f>
        <v>205</v>
      </c>
      <c r="E2754" t="s">
        <v>88</v>
      </c>
      <c r="F2754" s="7">
        <v>1596.5281621402928</v>
      </c>
      <c r="G2754" t="str">
        <f>VLOOKUP(мпф1[[#This Row],[артикул]],[1]!Таблица213[[code]:[упаковка]],4,FALSE)</f>
        <v>ОХЛ</v>
      </c>
      <c r="H2754" t="str">
        <f>VLOOKUP(мпф1[[#This Row],[артикул]],[1]!Таблица213[[code]:[упаковка]],5,FALSE)</f>
        <v>рагу</v>
      </c>
      <c r="I2754" s="7" cm="1">
        <f t="array" ref="I2754">INDEX('[1]прайс ЗПП'!$A$1:$D$1080,MATCH(1,(мпф1[[#This Row],[артикул]]='[1]прайс ЗПП'!$B$1:$B$1080)*(мпф1[[#This Row],[Source.Name.1]]='[1]прайс ЗПП'!$A$1:$A$1080),0),4)</f>
        <v>603.7807486671885</v>
      </c>
      <c r="J2754" s="7">
        <f>мпф1[[#This Row],[цена]]*мпф1[[#This Row],[объем]]</f>
        <v>963952.9690053165</v>
      </c>
      <c r="K2754" s="7">
        <v>705.6</v>
      </c>
      <c r="L2754" t="s">
        <v>187</v>
      </c>
    </row>
    <row r="2755" spans="1:12" x14ac:dyDescent="0.35">
      <c r="A2755" t="s">
        <v>153</v>
      </c>
      <c r="B2755" t="s">
        <v>196</v>
      </c>
      <c r="C2755" t="s">
        <v>194</v>
      </c>
      <c r="D2755">
        <f>VLOOKUP(мпф1[[#This Row],[Номенклатура]],[1]!Таблица213[[product_name]:[упаковка]],7,FALSE)</f>
        <v>960</v>
      </c>
      <c r="E2755" t="s">
        <v>189</v>
      </c>
      <c r="F2755" s="7">
        <v>108.28116449641718</v>
      </c>
      <c r="G2755" t="str">
        <f>VLOOKUP(мпф1[[#This Row],[артикул]],[1]!Таблица213[[code]:[упаковка]],4,FALSE)</f>
        <v>ОХЛ</v>
      </c>
      <c r="H2755" t="str">
        <f>VLOOKUP(мпф1[[#This Row],[артикул]],[1]!Таблица213[[code]:[упаковка]],5,FALSE)</f>
        <v>крыло</v>
      </c>
      <c r="I2755" s="7" cm="1">
        <f t="array" ref="I2755">INDEX('[1]прайс ЗПП'!$A$1:$D$1080,MATCH(1,(мпф1[[#This Row],[артикул]]='[1]прайс ЗПП'!$B$1:$B$1080)*(мпф1[[#This Row],[Source.Name.1]]='[1]прайс ЗПП'!$A$1:$A$1080),0),4)</f>
        <v>856.64752144057138</v>
      </c>
      <c r="J2755" s="7">
        <f>мпф1[[#This Row],[цена]]*мпф1[[#This Row],[объем]]</f>
        <v>92758.791184554575</v>
      </c>
      <c r="K2755" s="7">
        <v>590.03946244566521</v>
      </c>
      <c r="L2755" t="s">
        <v>187</v>
      </c>
    </row>
    <row r="2756" spans="1:12" x14ac:dyDescent="0.35">
      <c r="A2756" t="s">
        <v>153</v>
      </c>
      <c r="B2756" t="s">
        <v>196</v>
      </c>
      <c r="C2756" t="s">
        <v>194</v>
      </c>
      <c r="D2756">
        <f>VLOOKUP(мпф1[[#This Row],[Номенклатура]],[1]!Таблица213[[product_name]:[упаковка]],7,FALSE)</f>
        <v>744</v>
      </c>
      <c r="E2756" t="s">
        <v>92</v>
      </c>
      <c r="F2756" s="7">
        <v>3187.861774266878</v>
      </c>
      <c r="G2756" t="str">
        <f>VLOOKUP(мпф1[[#This Row],[артикул]],[1]!Таблица213[[code]:[упаковка]],4,FALSE)</f>
        <v>ОХЛ</v>
      </c>
      <c r="H2756" t="str">
        <f>VLOOKUP(мпф1[[#This Row],[артикул]],[1]!Таблица213[[code]:[упаковка]],5,FALSE)</f>
        <v>шея</v>
      </c>
      <c r="I2756" s="7" cm="1">
        <f t="array" ref="I2756">INDEX('[1]прайс ЗПП'!$A$1:$D$1080,MATCH(1,(мпф1[[#This Row],[артикул]]='[1]прайс ЗПП'!$B$1:$B$1080)*(мпф1[[#This Row],[Source.Name.1]]='[1]прайс ЗПП'!$A$1:$A$1080),0),4)</f>
        <v>350.98234482785944</v>
      </c>
      <c r="J2756" s="7">
        <f>мпф1[[#This Row],[цена]]*мпф1[[#This Row],[объем]]</f>
        <v>1118883.2005192891</v>
      </c>
      <c r="K2756" s="7">
        <v>1743.5358226651451</v>
      </c>
      <c r="L2756" t="s">
        <v>187</v>
      </c>
    </row>
    <row r="2757" spans="1:12" x14ac:dyDescent="0.35">
      <c r="A2757" t="s">
        <v>153</v>
      </c>
      <c r="B2757" t="s">
        <v>197</v>
      </c>
      <c r="C2757" t="s">
        <v>194</v>
      </c>
      <c r="D2757">
        <f>VLOOKUP(мпф1[[#This Row],[Номенклатура]],[1]!Таблица213[[product_name]:[упаковка]],7,FALSE)</f>
        <v>702</v>
      </c>
      <c r="E2757" t="s">
        <v>72</v>
      </c>
      <c r="F2757" s="7">
        <v>850.59830104405489</v>
      </c>
      <c r="G2757" t="str">
        <f>VLOOKUP(мпф1[[#This Row],[артикул]],[1]!Таблица213[[code]:[упаковка]],4,FALSE)</f>
        <v>ОХЛ</v>
      </c>
      <c r="H2757" t="str">
        <f>VLOOKUP(мпф1[[#This Row],[артикул]],[1]!Таблица213[[code]:[упаковка]],5,FALSE)</f>
        <v>тушка</v>
      </c>
      <c r="I2757" s="7" cm="1">
        <f t="array" ref="I2757">INDEX('[1]прайс ЗПП'!$A$1:$D$1080,MATCH(1,(мпф1[[#This Row],[артикул]]='[1]прайс ЗПП'!$B$1:$B$1080)*(мпф1[[#This Row],[Source.Name.1]]='[1]прайс ЗПП'!$A$1:$A$1080),0),4)</f>
        <v>801.05963658764324</v>
      </c>
      <c r="J2757" s="7">
        <f>мпф1[[#This Row],[цена]]*мпф1[[#This Row],[объем]]</f>
        <v>681379.96591641742</v>
      </c>
      <c r="K2757" s="7">
        <v>442.60827522564233</v>
      </c>
      <c r="L2757" t="s">
        <v>187</v>
      </c>
    </row>
    <row r="2758" spans="1:12" x14ac:dyDescent="0.35">
      <c r="A2758" t="s">
        <v>153</v>
      </c>
      <c r="B2758" t="s">
        <v>197</v>
      </c>
      <c r="C2758" t="s">
        <v>194</v>
      </c>
      <c r="D2758">
        <f>VLOOKUP(мпф1[[#This Row],[Номенклатура]],[1]!Таблица213[[product_name]:[упаковка]],7,FALSE)</f>
        <v>711</v>
      </c>
      <c r="E2758" t="s">
        <v>73</v>
      </c>
      <c r="F2758" s="7">
        <v>5839.1440598072932</v>
      </c>
      <c r="G2758" t="str">
        <f>VLOOKUP(мпф1[[#This Row],[артикул]],[1]!Таблица213[[code]:[упаковка]],4,FALSE)</f>
        <v>ОХЛ</v>
      </c>
      <c r="H2758" t="str">
        <f>VLOOKUP(мпф1[[#This Row],[артикул]],[1]!Таблица213[[code]:[упаковка]],5,FALSE)</f>
        <v>бедро</v>
      </c>
      <c r="I2758" s="7" cm="1">
        <f t="array" ref="I2758">INDEX('[1]прайс ЗПП'!$A$1:$D$1080,MATCH(1,(мпф1[[#This Row],[артикул]]='[1]прайс ЗПП'!$B$1:$B$1080)*(мпф1[[#This Row],[Source.Name.1]]='[1]прайс ЗПП'!$A$1:$A$1080),0),4)</f>
        <v>817.6625245970065</v>
      </c>
      <c r="J2758" s="7">
        <f>мпф1[[#This Row],[цена]]*мпф1[[#This Row],[объем]]</f>
        <v>4774449.2734276447</v>
      </c>
      <c r="K2758" s="7">
        <v>1300.0713819143234</v>
      </c>
      <c r="L2758" t="s">
        <v>187</v>
      </c>
    </row>
    <row r="2759" spans="1:12" x14ac:dyDescent="0.35">
      <c r="A2759" t="s">
        <v>153</v>
      </c>
      <c r="B2759" t="s">
        <v>197</v>
      </c>
      <c r="C2759" t="s">
        <v>194</v>
      </c>
      <c r="D2759">
        <f>VLOOKUP(мпф1[[#This Row],[Номенклатура]],[1]!Таблица213[[product_name]:[упаковка]],7,FALSE)</f>
        <v>713</v>
      </c>
      <c r="E2759" t="s">
        <v>74</v>
      </c>
      <c r="F2759" s="7">
        <v>2442.6473335291666</v>
      </c>
      <c r="G2759" t="str">
        <f>VLOOKUP(мпф1[[#This Row],[артикул]],[1]!Таблица213[[code]:[упаковка]],4,FALSE)</f>
        <v>ОХЛ</v>
      </c>
      <c r="H2759" t="str">
        <f>VLOOKUP(мпф1[[#This Row],[артикул]],[1]!Таблица213[[code]:[упаковка]],5,FALSE)</f>
        <v>голень</v>
      </c>
      <c r="I2759" s="7" cm="1">
        <f t="array" ref="I2759">INDEX('[1]прайс ЗПП'!$A$1:$D$1080,MATCH(1,(мпф1[[#This Row],[артикул]]='[1]прайс ЗПП'!$B$1:$B$1080)*(мпф1[[#This Row],[Source.Name.1]]='[1]прайс ЗПП'!$A$1:$A$1080),0),4)</f>
        <v>850.10581508849407</v>
      </c>
      <c r="J2759" s="7">
        <f>мпф1[[#This Row],[цена]]*мпф1[[#This Row],[объем]]</f>
        <v>2076508.7024435489</v>
      </c>
      <c r="K2759" s="7">
        <v>1313.3924649711353</v>
      </c>
      <c r="L2759" t="s">
        <v>187</v>
      </c>
    </row>
    <row r="2760" spans="1:12" x14ac:dyDescent="0.35">
      <c r="A2760" t="s">
        <v>153</v>
      </c>
      <c r="B2760" t="s">
        <v>197</v>
      </c>
      <c r="C2760" t="s">
        <v>194</v>
      </c>
      <c r="D2760">
        <f>VLOOKUP(мпф1[[#This Row],[Номенклатура]],[1]!Таблица213[[product_name]:[упаковка]],7,FALSE)</f>
        <v>715</v>
      </c>
      <c r="E2760" t="s">
        <v>75</v>
      </c>
      <c r="F2760" s="7">
        <v>1700.0047608108359</v>
      </c>
      <c r="G2760" t="str">
        <f>VLOOKUP(мпф1[[#This Row],[артикул]],[1]!Таблица213[[code]:[упаковка]],4,FALSE)</f>
        <v>ОХЛ</v>
      </c>
      <c r="H2760" t="str">
        <f>VLOOKUP(мпф1[[#This Row],[артикул]],[1]!Таблица213[[code]:[упаковка]],5,FALSE)</f>
        <v>крыло</v>
      </c>
      <c r="I2760" s="7" cm="1">
        <f t="array" ref="I2760">INDEX('[1]прайс ЗПП'!$A$1:$D$1080,MATCH(1,(мпф1[[#This Row],[артикул]]='[1]прайс ЗПП'!$B$1:$B$1080)*(мпф1[[#This Row],[Source.Name.1]]='[1]прайс ЗПП'!$A$1:$A$1080),0),4)</f>
        <v>835.01588089345819</v>
      </c>
      <c r="J2760" s="7">
        <f>мпф1[[#This Row],[цена]]*мпф1[[#This Row],[объем]]</f>
        <v>1419530.9728715329</v>
      </c>
      <c r="K2760" s="7">
        <v>441.90426202032637</v>
      </c>
      <c r="L2760" t="s">
        <v>187</v>
      </c>
    </row>
    <row r="2761" spans="1:12" x14ac:dyDescent="0.35">
      <c r="A2761" t="s">
        <v>153</v>
      </c>
      <c r="B2761" t="s">
        <v>197</v>
      </c>
      <c r="C2761" t="s">
        <v>194</v>
      </c>
      <c r="D2761">
        <f>VLOOKUP(мпф1[[#This Row],[Номенклатура]],[1]!Таблица213[[product_name]:[упаковка]],7,FALSE)</f>
        <v>717</v>
      </c>
      <c r="E2761" t="s">
        <v>76</v>
      </c>
      <c r="F2761" s="7">
        <v>856.24386498903755</v>
      </c>
      <c r="G2761" t="str">
        <f>VLOOKUP(мпф1[[#This Row],[артикул]],[1]!Таблица213[[code]:[упаковка]],4,FALSE)</f>
        <v>ОХЛ</v>
      </c>
      <c r="H2761" t="str">
        <f>VLOOKUP(мпф1[[#This Row],[артикул]],[1]!Таблица213[[code]:[упаковка]],5,FALSE)</f>
        <v>четвертина</v>
      </c>
      <c r="I2761" s="7" cm="1">
        <f t="array" ref="I2761">INDEX('[1]прайс ЗПП'!$A$1:$D$1080,MATCH(1,(мпф1[[#This Row],[артикул]]='[1]прайс ЗПП'!$B$1:$B$1080)*(мпф1[[#This Row],[Source.Name.1]]='[1]прайс ЗПП'!$A$1:$A$1080),0),4)</f>
        <v>800.6384755284372</v>
      </c>
      <c r="J2761" s="7">
        <f>мпф1[[#This Row],[цена]]*мпф1[[#This Row],[объем]]</f>
        <v>685541.78274539998</v>
      </c>
      <c r="K2761" s="7">
        <v>982.51485896159465</v>
      </c>
      <c r="L2761" t="s">
        <v>187</v>
      </c>
    </row>
    <row r="2762" spans="1:12" x14ac:dyDescent="0.35">
      <c r="A2762" t="s">
        <v>153</v>
      </c>
      <c r="B2762" t="s">
        <v>197</v>
      </c>
      <c r="C2762" t="s">
        <v>194</v>
      </c>
      <c r="D2762">
        <f>VLOOKUP(мпф1[[#This Row],[Номенклатура]],[1]!Таблица213[[product_name]:[упаковка]],7,FALSE)</f>
        <v>719</v>
      </c>
      <c r="E2762" t="s">
        <v>77</v>
      </c>
      <c r="F2762" s="7">
        <v>4248.2868685994554</v>
      </c>
      <c r="G2762" t="str">
        <f>VLOOKUP(мпф1[[#This Row],[артикул]],[1]!Таблица213[[code]:[упаковка]],4,FALSE)</f>
        <v>ОХЛ</v>
      </c>
      <c r="H2762" t="str">
        <f>VLOOKUP(мпф1[[#This Row],[артикул]],[1]!Таблица213[[code]:[упаковка]],5,FALSE)</f>
        <v>филе</v>
      </c>
      <c r="I2762" s="7" cm="1">
        <f t="array" ref="I2762">INDEX('[1]прайс ЗПП'!$A$1:$D$1080,MATCH(1,(мпф1[[#This Row],[артикул]]='[1]прайс ЗПП'!$B$1:$B$1080)*(мпф1[[#This Row],[Source.Name.1]]='[1]прайс ЗПП'!$A$1:$A$1080),0),4)</f>
        <v>1085.2045646753345</v>
      </c>
      <c r="J2762" s="7">
        <f>мпф1[[#This Row],[цена]]*мпф1[[#This Row],[объем]]</f>
        <v>4610260.3018544121</v>
      </c>
      <c r="K2762" s="7">
        <v>90.210846966284166</v>
      </c>
      <c r="L2762" t="s">
        <v>187</v>
      </c>
    </row>
    <row r="2763" spans="1:12" x14ac:dyDescent="0.35">
      <c r="A2763" t="s">
        <v>153</v>
      </c>
      <c r="B2763" t="s">
        <v>197</v>
      </c>
      <c r="C2763" t="s">
        <v>194</v>
      </c>
      <c r="D2763">
        <f>VLOOKUP(мпф1[[#This Row],[Номенклатура]],[1]!Таблица213[[product_name]:[упаковка]],7,FALSE)</f>
        <v>725</v>
      </c>
      <c r="E2763" t="s">
        <v>78</v>
      </c>
      <c r="F2763" s="7">
        <v>1586.4954703229359</v>
      </c>
      <c r="G2763" t="str">
        <f>VLOOKUP(мпф1[[#This Row],[артикул]],[1]!Таблица213[[code]:[упаковка]],4,FALSE)</f>
        <v>ОХЛ</v>
      </c>
      <c r="H2763" t="str">
        <f>VLOOKUP(мпф1[[#This Row],[артикул]],[1]!Таблица213[[code]:[упаковка]],5,FALSE)</f>
        <v>грудка</v>
      </c>
      <c r="I2763" s="7" cm="1">
        <f t="array" ref="I2763">INDEX('[1]прайс ЗПП'!$A$1:$D$1080,MATCH(1,(мпф1[[#This Row],[артикул]]='[1]прайс ЗПП'!$B$1:$B$1080)*(мпф1[[#This Row],[Source.Name.1]]='[1]прайс ЗПП'!$A$1:$A$1080),0),4)</f>
        <v>866.88872982978717</v>
      </c>
      <c r="J2763" s="7">
        <f>мпф1[[#This Row],[цена]]*мпф1[[#This Row],[объем]]</f>
        <v>1375315.0431489607</v>
      </c>
      <c r="K2763" s="7">
        <v>5077.8</v>
      </c>
      <c r="L2763" t="s">
        <v>187</v>
      </c>
    </row>
    <row r="2764" spans="1:12" x14ac:dyDescent="0.35">
      <c r="A2764" t="s">
        <v>153</v>
      </c>
      <c r="B2764" t="s">
        <v>197</v>
      </c>
      <c r="C2764" t="s">
        <v>194</v>
      </c>
      <c r="D2764">
        <f>VLOOKUP(мпф1[[#This Row],[Номенклатура]],[1]!Таблица213[[product_name]:[упаковка]],7,FALSE)</f>
        <v>29</v>
      </c>
      <c r="E2764" t="s">
        <v>79</v>
      </c>
      <c r="F2764" s="7">
        <v>530.47391586744527</v>
      </c>
      <c r="G2764" t="str">
        <f>VLOOKUP(мпф1[[#This Row],[артикул]],[1]!Таблица213[[code]:[упаковка]],4,FALSE)</f>
        <v>ОХЛ</v>
      </c>
      <c r="H2764" t="str">
        <f>VLOOKUP(мпф1[[#This Row],[артикул]],[1]!Таблица213[[code]:[упаковка]],5,FALSE)</f>
        <v>табак</v>
      </c>
      <c r="I2764" s="7" cm="1">
        <f t="array" ref="I2764">INDEX('[1]прайс ЗПП'!$A$1:$D$1080,MATCH(1,(мпф1[[#This Row],[артикул]]='[1]прайс ЗПП'!$B$1:$B$1080)*(мпф1[[#This Row],[Source.Name.1]]='[1]прайс ЗПП'!$A$1:$A$1080),0),4)</f>
        <v>758.87469332072919</v>
      </c>
      <c r="J2764" s="7">
        <f>мпф1[[#This Row],[цена]]*мпф1[[#This Row],[объем]]</f>
        <v>402563.23021855386</v>
      </c>
      <c r="K2764" s="7">
        <v>915.30000000000007</v>
      </c>
      <c r="L2764" t="s">
        <v>187</v>
      </c>
    </row>
    <row r="2765" spans="1:12" x14ac:dyDescent="0.35">
      <c r="A2765" t="s">
        <v>153</v>
      </c>
      <c r="B2765" t="s">
        <v>197</v>
      </c>
      <c r="C2765" t="s">
        <v>194</v>
      </c>
      <c r="D2765">
        <f>VLOOKUP(мпф1[[#This Row],[Номенклатура]],[1]!Таблица213[[product_name]:[упаковка]],7,FALSE)</f>
        <v>30</v>
      </c>
      <c r="E2765" t="s">
        <v>80</v>
      </c>
      <c r="F2765" s="7">
        <v>2121.8956634697811</v>
      </c>
      <c r="G2765" t="str">
        <f>VLOOKUP(мпф1[[#This Row],[артикул]],[1]!Таблица213[[code]:[упаковка]],4,FALSE)</f>
        <v>ОХЛ</v>
      </c>
      <c r="H2765" t="str">
        <f>VLOOKUP(мпф1[[#This Row],[артикул]],[1]!Таблица213[[code]:[упаковка]],5,FALSE)</f>
        <v>рагу</v>
      </c>
      <c r="I2765" s="7" cm="1">
        <f t="array" ref="I2765">INDEX('[1]прайс ЗПП'!$A$1:$D$1080,MATCH(1,(мпф1[[#This Row],[артикул]]='[1]прайс ЗПП'!$B$1:$B$1080)*(мпф1[[#This Row],[Source.Name.1]]='[1]прайс ЗПП'!$A$1:$A$1080),0),4)</f>
        <v>714.38712156939914</v>
      </c>
      <c r="J2765" s="7">
        <f>мпф1[[#This Row],[цена]]*мпф1[[#This Row],[объем]]</f>
        <v>1515854.9352967674</v>
      </c>
      <c r="K2765" s="7">
        <v>2432.88</v>
      </c>
      <c r="L2765" t="s">
        <v>187</v>
      </c>
    </row>
    <row r="2766" spans="1:12" x14ac:dyDescent="0.35">
      <c r="A2766" t="s">
        <v>153</v>
      </c>
      <c r="B2766" t="s">
        <v>197</v>
      </c>
      <c r="C2766" t="s">
        <v>194</v>
      </c>
      <c r="D2766">
        <f>VLOOKUP(мпф1[[#This Row],[Номенклатура]],[1]!Таблица213[[product_name]:[упаковка]],7,FALSE)</f>
        <v>781</v>
      </c>
      <c r="E2766" t="s">
        <v>188</v>
      </c>
      <c r="F2766" s="7">
        <v>1599.0537136761086</v>
      </c>
      <c r="G2766" t="str">
        <f>VLOOKUP(мпф1[[#This Row],[артикул]],[1]!Таблица213[[code]:[упаковка]],4,FALSE)</f>
        <v>ОХЛ</v>
      </c>
      <c r="H2766" t="str">
        <f>VLOOKUP(мпф1[[#This Row],[артикул]],[1]!Таблица213[[code]:[упаковка]],5,FALSE)</f>
        <v>спинка</v>
      </c>
      <c r="I2766" s="7" cm="1">
        <f t="array" ref="I2766">INDEX('[1]прайс ЗПП'!$A$1:$D$1080,MATCH(1,(мпф1[[#This Row],[артикул]]='[1]прайс ЗПП'!$B$1:$B$1080)*(мпф1[[#This Row],[Source.Name.1]]='[1]прайс ЗПП'!$A$1:$A$1080),0),4)</f>
        <v>365.5711496389743</v>
      </c>
      <c r="J2766" s="7">
        <f>мпф1[[#This Row],[цена]]*мпф1[[#This Row],[объем]]</f>
        <v>584567.90444304631</v>
      </c>
      <c r="K2766" s="7">
        <v>1518.66</v>
      </c>
      <c r="L2766" t="s">
        <v>187</v>
      </c>
    </row>
    <row r="2767" spans="1:12" x14ac:dyDescent="0.35">
      <c r="A2767" t="s">
        <v>153</v>
      </c>
      <c r="B2767" t="s">
        <v>197</v>
      </c>
      <c r="C2767" t="s">
        <v>194</v>
      </c>
      <c r="D2767">
        <f>VLOOKUP(мпф1[[#This Row],[Номенклатура]],[1]!Таблица213[[product_name]:[упаковка]],7,FALSE)</f>
        <v>731</v>
      </c>
      <c r="E2767" t="s">
        <v>81</v>
      </c>
      <c r="F2767" s="7">
        <v>846.35224636608984</v>
      </c>
      <c r="G2767" t="str">
        <f>VLOOKUP(мпф1[[#This Row],[артикул]],[1]!Таблица213[[code]:[упаковка]],4,FALSE)</f>
        <v>ОХЛ</v>
      </c>
      <c r="H2767" t="str">
        <f>VLOOKUP(мпф1[[#This Row],[артикул]],[1]!Таблица213[[code]:[упаковка]],5,FALSE)</f>
        <v>желудки</v>
      </c>
      <c r="I2767" s="7" cm="1">
        <f t="array" ref="I2767">INDEX('[1]прайс ЗПП'!$A$1:$D$1080,MATCH(1,(мпф1[[#This Row],[артикул]]='[1]прайс ЗПП'!$B$1:$B$1080)*(мпф1[[#This Row],[Source.Name.1]]='[1]прайс ЗПП'!$A$1:$A$1080),0),4)</f>
        <v>542.28973391121701</v>
      </c>
      <c r="J2767" s="7">
        <f>мпф1[[#This Row],[цена]]*мпф1[[#This Row],[объем]]</f>
        <v>458968.13447702763</v>
      </c>
      <c r="K2767" s="7">
        <v>806.42000000000007</v>
      </c>
      <c r="L2767" t="s">
        <v>187</v>
      </c>
    </row>
    <row r="2768" spans="1:12" x14ac:dyDescent="0.35">
      <c r="A2768" t="s">
        <v>153</v>
      </c>
      <c r="B2768" t="s">
        <v>197</v>
      </c>
      <c r="C2768" t="s">
        <v>194</v>
      </c>
      <c r="D2768">
        <f>VLOOKUP(мпф1[[#This Row],[Номенклатура]],[1]!Таблица213[[product_name]:[упаковка]],7,FALSE)</f>
        <v>733</v>
      </c>
      <c r="E2768" t="s">
        <v>82</v>
      </c>
      <c r="F2768" s="7">
        <v>856.24386498903755</v>
      </c>
      <c r="G2768" t="str">
        <f>VLOOKUP(мпф1[[#This Row],[артикул]],[1]!Таблица213[[code]:[упаковка]],4,FALSE)</f>
        <v>ОХЛ</v>
      </c>
      <c r="H2768" t="str">
        <f>VLOOKUP(мпф1[[#This Row],[артикул]],[1]!Таблица213[[code]:[упаковка]],5,FALSE)</f>
        <v>печень</v>
      </c>
      <c r="I2768" s="7" cm="1">
        <f t="array" ref="I2768">INDEX('[1]прайс ЗПП'!$A$1:$D$1080,MATCH(1,(мпф1[[#This Row],[артикул]]='[1]прайс ЗПП'!$B$1:$B$1080)*(мпф1[[#This Row],[Source.Name.1]]='[1]прайс ЗПП'!$A$1:$A$1080),0),4)</f>
        <v>516.37476574634809</v>
      </c>
      <c r="J2768" s="7">
        <f>мпф1[[#This Row],[цена]]*мпф1[[#This Row],[объем]]</f>
        <v>442142.72520546196</v>
      </c>
      <c r="K2768" s="7">
        <v>302.39999999999998</v>
      </c>
      <c r="L2768" t="s">
        <v>187</v>
      </c>
    </row>
    <row r="2769" spans="1:12" x14ac:dyDescent="0.35">
      <c r="A2769" t="s">
        <v>153</v>
      </c>
      <c r="B2769" t="s">
        <v>197</v>
      </c>
      <c r="C2769" t="s">
        <v>194</v>
      </c>
      <c r="D2769">
        <f>VLOOKUP(мпф1[[#This Row],[Номенклатура]],[1]!Таблица213[[product_name]:[упаковка]],7,FALSE)</f>
        <v>735</v>
      </c>
      <c r="E2769" t="s">
        <v>83</v>
      </c>
      <c r="F2769" s="7">
        <v>576.80872948230967</v>
      </c>
      <c r="G2769" t="str">
        <f>VLOOKUP(мпф1[[#This Row],[артикул]],[1]!Таблица213[[code]:[упаковка]],4,FALSE)</f>
        <v>ОХЛ</v>
      </c>
      <c r="H2769" t="str">
        <f>VLOOKUP(мпф1[[#This Row],[артикул]],[1]!Таблица213[[code]:[упаковка]],5,FALSE)</f>
        <v>сердце</v>
      </c>
      <c r="I2769" s="7" cm="1">
        <f t="array" ref="I2769">INDEX('[1]прайс ЗПП'!$A$1:$D$1080,MATCH(1,(мпф1[[#This Row],[артикул]]='[1]прайс ЗПП'!$B$1:$B$1080)*(мпф1[[#This Row],[Source.Name.1]]='[1]прайс ЗПП'!$A$1:$A$1080),0),4)</f>
        <v>874.31230900712865</v>
      </c>
      <c r="J2769" s="7">
        <f>мпф1[[#This Row],[цена]]*мпф1[[#This Row],[объем]]</f>
        <v>504310.97212914639</v>
      </c>
      <c r="K2769" s="7">
        <v>2335.5</v>
      </c>
      <c r="L2769" t="s">
        <v>187</v>
      </c>
    </row>
    <row r="2770" spans="1:12" x14ac:dyDescent="0.35">
      <c r="A2770" t="s">
        <v>153</v>
      </c>
      <c r="B2770" t="s">
        <v>197</v>
      </c>
      <c r="C2770" t="s">
        <v>194</v>
      </c>
      <c r="D2770">
        <f>VLOOKUP(мпф1[[#This Row],[Номенклатура]],[1]!Таблица213[[product_name]:[упаковка]],7,FALSE)</f>
        <v>204</v>
      </c>
      <c r="E2770" t="s">
        <v>84</v>
      </c>
      <c r="F2770" s="7">
        <v>1911.8555007091925</v>
      </c>
      <c r="G2770" t="str">
        <f>VLOOKUP(мпф1[[#This Row],[артикул]],[1]!Таблица213[[code]:[упаковка]],4,FALSE)</f>
        <v>ОХЛ</v>
      </c>
      <c r="H2770" t="str">
        <f>VLOOKUP(мпф1[[#This Row],[артикул]],[1]!Таблица213[[code]:[упаковка]],5,FALSE)</f>
        <v>крыло</v>
      </c>
      <c r="I2770" s="7" cm="1">
        <f t="array" ref="I2770">INDEX('[1]прайс ЗПП'!$A$1:$D$1080,MATCH(1,(мпф1[[#This Row],[артикул]]='[1]прайс ЗПП'!$B$1:$B$1080)*(мпф1[[#This Row],[Source.Name.1]]='[1]прайс ЗПП'!$A$1:$A$1080),0),4)</f>
        <v>851.50169777110875</v>
      </c>
      <c r="J2770" s="7">
        <f>мпф1[[#This Row],[цена]]*мпф1[[#This Row],[объем]]</f>
        <v>1627948.2047469106</v>
      </c>
      <c r="K2770" s="7">
        <v>406.46999999999997</v>
      </c>
      <c r="L2770" t="s">
        <v>187</v>
      </c>
    </row>
    <row r="2771" spans="1:12" x14ac:dyDescent="0.35">
      <c r="A2771" t="s">
        <v>153</v>
      </c>
      <c r="B2771" t="s">
        <v>197</v>
      </c>
      <c r="C2771" t="s">
        <v>194</v>
      </c>
      <c r="D2771">
        <f>VLOOKUP(мпф1[[#This Row],[Номенклатура]],[1]!Таблица213[[product_name]:[упаковка]],7,FALSE)</f>
        <v>959</v>
      </c>
      <c r="E2771" t="s">
        <v>85</v>
      </c>
      <c r="F2771" s="7">
        <v>524.01663755575703</v>
      </c>
      <c r="G2771" t="str">
        <f>VLOOKUP(мпф1[[#This Row],[артикул]],[1]!Таблица213[[code]:[упаковка]],4,FALSE)</f>
        <v>ОХЛ</v>
      </c>
      <c r="H2771" t="str">
        <f>VLOOKUP(мпф1[[#This Row],[артикул]],[1]!Таблица213[[code]:[упаковка]],5,FALSE)</f>
        <v>табак</v>
      </c>
      <c r="I2771" s="7" cm="1">
        <f t="array" ref="I2771">INDEX('[1]прайс ЗПП'!$A$1:$D$1080,MATCH(1,(мпф1[[#This Row],[артикул]]='[1]прайс ЗПП'!$B$1:$B$1080)*(мпф1[[#This Row],[Source.Name.1]]='[1]прайс ЗПП'!$A$1:$A$1080),0),4)</f>
        <v>683.37273840673231</v>
      </c>
      <c r="J2771" s="7">
        <f>мпф1[[#This Row],[цена]]*мпф1[[#This Row],[объем]]</f>
        <v>358098.68457716581</v>
      </c>
      <c r="K2771" s="7">
        <v>106.2</v>
      </c>
      <c r="L2771" t="s">
        <v>187</v>
      </c>
    </row>
    <row r="2772" spans="1:12" x14ac:dyDescent="0.35">
      <c r="A2772" t="s">
        <v>153</v>
      </c>
      <c r="B2772" t="s">
        <v>197</v>
      </c>
      <c r="C2772" t="s">
        <v>194</v>
      </c>
      <c r="D2772">
        <f>VLOOKUP(мпф1[[#This Row],[Номенклатура]],[1]!Таблица213[[product_name]:[упаковка]],7,FALSE)</f>
        <v>952</v>
      </c>
      <c r="E2772" t="s">
        <v>86</v>
      </c>
      <c r="F2772" s="7">
        <v>1487.5248328808832</v>
      </c>
      <c r="G2772" t="str">
        <f>VLOOKUP(мпф1[[#This Row],[артикул]],[1]!Таблица213[[code]:[упаковка]],4,FALSE)</f>
        <v>ОХЛ</v>
      </c>
      <c r="H2772" t="str">
        <f>VLOOKUP(мпф1[[#This Row],[артикул]],[1]!Таблица213[[code]:[упаковка]],5,FALSE)</f>
        <v>голень</v>
      </c>
      <c r="I2772" s="7" cm="1">
        <f t="array" ref="I2772">INDEX('[1]прайс ЗПП'!$A$1:$D$1080,MATCH(1,(мпф1[[#This Row],[артикул]]='[1]прайс ЗПП'!$B$1:$B$1080)*(мпф1[[#This Row],[Source.Name.1]]='[1]прайс ЗПП'!$A$1:$A$1080),0),4)</f>
        <v>893.5902726823731</v>
      </c>
      <c r="J2772" s="7">
        <f>мпф1[[#This Row],[цена]]*мпф1[[#This Row],[объем]]</f>
        <v>1329237.72103583</v>
      </c>
      <c r="K2772" s="7">
        <v>1215.4000000000001</v>
      </c>
      <c r="L2772" t="s">
        <v>187</v>
      </c>
    </row>
    <row r="2773" spans="1:12" x14ac:dyDescent="0.35">
      <c r="A2773" t="s">
        <v>153</v>
      </c>
      <c r="B2773" t="s">
        <v>197</v>
      </c>
      <c r="C2773" t="s">
        <v>194</v>
      </c>
      <c r="D2773">
        <f>VLOOKUP(мпф1[[#This Row],[Номенклатура]],[1]!Таблица213[[product_name]:[упаковка]],7,FALSE)</f>
        <v>953</v>
      </c>
      <c r="E2773" s="22" t="s">
        <v>87</v>
      </c>
      <c r="F2773" s="7">
        <v>1591.4460425562302</v>
      </c>
      <c r="G2773" t="str">
        <f>VLOOKUP(мпф1[[#This Row],[артикул]],[1]!Таблица213[[code]:[упаковка]],4,FALSE)</f>
        <v>ОХЛ</v>
      </c>
      <c r="H2773" t="str">
        <f>VLOOKUP(мпф1[[#This Row],[артикул]],[1]!Таблица213[[code]:[упаковка]],5,FALSE)</f>
        <v>бедро</v>
      </c>
      <c r="I2773" s="7" cm="1">
        <f t="array" ref="I2773">INDEX('[1]прайс ЗПП'!$A$1:$D$1080,MATCH(1,(мпф1[[#This Row],[артикул]]='[1]прайс ЗПП'!$B$1:$B$1080)*(мпф1[[#This Row],[Source.Name.1]]='[1]прайс ЗПП'!$A$1:$A$1080),0),4)</f>
        <v>908.058875655311</v>
      </c>
      <c r="J2773" s="7">
        <f>мпф1[[#This Row],[цена]]*мпф1[[#This Row],[объем]]</f>
        <v>1445126.7040697045</v>
      </c>
      <c r="K2773" s="7">
        <v>704.90000000000009</v>
      </c>
      <c r="L2773" t="s">
        <v>187</v>
      </c>
    </row>
    <row r="2774" spans="1:12" x14ac:dyDescent="0.35">
      <c r="A2774" t="s">
        <v>153</v>
      </c>
      <c r="B2774" t="s">
        <v>197</v>
      </c>
      <c r="C2774" t="s">
        <v>194</v>
      </c>
      <c r="D2774">
        <f>VLOOKUP(мпф1[[#This Row],[Номенклатура]],[1]!Таблица213[[product_name]:[упаковка]],7,FALSE)</f>
        <v>954</v>
      </c>
      <c r="E2774" t="s">
        <v>191</v>
      </c>
      <c r="F2774" s="7">
        <v>531.03782018161007</v>
      </c>
      <c r="G2774" t="str">
        <f>VLOOKUP(мпф1[[#This Row],[артикул]],[1]!Таблица213[[code]:[упаковка]],4,FALSE)</f>
        <v>ОХЛ</v>
      </c>
      <c r="H2774" t="str">
        <f>VLOOKUP(мпф1[[#This Row],[артикул]],[1]!Таблица213[[code]:[упаковка]],5,FALSE)</f>
        <v>филе</v>
      </c>
      <c r="I2774" s="7" cm="1">
        <f t="array" ref="I2774">INDEX('[1]прайс ЗПП'!$A$1:$D$1080,MATCH(1,(мпф1[[#This Row],[артикул]]='[1]прайс ЗПП'!$B$1:$B$1080)*(мпф1[[#This Row],[Source.Name.1]]='[1]прайс ЗПП'!$A$1:$A$1080),0),4)</f>
        <v>1100.5353237189711</v>
      </c>
      <c r="J2774" s="7">
        <f>мпф1[[#This Row],[цена]]*мпф1[[#This Row],[объем]]</f>
        <v>584425.87934058497</v>
      </c>
      <c r="K2774" s="7">
        <v>502.895212712079</v>
      </c>
      <c r="L2774" t="s">
        <v>187</v>
      </c>
    </row>
    <row r="2775" spans="1:12" x14ac:dyDescent="0.35">
      <c r="A2775" t="s">
        <v>153</v>
      </c>
      <c r="B2775" t="s">
        <v>197</v>
      </c>
      <c r="C2775" t="s">
        <v>194</v>
      </c>
      <c r="D2775">
        <f>VLOOKUP(мпф1[[#This Row],[Номенклатура]],[1]!Таблица213[[product_name]:[упаковка]],7,FALSE)</f>
        <v>205</v>
      </c>
      <c r="E2775" t="s">
        <v>88</v>
      </c>
      <c r="F2775" s="7">
        <v>1384.5996450420239</v>
      </c>
      <c r="G2775" t="str">
        <f>VLOOKUP(мпф1[[#This Row],[артикул]],[1]!Таблица213[[code]:[упаковка]],4,FALSE)</f>
        <v>ОХЛ</v>
      </c>
      <c r="H2775" t="str">
        <f>VLOOKUP(мпф1[[#This Row],[артикул]],[1]!Таблица213[[code]:[упаковка]],5,FALSE)</f>
        <v>рагу</v>
      </c>
      <c r="I2775" s="7" cm="1">
        <f t="array" ref="I2775">INDEX('[1]прайс ЗПП'!$A$1:$D$1080,MATCH(1,(мпф1[[#This Row],[артикул]]='[1]прайс ЗПП'!$B$1:$B$1080)*(мпф1[[#This Row],[Source.Name.1]]='[1]прайс ЗПП'!$A$1:$A$1080),0),4)</f>
        <v>603.7807486671885</v>
      </c>
      <c r="J2775" s="7">
        <f>мпф1[[#This Row],[цена]]*мпф1[[#This Row],[объем]]</f>
        <v>835994.61028779659</v>
      </c>
      <c r="K2775" s="7">
        <v>604.79999999999995</v>
      </c>
      <c r="L2775" t="s">
        <v>187</v>
      </c>
    </row>
    <row r="2776" spans="1:12" x14ac:dyDescent="0.35">
      <c r="A2776" t="s">
        <v>153</v>
      </c>
      <c r="B2776" t="s">
        <v>197</v>
      </c>
      <c r="C2776" t="s">
        <v>194</v>
      </c>
      <c r="D2776">
        <f>VLOOKUP(мпф1[[#This Row],[Номенклатура]],[1]!Таблица213[[product_name]:[упаковка]],7,FALSE)</f>
        <v>960</v>
      </c>
      <c r="E2776" t="s">
        <v>189</v>
      </c>
      <c r="F2776" s="7">
        <v>108.28116449641718</v>
      </c>
      <c r="G2776" t="str">
        <f>VLOOKUP(мпф1[[#This Row],[артикул]],[1]!Таблица213[[code]:[упаковка]],4,FALSE)</f>
        <v>ОХЛ</v>
      </c>
      <c r="H2776" t="str">
        <f>VLOOKUP(мпф1[[#This Row],[артикул]],[1]!Таблица213[[code]:[упаковка]],5,FALSE)</f>
        <v>крыло</v>
      </c>
      <c r="I2776" s="7" cm="1">
        <f t="array" ref="I2776">INDEX('[1]прайс ЗПП'!$A$1:$D$1080,MATCH(1,(мпф1[[#This Row],[артикул]]='[1]прайс ЗПП'!$B$1:$B$1080)*(мпф1[[#This Row],[Source.Name.1]]='[1]прайс ЗПП'!$A$1:$A$1080),0),4)</f>
        <v>856.64752144057138</v>
      </c>
      <c r="J2776" s="7">
        <f>мпф1[[#This Row],[цена]]*мпф1[[#This Row],[объем]]</f>
        <v>92758.791184554575</v>
      </c>
      <c r="K2776" s="7">
        <v>493.70648898514844</v>
      </c>
      <c r="L2776" t="s">
        <v>187</v>
      </c>
    </row>
    <row r="2777" spans="1:12" x14ac:dyDescent="0.35">
      <c r="A2777" t="s">
        <v>153</v>
      </c>
      <c r="B2777" t="s">
        <v>197</v>
      </c>
      <c r="C2777" t="s">
        <v>194</v>
      </c>
      <c r="D2777">
        <f>VLOOKUP(мпф1[[#This Row],[Номенклатура]],[1]!Таблица213[[product_name]:[упаковка]],7,FALSE)</f>
        <v>744</v>
      </c>
      <c r="E2777" t="s">
        <v>92</v>
      </c>
      <c r="F2777" s="7">
        <v>5308.7119629320332</v>
      </c>
      <c r="G2777" t="str">
        <f>VLOOKUP(мпф1[[#This Row],[артикул]],[1]!Таблица213[[code]:[упаковка]],4,FALSE)</f>
        <v>ОХЛ</v>
      </c>
      <c r="H2777" t="str">
        <f>VLOOKUP(мпф1[[#This Row],[артикул]],[1]!Таблица213[[code]:[упаковка]],5,FALSE)</f>
        <v>шея</v>
      </c>
      <c r="I2777" s="7" cm="1">
        <f t="array" ref="I2777">INDEX('[1]прайс ЗПП'!$A$1:$D$1080,MATCH(1,(мпф1[[#This Row],[артикул]]='[1]прайс ЗПП'!$B$1:$B$1080)*(мпф1[[#This Row],[Source.Name.1]]='[1]прайс ЗПП'!$A$1:$A$1080),0),4)</f>
        <v>350.98234482785944</v>
      </c>
      <c r="J2777" s="7">
        <f>мпф1[[#This Row],[цена]]*мпф1[[#This Row],[объем]]</f>
        <v>1863264.1727655935</v>
      </c>
      <c r="K2777" s="7">
        <v>608.48230052743327</v>
      </c>
      <c r="L2777" t="s">
        <v>187</v>
      </c>
    </row>
    <row r="2778" spans="1:12" x14ac:dyDescent="0.35">
      <c r="A2778" t="s">
        <v>153</v>
      </c>
      <c r="B2778" t="s">
        <v>198</v>
      </c>
      <c r="C2778" t="s">
        <v>194</v>
      </c>
      <c r="D2778">
        <f>VLOOKUP(мпф1[[#This Row],[Номенклатура]],[1]!Таблица213[[product_name]:[упаковка]],7,FALSE)</f>
        <v>702</v>
      </c>
      <c r="E2778" t="s">
        <v>72</v>
      </c>
      <c r="F2778" s="7">
        <v>956.92308867456188</v>
      </c>
      <c r="G2778" t="str">
        <f>VLOOKUP(мпф1[[#This Row],[артикул]],[1]!Таблица213[[code]:[упаковка]],4,FALSE)</f>
        <v>ОХЛ</v>
      </c>
      <c r="H2778" t="str">
        <f>VLOOKUP(мпф1[[#This Row],[артикул]],[1]!Таблица213[[code]:[упаковка]],5,FALSE)</f>
        <v>тушка</v>
      </c>
      <c r="I2778" s="7" cm="1">
        <f t="array" ref="I2778">INDEX('[1]прайс ЗПП'!$A$1:$D$1080,MATCH(1,(мпф1[[#This Row],[артикул]]='[1]прайс ЗПП'!$B$1:$B$1080)*(мпф1[[#This Row],[Source.Name.1]]='[1]прайс ЗПП'!$A$1:$A$1080),0),4)</f>
        <v>801.05963658764324</v>
      </c>
      <c r="J2778" s="7">
        <f>мпф1[[#This Row],[цена]]*мпф1[[#This Row],[объем]]</f>
        <v>766552.46165596962</v>
      </c>
      <c r="K2778" s="7">
        <v>433.35712730477445</v>
      </c>
      <c r="L2778" t="s">
        <v>187</v>
      </c>
    </row>
    <row r="2779" spans="1:12" x14ac:dyDescent="0.35">
      <c r="A2779" t="s">
        <v>153</v>
      </c>
      <c r="B2779" t="s">
        <v>198</v>
      </c>
      <c r="C2779" t="s">
        <v>194</v>
      </c>
      <c r="D2779">
        <f>VLOOKUP(мпф1[[#This Row],[Номенклатура]],[1]!Таблица213[[product_name]:[упаковка]],7,FALSE)</f>
        <v>711</v>
      </c>
      <c r="E2779" t="s">
        <v>73</v>
      </c>
      <c r="F2779" s="7">
        <v>2543.5147426795238</v>
      </c>
      <c r="G2779" t="str">
        <f>VLOOKUP(мпф1[[#This Row],[артикул]],[1]!Таблица213[[code]:[упаковка]],4,FALSE)</f>
        <v>ОХЛ</v>
      </c>
      <c r="H2779" t="str">
        <f>VLOOKUP(мпф1[[#This Row],[артикул]],[1]!Таблица213[[code]:[упаковка]],5,FALSE)</f>
        <v>бедро</v>
      </c>
      <c r="I2779" s="7" cm="1">
        <f t="array" ref="I2779">INDEX('[1]прайс ЗПП'!$A$1:$D$1080,MATCH(1,(мпф1[[#This Row],[артикул]]='[1]прайс ЗПП'!$B$1:$B$1080)*(мпф1[[#This Row],[Source.Name.1]]='[1]прайс ЗПП'!$A$1:$A$1080),0),4)</f>
        <v>817.6625245970065</v>
      </c>
      <c r="J2779" s="7">
        <f>мпф1[[#This Row],[цена]]*мпф1[[#This Row],[объем]]</f>
        <v>2079736.6858490447</v>
      </c>
      <c r="K2779" s="7">
        <v>437.79748832371172</v>
      </c>
      <c r="L2779" t="s">
        <v>187</v>
      </c>
    </row>
    <row r="2780" spans="1:12" x14ac:dyDescent="0.35">
      <c r="A2780" t="s">
        <v>153</v>
      </c>
      <c r="B2780" t="s">
        <v>198</v>
      </c>
      <c r="C2780" t="s">
        <v>194</v>
      </c>
      <c r="D2780">
        <f>VLOOKUP(мпф1[[#This Row],[Номенклатура]],[1]!Таблица213[[product_name]:[упаковка]],7,FALSE)</f>
        <v>713</v>
      </c>
      <c r="E2780" t="s">
        <v>74</v>
      </c>
      <c r="F2780" s="7">
        <v>1587.7207667939583</v>
      </c>
      <c r="G2780" t="str">
        <f>VLOOKUP(мпф1[[#This Row],[артикул]],[1]!Таблица213[[code]:[упаковка]],4,FALSE)</f>
        <v>ОХЛ</v>
      </c>
      <c r="H2780" t="str">
        <f>VLOOKUP(мпф1[[#This Row],[артикул]],[1]!Таблица213[[code]:[упаковка]],5,FALSE)</f>
        <v>голень</v>
      </c>
      <c r="I2780" s="7" cm="1">
        <f t="array" ref="I2780">INDEX('[1]прайс ЗПП'!$A$1:$D$1080,MATCH(1,(мпф1[[#This Row],[артикул]]='[1]прайс ЗПП'!$B$1:$B$1080)*(мпф1[[#This Row],[Source.Name.1]]='[1]прайс ЗПП'!$A$1:$A$1080),0),4)</f>
        <v>850.10581508849407</v>
      </c>
      <c r="J2780" s="7">
        <f>мпф1[[#This Row],[цена]]*мпф1[[#This Row],[объем]]</f>
        <v>1349730.6565883067</v>
      </c>
      <c r="K2780" s="7">
        <v>751.92463696040409</v>
      </c>
      <c r="L2780" t="s">
        <v>187</v>
      </c>
    </row>
    <row r="2781" spans="1:12" x14ac:dyDescent="0.35">
      <c r="A2781" t="s">
        <v>153</v>
      </c>
      <c r="B2781" t="s">
        <v>198</v>
      </c>
      <c r="C2781" t="s">
        <v>194</v>
      </c>
      <c r="D2781">
        <f>VLOOKUP(мпф1[[#This Row],[Номенклатура]],[1]!Таблица213[[product_name]:[упаковка]],7,FALSE)</f>
        <v>715</v>
      </c>
      <c r="E2781" t="s">
        <v>75</v>
      </c>
      <c r="F2781" s="7">
        <v>760.16473044386964</v>
      </c>
      <c r="G2781" t="str">
        <f>VLOOKUP(мпф1[[#This Row],[артикул]],[1]!Таблица213[[code]:[упаковка]],4,FALSE)</f>
        <v>ОХЛ</v>
      </c>
      <c r="H2781" t="str">
        <f>VLOOKUP(мпф1[[#This Row],[артикул]],[1]!Таблица213[[code]:[упаковка]],5,FALSE)</f>
        <v>крыло</v>
      </c>
      <c r="I2781" s="7" cm="1">
        <f t="array" ref="I2781">INDEX('[1]прайс ЗПП'!$A$1:$D$1080,MATCH(1,(мпф1[[#This Row],[артикул]]='[1]прайс ЗПП'!$B$1:$B$1080)*(мпф1[[#This Row],[Source.Name.1]]='[1]прайс ЗПП'!$A$1:$A$1080),0),4)</f>
        <v>835.01588089345819</v>
      </c>
      <c r="J2781" s="7">
        <f>мпф1[[#This Row],[цена]]*мпф1[[#This Row],[объем]]</f>
        <v>634749.62201572605</v>
      </c>
      <c r="K2781" s="7">
        <v>90.210846966284166</v>
      </c>
      <c r="L2781" t="s">
        <v>187</v>
      </c>
    </row>
    <row r="2782" spans="1:12" x14ac:dyDescent="0.35">
      <c r="A2782" t="s">
        <v>153</v>
      </c>
      <c r="B2782" t="s">
        <v>198</v>
      </c>
      <c r="C2782" t="s">
        <v>194</v>
      </c>
      <c r="D2782">
        <f>VLOOKUP(мпф1[[#This Row],[Номенклатура]],[1]!Таблица213[[product_name]:[упаковка]],7,FALSE)</f>
        <v>717</v>
      </c>
      <c r="E2782" t="s">
        <v>76</v>
      </c>
      <c r="F2782" s="7">
        <v>316.15158091902924</v>
      </c>
      <c r="G2782" t="str">
        <f>VLOOKUP(мпф1[[#This Row],[артикул]],[1]!Таблица213[[code]:[упаковка]],4,FALSE)</f>
        <v>ОХЛ</v>
      </c>
      <c r="H2782" t="str">
        <f>VLOOKUP(мпф1[[#This Row],[артикул]],[1]!Таблица213[[code]:[упаковка]],5,FALSE)</f>
        <v>четвертина</v>
      </c>
      <c r="I2782" s="7" cm="1">
        <f t="array" ref="I2782">INDEX('[1]прайс ЗПП'!$A$1:$D$1080,MATCH(1,(мпф1[[#This Row],[артикул]]='[1]прайс ЗПП'!$B$1:$B$1080)*(мпф1[[#This Row],[Source.Name.1]]='[1]прайс ЗПП'!$A$1:$A$1080),0),4)</f>
        <v>800.6384755284372</v>
      </c>
      <c r="J2782" s="7">
        <f>мпф1[[#This Row],[цена]]*мпф1[[#This Row],[объем]]</f>
        <v>253123.11978291694</v>
      </c>
      <c r="K2782" s="7">
        <v>2028.6</v>
      </c>
      <c r="L2782" t="s">
        <v>187</v>
      </c>
    </row>
    <row r="2783" spans="1:12" x14ac:dyDescent="0.35">
      <c r="A2783" t="s">
        <v>153</v>
      </c>
      <c r="B2783" t="s">
        <v>198</v>
      </c>
      <c r="C2783" t="s">
        <v>194</v>
      </c>
      <c r="D2783">
        <f>VLOOKUP(мпф1[[#This Row],[Номенклатура]],[1]!Таблица213[[product_name]:[упаковка]],7,FALSE)</f>
        <v>719</v>
      </c>
      <c r="E2783" t="s">
        <v>77</v>
      </c>
      <c r="F2783" s="7">
        <v>2441.7064062050026</v>
      </c>
      <c r="G2783" t="str">
        <f>VLOOKUP(мпф1[[#This Row],[артикул]],[1]!Таблица213[[code]:[упаковка]],4,FALSE)</f>
        <v>ОХЛ</v>
      </c>
      <c r="H2783" t="str">
        <f>VLOOKUP(мпф1[[#This Row],[артикул]],[1]!Таблица213[[code]:[упаковка]],5,FALSE)</f>
        <v>филе</v>
      </c>
      <c r="I2783" s="7" cm="1">
        <f t="array" ref="I2783">INDEX('[1]прайс ЗПП'!$A$1:$D$1080,MATCH(1,(мпф1[[#This Row],[артикул]]='[1]прайс ЗПП'!$B$1:$B$1080)*(мпф1[[#This Row],[Source.Name.1]]='[1]прайс ЗПП'!$A$1:$A$1080),0),4)</f>
        <v>1085.2045646753345</v>
      </c>
      <c r="J2783" s="7">
        <f>мпф1[[#This Row],[цена]]*мпф1[[#This Row],[объем]]</f>
        <v>2649750.9376106751</v>
      </c>
      <c r="K2783" s="7">
        <v>2340</v>
      </c>
      <c r="L2783" t="s">
        <v>187</v>
      </c>
    </row>
    <row r="2784" spans="1:12" x14ac:dyDescent="0.35">
      <c r="A2784" t="s">
        <v>153</v>
      </c>
      <c r="B2784" t="s">
        <v>198</v>
      </c>
      <c r="C2784" t="s">
        <v>194</v>
      </c>
      <c r="D2784">
        <f>VLOOKUP(мпф1[[#This Row],[Номенклатура]],[1]!Таблица213[[product_name]:[упаковка]],7,FALSE)</f>
        <v>725</v>
      </c>
      <c r="E2784" t="s">
        <v>78</v>
      </c>
      <c r="F2784" s="7">
        <v>424.95414383650069</v>
      </c>
      <c r="G2784" t="str">
        <f>VLOOKUP(мпф1[[#This Row],[артикул]],[1]!Таблица213[[code]:[упаковка]],4,FALSE)</f>
        <v>ОХЛ</v>
      </c>
      <c r="H2784" t="str">
        <f>VLOOKUP(мпф1[[#This Row],[артикул]],[1]!Таблица213[[code]:[упаковка]],5,FALSE)</f>
        <v>грудка</v>
      </c>
      <c r="I2784" s="7" cm="1">
        <f t="array" ref="I2784">INDEX('[1]прайс ЗПП'!$A$1:$D$1080,MATCH(1,(мпф1[[#This Row],[артикул]]='[1]прайс ЗПП'!$B$1:$B$1080)*(мпф1[[#This Row],[Source.Name.1]]='[1]прайс ЗПП'!$A$1:$A$1080),0),4)</f>
        <v>866.88872982978717</v>
      </c>
      <c r="J2784" s="7">
        <f>мпф1[[#This Row],[цена]]*мпф1[[#This Row],[объем]]</f>
        <v>368387.95798632875</v>
      </c>
      <c r="K2784" s="7">
        <v>203.4</v>
      </c>
      <c r="L2784" t="s">
        <v>187</v>
      </c>
    </row>
    <row r="2785" spans="1:12" x14ac:dyDescent="0.35">
      <c r="A2785" t="s">
        <v>153</v>
      </c>
      <c r="B2785" t="s">
        <v>198</v>
      </c>
      <c r="C2785" t="s">
        <v>194</v>
      </c>
      <c r="D2785">
        <f>VLOOKUP(мпф1[[#This Row],[Номенклатура]],[1]!Таблица213[[product_name]:[упаковка]],7,FALSE)</f>
        <v>29</v>
      </c>
      <c r="E2785" t="s">
        <v>79</v>
      </c>
      <c r="F2785" s="7">
        <v>111.02942425132575</v>
      </c>
      <c r="G2785" t="str">
        <f>VLOOKUP(мпф1[[#This Row],[артикул]],[1]!Таблица213[[code]:[упаковка]],4,FALSE)</f>
        <v>ОХЛ</v>
      </c>
      <c r="H2785" t="str">
        <f>VLOOKUP(мпф1[[#This Row],[артикул]],[1]!Таблица213[[code]:[упаковка]],5,FALSE)</f>
        <v>табак</v>
      </c>
      <c r="I2785" s="7" cm="1">
        <f t="array" ref="I2785">INDEX('[1]прайс ЗПП'!$A$1:$D$1080,MATCH(1,(мпф1[[#This Row],[артикул]]='[1]прайс ЗПП'!$B$1:$B$1080)*(мпф1[[#This Row],[Source.Name.1]]='[1]прайс ЗПП'!$A$1:$A$1080),0),4)</f>
        <v>758.87469332072919</v>
      </c>
      <c r="J2785" s="7">
        <f>мпф1[[#This Row],[цена]]*мпф1[[#This Row],[объем]]</f>
        <v>84257.420278301957</v>
      </c>
      <c r="K2785" s="7">
        <v>3050.8650000000002</v>
      </c>
      <c r="L2785" t="s">
        <v>187</v>
      </c>
    </row>
    <row r="2786" spans="1:12" x14ac:dyDescent="0.35">
      <c r="A2786" t="s">
        <v>153</v>
      </c>
      <c r="B2786" t="s">
        <v>198</v>
      </c>
      <c r="C2786" t="s">
        <v>194</v>
      </c>
      <c r="D2786">
        <f>VLOOKUP(мпф1[[#This Row],[Номенклатура]],[1]!Таблица213[[product_name]:[упаковка]],7,FALSE)</f>
        <v>30</v>
      </c>
      <c r="E2786" t="s">
        <v>80</v>
      </c>
      <c r="F2786" s="7">
        <v>1270.6700775429504</v>
      </c>
      <c r="G2786" t="str">
        <f>VLOOKUP(мпф1[[#This Row],[артикул]],[1]!Таблица213[[code]:[упаковка]],4,FALSE)</f>
        <v>ОХЛ</v>
      </c>
      <c r="H2786" t="str">
        <f>VLOOKUP(мпф1[[#This Row],[артикул]],[1]!Таблица213[[code]:[упаковка]],5,FALSE)</f>
        <v>рагу</v>
      </c>
      <c r="I2786" s="7" cm="1">
        <f t="array" ref="I2786">INDEX('[1]прайс ЗПП'!$A$1:$D$1080,MATCH(1,(мпф1[[#This Row],[артикул]]='[1]прайс ЗПП'!$B$1:$B$1080)*(мпф1[[#This Row],[Source.Name.1]]='[1]прайс ЗПП'!$A$1:$A$1080),0),4)</f>
        <v>714.38712156939914</v>
      </c>
      <c r="J2786" s="7">
        <f>мпф1[[#This Row],[цена]]*мпф1[[#This Row],[объем]]</f>
        <v>907750.33916027355</v>
      </c>
      <c r="K2786" s="7">
        <v>4774.2</v>
      </c>
      <c r="L2786" t="s">
        <v>187</v>
      </c>
    </row>
    <row r="2787" spans="1:12" x14ac:dyDescent="0.35">
      <c r="A2787" t="s">
        <v>153</v>
      </c>
      <c r="B2787" t="s">
        <v>198</v>
      </c>
      <c r="C2787" t="s">
        <v>194</v>
      </c>
      <c r="D2787">
        <f>VLOOKUP(мпф1[[#This Row],[Номенклатура]],[1]!Таблица213[[product_name]:[упаковка]],7,FALSE)</f>
        <v>781</v>
      </c>
      <c r="E2787" t="s">
        <v>188</v>
      </c>
      <c r="F2787" s="7">
        <v>736.9551897811632</v>
      </c>
      <c r="G2787" t="str">
        <f>VLOOKUP(мпф1[[#This Row],[артикул]],[1]!Таблица213[[code]:[упаковка]],4,FALSE)</f>
        <v>ОХЛ</v>
      </c>
      <c r="H2787" t="str">
        <f>VLOOKUP(мпф1[[#This Row],[артикул]],[1]!Таблица213[[code]:[упаковка]],5,FALSE)</f>
        <v>спинка</v>
      </c>
      <c r="I2787" s="7" cm="1">
        <f t="array" ref="I2787">INDEX('[1]прайс ЗПП'!$A$1:$D$1080,MATCH(1,(мпф1[[#This Row],[артикул]]='[1]прайс ЗПП'!$B$1:$B$1080)*(мпф1[[#This Row],[Source.Name.1]]='[1]прайс ЗПП'!$A$1:$A$1080),0),4)</f>
        <v>365.5711496389743</v>
      </c>
      <c r="J2787" s="7">
        <f>мпф1[[#This Row],[цена]]*мпф1[[#This Row],[объем]]</f>
        <v>269409.5559607083</v>
      </c>
      <c r="K2787" s="7">
        <v>3043.9519999999998</v>
      </c>
      <c r="L2787" t="s">
        <v>187</v>
      </c>
    </row>
    <row r="2788" spans="1:12" x14ac:dyDescent="0.35">
      <c r="A2788" t="s">
        <v>153</v>
      </c>
      <c r="B2788" t="s">
        <v>198</v>
      </c>
      <c r="C2788" t="s">
        <v>194</v>
      </c>
      <c r="D2788">
        <f>VLOOKUP(мпф1[[#This Row],[Номенклатура]],[1]!Таблица213[[product_name]:[упаковка]],7,FALSE)</f>
        <v>731</v>
      </c>
      <c r="E2788" t="s">
        <v>81</v>
      </c>
      <c r="F2788" s="7">
        <v>525.76427425772249</v>
      </c>
      <c r="G2788" t="str">
        <f>VLOOKUP(мпф1[[#This Row],[артикул]],[1]!Таблица213[[code]:[упаковка]],4,FALSE)</f>
        <v>ОХЛ</v>
      </c>
      <c r="H2788" t="str">
        <f>VLOOKUP(мпф1[[#This Row],[артикул]],[1]!Таблица213[[code]:[упаковка]],5,FALSE)</f>
        <v>желудки</v>
      </c>
      <c r="I2788" s="7" cm="1">
        <f t="array" ref="I2788">INDEX('[1]прайс ЗПП'!$A$1:$D$1080,MATCH(1,(мпф1[[#This Row],[артикул]]='[1]прайс ЗПП'!$B$1:$B$1080)*(мпф1[[#This Row],[Source.Name.1]]='[1]прайс ЗПП'!$A$1:$A$1080),0),4)</f>
        <v>542.28973391121701</v>
      </c>
      <c r="J2788" s="7">
        <f>мпф1[[#This Row],[цена]]*мпф1[[#This Row],[объем]]</f>
        <v>285116.56838724448</v>
      </c>
      <c r="K2788" s="7">
        <v>3855.06</v>
      </c>
      <c r="L2788" t="s">
        <v>187</v>
      </c>
    </row>
    <row r="2789" spans="1:12" x14ac:dyDescent="0.35">
      <c r="A2789" t="s">
        <v>153</v>
      </c>
      <c r="B2789" t="s">
        <v>198</v>
      </c>
      <c r="C2789" t="s">
        <v>194</v>
      </c>
      <c r="D2789">
        <f>VLOOKUP(мпф1[[#This Row],[Номенклатура]],[1]!Таблица213[[product_name]:[упаковка]],7,FALSE)</f>
        <v>733</v>
      </c>
      <c r="E2789" t="s">
        <v>82</v>
      </c>
      <c r="F2789" s="7">
        <v>632.30316183805849</v>
      </c>
      <c r="G2789" t="str">
        <f>VLOOKUP(мпф1[[#This Row],[артикул]],[1]!Таблица213[[code]:[упаковка]],4,FALSE)</f>
        <v>ОХЛ</v>
      </c>
      <c r="H2789" t="str">
        <f>VLOOKUP(мпф1[[#This Row],[артикул]],[1]!Таблица213[[code]:[упаковка]],5,FALSE)</f>
        <v>печень</v>
      </c>
      <c r="I2789" s="7" cm="1">
        <f t="array" ref="I2789">INDEX('[1]прайс ЗПП'!$A$1:$D$1080,MATCH(1,(мпф1[[#This Row],[артикул]]='[1]прайс ЗПП'!$B$1:$B$1080)*(мпф1[[#This Row],[Source.Name.1]]='[1]прайс ЗПП'!$A$1:$A$1080),0),4)</f>
        <v>516.37476574634809</v>
      </c>
      <c r="J2789" s="7">
        <f>мпф1[[#This Row],[цена]]*мпф1[[#This Row],[объем]]</f>
        <v>326505.39707480266</v>
      </c>
      <c r="K2789" s="7">
        <v>1723.5120000000002</v>
      </c>
      <c r="L2789" t="s">
        <v>187</v>
      </c>
    </row>
    <row r="2790" spans="1:12" x14ac:dyDescent="0.35">
      <c r="A2790" t="s">
        <v>153</v>
      </c>
      <c r="B2790" t="s">
        <v>198</v>
      </c>
      <c r="C2790" t="s">
        <v>194</v>
      </c>
      <c r="D2790">
        <f>VLOOKUP(мпф1[[#This Row],[Номенклатура]],[1]!Таблица213[[product_name]:[упаковка]],7,FALSE)</f>
        <v>735</v>
      </c>
      <c r="E2790" t="s">
        <v>83</v>
      </c>
      <c r="F2790" s="7">
        <v>482.63587568927949</v>
      </c>
      <c r="G2790" t="str">
        <f>VLOOKUP(мпф1[[#This Row],[артикул]],[1]!Таблица213[[code]:[упаковка]],4,FALSE)</f>
        <v>ОХЛ</v>
      </c>
      <c r="H2790" t="str">
        <f>VLOOKUP(мпф1[[#This Row],[артикул]],[1]!Таблица213[[code]:[упаковка]],5,FALSE)</f>
        <v>сердце</v>
      </c>
      <c r="I2790" s="7" cm="1">
        <f t="array" ref="I2790">INDEX('[1]прайс ЗПП'!$A$1:$D$1080,MATCH(1,(мпф1[[#This Row],[артикул]]='[1]прайс ЗПП'!$B$1:$B$1080)*(мпф1[[#This Row],[Source.Name.1]]='[1]прайс ЗПП'!$A$1:$A$1080),0),4)</f>
        <v>874.31230900712865</v>
      </c>
      <c r="J2790" s="7">
        <f>мпф1[[#This Row],[цена]]*мпф1[[#This Row],[объем]]</f>
        <v>421974.48688357143</v>
      </c>
      <c r="K2790" s="7">
        <v>2538.2400000000002</v>
      </c>
      <c r="L2790" t="s">
        <v>187</v>
      </c>
    </row>
    <row r="2791" spans="1:12" x14ac:dyDescent="0.35">
      <c r="A2791" t="s">
        <v>153</v>
      </c>
      <c r="B2791" t="s">
        <v>198</v>
      </c>
      <c r="C2791" t="s">
        <v>194</v>
      </c>
      <c r="D2791">
        <f>VLOOKUP(мпф1[[#This Row],[Номенклатура]],[1]!Таблица213[[product_name]:[упаковка]],7,FALSE)</f>
        <v>204</v>
      </c>
      <c r="E2791" t="s">
        <v>84</v>
      </c>
      <c r="F2791" s="7">
        <v>741.91407490207473</v>
      </c>
      <c r="G2791" t="str">
        <f>VLOOKUP(мпф1[[#This Row],[артикул]],[1]!Таблица213[[code]:[упаковка]],4,FALSE)</f>
        <v>ОХЛ</v>
      </c>
      <c r="H2791" t="str">
        <f>VLOOKUP(мпф1[[#This Row],[артикул]],[1]!Таблица213[[code]:[упаковка]],5,FALSE)</f>
        <v>крыло</v>
      </c>
      <c r="I2791" s="7" cm="1">
        <f t="array" ref="I2791">INDEX('[1]прайс ЗПП'!$A$1:$D$1080,MATCH(1,(мпф1[[#This Row],[артикул]]='[1]прайс ЗПП'!$B$1:$B$1080)*(мпф1[[#This Row],[Source.Name.1]]='[1]прайс ЗПП'!$A$1:$A$1080),0),4)</f>
        <v>851.50169777110875</v>
      </c>
      <c r="J2791" s="7">
        <f>мпф1[[#This Row],[цена]]*мпф1[[#This Row],[объем]]</f>
        <v>631741.09437939816</v>
      </c>
      <c r="K2791" s="7">
        <v>408.9</v>
      </c>
      <c r="L2791" t="s">
        <v>187</v>
      </c>
    </row>
    <row r="2792" spans="1:12" x14ac:dyDescent="0.35">
      <c r="A2792" t="s">
        <v>153</v>
      </c>
      <c r="B2792" t="s">
        <v>198</v>
      </c>
      <c r="C2792" t="s">
        <v>194</v>
      </c>
      <c r="D2792">
        <f>VLOOKUP(мпф1[[#This Row],[Номенклатура]],[1]!Таблица213[[product_name]:[упаковка]],7,FALSE)</f>
        <v>952</v>
      </c>
      <c r="E2792" t="s">
        <v>86</v>
      </c>
      <c r="F2792" s="7">
        <v>530.33494041840197</v>
      </c>
      <c r="G2792" t="str">
        <f>VLOOKUP(мпф1[[#This Row],[артикул]],[1]!Таблица213[[code]:[упаковка]],4,FALSE)</f>
        <v>ОХЛ</v>
      </c>
      <c r="H2792" t="str">
        <f>VLOOKUP(мпф1[[#This Row],[артикул]],[1]!Таблица213[[code]:[упаковка]],5,FALSE)</f>
        <v>голень</v>
      </c>
      <c r="I2792" s="7" cm="1">
        <f t="array" ref="I2792">INDEX('[1]прайс ЗПП'!$A$1:$D$1080,MATCH(1,(мпф1[[#This Row],[артикул]]='[1]прайс ЗПП'!$B$1:$B$1080)*(мпф1[[#This Row],[Source.Name.1]]='[1]прайс ЗПП'!$A$1:$A$1080),0),4)</f>
        <v>893.5902726823731</v>
      </c>
      <c r="J2792" s="7">
        <f>мпф1[[#This Row],[цена]]*мпф1[[#This Row],[объем]]</f>
        <v>473902.14402146993</v>
      </c>
      <c r="K2792" s="7">
        <v>1423.8</v>
      </c>
      <c r="L2792" t="s">
        <v>187</v>
      </c>
    </row>
    <row r="2793" spans="1:12" x14ac:dyDescent="0.35">
      <c r="A2793" t="s">
        <v>153</v>
      </c>
      <c r="B2793" t="s">
        <v>198</v>
      </c>
      <c r="C2793" t="s">
        <v>194</v>
      </c>
      <c r="D2793">
        <f>VLOOKUP(мпф1[[#This Row],[Номенклатура]],[1]!Таблица213[[product_name]:[упаковка]],7,FALSE)</f>
        <v>953</v>
      </c>
      <c r="E2793" t="s">
        <v>87</v>
      </c>
      <c r="F2793" s="7">
        <v>530.48201418541009</v>
      </c>
      <c r="G2793" t="str">
        <f>VLOOKUP(мпф1[[#This Row],[артикул]],[1]!Таблица213[[code]:[упаковка]],4,FALSE)</f>
        <v>ОХЛ</v>
      </c>
      <c r="H2793" t="str">
        <f>VLOOKUP(мпф1[[#This Row],[артикул]],[1]!Таблица213[[code]:[упаковка]],5,FALSE)</f>
        <v>бедро</v>
      </c>
      <c r="I2793" s="7" cm="1">
        <f t="array" ref="I2793">INDEX('[1]прайс ЗПП'!$A$1:$D$1080,MATCH(1,(мпф1[[#This Row],[артикул]]='[1]прайс ЗПП'!$B$1:$B$1080)*(мпф1[[#This Row],[Source.Name.1]]='[1]прайс ЗПП'!$A$1:$A$1080),0),4)</f>
        <v>908.058875655311</v>
      </c>
      <c r="J2793" s="7">
        <f>мпф1[[#This Row],[цена]]*мпф1[[#This Row],[объем]]</f>
        <v>481708.90135656821</v>
      </c>
      <c r="K2793" s="7">
        <v>5280.16</v>
      </c>
      <c r="L2793" t="s">
        <v>187</v>
      </c>
    </row>
    <row r="2794" spans="1:12" x14ac:dyDescent="0.35">
      <c r="A2794" t="s">
        <v>153</v>
      </c>
      <c r="B2794" t="s">
        <v>198</v>
      </c>
      <c r="C2794" t="s">
        <v>194</v>
      </c>
      <c r="D2794">
        <f>VLOOKUP(мпф1[[#This Row],[Номенклатура]],[1]!Таблица213[[product_name]:[упаковка]],7,FALSE)</f>
        <v>205</v>
      </c>
      <c r="E2794" t="s">
        <v>88</v>
      </c>
      <c r="F2794" s="7">
        <v>1059.6425854913448</v>
      </c>
      <c r="G2794" t="str">
        <f>VLOOKUP(мпф1[[#This Row],[артикул]],[1]!Таблица213[[code]:[упаковка]],4,FALSE)</f>
        <v>ОХЛ</v>
      </c>
      <c r="H2794" t="str">
        <f>VLOOKUP(мпф1[[#This Row],[артикул]],[1]!Таблица213[[code]:[упаковка]],5,FALSE)</f>
        <v>рагу</v>
      </c>
      <c r="I2794" s="7" cm="1">
        <f t="array" ref="I2794">INDEX('[1]прайс ЗПП'!$A$1:$D$1080,MATCH(1,(мпф1[[#This Row],[артикул]]='[1]прайс ЗПП'!$B$1:$B$1080)*(мпф1[[#This Row],[Source.Name.1]]='[1]прайс ЗПП'!$A$1:$A$1080),0),4)</f>
        <v>603.7807486671885</v>
      </c>
      <c r="J2794" s="7">
        <f>мпф1[[#This Row],[цена]]*мпф1[[#This Row],[объем]]</f>
        <v>639791.79358759942</v>
      </c>
      <c r="K2794" s="7">
        <v>5589</v>
      </c>
      <c r="L2794" t="s">
        <v>187</v>
      </c>
    </row>
    <row r="2795" spans="1:12" x14ac:dyDescent="0.35">
      <c r="A2795" t="s">
        <v>153</v>
      </c>
      <c r="B2795" t="s">
        <v>198</v>
      </c>
      <c r="C2795" t="s">
        <v>194</v>
      </c>
      <c r="D2795">
        <f>VLOOKUP(мпф1[[#This Row],[Номенклатура]],[1]!Таблица213[[product_name]:[упаковка]],7,FALSE)</f>
        <v>960</v>
      </c>
      <c r="E2795" t="s">
        <v>189</v>
      </c>
      <c r="F2795" s="7">
        <v>108.28116449641718</v>
      </c>
      <c r="G2795" t="str">
        <f>VLOOKUP(мпф1[[#This Row],[артикул]],[1]!Таблица213[[code]:[упаковка]],4,FALSE)</f>
        <v>ОХЛ</v>
      </c>
      <c r="H2795" t="str">
        <f>VLOOKUP(мпф1[[#This Row],[артикул]],[1]!Таблица213[[code]:[упаковка]],5,FALSE)</f>
        <v>крыло</v>
      </c>
      <c r="I2795" s="7" cm="1">
        <f t="array" ref="I2795">INDEX('[1]прайс ЗПП'!$A$1:$D$1080,MATCH(1,(мпф1[[#This Row],[артикул]]='[1]прайс ЗПП'!$B$1:$B$1080)*(мпф1[[#This Row],[Source.Name.1]]='[1]прайс ЗПП'!$A$1:$A$1080),0),4)</f>
        <v>856.64752144057138</v>
      </c>
      <c r="J2795" s="7">
        <f>мпф1[[#This Row],[цена]]*мпф1[[#This Row],[объем]]</f>
        <v>92758.791184554575</v>
      </c>
      <c r="K2795" s="7">
        <v>1321.4519999999998</v>
      </c>
      <c r="L2795" t="s">
        <v>187</v>
      </c>
    </row>
    <row r="2796" spans="1:12" x14ac:dyDescent="0.35">
      <c r="A2796" t="s">
        <v>153</v>
      </c>
      <c r="B2796" t="s">
        <v>198</v>
      </c>
      <c r="C2796" t="s">
        <v>194</v>
      </c>
      <c r="D2796">
        <f>VLOOKUP(мпф1[[#This Row],[Номенклатура]],[1]!Таблица213[[product_name]:[упаковка]],7,FALSE)</f>
        <v>744</v>
      </c>
      <c r="E2796" t="s">
        <v>92</v>
      </c>
      <c r="F2796" s="7">
        <v>2120.8501886651543</v>
      </c>
      <c r="G2796" t="str">
        <f>VLOOKUP(мпф1[[#This Row],[артикул]],[1]!Таблица213[[code]:[упаковка]],4,FALSE)</f>
        <v>ОХЛ</v>
      </c>
      <c r="H2796" t="str">
        <f>VLOOKUP(мпф1[[#This Row],[артикул]],[1]!Таблица213[[code]:[упаковка]],5,FALSE)</f>
        <v>шея</v>
      </c>
      <c r="I2796" s="7" cm="1">
        <f t="array" ref="I2796">INDEX('[1]прайс ЗПП'!$A$1:$D$1080,MATCH(1,(мпф1[[#This Row],[артикул]]='[1]прайс ЗПП'!$B$1:$B$1080)*(мпф1[[#This Row],[Source.Name.1]]='[1]прайс ЗПП'!$A$1:$A$1080),0),4)</f>
        <v>350.98234482785944</v>
      </c>
      <c r="J2796" s="7">
        <f>мпф1[[#This Row],[цена]]*мпф1[[#This Row],[объем]]</f>
        <v>744380.97224630392</v>
      </c>
      <c r="K2796" s="7">
        <v>1422.645</v>
      </c>
      <c r="L2796" t="s">
        <v>187</v>
      </c>
    </row>
    <row r="2797" spans="1:12" x14ac:dyDescent="0.35">
      <c r="A2797" t="s">
        <v>153</v>
      </c>
      <c r="B2797" t="s">
        <v>199</v>
      </c>
      <c r="C2797" t="s">
        <v>194</v>
      </c>
      <c r="D2797">
        <f>VLOOKUP(мпф1[[#This Row],[Номенклатура]],[1]!Таблица213[[product_name]:[упаковка]],7,FALSE)</f>
        <v>701</v>
      </c>
      <c r="E2797" t="s">
        <v>26</v>
      </c>
      <c r="F2797" s="7">
        <v>2446.4110428258218</v>
      </c>
      <c r="G2797" t="str">
        <f>VLOOKUP(мпф1[[#This Row],[артикул]],[1]!Таблица213[[code]:[упаковка]],4,FALSE)</f>
        <v>ОХЛ</v>
      </c>
      <c r="H2797" t="str">
        <f>VLOOKUP(мпф1[[#This Row],[артикул]],[1]!Таблица213[[code]:[упаковка]],5,FALSE)</f>
        <v>тушка</v>
      </c>
      <c r="I2797" s="7" cm="1">
        <f t="array" ref="I2797">INDEX('[1]прайс ЗПП'!$A$1:$D$1080,MATCH(1,(мпф1[[#This Row],[артикул]]='[1]прайс ЗПП'!$B$1:$B$1080)*(мпф1[[#This Row],[Source.Name.1]]='[1]прайс ЗПП'!$A$1:$A$1080),0),4)</f>
        <v>829.49619712097308</v>
      </c>
      <c r="J2797" s="7">
        <f>мпф1[[#This Row],[цена]]*мпф1[[#This Row],[объем]]</f>
        <v>2029288.6566187732</v>
      </c>
      <c r="K2797" s="7">
        <v>460.20000000000005</v>
      </c>
      <c r="L2797" t="s">
        <v>187</v>
      </c>
    </row>
    <row r="2798" spans="1:12" x14ac:dyDescent="0.35">
      <c r="A2798" t="s">
        <v>153</v>
      </c>
      <c r="B2798" t="s">
        <v>199</v>
      </c>
      <c r="C2798" t="s">
        <v>194</v>
      </c>
      <c r="D2798">
        <f>VLOOKUP(мпф1[[#This Row],[Номенклатура]],[1]!Таблица213[[product_name]:[упаковка]],7,FALSE)</f>
        <v>702</v>
      </c>
      <c r="E2798" t="s">
        <v>72</v>
      </c>
      <c r="F2798" s="7">
        <v>212.64957526101372</v>
      </c>
      <c r="G2798" t="str">
        <f>VLOOKUP(мпф1[[#This Row],[артикул]],[1]!Таблица213[[code]:[упаковка]],4,FALSE)</f>
        <v>ОХЛ</v>
      </c>
      <c r="H2798" t="str">
        <f>VLOOKUP(мпф1[[#This Row],[артикул]],[1]!Таблица213[[code]:[упаковка]],5,FALSE)</f>
        <v>тушка</v>
      </c>
      <c r="I2798" s="7" cm="1">
        <f t="array" ref="I2798">INDEX('[1]прайс ЗПП'!$A$1:$D$1080,MATCH(1,(мпф1[[#This Row],[артикул]]='[1]прайс ЗПП'!$B$1:$B$1080)*(мпф1[[#This Row],[Source.Name.1]]='[1]прайс ЗПП'!$A$1:$A$1080),0),4)</f>
        <v>801.05963658764324</v>
      </c>
      <c r="J2798" s="7">
        <f>мпф1[[#This Row],[цена]]*мпф1[[#This Row],[объем]]</f>
        <v>170344.99147910436</v>
      </c>
      <c r="K2798" s="7">
        <v>2336.4</v>
      </c>
      <c r="L2798" t="s">
        <v>187</v>
      </c>
    </row>
    <row r="2799" spans="1:12" x14ac:dyDescent="0.35">
      <c r="A2799" t="s">
        <v>153</v>
      </c>
      <c r="B2799" t="s">
        <v>199</v>
      </c>
      <c r="C2799" t="s">
        <v>194</v>
      </c>
      <c r="D2799">
        <f>VLOOKUP(мпф1[[#This Row],[Номенклатура]],[1]!Таблица213[[product_name]:[упаковка]],7,FALSE)</f>
        <v>710</v>
      </c>
      <c r="E2799" s="22" t="s">
        <v>28</v>
      </c>
      <c r="F2799" s="7">
        <v>3189.6024898165815</v>
      </c>
      <c r="G2799" t="str">
        <f>VLOOKUP(мпф1[[#This Row],[артикул]],[1]!Таблица213[[code]:[упаковка]],4,FALSE)</f>
        <v>ОХЛ</v>
      </c>
      <c r="H2799" t="str">
        <f>VLOOKUP(мпф1[[#This Row],[артикул]],[1]!Таблица213[[code]:[упаковка]],5,FALSE)</f>
        <v>бедро</v>
      </c>
      <c r="I2799" s="7" cm="1">
        <f t="array" ref="I2799">INDEX('[1]прайс ЗПП'!$A$1:$D$1080,MATCH(1,(мпф1[[#This Row],[артикул]]='[1]прайс ЗПП'!$B$1:$B$1080)*(мпф1[[#This Row],[Source.Name.1]]='[1]прайс ЗПП'!$A$1:$A$1080),0),4)</f>
        <v>846.31031080212472</v>
      </c>
      <c r="J2799" s="7">
        <f>мпф1[[#This Row],[цена]]*мпф1[[#This Row],[объем]]</f>
        <v>2699393.4744919022</v>
      </c>
      <c r="K2799" s="7">
        <v>1928.5</v>
      </c>
      <c r="L2799" t="s">
        <v>187</v>
      </c>
    </row>
    <row r="2800" spans="1:12" x14ac:dyDescent="0.35">
      <c r="A2800" t="s">
        <v>153</v>
      </c>
      <c r="B2800" t="s">
        <v>199</v>
      </c>
      <c r="C2800" t="s">
        <v>194</v>
      </c>
      <c r="D2800">
        <f>VLOOKUP(мпф1[[#This Row],[Номенклатура]],[1]!Таблица213[[product_name]:[упаковка]],7,FALSE)</f>
        <v>711</v>
      </c>
      <c r="E2800" t="s">
        <v>73</v>
      </c>
      <c r="F2800" s="7">
        <v>4991.3058122474522</v>
      </c>
      <c r="G2800" t="str">
        <f>VLOOKUP(мпф1[[#This Row],[артикул]],[1]!Таблица213[[code]:[упаковка]],4,FALSE)</f>
        <v>ОХЛ</v>
      </c>
      <c r="H2800" t="str">
        <f>VLOOKUP(мпф1[[#This Row],[артикул]],[1]!Таблица213[[code]:[упаковка]],5,FALSE)</f>
        <v>бедро</v>
      </c>
      <c r="I2800" s="7" cm="1">
        <f t="array" ref="I2800">INDEX('[1]прайс ЗПП'!$A$1:$D$1080,MATCH(1,(мпф1[[#This Row],[артикул]]='[1]прайс ЗПП'!$B$1:$B$1080)*(мпф1[[#This Row],[Source.Name.1]]='[1]прайс ЗПП'!$A$1:$A$1080),0),4)</f>
        <v>817.6625245970065</v>
      </c>
      <c r="J2800" s="7">
        <f>мпф1[[#This Row],[цена]]*мпф1[[#This Row],[объем]]</f>
        <v>4081203.7114779637</v>
      </c>
      <c r="K2800" s="7">
        <v>813.40000000000009</v>
      </c>
      <c r="L2800" t="s">
        <v>187</v>
      </c>
    </row>
    <row r="2801" spans="1:12" x14ac:dyDescent="0.35">
      <c r="A2801" t="s">
        <v>153</v>
      </c>
      <c r="B2801" t="s">
        <v>199</v>
      </c>
      <c r="C2801" t="s">
        <v>194</v>
      </c>
      <c r="D2801">
        <f>VLOOKUP(мпф1[[#This Row],[Номенклатура]],[1]!Таблица213[[product_name]:[упаковка]],7,FALSE)</f>
        <v>712</v>
      </c>
      <c r="E2801" t="s">
        <v>30</v>
      </c>
      <c r="F2801" s="7">
        <v>3182.3751224921989</v>
      </c>
      <c r="G2801" t="str">
        <f>VLOOKUP(мпф1[[#This Row],[артикул]],[1]!Таблица213[[code]:[упаковка]],4,FALSE)</f>
        <v>ОХЛ</v>
      </c>
      <c r="H2801" t="str">
        <f>VLOOKUP(мпф1[[#This Row],[артикул]],[1]!Таблица213[[code]:[упаковка]],5,FALSE)</f>
        <v>голень</v>
      </c>
      <c r="I2801" s="7" cm="1">
        <f t="array" ref="I2801">INDEX('[1]прайс ЗПП'!$A$1:$D$1080,MATCH(1,(мпф1[[#This Row],[артикул]]='[1]прайс ЗПП'!$B$1:$B$1080)*(мпф1[[#This Row],[Source.Name.1]]='[1]прайс ЗПП'!$A$1:$A$1080),0),4)</f>
        <v>880.05345292873176</v>
      </c>
      <c r="J2801" s="7">
        <f>мпф1[[#This Row],[цена]]*мпф1[[#This Row],[объем]]</f>
        <v>2800660.2150637554</v>
      </c>
      <c r="K2801" s="7">
        <v>1422.8254798683211</v>
      </c>
      <c r="L2801" t="s">
        <v>187</v>
      </c>
    </row>
    <row r="2802" spans="1:12" x14ac:dyDescent="0.35">
      <c r="A2802" t="s">
        <v>153</v>
      </c>
      <c r="B2802" t="s">
        <v>199</v>
      </c>
      <c r="C2802" t="s">
        <v>194</v>
      </c>
      <c r="D2802">
        <f>VLOOKUP(мпф1[[#This Row],[Номенклатура]],[1]!Таблица213[[product_name]:[упаковка]],7,FALSE)</f>
        <v>713</v>
      </c>
      <c r="E2802" t="s">
        <v>74</v>
      </c>
      <c r="F2802" s="7">
        <v>4030.3681003231245</v>
      </c>
      <c r="G2802" t="str">
        <f>VLOOKUP(мпф1[[#This Row],[артикул]],[1]!Таблица213[[code]:[упаковка]],4,FALSE)</f>
        <v>ОХЛ</v>
      </c>
      <c r="H2802" t="str">
        <f>VLOOKUP(мпф1[[#This Row],[артикул]],[1]!Таблица213[[code]:[упаковка]],5,FALSE)</f>
        <v>голень</v>
      </c>
      <c r="I2802" s="7" cm="1">
        <f t="array" ref="I2802">INDEX('[1]прайс ЗПП'!$A$1:$D$1080,MATCH(1,(мпф1[[#This Row],[артикул]]='[1]прайс ЗПП'!$B$1:$B$1080)*(мпф1[[#This Row],[Source.Name.1]]='[1]прайс ЗПП'!$A$1:$A$1080),0),4)</f>
        <v>850.10581508849407</v>
      </c>
      <c r="J2802" s="7">
        <f>мпф1[[#This Row],[цена]]*мпф1[[#This Row],[объем]]</f>
        <v>3426239.3590318551</v>
      </c>
      <c r="K2802" s="7">
        <v>1521</v>
      </c>
      <c r="L2802" t="s">
        <v>187</v>
      </c>
    </row>
    <row r="2803" spans="1:12" x14ac:dyDescent="0.35">
      <c r="A2803" t="s">
        <v>153</v>
      </c>
      <c r="B2803" t="s">
        <v>199</v>
      </c>
      <c r="C2803" t="s">
        <v>194</v>
      </c>
      <c r="D2803">
        <f>VLOOKUP(мпф1[[#This Row],[Номенклатура]],[1]!Таблица213[[product_name]:[упаковка]],7,FALSE)</f>
        <v>714</v>
      </c>
      <c r="E2803" t="s">
        <v>32</v>
      </c>
      <c r="F2803" s="7">
        <v>1801.8883714712897</v>
      </c>
      <c r="G2803" t="str">
        <f>VLOOKUP(мпф1[[#This Row],[артикул]],[1]!Таблица213[[code]:[упаковка]],4,FALSE)</f>
        <v>ОХЛ</v>
      </c>
      <c r="H2803" t="str">
        <f>VLOOKUP(мпф1[[#This Row],[артикул]],[1]!Таблица213[[code]:[упаковка]],5,FALSE)</f>
        <v>крыло</v>
      </c>
      <c r="I2803" s="7" cm="1">
        <f t="array" ref="I2803">INDEX('[1]прайс ЗПП'!$A$1:$D$1080,MATCH(1,(мпф1[[#This Row],[артикул]]='[1]прайс ЗПП'!$B$1:$B$1080)*(мпф1[[#This Row],[Source.Name.1]]='[1]прайс ЗПП'!$A$1:$A$1080),0),4)</f>
        <v>862.74073629929478</v>
      </c>
      <c r="J2803" s="7">
        <f>мпф1[[#This Row],[цена]]*мпф1[[#This Row],[объем]]</f>
        <v>1554562.5003322777</v>
      </c>
      <c r="K2803" s="7">
        <v>1423.8</v>
      </c>
      <c r="L2803" t="s">
        <v>187</v>
      </c>
    </row>
    <row r="2804" spans="1:12" x14ac:dyDescent="0.35">
      <c r="A2804" t="s">
        <v>153</v>
      </c>
      <c r="B2804" t="s">
        <v>199</v>
      </c>
      <c r="C2804" t="s">
        <v>194</v>
      </c>
      <c r="D2804">
        <f>VLOOKUP(мпф1[[#This Row],[Номенклатура]],[1]!Таблица213[[product_name]:[упаковка]],7,FALSE)</f>
        <v>715</v>
      </c>
      <c r="E2804" t="s">
        <v>75</v>
      </c>
      <c r="F2804" s="7">
        <v>2349.6000759174153</v>
      </c>
      <c r="G2804" t="str">
        <f>VLOOKUP(мпф1[[#This Row],[артикул]],[1]!Таблица213[[code]:[упаковка]],4,FALSE)</f>
        <v>ОХЛ</v>
      </c>
      <c r="H2804" t="str">
        <f>VLOOKUP(мпф1[[#This Row],[артикул]],[1]!Таблица213[[code]:[упаковка]],5,FALSE)</f>
        <v>крыло</v>
      </c>
      <c r="I2804" s="7" cm="1">
        <f t="array" ref="I2804">INDEX('[1]прайс ЗПП'!$A$1:$D$1080,MATCH(1,(мпф1[[#This Row],[артикул]]='[1]прайс ЗПП'!$B$1:$B$1080)*(мпф1[[#This Row],[Source.Name.1]]='[1]прайс ЗПП'!$A$1:$A$1080),0),4)</f>
        <v>835.01588089345819</v>
      </c>
      <c r="J2804" s="7">
        <f>мпф1[[#This Row],[цена]]*мпф1[[#This Row],[объем]]</f>
        <v>1961953.3771395169</v>
      </c>
      <c r="K2804" s="7">
        <v>891.37036296809345</v>
      </c>
      <c r="L2804" t="s">
        <v>187</v>
      </c>
    </row>
    <row r="2805" spans="1:12" x14ac:dyDescent="0.35">
      <c r="A2805" t="s">
        <v>153</v>
      </c>
      <c r="B2805" t="s">
        <v>199</v>
      </c>
      <c r="C2805" t="s">
        <v>194</v>
      </c>
      <c r="D2805">
        <f>VLOOKUP(мпф1[[#This Row],[Номенклатура]],[1]!Таблица213[[product_name]:[упаковка]],7,FALSE)</f>
        <v>716</v>
      </c>
      <c r="E2805" t="s">
        <v>34</v>
      </c>
      <c r="F2805" s="7">
        <v>427.49464761174289</v>
      </c>
      <c r="G2805" t="str">
        <f>VLOOKUP(мпф1[[#This Row],[артикул]],[1]!Таблица213[[code]:[упаковка]],4,FALSE)</f>
        <v>ОХЛ</v>
      </c>
      <c r="H2805" t="str">
        <f>VLOOKUP(мпф1[[#This Row],[артикул]],[1]!Таблица213[[code]:[упаковка]],5,FALSE)</f>
        <v>четвертина</v>
      </c>
      <c r="I2805" s="7" cm="1">
        <f t="array" ref="I2805">INDEX('[1]прайс ЗПП'!$A$1:$D$1080,MATCH(1,(мпф1[[#This Row],[артикул]]='[1]прайс ЗПП'!$B$1:$B$1080)*(мпф1[[#This Row],[Source.Name.1]]='[1]прайс ЗПП'!$A$1:$A$1080),0),4)</f>
        <v>826.66699669275658</v>
      </c>
      <c r="J2805" s="7">
        <f>мпф1[[#This Row],[цена]]*мпф1[[#This Row],[объем]]</f>
        <v>353395.71644342778</v>
      </c>
      <c r="K2805" s="7">
        <v>939.24649124003849</v>
      </c>
      <c r="L2805" t="s">
        <v>187</v>
      </c>
    </row>
    <row r="2806" spans="1:12" x14ac:dyDescent="0.35">
      <c r="A2806" t="s">
        <v>153</v>
      </c>
      <c r="B2806" t="s">
        <v>199</v>
      </c>
      <c r="C2806" t="s">
        <v>194</v>
      </c>
      <c r="D2806">
        <f>VLOOKUP(мпф1[[#This Row],[Номенклатура]],[1]!Таблица213[[product_name]:[упаковка]],7,FALSE)</f>
        <v>717</v>
      </c>
      <c r="E2806" t="s">
        <v>76</v>
      </c>
      <c r="F2806" s="7">
        <v>1488.547026827096</v>
      </c>
      <c r="G2806" t="str">
        <f>VLOOKUP(мпф1[[#This Row],[артикул]],[1]!Таблица213[[code]:[упаковка]],4,FALSE)</f>
        <v>ОХЛ</v>
      </c>
      <c r="H2806" t="str">
        <f>VLOOKUP(мпф1[[#This Row],[артикул]],[1]!Таблица213[[code]:[упаковка]],5,FALSE)</f>
        <v>четвертина</v>
      </c>
      <c r="I2806" s="7" cm="1">
        <f t="array" ref="I2806">INDEX('[1]прайс ЗПП'!$A$1:$D$1080,MATCH(1,(мпф1[[#This Row],[артикул]]='[1]прайс ЗПП'!$B$1:$B$1080)*(мпф1[[#This Row],[Source.Name.1]]='[1]прайс ЗПП'!$A$1:$A$1080),0),4)</f>
        <v>800.6384755284372</v>
      </c>
      <c r="J2806" s="7">
        <f>мпф1[[#This Row],[цена]]*мпф1[[#This Row],[объем]]</f>
        <v>1191788.0223112339</v>
      </c>
      <c r="K2806" s="7">
        <v>1310.5772626744715</v>
      </c>
      <c r="L2806" t="s">
        <v>187</v>
      </c>
    </row>
    <row r="2807" spans="1:12" x14ac:dyDescent="0.35">
      <c r="A2807" t="s">
        <v>153</v>
      </c>
      <c r="B2807" t="s">
        <v>199</v>
      </c>
      <c r="C2807" t="s">
        <v>194</v>
      </c>
      <c r="D2807">
        <f>VLOOKUP(мпф1[[#This Row],[Номенклатура]],[1]!Таблица213[[product_name]:[упаковка]],7,FALSE)</f>
        <v>718</v>
      </c>
      <c r="E2807" t="s">
        <v>36</v>
      </c>
      <c r="F2807" s="7">
        <v>5520.2742443962352</v>
      </c>
      <c r="G2807" t="str">
        <f>VLOOKUP(мпф1[[#This Row],[артикул]],[1]!Таблица213[[code]:[упаковка]],4,FALSE)</f>
        <v>ОХЛ</v>
      </c>
      <c r="H2807" t="str">
        <f>VLOOKUP(мпф1[[#This Row],[артикул]],[1]!Таблица213[[code]:[упаковка]],5,FALSE)</f>
        <v>филе</v>
      </c>
      <c r="I2807" s="7" cm="1">
        <f t="array" ref="I2807">INDEX('[1]прайс ЗПП'!$A$1:$D$1080,MATCH(1,(мпф1[[#This Row],[артикул]]='[1]прайс ЗПП'!$B$1:$B$1080)*(мпф1[[#This Row],[Source.Name.1]]='[1]прайс ЗПП'!$A$1:$A$1080),0),4)</f>
        <v>1116.3419218353943</v>
      </c>
      <c r="J2807" s="7">
        <f>мпф1[[#This Row],[цена]]*мпф1[[#This Row],[объем]]</f>
        <v>6162513.5590477223</v>
      </c>
      <c r="K2807" s="7">
        <v>602.47210381395462</v>
      </c>
      <c r="L2807" t="s">
        <v>187</v>
      </c>
    </row>
    <row r="2808" spans="1:12" x14ac:dyDescent="0.35">
      <c r="A2808" t="s">
        <v>153</v>
      </c>
      <c r="B2808" t="s">
        <v>199</v>
      </c>
      <c r="C2808" t="s">
        <v>194</v>
      </c>
      <c r="D2808">
        <f>VLOOKUP(мпф1[[#This Row],[Номенклатура]],[1]!Таблица213[[product_name]:[упаковка]],7,FALSE)</f>
        <v>719</v>
      </c>
      <c r="E2808" t="s">
        <v>77</v>
      </c>
      <c r="F2808" s="7">
        <v>5843.1586830570586</v>
      </c>
      <c r="G2808" t="str">
        <f>VLOOKUP(мпф1[[#This Row],[артикул]],[1]!Таблица213[[code]:[упаковка]],4,FALSE)</f>
        <v>ОХЛ</v>
      </c>
      <c r="H2808" t="str">
        <f>VLOOKUP(мпф1[[#This Row],[артикул]],[1]!Таблица213[[code]:[упаковка]],5,FALSE)</f>
        <v>филе</v>
      </c>
      <c r="I2808" s="7" cm="1">
        <f t="array" ref="I2808">INDEX('[1]прайс ЗПП'!$A$1:$D$1080,MATCH(1,(мпф1[[#This Row],[артикул]]='[1]прайс ЗПП'!$B$1:$B$1080)*(мпф1[[#This Row],[Source.Name.1]]='[1]прайс ЗПП'!$A$1:$A$1080),0),4)</f>
        <v>1085.2045646753345</v>
      </c>
      <c r="J2808" s="7">
        <f>мпф1[[#This Row],[цена]]*мпф1[[#This Row],[объем]]</f>
        <v>6341022.4749758365</v>
      </c>
      <c r="K2808" s="7">
        <v>615.28295656305431</v>
      </c>
      <c r="L2808" t="s">
        <v>187</v>
      </c>
    </row>
    <row r="2809" spans="1:12" x14ac:dyDescent="0.35">
      <c r="A2809" t="s">
        <v>153</v>
      </c>
      <c r="B2809" t="s">
        <v>199</v>
      </c>
      <c r="C2809" t="s">
        <v>194</v>
      </c>
      <c r="D2809">
        <f>VLOOKUP(мпф1[[#This Row],[Номенклатура]],[1]!Таблица213[[product_name]:[упаковка]],7,FALSE)</f>
        <v>727</v>
      </c>
      <c r="E2809" t="s">
        <v>38</v>
      </c>
      <c r="F2809" s="7">
        <v>1381.544771523191</v>
      </c>
      <c r="G2809" t="str">
        <f>VLOOKUP(мпф1[[#This Row],[артикул]],[1]!Таблица213[[code]:[упаковка]],4,FALSE)</f>
        <v>ОХЛ</v>
      </c>
      <c r="H2809" t="str">
        <f>VLOOKUP(мпф1[[#This Row],[артикул]],[1]!Таблица213[[code]:[упаковка]],5,FALSE)</f>
        <v>грудка</v>
      </c>
      <c r="I2809" s="7" cm="1">
        <f t="array" ref="I2809">INDEX('[1]прайс ЗПП'!$A$1:$D$1080,MATCH(1,(мпф1[[#This Row],[артикул]]='[1]прайс ЗПП'!$B$1:$B$1080)*(мпф1[[#This Row],[Source.Name.1]]='[1]прайс ЗПП'!$A$1:$A$1080),0),4)</f>
        <v>892.93733955066887</v>
      </c>
      <c r="J2809" s="7">
        <f>мпф1[[#This Row],[цена]]*мпф1[[#This Row],[объем]]</f>
        <v>1233632.9127540549</v>
      </c>
      <c r="K2809" s="7">
        <v>441.90426202032637</v>
      </c>
      <c r="L2809" t="s">
        <v>187</v>
      </c>
    </row>
    <row r="2810" spans="1:12" x14ac:dyDescent="0.35">
      <c r="A2810" t="s">
        <v>153</v>
      </c>
      <c r="B2810" t="s">
        <v>199</v>
      </c>
      <c r="C2810" t="s">
        <v>194</v>
      </c>
      <c r="D2810">
        <f>VLOOKUP(мпф1[[#This Row],[Номенклатура]],[1]!Таблица213[[product_name]:[упаковка]],7,FALSE)</f>
        <v>725</v>
      </c>
      <c r="E2810" t="s">
        <v>78</v>
      </c>
      <c r="F2810" s="7">
        <v>1487.3395034277526</v>
      </c>
      <c r="G2810" t="str">
        <f>VLOOKUP(мпф1[[#This Row],[артикул]],[1]!Таблица213[[code]:[упаковка]],4,FALSE)</f>
        <v>ОХЛ</v>
      </c>
      <c r="H2810" t="str">
        <f>VLOOKUP(мпф1[[#This Row],[артикул]],[1]!Таблица213[[code]:[упаковка]],5,FALSE)</f>
        <v>грудка</v>
      </c>
      <c r="I2810" s="7" cm="1">
        <f t="array" ref="I2810">INDEX('[1]прайс ЗПП'!$A$1:$D$1080,MATCH(1,(мпф1[[#This Row],[артикул]]='[1]прайс ЗПП'!$B$1:$B$1080)*(мпф1[[#This Row],[Source.Name.1]]='[1]прайс ЗПП'!$A$1:$A$1080),0),4)</f>
        <v>866.88872982978717</v>
      </c>
      <c r="J2810" s="7">
        <f>мпф1[[#This Row],[цена]]*мпф1[[#This Row],[объем]]</f>
        <v>1289357.8529521509</v>
      </c>
      <c r="K2810" s="7">
        <v>1192.3973303239702</v>
      </c>
      <c r="L2810" t="s">
        <v>187</v>
      </c>
    </row>
    <row r="2811" spans="1:12" x14ac:dyDescent="0.35">
      <c r="A2811" t="s">
        <v>153</v>
      </c>
      <c r="B2811" t="s">
        <v>199</v>
      </c>
      <c r="C2811" t="s">
        <v>194</v>
      </c>
      <c r="D2811">
        <f>VLOOKUP(мпф1[[#This Row],[Номенклатура]],[1]!Таблица213[[product_name]:[упаковка]],7,FALSE)</f>
        <v>29</v>
      </c>
      <c r="E2811" t="s">
        <v>79</v>
      </c>
      <c r="F2811" s="7">
        <v>481.12750508907828</v>
      </c>
      <c r="G2811" t="str">
        <f>VLOOKUP(мпф1[[#This Row],[артикул]],[1]!Таблица213[[code]:[упаковка]],4,FALSE)</f>
        <v>ОХЛ</v>
      </c>
      <c r="H2811" t="str">
        <f>VLOOKUP(мпф1[[#This Row],[артикул]],[1]!Таблица213[[code]:[упаковка]],5,FALSE)</f>
        <v>табак</v>
      </c>
      <c r="I2811" s="7" cm="1">
        <f t="array" ref="I2811">INDEX('[1]прайс ЗПП'!$A$1:$D$1080,MATCH(1,(мпф1[[#This Row],[артикул]]='[1]прайс ЗПП'!$B$1:$B$1080)*(мпф1[[#This Row],[Source.Name.1]]='[1]прайс ЗПП'!$A$1:$A$1080),0),4)</f>
        <v>758.87469332072919</v>
      </c>
      <c r="J2811" s="7">
        <f>мпф1[[#This Row],[цена]]*мпф1[[#This Row],[объем]]</f>
        <v>365115.48787264188</v>
      </c>
      <c r="K2811" s="7">
        <v>1804.6191287049696</v>
      </c>
      <c r="L2811" t="s">
        <v>187</v>
      </c>
    </row>
    <row r="2812" spans="1:12" x14ac:dyDescent="0.35">
      <c r="A2812" t="s">
        <v>153</v>
      </c>
      <c r="B2812" t="s">
        <v>199</v>
      </c>
      <c r="C2812" t="s">
        <v>194</v>
      </c>
      <c r="D2812">
        <f>VLOOKUP(мпф1[[#This Row],[Номенклатура]],[1]!Таблица213[[product_name]:[упаковка]],7,FALSE)</f>
        <v>30</v>
      </c>
      <c r="E2812" t="s">
        <v>80</v>
      </c>
      <c r="F2812" s="7">
        <v>2442.6473335291666</v>
      </c>
      <c r="G2812" t="str">
        <f>VLOOKUP(мпф1[[#This Row],[артикул]],[1]!Таблица213[[code]:[упаковка]],4,FALSE)</f>
        <v>ОХЛ</v>
      </c>
      <c r="H2812" t="str">
        <f>VLOOKUP(мпф1[[#This Row],[артикул]],[1]!Таблица213[[code]:[упаковка]],5,FALSE)</f>
        <v>рагу</v>
      </c>
      <c r="I2812" s="7" cm="1">
        <f t="array" ref="I2812">INDEX('[1]прайс ЗПП'!$A$1:$D$1080,MATCH(1,(мпф1[[#This Row],[артикул]]='[1]прайс ЗПП'!$B$1:$B$1080)*(мпф1[[#This Row],[Source.Name.1]]='[1]прайс ЗПП'!$A$1:$A$1080),0),4)</f>
        <v>714.38712156939914</v>
      </c>
      <c r="J2812" s="7">
        <f>мпф1[[#This Row],[цена]]*мпф1[[#This Row],[объем]]</f>
        <v>1744995.7976090694</v>
      </c>
      <c r="K2812" s="7">
        <v>5077.8</v>
      </c>
      <c r="L2812" t="s">
        <v>187</v>
      </c>
    </row>
    <row r="2813" spans="1:12" x14ac:dyDescent="0.35">
      <c r="A2813" t="s">
        <v>153</v>
      </c>
      <c r="B2813" t="s">
        <v>199</v>
      </c>
      <c r="C2813" t="s">
        <v>194</v>
      </c>
      <c r="D2813">
        <f>VLOOKUP(мпф1[[#This Row],[Номенклатура]],[1]!Таблица213[[product_name]:[упаковка]],7,FALSE)</f>
        <v>781</v>
      </c>
      <c r="E2813" t="s">
        <v>188</v>
      </c>
      <c r="F2813" s="7">
        <v>2016.19816072205</v>
      </c>
      <c r="G2813" t="str">
        <f>VLOOKUP(мпф1[[#This Row],[артикул]],[1]!Таблица213[[code]:[упаковка]],4,FALSE)</f>
        <v>ОХЛ</v>
      </c>
      <c r="H2813" t="str">
        <f>VLOOKUP(мпф1[[#This Row],[артикул]],[1]!Таблица213[[code]:[упаковка]],5,FALSE)</f>
        <v>спинка</v>
      </c>
      <c r="I2813" s="7" cm="1">
        <f t="array" ref="I2813">INDEX('[1]прайс ЗПП'!$A$1:$D$1080,MATCH(1,(мпф1[[#This Row],[артикул]]='[1]прайс ЗПП'!$B$1:$B$1080)*(мпф1[[#This Row],[Source.Name.1]]='[1]прайс ЗПП'!$A$1:$A$1080),0),4)</f>
        <v>365.5711496389743</v>
      </c>
      <c r="J2813" s="7">
        <f>мпф1[[#This Row],[цена]]*мпф1[[#This Row],[объем]]</f>
        <v>737063.87951514532</v>
      </c>
      <c r="K2813" s="7">
        <v>4376.0999999999995</v>
      </c>
      <c r="L2813" t="s">
        <v>187</v>
      </c>
    </row>
    <row r="2814" spans="1:12" x14ac:dyDescent="0.35">
      <c r="A2814" t="s">
        <v>153</v>
      </c>
      <c r="B2814" t="s">
        <v>199</v>
      </c>
      <c r="C2814" t="s">
        <v>194</v>
      </c>
      <c r="D2814">
        <f>VLOOKUP(мпф1[[#This Row],[Номенклатура]],[1]!Таблица213[[product_name]:[упаковка]],7,FALSE)</f>
        <v>730</v>
      </c>
      <c r="E2814" t="s">
        <v>45</v>
      </c>
      <c r="F2814" s="7">
        <v>850.38920608312969</v>
      </c>
      <c r="G2814" t="str">
        <f>VLOOKUP(мпф1[[#This Row],[артикул]],[1]!Таблица213[[code]:[упаковка]],4,FALSE)</f>
        <v>ОХЛ</v>
      </c>
      <c r="H2814" t="str">
        <f>VLOOKUP(мпф1[[#This Row],[артикул]],[1]!Таблица213[[code]:[упаковка]],5,FALSE)</f>
        <v>желудки</v>
      </c>
      <c r="I2814" s="7" cm="1">
        <f t="array" ref="I2814">INDEX('[1]прайс ЗПП'!$A$1:$D$1080,MATCH(1,(мпф1[[#This Row],[артикул]]='[1]прайс ЗПП'!$B$1:$B$1080)*(мпф1[[#This Row],[Source.Name.1]]='[1]прайс ЗПП'!$A$1:$A$1080),0),4)</f>
        <v>562.55065967575126</v>
      </c>
      <c r="J2814" s="7">
        <f>мпф1[[#This Row],[цена]]*мпф1[[#This Row],[объем]]</f>
        <v>478387.00886320299</v>
      </c>
      <c r="K2814" s="7">
        <v>49266</v>
      </c>
      <c r="L2814" t="s">
        <v>187</v>
      </c>
    </row>
    <row r="2815" spans="1:12" x14ac:dyDescent="0.35">
      <c r="A2815" t="s">
        <v>153</v>
      </c>
      <c r="B2815" t="s">
        <v>199</v>
      </c>
      <c r="C2815" t="s">
        <v>194</v>
      </c>
      <c r="D2815">
        <f>VLOOKUP(мпф1[[#This Row],[Номенклатура]],[1]!Таблица213[[product_name]:[упаковка]],7,FALSE)</f>
        <v>731</v>
      </c>
      <c r="E2815" t="s">
        <v>81</v>
      </c>
      <c r="F2815" s="7">
        <v>1487.5281905828244</v>
      </c>
      <c r="G2815" t="str">
        <f>VLOOKUP(мпф1[[#This Row],[артикул]],[1]!Таблица213[[code]:[упаковка]],4,FALSE)</f>
        <v>ОХЛ</v>
      </c>
      <c r="H2815" t="str">
        <f>VLOOKUP(мпф1[[#This Row],[артикул]],[1]!Таблица213[[code]:[упаковка]],5,FALSE)</f>
        <v>желудки</v>
      </c>
      <c r="I2815" s="7" cm="1">
        <f t="array" ref="I2815">INDEX('[1]прайс ЗПП'!$A$1:$D$1080,MATCH(1,(мпф1[[#This Row],[артикул]]='[1]прайс ЗПП'!$B$1:$B$1080)*(мпф1[[#This Row],[Source.Name.1]]='[1]прайс ЗПП'!$A$1:$A$1080),0),4)</f>
        <v>542.28973391121701</v>
      </c>
      <c r="J2815" s="7">
        <f>мпф1[[#This Row],[цена]]*мпф1[[#This Row],[объем]]</f>
        <v>806671.266656594</v>
      </c>
      <c r="K2815" s="7">
        <v>76627.240000000005</v>
      </c>
      <c r="L2815" t="s">
        <v>187</v>
      </c>
    </row>
    <row r="2816" spans="1:12" x14ac:dyDescent="0.35">
      <c r="A2816" t="s">
        <v>153</v>
      </c>
      <c r="B2816" t="s">
        <v>199</v>
      </c>
      <c r="C2816" t="s">
        <v>194</v>
      </c>
      <c r="D2816">
        <f>VLOOKUP(мпф1[[#This Row],[Номенклатура]],[1]!Таблица213[[product_name]:[упаковка]],7,FALSE)</f>
        <v>732</v>
      </c>
      <c r="E2816" t="s">
        <v>47</v>
      </c>
      <c r="F2816" s="7">
        <v>1590.167177836784</v>
      </c>
      <c r="G2816" t="str">
        <f>VLOOKUP(мпф1[[#This Row],[артикул]],[1]!Таблица213[[code]:[упаковка]],4,FALSE)</f>
        <v>ОХЛ</v>
      </c>
      <c r="H2816" t="str">
        <f>VLOOKUP(мпф1[[#This Row],[артикул]],[1]!Таблица213[[code]:[упаковка]],5,FALSE)</f>
        <v>печень</v>
      </c>
      <c r="I2816" s="7" cm="1">
        <f t="array" ref="I2816">INDEX('[1]прайс ЗПП'!$A$1:$D$1080,MATCH(1,(мпф1[[#This Row],[артикул]]='[1]прайс ЗПП'!$B$1:$B$1080)*(мпф1[[#This Row],[Source.Name.1]]='[1]прайс ЗПП'!$A$1:$A$1080),0),4)</f>
        <v>538.22572340599811</v>
      </c>
      <c r="J2816" s="7">
        <f>мпф1[[#This Row],[цена]]*мпф1[[#This Row],[объем]]</f>
        <v>855868.8796276775</v>
      </c>
      <c r="K2816" s="7">
        <v>1648.6407598259427</v>
      </c>
      <c r="L2816" t="s">
        <v>187</v>
      </c>
    </row>
    <row r="2817" spans="1:12" x14ac:dyDescent="0.35">
      <c r="A2817" t="s">
        <v>153</v>
      </c>
      <c r="B2817" t="s">
        <v>199</v>
      </c>
      <c r="C2817" t="s">
        <v>194</v>
      </c>
      <c r="D2817">
        <f>VLOOKUP(мпф1[[#This Row],[Номенклатура]],[1]!Таблица213[[product_name]:[упаковка]],7,FALSE)</f>
        <v>733</v>
      </c>
      <c r="E2817" t="s">
        <v>82</v>
      </c>
      <c r="F2817" s="7">
        <v>1488.547026827096</v>
      </c>
      <c r="G2817" t="str">
        <f>VLOOKUP(мпф1[[#This Row],[артикул]],[1]!Таблица213[[code]:[упаковка]],4,FALSE)</f>
        <v>ОХЛ</v>
      </c>
      <c r="H2817" t="str">
        <f>VLOOKUP(мпф1[[#This Row],[артикул]],[1]!Таблица213[[code]:[упаковка]],5,FALSE)</f>
        <v>печень</v>
      </c>
      <c r="I2817" s="7" cm="1">
        <f t="array" ref="I2817">INDEX('[1]прайс ЗПП'!$A$1:$D$1080,MATCH(1,(мпф1[[#This Row],[артикул]]='[1]прайс ЗПП'!$B$1:$B$1080)*(мпф1[[#This Row],[Source.Name.1]]='[1]прайс ЗПП'!$A$1:$A$1080),0),4)</f>
        <v>516.37476574634809</v>
      </c>
      <c r="J2817" s="7">
        <f>мпф1[[#This Row],[цена]]*мпф1[[#This Row],[объем]]</f>
        <v>768648.12228026462</v>
      </c>
      <c r="K2817" s="7">
        <v>3393</v>
      </c>
      <c r="L2817" t="s">
        <v>187</v>
      </c>
    </row>
    <row r="2818" spans="1:12" x14ac:dyDescent="0.35">
      <c r="A2818" t="s">
        <v>153</v>
      </c>
      <c r="B2818" t="s">
        <v>199</v>
      </c>
      <c r="C2818" t="s">
        <v>194</v>
      </c>
      <c r="D2818">
        <f>VLOOKUP(мпф1[[#This Row],[Номенклатура]],[1]!Таблица213[[product_name]:[упаковка]],7,FALSE)</f>
        <v>734</v>
      </c>
      <c r="E2818" t="s">
        <v>49</v>
      </c>
      <c r="F2818" s="7">
        <v>871.38274519927995</v>
      </c>
      <c r="G2818" t="str">
        <f>VLOOKUP(мпф1[[#This Row],[артикул]],[1]!Таблица213[[code]:[упаковка]],4,FALSE)</f>
        <v>ОХЛ</v>
      </c>
      <c r="H2818" t="str">
        <f>VLOOKUP(мпф1[[#This Row],[артикул]],[1]!Таблица213[[code]:[упаковка]],5,FALSE)</f>
        <v>сердце</v>
      </c>
      <c r="I2818" s="7" cm="1">
        <f t="array" ref="I2818">INDEX('[1]прайс ЗПП'!$A$1:$D$1080,MATCH(1,(мпф1[[#This Row],[артикул]]='[1]прайс ЗПП'!$B$1:$B$1080)*(мпф1[[#This Row],[Source.Name.1]]='[1]прайс ЗПП'!$A$1:$A$1080),0),4)</f>
        <v>898.93230320001805</v>
      </c>
      <c r="J2818" s="7">
        <f>мпф1[[#This Row],[цена]]*мпф1[[#This Row],[объем]]</f>
        <v>783314.09811074322</v>
      </c>
      <c r="K2818" s="7">
        <v>33936.772000000004</v>
      </c>
      <c r="L2818" t="s">
        <v>187</v>
      </c>
    </row>
    <row r="2819" spans="1:12" x14ac:dyDescent="0.35">
      <c r="A2819" t="s">
        <v>153</v>
      </c>
      <c r="B2819" t="s">
        <v>199</v>
      </c>
      <c r="C2819" t="s">
        <v>194</v>
      </c>
      <c r="D2819">
        <f>VLOOKUP(мпф1[[#This Row],[Номенклатура]],[1]!Таблица213[[product_name]:[упаковка]],7,FALSE)</f>
        <v>735</v>
      </c>
      <c r="E2819" t="s">
        <v>83</v>
      </c>
      <c r="F2819" s="7">
        <v>918.18532448204382</v>
      </c>
      <c r="G2819" t="str">
        <f>VLOOKUP(мпф1[[#This Row],[артикул]],[1]!Таблица213[[code]:[упаковка]],4,FALSE)</f>
        <v>ОХЛ</v>
      </c>
      <c r="H2819" t="str">
        <f>VLOOKUP(мпф1[[#This Row],[артикул]],[1]!Таблица213[[code]:[упаковка]],5,FALSE)</f>
        <v>сердце</v>
      </c>
      <c r="I2819" s="7" cm="1">
        <f t="array" ref="I2819">INDEX('[1]прайс ЗПП'!$A$1:$D$1080,MATCH(1,(мпф1[[#This Row],[артикул]]='[1]прайс ЗПП'!$B$1:$B$1080)*(мпф1[[#This Row],[Source.Name.1]]='[1]прайс ЗПП'!$A$1:$A$1080),0),4)</f>
        <v>874.31230900712865</v>
      </c>
      <c r="J2819" s="7">
        <f>мпф1[[#This Row],[цена]]*мпф1[[#This Row],[объем]]</f>
        <v>802780.73114435538</v>
      </c>
      <c r="K2819" s="7">
        <v>340.3</v>
      </c>
      <c r="L2819" t="s">
        <v>187</v>
      </c>
    </row>
    <row r="2820" spans="1:12" x14ac:dyDescent="0.35">
      <c r="A2820" t="s">
        <v>153</v>
      </c>
      <c r="B2820" t="s">
        <v>199</v>
      </c>
      <c r="C2820" t="s">
        <v>194</v>
      </c>
      <c r="D2820">
        <f>VLOOKUP(мпф1[[#This Row],[Номенклатура]],[1]!Таблица213[[product_name]:[упаковка]],7,FALSE)</f>
        <v>204</v>
      </c>
      <c r="E2820" t="s">
        <v>84</v>
      </c>
      <c r="F2820" s="7">
        <v>1597.9687767121607</v>
      </c>
      <c r="G2820" t="str">
        <f>VLOOKUP(мпф1[[#This Row],[артикул]],[1]!Таблица213[[code]:[упаковка]],4,FALSE)</f>
        <v>ОХЛ</v>
      </c>
      <c r="H2820" t="str">
        <f>VLOOKUP(мпф1[[#This Row],[артикул]],[1]!Таблица213[[code]:[упаковка]],5,FALSE)</f>
        <v>крыло</v>
      </c>
      <c r="I2820" s="7" cm="1">
        <f t="array" ref="I2820">INDEX('[1]прайс ЗПП'!$A$1:$D$1080,MATCH(1,(мпф1[[#This Row],[артикул]]='[1]прайс ЗПП'!$B$1:$B$1080)*(мпф1[[#This Row],[Source.Name.1]]='[1]прайс ЗПП'!$A$1:$A$1080),0),4)</f>
        <v>851.50169777110875</v>
      </c>
      <c r="J2820" s="7">
        <f>мпф1[[#This Row],[цена]]*мпф1[[#This Row],[объем]]</f>
        <v>1360673.1263556266</v>
      </c>
      <c r="K2820" s="7">
        <v>5797.6379999999999</v>
      </c>
      <c r="L2820" t="s">
        <v>187</v>
      </c>
    </row>
    <row r="2821" spans="1:12" x14ac:dyDescent="0.35">
      <c r="A2821" t="s">
        <v>153</v>
      </c>
      <c r="B2821" t="s">
        <v>199</v>
      </c>
      <c r="C2821" t="s">
        <v>194</v>
      </c>
      <c r="D2821">
        <f>VLOOKUP(мпф1[[#This Row],[Номенклатура]],[1]!Таблица213[[product_name]:[упаковка]],7,FALSE)</f>
        <v>952</v>
      </c>
      <c r="E2821" t="s">
        <v>86</v>
      </c>
      <c r="F2821" s="7">
        <v>737.29491716704661</v>
      </c>
      <c r="G2821" t="str">
        <f>VLOOKUP(мпф1[[#This Row],[артикул]],[1]!Таблица213[[code]:[упаковка]],4,FALSE)</f>
        <v>ОХЛ</v>
      </c>
      <c r="H2821" t="str">
        <f>VLOOKUP(мпф1[[#This Row],[артикул]],[1]!Таблица213[[code]:[упаковка]],5,FALSE)</f>
        <v>голень</v>
      </c>
      <c r="I2821" s="7" cm="1">
        <f t="array" ref="I2821">INDEX('[1]прайс ЗПП'!$A$1:$D$1080,MATCH(1,(мпф1[[#This Row],[артикул]]='[1]прайс ЗПП'!$B$1:$B$1080)*(мпф1[[#This Row],[Source.Name.1]]='[1]прайс ЗПП'!$A$1:$A$1080),0),4)</f>
        <v>893.5902726823731</v>
      </c>
      <c r="J2821" s="7">
        <f>мпф1[[#This Row],[цена]]*мпф1[[#This Row],[объем]]</f>
        <v>658839.56607862888</v>
      </c>
      <c r="K2821" s="7">
        <v>54731.057999999997</v>
      </c>
      <c r="L2821" t="s">
        <v>187</v>
      </c>
    </row>
    <row r="2822" spans="1:12" x14ac:dyDescent="0.35">
      <c r="A2822" t="s">
        <v>153</v>
      </c>
      <c r="B2822" t="s">
        <v>199</v>
      </c>
      <c r="C2822" t="s">
        <v>194</v>
      </c>
      <c r="D2822">
        <f>VLOOKUP(мпф1[[#This Row],[Номенклатура]],[1]!Таблица213[[product_name]:[упаковка]],7,FALSE)</f>
        <v>953</v>
      </c>
      <c r="E2822" t="s">
        <v>87</v>
      </c>
      <c r="F2822" s="7">
        <v>745.54229020652235</v>
      </c>
      <c r="G2822" t="str">
        <f>VLOOKUP(мпф1[[#This Row],[артикул]],[1]!Таблица213[[code]:[упаковка]],4,FALSE)</f>
        <v>ОХЛ</v>
      </c>
      <c r="H2822" t="str">
        <f>VLOOKUP(мпф1[[#This Row],[артикул]],[1]!Таблица213[[code]:[упаковка]],5,FALSE)</f>
        <v>бедро</v>
      </c>
      <c r="I2822" s="7" cm="1">
        <f t="array" ref="I2822">INDEX('[1]прайс ЗПП'!$A$1:$D$1080,MATCH(1,(мпф1[[#This Row],[артикул]]='[1]прайс ЗПП'!$B$1:$B$1080)*(мпф1[[#This Row],[Source.Name.1]]='[1]прайс ЗПП'!$A$1:$A$1080),0),4)</f>
        <v>908.058875655311</v>
      </c>
      <c r="J2822" s="7">
        <f>мпф1[[#This Row],[цена]]*мпф1[[#This Row],[объем]]</f>
        <v>676996.29379842023</v>
      </c>
      <c r="K2822" s="7">
        <v>54740.61</v>
      </c>
      <c r="L2822" t="s">
        <v>187</v>
      </c>
    </row>
    <row r="2823" spans="1:12" x14ac:dyDescent="0.35">
      <c r="A2823" t="s">
        <v>153</v>
      </c>
      <c r="B2823" t="s">
        <v>199</v>
      </c>
      <c r="C2823" t="s">
        <v>194</v>
      </c>
      <c r="D2823">
        <f>VLOOKUP(мпф1[[#This Row],[Номенклатура]],[1]!Таблица213[[product_name]:[упаковка]],7,FALSE)</f>
        <v>954</v>
      </c>
      <c r="E2823" t="s">
        <v>191</v>
      </c>
      <c r="F2823" s="7">
        <v>531.03782018161007</v>
      </c>
      <c r="G2823" t="str">
        <f>VLOOKUP(мпф1[[#This Row],[артикул]],[1]!Таблица213[[code]:[упаковка]],4,FALSE)</f>
        <v>ОХЛ</v>
      </c>
      <c r="H2823" t="str">
        <f>VLOOKUP(мпф1[[#This Row],[артикул]],[1]!Таблица213[[code]:[упаковка]],5,FALSE)</f>
        <v>филе</v>
      </c>
      <c r="I2823" s="7" cm="1">
        <f t="array" ref="I2823">INDEX('[1]прайс ЗПП'!$A$1:$D$1080,MATCH(1,(мпф1[[#This Row],[артикул]]='[1]прайс ЗПП'!$B$1:$B$1080)*(мпф1[[#This Row],[Source.Name.1]]='[1]прайс ЗПП'!$A$1:$A$1080),0),4)</f>
        <v>1100.5353237189711</v>
      </c>
      <c r="J2823" s="7">
        <f>мпф1[[#This Row],[цена]]*мпф1[[#This Row],[объем]]</f>
        <v>584425.87934058497</v>
      </c>
      <c r="K2823" s="7">
        <v>1172.5240414852374</v>
      </c>
      <c r="L2823" t="s">
        <v>187</v>
      </c>
    </row>
    <row r="2824" spans="1:12" x14ac:dyDescent="0.35">
      <c r="A2824" t="s">
        <v>153</v>
      </c>
      <c r="B2824" t="s">
        <v>199</v>
      </c>
      <c r="C2824" t="s">
        <v>194</v>
      </c>
      <c r="D2824">
        <f>VLOOKUP(мпф1[[#This Row],[Номенклатура]],[1]!Таблица213[[product_name]:[упаковка]],7,FALSE)</f>
        <v>958</v>
      </c>
      <c r="E2824" t="s">
        <v>58</v>
      </c>
      <c r="F2824" s="7">
        <v>1278.776799404927</v>
      </c>
      <c r="G2824" t="str">
        <f>VLOOKUP(мпф1[[#This Row],[артикул]],[1]!Таблица213[[code]:[упаковка]],4,FALSE)</f>
        <v>ОХЛ</v>
      </c>
      <c r="H2824" t="str">
        <f>VLOOKUP(мпф1[[#This Row],[артикул]],[1]!Таблица213[[code]:[упаковка]],5,FALSE)</f>
        <v>табак</v>
      </c>
      <c r="I2824" s="7" cm="1">
        <f t="array" ref="I2824">INDEX('[1]прайс ЗПП'!$A$1:$D$1080,MATCH(1,(мпф1[[#This Row],[артикул]]='[1]прайс ЗПП'!$B$1:$B$1080)*(мпф1[[#This Row],[Source.Name.1]]='[1]прайс ЗПП'!$A$1:$A$1080),0),4)</f>
        <v>781.01654067386187</v>
      </c>
      <c r="J2824" s="7">
        <f>мпф1[[#This Row],[цена]]*мпф1[[#This Row],[объем]]</f>
        <v>998745.83216522913</v>
      </c>
      <c r="K2824" s="7">
        <v>3408.2690358426817</v>
      </c>
      <c r="L2824" t="s">
        <v>187</v>
      </c>
    </row>
    <row r="2825" spans="1:12" x14ac:dyDescent="0.35">
      <c r="A2825" t="s">
        <v>153</v>
      </c>
      <c r="B2825" t="s">
        <v>199</v>
      </c>
      <c r="C2825" t="s">
        <v>194</v>
      </c>
      <c r="D2825">
        <f>VLOOKUP(мпф1[[#This Row],[Номенклатура]],[1]!Таблица213[[product_name]:[упаковка]],7,FALSE)</f>
        <v>205</v>
      </c>
      <c r="E2825" t="s">
        <v>88</v>
      </c>
      <c r="F2825" s="7">
        <v>2543.1422051792274</v>
      </c>
      <c r="G2825" t="str">
        <f>VLOOKUP(мпф1[[#This Row],[артикул]],[1]!Таблица213[[code]:[упаковка]],4,FALSE)</f>
        <v>ОХЛ</v>
      </c>
      <c r="H2825" t="str">
        <f>VLOOKUP(мпф1[[#This Row],[артикул]],[1]!Таблица213[[code]:[упаковка]],5,FALSE)</f>
        <v>рагу</v>
      </c>
      <c r="I2825" s="7" cm="1">
        <f t="array" ref="I2825">INDEX('[1]прайс ЗПП'!$A$1:$D$1080,MATCH(1,(мпф1[[#This Row],[артикул]]='[1]прайс ЗПП'!$B$1:$B$1080)*(мпф1[[#This Row],[Source.Name.1]]='[1]прайс ЗПП'!$A$1:$A$1080),0),4)</f>
        <v>603.7807486671885</v>
      </c>
      <c r="J2825" s="7">
        <f>мпф1[[#This Row],[цена]]*мпф1[[#This Row],[объем]]</f>
        <v>1535500.3046102386</v>
      </c>
      <c r="K2825" s="7">
        <v>1729.8239036797663</v>
      </c>
      <c r="L2825" t="s">
        <v>187</v>
      </c>
    </row>
    <row r="2826" spans="1:12" x14ac:dyDescent="0.35">
      <c r="A2826" t="s">
        <v>153</v>
      </c>
      <c r="B2826" t="s">
        <v>199</v>
      </c>
      <c r="C2826" t="s">
        <v>194</v>
      </c>
      <c r="D2826">
        <f>VLOOKUP(мпф1[[#This Row],[Номенклатура]],[1]!Таблица213[[product_name]:[упаковка]],7,FALSE)</f>
        <v>744</v>
      </c>
      <c r="E2826" t="s">
        <v>92</v>
      </c>
      <c r="F2826" s="7">
        <v>5308.7119629320332</v>
      </c>
      <c r="G2826" t="str">
        <f>VLOOKUP(мпф1[[#This Row],[артикул]],[1]!Таблица213[[code]:[упаковка]],4,FALSE)</f>
        <v>ОХЛ</v>
      </c>
      <c r="H2826" t="str">
        <f>VLOOKUP(мпф1[[#This Row],[артикул]],[1]!Таблица213[[code]:[упаковка]],5,FALSE)</f>
        <v>шея</v>
      </c>
      <c r="I2826" s="7" cm="1">
        <f t="array" ref="I2826">INDEX('[1]прайс ЗПП'!$A$1:$D$1080,MATCH(1,(мпф1[[#This Row],[артикул]]='[1]прайс ЗПП'!$B$1:$B$1080)*(мпф1[[#This Row],[Source.Name.1]]='[1]прайс ЗПП'!$A$1:$A$1080),0),4)</f>
        <v>350.98234482785944</v>
      </c>
      <c r="J2826" s="7">
        <f>мпф1[[#This Row],[цена]]*мпф1[[#This Row],[объем]]</f>
        <v>1863264.1727655935</v>
      </c>
      <c r="K2826" s="7">
        <v>4050</v>
      </c>
      <c r="L2826" t="s">
        <v>187</v>
      </c>
    </row>
    <row r="2827" spans="1:12" x14ac:dyDescent="0.35">
      <c r="A2827" t="s">
        <v>153</v>
      </c>
      <c r="B2827" t="s">
        <v>200</v>
      </c>
      <c r="C2827" t="s">
        <v>95</v>
      </c>
      <c r="D2827">
        <f>VLOOKUP(мпф1[[#This Row],[Номенклатура]],[1]!Таблица213[[product_name]:[упаковка]],7,FALSE)</f>
        <v>716</v>
      </c>
      <c r="E2827" t="s">
        <v>34</v>
      </c>
      <c r="F2827" s="7">
        <v>6521.5672837791417</v>
      </c>
      <c r="G2827" t="str">
        <f>VLOOKUP(мпф1[[#This Row],[артикул]],[1]!Таблица213[[code]:[упаковка]],4,FALSE)</f>
        <v>ОХЛ</v>
      </c>
      <c r="H2827" t="str">
        <f>VLOOKUP(мпф1[[#This Row],[артикул]],[1]!Таблица213[[code]:[упаковка]],5,FALSE)</f>
        <v>четвертина</v>
      </c>
      <c r="I2827" s="7" cm="1">
        <f t="array" ref="I2827">INDEX('[1]прайс ЗПП'!$A$1:$D$1080,MATCH(1,(мпф1[[#This Row],[артикул]]='[1]прайс ЗПП'!$B$1:$B$1080)*(мпф1[[#This Row],[Source.Name.1]]='[1]прайс ЗПП'!$A$1:$A$1080),0),4)</f>
        <v>826.66699669275658</v>
      </c>
      <c r="J2827" s="7">
        <f>мпф1[[#This Row],[цена]]*мпф1[[#This Row],[объем]]</f>
        <v>5391164.4402114414</v>
      </c>
      <c r="K2827" s="7">
        <v>14893.470000000001</v>
      </c>
      <c r="L2827" t="s">
        <v>187</v>
      </c>
    </row>
    <row r="2828" spans="1:12" x14ac:dyDescent="0.35">
      <c r="A2828" t="s">
        <v>153</v>
      </c>
      <c r="B2828" t="s">
        <v>200</v>
      </c>
      <c r="C2828" t="s">
        <v>95</v>
      </c>
      <c r="D2828">
        <f>VLOOKUP(мпф1[[#This Row],[Номенклатура]],[1]!Таблица213[[product_name]:[упаковка]],7,FALSE)</f>
        <v>701</v>
      </c>
      <c r="E2828" t="s">
        <v>26</v>
      </c>
      <c r="F2828" s="7">
        <v>62628.122696341037</v>
      </c>
      <c r="G2828" t="str">
        <f>VLOOKUP(мпф1[[#This Row],[артикул]],[1]!Таблица213[[code]:[упаковка]],4,FALSE)</f>
        <v>ОХЛ</v>
      </c>
      <c r="H2828" t="str">
        <f>VLOOKUP(мпф1[[#This Row],[артикул]],[1]!Таблица213[[code]:[упаковка]],5,FALSE)</f>
        <v>тушка</v>
      </c>
      <c r="I2828" s="7" cm="1">
        <f t="array" ref="I2828">INDEX('[1]прайс ЗПП'!$A$1:$D$1080,MATCH(1,(мпф1[[#This Row],[артикул]]='[1]прайс ЗПП'!$B$1:$B$1080)*(мпф1[[#This Row],[Source.Name.1]]='[1]прайс ЗПП'!$A$1:$A$1080),0),4)</f>
        <v>829.49619712097308</v>
      </c>
      <c r="J2828" s="7">
        <f>мпф1[[#This Row],[цена]]*мпф1[[#This Row],[объем]]</f>
        <v>51949789.609440595</v>
      </c>
      <c r="K2828" s="7">
        <v>14889.331</v>
      </c>
      <c r="L2828" t="s">
        <v>187</v>
      </c>
    </row>
    <row r="2829" spans="1:12" x14ac:dyDescent="0.35">
      <c r="A2829" t="s">
        <v>153</v>
      </c>
      <c r="B2829" t="s">
        <v>200</v>
      </c>
      <c r="C2829" t="s">
        <v>95</v>
      </c>
      <c r="D2829">
        <f>VLOOKUP(мпф1[[#This Row],[Номенклатура]],[1]!Таблица213[[product_name]:[упаковка]],7,FALSE)</f>
        <v>718</v>
      </c>
      <c r="E2829" t="s">
        <v>36</v>
      </c>
      <c r="F2829" s="7">
        <v>97849.123389400484</v>
      </c>
      <c r="G2829" t="str">
        <f>VLOOKUP(мпф1[[#This Row],[артикул]],[1]!Таблица213[[code]:[упаковка]],4,FALSE)</f>
        <v>ОХЛ</v>
      </c>
      <c r="H2829" t="str">
        <f>VLOOKUP(мпф1[[#This Row],[артикул]],[1]!Таблица213[[code]:[упаковка]],5,FALSE)</f>
        <v>филе</v>
      </c>
      <c r="I2829" s="7" cm="1">
        <f t="array" ref="I2829">INDEX('[1]прайс ЗПП'!$A$1:$D$1080,MATCH(1,(мпф1[[#This Row],[артикул]]='[1]прайс ЗПП'!$B$1:$B$1080)*(мпф1[[#This Row],[Source.Name.1]]='[1]прайс ЗПП'!$A$1:$A$1080),0),4)</f>
        <v>1116.3419218353943</v>
      </c>
      <c r="J2829" s="7">
        <f>мпф1[[#This Row],[цена]]*мпф1[[#This Row],[объем]]</f>
        <v>109233078.45443197</v>
      </c>
      <c r="K2829" s="7">
        <v>7991.7610000000004</v>
      </c>
      <c r="L2829" t="s">
        <v>187</v>
      </c>
    </row>
    <row r="2830" spans="1:12" x14ac:dyDescent="0.35">
      <c r="A2830" t="s">
        <v>153</v>
      </c>
      <c r="B2830" t="s">
        <v>200</v>
      </c>
      <c r="C2830" t="s">
        <v>95</v>
      </c>
      <c r="D2830">
        <f>VLOOKUP(мпф1[[#This Row],[Номенклатура]],[1]!Таблица213[[product_name]:[упаковка]],7,FALSE)</f>
        <v>734</v>
      </c>
      <c r="E2830" t="s">
        <v>49</v>
      </c>
      <c r="F2830" s="7">
        <v>1835.301711127687</v>
      </c>
      <c r="G2830" t="str">
        <f>VLOOKUP(мпф1[[#This Row],[артикул]],[1]!Таблица213[[code]:[упаковка]],4,FALSE)</f>
        <v>ОХЛ</v>
      </c>
      <c r="H2830" t="str">
        <f>VLOOKUP(мпф1[[#This Row],[артикул]],[1]!Таблица213[[code]:[упаковка]],5,FALSE)</f>
        <v>сердце</v>
      </c>
      <c r="I2830" s="7" cm="1">
        <f t="array" ref="I2830">INDEX('[1]прайс ЗПП'!$A$1:$D$1080,MATCH(1,(мпф1[[#This Row],[артикул]]='[1]прайс ЗПП'!$B$1:$B$1080)*(мпф1[[#This Row],[Source.Name.1]]='[1]прайс ЗПП'!$A$1:$A$1080),0),4)</f>
        <v>898.93230320001805</v>
      </c>
      <c r="J2830" s="7">
        <f>мпф1[[#This Row],[цена]]*мпф1[[#This Row],[объем]]</f>
        <v>1649811.994250946</v>
      </c>
      <c r="K2830" s="7">
        <v>2192.3999999999996</v>
      </c>
      <c r="L2830" t="s">
        <v>187</v>
      </c>
    </row>
    <row r="2831" spans="1:12" x14ac:dyDescent="0.35">
      <c r="A2831" t="s">
        <v>153</v>
      </c>
      <c r="B2831" t="s">
        <v>200</v>
      </c>
      <c r="C2831" t="s">
        <v>95</v>
      </c>
      <c r="D2831">
        <f>VLOOKUP(мпф1[[#This Row],[Номенклатура]],[1]!Таблица213[[product_name]:[упаковка]],7,FALSE)</f>
        <v>732</v>
      </c>
      <c r="E2831" t="s">
        <v>47</v>
      </c>
      <c r="F2831" s="7">
        <v>4044.7329241386915</v>
      </c>
      <c r="G2831" t="str">
        <f>VLOOKUP(мпф1[[#This Row],[артикул]],[1]!Таблица213[[code]:[упаковка]],4,FALSE)</f>
        <v>ОХЛ</v>
      </c>
      <c r="H2831" t="str">
        <f>VLOOKUP(мпф1[[#This Row],[артикул]],[1]!Таблица213[[code]:[упаковка]],5,FALSE)</f>
        <v>печень</v>
      </c>
      <c r="I2831" s="7" cm="1">
        <f t="array" ref="I2831">INDEX('[1]прайс ЗПП'!$A$1:$D$1080,MATCH(1,(мпф1[[#This Row],[артикул]]='[1]прайс ЗПП'!$B$1:$B$1080)*(мпф1[[#This Row],[Source.Name.1]]='[1]прайс ЗПП'!$A$1:$A$1080),0),4)</f>
        <v>538.22572340599811</v>
      </c>
      <c r="J2831" s="7">
        <f>мпф1[[#This Row],[цена]]*мпф1[[#This Row],[объем]]</f>
        <v>2176979.3040786055</v>
      </c>
      <c r="K2831" s="7">
        <v>16965.760000000002</v>
      </c>
      <c r="L2831" t="s">
        <v>187</v>
      </c>
    </row>
    <row r="2832" spans="1:12" x14ac:dyDescent="0.35">
      <c r="A2832" t="s">
        <v>153</v>
      </c>
      <c r="B2832" t="s">
        <v>200</v>
      </c>
      <c r="C2832" t="s">
        <v>95</v>
      </c>
      <c r="D2832">
        <f>VLOOKUP(мпф1[[#This Row],[Номенклатура]],[1]!Таблица213[[product_name]:[упаковка]],7,FALSE)</f>
        <v>714</v>
      </c>
      <c r="E2832" t="s">
        <v>32</v>
      </c>
      <c r="F2832" s="7">
        <v>40445.95862391805</v>
      </c>
      <c r="G2832" t="str">
        <f>VLOOKUP(мпф1[[#This Row],[артикул]],[1]!Таблица213[[code]:[упаковка]],4,FALSE)</f>
        <v>ОХЛ</v>
      </c>
      <c r="H2832" t="str">
        <f>VLOOKUP(мпф1[[#This Row],[артикул]],[1]!Таблица213[[code]:[упаковка]],5,FALSE)</f>
        <v>крыло</v>
      </c>
      <c r="I2832" s="7" cm="1">
        <f t="array" ref="I2832">INDEX('[1]прайс ЗПП'!$A$1:$D$1080,MATCH(1,(мпф1[[#This Row],[артикул]]='[1]прайс ЗПП'!$B$1:$B$1080)*(мпф1[[#This Row],[Source.Name.1]]='[1]прайс ЗПП'!$A$1:$A$1080),0),4)</f>
        <v>862.74073629929478</v>
      </c>
      <c r="J2832" s="7">
        <f>мпф1[[#This Row],[цена]]*мпф1[[#This Row],[объем]]</f>
        <v>34894376.123529866</v>
      </c>
      <c r="K2832" s="7">
        <v>2186.91</v>
      </c>
      <c r="L2832" t="s">
        <v>187</v>
      </c>
    </row>
    <row r="2833" spans="1:12" x14ac:dyDescent="0.35">
      <c r="A2833" t="s">
        <v>153</v>
      </c>
      <c r="B2833" t="s">
        <v>200</v>
      </c>
      <c r="C2833" t="s">
        <v>95</v>
      </c>
      <c r="D2833">
        <f>VLOOKUP(мпф1[[#This Row],[Номенклатура]],[1]!Таблица213[[product_name]:[упаковка]],7,FALSE)</f>
        <v>730</v>
      </c>
      <c r="E2833" t="s">
        <v>45</v>
      </c>
      <c r="F2833" s="7">
        <v>407.83972128476626</v>
      </c>
      <c r="G2833" t="str">
        <f>VLOOKUP(мпф1[[#This Row],[артикул]],[1]!Таблица213[[code]:[упаковка]],4,FALSE)</f>
        <v>ОХЛ</v>
      </c>
      <c r="H2833" t="str">
        <f>VLOOKUP(мпф1[[#This Row],[артикул]],[1]!Таблица213[[code]:[упаковка]],5,FALSE)</f>
        <v>желудки</v>
      </c>
      <c r="I2833" s="7" cm="1">
        <f t="array" ref="I2833">INDEX('[1]прайс ЗПП'!$A$1:$D$1080,MATCH(1,(мпф1[[#This Row],[артикул]]='[1]прайс ЗПП'!$B$1:$B$1080)*(мпф1[[#This Row],[Source.Name.1]]='[1]прайс ЗПП'!$A$1:$A$1080),0),4)</f>
        <v>562.55065967575126</v>
      </c>
      <c r="J2833" s="7">
        <f>мпф1[[#This Row],[цена]]*мпф1[[#This Row],[объем]]</f>
        <v>229430.50425071979</v>
      </c>
      <c r="K2833" s="7">
        <v>1693.2</v>
      </c>
      <c r="L2833" t="s">
        <v>187</v>
      </c>
    </row>
    <row r="2834" spans="1:12" x14ac:dyDescent="0.35">
      <c r="A2834" t="s">
        <v>153</v>
      </c>
      <c r="B2834" t="s">
        <v>200</v>
      </c>
      <c r="C2834" t="s">
        <v>95</v>
      </c>
      <c r="D2834">
        <f>VLOOKUP(мпф1[[#This Row],[Номенклатура]],[1]!Таблица213[[product_name]:[упаковка]],7,FALSE)</f>
        <v>727</v>
      </c>
      <c r="E2834" t="s">
        <v>38</v>
      </c>
      <c r="F2834" s="7">
        <v>6917.4530461478098</v>
      </c>
      <c r="G2834" t="str">
        <f>VLOOKUP(мпф1[[#This Row],[артикул]],[1]!Таблица213[[code]:[упаковка]],4,FALSE)</f>
        <v>ОХЛ</v>
      </c>
      <c r="H2834" t="str">
        <f>VLOOKUP(мпф1[[#This Row],[артикул]],[1]!Таблица213[[code]:[упаковка]],5,FALSE)</f>
        <v>грудка</v>
      </c>
      <c r="I2834" s="7" cm="1">
        <f t="array" ref="I2834">INDEX('[1]прайс ЗПП'!$A$1:$D$1080,MATCH(1,(мпф1[[#This Row],[артикул]]='[1]прайс ЗПП'!$B$1:$B$1080)*(мпф1[[#This Row],[Source.Name.1]]='[1]прайс ЗПП'!$A$1:$A$1080),0),4)</f>
        <v>892.93733955066887</v>
      </c>
      <c r="J2834" s="7">
        <f>мпф1[[#This Row],[цена]]*мпф1[[#This Row],[объем]]</f>
        <v>6176852.1194938952</v>
      </c>
      <c r="K2834" s="7">
        <v>1700.3999999999999</v>
      </c>
      <c r="L2834" t="s">
        <v>187</v>
      </c>
    </row>
    <row r="2835" spans="1:12" x14ac:dyDescent="0.35">
      <c r="A2835" t="s">
        <v>153</v>
      </c>
      <c r="B2835" t="s">
        <v>200</v>
      </c>
      <c r="C2835" t="s">
        <v>95</v>
      </c>
      <c r="D2835">
        <f>VLOOKUP(мпф1[[#This Row],[Номенклатура]],[1]!Таблица213[[product_name]:[упаковка]],7,FALSE)</f>
        <v>712</v>
      </c>
      <c r="E2835" t="s">
        <v>30</v>
      </c>
      <c r="F2835" s="7">
        <v>71760.46534435534</v>
      </c>
      <c r="G2835" t="str">
        <f>VLOOKUP(мпф1[[#This Row],[артикул]],[1]!Таблица213[[code]:[упаковка]],4,FALSE)</f>
        <v>ОХЛ</v>
      </c>
      <c r="H2835" t="str">
        <f>VLOOKUP(мпф1[[#This Row],[артикул]],[1]!Таблица213[[code]:[упаковка]],5,FALSE)</f>
        <v>голень</v>
      </c>
      <c r="I2835" s="7" cm="1">
        <f t="array" ref="I2835">INDEX('[1]прайс ЗПП'!$A$1:$D$1080,MATCH(1,(мпф1[[#This Row],[артикул]]='[1]прайс ЗПП'!$B$1:$B$1080)*(мпф1[[#This Row],[Source.Name.1]]='[1]прайс ЗПП'!$A$1:$A$1080),0),4)</f>
        <v>880.05345292873176</v>
      </c>
      <c r="J2835" s="7">
        <f>мпф1[[#This Row],[цена]]*мпф1[[#This Row],[объем]]</f>
        <v>63153045.310072511</v>
      </c>
      <c r="K2835" s="7">
        <v>1648.6407598259427</v>
      </c>
      <c r="L2835" t="s">
        <v>187</v>
      </c>
    </row>
    <row r="2836" spans="1:12" x14ac:dyDescent="0.35">
      <c r="A2836" t="s">
        <v>153</v>
      </c>
      <c r="B2836" t="s">
        <v>200</v>
      </c>
      <c r="C2836" t="s">
        <v>95</v>
      </c>
      <c r="D2836">
        <f>VLOOKUP(мпф1[[#This Row],[Номенклатура]],[1]!Таблица213[[product_name]:[упаковка]],7,FALSE)</f>
        <v>710</v>
      </c>
      <c r="E2836" t="s">
        <v>28</v>
      </c>
      <c r="F2836" s="7">
        <v>71760.339887378796</v>
      </c>
      <c r="G2836" t="str">
        <f>VLOOKUP(мпф1[[#This Row],[артикул]],[1]!Таблица213[[code]:[упаковка]],4,FALSE)</f>
        <v>ОХЛ</v>
      </c>
      <c r="H2836" t="str">
        <f>VLOOKUP(мпф1[[#This Row],[артикул]],[1]!Таблица213[[code]:[упаковка]],5,FALSE)</f>
        <v>бедро</v>
      </c>
      <c r="I2836" s="7" cm="1">
        <f t="array" ref="I2836">INDEX('[1]прайс ЗПП'!$A$1:$D$1080,MATCH(1,(мпф1[[#This Row],[артикул]]='[1]прайс ЗПП'!$B$1:$B$1080)*(мпф1[[#This Row],[Source.Name.1]]='[1]прайс ЗПП'!$A$1:$A$1080),0),4)</f>
        <v>846.31031080212472</v>
      </c>
      <c r="J2836" s="7">
        <f>мпф1[[#This Row],[цена]]*мпф1[[#This Row],[объем]]</f>
        <v>60731515.553353652</v>
      </c>
      <c r="K2836" s="7">
        <v>54738</v>
      </c>
      <c r="L2836" t="s">
        <v>187</v>
      </c>
    </row>
    <row r="2837" spans="1:12" x14ac:dyDescent="0.35">
      <c r="A2837" t="s">
        <v>153</v>
      </c>
      <c r="B2837" t="s">
        <v>200</v>
      </c>
      <c r="C2837" t="s">
        <v>95</v>
      </c>
      <c r="D2837">
        <f>VLOOKUP(мпф1[[#This Row],[Номенклатура]],[1]!Таблица213[[product_name]:[упаковка]],7,FALSE)</f>
        <v>958</v>
      </c>
      <c r="E2837" t="s">
        <v>58</v>
      </c>
      <c r="F2837" s="7">
        <v>1438.6238993305428</v>
      </c>
      <c r="G2837" t="str">
        <f>VLOOKUP(мпф1[[#This Row],[артикул]],[1]!Таблица213[[code]:[упаковка]],4,FALSE)</f>
        <v>ОХЛ</v>
      </c>
      <c r="H2837" t="str">
        <f>VLOOKUP(мпф1[[#This Row],[артикул]],[1]!Таблица213[[code]:[упаковка]],5,FALSE)</f>
        <v>табак</v>
      </c>
      <c r="I2837" s="7" cm="1">
        <f t="array" ref="I2837">INDEX('[1]прайс ЗПП'!$A$1:$D$1080,MATCH(1,(мпф1[[#This Row],[артикул]]='[1]прайс ЗПП'!$B$1:$B$1080)*(мпф1[[#This Row],[Source.Name.1]]='[1]прайс ЗПП'!$A$1:$A$1080),0),4)</f>
        <v>781.01654067386187</v>
      </c>
      <c r="J2837" s="7">
        <f>мпф1[[#This Row],[цена]]*мпф1[[#This Row],[объем]]</f>
        <v>1123589.0611858827</v>
      </c>
      <c r="K2837" s="7">
        <v>54740.61</v>
      </c>
      <c r="L2837" t="s">
        <v>187</v>
      </c>
    </row>
    <row r="2838" spans="1:12" x14ac:dyDescent="0.35">
      <c r="A2838" t="s">
        <v>153</v>
      </c>
      <c r="B2838" t="s">
        <v>201</v>
      </c>
      <c r="C2838" t="s">
        <v>95</v>
      </c>
      <c r="D2838">
        <f>VLOOKUP(мпф1[[#This Row],[Номенклатура]],[1]!Таблица213[[product_name]:[упаковка]],7,FALSE)</f>
        <v>958</v>
      </c>
      <c r="E2838" t="s">
        <v>58</v>
      </c>
      <c r="F2838" s="7">
        <v>4177.3375447227609</v>
      </c>
      <c r="G2838" t="str">
        <f>VLOOKUP(мпф1[[#This Row],[артикул]],[1]!Таблица213[[code]:[упаковка]],4,FALSE)</f>
        <v>ОХЛ</v>
      </c>
      <c r="H2838" t="str">
        <f>VLOOKUP(мпф1[[#This Row],[артикул]],[1]!Таблица213[[code]:[упаковка]],5,FALSE)</f>
        <v>табак</v>
      </c>
      <c r="I2838" s="7" cm="1">
        <f t="array" ref="I2838">INDEX('[1]прайс ЗПП'!$A$1:$D$1080,MATCH(1,(мпф1[[#This Row],[артикул]]='[1]прайс ЗПП'!$B$1:$B$1080)*(мпф1[[#This Row],[Source.Name.1]]='[1]прайс ЗПП'!$A$1:$A$1080),0),4)</f>
        <v>781.01654067386187</v>
      </c>
      <c r="J2838" s="7">
        <f>мпф1[[#This Row],[цена]]*мпф1[[#This Row],[объем]]</f>
        <v>3262569.7184064146</v>
      </c>
      <c r="K2838" s="7">
        <v>43786.849000000002</v>
      </c>
      <c r="L2838" t="s">
        <v>187</v>
      </c>
    </row>
    <row r="2839" spans="1:12" x14ac:dyDescent="0.35">
      <c r="A2839" t="s">
        <v>153</v>
      </c>
      <c r="B2839" t="s">
        <v>201</v>
      </c>
      <c r="C2839" t="s">
        <v>95</v>
      </c>
      <c r="D2839">
        <f>VLOOKUP(мпф1[[#This Row],[Номенклатура]],[1]!Таблица213[[product_name]:[упаковка]],7,FALSE)</f>
        <v>961</v>
      </c>
      <c r="E2839" t="s">
        <v>89</v>
      </c>
      <c r="F2839" s="7">
        <v>3265.1832868647398</v>
      </c>
      <c r="G2839" t="str">
        <f>VLOOKUP(мпф1[[#This Row],[артикул]],[1]!Таблица213[[code]:[упаковка]],4,FALSE)</f>
        <v>ОХЛ</v>
      </c>
      <c r="H2839" t="str">
        <f>VLOOKUP(мпф1[[#This Row],[артикул]],[1]!Таблица213[[code]:[упаковка]],5,FALSE)</f>
        <v>табак</v>
      </c>
      <c r="I2839" s="7" cm="1">
        <f t="array" ref="I2839">INDEX('[1]прайс ЗПП'!$A$1:$D$1080,MATCH(1,(мпф1[[#This Row],[артикул]]='[1]прайс ЗПП'!$B$1:$B$1080)*(мпф1[[#This Row],[Source.Name.1]]='[1]прайс ЗПП'!$A$1:$A$1080),0),4)</f>
        <v>771.81844053102043</v>
      </c>
      <c r="J2839" s="7">
        <f>мпф1[[#This Row],[цена]]*мпф1[[#This Row],[объем]]</f>
        <v>2520128.6725158948</v>
      </c>
      <c r="K2839" s="7">
        <v>54738.380000000005</v>
      </c>
      <c r="L2839" t="s">
        <v>187</v>
      </c>
    </row>
    <row r="2840" spans="1:12" x14ac:dyDescent="0.35">
      <c r="A2840" t="s">
        <v>153</v>
      </c>
      <c r="B2840" t="s">
        <v>201</v>
      </c>
      <c r="C2840" t="s">
        <v>95</v>
      </c>
      <c r="D2840">
        <f>VLOOKUP(мпф1[[#This Row],[Номенклатура]],[1]!Таблица213[[product_name]:[упаковка]],7,FALSE)</f>
        <v>701</v>
      </c>
      <c r="E2840" t="s">
        <v>26</v>
      </c>
      <c r="F2840" s="7">
        <v>4826.9571729601785</v>
      </c>
      <c r="G2840" t="str">
        <f>VLOOKUP(мпф1[[#This Row],[артикул]],[1]!Таблица213[[code]:[упаковка]],4,FALSE)</f>
        <v>ОХЛ</v>
      </c>
      <c r="H2840" t="str">
        <f>VLOOKUP(мпф1[[#This Row],[артикул]],[1]!Таблица213[[code]:[упаковка]],5,FALSE)</f>
        <v>тушка</v>
      </c>
      <c r="I2840" s="7" cm="1">
        <f t="array" ref="I2840">INDEX('[1]прайс ЗПП'!$A$1:$D$1080,MATCH(1,(мпф1[[#This Row],[артикул]]='[1]прайс ЗПП'!$B$1:$B$1080)*(мпф1[[#This Row],[Source.Name.1]]='[1]прайс ЗПП'!$A$1:$A$1080),0),4)</f>
        <v>829.49619712097308</v>
      </c>
      <c r="J2840" s="7">
        <f>мпф1[[#This Row],[цена]]*мпф1[[#This Row],[объем]]</f>
        <v>4003942.618636271</v>
      </c>
      <c r="K2840" s="7">
        <v>43785.412000000004</v>
      </c>
      <c r="L2840" t="s">
        <v>187</v>
      </c>
    </row>
    <row r="2841" spans="1:12" x14ac:dyDescent="0.35">
      <c r="A2841" t="s">
        <v>153</v>
      </c>
      <c r="B2841" t="s">
        <v>201</v>
      </c>
      <c r="C2841" t="s">
        <v>95</v>
      </c>
      <c r="D2841">
        <f>VLOOKUP(мпф1[[#This Row],[Номенклатура]],[1]!Таблица213[[product_name]:[упаковка]],7,FALSE)</f>
        <v>710</v>
      </c>
      <c r="E2841" t="s">
        <v>28</v>
      </c>
      <c r="F2841" s="7">
        <v>19572.041084465905</v>
      </c>
      <c r="G2841" t="str">
        <f>VLOOKUP(мпф1[[#This Row],[артикул]],[1]!Таблица213[[code]:[упаковка]],4,FALSE)</f>
        <v>ОХЛ</v>
      </c>
      <c r="H2841" t="str">
        <f>VLOOKUP(мпф1[[#This Row],[артикул]],[1]!Таблица213[[code]:[упаковка]],5,FALSE)</f>
        <v>бедро</v>
      </c>
      <c r="I2841" s="7" cm="1">
        <f t="array" ref="I2841">INDEX('[1]прайс ЗПП'!$A$1:$D$1080,MATCH(1,(мпф1[[#This Row],[артикул]]='[1]прайс ЗПП'!$B$1:$B$1080)*(мпф1[[#This Row],[Source.Name.1]]='[1]прайс ЗПП'!$A$1:$A$1080),0),4)</f>
        <v>846.31031080212472</v>
      </c>
      <c r="J2841" s="7">
        <f>мпф1[[#This Row],[цена]]*мпф1[[#This Row],[объем]]</f>
        <v>16564020.173226295</v>
      </c>
      <c r="K2841" s="7">
        <v>4437</v>
      </c>
      <c r="L2841" t="s">
        <v>187</v>
      </c>
    </row>
    <row r="2842" spans="1:12" x14ac:dyDescent="0.35">
      <c r="A2842" t="s">
        <v>153</v>
      </c>
      <c r="B2842" t="s">
        <v>201</v>
      </c>
      <c r="C2842" t="s">
        <v>95</v>
      </c>
      <c r="D2842">
        <f>VLOOKUP(мпф1[[#This Row],[Номенклатура]],[1]!Таблица213[[product_name]:[упаковка]],7,FALSE)</f>
        <v>712</v>
      </c>
      <c r="E2842" t="s">
        <v>30</v>
      </c>
      <c r="F2842" s="7">
        <v>19575.794339014516</v>
      </c>
      <c r="G2842" t="str">
        <f>VLOOKUP(мпф1[[#This Row],[артикул]],[1]!Таблица213[[code]:[упаковка]],4,FALSE)</f>
        <v>ОХЛ</v>
      </c>
      <c r="H2842" t="str">
        <f>VLOOKUP(мпф1[[#This Row],[артикул]],[1]!Таблица213[[code]:[упаковка]],5,FALSE)</f>
        <v>голень</v>
      </c>
      <c r="I2842" s="7" cm="1">
        <f t="array" ref="I2842">INDEX('[1]прайс ЗПП'!$A$1:$D$1080,MATCH(1,(мпф1[[#This Row],[артикул]]='[1]прайс ЗПП'!$B$1:$B$1080)*(мпф1[[#This Row],[Source.Name.1]]='[1]прайс ЗПП'!$A$1:$A$1080),0),4)</f>
        <v>880.05345292873176</v>
      </c>
      <c r="J2842" s="7">
        <f>мпф1[[#This Row],[цена]]*мпф1[[#This Row],[объем]]</f>
        <v>17227745.401872445</v>
      </c>
      <c r="K2842" s="7">
        <v>2361.7000000000003</v>
      </c>
      <c r="L2842" t="s">
        <v>187</v>
      </c>
    </row>
    <row r="2843" spans="1:12" x14ac:dyDescent="0.35">
      <c r="A2843" t="s">
        <v>153</v>
      </c>
      <c r="B2843" t="s">
        <v>201</v>
      </c>
      <c r="C2843" t="s">
        <v>95</v>
      </c>
      <c r="D2843">
        <f>VLOOKUP(мпф1[[#This Row],[Номенклатура]],[1]!Таблица213[[product_name]:[упаковка]],7,FALSE)</f>
        <v>714</v>
      </c>
      <c r="E2843" t="s">
        <v>32</v>
      </c>
      <c r="F2843" s="7">
        <v>13042.239641125523</v>
      </c>
      <c r="G2843" t="str">
        <f>VLOOKUP(мпф1[[#This Row],[артикул]],[1]!Таблица213[[code]:[упаковка]],4,FALSE)</f>
        <v>ОХЛ</v>
      </c>
      <c r="H2843" t="str">
        <f>VLOOKUP(мпф1[[#This Row],[артикул]],[1]!Таблица213[[code]:[упаковка]],5,FALSE)</f>
        <v>крыло</v>
      </c>
      <c r="I2843" s="7" cm="1">
        <f t="array" ref="I2843">INDEX('[1]прайс ЗПП'!$A$1:$D$1080,MATCH(1,(мпф1[[#This Row],[артикул]]='[1]прайс ЗПП'!$B$1:$B$1080)*(мпф1[[#This Row],[Source.Name.1]]='[1]прайс ЗПП'!$A$1:$A$1080),0),4)</f>
        <v>862.74073629929478</v>
      </c>
      <c r="J2843" s="7">
        <f>мпф1[[#This Row],[цена]]*мпф1[[#This Row],[объем]]</f>
        <v>11252071.430976484</v>
      </c>
      <c r="K2843" s="7">
        <v>7392.06</v>
      </c>
      <c r="L2843" t="s">
        <v>187</v>
      </c>
    </row>
    <row r="2844" spans="1:12" x14ac:dyDescent="0.35">
      <c r="A2844" t="s">
        <v>153</v>
      </c>
      <c r="B2844" t="s">
        <v>201</v>
      </c>
      <c r="C2844" t="s">
        <v>95</v>
      </c>
      <c r="D2844">
        <f>VLOOKUP(мпф1[[#This Row],[Номенклатура]],[1]!Таблица213[[product_name]:[упаковка]],7,FALSE)</f>
        <v>716</v>
      </c>
      <c r="E2844" t="s">
        <v>34</v>
      </c>
      <c r="F2844" s="7">
        <v>2610.4460396717063</v>
      </c>
      <c r="G2844" t="str">
        <f>VLOOKUP(мпф1[[#This Row],[артикул]],[1]!Таблица213[[code]:[упаковка]],4,FALSE)</f>
        <v>ОХЛ</v>
      </c>
      <c r="H2844" t="str">
        <f>VLOOKUP(мпф1[[#This Row],[артикул]],[1]!Таблица213[[code]:[упаковка]],5,FALSE)</f>
        <v>четвертина</v>
      </c>
      <c r="I2844" s="7" cm="1">
        <f t="array" ref="I2844">INDEX('[1]прайс ЗПП'!$A$1:$D$1080,MATCH(1,(мпф1[[#This Row],[артикул]]='[1]прайс ЗПП'!$B$1:$B$1080)*(мпф1[[#This Row],[Source.Name.1]]='[1]прайс ЗПП'!$A$1:$A$1080),0),4)</f>
        <v>826.66699669275658</v>
      </c>
      <c r="J2844" s="7">
        <f>мпф1[[#This Row],[цена]]*мпф1[[#This Row],[объем]]</f>
        <v>2157969.5876439102</v>
      </c>
      <c r="K2844" s="7">
        <v>1478.04</v>
      </c>
      <c r="L2844" t="s">
        <v>187</v>
      </c>
    </row>
    <row r="2845" spans="1:12" x14ac:dyDescent="0.35">
      <c r="A2845" t="s">
        <v>153</v>
      </c>
      <c r="B2845" t="s">
        <v>201</v>
      </c>
      <c r="C2845" t="s">
        <v>95</v>
      </c>
      <c r="D2845">
        <f>VLOOKUP(мпф1[[#This Row],[Номенклатура]],[1]!Таблица213[[product_name]:[упаковка]],7,FALSE)</f>
        <v>718</v>
      </c>
      <c r="E2845" t="s">
        <v>36</v>
      </c>
      <c r="F2845" s="7">
        <v>26096.870249635482</v>
      </c>
      <c r="G2845" t="str">
        <f>VLOOKUP(мпф1[[#This Row],[артикул]],[1]!Таблица213[[code]:[упаковка]],4,FALSE)</f>
        <v>ОХЛ</v>
      </c>
      <c r="H2845" t="str">
        <f>VLOOKUP(мпф1[[#This Row],[артикул]],[1]!Таблица213[[code]:[упаковка]],5,FALSE)</f>
        <v>филе</v>
      </c>
      <c r="I2845" s="7" cm="1">
        <f t="array" ref="I2845">INDEX('[1]прайс ЗПП'!$A$1:$D$1080,MATCH(1,(мпф1[[#This Row],[артикул]]='[1]прайс ЗПП'!$B$1:$B$1080)*(мпф1[[#This Row],[Source.Name.1]]='[1]прайс ЗПП'!$A$1:$A$1080),0),4)</f>
        <v>1116.3419218353943</v>
      </c>
      <c r="J2845" s="7">
        <f>мпф1[[#This Row],[цена]]*мпф1[[#This Row],[объем]]</f>
        <v>29133030.288366999</v>
      </c>
      <c r="K2845" s="7">
        <v>4435.759</v>
      </c>
      <c r="L2845" t="s">
        <v>187</v>
      </c>
    </row>
    <row r="2846" spans="1:12" x14ac:dyDescent="0.35">
      <c r="A2846" t="s">
        <v>153</v>
      </c>
      <c r="B2846" t="s">
        <v>201</v>
      </c>
      <c r="C2846" t="s">
        <v>95</v>
      </c>
      <c r="D2846">
        <f>VLOOKUP(мпф1[[#This Row],[Номенклатура]],[1]!Таблица213[[product_name]:[упаковка]],7,FALSE)</f>
        <v>727</v>
      </c>
      <c r="E2846" t="s">
        <v>38</v>
      </c>
      <c r="F2846" s="7">
        <v>2607.4225265367272</v>
      </c>
      <c r="G2846" t="str">
        <f>VLOOKUP(мпф1[[#This Row],[артикул]],[1]!Таблица213[[code]:[упаковка]],4,FALSE)</f>
        <v>ОХЛ</v>
      </c>
      <c r="H2846" t="str">
        <f>VLOOKUP(мпф1[[#This Row],[артикул]],[1]!Таблица213[[code]:[упаковка]],5,FALSE)</f>
        <v>грудка</v>
      </c>
      <c r="I2846" s="7" cm="1">
        <f t="array" ref="I2846">INDEX('[1]прайс ЗПП'!$A$1:$D$1080,MATCH(1,(мпф1[[#This Row],[артикул]]='[1]прайс ЗПП'!$B$1:$B$1080)*(мпф1[[#This Row],[Source.Name.1]]='[1]прайс ЗПП'!$A$1:$A$1080),0),4)</f>
        <v>892.93733955066887</v>
      </c>
      <c r="J2846" s="7">
        <f>мпф1[[#This Row],[цена]]*мпф1[[#This Row],[объем]]</f>
        <v>2328264.9339301884</v>
      </c>
      <c r="K2846" s="7">
        <v>1479.72</v>
      </c>
      <c r="L2846" t="s">
        <v>187</v>
      </c>
    </row>
    <row r="2847" spans="1:12" x14ac:dyDescent="0.35">
      <c r="A2847" t="s">
        <v>153</v>
      </c>
      <c r="B2847" t="s">
        <v>201</v>
      </c>
      <c r="C2847" t="s">
        <v>95</v>
      </c>
      <c r="D2847">
        <f>VLOOKUP(мпф1[[#This Row],[Номенклатура]],[1]!Таблица213[[product_name]:[упаковка]],7,FALSE)</f>
        <v>730</v>
      </c>
      <c r="E2847" t="s">
        <v>45</v>
      </c>
      <c r="F2847" s="7">
        <v>2021.8437246670328</v>
      </c>
      <c r="G2847" t="str">
        <f>VLOOKUP(мпф1[[#This Row],[артикул]],[1]!Таблица213[[code]:[упаковка]],4,FALSE)</f>
        <v>ОХЛ</v>
      </c>
      <c r="H2847" t="str">
        <f>VLOOKUP(мпф1[[#This Row],[артикул]],[1]!Таблица213[[code]:[упаковка]],5,FALSE)</f>
        <v>желудки</v>
      </c>
      <c r="I2847" s="7" cm="1">
        <f t="array" ref="I2847">INDEX('[1]прайс ЗПП'!$A$1:$D$1080,MATCH(1,(мпф1[[#This Row],[артикул]]='[1]прайс ЗПП'!$B$1:$B$1080)*(мпф1[[#This Row],[Source.Name.1]]='[1]прайс ЗПП'!$A$1:$A$1080),0),4)</f>
        <v>562.55065967575126</v>
      </c>
      <c r="J2847" s="7">
        <f>мпф1[[#This Row],[цена]]*мпф1[[#This Row],[объем]]</f>
        <v>1137389.5210727174</v>
      </c>
      <c r="K2847" s="7">
        <v>4431.8879999999999</v>
      </c>
      <c r="L2847" t="s">
        <v>187</v>
      </c>
    </row>
    <row r="2848" spans="1:12" x14ac:dyDescent="0.35">
      <c r="A2848" t="s">
        <v>153</v>
      </c>
      <c r="B2848" t="s">
        <v>201</v>
      </c>
      <c r="C2848" t="s">
        <v>95</v>
      </c>
      <c r="D2848">
        <f>VLOOKUP(мпф1[[#This Row],[Номенклатура]],[1]!Таблица213[[product_name]:[упаковка]],7,FALSE)</f>
        <v>732</v>
      </c>
      <c r="E2848" t="s">
        <v>47</v>
      </c>
      <c r="F2848" s="7">
        <v>2022.3664620693457</v>
      </c>
      <c r="G2848" t="str">
        <f>VLOOKUP(мпф1[[#This Row],[артикул]],[1]!Таблица213[[code]:[упаковка]],4,FALSE)</f>
        <v>ОХЛ</v>
      </c>
      <c r="H2848" t="str">
        <f>VLOOKUP(мпф1[[#This Row],[артикул]],[1]!Таблица213[[code]:[упаковка]],5,FALSE)</f>
        <v>печень</v>
      </c>
      <c r="I2848" s="7" cm="1">
        <f t="array" ref="I2848">INDEX('[1]прайс ЗПП'!$A$1:$D$1080,MATCH(1,(мпф1[[#This Row],[артикул]]='[1]прайс ЗПП'!$B$1:$B$1080)*(мпф1[[#This Row],[Source.Name.1]]='[1]прайс ЗПП'!$A$1:$A$1080),0),4)</f>
        <v>538.22572340599811</v>
      </c>
      <c r="J2848" s="7">
        <f>мпф1[[#This Row],[цена]]*мпф1[[#This Row],[объем]]</f>
        <v>1088489.6520393027</v>
      </c>
      <c r="K2848" s="7">
        <v>1480.64</v>
      </c>
      <c r="L2848" t="s">
        <v>187</v>
      </c>
    </row>
    <row r="2849" spans="1:12" x14ac:dyDescent="0.35">
      <c r="A2849" t="s">
        <v>153</v>
      </c>
      <c r="B2849" t="s">
        <v>201</v>
      </c>
      <c r="C2849" t="s">
        <v>95</v>
      </c>
      <c r="D2849">
        <f>VLOOKUP(мпф1[[#This Row],[Номенклатура]],[1]!Таблица213[[product_name]:[упаковка]],7,FALSE)</f>
        <v>734</v>
      </c>
      <c r="E2849" t="s">
        <v>49</v>
      </c>
      <c r="F2849" s="7">
        <v>1835.301711127687</v>
      </c>
      <c r="G2849" t="str">
        <f>VLOOKUP(мпф1[[#This Row],[артикул]],[1]!Таблица213[[code]:[упаковка]],4,FALSE)</f>
        <v>ОХЛ</v>
      </c>
      <c r="H2849" t="str">
        <f>VLOOKUP(мпф1[[#This Row],[артикул]],[1]!Таблица213[[code]:[упаковка]],5,FALSE)</f>
        <v>сердце</v>
      </c>
      <c r="I2849" s="7" cm="1">
        <f t="array" ref="I2849">INDEX('[1]прайс ЗПП'!$A$1:$D$1080,MATCH(1,(мпф1[[#This Row],[артикул]]='[1]прайс ЗПП'!$B$1:$B$1080)*(мпф1[[#This Row],[Source.Name.1]]='[1]прайс ЗПП'!$A$1:$A$1080),0),4)</f>
        <v>898.93230320001805</v>
      </c>
      <c r="J2849" s="7">
        <f>мпф1[[#This Row],[цена]]*мпф1[[#This Row],[объем]]</f>
        <v>1649811.994250946</v>
      </c>
      <c r="K2849" s="7">
        <v>7390.06</v>
      </c>
      <c r="L2849" t="s">
        <v>187</v>
      </c>
    </row>
    <row r="2850" spans="1:12" x14ac:dyDescent="0.35">
      <c r="A2850" t="s">
        <v>153</v>
      </c>
      <c r="B2850" t="s">
        <v>192</v>
      </c>
      <c r="C2850" t="s">
        <v>95</v>
      </c>
      <c r="D2850">
        <f>VLOOKUP(мпф1[[#This Row],[Номенклатура]],[1]!Таблица213[[product_name]:[упаковка]],7,FALSE)</f>
        <v>701</v>
      </c>
      <c r="E2850" t="s">
        <v>26</v>
      </c>
      <c r="F2850" s="7">
        <v>78285.153370426298</v>
      </c>
      <c r="G2850" t="str">
        <f>VLOOKUP(мпф1[[#This Row],[артикул]],[1]!Таблица213[[code]:[упаковка]],4,FALSE)</f>
        <v>ОХЛ</v>
      </c>
      <c r="H2850" t="str">
        <f>VLOOKUP(мпф1[[#This Row],[артикул]],[1]!Таблица213[[code]:[упаковка]],5,FALSE)</f>
        <v>тушка</v>
      </c>
      <c r="I2850" s="7" cm="1">
        <f t="array" ref="I2850">INDEX('[1]прайс ЗПП'!$A$1:$D$1080,MATCH(1,(мпф1[[#This Row],[артикул]]='[1]прайс ЗПП'!$B$1:$B$1080)*(мпф1[[#This Row],[Source.Name.1]]='[1]прайс ЗПП'!$A$1:$A$1080),0),4)</f>
        <v>829.49619712097308</v>
      </c>
      <c r="J2850" s="7">
        <f>мпф1[[#This Row],[цена]]*мпф1[[#This Row],[объем]]</f>
        <v>64937237.011800744</v>
      </c>
      <c r="K2850" s="7">
        <v>2956.5</v>
      </c>
      <c r="L2850" t="s">
        <v>187</v>
      </c>
    </row>
    <row r="2851" spans="1:12" x14ac:dyDescent="0.35">
      <c r="A2851" t="s">
        <v>153</v>
      </c>
      <c r="B2851" t="s">
        <v>192</v>
      </c>
      <c r="C2851" t="s">
        <v>95</v>
      </c>
      <c r="D2851">
        <f>VLOOKUP(мпф1[[#This Row],[Номенклатура]],[1]!Таблица213[[product_name]:[упаковка]],7,FALSE)</f>
        <v>710</v>
      </c>
      <c r="E2851" t="s">
        <v>28</v>
      </c>
      <c r="F2851" s="7">
        <v>78288.164337863622</v>
      </c>
      <c r="G2851" t="str">
        <f>VLOOKUP(мпф1[[#This Row],[артикул]],[1]!Таблица213[[code]:[упаковка]],4,FALSE)</f>
        <v>ОХЛ</v>
      </c>
      <c r="H2851" t="str">
        <f>VLOOKUP(мпф1[[#This Row],[артикул]],[1]!Таблица213[[code]:[упаковка]],5,FALSE)</f>
        <v>бедро</v>
      </c>
      <c r="I2851" s="7" cm="1">
        <f t="array" ref="I2851">INDEX('[1]прайс ЗПП'!$A$1:$D$1080,MATCH(1,(мпф1[[#This Row],[артикул]]='[1]прайс ЗПП'!$B$1:$B$1080)*(мпф1[[#This Row],[Source.Name.1]]='[1]прайс ЗПП'!$A$1:$A$1080),0),4)</f>
        <v>846.31031080212472</v>
      </c>
      <c r="J2851" s="7">
        <f>мпф1[[#This Row],[цена]]*мпф1[[#This Row],[объем]]</f>
        <v>66256080.69290518</v>
      </c>
      <c r="K2851" s="7">
        <v>290.39999999999998</v>
      </c>
      <c r="L2851" t="s">
        <v>187</v>
      </c>
    </row>
    <row r="2852" spans="1:12" x14ac:dyDescent="0.35">
      <c r="A2852" t="s">
        <v>153</v>
      </c>
      <c r="B2852" t="s">
        <v>192</v>
      </c>
      <c r="C2852" t="s">
        <v>95</v>
      </c>
      <c r="D2852">
        <f>VLOOKUP(мпф1[[#This Row],[Номенклатура]],[1]!Таблица213[[product_name]:[упаковка]],7,FALSE)</f>
        <v>712</v>
      </c>
      <c r="E2852" t="s">
        <v>30</v>
      </c>
      <c r="F2852" s="7">
        <v>65238.690011090075</v>
      </c>
      <c r="G2852" t="str">
        <f>VLOOKUP(мпф1[[#This Row],[артикул]],[1]!Таблица213[[code]:[упаковка]],4,FALSE)</f>
        <v>ОХЛ</v>
      </c>
      <c r="H2852" t="str">
        <f>VLOOKUP(мпф1[[#This Row],[артикул]],[1]!Таблица213[[code]:[упаковка]],5,FALSE)</f>
        <v>голень</v>
      </c>
      <c r="I2852" s="7" cm="1">
        <f t="array" ref="I2852">INDEX('[1]прайс ЗПП'!$A$1:$D$1080,MATCH(1,(мпф1[[#This Row],[артикул]]='[1]прайс ЗПП'!$B$1:$B$1080)*(мпф1[[#This Row],[Source.Name.1]]='[1]прайс ЗПП'!$A$1:$A$1080),0),4)</f>
        <v>880.05345292873176</v>
      </c>
      <c r="J2852" s="7">
        <f>мпф1[[#This Row],[цена]]*мпф1[[#This Row],[объем]]</f>
        <v>57413534.40880698</v>
      </c>
      <c r="K2852" s="7">
        <v>298.07799999999997</v>
      </c>
      <c r="L2852" t="s">
        <v>187</v>
      </c>
    </row>
    <row r="2853" spans="1:12" x14ac:dyDescent="0.35">
      <c r="A2853" t="s">
        <v>153</v>
      </c>
      <c r="B2853" t="s">
        <v>192</v>
      </c>
      <c r="C2853" t="s">
        <v>95</v>
      </c>
      <c r="D2853">
        <f>VLOOKUP(мпф1[[#This Row],[Номенклатура]],[1]!Таблица213[[product_name]:[упаковка]],7,FALSE)</f>
        <v>718</v>
      </c>
      <c r="E2853" t="s">
        <v>36</v>
      </c>
      <c r="F2853" s="7">
        <v>78279.298711520387</v>
      </c>
      <c r="G2853" t="str">
        <f>VLOOKUP(мпф1[[#This Row],[артикул]],[1]!Таблица213[[code]:[упаковка]],4,FALSE)</f>
        <v>ОХЛ</v>
      </c>
      <c r="H2853" t="str">
        <f>VLOOKUP(мпф1[[#This Row],[артикул]],[1]!Таблица213[[code]:[упаковка]],5,FALSE)</f>
        <v>филе</v>
      </c>
      <c r="I2853" s="7" cm="1">
        <f t="array" ref="I2853">INDEX('[1]прайс ЗПП'!$A$1:$D$1080,MATCH(1,(мпф1[[#This Row],[артикул]]='[1]прайс ЗПП'!$B$1:$B$1080)*(мпф1[[#This Row],[Source.Name.1]]='[1]прайс ЗПП'!$A$1:$A$1080),0),4)</f>
        <v>1116.3419218353943</v>
      </c>
      <c r="J2853" s="7">
        <f>мпф1[[#This Row],[цена]]*мпф1[[#This Row],[объем]]</f>
        <v>87386462.763545573</v>
      </c>
      <c r="K2853" s="7">
        <v>149.4</v>
      </c>
      <c r="L2853" t="s">
        <v>187</v>
      </c>
    </row>
    <row r="2854" spans="1:12" x14ac:dyDescent="0.35">
      <c r="A2854" t="s">
        <v>153</v>
      </c>
      <c r="B2854" t="s">
        <v>192</v>
      </c>
      <c r="C2854" t="s">
        <v>95</v>
      </c>
      <c r="D2854">
        <f>VLOOKUP(мпф1[[#This Row],[Номенклатура]],[1]!Таблица213[[product_name]:[упаковка]],7,FALSE)</f>
        <v>714</v>
      </c>
      <c r="E2854" t="s">
        <v>32</v>
      </c>
      <c r="F2854" s="7">
        <v>58711.52943710619</v>
      </c>
      <c r="G2854" t="str">
        <f>VLOOKUP(мпф1[[#This Row],[артикул]],[1]!Таблица213[[code]:[упаковка]],4,FALSE)</f>
        <v>ОХЛ</v>
      </c>
      <c r="H2854" t="str">
        <f>VLOOKUP(мпф1[[#This Row],[артикул]],[1]!Таблица213[[code]:[упаковка]],5,FALSE)</f>
        <v>крыло</v>
      </c>
      <c r="I2854" s="7" cm="1">
        <f t="array" ref="I2854">INDEX('[1]прайс ЗПП'!$A$1:$D$1080,MATCH(1,(мпф1[[#This Row],[артикул]]='[1]прайс ЗПП'!$B$1:$B$1080)*(мпф1[[#This Row],[Source.Name.1]]='[1]прайс ЗПП'!$A$1:$A$1080),0),4)</f>
        <v>862.74073629929478</v>
      </c>
      <c r="J2854" s="7">
        <f>мпф1[[#This Row],[цена]]*мпф1[[#This Row],[объем]]</f>
        <v>50652828.135826714</v>
      </c>
      <c r="K2854" s="7">
        <v>588.75537097999495</v>
      </c>
      <c r="L2854" t="s">
        <v>187</v>
      </c>
    </row>
    <row r="2855" spans="1:12" x14ac:dyDescent="0.35">
      <c r="A2855" t="s">
        <v>153</v>
      </c>
      <c r="B2855" t="s">
        <v>202</v>
      </c>
      <c r="C2855" t="s">
        <v>95</v>
      </c>
      <c r="D2855">
        <f>VLOOKUP(мпф1[[#This Row],[Номенклатура]],[1]!Таблица213[[product_name]:[упаковка]],7,FALSE)</f>
        <v>701</v>
      </c>
      <c r="E2855" t="s">
        <v>26</v>
      </c>
      <c r="F2855" s="7">
        <v>5288.0115618004302</v>
      </c>
      <c r="G2855" t="str">
        <f>VLOOKUP(мпф1[[#This Row],[артикул]],[1]!Таблица213[[code]:[упаковка]],4,FALSE)</f>
        <v>ОХЛ</v>
      </c>
      <c r="H2855" t="str">
        <f>VLOOKUP(мпф1[[#This Row],[артикул]],[1]!Таблица213[[code]:[упаковка]],5,FALSE)</f>
        <v>тушка</v>
      </c>
      <c r="I2855" s="7" cm="1">
        <f t="array" ref="I2855">INDEX('[1]прайс ЗПП'!$A$1:$D$1080,MATCH(1,(мпф1[[#This Row],[артикул]]='[1]прайс ЗПП'!$B$1:$B$1080)*(мпф1[[#This Row],[Source.Name.1]]='[1]прайс ЗПП'!$A$1:$A$1080),0),4)</f>
        <v>829.49619712097308</v>
      </c>
      <c r="J2855" s="7">
        <f>мпф1[[#This Row],[цена]]*мпф1[[#This Row],[объем]]</f>
        <v>4386385.4808451943</v>
      </c>
      <c r="K2855" s="7">
        <v>296.39999999999998</v>
      </c>
      <c r="L2855" t="s">
        <v>187</v>
      </c>
    </row>
    <row r="2856" spans="1:12" x14ac:dyDescent="0.35">
      <c r="A2856" t="s">
        <v>153</v>
      </c>
      <c r="B2856" t="s">
        <v>202</v>
      </c>
      <c r="C2856" t="s">
        <v>95</v>
      </c>
      <c r="D2856">
        <f>VLOOKUP(мпф1[[#This Row],[Номенклатура]],[1]!Таблица213[[product_name]:[упаковка]],7,FALSE)</f>
        <v>702</v>
      </c>
      <c r="E2856" t="s">
        <v>72</v>
      </c>
      <c r="F2856" s="7">
        <v>2823.5138048545714</v>
      </c>
      <c r="G2856" t="str">
        <f>VLOOKUP(мпф1[[#This Row],[артикул]],[1]!Таблица213[[code]:[упаковка]],4,FALSE)</f>
        <v>ОХЛ</v>
      </c>
      <c r="H2856" t="str">
        <f>VLOOKUP(мпф1[[#This Row],[артикул]],[1]!Таблица213[[code]:[упаковка]],5,FALSE)</f>
        <v>тушка</v>
      </c>
      <c r="I2856" s="7" cm="1">
        <f t="array" ref="I2856">INDEX('[1]прайс ЗПП'!$A$1:$D$1080,MATCH(1,(мпф1[[#This Row],[артикул]]='[1]прайс ЗПП'!$B$1:$B$1080)*(мпф1[[#This Row],[Source.Name.1]]='[1]прайс ЗПП'!$A$1:$A$1080),0),4)</f>
        <v>801.05963658764324</v>
      </c>
      <c r="J2856" s="7">
        <f>мпф1[[#This Row],[цена]]*мпф1[[#This Row],[объем]]</f>
        <v>2261802.9424169967</v>
      </c>
      <c r="K2856" s="7">
        <v>1474.2</v>
      </c>
      <c r="L2856" t="s">
        <v>187</v>
      </c>
    </row>
    <row r="2857" spans="1:12" x14ac:dyDescent="0.35">
      <c r="A2857" t="s">
        <v>153</v>
      </c>
      <c r="B2857" t="s">
        <v>202</v>
      </c>
      <c r="C2857" t="s">
        <v>95</v>
      </c>
      <c r="D2857">
        <f>VLOOKUP(мпф1[[#This Row],[Номенклатура]],[1]!Таблица213[[product_name]:[упаковка]],7,FALSE)</f>
        <v>710</v>
      </c>
      <c r="E2857" t="s">
        <v>28</v>
      </c>
      <c r="F2857" s="7">
        <v>8802.845581214222</v>
      </c>
      <c r="G2857" t="str">
        <f>VLOOKUP(мпф1[[#This Row],[артикул]],[1]!Таблица213[[code]:[упаковка]],4,FALSE)</f>
        <v>ОХЛ</v>
      </c>
      <c r="H2857" t="str">
        <f>VLOOKUP(мпф1[[#This Row],[артикул]],[1]!Таблица213[[code]:[упаковка]],5,FALSE)</f>
        <v>бедро</v>
      </c>
      <c r="I2857" s="7" cm="1">
        <f t="array" ref="I2857">INDEX('[1]прайс ЗПП'!$A$1:$D$1080,MATCH(1,(мпф1[[#This Row],[артикул]]='[1]прайс ЗПП'!$B$1:$B$1080)*(мпф1[[#This Row],[Source.Name.1]]='[1]прайс ЗПП'!$A$1:$A$1080),0),4)</f>
        <v>846.31031080212472</v>
      </c>
      <c r="J2857" s="7">
        <f>мпф1[[#This Row],[цена]]*мпф1[[#This Row],[объем]]</f>
        <v>7449938.9797805184</v>
      </c>
      <c r="K2857" s="7">
        <v>141.98819941084676</v>
      </c>
      <c r="L2857" t="s">
        <v>187</v>
      </c>
    </row>
    <row r="2858" spans="1:12" x14ac:dyDescent="0.35">
      <c r="A2858" t="s">
        <v>153</v>
      </c>
      <c r="B2858" t="s">
        <v>202</v>
      </c>
      <c r="C2858" t="s">
        <v>95</v>
      </c>
      <c r="D2858">
        <f>VLOOKUP(мпф1[[#This Row],[Номенклатура]],[1]!Таблица213[[product_name]:[упаковка]],7,FALSE)</f>
        <v>711</v>
      </c>
      <c r="E2858" t="s">
        <v>73</v>
      </c>
      <c r="F2858" s="7">
        <v>1764.0505473422502</v>
      </c>
      <c r="G2858" t="str">
        <f>VLOOKUP(мпф1[[#This Row],[артикул]],[1]!Таблица213[[code]:[упаковка]],4,FALSE)</f>
        <v>ОХЛ</v>
      </c>
      <c r="H2858" t="str">
        <f>VLOOKUP(мпф1[[#This Row],[артикул]],[1]!Таблица213[[code]:[упаковка]],5,FALSE)</f>
        <v>бедро</v>
      </c>
      <c r="I2858" s="7" cm="1">
        <f t="array" ref="I2858">INDEX('[1]прайс ЗПП'!$A$1:$D$1080,MATCH(1,(мпф1[[#This Row],[артикул]]='[1]прайс ЗПП'!$B$1:$B$1080)*(мпф1[[#This Row],[Source.Name.1]]='[1]прайс ЗПП'!$A$1:$A$1080),0),4)</f>
        <v>817.6625245970065</v>
      </c>
      <c r="J2858" s="7">
        <f>мпф1[[#This Row],[цена]]*мпф1[[#This Row],[объем]]</f>
        <v>1442398.0240565955</v>
      </c>
      <c r="K2858" s="7">
        <v>577.99784076310061</v>
      </c>
      <c r="L2858" t="s">
        <v>187</v>
      </c>
    </row>
    <row r="2859" spans="1:12" x14ac:dyDescent="0.35">
      <c r="A2859" t="s">
        <v>153</v>
      </c>
      <c r="B2859" t="s">
        <v>202</v>
      </c>
      <c r="C2859" t="s">
        <v>95</v>
      </c>
      <c r="D2859">
        <f>VLOOKUP(мпф1[[#This Row],[Номенклатура]],[1]!Таблица213[[product_name]:[упаковка]],7,FALSE)</f>
        <v>712</v>
      </c>
      <c r="E2859" t="s">
        <v>30</v>
      </c>
      <c r="F2859" s="7">
        <v>5286.5113054557905</v>
      </c>
      <c r="G2859" t="str">
        <f>VLOOKUP(мпф1[[#This Row],[артикул]],[1]!Таблица213[[code]:[упаковка]],4,FALSE)</f>
        <v>ОХЛ</v>
      </c>
      <c r="H2859" t="str">
        <f>VLOOKUP(мпф1[[#This Row],[артикул]],[1]!Таблица213[[code]:[упаковка]],5,FALSE)</f>
        <v>голень</v>
      </c>
      <c r="I2859" s="7" cm="1">
        <f t="array" ref="I2859">INDEX('[1]прайс ЗПП'!$A$1:$D$1080,MATCH(1,(мпф1[[#This Row],[артикул]]='[1]прайс ЗПП'!$B$1:$B$1080)*(мпф1[[#This Row],[Source.Name.1]]='[1]прайс ЗПП'!$A$1:$A$1080),0),4)</f>
        <v>880.05345292873176</v>
      </c>
      <c r="J2859" s="7">
        <f>мпф1[[#This Row],[цена]]*мпф1[[#This Row],[объем]]</f>
        <v>4652412.528313146</v>
      </c>
      <c r="K2859" s="7">
        <v>454.49649936842195</v>
      </c>
      <c r="L2859" t="s">
        <v>187</v>
      </c>
    </row>
    <row r="2860" spans="1:12" x14ac:dyDescent="0.35">
      <c r="A2860" t="s">
        <v>153</v>
      </c>
      <c r="B2860" t="s">
        <v>202</v>
      </c>
      <c r="C2860" t="s">
        <v>95</v>
      </c>
      <c r="D2860">
        <f>VLOOKUP(мпф1[[#This Row],[Номенклатура]],[1]!Таблица213[[product_name]:[упаковка]],7,FALSE)</f>
        <v>713</v>
      </c>
      <c r="E2860" t="s">
        <v>74</v>
      </c>
      <c r="F2860" s="7">
        <v>1764.1341853266204</v>
      </c>
      <c r="G2860" t="str">
        <f>VLOOKUP(мпф1[[#This Row],[артикул]],[1]!Таблица213[[code]:[упаковка]],4,FALSE)</f>
        <v>ОХЛ</v>
      </c>
      <c r="H2860" t="str">
        <f>VLOOKUP(мпф1[[#This Row],[артикул]],[1]!Таблица213[[code]:[упаковка]],5,FALSE)</f>
        <v>голень</v>
      </c>
      <c r="I2860" s="7" cm="1">
        <f t="array" ref="I2860">INDEX('[1]прайс ЗПП'!$A$1:$D$1080,MATCH(1,(мпф1[[#This Row],[артикул]]='[1]прайс ЗПП'!$B$1:$B$1080)*(мпф1[[#This Row],[Source.Name.1]]='[1]прайс ЗПП'!$A$1:$A$1080),0),4)</f>
        <v>850.10581508849407</v>
      </c>
      <c r="J2860" s="7">
        <f>мпф1[[#This Row],[цена]]*мпф1[[#This Row],[объем]]</f>
        <v>1499700.729542563</v>
      </c>
      <c r="K2860" s="7">
        <v>461.46221742229073</v>
      </c>
      <c r="L2860" t="s">
        <v>187</v>
      </c>
    </row>
    <row r="2861" spans="1:12" x14ac:dyDescent="0.35">
      <c r="A2861" t="s">
        <v>153</v>
      </c>
      <c r="B2861" t="s">
        <v>202</v>
      </c>
      <c r="C2861" t="s">
        <v>95</v>
      </c>
      <c r="D2861">
        <f>VLOOKUP(мпф1[[#This Row],[Номенклатура]],[1]!Таблица213[[product_name]:[упаковка]],7,FALSE)</f>
        <v>714</v>
      </c>
      <c r="E2861" t="s">
        <v>32</v>
      </c>
      <c r="F2861" s="7">
        <v>5287.6843281865813</v>
      </c>
      <c r="G2861" t="str">
        <f>VLOOKUP(мпф1[[#This Row],[артикул]],[1]!Таблица213[[code]:[упаковка]],4,FALSE)</f>
        <v>ОХЛ</v>
      </c>
      <c r="H2861" t="str">
        <f>VLOOKUP(мпф1[[#This Row],[артикул]],[1]!Таблица213[[code]:[упаковка]],5,FALSE)</f>
        <v>крыло</v>
      </c>
      <c r="I2861" s="7" cm="1">
        <f t="array" ref="I2861">INDEX('[1]прайс ЗПП'!$A$1:$D$1080,MATCH(1,(мпф1[[#This Row],[артикул]]='[1]прайс ЗПП'!$B$1:$B$1080)*(мпф1[[#This Row],[Source.Name.1]]='[1]прайс ЗПП'!$A$1:$A$1080),0),4)</f>
        <v>862.74073629929478</v>
      </c>
      <c r="J2861" s="7">
        <f>мпф1[[#This Row],[цена]]*мпф1[[#This Row],[объем]]</f>
        <v>4561900.6706179334</v>
      </c>
      <c r="K2861" s="7">
        <v>4322.4403224243924</v>
      </c>
      <c r="L2861" t="s">
        <v>187</v>
      </c>
    </row>
    <row r="2862" spans="1:12" x14ac:dyDescent="0.35">
      <c r="A2862" t="s">
        <v>153</v>
      </c>
      <c r="B2862" t="s">
        <v>202</v>
      </c>
      <c r="C2862" t="s">
        <v>95</v>
      </c>
      <c r="D2862">
        <f>VLOOKUP(мпф1[[#This Row],[Номенклатура]],[1]!Таблица213[[product_name]:[упаковка]],7,FALSE)</f>
        <v>715</v>
      </c>
      <c r="E2862" t="s">
        <v>75</v>
      </c>
      <c r="F2862" s="7">
        <v>1561.7929916392231</v>
      </c>
      <c r="G2862" t="str">
        <f>VLOOKUP(мпф1[[#This Row],[артикул]],[1]!Таблица213[[code]:[упаковка]],4,FALSE)</f>
        <v>ОХЛ</v>
      </c>
      <c r="H2862" t="str">
        <f>VLOOKUP(мпф1[[#This Row],[артикул]],[1]!Таблица213[[code]:[упаковка]],5,FALSE)</f>
        <v>крыло</v>
      </c>
      <c r="I2862" s="7" cm="1">
        <f t="array" ref="I2862">INDEX('[1]прайс ЗПП'!$A$1:$D$1080,MATCH(1,(мпф1[[#This Row],[артикул]]='[1]прайс ЗПП'!$B$1:$B$1080)*(мпф1[[#This Row],[Source.Name.1]]='[1]прайс ЗПП'!$A$1:$A$1080),0),4)</f>
        <v>835.01588089345819</v>
      </c>
      <c r="J2862" s="7">
        <f>мпф1[[#This Row],[цена]]*мпф1[[#This Row],[объем]]</f>
        <v>1304121.9506868552</v>
      </c>
      <c r="K2862" s="7">
        <v>259.35618502806699</v>
      </c>
      <c r="L2862" t="s">
        <v>187</v>
      </c>
    </row>
    <row r="2863" spans="1:12" x14ac:dyDescent="0.35">
      <c r="A2863" t="s">
        <v>153</v>
      </c>
      <c r="B2863" t="s">
        <v>202</v>
      </c>
      <c r="C2863" t="s">
        <v>95</v>
      </c>
      <c r="D2863">
        <f>VLOOKUP(мпф1[[#This Row],[Номенклатура]],[1]!Таблица213[[product_name]:[упаковка]],7,FALSE)</f>
        <v>718</v>
      </c>
      <c r="E2863" t="s">
        <v>36</v>
      </c>
      <c r="F2863" s="7">
        <v>8812.0771237390727</v>
      </c>
      <c r="G2863" t="str">
        <f>VLOOKUP(мпф1[[#This Row],[артикул]],[1]!Таблица213[[code]:[упаковка]],4,FALSE)</f>
        <v>ОХЛ</v>
      </c>
      <c r="H2863" t="str">
        <f>VLOOKUP(мпф1[[#This Row],[артикул]],[1]!Таблица213[[code]:[упаковка]],5,FALSE)</f>
        <v>филе</v>
      </c>
      <c r="I2863" s="7" cm="1">
        <f t="array" ref="I2863">INDEX('[1]прайс ЗПП'!$A$1:$D$1080,MATCH(1,(мпф1[[#This Row],[артикул]]='[1]прайс ЗПП'!$B$1:$B$1080)*(мпф1[[#This Row],[Source.Name.1]]='[1]прайс ЗПП'!$A$1:$A$1080),0),4)</f>
        <v>1116.3419218353943</v>
      </c>
      <c r="J2863" s="7">
        <f>мпф1[[#This Row],[цена]]*мпф1[[#This Row],[объем]]</f>
        <v>9837291.1116765905</v>
      </c>
      <c r="K2863" s="7">
        <v>292.36460343883374</v>
      </c>
      <c r="L2863" t="s">
        <v>187</v>
      </c>
    </row>
    <row r="2864" spans="1:12" x14ac:dyDescent="0.35">
      <c r="A2864" t="s">
        <v>153</v>
      </c>
      <c r="B2864" t="s">
        <v>202</v>
      </c>
      <c r="C2864" t="s">
        <v>95</v>
      </c>
      <c r="D2864">
        <f>VLOOKUP(мпф1[[#This Row],[Номенклатура]],[1]!Таблица213[[product_name]:[упаковка]],7,FALSE)</f>
        <v>719</v>
      </c>
      <c r="E2864" t="s">
        <v>77</v>
      </c>
      <c r="F2864" s="7">
        <v>3528.4774656141658</v>
      </c>
      <c r="G2864" t="str">
        <f>VLOOKUP(мпф1[[#This Row],[артикул]],[1]!Таблица213[[code]:[упаковка]],4,FALSE)</f>
        <v>ОХЛ</v>
      </c>
      <c r="H2864" t="str">
        <f>VLOOKUP(мпф1[[#This Row],[артикул]],[1]!Таблица213[[code]:[упаковка]],5,FALSE)</f>
        <v>филе</v>
      </c>
      <c r="I2864" s="7" cm="1">
        <f t="array" ref="I2864">INDEX('[1]прайс ЗПП'!$A$1:$D$1080,MATCH(1,(мпф1[[#This Row],[артикул]]='[1]прайс ЗПП'!$B$1:$B$1080)*(мпф1[[#This Row],[Source.Name.1]]='[1]прайс ЗПП'!$A$1:$A$1080),0),4)</f>
        <v>1085.2045646753345</v>
      </c>
      <c r="J2864" s="7">
        <f>мпф1[[#This Row],[цена]]*мпф1[[#This Row],[объем]]</f>
        <v>3829119.8520385483</v>
      </c>
      <c r="K2864" s="7">
        <v>6003</v>
      </c>
      <c r="L2864" t="s">
        <v>187</v>
      </c>
    </row>
    <row r="2865" spans="1:12" x14ac:dyDescent="0.35">
      <c r="A2865" t="s">
        <v>153</v>
      </c>
      <c r="B2865" t="s">
        <v>202</v>
      </c>
      <c r="C2865" t="s">
        <v>95</v>
      </c>
      <c r="D2865">
        <f>VLOOKUP(мпф1[[#This Row],[Номенклатура]],[1]!Таблица213[[product_name]:[упаковка]],7,FALSE)</f>
        <v>721</v>
      </c>
      <c r="E2865" t="s">
        <v>183</v>
      </c>
      <c r="F2865" s="7">
        <v>354.20686380743092</v>
      </c>
      <c r="G2865" t="str">
        <f>VLOOKUP(мпф1[[#This Row],[артикул]],[1]!Таблица213[[code]:[упаковка]],4,FALSE)</f>
        <v>ОХЛ</v>
      </c>
      <c r="H2865" t="str">
        <f>VLOOKUP(мпф1[[#This Row],[артикул]],[1]!Таблица213[[code]:[упаковка]],5,FALSE)</f>
        <v>половинка</v>
      </c>
      <c r="I2865" s="7" cm="1">
        <f t="array" ref="I2865">INDEX('[1]прайс ЗПП'!$A$1:$D$1080,MATCH(1,(мпф1[[#This Row],[артикул]]='[1]прайс ЗПП'!$B$1:$B$1080)*(мпф1[[#This Row],[Source.Name.1]]='[1]прайс ЗПП'!$A$1:$A$1080),0),4)</f>
        <v>823.36509787229079</v>
      </c>
      <c r="J2865" s="7">
        <f>мпф1[[#This Row],[цена]]*мпф1[[#This Row],[объем]]</f>
        <v>291641.56908584252</v>
      </c>
      <c r="K2865" s="7">
        <v>1004.7199999999999</v>
      </c>
      <c r="L2865" t="s">
        <v>187</v>
      </c>
    </row>
    <row r="2866" spans="1:12" x14ac:dyDescent="0.35">
      <c r="A2866" t="s">
        <v>153</v>
      </c>
      <c r="B2866" t="s">
        <v>202</v>
      </c>
      <c r="C2866" t="s">
        <v>95</v>
      </c>
      <c r="D2866">
        <f>VLOOKUP(мпф1[[#This Row],[Номенклатура]],[1]!Таблица213[[product_name]:[упаковка]],7,FALSE)</f>
        <v>725</v>
      </c>
      <c r="E2866" t="s">
        <v>78</v>
      </c>
      <c r="F2866" s="7">
        <v>354.1284531970839</v>
      </c>
      <c r="G2866" t="str">
        <f>VLOOKUP(мпф1[[#This Row],[артикул]],[1]!Таблица213[[code]:[упаковка]],4,FALSE)</f>
        <v>ОХЛ</v>
      </c>
      <c r="H2866" t="str">
        <f>VLOOKUP(мпф1[[#This Row],[артикул]],[1]!Таблица213[[code]:[упаковка]],5,FALSE)</f>
        <v>грудка</v>
      </c>
      <c r="I2866" s="7" cm="1">
        <f t="array" ref="I2866">INDEX('[1]прайс ЗПП'!$A$1:$D$1080,MATCH(1,(мпф1[[#This Row],[артикул]]='[1]прайс ЗПП'!$B$1:$B$1080)*(мпф1[[#This Row],[Source.Name.1]]='[1]прайс ЗПП'!$A$1:$A$1080),0),4)</f>
        <v>866.88872982978717</v>
      </c>
      <c r="J2866" s="7">
        <f>мпф1[[#This Row],[цена]]*мпф1[[#This Row],[объем]]</f>
        <v>306989.96498860727</v>
      </c>
      <c r="K2866" s="7">
        <v>996</v>
      </c>
      <c r="L2866" t="s">
        <v>187</v>
      </c>
    </row>
    <row r="2867" spans="1:12" x14ac:dyDescent="0.35">
      <c r="A2867" t="s">
        <v>153</v>
      </c>
      <c r="B2867" t="s">
        <v>202</v>
      </c>
      <c r="C2867" t="s">
        <v>95</v>
      </c>
      <c r="D2867">
        <f>VLOOKUP(мпф1[[#This Row],[Номенклатура]],[1]!Таблица213[[product_name]:[упаковка]],7,FALSE)</f>
        <v>730</v>
      </c>
      <c r="E2867" t="s">
        <v>45</v>
      </c>
      <c r="F2867" s="7">
        <v>173.54881756798565</v>
      </c>
      <c r="G2867" t="str">
        <f>VLOOKUP(мпф1[[#This Row],[артикул]],[1]!Таблица213[[code]:[упаковка]],4,FALSE)</f>
        <v>ОХЛ</v>
      </c>
      <c r="H2867" t="str">
        <f>VLOOKUP(мпф1[[#This Row],[артикул]],[1]!Таблица213[[code]:[упаковка]],5,FALSE)</f>
        <v>желудки</v>
      </c>
      <c r="I2867" s="7" cm="1">
        <f t="array" ref="I2867">INDEX('[1]прайс ЗПП'!$A$1:$D$1080,MATCH(1,(мпф1[[#This Row],[артикул]]='[1]прайс ЗПП'!$B$1:$B$1080)*(мпф1[[#This Row],[Source.Name.1]]='[1]прайс ЗПП'!$A$1:$A$1080),0),4)</f>
        <v>562.55065967575126</v>
      </c>
      <c r="J2867" s="7">
        <f>мпф1[[#This Row],[цена]]*мпф1[[#This Row],[объем]]</f>
        <v>97630.001808816931</v>
      </c>
      <c r="K2867" s="7">
        <v>2000.1999999999998</v>
      </c>
      <c r="L2867" t="s">
        <v>187</v>
      </c>
    </row>
    <row r="2868" spans="1:12" x14ac:dyDescent="0.35">
      <c r="A2868" t="s">
        <v>153</v>
      </c>
      <c r="B2868" t="s">
        <v>202</v>
      </c>
      <c r="C2868" t="s">
        <v>95</v>
      </c>
      <c r="D2868">
        <f>VLOOKUP(мпф1[[#This Row],[Номенклатура]],[1]!Таблица213[[product_name]:[упаковка]],7,FALSE)</f>
        <v>731</v>
      </c>
      <c r="E2868" t="s">
        <v>81</v>
      </c>
      <c r="F2868" s="7">
        <v>705.29353863840822</v>
      </c>
      <c r="G2868" t="str">
        <f>VLOOKUP(мпф1[[#This Row],[артикул]],[1]!Таблица213[[code]:[упаковка]],4,FALSE)</f>
        <v>ОХЛ</v>
      </c>
      <c r="H2868" t="str">
        <f>VLOOKUP(мпф1[[#This Row],[артикул]],[1]!Таблица213[[code]:[упаковка]],5,FALSE)</f>
        <v>желудки</v>
      </c>
      <c r="I2868" s="7" cm="1">
        <f t="array" ref="I2868">INDEX('[1]прайс ЗПП'!$A$1:$D$1080,MATCH(1,(мпф1[[#This Row],[артикул]]='[1]прайс ЗПП'!$B$1:$B$1080)*(мпф1[[#This Row],[Source.Name.1]]='[1]прайс ЗПП'!$A$1:$A$1080),0),4)</f>
        <v>542.28973391121701</v>
      </c>
      <c r="J2868" s="7">
        <f>мпф1[[#This Row],[цена]]*мпф1[[#This Row],[объем]]</f>
        <v>382473.44539752306</v>
      </c>
      <c r="K2868" s="7">
        <v>2494</v>
      </c>
      <c r="L2868" t="s">
        <v>187</v>
      </c>
    </row>
    <row r="2869" spans="1:12" x14ac:dyDescent="0.35">
      <c r="A2869" t="s">
        <v>153</v>
      </c>
      <c r="B2869" t="s">
        <v>202</v>
      </c>
      <c r="C2869" t="s">
        <v>95</v>
      </c>
      <c r="D2869">
        <f>VLOOKUP(мпф1[[#This Row],[Номенклатура]],[1]!Таблица213[[product_name]:[упаковка]],7,FALSE)</f>
        <v>732</v>
      </c>
      <c r="E2869" t="s">
        <v>47</v>
      </c>
      <c r="F2869" s="7">
        <v>350.65224947170105</v>
      </c>
      <c r="G2869" t="str">
        <f>VLOOKUP(мпф1[[#This Row],[артикул]],[1]!Таблица213[[code]:[упаковка]],4,FALSE)</f>
        <v>ОХЛ</v>
      </c>
      <c r="H2869" t="str">
        <f>VLOOKUP(мпф1[[#This Row],[артикул]],[1]!Таблица213[[code]:[упаковка]],5,FALSE)</f>
        <v>печень</v>
      </c>
      <c r="I2869" s="7" cm="1">
        <f t="array" ref="I2869">INDEX('[1]прайс ЗПП'!$A$1:$D$1080,MATCH(1,(мпф1[[#This Row],[артикул]]='[1]прайс ЗПП'!$B$1:$B$1080)*(мпф1[[#This Row],[Source.Name.1]]='[1]прайс ЗПП'!$A$1:$A$1080),0),4)</f>
        <v>538.22572340599811</v>
      </c>
      <c r="J2869" s="7">
        <f>мпф1[[#This Row],[цена]]*мпф1[[#This Row],[объем]]</f>
        <v>188730.06063584681</v>
      </c>
      <c r="K2869" s="7">
        <v>3000</v>
      </c>
      <c r="L2869" t="s">
        <v>187</v>
      </c>
    </row>
    <row r="2870" spans="1:12" x14ac:dyDescent="0.35">
      <c r="A2870" t="s">
        <v>153</v>
      </c>
      <c r="B2870" t="s">
        <v>202</v>
      </c>
      <c r="C2870" t="s">
        <v>95</v>
      </c>
      <c r="D2870">
        <f>VLOOKUP(мпф1[[#This Row],[Номенклатура]],[1]!Таблица213[[product_name]:[упаковка]],7,FALSE)</f>
        <v>733</v>
      </c>
      <c r="E2870" t="s">
        <v>82</v>
      </c>
      <c r="F2870" s="7">
        <v>1765.1796601312465</v>
      </c>
      <c r="G2870" t="str">
        <f>VLOOKUP(мпф1[[#This Row],[артикул]],[1]!Таблица213[[code]:[упаковка]],4,FALSE)</f>
        <v>ОХЛ</v>
      </c>
      <c r="H2870" t="str">
        <f>VLOOKUP(мпф1[[#This Row],[артикул]],[1]!Таблица213[[code]:[упаковка]],5,FALSE)</f>
        <v>печень</v>
      </c>
      <c r="I2870" s="7" cm="1">
        <f t="array" ref="I2870">INDEX('[1]прайс ЗПП'!$A$1:$D$1080,MATCH(1,(мпф1[[#This Row],[артикул]]='[1]прайс ЗПП'!$B$1:$B$1080)*(мпф1[[#This Row],[Source.Name.1]]='[1]прайс ЗПП'!$A$1:$A$1080),0),4)</f>
        <v>516.37476574634809</v>
      </c>
      <c r="J2870" s="7">
        <f>мпф1[[#This Row],[цена]]*мпф1[[#This Row],[объем]]</f>
        <v>911494.23350049078</v>
      </c>
      <c r="K2870" s="7">
        <v>2005.7380000000001</v>
      </c>
      <c r="L2870" t="s">
        <v>187</v>
      </c>
    </row>
    <row r="2871" spans="1:12" x14ac:dyDescent="0.35">
      <c r="A2871" t="s">
        <v>153</v>
      </c>
      <c r="B2871" t="s">
        <v>202</v>
      </c>
      <c r="C2871" t="s">
        <v>95</v>
      </c>
      <c r="D2871">
        <f>VLOOKUP(мпф1[[#This Row],[Номенклатура]],[1]!Таблица213[[product_name]:[упаковка]],7,FALSE)</f>
        <v>734</v>
      </c>
      <c r="E2871" t="s">
        <v>49</v>
      </c>
      <c r="F2871" s="7">
        <v>161.93838627597239</v>
      </c>
      <c r="G2871" t="str">
        <f>VLOOKUP(мпф1[[#This Row],[артикул]],[1]!Таблица213[[code]:[упаковка]],4,FALSE)</f>
        <v>ОХЛ</v>
      </c>
      <c r="H2871" t="str">
        <f>VLOOKUP(мпф1[[#This Row],[артикул]],[1]!Таблица213[[code]:[упаковка]],5,FALSE)</f>
        <v>сердце</v>
      </c>
      <c r="I2871" s="7" cm="1">
        <f t="array" ref="I2871">INDEX('[1]прайс ЗПП'!$A$1:$D$1080,MATCH(1,(мпф1[[#This Row],[артикул]]='[1]прайс ЗПП'!$B$1:$B$1080)*(мпф1[[#This Row],[Source.Name.1]]='[1]прайс ЗПП'!$A$1:$A$1080),0),4)</f>
        <v>898.93230320001805</v>
      </c>
      <c r="J2871" s="7">
        <f>мпф1[[#This Row],[цена]]*мпф1[[#This Row],[объем]]</f>
        <v>145571.64655155406</v>
      </c>
      <c r="K2871" s="7">
        <v>2001</v>
      </c>
      <c r="L2871" t="s">
        <v>187</v>
      </c>
    </row>
    <row r="2872" spans="1:12" x14ac:dyDescent="0.35">
      <c r="A2872" t="s">
        <v>153</v>
      </c>
      <c r="B2872" t="s">
        <v>202</v>
      </c>
      <c r="C2872" t="s">
        <v>95</v>
      </c>
      <c r="D2872">
        <f>VLOOKUP(мпф1[[#This Row],[Номенклатура]],[1]!Таблица213[[product_name]:[упаковка]],7,FALSE)</f>
        <v>735</v>
      </c>
      <c r="E2872" t="s">
        <v>83</v>
      </c>
      <c r="F2872" s="7">
        <v>635.6667631029535</v>
      </c>
      <c r="G2872" t="str">
        <f>VLOOKUP(мпф1[[#This Row],[артикул]],[1]!Таблица213[[code]:[упаковка]],4,FALSE)</f>
        <v>ОХЛ</v>
      </c>
      <c r="H2872" t="str">
        <f>VLOOKUP(мпф1[[#This Row],[артикул]],[1]!Таблица213[[code]:[упаковка]],5,FALSE)</f>
        <v>сердце</v>
      </c>
      <c r="I2872" s="7" cm="1">
        <f t="array" ref="I2872">INDEX('[1]прайс ЗПП'!$A$1:$D$1080,MATCH(1,(мпф1[[#This Row],[артикул]]='[1]прайс ЗПП'!$B$1:$B$1080)*(мпф1[[#This Row],[Source.Name.1]]='[1]прайс ЗПП'!$A$1:$A$1080),0),4)</f>
        <v>874.31230900712865</v>
      </c>
      <c r="J2872" s="7">
        <f>мпф1[[#This Row],[цена]]*мпф1[[#This Row],[объем]]</f>
        <v>555771.27540763072</v>
      </c>
      <c r="K2872" s="7">
        <v>2494</v>
      </c>
      <c r="L2872" t="s">
        <v>187</v>
      </c>
    </row>
    <row r="2873" spans="1:12" x14ac:dyDescent="0.35">
      <c r="A2873" t="s">
        <v>153</v>
      </c>
      <c r="B2873" t="s">
        <v>202</v>
      </c>
      <c r="C2873" t="s">
        <v>95</v>
      </c>
      <c r="D2873">
        <f>VLOOKUP(мпф1[[#This Row],[Номенклатура]],[1]!Таблица213[[product_name]:[упаковка]],7,FALSE)</f>
        <v>952</v>
      </c>
      <c r="E2873" t="s">
        <v>86</v>
      </c>
      <c r="F2873" s="7">
        <v>633.81492879272423</v>
      </c>
      <c r="G2873" t="str">
        <f>VLOOKUP(мпф1[[#This Row],[артикул]],[1]!Таблица213[[code]:[упаковка]],4,FALSE)</f>
        <v>ОХЛ</v>
      </c>
      <c r="H2873" t="str">
        <f>VLOOKUP(мпф1[[#This Row],[артикул]],[1]!Таблица213[[code]:[упаковка]],5,FALSE)</f>
        <v>голень</v>
      </c>
      <c r="I2873" s="7" cm="1">
        <f t="array" ref="I2873">INDEX('[1]прайс ЗПП'!$A$1:$D$1080,MATCH(1,(мпф1[[#This Row],[артикул]]='[1]прайс ЗПП'!$B$1:$B$1080)*(мпф1[[#This Row],[Source.Name.1]]='[1]прайс ЗПП'!$A$1:$A$1080),0),4)</f>
        <v>893.5902726823731</v>
      </c>
      <c r="J2873" s="7">
        <f>мпф1[[#This Row],[цена]]*мпф1[[#This Row],[объем]]</f>
        <v>566370.85505004937</v>
      </c>
      <c r="K2873" s="7">
        <v>1105.192</v>
      </c>
      <c r="L2873" t="s">
        <v>187</v>
      </c>
    </row>
    <row r="2874" spans="1:12" x14ac:dyDescent="0.35">
      <c r="A2874" t="s">
        <v>153</v>
      </c>
      <c r="B2874" t="s">
        <v>202</v>
      </c>
      <c r="C2874" t="s">
        <v>95</v>
      </c>
      <c r="D2874">
        <f>VLOOKUP(мпф1[[#This Row],[Номенклатура]],[1]!Таблица213[[product_name]:[упаковка]],7,FALSE)</f>
        <v>953</v>
      </c>
      <c r="E2874" t="s">
        <v>87</v>
      </c>
      <c r="F2874" s="7">
        <v>645.18082806333666</v>
      </c>
      <c r="G2874" t="str">
        <f>VLOOKUP(мпф1[[#This Row],[артикул]],[1]!Таблица213[[code]:[упаковка]],4,FALSE)</f>
        <v>ОХЛ</v>
      </c>
      <c r="H2874" t="str">
        <f>VLOOKUP(мпф1[[#This Row],[артикул]],[1]!Таблица213[[code]:[упаковка]],5,FALSE)</f>
        <v>бедро</v>
      </c>
      <c r="I2874" s="7" cm="1">
        <f t="array" ref="I2874">INDEX('[1]прайс ЗПП'!$A$1:$D$1080,MATCH(1,(мпф1[[#This Row],[артикул]]='[1]прайс ЗПП'!$B$1:$B$1080)*(мпф1[[#This Row],[Source.Name.1]]='[1]прайс ЗПП'!$A$1:$A$1080),0),4)</f>
        <v>908.058875655311</v>
      </c>
      <c r="J2874" s="7">
        <f>мпф1[[#This Row],[цена]]*мпф1[[#This Row],[объем]]</f>
        <v>585862.17732555605</v>
      </c>
      <c r="K2874" s="7">
        <v>7000</v>
      </c>
      <c r="L2874" t="s">
        <v>187</v>
      </c>
    </row>
    <row r="2875" spans="1:12" x14ac:dyDescent="0.35">
      <c r="A2875" t="s">
        <v>153</v>
      </c>
      <c r="B2875" t="s">
        <v>202</v>
      </c>
      <c r="C2875" t="s">
        <v>95</v>
      </c>
      <c r="D2875">
        <f>VLOOKUP(мпф1[[#This Row],[Номенклатура]],[1]!Таблица213[[product_name]:[упаковка]],7,FALSE)</f>
        <v>958</v>
      </c>
      <c r="E2875" t="s">
        <v>58</v>
      </c>
      <c r="F2875" s="7">
        <v>5285.6107708736981</v>
      </c>
      <c r="G2875" t="str">
        <f>VLOOKUP(мпф1[[#This Row],[артикул]],[1]!Таблица213[[code]:[упаковка]],4,FALSE)</f>
        <v>ОХЛ</v>
      </c>
      <c r="H2875" t="str">
        <f>VLOOKUP(мпф1[[#This Row],[артикул]],[1]!Таблица213[[code]:[упаковка]],5,FALSE)</f>
        <v>табак</v>
      </c>
      <c r="I2875" s="7" cm="1">
        <f t="array" ref="I2875">INDEX('[1]прайс ЗПП'!$A$1:$D$1080,MATCH(1,(мпф1[[#This Row],[артикул]]='[1]прайс ЗПП'!$B$1:$B$1080)*(мпф1[[#This Row],[Source.Name.1]]='[1]прайс ЗПП'!$A$1:$A$1080),0),4)</f>
        <v>781.01654067386187</v>
      </c>
      <c r="J2875" s="7">
        <f>мпф1[[#This Row],[цена]]*мпф1[[#This Row],[объем]]</f>
        <v>4128149.4396162801</v>
      </c>
      <c r="K2875" s="7">
        <v>996</v>
      </c>
      <c r="L2875" t="s">
        <v>187</v>
      </c>
    </row>
    <row r="2876" spans="1:12" x14ac:dyDescent="0.35">
      <c r="A2876" t="s">
        <v>153</v>
      </c>
      <c r="B2876" t="s">
        <v>202</v>
      </c>
      <c r="C2876" t="s">
        <v>95</v>
      </c>
      <c r="D2876">
        <f>VLOOKUP(мпф1[[#This Row],[Номенклатура]],[1]!Таблица213[[product_name]:[упаковка]],7,FALSE)</f>
        <v>960</v>
      </c>
      <c r="E2876" t="s">
        <v>189</v>
      </c>
      <c r="F2876" s="7">
        <v>351.9137846133558</v>
      </c>
      <c r="G2876" t="str">
        <f>VLOOKUP(мпф1[[#This Row],[артикул]],[1]!Таблица213[[code]:[упаковка]],4,FALSE)</f>
        <v>ОХЛ</v>
      </c>
      <c r="H2876" t="str">
        <f>VLOOKUP(мпф1[[#This Row],[артикул]],[1]!Таблица213[[code]:[упаковка]],5,FALSE)</f>
        <v>крыло</v>
      </c>
      <c r="I2876" s="7" cm="1">
        <f t="array" ref="I2876">INDEX('[1]прайс ЗПП'!$A$1:$D$1080,MATCH(1,(мпф1[[#This Row],[артикул]]='[1]прайс ЗПП'!$B$1:$B$1080)*(мпф1[[#This Row],[Source.Name.1]]='[1]прайс ЗПП'!$A$1:$A$1080),0),4)</f>
        <v>856.64752144057138</v>
      </c>
      <c r="J2876" s="7">
        <f>мпф1[[#This Row],[цена]]*мпф1[[#This Row],[объем]]</f>
        <v>301466.07134980231</v>
      </c>
      <c r="K2876" s="7">
        <v>996.64</v>
      </c>
      <c r="L2876" t="s">
        <v>187</v>
      </c>
    </row>
    <row r="2877" spans="1:12" x14ac:dyDescent="0.35">
      <c r="A2877" t="s">
        <v>153</v>
      </c>
      <c r="B2877" t="s">
        <v>202</v>
      </c>
      <c r="C2877" t="s">
        <v>95</v>
      </c>
      <c r="D2877">
        <f>VLOOKUP(мпф1[[#This Row],[Номенклатура]],[1]!Таблица213[[product_name]:[упаковка]],7,FALSE)</f>
        <v>961</v>
      </c>
      <c r="E2877" t="s">
        <v>89</v>
      </c>
      <c r="F2877" s="7">
        <v>347.08641238325976</v>
      </c>
      <c r="G2877" t="str">
        <f>VLOOKUP(мпф1[[#This Row],[артикул]],[1]!Таблица213[[code]:[упаковка]],4,FALSE)</f>
        <v>ОХЛ</v>
      </c>
      <c r="H2877" t="str">
        <f>VLOOKUP(мпф1[[#This Row],[артикул]],[1]!Таблица213[[code]:[упаковка]],5,FALSE)</f>
        <v>табак</v>
      </c>
      <c r="I2877" s="7" cm="1">
        <f t="array" ref="I2877">INDEX('[1]прайс ЗПП'!$A$1:$D$1080,MATCH(1,(мпф1[[#This Row],[артикул]]='[1]прайс ЗПП'!$B$1:$B$1080)*(мпф1[[#This Row],[Source.Name.1]]='[1]прайс ЗПП'!$A$1:$A$1080),0),4)</f>
        <v>771.81844053102043</v>
      </c>
      <c r="J2877" s="7">
        <f>мпф1[[#This Row],[цена]]*мпф1[[#This Row],[объем]]</f>
        <v>267887.69353515422</v>
      </c>
      <c r="K2877" s="7">
        <v>5000.5</v>
      </c>
      <c r="L2877" t="s">
        <v>187</v>
      </c>
    </row>
    <row r="2878" spans="1:12" x14ac:dyDescent="0.35">
      <c r="A2878" t="s">
        <v>153</v>
      </c>
      <c r="B2878" t="s">
        <v>97</v>
      </c>
      <c r="C2878" t="s">
        <v>97</v>
      </c>
      <c r="D2878">
        <f>VLOOKUP(мпф1[[#This Row],[Номенклатура]],[1]!Таблица213[[product_name]:[упаковка]],7,FALSE)</f>
        <v>978</v>
      </c>
      <c r="E2878" t="s">
        <v>98</v>
      </c>
      <c r="F2878" s="7">
        <v>7321.9827942011289</v>
      </c>
      <c r="G2878" t="str">
        <f>VLOOKUP(мпф1[[#This Row],[артикул]],[1]!Таблица213[[code]:[упаковка]],4,FALSE)</f>
        <v>ОХЛ</v>
      </c>
      <c r="H2878" t="str">
        <f>VLOOKUP(мпф1[[#This Row],[артикул]],[1]!Таблица213[[code]:[упаковка]],5,FALSE)</f>
        <v>тушка</v>
      </c>
      <c r="I2878" s="7" cm="1">
        <f t="array" ref="I2878">INDEX('[1]прайс ЗПП'!$A$1:$D$1080,MATCH(1,(мпф1[[#This Row],[артикул]]='[1]прайс ЗПП'!$B$1:$B$1080)*(мпф1[[#This Row],[Source.Name.1]]='[1]прайс ЗПП'!$A$1:$A$1080),0),4)</f>
        <v>646.4431910393082</v>
      </c>
      <c r="J2878" s="7">
        <f>мпф1[[#This Row],[цена]]*мпф1[[#This Row],[объем]]</f>
        <v>4733245.9222182883</v>
      </c>
      <c r="K2878" s="7">
        <v>4002</v>
      </c>
      <c r="L2878" t="s">
        <v>187</v>
      </c>
    </row>
    <row r="2879" spans="1:12" x14ac:dyDescent="0.35">
      <c r="A2879" t="s">
        <v>153</v>
      </c>
      <c r="B2879" t="s">
        <v>97</v>
      </c>
      <c r="C2879" t="s">
        <v>97</v>
      </c>
      <c r="D2879">
        <f>VLOOKUP(мпф1[[#This Row],[Номенклатура]],[1]!Таблица213[[product_name]:[упаковка]],7,FALSE)</f>
        <v>981</v>
      </c>
      <c r="E2879" t="s">
        <v>203</v>
      </c>
      <c r="F2879" s="7">
        <v>932.2383830625273</v>
      </c>
      <c r="G2879" t="str">
        <f>VLOOKUP(мпф1[[#This Row],[артикул]],[1]!Таблица213[[code]:[упаковка]],4,FALSE)</f>
        <v>ОХЛ</v>
      </c>
      <c r="H2879" t="str">
        <f>VLOOKUP(мпф1[[#This Row],[артикул]],[1]!Таблица213[[code]:[упаковка]],5,FALSE)</f>
        <v>крыло</v>
      </c>
      <c r="I2879" s="7" cm="1">
        <f t="array" ref="I2879">INDEX('[1]прайс ЗПП'!$A$1:$D$1080,MATCH(1,(мпф1[[#This Row],[артикул]]='[1]прайс ЗПП'!$B$1:$B$1080)*(мпф1[[#This Row],[Source.Name.1]]='[1]прайс ЗПП'!$A$1:$A$1080),0),4)</f>
        <v>646.29216000000019</v>
      </c>
      <c r="J2879" s="7">
        <f>мпф1[[#This Row],[цена]]*мпф1[[#This Row],[объем]]</f>
        <v>602498.35822438833</v>
      </c>
      <c r="K2879" s="7">
        <v>1493.5</v>
      </c>
      <c r="L2879" t="s">
        <v>187</v>
      </c>
    </row>
    <row r="2880" spans="1:12" x14ac:dyDescent="0.35">
      <c r="A2880" t="s">
        <v>153</v>
      </c>
      <c r="B2880" t="s">
        <v>97</v>
      </c>
      <c r="C2880" t="s">
        <v>97</v>
      </c>
      <c r="D2880">
        <f>VLOOKUP(мпф1[[#This Row],[Номенклатура]],[1]!Таблица213[[product_name]:[упаковка]],7,FALSE)</f>
        <v>1615</v>
      </c>
      <c r="E2880" t="s">
        <v>204</v>
      </c>
      <c r="F2880" s="7">
        <v>1041.2929054079138</v>
      </c>
      <c r="G2880" t="str">
        <f>VLOOKUP(мпф1[[#This Row],[артикул]],[1]!Таблица213[[code]:[упаковка]],4,FALSE)</f>
        <v>ОХЛ</v>
      </c>
      <c r="H2880" t="str">
        <f>VLOOKUP(мпф1[[#This Row],[артикул]],[1]!Таблица213[[code]:[упаковка]],5,FALSE)</f>
        <v>голень</v>
      </c>
      <c r="I2880" s="7" cm="1">
        <f t="array" ref="I2880">INDEX('[1]прайс ЗПП'!$A$1:$D$1080,MATCH(1,(мпф1[[#This Row],[артикул]]='[1]прайс ЗПП'!$B$1:$B$1080)*(мпф1[[#This Row],[Source.Name.1]]='[1]прайс ЗПП'!$A$1:$A$1080),0),4)</f>
        <v>519.45220438588228</v>
      </c>
      <c r="J2880" s="7">
        <f>мпф1[[#This Row],[цена]]*мпф1[[#This Row],[объем]]</f>
        <v>540901.89512552088</v>
      </c>
      <c r="K2880" s="7">
        <v>502.35999999999996</v>
      </c>
      <c r="L2880" t="s">
        <v>187</v>
      </c>
    </row>
    <row r="2881" spans="1:12" x14ac:dyDescent="0.35">
      <c r="A2881" t="s">
        <v>153</v>
      </c>
      <c r="B2881" t="s">
        <v>97</v>
      </c>
      <c r="C2881" t="s">
        <v>97</v>
      </c>
      <c r="D2881">
        <f>VLOOKUP(мпф1[[#This Row],[Номенклатура]],[1]!Таблица213[[product_name]:[упаковка]],7,FALSE)</f>
        <v>984</v>
      </c>
      <c r="E2881" t="s">
        <v>101</v>
      </c>
      <c r="F2881" s="7">
        <v>2091.1587042137639</v>
      </c>
      <c r="G2881" t="str">
        <f>VLOOKUP(мпф1[[#This Row],[артикул]],[1]!Таблица213[[code]:[упаковка]],4,FALSE)</f>
        <v>ОХЛ</v>
      </c>
      <c r="H2881" t="str">
        <f>VLOOKUP(мпф1[[#This Row],[артикул]],[1]!Таблица213[[code]:[упаковка]],5,FALSE)</f>
        <v>четвертина</v>
      </c>
      <c r="I2881" s="7" cm="1">
        <f t="array" ref="I2881">INDEX('[1]прайс ЗПП'!$A$1:$D$1080,MATCH(1,(мпф1[[#This Row],[артикул]]='[1]прайс ЗПП'!$B$1:$B$1080)*(мпф1[[#This Row],[Source.Name.1]]='[1]прайс ЗПП'!$A$1:$A$1080),0),4)</f>
        <v>600.78817158770698</v>
      </c>
      <c r="J2881" s="7">
        <f>мпф1[[#This Row],[цена]]*мпф1[[#This Row],[объем]]</f>
        <v>1256343.4144043059</v>
      </c>
      <c r="K2881" s="7">
        <v>2001</v>
      </c>
      <c r="L2881" t="s">
        <v>187</v>
      </c>
    </row>
    <row r="2882" spans="1:12" x14ac:dyDescent="0.35">
      <c r="A2882" t="s">
        <v>153</v>
      </c>
      <c r="B2882" t="s">
        <v>97</v>
      </c>
      <c r="C2882" t="s">
        <v>97</v>
      </c>
      <c r="D2882">
        <f>VLOOKUP(мпф1[[#This Row],[Номенклатура]],[1]!Таблица213[[product_name]:[упаковка]],7,FALSE)</f>
        <v>978</v>
      </c>
      <c r="E2882" t="s">
        <v>98</v>
      </c>
      <c r="F2882" s="7">
        <v>2091.9950840574656</v>
      </c>
      <c r="G2882" t="str">
        <f>VLOOKUP(мпф1[[#This Row],[артикул]],[1]!Таблица213[[code]:[упаковка]],4,FALSE)</f>
        <v>ОХЛ</v>
      </c>
      <c r="H2882" t="str">
        <f>VLOOKUP(мпф1[[#This Row],[артикул]],[1]!Таблица213[[code]:[упаковка]],5,FALSE)</f>
        <v>тушка</v>
      </c>
      <c r="I2882" s="7" cm="1">
        <f t="array" ref="I2882">INDEX('[1]прайс ЗПП'!$A$1:$D$1080,MATCH(1,(мпф1[[#This Row],[артикул]]='[1]прайс ЗПП'!$B$1:$B$1080)*(мпф1[[#This Row],[Source.Name.1]]='[1]прайс ЗПП'!$A$1:$A$1080),0),4)</f>
        <v>646.4431910393082</v>
      </c>
      <c r="J2882" s="7">
        <f>мпф1[[#This Row],[цена]]*мпф1[[#This Row],[объем]]</f>
        <v>1352355.9777766538</v>
      </c>
      <c r="K2882" s="7">
        <v>1000</v>
      </c>
      <c r="L2882" t="s">
        <v>187</v>
      </c>
    </row>
    <row r="2883" spans="1:12" x14ac:dyDescent="0.35">
      <c r="A2883" t="s">
        <v>153</v>
      </c>
      <c r="B2883" t="s">
        <v>97</v>
      </c>
      <c r="C2883" t="s">
        <v>97</v>
      </c>
      <c r="D2883">
        <f>VLOOKUP(мпф1[[#This Row],[Номенклатура]],[1]!Таблица213[[product_name]:[упаковка]],7,FALSE)</f>
        <v>982</v>
      </c>
      <c r="E2883" t="s">
        <v>100</v>
      </c>
      <c r="F2883" s="7">
        <v>3136.4244138792587</v>
      </c>
      <c r="G2883" t="str">
        <f>VLOOKUP(мпф1[[#This Row],[артикул]],[1]!Таблица213[[code]:[упаковка]],4,FALSE)</f>
        <v>ОХЛ</v>
      </c>
      <c r="H2883" t="str">
        <f>VLOOKUP(мпф1[[#This Row],[артикул]],[1]!Таблица213[[code]:[упаковка]],5,FALSE)</f>
        <v>филе</v>
      </c>
      <c r="I2883" s="7" cm="1">
        <f t="array" ref="I2883">INDEX('[1]прайс ЗПП'!$A$1:$D$1080,MATCH(1,(мпф1[[#This Row],[артикул]]='[1]прайс ЗПП'!$B$1:$B$1080)*(мпф1[[#This Row],[Source.Name.1]]='[1]прайс ЗПП'!$A$1:$A$1080),0),4)</f>
        <v>671.84727062532841</v>
      </c>
      <c r="J2883" s="7">
        <f>мпф1[[#This Row],[цена]]*мпф1[[#This Row],[объем]]</f>
        <v>2107198.1819874253</v>
      </c>
      <c r="K2883" s="7">
        <v>502.35999999999996</v>
      </c>
      <c r="L2883" t="s">
        <v>187</v>
      </c>
    </row>
    <row r="2884" spans="1:12" x14ac:dyDescent="0.35">
      <c r="A2884" t="s">
        <v>153</v>
      </c>
      <c r="B2884" t="s">
        <v>97</v>
      </c>
      <c r="C2884" t="s">
        <v>97</v>
      </c>
      <c r="D2884">
        <f>VLOOKUP(мпф1[[#This Row],[Номенклатура]],[1]!Таблица213[[product_name]:[упаковка]],7,FALSE)</f>
        <v>983</v>
      </c>
      <c r="E2884" t="s">
        <v>181</v>
      </c>
      <c r="F2884" s="7">
        <v>729.37340649801229</v>
      </c>
      <c r="G2884" t="str">
        <f>VLOOKUP(мпф1[[#This Row],[артикул]],[1]!Таблица213[[code]:[упаковка]],4,FALSE)</f>
        <v>ОХЛ</v>
      </c>
      <c r="H2884" t="str">
        <f>VLOOKUP(мпф1[[#This Row],[артикул]],[1]!Таблица213[[code]:[упаковка]],5,FALSE)</f>
        <v>грудка</v>
      </c>
      <c r="I2884" s="7" cm="1">
        <f t="array" ref="I2884">INDEX('[1]прайс ЗПП'!$A$1:$D$1080,MATCH(1,(мпф1[[#This Row],[артикул]]='[1]прайс ЗПП'!$B$1:$B$1080)*(мпф1[[#This Row],[Source.Name.1]]='[1]прайс ЗПП'!$A$1:$A$1080),0),4)</f>
        <v>743.15970009917351</v>
      </c>
      <c r="J2884" s="7">
        <f>мпф1[[#This Row],[цена]]*мпф1[[#This Row],[объем]]</f>
        <v>542040.92203337536</v>
      </c>
      <c r="K2884" s="7">
        <v>8004</v>
      </c>
      <c r="L2884" t="s">
        <v>187</v>
      </c>
    </row>
    <row r="2885" spans="1:12" x14ac:dyDescent="0.35">
      <c r="A2885" t="s">
        <v>153</v>
      </c>
      <c r="B2885" t="s">
        <v>97</v>
      </c>
      <c r="C2885" t="s">
        <v>97</v>
      </c>
      <c r="D2885">
        <f>VLOOKUP(мпф1[[#This Row],[Номенклатура]],[1]!Таблица213[[product_name]:[упаковка]],7,FALSE)</f>
        <v>978</v>
      </c>
      <c r="E2885" t="s">
        <v>98</v>
      </c>
      <c r="F2885" s="7">
        <v>2091.9950840574656</v>
      </c>
      <c r="G2885" t="str">
        <f>VLOOKUP(мпф1[[#This Row],[артикул]],[1]!Таблица213[[code]:[упаковка]],4,FALSE)</f>
        <v>ОХЛ</v>
      </c>
      <c r="H2885" t="str">
        <f>VLOOKUP(мпф1[[#This Row],[артикул]],[1]!Таблица213[[code]:[упаковка]],5,FALSE)</f>
        <v>тушка</v>
      </c>
      <c r="I2885" s="7" cm="1">
        <f t="array" ref="I2885">INDEX('[1]прайс ЗПП'!$A$1:$D$1080,MATCH(1,(мпф1[[#This Row],[артикул]]='[1]прайс ЗПП'!$B$1:$B$1080)*(мпф1[[#This Row],[Source.Name.1]]='[1]прайс ЗПП'!$A$1:$A$1080),0),4)</f>
        <v>646.4431910393082</v>
      </c>
      <c r="J2885" s="7">
        <f>мпф1[[#This Row],[цена]]*мпф1[[#This Row],[объем]]</f>
        <v>1352355.9777766538</v>
      </c>
      <c r="K2885" s="7">
        <v>1494.521</v>
      </c>
      <c r="L2885" t="s">
        <v>187</v>
      </c>
    </row>
    <row r="2886" spans="1:12" x14ac:dyDescent="0.35">
      <c r="A2886" t="s">
        <v>153</v>
      </c>
      <c r="B2886" t="s">
        <v>97</v>
      </c>
      <c r="C2886" t="s">
        <v>97</v>
      </c>
      <c r="D2886">
        <f>VLOOKUP(мпф1[[#This Row],[Номенклатура]],[1]!Таблица213[[product_name]:[упаковка]],7,FALSE)</f>
        <v>978</v>
      </c>
      <c r="E2886" t="s">
        <v>98</v>
      </c>
      <c r="F2886" s="7">
        <v>2607.4141627382901</v>
      </c>
      <c r="G2886" t="str">
        <f>VLOOKUP(мпф1[[#This Row],[артикул]],[1]!Таблица213[[code]:[упаковка]],4,FALSE)</f>
        <v>ОХЛ</v>
      </c>
      <c r="H2886" t="str">
        <f>VLOOKUP(мпф1[[#This Row],[артикул]],[1]!Таблица213[[code]:[упаковка]],5,FALSE)</f>
        <v>тушка</v>
      </c>
      <c r="I2886" s="7" cm="1">
        <f t="array" ref="I2886">INDEX('[1]прайс ЗПП'!$A$1:$D$1080,MATCH(1,(мпф1[[#This Row],[артикул]]='[1]прайс ЗПП'!$B$1:$B$1080)*(мпф1[[#This Row],[Source.Name.1]]='[1]прайс ЗПП'!$A$1:$A$1080),0),4)</f>
        <v>646.4431910393082</v>
      </c>
      <c r="J2886" s="7">
        <f>мпф1[[#This Row],[цена]]*мпф1[[#This Row],[объем]]</f>
        <v>1685545.1317216263</v>
      </c>
      <c r="K2886" s="7">
        <v>996</v>
      </c>
      <c r="L2886" t="s">
        <v>187</v>
      </c>
    </row>
    <row r="2887" spans="1:12" x14ac:dyDescent="0.35">
      <c r="A2887" t="s">
        <v>153</v>
      </c>
      <c r="B2887" t="s">
        <v>97</v>
      </c>
      <c r="C2887" t="s">
        <v>97</v>
      </c>
      <c r="D2887">
        <f>VLOOKUP(мпф1[[#This Row],[Номенклатура]],[1]!Таблица213[[product_name]:[упаковка]],7,FALSE)</f>
        <v>981</v>
      </c>
      <c r="E2887" t="s">
        <v>203</v>
      </c>
      <c r="F2887" s="7">
        <v>525.20472285212804</v>
      </c>
      <c r="G2887" t="str">
        <f>VLOOKUP(мпф1[[#This Row],[артикул]],[1]!Таблица213[[code]:[упаковка]],4,FALSE)</f>
        <v>ОХЛ</v>
      </c>
      <c r="H2887" t="str">
        <f>VLOOKUP(мпф1[[#This Row],[артикул]],[1]!Таблица213[[code]:[упаковка]],5,FALSE)</f>
        <v>крыло</v>
      </c>
      <c r="I2887" s="7" cm="1">
        <f t="array" ref="I2887">INDEX('[1]прайс ЗПП'!$A$1:$D$1080,MATCH(1,(мпф1[[#This Row],[артикул]]='[1]прайс ЗПП'!$B$1:$B$1080)*(мпф1[[#This Row],[Source.Name.1]]='[1]прайс ЗПП'!$A$1:$A$1080),0),4)</f>
        <v>646.29216000000019</v>
      </c>
      <c r="J2887" s="7">
        <f>мпф1[[#This Row],[цена]]*мпф1[[#This Row],[объем]]</f>
        <v>339435.69477430329</v>
      </c>
      <c r="K2887" s="7">
        <v>996</v>
      </c>
      <c r="L2887" t="s">
        <v>187</v>
      </c>
    </row>
    <row r="2888" spans="1:12" x14ac:dyDescent="0.35">
      <c r="A2888" t="s">
        <v>153</v>
      </c>
      <c r="B2888" t="s">
        <v>97</v>
      </c>
      <c r="C2888" t="s">
        <v>97</v>
      </c>
      <c r="D2888">
        <f>VLOOKUP(мпф1[[#This Row],[Номенклатура]],[1]!Таблица213[[product_name]:[упаковка]],7,FALSE)</f>
        <v>982</v>
      </c>
      <c r="E2888" t="s">
        <v>100</v>
      </c>
      <c r="F2888" s="7">
        <v>6272.8488277585175</v>
      </c>
      <c r="G2888" t="str">
        <f>VLOOKUP(мпф1[[#This Row],[артикул]],[1]!Таблица213[[code]:[упаковка]],4,FALSE)</f>
        <v>ОХЛ</v>
      </c>
      <c r="H2888" t="str">
        <f>VLOOKUP(мпф1[[#This Row],[артикул]],[1]!Таблица213[[code]:[упаковка]],5,FALSE)</f>
        <v>филе</v>
      </c>
      <c r="I2888" s="7" cm="1">
        <f t="array" ref="I2888">INDEX('[1]прайс ЗПП'!$A$1:$D$1080,MATCH(1,(мпф1[[#This Row],[артикул]]='[1]прайс ЗПП'!$B$1:$B$1080)*(мпф1[[#This Row],[Source.Name.1]]='[1]прайс ЗПП'!$A$1:$A$1080),0),4)</f>
        <v>671.84727062532841</v>
      </c>
      <c r="J2888" s="7">
        <f>мпф1[[#This Row],[цена]]*мпф1[[#This Row],[объем]]</f>
        <v>4214396.3639748506</v>
      </c>
      <c r="K2888" s="7">
        <v>7000</v>
      </c>
      <c r="L2888" t="s">
        <v>187</v>
      </c>
    </row>
    <row r="2889" spans="1:12" x14ac:dyDescent="0.35">
      <c r="A2889" t="s">
        <v>153</v>
      </c>
      <c r="B2889" t="s">
        <v>97</v>
      </c>
      <c r="C2889" t="s">
        <v>97</v>
      </c>
      <c r="D2889">
        <f>VLOOKUP(мпф1[[#This Row],[Номенклатура]],[1]!Таблица213[[product_name]:[упаковка]],7,FALSE)</f>
        <v>1615</v>
      </c>
      <c r="E2889" t="s">
        <v>204</v>
      </c>
      <c r="F2889" s="7">
        <v>1041.2929054079138</v>
      </c>
      <c r="G2889" t="str">
        <f>VLOOKUP(мпф1[[#This Row],[артикул]],[1]!Таблица213[[code]:[упаковка]],4,FALSE)</f>
        <v>ОХЛ</v>
      </c>
      <c r="H2889" t="str">
        <f>VLOOKUP(мпф1[[#This Row],[артикул]],[1]!Таблица213[[code]:[упаковка]],5,FALSE)</f>
        <v>голень</v>
      </c>
      <c r="I2889" s="7" cm="1">
        <f t="array" ref="I2889">INDEX('[1]прайс ЗПП'!$A$1:$D$1080,MATCH(1,(мпф1[[#This Row],[артикул]]='[1]прайс ЗПП'!$B$1:$B$1080)*(мпф1[[#This Row],[Source.Name.1]]='[1]прайс ЗПП'!$A$1:$A$1080),0),4)</f>
        <v>519.45220438588228</v>
      </c>
      <c r="J2889" s="7">
        <f>мпф1[[#This Row],[цена]]*мпф1[[#This Row],[объем]]</f>
        <v>540901.89512552088</v>
      </c>
      <c r="K2889" s="7">
        <v>3494.5</v>
      </c>
      <c r="L2889" t="s">
        <v>187</v>
      </c>
    </row>
    <row r="2890" spans="1:12" x14ac:dyDescent="0.35">
      <c r="A2890" t="s">
        <v>153</v>
      </c>
      <c r="B2890" t="s">
        <v>97</v>
      </c>
      <c r="C2890" t="s">
        <v>97</v>
      </c>
      <c r="D2890">
        <f>VLOOKUP(мпф1[[#This Row],[Номенклатура]],[1]!Таблица213[[product_name]:[упаковка]],7,FALSE)</f>
        <v>983</v>
      </c>
      <c r="E2890" t="s">
        <v>181</v>
      </c>
      <c r="F2890" s="7">
        <v>1041.9620092828748</v>
      </c>
      <c r="G2890" t="str">
        <f>VLOOKUP(мпф1[[#This Row],[артикул]],[1]!Таблица213[[code]:[упаковка]],4,FALSE)</f>
        <v>ОХЛ</v>
      </c>
      <c r="H2890" t="str">
        <f>VLOOKUP(мпф1[[#This Row],[артикул]],[1]!Таблица213[[code]:[упаковка]],5,FALSE)</f>
        <v>грудка</v>
      </c>
      <c r="I2890" s="7" cm="1">
        <f t="array" ref="I2890">INDEX('[1]прайс ЗПП'!$A$1:$D$1080,MATCH(1,(мпф1[[#This Row],[артикул]]='[1]прайс ЗПП'!$B$1:$B$1080)*(мпф1[[#This Row],[Source.Name.1]]='[1]прайс ЗПП'!$A$1:$A$1080),0),4)</f>
        <v>743.15970009917351</v>
      </c>
      <c r="J2890" s="7">
        <f>мпф1[[#This Row],[цена]]*мпф1[[#This Row],[объем]]</f>
        <v>774344.17433339346</v>
      </c>
      <c r="K2890" s="7">
        <v>1494.521</v>
      </c>
      <c r="L2890" t="s">
        <v>187</v>
      </c>
    </row>
    <row r="2891" spans="1:12" x14ac:dyDescent="0.35">
      <c r="A2891" t="s">
        <v>153</v>
      </c>
      <c r="B2891" t="s">
        <v>97</v>
      </c>
      <c r="C2891" t="s">
        <v>97</v>
      </c>
      <c r="D2891">
        <f>VLOOKUP(мпф1[[#This Row],[Номенклатура]],[1]!Таблица213[[product_name]:[упаковка]],7,FALSE)</f>
        <v>984</v>
      </c>
      <c r="E2891" t="s">
        <v>101</v>
      </c>
      <c r="F2891" s="7">
        <v>6273.4761126412923</v>
      </c>
      <c r="G2891" t="str">
        <f>VLOOKUP(мпф1[[#This Row],[артикул]],[1]!Таблица213[[code]:[упаковка]],4,FALSE)</f>
        <v>ОХЛ</v>
      </c>
      <c r="H2891" t="str">
        <f>VLOOKUP(мпф1[[#This Row],[артикул]],[1]!Таблица213[[code]:[упаковка]],5,FALSE)</f>
        <v>четвертина</v>
      </c>
      <c r="I2891" s="7" cm="1">
        <f t="array" ref="I2891">INDEX('[1]прайс ЗПП'!$A$1:$D$1080,MATCH(1,(мпф1[[#This Row],[артикул]]='[1]прайс ЗПП'!$B$1:$B$1080)*(мпф1[[#This Row],[Source.Name.1]]='[1]прайс ЗПП'!$A$1:$A$1080),0),4)</f>
        <v>600.78817158770698</v>
      </c>
      <c r="J2891" s="7">
        <f>мпф1[[#This Row],[цена]]*мпф1[[#This Row],[объем]]</f>
        <v>3769030.2432129178</v>
      </c>
      <c r="K2891" s="7">
        <v>3504</v>
      </c>
      <c r="L2891" t="s">
        <v>187</v>
      </c>
    </row>
    <row r="2892" spans="1:12" x14ac:dyDescent="0.35">
      <c r="A2892" t="s">
        <v>153</v>
      </c>
      <c r="B2892" t="s">
        <v>97</v>
      </c>
      <c r="C2892" t="s">
        <v>97</v>
      </c>
      <c r="D2892">
        <f>VLOOKUP(мпф1[[#This Row],[Номенклатура]],[1]!Таблица213[[product_name]:[упаковка]],7,FALSE)</f>
        <v>978</v>
      </c>
      <c r="E2892" t="s">
        <v>98</v>
      </c>
      <c r="F2892" s="7">
        <v>879.24431069081879</v>
      </c>
      <c r="G2892" t="str">
        <f>VLOOKUP(мпф1[[#This Row],[артикул]],[1]!Таблица213[[code]:[упаковка]],4,FALSE)</f>
        <v>ОХЛ</v>
      </c>
      <c r="H2892" t="str">
        <f>VLOOKUP(мпф1[[#This Row],[артикул]],[1]!Таблица213[[code]:[упаковка]],5,FALSE)</f>
        <v>тушка</v>
      </c>
      <c r="I2892" s="7" cm="1">
        <f t="array" ref="I2892">INDEX('[1]прайс ЗПП'!$A$1:$D$1080,MATCH(1,(мпф1[[#This Row],[артикул]]='[1]прайс ЗПП'!$B$1:$B$1080)*(мпф1[[#This Row],[Source.Name.1]]='[1]прайс ЗПП'!$A$1:$A$1080),0),4)</f>
        <v>646.4431910393082</v>
      </c>
      <c r="J2892" s="7">
        <f>мпф1[[#This Row],[цена]]*мпф1[[#This Row],[объем]]</f>
        <v>568381.49790612981</v>
      </c>
      <c r="K2892" s="7">
        <v>504</v>
      </c>
      <c r="L2892" t="s">
        <v>187</v>
      </c>
    </row>
    <row r="2893" spans="1:12" x14ac:dyDescent="0.35">
      <c r="A2893" t="s">
        <v>153</v>
      </c>
      <c r="B2893" t="s">
        <v>97</v>
      </c>
      <c r="C2893" t="s">
        <v>97</v>
      </c>
      <c r="D2893">
        <f>VLOOKUP(мпф1[[#This Row],[Номенклатура]],[1]!Таблица213[[product_name]:[упаковка]],7,FALSE)</f>
        <v>978</v>
      </c>
      <c r="E2893" t="s">
        <v>98</v>
      </c>
      <c r="F2893" s="7">
        <v>1561.4166207095575</v>
      </c>
      <c r="G2893" t="str">
        <f>VLOOKUP(мпф1[[#This Row],[артикул]],[1]!Таблица213[[code]:[упаковка]],4,FALSE)</f>
        <v>ОХЛ</v>
      </c>
      <c r="H2893" t="str">
        <f>VLOOKUP(мпф1[[#This Row],[артикул]],[1]!Таблица213[[code]:[упаковка]],5,FALSE)</f>
        <v>тушка</v>
      </c>
      <c r="I2893" s="7" cm="1">
        <f t="array" ref="I2893">INDEX('[1]прайс ЗПП'!$A$1:$D$1080,MATCH(1,(мпф1[[#This Row],[артикул]]='[1]прайс ЗПП'!$B$1:$B$1080)*(мпф1[[#This Row],[Source.Name.1]]='[1]прайс ЗПП'!$A$1:$A$1080),0),4)</f>
        <v>646.4431910393082</v>
      </c>
      <c r="J2893" s="7">
        <f>мпф1[[#This Row],[цена]]*мпф1[[#This Row],[объем]]</f>
        <v>1009367.1428332995</v>
      </c>
      <c r="K2893" s="7">
        <v>498.32</v>
      </c>
      <c r="L2893" t="s">
        <v>187</v>
      </c>
    </row>
    <row r="2894" spans="1:12" x14ac:dyDescent="0.35">
      <c r="A2894" t="s">
        <v>153</v>
      </c>
      <c r="B2894" t="s">
        <v>97</v>
      </c>
      <c r="C2894" t="s">
        <v>97</v>
      </c>
      <c r="D2894">
        <f>VLOOKUP(мпф1[[#This Row],[Номенклатура]],[1]!Таблица213[[product_name]:[упаковка]],7,FALSE)</f>
        <v>981</v>
      </c>
      <c r="E2894" t="s">
        <v>203</v>
      </c>
      <c r="F2894" s="7">
        <v>262.60236142606402</v>
      </c>
      <c r="G2894" t="str">
        <f>VLOOKUP(мпф1[[#This Row],[артикул]],[1]!Таблица213[[code]:[упаковка]],4,FALSE)</f>
        <v>ОХЛ</v>
      </c>
      <c r="H2894" t="str">
        <f>VLOOKUP(мпф1[[#This Row],[артикул]],[1]!Таблица213[[code]:[упаковка]],5,FALSE)</f>
        <v>крыло</v>
      </c>
      <c r="I2894" s="7" cm="1">
        <f t="array" ref="I2894">INDEX('[1]прайс ЗПП'!$A$1:$D$1080,MATCH(1,(мпф1[[#This Row],[артикул]]='[1]прайс ЗПП'!$B$1:$B$1080)*(мпф1[[#This Row],[Source.Name.1]]='[1]прайс ЗПП'!$A$1:$A$1080),0),4)</f>
        <v>646.29216000000019</v>
      </c>
      <c r="J2894" s="7">
        <f>мпф1[[#This Row],[цена]]*мпф1[[#This Row],[объем]]</f>
        <v>169717.84738715165</v>
      </c>
      <c r="K2894" s="7">
        <v>10000</v>
      </c>
      <c r="L2894" t="s">
        <v>187</v>
      </c>
    </row>
    <row r="2895" spans="1:12" x14ac:dyDescent="0.35">
      <c r="A2895" t="s">
        <v>153</v>
      </c>
      <c r="B2895" t="s">
        <v>97</v>
      </c>
      <c r="C2895" t="s">
        <v>97</v>
      </c>
      <c r="D2895">
        <f>VLOOKUP(мпф1[[#This Row],[Номенклатура]],[1]!Таблица213[[product_name]:[упаковка]],7,FALSE)</f>
        <v>978</v>
      </c>
      <c r="E2895" t="s">
        <v>98</v>
      </c>
      <c r="F2895" s="7">
        <v>2091.9950840574656</v>
      </c>
      <c r="G2895" t="str">
        <f>VLOOKUP(мпф1[[#This Row],[артикул]],[1]!Таблица213[[code]:[упаковка]],4,FALSE)</f>
        <v>ОХЛ</v>
      </c>
      <c r="H2895" t="str">
        <f>VLOOKUP(мпф1[[#This Row],[артикул]],[1]!Таблица213[[code]:[упаковка]],5,FALSE)</f>
        <v>тушка</v>
      </c>
      <c r="I2895" s="7" cm="1">
        <f t="array" ref="I2895">INDEX('[1]прайс ЗПП'!$A$1:$D$1080,MATCH(1,(мпф1[[#This Row],[артикул]]='[1]прайс ЗПП'!$B$1:$B$1080)*(мпф1[[#This Row],[Source.Name.1]]='[1]прайс ЗПП'!$A$1:$A$1080),0),4)</f>
        <v>646.4431910393082</v>
      </c>
      <c r="J2895" s="7">
        <f>мпф1[[#This Row],[цена]]*мпф1[[#This Row],[объем]]</f>
        <v>1352355.9777766538</v>
      </c>
      <c r="K2895" s="7">
        <v>6000.5999999999995</v>
      </c>
      <c r="L2895" t="s">
        <v>187</v>
      </c>
    </row>
    <row r="2896" spans="1:12" x14ac:dyDescent="0.35">
      <c r="A2896" t="s">
        <v>153</v>
      </c>
      <c r="B2896" t="s">
        <v>97</v>
      </c>
      <c r="C2896" t="s">
        <v>97</v>
      </c>
      <c r="D2896">
        <f>VLOOKUP(мпф1[[#This Row],[Номенклатура]],[1]!Таблица213[[product_name]:[упаковка]],7,FALSE)</f>
        <v>982</v>
      </c>
      <c r="E2896" t="s">
        <v>100</v>
      </c>
      <c r="F2896" s="7">
        <v>1045.4748046264194</v>
      </c>
      <c r="G2896" t="str">
        <f>VLOOKUP(мпф1[[#This Row],[артикул]],[1]!Таблица213[[code]:[упаковка]],4,FALSE)</f>
        <v>ОХЛ</v>
      </c>
      <c r="H2896" t="str">
        <f>VLOOKUP(мпф1[[#This Row],[артикул]],[1]!Таблица213[[code]:[упаковка]],5,FALSE)</f>
        <v>филе</v>
      </c>
      <c r="I2896" s="7" cm="1">
        <f t="array" ref="I2896">INDEX('[1]прайс ЗПП'!$A$1:$D$1080,MATCH(1,(мпф1[[#This Row],[артикул]]='[1]прайс ЗПП'!$B$1:$B$1080)*(мпф1[[#This Row],[Source.Name.1]]='[1]прайс ЗПП'!$A$1:$A$1080),0),4)</f>
        <v>671.84727062532841</v>
      </c>
      <c r="J2896" s="7">
        <f>мпф1[[#This Row],[цена]]*мпф1[[#This Row],[объем]]</f>
        <v>702399.39399580832</v>
      </c>
      <c r="K2896" s="7">
        <v>6003</v>
      </c>
      <c r="L2896" t="s">
        <v>187</v>
      </c>
    </row>
    <row r="2897" spans="1:12" x14ac:dyDescent="0.35">
      <c r="A2897" t="s">
        <v>153</v>
      </c>
      <c r="B2897" t="s">
        <v>97</v>
      </c>
      <c r="C2897" t="s">
        <v>97</v>
      </c>
      <c r="D2897">
        <f>VLOOKUP(мпф1[[#This Row],[Номенклатура]],[1]!Таблица213[[product_name]:[упаковка]],7,FALSE)</f>
        <v>981</v>
      </c>
      <c r="E2897" t="s">
        <v>203</v>
      </c>
      <c r="F2897" s="7">
        <v>262.60236142606402</v>
      </c>
      <c r="G2897" t="str">
        <f>VLOOKUP(мпф1[[#This Row],[артикул]],[1]!Таблица213[[code]:[упаковка]],4,FALSE)</f>
        <v>ОХЛ</v>
      </c>
      <c r="H2897" t="str">
        <f>VLOOKUP(мпф1[[#This Row],[артикул]],[1]!Таблица213[[code]:[упаковка]],5,FALSE)</f>
        <v>крыло</v>
      </c>
      <c r="I2897" s="7" cm="1">
        <f t="array" ref="I2897">INDEX('[1]прайс ЗПП'!$A$1:$D$1080,MATCH(1,(мпф1[[#This Row],[артикул]]='[1]прайс ЗПП'!$B$1:$B$1080)*(мпф1[[#This Row],[Source.Name.1]]='[1]прайс ЗПП'!$A$1:$A$1080),0),4)</f>
        <v>646.29216000000019</v>
      </c>
      <c r="J2897" s="7">
        <f>мпф1[[#This Row],[цена]]*мпф1[[#This Row],[объем]]</f>
        <v>169717.84738715165</v>
      </c>
      <c r="K2897" s="7">
        <v>19995.5</v>
      </c>
      <c r="L2897" t="s">
        <v>187</v>
      </c>
    </row>
    <row r="2898" spans="1:12" x14ac:dyDescent="0.35">
      <c r="A2898" t="s">
        <v>153</v>
      </c>
      <c r="B2898" t="s">
        <v>97</v>
      </c>
      <c r="C2898" t="s">
        <v>97</v>
      </c>
      <c r="D2898">
        <f>VLOOKUP(мпф1[[#This Row],[Номенклатура]],[1]!Таблица213[[product_name]:[упаковка]],7,FALSE)</f>
        <v>978</v>
      </c>
      <c r="E2898" t="s">
        <v>98</v>
      </c>
      <c r="F2898" s="7">
        <v>8367.9803362298626</v>
      </c>
      <c r="G2898" t="str">
        <f>VLOOKUP(мпф1[[#This Row],[артикул]],[1]!Таблица213[[code]:[упаковка]],4,FALSE)</f>
        <v>ОХЛ</v>
      </c>
      <c r="H2898" t="str">
        <f>VLOOKUP(мпф1[[#This Row],[артикул]],[1]!Таблица213[[code]:[упаковка]],5,FALSE)</f>
        <v>тушка</v>
      </c>
      <c r="I2898" s="7" cm="1">
        <f t="array" ref="I2898">INDEX('[1]прайс ЗПП'!$A$1:$D$1080,MATCH(1,(мпф1[[#This Row],[артикул]]='[1]прайс ЗПП'!$B$1:$B$1080)*(мпф1[[#This Row],[Source.Name.1]]='[1]прайс ЗПП'!$A$1:$A$1080),0),4)</f>
        <v>646.4431910393082</v>
      </c>
      <c r="J2898" s="7">
        <f>мпф1[[#This Row],[цена]]*мпф1[[#This Row],[объем]]</f>
        <v>5409423.9111066153</v>
      </c>
      <c r="K2898" s="7">
        <v>5002.5</v>
      </c>
      <c r="L2898" t="s">
        <v>187</v>
      </c>
    </row>
    <row r="2899" spans="1:12" x14ac:dyDescent="0.35">
      <c r="A2899" t="s">
        <v>153</v>
      </c>
      <c r="B2899" t="s">
        <v>97</v>
      </c>
      <c r="C2899" t="s">
        <v>97</v>
      </c>
      <c r="D2899">
        <f>VLOOKUP(мпф1[[#This Row],[Номенклатура]],[1]!Таблица213[[product_name]:[упаковка]],7,FALSE)</f>
        <v>981</v>
      </c>
      <c r="E2899" t="s">
        <v>203</v>
      </c>
      <c r="F2899" s="7">
        <v>525.20472285212804</v>
      </c>
      <c r="G2899" t="str">
        <f>VLOOKUP(мпф1[[#This Row],[артикул]],[1]!Таблица213[[code]:[упаковка]],4,FALSE)</f>
        <v>ОХЛ</v>
      </c>
      <c r="H2899" t="str">
        <f>VLOOKUP(мпф1[[#This Row],[артикул]],[1]!Таблица213[[code]:[упаковка]],5,FALSE)</f>
        <v>крыло</v>
      </c>
      <c r="I2899" s="7" cm="1">
        <f t="array" ref="I2899">INDEX('[1]прайс ЗПП'!$A$1:$D$1080,MATCH(1,(мпф1[[#This Row],[артикул]]='[1]прайс ЗПП'!$B$1:$B$1080)*(мпф1[[#This Row],[Source.Name.1]]='[1]прайс ЗПП'!$A$1:$A$1080),0),4)</f>
        <v>646.29216000000019</v>
      </c>
      <c r="J2899" s="7">
        <f>мпф1[[#This Row],[цена]]*мпф1[[#This Row],[объем]]</f>
        <v>339435.69477430329</v>
      </c>
      <c r="K2899" s="7">
        <v>2001</v>
      </c>
      <c r="L2899" t="s">
        <v>187</v>
      </c>
    </row>
    <row r="2900" spans="1:12" x14ac:dyDescent="0.35">
      <c r="A2900" t="s">
        <v>153</v>
      </c>
      <c r="B2900" t="s">
        <v>97</v>
      </c>
      <c r="C2900" t="s">
        <v>97</v>
      </c>
      <c r="D2900">
        <f>VLOOKUP(мпф1[[#This Row],[Номенклатура]],[1]!Таблица213[[product_name]:[упаковка]],7,FALSE)</f>
        <v>1614</v>
      </c>
      <c r="E2900" t="s">
        <v>205</v>
      </c>
      <c r="F2900" s="7">
        <v>1041.2929054079138</v>
      </c>
      <c r="G2900" t="str">
        <f>VLOOKUP(мпф1[[#This Row],[артикул]],[1]!Таблица213[[code]:[упаковка]],4,FALSE)</f>
        <v>ОХЛ</v>
      </c>
      <c r="H2900" t="str">
        <f>VLOOKUP(мпф1[[#This Row],[артикул]],[1]!Таблица213[[code]:[упаковка]],5,FALSE)</f>
        <v>бедро</v>
      </c>
      <c r="I2900" s="7" cm="1">
        <f t="array" ref="I2900">INDEX('[1]прайс ЗПП'!$A$1:$D$1080,MATCH(1,(мпф1[[#This Row],[артикул]]='[1]прайс ЗПП'!$B$1:$B$1080)*(мпф1[[#This Row],[Source.Name.1]]='[1]прайс ЗПП'!$A$1:$A$1080),0),4)</f>
        <v>519.45220438588228</v>
      </c>
      <c r="J2900" s="7">
        <f>мпф1[[#This Row],[цена]]*мпф1[[#This Row],[объем]]</f>
        <v>540901.89512552088</v>
      </c>
      <c r="K2900" s="7">
        <v>4002</v>
      </c>
      <c r="L2900" t="s">
        <v>187</v>
      </c>
    </row>
    <row r="2901" spans="1:12" x14ac:dyDescent="0.35">
      <c r="A2901" t="s">
        <v>153</v>
      </c>
      <c r="B2901" t="s">
        <v>97</v>
      </c>
      <c r="C2901" t="s">
        <v>97</v>
      </c>
      <c r="D2901">
        <f>VLOOKUP(мпф1[[#This Row],[Номенклатура]],[1]!Таблица213[[product_name]:[упаковка]],7,FALSE)</f>
        <v>1615</v>
      </c>
      <c r="E2901" t="s">
        <v>204</v>
      </c>
      <c r="F2901" s="7">
        <v>1041.2929054079138</v>
      </c>
      <c r="G2901" t="str">
        <f>VLOOKUP(мпф1[[#This Row],[артикул]],[1]!Таблица213[[code]:[упаковка]],4,FALSE)</f>
        <v>ОХЛ</v>
      </c>
      <c r="H2901" t="str">
        <f>VLOOKUP(мпф1[[#This Row],[артикул]],[1]!Таблица213[[code]:[упаковка]],5,FALSE)</f>
        <v>голень</v>
      </c>
      <c r="I2901" s="7" cm="1">
        <f t="array" ref="I2901">INDEX('[1]прайс ЗПП'!$A$1:$D$1080,MATCH(1,(мпф1[[#This Row],[артикул]]='[1]прайс ЗПП'!$B$1:$B$1080)*(мпф1[[#This Row],[Source.Name.1]]='[1]прайс ЗПП'!$A$1:$A$1080),0),4)</f>
        <v>519.45220438588228</v>
      </c>
      <c r="J2901" s="7">
        <f>мпф1[[#This Row],[цена]]*мпф1[[#This Row],[объем]]</f>
        <v>540901.89512552088</v>
      </c>
      <c r="K2901" s="7">
        <v>1004.7199999999999</v>
      </c>
      <c r="L2901" t="s">
        <v>187</v>
      </c>
    </row>
    <row r="2902" spans="1:12" x14ac:dyDescent="0.35">
      <c r="A2902" t="s">
        <v>153</v>
      </c>
      <c r="B2902" t="s">
        <v>97</v>
      </c>
      <c r="C2902" t="s">
        <v>97</v>
      </c>
      <c r="D2902">
        <f>VLOOKUP(мпф1[[#This Row],[Номенклатура]],[1]!Таблица213[[product_name]:[упаковка]],7,FALSE)</f>
        <v>982</v>
      </c>
      <c r="E2902" t="s">
        <v>100</v>
      </c>
      <c r="F2902" s="7">
        <v>365.9161816192468</v>
      </c>
      <c r="G2902" t="str">
        <f>VLOOKUP(мпф1[[#This Row],[артикул]],[1]!Таблица213[[code]:[упаковка]],4,FALSE)</f>
        <v>ОХЛ</v>
      </c>
      <c r="H2902" t="str">
        <f>VLOOKUP(мпф1[[#This Row],[артикул]],[1]!Таблица213[[code]:[упаковка]],5,FALSE)</f>
        <v>филе</v>
      </c>
      <c r="I2902" s="7" cm="1">
        <f t="array" ref="I2902">INDEX('[1]прайс ЗПП'!$A$1:$D$1080,MATCH(1,(мпф1[[#This Row],[артикул]]='[1]прайс ЗПП'!$B$1:$B$1080)*(мпф1[[#This Row],[Source.Name.1]]='[1]прайс ЗПП'!$A$1:$A$1080),0),4)</f>
        <v>671.84727062532841</v>
      </c>
      <c r="J2902" s="7">
        <f>мпф1[[#This Row],[цена]]*мпф1[[#This Row],[объем]]</f>
        <v>245839.78789853293</v>
      </c>
      <c r="K2902" s="7">
        <v>493.2</v>
      </c>
      <c r="L2902" t="s">
        <v>187</v>
      </c>
    </row>
    <row r="2903" spans="1:12" x14ac:dyDescent="0.35">
      <c r="A2903" t="s">
        <v>153</v>
      </c>
      <c r="B2903" t="s">
        <v>97</v>
      </c>
      <c r="C2903" t="s">
        <v>97</v>
      </c>
      <c r="D2903">
        <f>VLOOKUP(мпф1[[#This Row],[Номенклатура]],[1]!Таблица213[[product_name]:[упаковка]],7,FALSE)</f>
        <v>978</v>
      </c>
      <c r="E2903" t="s">
        <v>98</v>
      </c>
      <c r="F2903" s="7">
        <v>3137.992626086198</v>
      </c>
      <c r="G2903" t="str">
        <f>VLOOKUP(мпф1[[#This Row],[артикул]],[1]!Таблица213[[code]:[упаковка]],4,FALSE)</f>
        <v>ОХЛ</v>
      </c>
      <c r="H2903" t="str">
        <f>VLOOKUP(мпф1[[#This Row],[артикул]],[1]!Таблица213[[code]:[упаковка]],5,FALSE)</f>
        <v>тушка</v>
      </c>
      <c r="I2903" s="7" cm="1">
        <f t="array" ref="I2903">INDEX('[1]прайс ЗПП'!$A$1:$D$1080,MATCH(1,(мпф1[[#This Row],[артикул]]='[1]прайс ЗПП'!$B$1:$B$1080)*(мпф1[[#This Row],[Source.Name.1]]='[1]прайс ЗПП'!$A$1:$A$1080),0),4)</f>
        <v>646.4431910393082</v>
      </c>
      <c r="J2903" s="7">
        <f>мпф1[[#This Row],[цена]]*мпф1[[#This Row],[объем]]</f>
        <v>2028533.9666649806</v>
      </c>
      <c r="K2903" s="7">
        <v>4000</v>
      </c>
      <c r="L2903" t="s">
        <v>187</v>
      </c>
    </row>
    <row r="2904" spans="1:12" x14ac:dyDescent="0.35">
      <c r="A2904" t="s">
        <v>153</v>
      </c>
      <c r="B2904" t="s">
        <v>97</v>
      </c>
      <c r="C2904" t="s">
        <v>97</v>
      </c>
      <c r="D2904">
        <f>VLOOKUP(мпф1[[#This Row],[Номенклатура]],[1]!Таблица213[[product_name]:[упаковка]],7,FALSE)</f>
        <v>981</v>
      </c>
      <c r="E2904" t="s">
        <v>203</v>
      </c>
      <c r="F2904" s="7">
        <v>787.80708427819206</v>
      </c>
      <c r="G2904" t="str">
        <f>VLOOKUP(мпф1[[#This Row],[артикул]],[1]!Таблица213[[code]:[упаковка]],4,FALSE)</f>
        <v>ОХЛ</v>
      </c>
      <c r="H2904" t="str">
        <f>VLOOKUP(мпф1[[#This Row],[артикул]],[1]!Таблица213[[code]:[упаковка]],5,FALSE)</f>
        <v>крыло</v>
      </c>
      <c r="I2904" s="7" cm="1">
        <f t="array" ref="I2904">INDEX('[1]прайс ЗПП'!$A$1:$D$1080,MATCH(1,(мпф1[[#This Row],[артикул]]='[1]прайс ЗПП'!$B$1:$B$1080)*(мпф1[[#This Row],[Source.Name.1]]='[1]прайс ЗПП'!$A$1:$A$1080),0),4)</f>
        <v>646.29216000000019</v>
      </c>
      <c r="J2904" s="7">
        <f>мпф1[[#This Row],[цена]]*мпф1[[#This Row],[объем]]</f>
        <v>509153.54216145497</v>
      </c>
      <c r="K2904" s="7">
        <v>697.64800000000002</v>
      </c>
      <c r="L2904" t="s">
        <v>187</v>
      </c>
    </row>
    <row r="2905" spans="1:12" x14ac:dyDescent="0.35">
      <c r="A2905" t="s">
        <v>153</v>
      </c>
      <c r="B2905" t="s">
        <v>97</v>
      </c>
      <c r="C2905" t="s">
        <v>97</v>
      </c>
      <c r="D2905">
        <f>VLOOKUP(мпф1[[#This Row],[Номенклатура]],[1]!Таблица213[[product_name]:[упаковка]],7,FALSE)</f>
        <v>1614</v>
      </c>
      <c r="E2905" t="s">
        <v>205</v>
      </c>
      <c r="F2905" s="7">
        <v>3136.4244138792587</v>
      </c>
      <c r="G2905" t="str">
        <f>VLOOKUP(мпф1[[#This Row],[артикул]],[1]!Таблица213[[code]:[упаковка]],4,FALSE)</f>
        <v>ОХЛ</v>
      </c>
      <c r="H2905" t="str">
        <f>VLOOKUP(мпф1[[#This Row],[артикул]],[1]!Таблица213[[code]:[упаковка]],5,FALSE)</f>
        <v>бедро</v>
      </c>
      <c r="I2905" s="7" cm="1">
        <f t="array" ref="I2905">INDEX('[1]прайс ЗПП'!$A$1:$D$1080,MATCH(1,(мпф1[[#This Row],[артикул]]='[1]прайс ЗПП'!$B$1:$B$1080)*(мпф1[[#This Row],[Source.Name.1]]='[1]прайс ЗПП'!$A$1:$A$1080),0),4)</f>
        <v>519.45220438588228</v>
      </c>
      <c r="J2905" s="7">
        <f>мпф1[[#This Row],[цена]]*мпф1[[#This Row],[объем]]</f>
        <v>1629222.5756792799</v>
      </c>
      <c r="K2905" s="7">
        <v>5002.5</v>
      </c>
      <c r="L2905" t="s">
        <v>187</v>
      </c>
    </row>
    <row r="2906" spans="1:12" x14ac:dyDescent="0.35">
      <c r="A2906" t="s">
        <v>153</v>
      </c>
      <c r="B2906" t="s">
        <v>97</v>
      </c>
      <c r="C2906" t="s">
        <v>97</v>
      </c>
      <c r="D2906">
        <f>VLOOKUP(мпф1[[#This Row],[Номенклатура]],[1]!Таблица213[[product_name]:[упаковка]],7,FALSE)</f>
        <v>1615</v>
      </c>
      <c r="E2906" t="s">
        <v>204</v>
      </c>
      <c r="F2906" s="7">
        <v>526.9193015317154</v>
      </c>
      <c r="G2906" t="str">
        <f>VLOOKUP(мпф1[[#This Row],[артикул]],[1]!Таблица213[[code]:[упаковка]],4,FALSE)</f>
        <v>ОХЛ</v>
      </c>
      <c r="H2906" t="str">
        <f>VLOOKUP(мпф1[[#This Row],[артикул]],[1]!Таблица213[[code]:[упаковка]],5,FALSE)</f>
        <v>голень</v>
      </c>
      <c r="I2906" s="7" cm="1">
        <f t="array" ref="I2906">INDEX('[1]прайс ЗПП'!$A$1:$D$1080,MATCH(1,(мпф1[[#This Row],[артикул]]='[1]прайс ЗПП'!$B$1:$B$1080)*(мпф1[[#This Row],[Source.Name.1]]='[1]прайс ЗПП'!$A$1:$A$1080),0),4)</f>
        <v>519.45220438588228</v>
      </c>
      <c r="J2906" s="7">
        <f>мпф1[[#This Row],[цена]]*мпф1[[#This Row],[объем]]</f>
        <v>273709.39271411899</v>
      </c>
      <c r="K2906" s="7">
        <v>3000</v>
      </c>
      <c r="L2906" t="s">
        <v>187</v>
      </c>
    </row>
    <row r="2907" spans="1:12" x14ac:dyDescent="0.35">
      <c r="A2907" t="s">
        <v>153</v>
      </c>
      <c r="B2907" t="s">
        <v>97</v>
      </c>
      <c r="C2907" t="s">
        <v>97</v>
      </c>
      <c r="D2907">
        <f>VLOOKUP(мпф1[[#This Row],[Номенклатура]],[1]!Таблица213[[product_name]:[упаковка]],7,FALSE)</f>
        <v>983</v>
      </c>
      <c r="E2907" t="s">
        <v>181</v>
      </c>
      <c r="F2907" s="7">
        <v>520.98100464143738</v>
      </c>
      <c r="G2907" t="str">
        <f>VLOOKUP(мпф1[[#This Row],[артикул]],[1]!Таблица213[[code]:[упаковка]],4,FALSE)</f>
        <v>ОХЛ</v>
      </c>
      <c r="H2907" t="str">
        <f>VLOOKUP(мпф1[[#This Row],[артикул]],[1]!Таблица213[[code]:[упаковка]],5,FALSE)</f>
        <v>грудка</v>
      </c>
      <c r="I2907" s="7" cm="1">
        <f t="array" ref="I2907">INDEX('[1]прайс ЗПП'!$A$1:$D$1080,MATCH(1,(мпф1[[#This Row],[артикул]]='[1]прайс ЗПП'!$B$1:$B$1080)*(мпф1[[#This Row],[Source.Name.1]]='[1]прайс ЗПП'!$A$1:$A$1080),0),4)</f>
        <v>743.15970009917351</v>
      </c>
      <c r="J2907" s="7">
        <f>мпф1[[#This Row],[цена]]*мпф1[[#This Row],[объем]]</f>
        <v>387172.08716669673</v>
      </c>
      <c r="K2907" s="7">
        <v>803.77599999999995</v>
      </c>
      <c r="L2907" t="s">
        <v>187</v>
      </c>
    </row>
    <row r="2908" spans="1:12" x14ac:dyDescent="0.35">
      <c r="A2908" t="s">
        <v>153</v>
      </c>
      <c r="B2908" t="s">
        <v>97</v>
      </c>
      <c r="C2908" t="s">
        <v>97</v>
      </c>
      <c r="D2908">
        <f>VLOOKUP(мпф1[[#This Row],[Номенклатура]],[1]!Таблица213[[product_name]:[упаковка]],7,FALSE)</f>
        <v>982</v>
      </c>
      <c r="E2908" t="s">
        <v>100</v>
      </c>
      <c r="F2908" s="7">
        <v>9409.2732416377748</v>
      </c>
      <c r="G2908" t="str">
        <f>VLOOKUP(мпф1[[#This Row],[артикул]],[1]!Таблица213[[code]:[упаковка]],4,FALSE)</f>
        <v>ОХЛ</v>
      </c>
      <c r="H2908" t="str">
        <f>VLOOKUP(мпф1[[#This Row],[артикул]],[1]!Таблица213[[code]:[упаковка]],5,FALSE)</f>
        <v>филе</v>
      </c>
      <c r="I2908" s="7" cm="1">
        <f t="array" ref="I2908">INDEX('[1]прайс ЗПП'!$A$1:$D$1080,MATCH(1,(мпф1[[#This Row],[артикул]]='[1]прайс ЗПП'!$B$1:$B$1080)*(мпф1[[#This Row],[Source.Name.1]]='[1]прайс ЗПП'!$A$1:$A$1080),0),4)</f>
        <v>671.84727062532841</v>
      </c>
      <c r="J2908" s="7">
        <f>мпф1[[#This Row],[цена]]*мпф1[[#This Row],[объем]]</f>
        <v>6321594.545962275</v>
      </c>
      <c r="K2908" s="7">
        <v>2000.1999999999998</v>
      </c>
      <c r="L2908" t="s">
        <v>187</v>
      </c>
    </row>
    <row r="2909" spans="1:12" x14ac:dyDescent="0.35">
      <c r="A2909" t="s">
        <v>153</v>
      </c>
      <c r="B2909" t="s">
        <v>97</v>
      </c>
      <c r="C2909" t="s">
        <v>97</v>
      </c>
      <c r="D2909">
        <f>VLOOKUP(мпф1[[#This Row],[Номенклатура]],[1]!Таблица213[[product_name]:[упаковка]],7,FALSE)</f>
        <v>984</v>
      </c>
      <c r="E2909" t="s">
        <v>101</v>
      </c>
      <c r="F2909" s="7">
        <v>1460.9464919849586</v>
      </c>
      <c r="G2909" t="str">
        <f>VLOOKUP(мпф1[[#This Row],[артикул]],[1]!Таблица213[[code]:[упаковка]],4,FALSE)</f>
        <v>ОХЛ</v>
      </c>
      <c r="H2909" t="str">
        <f>VLOOKUP(мпф1[[#This Row],[артикул]],[1]!Таблица213[[code]:[упаковка]],5,FALSE)</f>
        <v>четвертина</v>
      </c>
      <c r="I2909" s="7" cm="1">
        <f t="array" ref="I2909">INDEX('[1]прайс ЗПП'!$A$1:$D$1080,MATCH(1,(мпф1[[#This Row],[артикул]]='[1]прайс ЗПП'!$B$1:$B$1080)*(мпф1[[#This Row],[Source.Name.1]]='[1]прайс ЗПП'!$A$1:$A$1080),0),4)</f>
        <v>600.78817158770698</v>
      </c>
      <c r="J2909" s="7">
        <f>мпф1[[#This Row],[цена]]*мпф1[[#This Row],[объем]]</f>
        <v>877719.37170711788</v>
      </c>
      <c r="K2909" s="7">
        <v>2504.058</v>
      </c>
      <c r="L2909" t="s">
        <v>187</v>
      </c>
    </row>
    <row r="2910" spans="1:12" x14ac:dyDescent="0.35">
      <c r="A2910" t="s">
        <v>153</v>
      </c>
      <c r="B2910" t="s">
        <v>97</v>
      </c>
      <c r="C2910" t="s">
        <v>97</v>
      </c>
      <c r="D2910">
        <f>VLOOKUP(мпф1[[#This Row],[Номенклатура]],[1]!Таблица213[[product_name]:[упаковка]],7,FALSE)</f>
        <v>978</v>
      </c>
      <c r="E2910" t="s">
        <v>98</v>
      </c>
      <c r="F2910" s="7">
        <v>6275.985252172396</v>
      </c>
      <c r="G2910" t="str">
        <f>VLOOKUP(мпф1[[#This Row],[артикул]],[1]!Таблица213[[code]:[упаковка]],4,FALSE)</f>
        <v>ОХЛ</v>
      </c>
      <c r="H2910" t="str">
        <f>VLOOKUP(мпф1[[#This Row],[артикул]],[1]!Таблица213[[code]:[упаковка]],5,FALSE)</f>
        <v>тушка</v>
      </c>
      <c r="I2910" s="7" cm="1">
        <f t="array" ref="I2910">INDEX('[1]прайс ЗПП'!$A$1:$D$1080,MATCH(1,(мпф1[[#This Row],[артикул]]='[1]прайс ЗПП'!$B$1:$B$1080)*(мпф1[[#This Row],[Source.Name.1]]='[1]прайс ЗПП'!$A$1:$A$1080),0),4)</f>
        <v>646.4431910393082</v>
      </c>
      <c r="J2910" s="7">
        <f>мпф1[[#This Row],[цена]]*мпф1[[#This Row],[объем]]</f>
        <v>4057067.9333299613</v>
      </c>
      <c r="K2910" s="7">
        <v>4002</v>
      </c>
      <c r="L2910" t="s">
        <v>187</v>
      </c>
    </row>
    <row r="2911" spans="1:12" x14ac:dyDescent="0.35">
      <c r="A2911" t="s">
        <v>153</v>
      </c>
      <c r="B2911" t="s">
        <v>97</v>
      </c>
      <c r="C2911" t="s">
        <v>97</v>
      </c>
      <c r="D2911">
        <f>VLOOKUP(мпф1[[#This Row],[Номенклатура]],[1]!Таблица213[[product_name]:[упаковка]],7,FALSE)</f>
        <v>978</v>
      </c>
      <c r="E2911" t="s">
        <v>98</v>
      </c>
      <c r="F2911" s="7">
        <v>20904.791455907573</v>
      </c>
      <c r="G2911" t="str">
        <f>VLOOKUP(мпф1[[#This Row],[артикул]],[1]!Таблица213[[code]:[упаковка]],4,FALSE)</f>
        <v>ОХЛ</v>
      </c>
      <c r="H2911" t="str">
        <f>VLOOKUP(мпф1[[#This Row],[артикул]],[1]!Таблица213[[code]:[упаковка]],5,FALSE)</f>
        <v>тушка</v>
      </c>
      <c r="I2911" s="7" cm="1">
        <f t="array" ref="I2911">INDEX('[1]прайс ЗПП'!$A$1:$D$1080,MATCH(1,(мпф1[[#This Row],[артикул]]='[1]прайс ЗПП'!$B$1:$B$1080)*(мпф1[[#This Row],[Source.Name.1]]='[1]прайс ЗПП'!$A$1:$A$1080),0),4)</f>
        <v>646.4431910393082</v>
      </c>
      <c r="J2911" s="7">
        <f>мпф1[[#This Row],[цена]]*мпф1[[#This Row],[объем]]</f>
        <v>13513760.096768158</v>
      </c>
      <c r="K2911" s="7">
        <v>1494.521</v>
      </c>
      <c r="L2911" t="s">
        <v>187</v>
      </c>
    </row>
    <row r="2912" spans="1:12" x14ac:dyDescent="0.35">
      <c r="A2912" t="s">
        <v>153</v>
      </c>
      <c r="B2912" t="s">
        <v>97</v>
      </c>
      <c r="C2912" t="s">
        <v>97</v>
      </c>
      <c r="D2912">
        <f>VLOOKUP(мпф1[[#This Row],[Номенклатура]],[1]!Таблица213[[product_name]:[упаковка]],7,FALSE)</f>
        <v>978</v>
      </c>
      <c r="E2912" t="s">
        <v>98</v>
      </c>
      <c r="F2912" s="7">
        <v>5229.9877101436632</v>
      </c>
      <c r="G2912" t="str">
        <f>VLOOKUP(мпф1[[#This Row],[артикул]],[1]!Таблица213[[code]:[упаковка]],4,FALSE)</f>
        <v>ОХЛ</v>
      </c>
      <c r="H2912" t="str">
        <f>VLOOKUP(мпф1[[#This Row],[артикул]],[1]!Таблица213[[code]:[упаковка]],5,FALSE)</f>
        <v>тушка</v>
      </c>
      <c r="I2912" s="7" cm="1">
        <f t="array" ref="I2912">INDEX('[1]прайс ЗПП'!$A$1:$D$1080,MATCH(1,(мпф1[[#This Row],[артикул]]='[1]прайс ЗПП'!$B$1:$B$1080)*(мпф1[[#This Row],[Source.Name.1]]='[1]прайс ЗПП'!$A$1:$A$1080),0),4)</f>
        <v>646.4431910393082</v>
      </c>
      <c r="J2912" s="7">
        <f>мпф1[[#This Row],[цена]]*мпф1[[#This Row],[объем]]</f>
        <v>3380889.9444416342</v>
      </c>
      <c r="K2912" s="7">
        <v>1000.0999999999999</v>
      </c>
      <c r="L2912" t="s">
        <v>187</v>
      </c>
    </row>
    <row r="2913" spans="1:12" x14ac:dyDescent="0.35">
      <c r="A2913" t="s">
        <v>153</v>
      </c>
      <c r="B2913" t="s">
        <v>97</v>
      </c>
      <c r="C2913" t="s">
        <v>97</v>
      </c>
      <c r="D2913">
        <f>VLOOKUP(мпф1[[#This Row],[Номенклатура]],[1]!Таблица213[[product_name]:[упаковка]],7,FALSE)</f>
        <v>978</v>
      </c>
      <c r="E2913" t="s">
        <v>98</v>
      </c>
      <c r="F2913" s="7">
        <v>2091.9950840574656</v>
      </c>
      <c r="G2913" t="str">
        <f>VLOOKUP(мпф1[[#This Row],[артикул]],[1]!Таблица213[[code]:[упаковка]],4,FALSE)</f>
        <v>ОХЛ</v>
      </c>
      <c r="H2913" t="str">
        <f>VLOOKUP(мпф1[[#This Row],[артикул]],[1]!Таблица213[[code]:[упаковка]],5,FALSE)</f>
        <v>тушка</v>
      </c>
      <c r="I2913" s="7" cm="1">
        <f t="array" ref="I2913">INDEX('[1]прайс ЗПП'!$A$1:$D$1080,MATCH(1,(мпф1[[#This Row],[артикул]]='[1]прайс ЗПП'!$B$1:$B$1080)*(мпф1[[#This Row],[Source.Name.1]]='[1]прайс ЗПП'!$A$1:$A$1080),0),4)</f>
        <v>646.4431910393082</v>
      </c>
      <c r="J2913" s="7">
        <f>мпф1[[#This Row],[цена]]*мпф1[[#This Row],[объем]]</f>
        <v>1352355.9777766538</v>
      </c>
      <c r="K2913" s="7">
        <v>17994.5</v>
      </c>
      <c r="L2913" t="s">
        <v>187</v>
      </c>
    </row>
    <row r="2914" spans="1:12" x14ac:dyDescent="0.35">
      <c r="A2914" t="s">
        <v>153</v>
      </c>
      <c r="B2914" t="s">
        <v>97</v>
      </c>
      <c r="C2914" t="s">
        <v>97</v>
      </c>
      <c r="D2914">
        <f>VLOOKUP(мпф1[[#This Row],[Номенклатура]],[1]!Таблица213[[product_name]:[упаковка]],7,FALSE)</f>
        <v>978</v>
      </c>
      <c r="E2914" t="s">
        <v>98</v>
      </c>
      <c r="F2914" s="7">
        <v>4183.9901681149313</v>
      </c>
      <c r="G2914" t="str">
        <f>VLOOKUP(мпф1[[#This Row],[артикул]],[1]!Таблица213[[code]:[упаковка]],4,FALSE)</f>
        <v>ОХЛ</v>
      </c>
      <c r="H2914" t="str">
        <f>VLOOKUP(мпф1[[#This Row],[артикул]],[1]!Таблица213[[code]:[упаковка]],5,FALSE)</f>
        <v>тушка</v>
      </c>
      <c r="I2914" s="7" cm="1">
        <f t="array" ref="I2914">INDEX('[1]прайс ЗПП'!$A$1:$D$1080,MATCH(1,(мпф1[[#This Row],[артикул]]='[1]прайс ЗПП'!$B$1:$B$1080)*(мпф1[[#This Row],[Source.Name.1]]='[1]прайс ЗПП'!$A$1:$A$1080),0),4)</f>
        <v>646.4431910393082</v>
      </c>
      <c r="J2914" s="7">
        <f>мпф1[[#This Row],[цена]]*мпф1[[#This Row],[объем]]</f>
        <v>2704711.9555533077</v>
      </c>
      <c r="K2914" s="7">
        <v>2000</v>
      </c>
      <c r="L2914" t="s">
        <v>187</v>
      </c>
    </row>
    <row r="2915" spans="1:12" x14ac:dyDescent="0.35">
      <c r="A2915" t="s">
        <v>153</v>
      </c>
      <c r="B2915" t="s">
        <v>97</v>
      </c>
      <c r="C2915" t="s">
        <v>97</v>
      </c>
      <c r="D2915">
        <f>VLOOKUP(мпф1[[#This Row],[Номенклатура]],[1]!Таблица213[[product_name]:[упаковка]],7,FALSE)</f>
        <v>981</v>
      </c>
      <c r="E2915" t="s">
        <v>203</v>
      </c>
      <c r="F2915" s="7">
        <v>525.20472285212804</v>
      </c>
      <c r="G2915" t="str">
        <f>VLOOKUP(мпф1[[#This Row],[артикул]],[1]!Таблица213[[code]:[упаковка]],4,FALSE)</f>
        <v>ОХЛ</v>
      </c>
      <c r="H2915" t="str">
        <f>VLOOKUP(мпф1[[#This Row],[артикул]],[1]!Таблица213[[code]:[упаковка]],5,FALSE)</f>
        <v>крыло</v>
      </c>
      <c r="I2915" s="7" cm="1">
        <f t="array" ref="I2915">INDEX('[1]прайс ЗПП'!$A$1:$D$1080,MATCH(1,(мпф1[[#This Row],[артикул]]='[1]прайс ЗПП'!$B$1:$B$1080)*(мпф1[[#This Row],[Source.Name.1]]='[1]прайс ЗПП'!$A$1:$A$1080),0),4)</f>
        <v>646.29216000000019</v>
      </c>
      <c r="J2915" s="7">
        <f>мпф1[[#This Row],[цена]]*мпф1[[#This Row],[объем]]</f>
        <v>339435.69477430329</v>
      </c>
      <c r="K2915" s="7">
        <v>1493.5</v>
      </c>
      <c r="L2915" t="s">
        <v>187</v>
      </c>
    </row>
    <row r="2916" spans="1:12" x14ac:dyDescent="0.35">
      <c r="A2916" t="s">
        <v>153</v>
      </c>
      <c r="B2916" t="s">
        <v>97</v>
      </c>
      <c r="C2916" t="s">
        <v>97</v>
      </c>
      <c r="D2916">
        <f>VLOOKUP(мпф1[[#This Row],[Номенклатура]],[1]!Таблица213[[product_name]:[упаковка]],7,FALSE)</f>
        <v>984</v>
      </c>
      <c r="E2916" t="s">
        <v>101</v>
      </c>
      <c r="F2916" s="7">
        <v>515.6281736417501</v>
      </c>
      <c r="G2916" t="str">
        <f>VLOOKUP(мпф1[[#This Row],[артикул]],[1]!Таблица213[[code]:[упаковка]],4,FALSE)</f>
        <v>ОХЛ</v>
      </c>
      <c r="H2916" t="str">
        <f>VLOOKUP(мпф1[[#This Row],[артикул]],[1]!Таблица213[[code]:[упаковка]],5,FALSE)</f>
        <v>четвертина</v>
      </c>
      <c r="I2916" s="7" cm="1">
        <f t="array" ref="I2916">INDEX('[1]прайс ЗПП'!$A$1:$D$1080,MATCH(1,(мпф1[[#This Row],[артикул]]='[1]прайс ЗПП'!$B$1:$B$1080)*(мпф1[[#This Row],[Source.Name.1]]='[1]прайс ЗПП'!$A$1:$A$1080),0),4)</f>
        <v>600.78817158770698</v>
      </c>
      <c r="J2916" s="7">
        <f>мпф1[[#This Row],[цена]]*мпф1[[#This Row],[объем]]</f>
        <v>309783.30766133574</v>
      </c>
      <c r="K2916" s="7">
        <v>698.69999999999993</v>
      </c>
      <c r="L2916" t="s">
        <v>187</v>
      </c>
    </row>
    <row r="2917" spans="1:12" x14ac:dyDescent="0.35">
      <c r="A2917" t="s">
        <v>153</v>
      </c>
      <c r="B2917" t="s">
        <v>97</v>
      </c>
      <c r="C2917" t="s">
        <v>97</v>
      </c>
      <c r="D2917">
        <f>VLOOKUP(мпф1[[#This Row],[Номенклатура]],[1]!Таблица213[[product_name]:[упаковка]],7,FALSE)</f>
        <v>982</v>
      </c>
      <c r="E2917" t="s">
        <v>100</v>
      </c>
      <c r="F2917" s="7">
        <v>4181.8992185056777</v>
      </c>
      <c r="G2917" t="str">
        <f>VLOOKUP(мпф1[[#This Row],[артикул]],[1]!Таблица213[[code]:[упаковка]],4,FALSE)</f>
        <v>ОХЛ</v>
      </c>
      <c r="H2917" t="str">
        <f>VLOOKUP(мпф1[[#This Row],[артикул]],[1]!Таблица213[[code]:[упаковка]],5,FALSE)</f>
        <v>филе</v>
      </c>
      <c r="I2917" s="7" cm="1">
        <f t="array" ref="I2917">INDEX('[1]прайс ЗПП'!$A$1:$D$1080,MATCH(1,(мпф1[[#This Row],[артикул]]='[1]прайс ЗПП'!$B$1:$B$1080)*(мпф1[[#This Row],[Source.Name.1]]='[1]прайс ЗПП'!$A$1:$A$1080),0),4)</f>
        <v>671.84727062532841</v>
      </c>
      <c r="J2917" s="7">
        <f>мпф1[[#This Row],[цена]]*мпф1[[#This Row],[объем]]</f>
        <v>2809597.5759832333</v>
      </c>
      <c r="K2917" s="7">
        <v>1494.96</v>
      </c>
      <c r="L2917" t="s">
        <v>187</v>
      </c>
    </row>
    <row r="2918" spans="1:12" x14ac:dyDescent="0.35">
      <c r="A2918" t="s">
        <v>153</v>
      </c>
      <c r="B2918" t="s">
        <v>97</v>
      </c>
      <c r="C2918" t="s">
        <v>97</v>
      </c>
      <c r="D2918">
        <f>VLOOKUP(мпф1[[#This Row],[Номенклатура]],[1]!Таблица213[[product_name]:[упаковка]],7,FALSE)</f>
        <v>983</v>
      </c>
      <c r="E2918" t="s">
        <v>181</v>
      </c>
      <c r="F2918" s="7">
        <v>520.98100464143738</v>
      </c>
      <c r="G2918" t="str">
        <f>VLOOKUP(мпф1[[#This Row],[артикул]],[1]!Таблица213[[code]:[упаковка]],4,FALSE)</f>
        <v>ОХЛ</v>
      </c>
      <c r="H2918" t="str">
        <f>VLOOKUP(мпф1[[#This Row],[артикул]],[1]!Таблица213[[code]:[упаковка]],5,FALSE)</f>
        <v>грудка</v>
      </c>
      <c r="I2918" s="7" cm="1">
        <f t="array" ref="I2918">INDEX('[1]прайс ЗПП'!$A$1:$D$1080,MATCH(1,(мпф1[[#This Row],[артикул]]='[1]прайс ЗПП'!$B$1:$B$1080)*(мпф1[[#This Row],[Source.Name.1]]='[1]прайс ЗПП'!$A$1:$A$1080),0),4)</f>
        <v>743.15970009917351</v>
      </c>
      <c r="J2918" s="7">
        <f>мпф1[[#This Row],[цена]]*мпф1[[#This Row],[объем]]</f>
        <v>387172.08716669673</v>
      </c>
      <c r="K2918" s="7">
        <v>1494.521</v>
      </c>
      <c r="L2918" t="s">
        <v>187</v>
      </c>
    </row>
    <row r="2919" spans="1:12" x14ac:dyDescent="0.35">
      <c r="A2919" t="s">
        <v>153</v>
      </c>
      <c r="B2919" t="s">
        <v>97</v>
      </c>
      <c r="C2919" t="s">
        <v>97</v>
      </c>
      <c r="D2919">
        <f>VLOOKUP(мпф1[[#This Row],[Номенклатура]],[1]!Таблица213[[product_name]:[упаковка]],7,FALSE)</f>
        <v>978</v>
      </c>
      <c r="E2919" t="s">
        <v>98</v>
      </c>
      <c r="F2919" s="7">
        <v>4183.9901681149313</v>
      </c>
      <c r="G2919" t="str">
        <f>VLOOKUP(мпф1[[#This Row],[артикул]],[1]!Таблица213[[code]:[упаковка]],4,FALSE)</f>
        <v>ОХЛ</v>
      </c>
      <c r="H2919" t="str">
        <f>VLOOKUP(мпф1[[#This Row],[артикул]],[1]!Таблица213[[code]:[упаковка]],5,FALSE)</f>
        <v>тушка</v>
      </c>
      <c r="I2919" s="7" cm="1">
        <f t="array" ref="I2919">INDEX('[1]прайс ЗПП'!$A$1:$D$1080,MATCH(1,(мпф1[[#This Row],[артикул]]='[1]прайс ЗПП'!$B$1:$B$1080)*(мпф1[[#This Row],[Source.Name.1]]='[1]прайс ЗПП'!$A$1:$A$1080),0),4)</f>
        <v>646.4431910393082</v>
      </c>
      <c r="J2919" s="7">
        <f>мпф1[[#This Row],[цена]]*мпф1[[#This Row],[объем]]</f>
        <v>2704711.9555533077</v>
      </c>
      <c r="K2919" s="7">
        <v>1004.7199999999999</v>
      </c>
      <c r="L2919" t="s">
        <v>187</v>
      </c>
    </row>
    <row r="2920" spans="1:12" x14ac:dyDescent="0.35">
      <c r="A2920" t="s">
        <v>153</v>
      </c>
      <c r="B2920" t="s">
        <v>97</v>
      </c>
      <c r="C2920" t="s">
        <v>97</v>
      </c>
      <c r="D2920">
        <f>VLOOKUP(мпф1[[#This Row],[Номенклатура]],[1]!Таблица213[[product_name]:[упаковка]],7,FALSE)</f>
        <v>982</v>
      </c>
      <c r="E2920" t="s">
        <v>100</v>
      </c>
      <c r="F2920" s="7">
        <v>1097.7485448577404</v>
      </c>
      <c r="G2920" t="str">
        <f>VLOOKUP(мпф1[[#This Row],[артикул]],[1]!Таблица213[[code]:[упаковка]],4,FALSE)</f>
        <v>ОХЛ</v>
      </c>
      <c r="H2920" t="str">
        <f>VLOOKUP(мпф1[[#This Row],[артикул]],[1]!Таблица213[[code]:[упаковка]],5,FALSE)</f>
        <v>филе</v>
      </c>
      <c r="I2920" s="7" cm="1">
        <f t="array" ref="I2920">INDEX('[1]прайс ЗПП'!$A$1:$D$1080,MATCH(1,(мпф1[[#This Row],[артикул]]='[1]прайс ЗПП'!$B$1:$B$1080)*(мпф1[[#This Row],[Source.Name.1]]='[1]прайс ЗПП'!$A$1:$A$1080),0),4)</f>
        <v>671.84727062532841</v>
      </c>
      <c r="J2920" s="7">
        <f>мпф1[[#This Row],[цена]]*мпф1[[#This Row],[объем]]</f>
        <v>737519.36369559879</v>
      </c>
      <c r="K2920" s="7">
        <v>8000</v>
      </c>
      <c r="L2920" t="s">
        <v>187</v>
      </c>
    </row>
    <row r="2921" spans="1:12" x14ac:dyDescent="0.35">
      <c r="A2921" t="s">
        <v>153</v>
      </c>
      <c r="B2921" t="s">
        <v>97</v>
      </c>
      <c r="C2921" t="s">
        <v>97</v>
      </c>
      <c r="D2921">
        <f>VLOOKUP(мпф1[[#This Row],[Номенклатура]],[1]!Таблица213[[product_name]:[упаковка]],7,FALSE)</f>
        <v>981</v>
      </c>
      <c r="E2921" t="s">
        <v>203</v>
      </c>
      <c r="F2921" s="7">
        <v>420.16377828170243</v>
      </c>
      <c r="G2921" t="str">
        <f>VLOOKUP(мпф1[[#This Row],[артикул]],[1]!Таблица213[[code]:[упаковка]],4,FALSE)</f>
        <v>ОХЛ</v>
      </c>
      <c r="H2921" t="str">
        <f>VLOOKUP(мпф1[[#This Row],[артикул]],[1]!Таблица213[[code]:[упаковка]],5,FALSE)</f>
        <v>крыло</v>
      </c>
      <c r="I2921" s="7" cm="1">
        <f t="array" ref="I2921">INDEX('[1]прайс ЗПП'!$A$1:$D$1080,MATCH(1,(мпф1[[#This Row],[артикул]]='[1]прайс ЗПП'!$B$1:$B$1080)*(мпф1[[#This Row],[Source.Name.1]]='[1]прайс ЗПП'!$A$1:$A$1080),0),4)</f>
        <v>646.29216000000019</v>
      </c>
      <c r="J2921" s="7">
        <f>мпф1[[#This Row],[цена]]*мпф1[[#This Row],[объем]]</f>
        <v>271548.55581944261</v>
      </c>
      <c r="K2921" s="7">
        <v>996</v>
      </c>
      <c r="L2921" t="s">
        <v>187</v>
      </c>
    </row>
    <row r="2922" spans="1:12" x14ac:dyDescent="0.35">
      <c r="A2922" t="s">
        <v>153</v>
      </c>
      <c r="B2922" t="s">
        <v>97</v>
      </c>
      <c r="C2922" t="s">
        <v>97</v>
      </c>
      <c r="D2922">
        <f>VLOOKUP(мпф1[[#This Row],[Номенклатура]],[1]!Таблица213[[product_name]:[упаковка]],7,FALSE)</f>
        <v>984</v>
      </c>
      <c r="E2922" t="s">
        <v>101</v>
      </c>
      <c r="F2922" s="7">
        <v>2091.1587042137639</v>
      </c>
      <c r="G2922" t="str">
        <f>VLOOKUP(мпф1[[#This Row],[артикул]],[1]!Таблица213[[code]:[упаковка]],4,FALSE)</f>
        <v>ОХЛ</v>
      </c>
      <c r="H2922" t="str">
        <f>VLOOKUP(мпф1[[#This Row],[артикул]],[1]!Таблица213[[code]:[упаковка]],5,FALSE)</f>
        <v>четвертина</v>
      </c>
      <c r="I2922" s="7" cm="1">
        <f t="array" ref="I2922">INDEX('[1]прайс ЗПП'!$A$1:$D$1080,MATCH(1,(мпф1[[#This Row],[артикул]]='[1]прайс ЗПП'!$B$1:$B$1080)*(мпф1[[#This Row],[Source.Name.1]]='[1]прайс ЗПП'!$A$1:$A$1080),0),4)</f>
        <v>600.78817158770698</v>
      </c>
      <c r="J2922" s="7">
        <f>мпф1[[#This Row],[цена]]*мпф1[[#This Row],[объем]]</f>
        <v>1256343.4144043059</v>
      </c>
      <c r="K2922" s="7">
        <v>2494</v>
      </c>
      <c r="L2922" t="s">
        <v>187</v>
      </c>
    </row>
    <row r="2923" spans="1:12" x14ac:dyDescent="0.35">
      <c r="A2923" t="s">
        <v>153</v>
      </c>
      <c r="B2923" t="s">
        <v>97</v>
      </c>
      <c r="C2923" t="s">
        <v>97</v>
      </c>
      <c r="D2923">
        <f>VLOOKUP(мпф1[[#This Row],[Номенклатура]],[1]!Таблица213[[product_name]:[упаковка]],7,FALSE)</f>
        <v>983</v>
      </c>
      <c r="E2923" t="s">
        <v>181</v>
      </c>
      <c r="F2923" s="7">
        <v>2096.9485436817854</v>
      </c>
      <c r="G2923" t="str">
        <f>VLOOKUP(мпф1[[#This Row],[артикул]],[1]!Таблица213[[code]:[упаковка]],4,FALSE)</f>
        <v>ОХЛ</v>
      </c>
      <c r="H2923" t="str">
        <f>VLOOKUP(мпф1[[#This Row],[артикул]],[1]!Таблица213[[code]:[упаковка]],5,FALSE)</f>
        <v>грудка</v>
      </c>
      <c r="I2923" s="7" cm="1">
        <f t="array" ref="I2923">INDEX('[1]прайс ЗПП'!$A$1:$D$1080,MATCH(1,(мпф1[[#This Row],[артикул]]='[1]прайс ЗПП'!$B$1:$B$1080)*(мпф1[[#This Row],[Source.Name.1]]='[1]прайс ЗПП'!$A$1:$A$1080),0),4)</f>
        <v>743.15970009917351</v>
      </c>
      <c r="J2923" s="7">
        <f>мпф1[[#This Row],[цена]]*мпф1[[#This Row],[объем]]</f>
        <v>1558367.6508459542</v>
      </c>
      <c r="K2923" s="7">
        <v>301.416</v>
      </c>
      <c r="L2923" t="s">
        <v>187</v>
      </c>
    </row>
    <row r="2924" spans="1:12" x14ac:dyDescent="0.35">
      <c r="A2924" t="s">
        <v>153</v>
      </c>
      <c r="B2924" t="s">
        <v>97</v>
      </c>
      <c r="C2924" t="s">
        <v>97</v>
      </c>
      <c r="D2924">
        <f>VLOOKUP(мпф1[[#This Row],[Номенклатура]],[1]!Таблица213[[product_name]:[упаковка]],7,FALSE)</f>
        <v>978</v>
      </c>
      <c r="E2924" t="s">
        <v>98</v>
      </c>
      <c r="F2924" s="7">
        <v>5229.9877101436632</v>
      </c>
      <c r="G2924" t="str">
        <f>VLOOKUP(мпф1[[#This Row],[артикул]],[1]!Таблица213[[code]:[упаковка]],4,FALSE)</f>
        <v>ОХЛ</v>
      </c>
      <c r="H2924" t="str">
        <f>VLOOKUP(мпф1[[#This Row],[артикул]],[1]!Таблица213[[code]:[упаковка]],5,FALSE)</f>
        <v>тушка</v>
      </c>
      <c r="I2924" s="7" cm="1">
        <f t="array" ref="I2924">INDEX('[1]прайс ЗПП'!$A$1:$D$1080,MATCH(1,(мпф1[[#This Row],[артикул]]='[1]прайс ЗПП'!$B$1:$B$1080)*(мпф1[[#This Row],[Source.Name.1]]='[1]прайс ЗПП'!$A$1:$A$1080),0),4)</f>
        <v>646.4431910393082</v>
      </c>
      <c r="J2924" s="7">
        <f>мпф1[[#This Row],[цена]]*мпф1[[#This Row],[объем]]</f>
        <v>3380889.9444416342</v>
      </c>
      <c r="K2924" s="7">
        <v>2500</v>
      </c>
      <c r="L2924" t="s">
        <v>187</v>
      </c>
    </row>
    <row r="2925" spans="1:12" x14ac:dyDescent="0.35">
      <c r="A2925" t="s">
        <v>153</v>
      </c>
      <c r="B2925" t="s">
        <v>97</v>
      </c>
      <c r="C2925" t="s">
        <v>97</v>
      </c>
      <c r="D2925">
        <f>VLOOKUP(мпф1[[#This Row],[Номенклатура]],[1]!Таблица213[[product_name]:[упаковка]],7,FALSE)</f>
        <v>981</v>
      </c>
      <c r="E2925" t="s">
        <v>203</v>
      </c>
      <c r="F2925" s="7">
        <v>525.20472285212804</v>
      </c>
      <c r="G2925" t="str">
        <f>VLOOKUP(мпф1[[#This Row],[артикул]],[1]!Таблица213[[code]:[упаковка]],4,FALSE)</f>
        <v>ОХЛ</v>
      </c>
      <c r="H2925" t="str">
        <f>VLOOKUP(мпф1[[#This Row],[артикул]],[1]!Таблица213[[code]:[упаковка]],5,FALSE)</f>
        <v>крыло</v>
      </c>
      <c r="I2925" s="7" cm="1">
        <f t="array" ref="I2925">INDEX('[1]прайс ЗПП'!$A$1:$D$1080,MATCH(1,(мпф1[[#This Row],[артикул]]='[1]прайс ЗПП'!$B$1:$B$1080)*(мпф1[[#This Row],[Source.Name.1]]='[1]прайс ЗПП'!$A$1:$A$1080),0),4)</f>
        <v>646.29216000000019</v>
      </c>
      <c r="J2925" s="7">
        <f>мпф1[[#This Row],[цена]]*мпф1[[#This Row],[объем]]</f>
        <v>339435.69477430329</v>
      </c>
      <c r="K2925" s="7">
        <v>2001</v>
      </c>
      <c r="L2925" t="s">
        <v>187</v>
      </c>
    </row>
    <row r="2926" spans="1:12" x14ac:dyDescent="0.35">
      <c r="A2926" t="s">
        <v>153</v>
      </c>
      <c r="B2926" t="s">
        <v>97</v>
      </c>
      <c r="C2926" t="s">
        <v>97</v>
      </c>
      <c r="D2926">
        <f>VLOOKUP(мпф1[[#This Row],[Номенклатура]],[1]!Таблица213[[product_name]:[упаковка]],7,FALSE)</f>
        <v>984</v>
      </c>
      <c r="E2926" t="s">
        <v>101</v>
      </c>
      <c r="F2926" s="7">
        <v>1088.548366577028</v>
      </c>
      <c r="G2926" t="str">
        <f>VLOOKUP(мпф1[[#This Row],[артикул]],[1]!Таблица213[[code]:[упаковка]],4,FALSE)</f>
        <v>ОХЛ</v>
      </c>
      <c r="H2926" t="str">
        <f>VLOOKUP(мпф1[[#This Row],[артикул]],[1]!Таблица213[[code]:[упаковка]],5,FALSE)</f>
        <v>четвертина</v>
      </c>
      <c r="I2926" s="7" cm="1">
        <f t="array" ref="I2926">INDEX('[1]прайс ЗПП'!$A$1:$D$1080,MATCH(1,(мпф1[[#This Row],[артикул]]='[1]прайс ЗПП'!$B$1:$B$1080)*(мпф1[[#This Row],[Source.Name.1]]='[1]прайс ЗПП'!$A$1:$A$1080),0),4)</f>
        <v>600.78817158770698</v>
      </c>
      <c r="J2926" s="7">
        <f>мпф1[[#This Row],[цена]]*мпф1[[#This Row],[объем]]</f>
        <v>653986.98284059763</v>
      </c>
      <c r="K2926" s="7">
        <v>301.39999999999998</v>
      </c>
      <c r="L2926" t="s">
        <v>187</v>
      </c>
    </row>
    <row r="2927" spans="1:12" x14ac:dyDescent="0.35">
      <c r="A2927" t="s">
        <v>153</v>
      </c>
      <c r="B2927" t="s">
        <v>97</v>
      </c>
      <c r="C2927" t="s">
        <v>97</v>
      </c>
      <c r="D2927">
        <f>VLOOKUP(мпф1[[#This Row],[Номенклатура]],[1]!Таблица213[[product_name]:[упаковка]],7,FALSE)</f>
        <v>978</v>
      </c>
      <c r="E2927" t="s">
        <v>98</v>
      </c>
      <c r="F2927" s="7">
        <v>18812.796371850105</v>
      </c>
      <c r="G2927" t="str">
        <f>VLOOKUP(мпф1[[#This Row],[артикул]],[1]!Таблица213[[code]:[упаковка]],4,FALSE)</f>
        <v>ОХЛ</v>
      </c>
      <c r="H2927" t="str">
        <f>VLOOKUP(мпф1[[#This Row],[артикул]],[1]!Таблица213[[code]:[упаковка]],5,FALSE)</f>
        <v>тушка</v>
      </c>
      <c r="I2927" s="7" cm="1">
        <f t="array" ref="I2927">INDEX('[1]прайс ЗПП'!$A$1:$D$1080,MATCH(1,(мпф1[[#This Row],[артикул]]='[1]прайс ЗПП'!$B$1:$B$1080)*(мпф1[[#This Row],[Source.Name.1]]='[1]прайс ЗПП'!$A$1:$A$1080),0),4)</f>
        <v>646.4431910393082</v>
      </c>
      <c r="J2927" s="7">
        <f>мпф1[[#This Row],[цена]]*мпф1[[#This Row],[объем]]</f>
        <v>12161404.118991502</v>
      </c>
      <c r="K2927" s="7">
        <v>301.416</v>
      </c>
      <c r="L2927" t="s">
        <v>187</v>
      </c>
    </row>
    <row r="2928" spans="1:12" x14ac:dyDescent="0.35">
      <c r="A2928" t="s">
        <v>153</v>
      </c>
      <c r="B2928" t="s">
        <v>97</v>
      </c>
      <c r="C2928" t="s">
        <v>97</v>
      </c>
      <c r="D2928">
        <f>VLOOKUP(мпф1[[#This Row],[Номенклатура]],[1]!Таблица213[[product_name]:[упаковка]],7,FALSE)</f>
        <v>982</v>
      </c>
      <c r="E2928" t="s">
        <v>100</v>
      </c>
      <c r="F2928" s="7">
        <v>2090.9496092528389</v>
      </c>
      <c r="G2928" t="str">
        <f>VLOOKUP(мпф1[[#This Row],[артикул]],[1]!Таблица213[[code]:[упаковка]],4,FALSE)</f>
        <v>ОХЛ</v>
      </c>
      <c r="H2928" t="str">
        <f>VLOOKUP(мпф1[[#This Row],[артикул]],[1]!Таблица213[[code]:[упаковка]],5,FALSE)</f>
        <v>филе</v>
      </c>
      <c r="I2928" s="7" cm="1">
        <f t="array" ref="I2928">INDEX('[1]прайс ЗПП'!$A$1:$D$1080,MATCH(1,(мпф1[[#This Row],[артикул]]='[1]прайс ЗПП'!$B$1:$B$1080)*(мпф1[[#This Row],[Source.Name.1]]='[1]прайс ЗПП'!$A$1:$A$1080),0),4)</f>
        <v>671.84727062532841</v>
      </c>
      <c r="J2928" s="7">
        <f>мпф1[[#This Row],[цена]]*мпф1[[#This Row],[объем]]</f>
        <v>1404798.7879916166</v>
      </c>
      <c r="K2928" s="7">
        <v>2000</v>
      </c>
      <c r="L2928" t="s">
        <v>187</v>
      </c>
    </row>
    <row r="2929" spans="1:12" x14ac:dyDescent="0.35">
      <c r="A2929" t="s">
        <v>153</v>
      </c>
      <c r="B2929" t="s">
        <v>97</v>
      </c>
      <c r="C2929" t="s">
        <v>97</v>
      </c>
      <c r="D2929">
        <f>VLOOKUP(мпф1[[#This Row],[Номенклатура]],[1]!Таблица213[[product_name]:[упаковка]],7,FALSE)</f>
        <v>978</v>
      </c>
      <c r="E2929" t="s">
        <v>98</v>
      </c>
      <c r="F2929" s="7">
        <v>1561.4166207095575</v>
      </c>
      <c r="G2929" t="str">
        <f>VLOOKUP(мпф1[[#This Row],[артикул]],[1]!Таблица213[[code]:[упаковка]],4,FALSE)</f>
        <v>ОХЛ</v>
      </c>
      <c r="H2929" t="str">
        <f>VLOOKUP(мпф1[[#This Row],[артикул]],[1]!Таблица213[[code]:[упаковка]],5,FALSE)</f>
        <v>тушка</v>
      </c>
      <c r="I2929" s="7" cm="1">
        <f t="array" ref="I2929">INDEX('[1]прайс ЗПП'!$A$1:$D$1080,MATCH(1,(мпф1[[#This Row],[артикул]]='[1]прайс ЗПП'!$B$1:$B$1080)*(мпф1[[#This Row],[Source.Name.1]]='[1]прайс ЗПП'!$A$1:$A$1080),0),4)</f>
        <v>646.4431910393082</v>
      </c>
      <c r="J2929" s="7">
        <f>мпф1[[#This Row],[цена]]*мпф1[[#This Row],[объем]]</f>
        <v>1009367.1428332995</v>
      </c>
      <c r="K2929" s="7">
        <v>3999.018</v>
      </c>
      <c r="L2929" t="s">
        <v>187</v>
      </c>
    </row>
    <row r="2930" spans="1:12" x14ac:dyDescent="0.35">
      <c r="A2930" t="s">
        <v>153</v>
      </c>
      <c r="B2930" t="s">
        <v>97</v>
      </c>
      <c r="C2930" t="s">
        <v>97</v>
      </c>
      <c r="D2930">
        <f>VLOOKUP(мпф1[[#This Row],[Номенклатура]],[1]!Таблица213[[product_name]:[упаковка]],7,FALSE)</f>
        <v>984</v>
      </c>
      <c r="E2930" t="s">
        <v>101</v>
      </c>
      <c r="F2930" s="7">
        <v>1088.548366577028</v>
      </c>
      <c r="G2930" t="str">
        <f>VLOOKUP(мпф1[[#This Row],[артикул]],[1]!Таблица213[[code]:[упаковка]],4,FALSE)</f>
        <v>ОХЛ</v>
      </c>
      <c r="H2930" t="str">
        <f>VLOOKUP(мпф1[[#This Row],[артикул]],[1]!Таблица213[[code]:[упаковка]],5,FALSE)</f>
        <v>четвертина</v>
      </c>
      <c r="I2930" s="7" cm="1">
        <f t="array" ref="I2930">INDEX('[1]прайс ЗПП'!$A$1:$D$1080,MATCH(1,(мпф1[[#This Row],[артикул]]='[1]прайс ЗПП'!$B$1:$B$1080)*(мпф1[[#This Row],[Source.Name.1]]='[1]прайс ЗПП'!$A$1:$A$1080),0),4)</f>
        <v>600.78817158770698</v>
      </c>
      <c r="J2930" s="7">
        <f>мпф1[[#This Row],[цена]]*мпф1[[#This Row],[объем]]</f>
        <v>653986.98284059763</v>
      </c>
      <c r="K2930" s="7">
        <v>14993</v>
      </c>
      <c r="L2930" t="s">
        <v>187</v>
      </c>
    </row>
    <row r="2931" spans="1:12" x14ac:dyDescent="0.35">
      <c r="A2931" t="s">
        <v>153</v>
      </c>
      <c r="B2931" t="s">
        <v>97</v>
      </c>
      <c r="C2931" t="s">
        <v>97</v>
      </c>
      <c r="D2931">
        <f>VLOOKUP(мпф1[[#This Row],[Номенклатура]],[1]!Таблица213[[product_name]:[упаковка]],7,FALSE)</f>
        <v>983</v>
      </c>
      <c r="E2931" t="s">
        <v>181</v>
      </c>
      <c r="F2931" s="7">
        <v>1562.9430139243123</v>
      </c>
      <c r="G2931" t="str">
        <f>VLOOKUP(мпф1[[#This Row],[артикул]],[1]!Таблица213[[code]:[упаковка]],4,FALSE)</f>
        <v>ОХЛ</v>
      </c>
      <c r="H2931" t="str">
        <f>VLOOKUP(мпф1[[#This Row],[артикул]],[1]!Таблица213[[code]:[упаковка]],5,FALSE)</f>
        <v>грудка</v>
      </c>
      <c r="I2931" s="7" cm="1">
        <f t="array" ref="I2931">INDEX('[1]прайс ЗПП'!$A$1:$D$1080,MATCH(1,(мпф1[[#This Row],[артикул]]='[1]прайс ЗПП'!$B$1:$B$1080)*(мпф1[[#This Row],[Source.Name.1]]='[1]прайс ЗПП'!$A$1:$A$1080),0),4)</f>
        <v>743.15970009917351</v>
      </c>
      <c r="J2931" s="7">
        <f>мпф1[[#This Row],[цена]]*мпф1[[#This Row],[объем]]</f>
        <v>1161516.2615000904</v>
      </c>
      <c r="K2931" s="7">
        <v>4000</v>
      </c>
      <c r="L2931" t="s">
        <v>187</v>
      </c>
    </row>
    <row r="2932" spans="1:12" x14ac:dyDescent="0.35">
      <c r="A2932" t="s">
        <v>153</v>
      </c>
      <c r="B2932" t="s">
        <v>97</v>
      </c>
      <c r="C2932" t="s">
        <v>97</v>
      </c>
      <c r="D2932">
        <f>VLOOKUP(мпф1[[#This Row],[Номенклатура]],[1]!Таблица213[[product_name]:[упаковка]],7,FALSE)</f>
        <v>981</v>
      </c>
      <c r="E2932" t="s">
        <v>203</v>
      </c>
      <c r="F2932" s="7">
        <v>787.80708427819206</v>
      </c>
      <c r="G2932" t="str">
        <f>VLOOKUP(мпф1[[#This Row],[артикул]],[1]!Таблица213[[code]:[упаковка]],4,FALSE)</f>
        <v>ОХЛ</v>
      </c>
      <c r="H2932" t="str">
        <f>VLOOKUP(мпф1[[#This Row],[артикул]],[1]!Таблица213[[code]:[упаковка]],5,FALSE)</f>
        <v>крыло</v>
      </c>
      <c r="I2932" s="7" cm="1">
        <f t="array" ref="I2932">INDEX('[1]прайс ЗПП'!$A$1:$D$1080,MATCH(1,(мпф1[[#This Row],[артикул]]='[1]прайс ЗПП'!$B$1:$B$1080)*(мпф1[[#This Row],[Source.Name.1]]='[1]прайс ЗПП'!$A$1:$A$1080),0),4)</f>
        <v>646.29216000000019</v>
      </c>
      <c r="J2932" s="7">
        <f>мпф1[[#This Row],[цена]]*мпф1[[#This Row],[объем]]</f>
        <v>509153.54216145497</v>
      </c>
      <c r="K2932" s="7">
        <v>7000.7</v>
      </c>
      <c r="L2932" t="s">
        <v>187</v>
      </c>
    </row>
    <row r="2933" spans="1:12" x14ac:dyDescent="0.35">
      <c r="A2933" t="s">
        <v>153</v>
      </c>
      <c r="B2933" t="s">
        <v>97</v>
      </c>
      <c r="C2933" t="s">
        <v>97</v>
      </c>
      <c r="D2933">
        <f>VLOOKUP(мпф1[[#This Row],[Номенклатура]],[1]!Таблица213[[product_name]:[упаковка]],7,FALSE)</f>
        <v>981</v>
      </c>
      <c r="E2933" t="s">
        <v>203</v>
      </c>
      <c r="F2933" s="7">
        <v>525.20472285212804</v>
      </c>
      <c r="G2933" t="str">
        <f>VLOOKUP(мпф1[[#This Row],[артикул]],[1]!Таблица213[[code]:[упаковка]],4,FALSE)</f>
        <v>ОХЛ</v>
      </c>
      <c r="H2933" t="str">
        <f>VLOOKUP(мпф1[[#This Row],[артикул]],[1]!Таблица213[[code]:[упаковка]],5,FALSE)</f>
        <v>крыло</v>
      </c>
      <c r="I2933" s="7" cm="1">
        <f t="array" ref="I2933">INDEX('[1]прайс ЗПП'!$A$1:$D$1080,MATCH(1,(мпф1[[#This Row],[артикул]]='[1]прайс ЗПП'!$B$1:$B$1080)*(мпф1[[#This Row],[Source.Name.1]]='[1]прайс ЗПП'!$A$1:$A$1080),0),4)</f>
        <v>646.29216000000019</v>
      </c>
      <c r="J2933" s="7">
        <f>мпф1[[#This Row],[цена]]*мпф1[[#This Row],[объем]]</f>
        <v>339435.69477430329</v>
      </c>
      <c r="K2933" s="7">
        <v>1000.5</v>
      </c>
      <c r="L2933" t="s">
        <v>187</v>
      </c>
    </row>
    <row r="2934" spans="1:12" x14ac:dyDescent="0.35">
      <c r="A2934" t="s">
        <v>153</v>
      </c>
      <c r="B2934" t="s">
        <v>97</v>
      </c>
      <c r="C2934" t="s">
        <v>97</v>
      </c>
      <c r="D2934">
        <f>VLOOKUP(мпф1[[#This Row],[Номенклатура]],[1]!Таблица213[[product_name]:[упаковка]],7,FALSE)</f>
        <v>982</v>
      </c>
      <c r="E2934" t="s">
        <v>100</v>
      </c>
      <c r="F2934" s="7">
        <v>8363.7984370113554</v>
      </c>
      <c r="G2934" t="str">
        <f>VLOOKUP(мпф1[[#This Row],[артикул]],[1]!Таблица213[[code]:[упаковка]],4,FALSE)</f>
        <v>ОХЛ</v>
      </c>
      <c r="H2934" t="str">
        <f>VLOOKUP(мпф1[[#This Row],[артикул]],[1]!Таблица213[[code]:[упаковка]],5,FALSE)</f>
        <v>филе</v>
      </c>
      <c r="I2934" s="7" cm="1">
        <f t="array" ref="I2934">INDEX('[1]прайс ЗПП'!$A$1:$D$1080,MATCH(1,(мпф1[[#This Row],[артикул]]='[1]прайс ЗПП'!$B$1:$B$1080)*(мпф1[[#This Row],[Source.Name.1]]='[1]прайс ЗПП'!$A$1:$A$1080),0),4)</f>
        <v>671.84727062532841</v>
      </c>
      <c r="J2934" s="7">
        <f>мпф1[[#This Row],[цена]]*мпф1[[#This Row],[объем]]</f>
        <v>5619195.1519664666</v>
      </c>
      <c r="K2934" s="7">
        <v>3494.5</v>
      </c>
      <c r="L2934" t="s">
        <v>187</v>
      </c>
    </row>
    <row r="2935" spans="1:12" x14ac:dyDescent="0.35">
      <c r="A2935" t="s">
        <v>153</v>
      </c>
      <c r="B2935" t="s">
        <v>97</v>
      </c>
      <c r="C2935" t="s">
        <v>97</v>
      </c>
      <c r="D2935">
        <f>VLOOKUP(мпф1[[#This Row],[Номенклатура]],[1]!Таблица213[[product_name]:[упаковка]],7,FALSE)</f>
        <v>1614</v>
      </c>
      <c r="E2935" t="s">
        <v>205</v>
      </c>
      <c r="F2935" s="7">
        <v>1041.2929054079138</v>
      </c>
      <c r="G2935" t="str">
        <f>VLOOKUP(мпф1[[#This Row],[артикул]],[1]!Таблица213[[code]:[упаковка]],4,FALSE)</f>
        <v>ОХЛ</v>
      </c>
      <c r="H2935" t="str">
        <f>VLOOKUP(мпф1[[#This Row],[артикул]],[1]!Таблица213[[code]:[упаковка]],5,FALSE)</f>
        <v>бедро</v>
      </c>
      <c r="I2935" s="7" cm="1">
        <f t="array" ref="I2935">INDEX('[1]прайс ЗПП'!$A$1:$D$1080,MATCH(1,(мпф1[[#This Row],[артикул]]='[1]прайс ЗПП'!$B$1:$B$1080)*(мпф1[[#This Row],[Source.Name.1]]='[1]прайс ЗПП'!$A$1:$A$1080),0),4)</f>
        <v>519.45220438588228</v>
      </c>
      <c r="J2935" s="7">
        <f>мпф1[[#This Row],[цена]]*мпф1[[#This Row],[объем]]</f>
        <v>540901.89512552088</v>
      </c>
      <c r="K2935" s="7">
        <v>5000</v>
      </c>
      <c r="L2935" t="s">
        <v>187</v>
      </c>
    </row>
    <row r="2936" spans="1:12" x14ac:dyDescent="0.35">
      <c r="A2936" t="s">
        <v>153</v>
      </c>
      <c r="B2936" t="s">
        <v>97</v>
      </c>
      <c r="C2936" t="s">
        <v>97</v>
      </c>
      <c r="D2936">
        <f>VLOOKUP(мпф1[[#This Row],[Номенклатура]],[1]!Таблица213[[product_name]:[упаковка]],7,FALSE)</f>
        <v>978</v>
      </c>
      <c r="E2936" t="s">
        <v>98</v>
      </c>
      <c r="F2936" s="7">
        <v>2091.9950840574656</v>
      </c>
      <c r="G2936" t="str">
        <f>VLOOKUP(мпф1[[#This Row],[артикул]],[1]!Таблица213[[code]:[упаковка]],4,FALSE)</f>
        <v>ОХЛ</v>
      </c>
      <c r="H2936" t="str">
        <f>VLOOKUP(мпф1[[#This Row],[артикул]],[1]!Таблица213[[code]:[упаковка]],5,FALSE)</f>
        <v>тушка</v>
      </c>
      <c r="I2936" s="7" cm="1">
        <f t="array" ref="I2936">INDEX('[1]прайс ЗПП'!$A$1:$D$1080,MATCH(1,(мпф1[[#This Row],[артикул]]='[1]прайс ЗПП'!$B$1:$B$1080)*(мпф1[[#This Row],[Source.Name.1]]='[1]прайс ЗПП'!$A$1:$A$1080),0),4)</f>
        <v>646.4431910393082</v>
      </c>
      <c r="J2936" s="7">
        <f>мпф1[[#This Row],[цена]]*мпф1[[#This Row],[объем]]</f>
        <v>1352355.9777766538</v>
      </c>
      <c r="K2936" s="7">
        <v>8004</v>
      </c>
      <c r="L2936" t="s">
        <v>187</v>
      </c>
    </row>
    <row r="2937" spans="1:12" x14ac:dyDescent="0.35">
      <c r="A2937" t="s">
        <v>153</v>
      </c>
      <c r="B2937" t="s">
        <v>97</v>
      </c>
      <c r="C2937" t="s">
        <v>97</v>
      </c>
      <c r="D2937">
        <f>VLOOKUP(мпф1[[#This Row],[Номенклатура]],[1]!Таблица213[[product_name]:[упаковка]],7,FALSE)</f>
        <v>981</v>
      </c>
      <c r="E2937" t="s">
        <v>203</v>
      </c>
      <c r="F2937" s="7">
        <v>157.56141685563844</v>
      </c>
      <c r="G2937" t="str">
        <f>VLOOKUP(мпф1[[#This Row],[артикул]],[1]!Таблица213[[code]:[упаковка]],4,FALSE)</f>
        <v>ОХЛ</v>
      </c>
      <c r="H2937" t="str">
        <f>VLOOKUP(мпф1[[#This Row],[артикул]],[1]!Таблица213[[code]:[упаковка]],5,FALSE)</f>
        <v>крыло</v>
      </c>
      <c r="I2937" s="7" cm="1">
        <f t="array" ref="I2937">INDEX('[1]прайс ЗПП'!$A$1:$D$1080,MATCH(1,(мпф1[[#This Row],[артикул]]='[1]прайс ЗПП'!$B$1:$B$1080)*(мпф1[[#This Row],[Source.Name.1]]='[1]прайс ЗПП'!$A$1:$A$1080),0),4)</f>
        <v>646.29216000000019</v>
      </c>
      <c r="J2937" s="7">
        <f>мпф1[[#This Row],[цена]]*мпф1[[#This Row],[объем]]</f>
        <v>101830.70843229101</v>
      </c>
      <c r="K2937" s="7">
        <v>2500</v>
      </c>
      <c r="L2937" t="s">
        <v>187</v>
      </c>
    </row>
    <row r="2938" spans="1:12" x14ac:dyDescent="0.35">
      <c r="A2938" t="s">
        <v>153</v>
      </c>
      <c r="B2938" t="s">
        <v>97</v>
      </c>
      <c r="C2938" t="s">
        <v>97</v>
      </c>
      <c r="D2938">
        <f>VLOOKUP(мпф1[[#This Row],[Номенклатура]],[1]!Таблица213[[product_name]:[упаковка]],7,FALSE)</f>
        <v>982</v>
      </c>
      <c r="E2938" t="s">
        <v>100</v>
      </c>
      <c r="F2938" s="7">
        <v>731.8323632384936</v>
      </c>
      <c r="G2938" t="str">
        <f>VLOOKUP(мпф1[[#This Row],[артикул]],[1]!Таблица213[[code]:[упаковка]],4,FALSE)</f>
        <v>ОХЛ</v>
      </c>
      <c r="H2938" t="str">
        <f>VLOOKUP(мпф1[[#This Row],[артикул]],[1]!Таблица213[[code]:[упаковка]],5,FALSE)</f>
        <v>филе</v>
      </c>
      <c r="I2938" s="7" cm="1">
        <f t="array" ref="I2938">INDEX('[1]прайс ЗПП'!$A$1:$D$1080,MATCH(1,(мпф1[[#This Row],[артикул]]='[1]прайс ЗПП'!$B$1:$B$1080)*(мпф1[[#This Row],[Source.Name.1]]='[1]прайс ЗПП'!$A$1:$A$1080),0),4)</f>
        <v>671.84727062532841</v>
      </c>
      <c r="J2938" s="7">
        <f>мпф1[[#This Row],[цена]]*мпф1[[#This Row],[объем]]</f>
        <v>491679.57579706586</v>
      </c>
      <c r="K2938" s="7">
        <v>15000</v>
      </c>
      <c r="L2938" t="s">
        <v>187</v>
      </c>
    </row>
    <row r="2939" spans="1:12" x14ac:dyDescent="0.35">
      <c r="A2939" t="s">
        <v>153</v>
      </c>
      <c r="B2939" t="s">
        <v>97</v>
      </c>
      <c r="C2939" t="s">
        <v>97</v>
      </c>
      <c r="D2939">
        <f>VLOOKUP(мпф1[[#This Row],[Номенклатура]],[1]!Таблица213[[product_name]:[упаковка]],7,FALSE)</f>
        <v>978</v>
      </c>
      <c r="E2939" t="s">
        <v>98</v>
      </c>
      <c r="F2939" s="7">
        <v>2091.9950840574656</v>
      </c>
      <c r="G2939" t="str">
        <f>VLOOKUP(мпф1[[#This Row],[артикул]],[1]!Таблица213[[code]:[упаковка]],4,FALSE)</f>
        <v>ОХЛ</v>
      </c>
      <c r="H2939" t="str">
        <f>VLOOKUP(мпф1[[#This Row],[артикул]],[1]!Таблица213[[code]:[упаковка]],5,FALSE)</f>
        <v>тушка</v>
      </c>
      <c r="I2939" s="7" cm="1">
        <f t="array" ref="I2939">INDEX('[1]прайс ЗПП'!$A$1:$D$1080,MATCH(1,(мпф1[[#This Row],[артикул]]='[1]прайс ЗПП'!$B$1:$B$1080)*(мпф1[[#This Row],[Source.Name.1]]='[1]прайс ЗПП'!$A$1:$A$1080),0),4)</f>
        <v>646.4431910393082</v>
      </c>
      <c r="J2939" s="7">
        <f>мпф1[[#This Row],[цена]]*мпф1[[#This Row],[объем]]</f>
        <v>1352355.9777766538</v>
      </c>
      <c r="K2939" s="7">
        <v>8000.7999999999993</v>
      </c>
      <c r="L2939" t="s">
        <v>187</v>
      </c>
    </row>
    <row r="2940" spans="1:12" x14ac:dyDescent="0.35">
      <c r="A2940" t="s">
        <v>153</v>
      </c>
      <c r="B2940" t="s">
        <v>97</v>
      </c>
      <c r="C2940" t="s">
        <v>97</v>
      </c>
      <c r="D2940">
        <f>VLOOKUP(мпф1[[#This Row],[Номенклатура]],[1]!Таблица213[[product_name]:[упаковка]],7,FALSE)</f>
        <v>984</v>
      </c>
      <c r="E2940" t="s">
        <v>101</v>
      </c>
      <c r="F2940" s="7">
        <v>257.81408682087505</v>
      </c>
      <c r="G2940" t="str">
        <f>VLOOKUP(мпф1[[#This Row],[артикул]],[1]!Таблица213[[code]:[упаковка]],4,FALSE)</f>
        <v>ОХЛ</v>
      </c>
      <c r="H2940" t="str">
        <f>VLOOKUP(мпф1[[#This Row],[артикул]],[1]!Таблица213[[code]:[упаковка]],5,FALSE)</f>
        <v>четвертина</v>
      </c>
      <c r="I2940" s="7" cm="1">
        <f t="array" ref="I2940">INDEX('[1]прайс ЗПП'!$A$1:$D$1080,MATCH(1,(мпф1[[#This Row],[артикул]]='[1]прайс ЗПП'!$B$1:$B$1080)*(мпф1[[#This Row],[Source.Name.1]]='[1]прайс ЗПП'!$A$1:$A$1080),0),4)</f>
        <v>600.78817158770698</v>
      </c>
      <c r="J2940" s="7">
        <f>мпф1[[#This Row],[цена]]*мпф1[[#This Row],[объем]]</f>
        <v>154891.65383066787</v>
      </c>
      <c r="K2940" s="7">
        <v>15000</v>
      </c>
      <c r="L2940" t="s">
        <v>187</v>
      </c>
    </row>
    <row r="2941" spans="1:12" x14ac:dyDescent="0.35">
      <c r="A2941" t="s">
        <v>153</v>
      </c>
      <c r="B2941" t="s">
        <v>97</v>
      </c>
      <c r="C2941" t="s">
        <v>97</v>
      </c>
      <c r="D2941">
        <f>VLOOKUP(мпф1[[#This Row],[Номенклатура]],[1]!Таблица213[[product_name]:[упаковка]],7,FALSE)</f>
        <v>981</v>
      </c>
      <c r="E2941" t="s">
        <v>203</v>
      </c>
      <c r="F2941" s="7">
        <v>157.56141685563844</v>
      </c>
      <c r="G2941" t="str">
        <f>VLOOKUP(мпф1[[#This Row],[артикул]],[1]!Таблица213[[code]:[упаковка]],4,FALSE)</f>
        <v>ОХЛ</v>
      </c>
      <c r="H2941" t="str">
        <f>VLOOKUP(мпф1[[#This Row],[артикул]],[1]!Таблица213[[code]:[упаковка]],5,FALSE)</f>
        <v>крыло</v>
      </c>
      <c r="I2941" s="7" cm="1">
        <f t="array" ref="I2941">INDEX('[1]прайс ЗПП'!$A$1:$D$1080,MATCH(1,(мпф1[[#This Row],[артикул]]='[1]прайс ЗПП'!$B$1:$B$1080)*(мпф1[[#This Row],[Source.Name.1]]='[1]прайс ЗПП'!$A$1:$A$1080),0),4)</f>
        <v>646.29216000000019</v>
      </c>
      <c r="J2941" s="7">
        <f>мпф1[[#This Row],[цена]]*мпф1[[#This Row],[объем]]</f>
        <v>101830.70843229101</v>
      </c>
      <c r="K2941" s="7">
        <v>14993</v>
      </c>
      <c r="L2941" t="s">
        <v>187</v>
      </c>
    </row>
    <row r="2942" spans="1:12" x14ac:dyDescent="0.35">
      <c r="A2942" t="s">
        <v>153</v>
      </c>
      <c r="B2942" t="s">
        <v>97</v>
      </c>
      <c r="C2942" t="s">
        <v>97</v>
      </c>
      <c r="D2942">
        <f>VLOOKUP(мпф1[[#This Row],[Номенклатура]],[1]!Таблица213[[product_name]:[упаковка]],7,FALSE)</f>
        <v>982</v>
      </c>
      <c r="E2942" t="s">
        <v>100</v>
      </c>
      <c r="F2942" s="7">
        <v>222.16339598311416</v>
      </c>
      <c r="G2942" t="str">
        <f>VLOOKUP(мпф1[[#This Row],[артикул]],[1]!Таблица213[[code]:[упаковка]],4,FALSE)</f>
        <v>ОХЛ</v>
      </c>
      <c r="H2942" t="str">
        <f>VLOOKUP(мпф1[[#This Row],[артикул]],[1]!Таблица213[[code]:[упаковка]],5,FALSE)</f>
        <v>филе</v>
      </c>
      <c r="I2942" s="7" cm="1">
        <f t="array" ref="I2942">INDEX('[1]прайс ЗПП'!$A$1:$D$1080,MATCH(1,(мпф1[[#This Row],[артикул]]='[1]прайс ЗПП'!$B$1:$B$1080)*(мпф1[[#This Row],[Source.Name.1]]='[1]прайс ЗПП'!$A$1:$A$1080),0),4)</f>
        <v>671.84727062532841</v>
      </c>
      <c r="J2942" s="7">
        <f>мпф1[[#This Row],[цена]]*мпф1[[#This Row],[объем]]</f>
        <v>149259.87122410929</v>
      </c>
      <c r="K2942" s="7">
        <v>1493.3</v>
      </c>
      <c r="L2942" t="s">
        <v>187</v>
      </c>
    </row>
    <row r="2943" spans="1:12" x14ac:dyDescent="0.35">
      <c r="A2943" t="s">
        <v>153</v>
      </c>
      <c r="B2943" t="s">
        <v>97</v>
      </c>
      <c r="C2943" t="s">
        <v>97</v>
      </c>
      <c r="D2943">
        <f>VLOOKUP(мпф1[[#This Row],[Номенклатура]],[1]!Таблица213[[product_name]:[упаковка]],7,FALSE)</f>
        <v>983</v>
      </c>
      <c r="E2943" t="s">
        <v>181</v>
      </c>
      <c r="F2943" s="7">
        <v>4180.8725622475349</v>
      </c>
      <c r="G2943" t="str">
        <f>VLOOKUP(мпф1[[#This Row],[артикул]],[1]!Таблица213[[code]:[упаковка]],4,FALSE)</f>
        <v>ОХЛ</v>
      </c>
      <c r="H2943" t="str">
        <f>VLOOKUP(мпф1[[#This Row],[артикул]],[1]!Таблица213[[code]:[упаковка]],5,FALSE)</f>
        <v>грудка</v>
      </c>
      <c r="I2943" s="7" cm="1">
        <f t="array" ref="I2943">INDEX('[1]прайс ЗПП'!$A$1:$D$1080,MATCH(1,(мпф1[[#This Row],[артикул]]='[1]прайс ЗПП'!$B$1:$B$1080)*(мпф1[[#This Row],[Source.Name.1]]='[1]прайс ЗПП'!$A$1:$A$1080),0),4)</f>
        <v>743.15970009917351</v>
      </c>
      <c r="J2943" s="7">
        <f>мпф1[[#This Row],[цена]]*мпф1[[#This Row],[объем]]</f>
        <v>3107055.9995127413</v>
      </c>
      <c r="K2943" s="7">
        <v>4002</v>
      </c>
      <c r="L2943" t="s">
        <v>187</v>
      </c>
    </row>
    <row r="2944" spans="1:12" x14ac:dyDescent="0.35">
      <c r="A2944" t="s">
        <v>153</v>
      </c>
      <c r="B2944" t="s">
        <v>97</v>
      </c>
      <c r="C2944" t="s">
        <v>97</v>
      </c>
      <c r="D2944">
        <f>VLOOKUP(мпф1[[#This Row],[Номенклатура]],[1]!Таблица213[[product_name]:[упаковка]],7,FALSE)</f>
        <v>978</v>
      </c>
      <c r="E2944" t="s">
        <v>98</v>
      </c>
      <c r="F2944" s="7">
        <v>15674.803745763908</v>
      </c>
      <c r="G2944" t="str">
        <f>VLOOKUP(мпф1[[#This Row],[артикул]],[1]!Таблица213[[code]:[упаковка]],4,FALSE)</f>
        <v>ОХЛ</v>
      </c>
      <c r="H2944" t="str">
        <f>VLOOKUP(мпф1[[#This Row],[артикул]],[1]!Таблица213[[code]:[упаковка]],5,FALSE)</f>
        <v>тушка</v>
      </c>
      <c r="I2944" s="7" cm="1">
        <f t="array" ref="I2944">INDEX('[1]прайс ЗПП'!$A$1:$D$1080,MATCH(1,(мпф1[[#This Row],[артикул]]='[1]прайс ЗПП'!$B$1:$B$1080)*(мпф1[[#This Row],[Source.Name.1]]='[1]прайс ЗПП'!$A$1:$A$1080),0),4)</f>
        <v>646.4431910393082</v>
      </c>
      <c r="J2944" s="7">
        <f>мпф1[[#This Row],[цена]]*мпф1[[#This Row],[объем]]</f>
        <v>10132870.152326522</v>
      </c>
      <c r="K2944" s="7">
        <v>1500</v>
      </c>
      <c r="L2944" t="s">
        <v>187</v>
      </c>
    </row>
    <row r="2945" spans="1:12" x14ac:dyDescent="0.35">
      <c r="A2945" t="s">
        <v>153</v>
      </c>
      <c r="B2945" t="s">
        <v>97</v>
      </c>
      <c r="C2945" t="s">
        <v>97</v>
      </c>
      <c r="D2945">
        <f>VLOOKUP(мпф1[[#This Row],[Номенклатура]],[1]!Таблица213[[product_name]:[упаковка]],7,FALSE)</f>
        <v>982</v>
      </c>
      <c r="E2945" t="s">
        <v>100</v>
      </c>
      <c r="F2945" s="7">
        <v>4181.8992185056777</v>
      </c>
      <c r="G2945" t="str">
        <f>VLOOKUP(мпф1[[#This Row],[артикул]],[1]!Таблица213[[code]:[упаковка]],4,FALSE)</f>
        <v>ОХЛ</v>
      </c>
      <c r="H2945" t="str">
        <f>VLOOKUP(мпф1[[#This Row],[артикул]],[1]!Таблица213[[code]:[упаковка]],5,FALSE)</f>
        <v>филе</v>
      </c>
      <c r="I2945" s="7" cm="1">
        <f t="array" ref="I2945">INDEX('[1]прайс ЗПП'!$A$1:$D$1080,MATCH(1,(мпф1[[#This Row],[артикул]]='[1]прайс ЗПП'!$B$1:$B$1080)*(мпф1[[#This Row],[Source.Name.1]]='[1]прайс ЗПП'!$A$1:$A$1080),0),4)</f>
        <v>671.84727062532841</v>
      </c>
      <c r="J2945" s="7">
        <f>мпф1[[#This Row],[цена]]*мпф1[[#This Row],[объем]]</f>
        <v>2809597.5759832333</v>
      </c>
      <c r="K2945" s="7">
        <v>2000</v>
      </c>
      <c r="L2945" t="s">
        <v>187</v>
      </c>
    </row>
    <row r="2946" spans="1:12" x14ac:dyDescent="0.35">
      <c r="A2946" t="s">
        <v>153</v>
      </c>
      <c r="B2946" t="s">
        <v>97</v>
      </c>
      <c r="C2946" t="s">
        <v>97</v>
      </c>
      <c r="D2946">
        <f>VLOOKUP(мпф1[[#This Row],[Номенклатура]],[1]!Таблица213[[product_name]:[упаковка]],7,FALSE)</f>
        <v>984</v>
      </c>
      <c r="E2946" t="s">
        <v>101</v>
      </c>
      <c r="F2946" s="7">
        <v>214.8450723507292</v>
      </c>
      <c r="G2946" t="str">
        <f>VLOOKUP(мпф1[[#This Row],[артикул]],[1]!Таблица213[[code]:[упаковка]],4,FALSE)</f>
        <v>ОХЛ</v>
      </c>
      <c r="H2946" t="str">
        <f>VLOOKUP(мпф1[[#This Row],[артикул]],[1]!Таблица213[[code]:[упаковка]],5,FALSE)</f>
        <v>четвертина</v>
      </c>
      <c r="I2946" s="7" cm="1">
        <f t="array" ref="I2946">INDEX('[1]прайс ЗПП'!$A$1:$D$1080,MATCH(1,(мпф1[[#This Row],[артикул]]='[1]прайс ЗПП'!$B$1:$B$1080)*(мпф1[[#This Row],[Source.Name.1]]='[1]прайс ЗПП'!$A$1:$A$1080),0),4)</f>
        <v>600.78817158770698</v>
      </c>
      <c r="J2946" s="7">
        <f>мпф1[[#This Row],[цена]]*мпф1[[#This Row],[объем]]</f>
        <v>129076.37819222322</v>
      </c>
      <c r="K2946" s="7">
        <v>504</v>
      </c>
      <c r="L2946" t="s">
        <v>187</v>
      </c>
    </row>
    <row r="2947" spans="1:12" x14ac:dyDescent="0.35">
      <c r="A2947" t="s">
        <v>153</v>
      </c>
      <c r="B2947" t="s">
        <v>97</v>
      </c>
      <c r="C2947" t="s">
        <v>97</v>
      </c>
      <c r="D2947">
        <f>VLOOKUP(мпф1[[#This Row],[Номенклатура]],[1]!Таблица213[[product_name]:[упаковка]],7,FALSE)</f>
        <v>978</v>
      </c>
      <c r="E2947" t="s">
        <v>98</v>
      </c>
      <c r="F2947" s="7">
        <v>1045.9975420287328</v>
      </c>
      <c r="G2947" t="str">
        <f>VLOOKUP(мпф1[[#This Row],[артикул]],[1]!Таблица213[[code]:[упаковка]],4,FALSE)</f>
        <v>ОХЛ</v>
      </c>
      <c r="H2947" t="str">
        <f>VLOOKUP(мпф1[[#This Row],[артикул]],[1]!Таблица213[[code]:[упаковка]],5,FALSE)</f>
        <v>тушка</v>
      </c>
      <c r="I2947" s="7" cm="1">
        <f t="array" ref="I2947">INDEX('[1]прайс ЗПП'!$A$1:$D$1080,MATCH(1,(мпф1[[#This Row],[артикул]]='[1]прайс ЗПП'!$B$1:$B$1080)*(мпф1[[#This Row],[Source.Name.1]]='[1]прайс ЗПП'!$A$1:$A$1080),0),4)</f>
        <v>646.4431910393082</v>
      </c>
      <c r="J2947" s="7">
        <f>мпф1[[#This Row],[цена]]*мпф1[[#This Row],[объем]]</f>
        <v>676177.98888832692</v>
      </c>
      <c r="K2947" s="7">
        <v>493.2</v>
      </c>
      <c r="L2947" t="s">
        <v>187</v>
      </c>
    </row>
    <row r="2948" spans="1:12" x14ac:dyDescent="0.35">
      <c r="A2948" t="s">
        <v>153</v>
      </c>
      <c r="B2948" t="s">
        <v>97</v>
      </c>
      <c r="C2948" t="s">
        <v>97</v>
      </c>
      <c r="D2948">
        <f>VLOOKUP(мпф1[[#This Row],[Номенклатура]],[1]!Таблица213[[product_name]:[упаковка]],7,FALSE)</f>
        <v>978</v>
      </c>
      <c r="E2948" t="s">
        <v>98</v>
      </c>
      <c r="F2948" s="7">
        <v>3653.4117047670229</v>
      </c>
      <c r="G2948" t="str">
        <f>VLOOKUP(мпф1[[#This Row],[артикул]],[1]!Таблица213[[code]:[упаковка]],4,FALSE)</f>
        <v>ОХЛ</v>
      </c>
      <c r="H2948" t="str">
        <f>VLOOKUP(мпф1[[#This Row],[артикул]],[1]!Таблица213[[code]:[упаковка]],5,FALSE)</f>
        <v>тушка</v>
      </c>
      <c r="I2948" s="7" cm="1">
        <f t="array" ref="I2948">INDEX('[1]прайс ЗПП'!$A$1:$D$1080,MATCH(1,(мпф1[[#This Row],[артикул]]='[1]прайс ЗПП'!$B$1:$B$1080)*(мпф1[[#This Row],[Source.Name.1]]='[1]прайс ЗПП'!$A$1:$A$1080),0),4)</f>
        <v>646.4431910393082</v>
      </c>
      <c r="J2948" s="7">
        <f>мпф1[[#This Row],[цена]]*мпф1[[#This Row],[объем]]</f>
        <v>2361723.1206099531</v>
      </c>
      <c r="K2948" s="7">
        <v>996</v>
      </c>
      <c r="L2948" t="s">
        <v>187</v>
      </c>
    </row>
    <row r="2949" spans="1:12" x14ac:dyDescent="0.35">
      <c r="A2949" t="s">
        <v>153</v>
      </c>
      <c r="B2949" t="s">
        <v>97</v>
      </c>
      <c r="C2949" t="s">
        <v>97</v>
      </c>
      <c r="D2949">
        <f>VLOOKUP(мпф1[[#This Row],[Номенклатура]],[1]!Таблица213[[product_name]:[упаковка]],7,FALSE)</f>
        <v>982</v>
      </c>
      <c r="E2949" t="s">
        <v>100</v>
      </c>
      <c r="F2949" s="7">
        <v>5227.3740231320971</v>
      </c>
      <c r="G2949" t="str">
        <f>VLOOKUP(мпф1[[#This Row],[артикул]],[1]!Таблица213[[code]:[упаковка]],4,FALSE)</f>
        <v>ОХЛ</v>
      </c>
      <c r="H2949" t="str">
        <f>VLOOKUP(мпф1[[#This Row],[артикул]],[1]!Таблица213[[code]:[упаковка]],5,FALSE)</f>
        <v>филе</v>
      </c>
      <c r="I2949" s="7" cm="1">
        <f t="array" ref="I2949">INDEX('[1]прайс ЗПП'!$A$1:$D$1080,MATCH(1,(мпф1[[#This Row],[артикул]]='[1]прайс ЗПП'!$B$1:$B$1080)*(мпф1[[#This Row],[Source.Name.1]]='[1]прайс ЗПП'!$A$1:$A$1080),0),4)</f>
        <v>671.84727062532841</v>
      </c>
      <c r="J2949" s="7">
        <f>мпф1[[#This Row],[цена]]*мпф1[[#This Row],[объем]]</f>
        <v>3511996.9699790417</v>
      </c>
      <c r="K2949" s="7">
        <v>502.35999999999996</v>
      </c>
      <c r="L2949" t="s">
        <v>187</v>
      </c>
    </row>
    <row r="2950" spans="1:12" x14ac:dyDescent="0.35">
      <c r="A2950" t="s">
        <v>153</v>
      </c>
      <c r="B2950" t="s">
        <v>97</v>
      </c>
      <c r="C2950" t="s">
        <v>97</v>
      </c>
      <c r="D2950">
        <f>VLOOKUP(мпф1[[#This Row],[Номенклатура]],[1]!Таблица213[[product_name]:[упаковка]],7,FALSE)</f>
        <v>978</v>
      </c>
      <c r="E2950" t="s">
        <v>98</v>
      </c>
      <c r="F2950" s="7">
        <v>7321.9827942011289</v>
      </c>
      <c r="G2950" t="str">
        <f>VLOOKUP(мпф1[[#This Row],[артикул]],[1]!Таблица213[[code]:[упаковка]],4,FALSE)</f>
        <v>ОХЛ</v>
      </c>
      <c r="H2950" t="str">
        <f>VLOOKUP(мпф1[[#This Row],[артикул]],[1]!Таблица213[[code]:[упаковка]],5,FALSE)</f>
        <v>тушка</v>
      </c>
      <c r="I2950" s="7" cm="1">
        <f t="array" ref="I2950">INDEX('[1]прайс ЗПП'!$A$1:$D$1080,MATCH(1,(мпф1[[#This Row],[артикул]]='[1]прайс ЗПП'!$B$1:$B$1080)*(мпф1[[#This Row],[Source.Name.1]]='[1]прайс ЗПП'!$A$1:$A$1080),0),4)</f>
        <v>646.4431910393082</v>
      </c>
      <c r="J2950" s="7">
        <f>мпф1[[#This Row],[цена]]*мпф1[[#This Row],[объем]]</f>
        <v>4733245.9222182883</v>
      </c>
      <c r="K2950" s="7">
        <v>493.2</v>
      </c>
      <c r="L2950" t="s">
        <v>187</v>
      </c>
    </row>
    <row r="2951" spans="1:12" x14ac:dyDescent="0.35">
      <c r="A2951" t="s">
        <v>153</v>
      </c>
      <c r="B2951" t="s">
        <v>97</v>
      </c>
      <c r="C2951" t="s">
        <v>97</v>
      </c>
      <c r="D2951">
        <f>VLOOKUP(мпф1[[#This Row],[Номенклатура]],[1]!Таблица213[[product_name]:[упаковка]],7,FALSE)</f>
        <v>982</v>
      </c>
      <c r="E2951" t="s">
        <v>100</v>
      </c>
      <c r="F2951" s="7">
        <v>2613.6870115660486</v>
      </c>
      <c r="G2951" t="str">
        <f>VLOOKUP(мпф1[[#This Row],[артикул]],[1]!Таблица213[[code]:[упаковка]],4,FALSE)</f>
        <v>ОХЛ</v>
      </c>
      <c r="H2951" t="str">
        <f>VLOOKUP(мпф1[[#This Row],[артикул]],[1]!Таблица213[[code]:[упаковка]],5,FALSE)</f>
        <v>филе</v>
      </c>
      <c r="I2951" s="7" cm="1">
        <f t="array" ref="I2951">INDEX('[1]прайс ЗПП'!$A$1:$D$1080,MATCH(1,(мпф1[[#This Row],[артикул]]='[1]прайс ЗПП'!$B$1:$B$1080)*(мпф1[[#This Row],[Source.Name.1]]='[1]прайс ЗПП'!$A$1:$A$1080),0),4)</f>
        <v>671.84727062532841</v>
      </c>
      <c r="J2951" s="7">
        <f>мпф1[[#This Row],[цена]]*мпф1[[#This Row],[объем]]</f>
        <v>1755998.4849895209</v>
      </c>
      <c r="K2951" s="7">
        <v>2000</v>
      </c>
      <c r="L2951" t="s">
        <v>187</v>
      </c>
    </row>
    <row r="2952" spans="1:12" x14ac:dyDescent="0.35">
      <c r="A2952" t="s">
        <v>153</v>
      </c>
      <c r="B2952" t="s">
        <v>97</v>
      </c>
      <c r="C2952" t="s">
        <v>97</v>
      </c>
      <c r="D2952">
        <f>VLOOKUP(мпф1[[#This Row],[Номенклатура]],[1]!Таблица213[[product_name]:[упаковка]],7,FALSE)</f>
        <v>982</v>
      </c>
      <c r="E2952" t="s">
        <v>100</v>
      </c>
      <c r="F2952" s="7">
        <v>15682.122069396293</v>
      </c>
      <c r="G2952" t="str">
        <f>VLOOKUP(мпф1[[#This Row],[артикул]],[1]!Таблица213[[code]:[упаковка]],4,FALSE)</f>
        <v>ОХЛ</v>
      </c>
      <c r="H2952" t="str">
        <f>VLOOKUP(мпф1[[#This Row],[артикул]],[1]!Таблица213[[code]:[упаковка]],5,FALSE)</f>
        <v>филе</v>
      </c>
      <c r="I2952" s="7" cm="1">
        <f t="array" ref="I2952">INDEX('[1]прайс ЗПП'!$A$1:$D$1080,MATCH(1,(мпф1[[#This Row],[артикул]]='[1]прайс ЗПП'!$B$1:$B$1080)*(мпф1[[#This Row],[Source.Name.1]]='[1]прайс ЗПП'!$A$1:$A$1080),0),4)</f>
        <v>671.84727062532841</v>
      </c>
      <c r="J2952" s="7">
        <f>мпф1[[#This Row],[цена]]*мпф1[[#This Row],[объем]]</f>
        <v>10535990.909937127</v>
      </c>
      <c r="K2952" s="7">
        <v>504</v>
      </c>
      <c r="L2952" t="s">
        <v>187</v>
      </c>
    </row>
    <row r="2953" spans="1:12" x14ac:dyDescent="0.35">
      <c r="A2953" t="s">
        <v>153</v>
      </c>
      <c r="B2953" t="s">
        <v>97</v>
      </c>
      <c r="C2953" t="s">
        <v>97</v>
      </c>
      <c r="D2953">
        <f>VLOOKUP(мпф1[[#This Row],[Номенклатура]],[1]!Таблица213[[product_name]:[упаковка]],7,FALSE)</f>
        <v>984</v>
      </c>
      <c r="E2953" t="s">
        <v>101</v>
      </c>
      <c r="F2953" s="7">
        <v>7319.0554647481749</v>
      </c>
      <c r="G2953" t="str">
        <f>VLOOKUP(мпф1[[#This Row],[артикул]],[1]!Таблица213[[code]:[упаковка]],4,FALSE)</f>
        <v>ОХЛ</v>
      </c>
      <c r="H2953" t="str">
        <f>VLOOKUP(мпф1[[#This Row],[артикул]],[1]!Таблица213[[code]:[упаковка]],5,FALSE)</f>
        <v>четвертина</v>
      </c>
      <c r="I2953" s="7" cm="1">
        <f t="array" ref="I2953">INDEX('[1]прайс ЗПП'!$A$1:$D$1080,MATCH(1,(мпф1[[#This Row],[артикул]]='[1]прайс ЗПП'!$B$1:$B$1080)*(мпф1[[#This Row],[Source.Name.1]]='[1]прайс ЗПП'!$A$1:$A$1080),0),4)</f>
        <v>600.78817158770698</v>
      </c>
      <c r="J2953" s="7">
        <f>мпф1[[#This Row],[цена]]*мпф1[[#This Row],[объем]]</f>
        <v>4397201.9504150711</v>
      </c>
      <c r="K2953" s="7">
        <v>3000.2999999999997</v>
      </c>
      <c r="L2953" t="s">
        <v>187</v>
      </c>
    </row>
    <row r="2954" spans="1:12" x14ac:dyDescent="0.35">
      <c r="A2954" t="s">
        <v>153</v>
      </c>
      <c r="B2954" t="s">
        <v>97</v>
      </c>
      <c r="C2954" t="s">
        <v>97</v>
      </c>
      <c r="D2954">
        <f>VLOOKUP(мпф1[[#This Row],[Номенклатура]],[1]!Таблица213[[product_name]:[упаковка]],7,FALSE)</f>
        <v>1614</v>
      </c>
      <c r="E2954" t="s">
        <v>205</v>
      </c>
      <c r="F2954" s="7">
        <v>15682.122069396293</v>
      </c>
      <c r="G2954" t="str">
        <f>VLOOKUP(мпф1[[#This Row],[артикул]],[1]!Таблица213[[code]:[упаковка]],4,FALSE)</f>
        <v>ОХЛ</v>
      </c>
      <c r="H2954" t="str">
        <f>VLOOKUP(мпф1[[#This Row],[артикул]],[1]!Таблица213[[code]:[упаковка]],5,FALSE)</f>
        <v>бедро</v>
      </c>
      <c r="I2954" s="7" cm="1">
        <f t="array" ref="I2954">INDEX('[1]прайс ЗПП'!$A$1:$D$1080,MATCH(1,(мпф1[[#This Row],[артикул]]='[1]прайс ЗПП'!$B$1:$B$1080)*(мпф1[[#This Row],[Source.Name.1]]='[1]прайс ЗПП'!$A$1:$A$1080),0),4)</f>
        <v>519.45220438588228</v>
      </c>
      <c r="J2954" s="7">
        <f>мпф1[[#This Row],[цена]]*мпф1[[#This Row],[объем]]</f>
        <v>8146112.8783963984</v>
      </c>
      <c r="K2954" s="7">
        <v>500</v>
      </c>
      <c r="L2954" t="s">
        <v>187</v>
      </c>
    </row>
    <row r="2955" spans="1:12" x14ac:dyDescent="0.35">
      <c r="A2955" t="s">
        <v>153</v>
      </c>
      <c r="B2955" t="s">
        <v>97</v>
      </c>
      <c r="C2955" t="s">
        <v>97</v>
      </c>
      <c r="D2955">
        <f>VLOOKUP(мпф1[[#This Row],[Номенклатура]],[1]!Таблица213[[product_name]:[упаковка]],7,FALSE)</f>
        <v>978</v>
      </c>
      <c r="E2955" t="s">
        <v>98</v>
      </c>
      <c r="F2955" s="7">
        <v>15674.803745763908</v>
      </c>
      <c r="G2955" t="str">
        <f>VLOOKUP(мпф1[[#This Row],[артикул]],[1]!Таблица213[[code]:[упаковка]],4,FALSE)</f>
        <v>ОХЛ</v>
      </c>
      <c r="H2955" t="str">
        <f>VLOOKUP(мпф1[[#This Row],[артикул]],[1]!Таблица213[[code]:[упаковка]],5,FALSE)</f>
        <v>тушка</v>
      </c>
      <c r="I2955" s="7" cm="1">
        <f t="array" ref="I2955">INDEX('[1]прайс ЗПП'!$A$1:$D$1080,MATCH(1,(мпф1[[#This Row],[артикул]]='[1]прайс ЗПП'!$B$1:$B$1080)*(мпф1[[#This Row],[Source.Name.1]]='[1]прайс ЗПП'!$A$1:$A$1080),0),4)</f>
        <v>646.4431910393082</v>
      </c>
      <c r="J2955" s="7">
        <f>мпф1[[#This Row],[цена]]*мпф1[[#This Row],[объем]]</f>
        <v>10132870.152326522</v>
      </c>
      <c r="K2955" s="7">
        <v>1000</v>
      </c>
      <c r="L2955" t="s">
        <v>187</v>
      </c>
    </row>
    <row r="2956" spans="1:12" x14ac:dyDescent="0.35">
      <c r="A2956" t="s">
        <v>153</v>
      </c>
      <c r="B2956" t="s">
        <v>97</v>
      </c>
      <c r="C2956" t="s">
        <v>97</v>
      </c>
      <c r="D2956">
        <f>VLOOKUP(мпф1[[#This Row],[Номенклатура]],[1]!Таблица213[[product_name]:[упаковка]],7,FALSE)</f>
        <v>984</v>
      </c>
      <c r="E2956" t="s">
        <v>101</v>
      </c>
      <c r="F2956" s="7">
        <v>1561.2075257486322</v>
      </c>
      <c r="G2956" t="str">
        <f>VLOOKUP(мпф1[[#This Row],[артикул]],[1]!Таблица213[[code]:[упаковка]],4,FALSE)</f>
        <v>ОХЛ</v>
      </c>
      <c r="H2956" t="str">
        <f>VLOOKUP(мпф1[[#This Row],[артикул]],[1]!Таблица213[[code]:[упаковка]],5,FALSE)</f>
        <v>четвертина</v>
      </c>
      <c r="I2956" s="7" cm="1">
        <f t="array" ref="I2956">INDEX('[1]прайс ЗПП'!$A$1:$D$1080,MATCH(1,(мпф1[[#This Row],[артикул]]='[1]прайс ЗПП'!$B$1:$B$1080)*(мпф1[[#This Row],[Source.Name.1]]='[1]прайс ЗПП'!$A$1:$A$1080),0),4)</f>
        <v>600.78817158770698</v>
      </c>
      <c r="J2956" s="7">
        <f>мпф1[[#This Row],[цена]]*мпф1[[#This Row],[объем]]</f>
        <v>937955.01486348873</v>
      </c>
      <c r="K2956" s="7">
        <v>2000.1999999999998</v>
      </c>
      <c r="L2956" t="s">
        <v>187</v>
      </c>
    </row>
    <row r="2957" spans="1:12" x14ac:dyDescent="0.35">
      <c r="A2957" t="s">
        <v>153</v>
      </c>
      <c r="B2957" t="s">
        <v>97</v>
      </c>
      <c r="C2957" t="s">
        <v>97</v>
      </c>
      <c r="D2957">
        <f>VLOOKUP(мпф1[[#This Row],[Номенклатура]],[1]!Таблица213[[product_name]:[упаковка]],7,FALSE)</f>
        <v>978</v>
      </c>
      <c r="E2957" t="s">
        <v>98</v>
      </c>
      <c r="F2957" s="7">
        <v>4183.9901681149313</v>
      </c>
      <c r="G2957" t="str">
        <f>VLOOKUP(мпф1[[#This Row],[артикул]],[1]!Таблица213[[code]:[упаковка]],4,FALSE)</f>
        <v>ОХЛ</v>
      </c>
      <c r="H2957" t="str">
        <f>VLOOKUP(мпф1[[#This Row],[артикул]],[1]!Таблица213[[code]:[упаковка]],5,FALSE)</f>
        <v>тушка</v>
      </c>
      <c r="I2957" s="7" cm="1">
        <f t="array" ref="I2957">INDEX('[1]прайс ЗПП'!$A$1:$D$1080,MATCH(1,(мпф1[[#This Row],[артикул]]='[1]прайс ЗПП'!$B$1:$B$1080)*(мпф1[[#This Row],[Source.Name.1]]='[1]прайс ЗПП'!$A$1:$A$1080),0),4)</f>
        <v>646.4431910393082</v>
      </c>
      <c r="J2957" s="7">
        <f>мпф1[[#This Row],[цена]]*мпф1[[#This Row],[объем]]</f>
        <v>2704711.9555533077</v>
      </c>
      <c r="K2957" s="7">
        <v>502.35999999999996</v>
      </c>
      <c r="L2957" t="s">
        <v>187</v>
      </c>
    </row>
    <row r="2958" spans="1:12" x14ac:dyDescent="0.35">
      <c r="A2958" t="s">
        <v>153</v>
      </c>
      <c r="B2958" t="s">
        <v>97</v>
      </c>
      <c r="C2958" t="s">
        <v>97</v>
      </c>
      <c r="D2958">
        <f>VLOOKUP(мпф1[[#This Row],[Номенклатура]],[1]!Таблица213[[product_name]:[упаковка]],7,FALSE)</f>
        <v>1615</v>
      </c>
      <c r="E2958" t="s">
        <v>204</v>
      </c>
      <c r="F2958" s="7">
        <v>1568.2122069396294</v>
      </c>
      <c r="G2958" t="str">
        <f>VLOOKUP(мпф1[[#This Row],[артикул]],[1]!Таблица213[[code]:[упаковка]],4,FALSE)</f>
        <v>ОХЛ</v>
      </c>
      <c r="H2958" t="str">
        <f>VLOOKUP(мпф1[[#This Row],[артикул]],[1]!Таблица213[[code]:[упаковка]],5,FALSE)</f>
        <v>голень</v>
      </c>
      <c r="I2958" s="7" cm="1">
        <f t="array" ref="I2958">INDEX('[1]прайс ЗПП'!$A$1:$D$1080,MATCH(1,(мпф1[[#This Row],[артикул]]='[1]прайс ЗПП'!$B$1:$B$1080)*(мпф1[[#This Row],[Source.Name.1]]='[1]прайс ЗПП'!$A$1:$A$1080),0),4)</f>
        <v>519.45220438588228</v>
      </c>
      <c r="J2958" s="7">
        <f>мпф1[[#This Row],[цена]]*мпф1[[#This Row],[объем]]</f>
        <v>814611.28783963993</v>
      </c>
      <c r="K2958" s="7">
        <v>493.2</v>
      </c>
      <c r="L2958" t="s">
        <v>187</v>
      </c>
    </row>
    <row r="2959" spans="1:12" x14ac:dyDescent="0.35">
      <c r="A2959" t="s">
        <v>153</v>
      </c>
      <c r="B2959" t="s">
        <v>97</v>
      </c>
      <c r="C2959" t="s">
        <v>97</v>
      </c>
      <c r="D2959">
        <f>VLOOKUP(мпф1[[#This Row],[Номенклатура]],[1]!Таблица213[[product_name]:[упаковка]],7,FALSE)</f>
        <v>982</v>
      </c>
      <c r="E2959" t="s">
        <v>100</v>
      </c>
      <c r="F2959" s="7">
        <v>2090.9496092528389</v>
      </c>
      <c r="G2959" t="str">
        <f>VLOOKUP(мпф1[[#This Row],[артикул]],[1]!Таблица213[[code]:[упаковка]],4,FALSE)</f>
        <v>ОХЛ</v>
      </c>
      <c r="H2959" t="str">
        <f>VLOOKUP(мпф1[[#This Row],[артикул]],[1]!Таблица213[[code]:[упаковка]],5,FALSE)</f>
        <v>филе</v>
      </c>
      <c r="I2959" s="7" cm="1">
        <f t="array" ref="I2959">INDEX('[1]прайс ЗПП'!$A$1:$D$1080,MATCH(1,(мпф1[[#This Row],[артикул]]='[1]прайс ЗПП'!$B$1:$B$1080)*(мпф1[[#This Row],[Source.Name.1]]='[1]прайс ЗПП'!$A$1:$A$1080),0),4)</f>
        <v>671.84727062532841</v>
      </c>
      <c r="J2959" s="7">
        <f>мпф1[[#This Row],[цена]]*мпф1[[#This Row],[объем]]</f>
        <v>1404798.7879916166</v>
      </c>
      <c r="K2959" s="7">
        <v>2000</v>
      </c>
      <c r="L2959" t="s">
        <v>187</v>
      </c>
    </row>
    <row r="2960" spans="1:12" x14ac:dyDescent="0.35">
      <c r="A2960" t="s">
        <v>153</v>
      </c>
      <c r="B2960" t="s">
        <v>97</v>
      </c>
      <c r="C2960" t="s">
        <v>97</v>
      </c>
      <c r="D2960">
        <f>VLOOKUP(мпф1[[#This Row],[Номенклатура]],[1]!Таблица213[[product_name]:[упаковка]],7,FALSE)</f>
        <v>1614</v>
      </c>
      <c r="E2960" t="s">
        <v>205</v>
      </c>
      <c r="F2960" s="7">
        <v>526.9193015317154</v>
      </c>
      <c r="G2960" t="str">
        <f>VLOOKUP(мпф1[[#This Row],[артикул]],[1]!Таблица213[[code]:[упаковка]],4,FALSE)</f>
        <v>ОХЛ</v>
      </c>
      <c r="H2960" t="str">
        <f>VLOOKUP(мпф1[[#This Row],[артикул]],[1]!Таблица213[[code]:[упаковка]],5,FALSE)</f>
        <v>бедро</v>
      </c>
      <c r="I2960" s="7" cm="1">
        <f t="array" ref="I2960">INDEX('[1]прайс ЗПП'!$A$1:$D$1080,MATCH(1,(мпф1[[#This Row],[артикул]]='[1]прайс ЗПП'!$B$1:$B$1080)*(мпф1[[#This Row],[Source.Name.1]]='[1]прайс ЗПП'!$A$1:$A$1080),0),4)</f>
        <v>519.45220438588228</v>
      </c>
      <c r="J2960" s="7">
        <f>мпф1[[#This Row],[цена]]*мпф1[[#This Row],[объем]]</f>
        <v>273709.39271411899</v>
      </c>
      <c r="K2960" s="7">
        <v>2000</v>
      </c>
      <c r="L2960" t="s">
        <v>187</v>
      </c>
    </row>
    <row r="2961" spans="1:12" x14ac:dyDescent="0.35">
      <c r="A2961" t="s">
        <v>153</v>
      </c>
      <c r="B2961" t="s">
        <v>97</v>
      </c>
      <c r="C2961" t="s">
        <v>97</v>
      </c>
      <c r="D2961">
        <f>VLOOKUP(мпф1[[#This Row],[Номенклатура]],[1]!Таблица213[[product_name]:[упаковка]],7,FALSE)</f>
        <v>984</v>
      </c>
      <c r="E2961" t="s">
        <v>101</v>
      </c>
      <c r="F2961" s="7">
        <v>515.6281736417501</v>
      </c>
      <c r="G2961" t="str">
        <f>VLOOKUP(мпф1[[#This Row],[артикул]],[1]!Таблица213[[code]:[упаковка]],4,FALSE)</f>
        <v>ОХЛ</v>
      </c>
      <c r="H2961" t="str">
        <f>VLOOKUP(мпф1[[#This Row],[артикул]],[1]!Таблица213[[code]:[упаковка]],5,FALSE)</f>
        <v>четвертина</v>
      </c>
      <c r="I2961" s="7" cm="1">
        <f t="array" ref="I2961">INDEX('[1]прайс ЗПП'!$A$1:$D$1080,MATCH(1,(мпф1[[#This Row],[артикул]]='[1]прайс ЗПП'!$B$1:$B$1080)*(мпф1[[#This Row],[Source.Name.1]]='[1]прайс ЗПП'!$A$1:$A$1080),0),4)</f>
        <v>600.78817158770698</v>
      </c>
      <c r="J2961" s="7">
        <f>мпф1[[#This Row],[цена]]*мпф1[[#This Row],[объем]]</f>
        <v>309783.30766133574</v>
      </c>
      <c r="K2961" s="7">
        <v>205.5</v>
      </c>
      <c r="L2961" t="s">
        <v>187</v>
      </c>
    </row>
    <row r="2962" spans="1:12" x14ac:dyDescent="0.35">
      <c r="A2962" t="s">
        <v>153</v>
      </c>
      <c r="B2962" t="s">
        <v>97</v>
      </c>
      <c r="C2962" t="s">
        <v>97</v>
      </c>
      <c r="D2962">
        <f>VLOOKUP(мпф1[[#This Row],[Номенклатура]],[1]!Таблица213[[product_name]:[упаковка]],7,FALSE)</f>
        <v>1614</v>
      </c>
      <c r="E2962" t="s">
        <v>205</v>
      </c>
      <c r="F2962" s="7">
        <v>1041.2929054079138</v>
      </c>
      <c r="G2962" t="str">
        <f>VLOOKUP(мпф1[[#This Row],[артикул]],[1]!Таблица213[[code]:[упаковка]],4,FALSE)</f>
        <v>ОХЛ</v>
      </c>
      <c r="H2962" t="str">
        <f>VLOOKUP(мпф1[[#This Row],[артикул]],[1]!Таблица213[[code]:[упаковка]],5,FALSE)</f>
        <v>бедро</v>
      </c>
      <c r="I2962" s="7" cm="1">
        <f t="array" ref="I2962">INDEX('[1]прайс ЗПП'!$A$1:$D$1080,MATCH(1,(мпф1[[#This Row],[артикул]]='[1]прайс ЗПП'!$B$1:$B$1080)*(мпф1[[#This Row],[Source.Name.1]]='[1]прайс ЗПП'!$A$1:$A$1080),0),4)</f>
        <v>519.45220438588228</v>
      </c>
      <c r="J2962" s="7">
        <f>мпф1[[#This Row],[цена]]*мпф1[[#This Row],[объем]]</f>
        <v>540901.89512552088</v>
      </c>
      <c r="K2962" s="7">
        <v>797.5</v>
      </c>
      <c r="L2962" t="s">
        <v>187</v>
      </c>
    </row>
    <row r="2963" spans="1:12" x14ac:dyDescent="0.35">
      <c r="A2963" t="s">
        <v>153</v>
      </c>
      <c r="B2963" t="s">
        <v>97</v>
      </c>
      <c r="C2963" t="s">
        <v>97</v>
      </c>
      <c r="D2963">
        <f>VLOOKUP(мпф1[[#This Row],[Номенклатура]],[1]!Таблица213[[product_name]:[упаковка]],7,FALSE)</f>
        <v>981</v>
      </c>
      <c r="E2963" t="s">
        <v>203</v>
      </c>
      <c r="F2963" s="7">
        <v>262.60236142606402</v>
      </c>
      <c r="G2963" t="str">
        <f>VLOOKUP(мпф1[[#This Row],[артикул]],[1]!Таблица213[[code]:[упаковка]],4,FALSE)</f>
        <v>ОХЛ</v>
      </c>
      <c r="H2963" t="str">
        <f>VLOOKUP(мпф1[[#This Row],[артикул]],[1]!Таблица213[[code]:[упаковка]],5,FALSE)</f>
        <v>крыло</v>
      </c>
      <c r="I2963" s="7" cm="1">
        <f t="array" ref="I2963">INDEX('[1]прайс ЗПП'!$A$1:$D$1080,MATCH(1,(мпф1[[#This Row],[артикул]]='[1]прайс ЗПП'!$B$1:$B$1080)*(мпф1[[#This Row],[Source.Name.1]]='[1]прайс ЗПП'!$A$1:$A$1080),0),4)</f>
        <v>646.29216000000019</v>
      </c>
      <c r="J2963" s="7">
        <f>мпф1[[#This Row],[цена]]*мпф1[[#This Row],[объем]]</f>
        <v>169717.84738715165</v>
      </c>
      <c r="K2963" s="7">
        <v>2000.1999999999998</v>
      </c>
      <c r="L2963" t="s">
        <v>187</v>
      </c>
    </row>
    <row r="2964" spans="1:12" x14ac:dyDescent="0.35">
      <c r="A2964" t="s">
        <v>153</v>
      </c>
      <c r="B2964" t="s">
        <v>97</v>
      </c>
      <c r="C2964" t="s">
        <v>97</v>
      </c>
      <c r="D2964">
        <f>VLOOKUP(мпф1[[#This Row],[Номенклатура]],[1]!Таблица213[[product_name]:[упаковка]],7,FALSE)</f>
        <v>984</v>
      </c>
      <c r="E2964" t="s">
        <v>101</v>
      </c>
      <c r="F2964" s="7">
        <v>515.6281736417501</v>
      </c>
      <c r="G2964" t="str">
        <f>VLOOKUP(мпф1[[#This Row],[артикул]],[1]!Таблица213[[code]:[упаковка]],4,FALSE)</f>
        <v>ОХЛ</v>
      </c>
      <c r="H2964" t="str">
        <f>VLOOKUP(мпф1[[#This Row],[артикул]],[1]!Таблица213[[code]:[упаковка]],5,FALSE)</f>
        <v>четвертина</v>
      </c>
      <c r="I2964" s="7" cm="1">
        <f t="array" ref="I2964">INDEX('[1]прайс ЗПП'!$A$1:$D$1080,MATCH(1,(мпф1[[#This Row],[артикул]]='[1]прайс ЗПП'!$B$1:$B$1080)*(мпф1[[#This Row],[Source.Name.1]]='[1]прайс ЗПП'!$A$1:$A$1080),0),4)</f>
        <v>600.78817158770698</v>
      </c>
      <c r="J2964" s="7">
        <f>мпф1[[#This Row],[цена]]*мпф1[[#This Row],[объем]]</f>
        <v>309783.30766133574</v>
      </c>
      <c r="K2964" s="7">
        <v>2000</v>
      </c>
      <c r="L2964" t="s">
        <v>187</v>
      </c>
    </row>
    <row r="2965" spans="1:12" x14ac:dyDescent="0.35">
      <c r="A2965" t="s">
        <v>153</v>
      </c>
      <c r="B2965" t="s">
        <v>97</v>
      </c>
      <c r="C2965" t="s">
        <v>97</v>
      </c>
      <c r="D2965">
        <f>VLOOKUP(мпф1[[#This Row],[Номенклатура]],[1]!Таблица213[[product_name]:[упаковка]],7,FALSE)</f>
        <v>982</v>
      </c>
      <c r="E2965" t="s">
        <v>100</v>
      </c>
      <c r="F2965" s="7">
        <v>2090.9496092528389</v>
      </c>
      <c r="G2965" t="str">
        <f>VLOOKUP(мпф1[[#This Row],[артикул]],[1]!Таблица213[[code]:[упаковка]],4,FALSE)</f>
        <v>ОХЛ</v>
      </c>
      <c r="H2965" t="str">
        <f>VLOOKUP(мпф1[[#This Row],[артикул]],[1]!Таблица213[[code]:[упаковка]],5,FALSE)</f>
        <v>филе</v>
      </c>
      <c r="I2965" s="7" cm="1">
        <f t="array" ref="I2965">INDEX('[1]прайс ЗПП'!$A$1:$D$1080,MATCH(1,(мпф1[[#This Row],[артикул]]='[1]прайс ЗПП'!$B$1:$B$1080)*(мпф1[[#This Row],[Source.Name.1]]='[1]прайс ЗПП'!$A$1:$A$1080),0),4)</f>
        <v>671.84727062532841</v>
      </c>
      <c r="J2965" s="7">
        <f>мпф1[[#This Row],[цена]]*мпф1[[#This Row],[объем]]</f>
        <v>1404798.7879916166</v>
      </c>
      <c r="K2965" s="7">
        <v>6000.5999999999995</v>
      </c>
      <c r="L2965" t="s">
        <v>187</v>
      </c>
    </row>
    <row r="2966" spans="1:12" x14ac:dyDescent="0.35">
      <c r="A2966" t="s">
        <v>153</v>
      </c>
      <c r="B2966" t="s">
        <v>97</v>
      </c>
      <c r="C2966" t="s">
        <v>97</v>
      </c>
      <c r="D2966">
        <f>VLOOKUP(мпф1[[#This Row],[Номенклатура]],[1]!Таблица213[[product_name]:[упаковка]],7,FALSE)</f>
        <v>1615</v>
      </c>
      <c r="E2966" t="s">
        <v>204</v>
      </c>
      <c r="F2966" s="7">
        <v>526.9193015317154</v>
      </c>
      <c r="G2966" t="str">
        <f>VLOOKUP(мпф1[[#This Row],[артикул]],[1]!Таблица213[[code]:[упаковка]],4,FALSE)</f>
        <v>ОХЛ</v>
      </c>
      <c r="H2966" t="str">
        <f>VLOOKUP(мпф1[[#This Row],[артикул]],[1]!Таблица213[[code]:[упаковка]],5,FALSE)</f>
        <v>голень</v>
      </c>
      <c r="I2966" s="7" cm="1">
        <f t="array" ref="I2966">INDEX('[1]прайс ЗПП'!$A$1:$D$1080,MATCH(1,(мпф1[[#This Row],[артикул]]='[1]прайс ЗПП'!$B$1:$B$1080)*(мпф1[[#This Row],[Source.Name.1]]='[1]прайс ЗПП'!$A$1:$A$1080),0),4)</f>
        <v>519.45220438588228</v>
      </c>
      <c r="J2966" s="7">
        <f>мпф1[[#This Row],[цена]]*мпф1[[#This Row],[объем]]</f>
        <v>273709.39271411899</v>
      </c>
      <c r="K2966" s="7">
        <v>3993.7619999999997</v>
      </c>
      <c r="L2966" t="s">
        <v>187</v>
      </c>
    </row>
    <row r="2967" spans="1:12" x14ac:dyDescent="0.35">
      <c r="A2967" t="s">
        <v>153</v>
      </c>
      <c r="B2967" t="s">
        <v>97</v>
      </c>
      <c r="C2967" t="s">
        <v>97</v>
      </c>
      <c r="D2967">
        <f>VLOOKUP(мпф1[[#This Row],[Номенклатура]],[1]!Таблица213[[product_name]:[упаковка]],7,FALSE)</f>
        <v>984</v>
      </c>
      <c r="E2967" t="s">
        <v>101</v>
      </c>
      <c r="F2967" s="7">
        <v>3136.7380563206461</v>
      </c>
      <c r="G2967" t="str">
        <f>VLOOKUP(мпф1[[#This Row],[артикул]],[1]!Таблица213[[code]:[упаковка]],4,FALSE)</f>
        <v>ОХЛ</v>
      </c>
      <c r="H2967" t="str">
        <f>VLOOKUP(мпф1[[#This Row],[артикул]],[1]!Таблица213[[code]:[упаковка]],5,FALSE)</f>
        <v>четвертина</v>
      </c>
      <c r="I2967" s="7" cm="1">
        <f t="array" ref="I2967">INDEX('[1]прайс ЗПП'!$A$1:$D$1080,MATCH(1,(мпф1[[#This Row],[артикул]]='[1]прайс ЗПП'!$B$1:$B$1080)*(мпф1[[#This Row],[Source.Name.1]]='[1]прайс ЗПП'!$A$1:$A$1080),0),4)</f>
        <v>600.78817158770698</v>
      </c>
      <c r="J2967" s="7">
        <f>мпф1[[#This Row],[цена]]*мпф1[[#This Row],[объем]]</f>
        <v>1884515.1216064589</v>
      </c>
      <c r="K2967" s="7">
        <v>20002</v>
      </c>
      <c r="L2967" t="s">
        <v>187</v>
      </c>
    </row>
    <row r="2968" spans="1:12" x14ac:dyDescent="0.35">
      <c r="A2968" t="s">
        <v>153</v>
      </c>
      <c r="B2968" t="s">
        <v>97</v>
      </c>
      <c r="C2968" t="s">
        <v>97</v>
      </c>
      <c r="D2968">
        <f>VLOOKUP(мпф1[[#This Row],[Номенклатура]],[1]!Таблица213[[product_name]:[упаковка]],7,FALSE)</f>
        <v>982</v>
      </c>
      <c r="E2968" t="s">
        <v>100</v>
      </c>
      <c r="F2968" s="7">
        <v>365.9161816192468</v>
      </c>
      <c r="G2968" t="str">
        <f>VLOOKUP(мпф1[[#This Row],[артикул]],[1]!Таблица213[[code]:[упаковка]],4,FALSE)</f>
        <v>ОХЛ</v>
      </c>
      <c r="H2968" t="str">
        <f>VLOOKUP(мпф1[[#This Row],[артикул]],[1]!Таблица213[[code]:[упаковка]],5,FALSE)</f>
        <v>филе</v>
      </c>
      <c r="I2968" s="7" cm="1">
        <f t="array" ref="I2968">INDEX('[1]прайс ЗПП'!$A$1:$D$1080,MATCH(1,(мпф1[[#This Row],[артикул]]='[1]прайс ЗПП'!$B$1:$B$1080)*(мпф1[[#This Row],[Source.Name.1]]='[1]прайс ЗПП'!$A$1:$A$1080),0),4)</f>
        <v>671.84727062532841</v>
      </c>
      <c r="J2968" s="7">
        <f>мпф1[[#This Row],[цена]]*мпф1[[#This Row],[объем]]</f>
        <v>245839.78789853293</v>
      </c>
      <c r="K2968" s="7">
        <v>20000</v>
      </c>
      <c r="L2968" t="s">
        <v>187</v>
      </c>
    </row>
    <row r="2969" spans="1:12" x14ac:dyDescent="0.35">
      <c r="A2969" t="s">
        <v>153</v>
      </c>
      <c r="B2969" t="s">
        <v>97</v>
      </c>
      <c r="C2969" t="s">
        <v>97</v>
      </c>
      <c r="D2969">
        <f>VLOOKUP(мпф1[[#This Row],[Номенклатура]],[1]!Таблица213[[product_name]:[упаковка]],7,FALSE)</f>
        <v>982</v>
      </c>
      <c r="E2969" t="s">
        <v>100</v>
      </c>
      <c r="F2969" s="7">
        <v>1045.4748046264194</v>
      </c>
      <c r="G2969" t="str">
        <f>VLOOKUP(мпф1[[#This Row],[артикул]],[1]!Таблица213[[code]:[упаковка]],4,FALSE)</f>
        <v>ОХЛ</v>
      </c>
      <c r="H2969" t="str">
        <f>VLOOKUP(мпф1[[#This Row],[артикул]],[1]!Таблица213[[code]:[упаковка]],5,FALSE)</f>
        <v>филе</v>
      </c>
      <c r="I2969" s="7" cm="1">
        <f t="array" ref="I2969">INDEX('[1]прайс ЗПП'!$A$1:$D$1080,MATCH(1,(мпф1[[#This Row],[артикул]]='[1]прайс ЗПП'!$B$1:$B$1080)*(мпф1[[#This Row],[Source.Name.1]]='[1]прайс ЗПП'!$A$1:$A$1080),0),4)</f>
        <v>671.84727062532841</v>
      </c>
      <c r="J2969" s="7">
        <f>мпф1[[#This Row],[цена]]*мпф1[[#This Row],[объем]]</f>
        <v>702399.39399580832</v>
      </c>
      <c r="K2969" s="7">
        <v>14993</v>
      </c>
      <c r="L2969" t="s">
        <v>187</v>
      </c>
    </row>
    <row r="2970" spans="1:12" x14ac:dyDescent="0.35">
      <c r="A2970" t="s">
        <v>153</v>
      </c>
      <c r="B2970" t="s">
        <v>97</v>
      </c>
      <c r="C2970" t="s">
        <v>97</v>
      </c>
      <c r="D2970">
        <f>VLOOKUP(мпф1[[#This Row],[Номенклатура]],[1]!Таблица213[[product_name]:[упаковка]],7,FALSE)</f>
        <v>984</v>
      </c>
      <c r="E2970" t="s">
        <v>101</v>
      </c>
      <c r="F2970" s="7">
        <v>2091.1587042137639</v>
      </c>
      <c r="G2970" t="str">
        <f>VLOOKUP(мпф1[[#This Row],[артикул]],[1]!Таблица213[[code]:[упаковка]],4,FALSE)</f>
        <v>ОХЛ</v>
      </c>
      <c r="H2970" t="str">
        <f>VLOOKUP(мпф1[[#This Row],[артикул]],[1]!Таблица213[[code]:[упаковка]],5,FALSE)</f>
        <v>четвертина</v>
      </c>
      <c r="I2970" s="7" cm="1">
        <f t="array" ref="I2970">INDEX('[1]прайс ЗПП'!$A$1:$D$1080,MATCH(1,(мпф1[[#This Row],[артикул]]='[1]прайс ЗПП'!$B$1:$B$1080)*(мпф1[[#This Row],[Source.Name.1]]='[1]прайс ЗПП'!$A$1:$A$1080),0),4)</f>
        <v>600.78817158770698</v>
      </c>
      <c r="J2970" s="7">
        <f>мпф1[[#This Row],[цена]]*мпф1[[#This Row],[объем]]</f>
        <v>1256343.4144043059</v>
      </c>
      <c r="K2970" s="7">
        <v>6995.3629999999994</v>
      </c>
      <c r="L2970" t="s">
        <v>187</v>
      </c>
    </row>
    <row r="2971" spans="1:12" x14ac:dyDescent="0.35">
      <c r="A2971" t="s">
        <v>153</v>
      </c>
      <c r="B2971" t="s">
        <v>97</v>
      </c>
      <c r="C2971" t="s">
        <v>97</v>
      </c>
      <c r="D2971">
        <f>VLOOKUP(мпф1[[#This Row],[Номенклатура]],[1]!Таблица213[[product_name]:[упаковка]],7,FALSE)</f>
        <v>981</v>
      </c>
      <c r="E2971" t="s">
        <v>203</v>
      </c>
      <c r="F2971" s="7">
        <v>262.60236142606402</v>
      </c>
      <c r="G2971" t="str">
        <f>VLOOKUP(мпф1[[#This Row],[артикул]],[1]!Таблица213[[code]:[упаковка]],4,FALSE)</f>
        <v>ОХЛ</v>
      </c>
      <c r="H2971" t="str">
        <f>VLOOKUP(мпф1[[#This Row],[артикул]],[1]!Таблица213[[code]:[упаковка]],5,FALSE)</f>
        <v>крыло</v>
      </c>
      <c r="I2971" s="7" cm="1">
        <f t="array" ref="I2971">INDEX('[1]прайс ЗПП'!$A$1:$D$1080,MATCH(1,(мпф1[[#This Row],[артикул]]='[1]прайс ЗПП'!$B$1:$B$1080)*(мпф1[[#This Row],[Source.Name.1]]='[1]прайс ЗПП'!$A$1:$A$1080),0),4)</f>
        <v>646.29216000000019</v>
      </c>
      <c r="J2971" s="7">
        <f>мпф1[[#This Row],[цена]]*мпф1[[#This Row],[объем]]</f>
        <v>169717.84738715165</v>
      </c>
      <c r="K2971" s="7">
        <v>15000</v>
      </c>
      <c r="L2971" t="s">
        <v>187</v>
      </c>
    </row>
    <row r="2972" spans="1:12" x14ac:dyDescent="0.35">
      <c r="A2972" t="s">
        <v>153</v>
      </c>
      <c r="B2972" t="s">
        <v>97</v>
      </c>
      <c r="C2972" t="s">
        <v>97</v>
      </c>
      <c r="D2972">
        <f>VLOOKUP(мпф1[[#This Row],[Номенклатура]],[1]!Таблица213[[product_name]:[упаковка]],7,FALSE)</f>
        <v>984</v>
      </c>
      <c r="E2972" t="s">
        <v>101</v>
      </c>
      <c r="F2972" s="7">
        <v>515.6281736417501</v>
      </c>
      <c r="G2972" t="str">
        <f>VLOOKUP(мпф1[[#This Row],[артикул]],[1]!Таблица213[[code]:[упаковка]],4,FALSE)</f>
        <v>ОХЛ</v>
      </c>
      <c r="H2972" t="str">
        <f>VLOOKUP(мпф1[[#This Row],[артикул]],[1]!Таблица213[[code]:[упаковка]],5,FALSE)</f>
        <v>четвертина</v>
      </c>
      <c r="I2972" s="7" cm="1">
        <f t="array" ref="I2972">INDEX('[1]прайс ЗПП'!$A$1:$D$1080,MATCH(1,(мпф1[[#This Row],[артикул]]='[1]прайс ЗПП'!$B$1:$B$1080)*(мпф1[[#This Row],[Source.Name.1]]='[1]прайс ЗПП'!$A$1:$A$1080),0),4)</f>
        <v>600.78817158770698</v>
      </c>
      <c r="J2972" s="7">
        <f>мпф1[[#This Row],[цена]]*мпф1[[#This Row],[объем]]</f>
        <v>309783.30766133574</v>
      </c>
      <c r="K2972" s="7">
        <v>3000</v>
      </c>
      <c r="L2972" t="s">
        <v>187</v>
      </c>
    </row>
    <row r="2973" spans="1:12" x14ac:dyDescent="0.35">
      <c r="A2973" t="s">
        <v>153</v>
      </c>
      <c r="B2973" t="s">
        <v>97</v>
      </c>
      <c r="C2973" t="s">
        <v>97</v>
      </c>
      <c r="D2973">
        <f>VLOOKUP(мпф1[[#This Row],[Номенклатура]],[1]!Таблица213[[product_name]:[упаковка]],7,FALSE)</f>
        <v>982</v>
      </c>
      <c r="E2973" t="s">
        <v>100</v>
      </c>
      <c r="F2973" s="7">
        <v>2090.9496092528389</v>
      </c>
      <c r="G2973" t="str">
        <f>VLOOKUP(мпф1[[#This Row],[артикул]],[1]!Таблица213[[code]:[упаковка]],4,FALSE)</f>
        <v>ОХЛ</v>
      </c>
      <c r="H2973" t="str">
        <f>VLOOKUP(мпф1[[#This Row],[артикул]],[1]!Таблица213[[code]:[упаковка]],5,FALSE)</f>
        <v>филе</v>
      </c>
      <c r="I2973" s="7" cm="1">
        <f t="array" ref="I2973">INDEX('[1]прайс ЗПП'!$A$1:$D$1080,MATCH(1,(мпф1[[#This Row],[артикул]]='[1]прайс ЗПП'!$B$1:$B$1080)*(мпф1[[#This Row],[Source.Name.1]]='[1]прайс ЗПП'!$A$1:$A$1080),0),4)</f>
        <v>671.84727062532841</v>
      </c>
      <c r="J2973" s="7">
        <f>мпф1[[#This Row],[цена]]*мпф1[[#This Row],[объем]]</f>
        <v>1404798.7879916166</v>
      </c>
      <c r="K2973" s="7">
        <v>19995.5</v>
      </c>
      <c r="L2973" t="s">
        <v>187</v>
      </c>
    </row>
    <row r="2974" spans="1:12" x14ac:dyDescent="0.35">
      <c r="A2974" t="s">
        <v>153</v>
      </c>
      <c r="B2974" t="s">
        <v>97</v>
      </c>
      <c r="C2974" t="s">
        <v>97</v>
      </c>
      <c r="D2974">
        <f>VLOOKUP(мпф1[[#This Row],[Номенклатура]],[1]!Таблица213[[product_name]:[упаковка]],7,FALSE)</f>
        <v>982</v>
      </c>
      <c r="E2974" t="s">
        <v>100</v>
      </c>
      <c r="F2974" s="7">
        <v>2090.9496092528389</v>
      </c>
      <c r="G2974" t="str">
        <f>VLOOKUP(мпф1[[#This Row],[артикул]],[1]!Таблица213[[code]:[упаковка]],4,FALSE)</f>
        <v>ОХЛ</v>
      </c>
      <c r="H2974" t="str">
        <f>VLOOKUP(мпф1[[#This Row],[артикул]],[1]!Таблица213[[code]:[упаковка]],5,FALSE)</f>
        <v>филе</v>
      </c>
      <c r="I2974" s="7" cm="1">
        <f t="array" ref="I2974">INDEX('[1]прайс ЗПП'!$A$1:$D$1080,MATCH(1,(мпф1[[#This Row],[артикул]]='[1]прайс ЗПП'!$B$1:$B$1080)*(мпф1[[#This Row],[Source.Name.1]]='[1]прайс ЗПП'!$A$1:$A$1080),0),4)</f>
        <v>671.84727062532841</v>
      </c>
      <c r="J2974" s="7">
        <f>мпф1[[#This Row],[цена]]*мпф1[[#This Row],[объем]]</f>
        <v>1404798.7879916166</v>
      </c>
      <c r="K2974" s="7">
        <v>1996.8809999999999</v>
      </c>
      <c r="L2974" t="s">
        <v>187</v>
      </c>
    </row>
    <row r="2975" spans="1:12" x14ac:dyDescent="0.35">
      <c r="A2975" t="s">
        <v>153</v>
      </c>
      <c r="B2975" t="s">
        <v>97</v>
      </c>
      <c r="C2975" t="s">
        <v>97</v>
      </c>
      <c r="D2975">
        <f>VLOOKUP(мпф1[[#This Row],[Номенклатура]],[1]!Таблица213[[product_name]:[упаковка]],7,FALSE)</f>
        <v>984</v>
      </c>
      <c r="E2975" t="s">
        <v>101</v>
      </c>
      <c r="F2975" s="7">
        <v>214.8450723507292</v>
      </c>
      <c r="G2975" t="str">
        <f>VLOOKUP(мпф1[[#This Row],[артикул]],[1]!Таблица213[[code]:[упаковка]],4,FALSE)</f>
        <v>ОХЛ</v>
      </c>
      <c r="H2975" t="str">
        <f>VLOOKUP(мпф1[[#This Row],[артикул]],[1]!Таблица213[[code]:[упаковка]],5,FALSE)</f>
        <v>четвертина</v>
      </c>
      <c r="I2975" s="7" cm="1">
        <f t="array" ref="I2975">INDEX('[1]прайс ЗПП'!$A$1:$D$1080,MATCH(1,(мпф1[[#This Row],[артикул]]='[1]прайс ЗПП'!$B$1:$B$1080)*(мпф1[[#This Row],[Source.Name.1]]='[1]прайс ЗПП'!$A$1:$A$1080),0),4)</f>
        <v>600.78817158770698</v>
      </c>
      <c r="J2975" s="7">
        <f>мпф1[[#This Row],[цена]]*мпф1[[#This Row],[объем]]</f>
        <v>129076.37819222322</v>
      </c>
      <c r="K2975" s="7">
        <v>15000</v>
      </c>
      <c r="L2975" t="s">
        <v>187</v>
      </c>
    </row>
    <row r="2976" spans="1:12" x14ac:dyDescent="0.35">
      <c r="A2976" t="s">
        <v>153</v>
      </c>
      <c r="B2976" t="s">
        <v>97</v>
      </c>
      <c r="C2976" t="s">
        <v>97</v>
      </c>
      <c r="D2976">
        <f>VLOOKUP(мпф1[[#This Row],[Номенклатура]],[1]!Таблица213[[product_name]:[упаковка]],7,FALSE)</f>
        <v>978</v>
      </c>
      <c r="E2976" t="s">
        <v>98</v>
      </c>
      <c r="F2976" s="7">
        <v>363.82523200999401</v>
      </c>
      <c r="G2976" t="str">
        <f>VLOOKUP(мпф1[[#This Row],[артикул]],[1]!Таблица213[[code]:[упаковка]],4,FALSE)</f>
        <v>ОХЛ</v>
      </c>
      <c r="H2976" t="str">
        <f>VLOOKUP(мпф1[[#This Row],[артикул]],[1]!Таблица213[[code]:[упаковка]],5,FALSE)</f>
        <v>тушка</v>
      </c>
      <c r="I2976" s="7" cm="1">
        <f t="array" ref="I2976">INDEX('[1]прайс ЗПП'!$A$1:$D$1080,MATCH(1,(мпф1[[#This Row],[артикул]]='[1]прайс ЗПП'!$B$1:$B$1080)*(мпф1[[#This Row],[Source.Name.1]]='[1]прайс ЗПП'!$A$1:$A$1080),0),4)</f>
        <v>646.4431910393082</v>
      </c>
      <c r="J2976" s="7">
        <f>мпф1[[#This Row],[цена]]*мпф1[[#This Row],[объем]]</f>
        <v>235192.3439611572</v>
      </c>
      <c r="K2976" s="7">
        <v>4000.3999999999996</v>
      </c>
      <c r="L2976" t="s">
        <v>187</v>
      </c>
    </row>
    <row r="2977" spans="1:12" x14ac:dyDescent="0.35">
      <c r="A2977" t="s">
        <v>153</v>
      </c>
      <c r="B2977" t="s">
        <v>97</v>
      </c>
      <c r="C2977" t="s">
        <v>97</v>
      </c>
      <c r="D2977">
        <f>VLOOKUP(мпф1[[#This Row],[Номенклатура]],[1]!Таблица213[[product_name]:[упаковка]],7,FALSE)</f>
        <v>984</v>
      </c>
      <c r="E2977" t="s">
        <v>101</v>
      </c>
      <c r="F2977" s="7">
        <v>2091.1587042137639</v>
      </c>
      <c r="G2977" t="str">
        <f>VLOOKUP(мпф1[[#This Row],[артикул]],[1]!Таблица213[[code]:[упаковка]],4,FALSE)</f>
        <v>ОХЛ</v>
      </c>
      <c r="H2977" t="str">
        <f>VLOOKUP(мпф1[[#This Row],[артикул]],[1]!Таблица213[[code]:[упаковка]],5,FALSE)</f>
        <v>четвертина</v>
      </c>
      <c r="I2977" s="7" cm="1">
        <f t="array" ref="I2977">INDEX('[1]прайс ЗПП'!$A$1:$D$1080,MATCH(1,(мпф1[[#This Row],[артикул]]='[1]прайс ЗПП'!$B$1:$B$1080)*(мпф1[[#This Row],[Source.Name.1]]='[1]прайс ЗПП'!$A$1:$A$1080),0),4)</f>
        <v>600.78817158770698</v>
      </c>
      <c r="J2977" s="7">
        <f>мпф1[[#This Row],[цена]]*мпф1[[#This Row],[объем]]</f>
        <v>1256343.4144043059</v>
      </c>
      <c r="K2977" s="7">
        <v>10000</v>
      </c>
      <c r="L2977" t="s">
        <v>187</v>
      </c>
    </row>
    <row r="2978" spans="1:12" x14ac:dyDescent="0.35">
      <c r="A2978" t="s">
        <v>153</v>
      </c>
      <c r="B2978" t="s">
        <v>97</v>
      </c>
      <c r="C2978" t="s">
        <v>97</v>
      </c>
      <c r="D2978">
        <f>VLOOKUP(мпф1[[#This Row],[Номенклатура]],[1]!Таблица213[[product_name]:[упаковка]],7,FALSE)</f>
        <v>982</v>
      </c>
      <c r="E2978" t="s">
        <v>100</v>
      </c>
      <c r="F2978" s="7">
        <v>2090.9496092528389</v>
      </c>
      <c r="G2978" t="str">
        <f>VLOOKUP(мпф1[[#This Row],[артикул]],[1]!Таблица213[[code]:[упаковка]],4,FALSE)</f>
        <v>ОХЛ</v>
      </c>
      <c r="H2978" t="str">
        <f>VLOOKUP(мпф1[[#This Row],[артикул]],[1]!Таблица213[[code]:[упаковка]],5,FALSE)</f>
        <v>филе</v>
      </c>
      <c r="I2978" s="7" cm="1">
        <f t="array" ref="I2978">INDEX('[1]прайс ЗПП'!$A$1:$D$1080,MATCH(1,(мпф1[[#This Row],[артикул]]='[1]прайс ЗПП'!$B$1:$B$1080)*(мпф1[[#This Row],[Source.Name.1]]='[1]прайс ЗПП'!$A$1:$A$1080),0),4)</f>
        <v>671.84727062532841</v>
      </c>
      <c r="J2978" s="7">
        <f>мпф1[[#This Row],[цена]]*мпф1[[#This Row],[объем]]</f>
        <v>1404798.7879916166</v>
      </c>
      <c r="K2978" s="7">
        <v>2004</v>
      </c>
      <c r="L2978" t="s">
        <v>187</v>
      </c>
    </row>
    <row r="2979" spans="1:12" x14ac:dyDescent="0.35">
      <c r="A2979" t="s">
        <v>153</v>
      </c>
      <c r="B2979" t="s">
        <v>97</v>
      </c>
      <c r="C2979" t="s">
        <v>97</v>
      </c>
      <c r="D2979">
        <f>VLOOKUP(мпф1[[#This Row],[Номенклатура]],[1]!Таблица213[[product_name]:[упаковка]],7,FALSE)</f>
        <v>984</v>
      </c>
      <c r="E2979" t="s">
        <v>101</v>
      </c>
      <c r="F2979" s="7">
        <v>6273.4761126412923</v>
      </c>
      <c r="G2979" t="str">
        <f>VLOOKUP(мпф1[[#This Row],[артикул]],[1]!Таблица213[[code]:[упаковка]],4,FALSE)</f>
        <v>ОХЛ</v>
      </c>
      <c r="H2979" t="str">
        <f>VLOOKUP(мпф1[[#This Row],[артикул]],[1]!Таблица213[[code]:[упаковка]],5,FALSE)</f>
        <v>четвертина</v>
      </c>
      <c r="I2979" s="7" cm="1">
        <f t="array" ref="I2979">INDEX('[1]прайс ЗПП'!$A$1:$D$1080,MATCH(1,(мпф1[[#This Row],[артикул]]='[1]прайс ЗПП'!$B$1:$B$1080)*(мпф1[[#This Row],[Source.Name.1]]='[1]прайс ЗПП'!$A$1:$A$1080),0),4)</f>
        <v>600.78817158770698</v>
      </c>
      <c r="J2979" s="7">
        <f>мпф1[[#This Row],[цена]]*мпф1[[#This Row],[объем]]</f>
        <v>3769030.2432129178</v>
      </c>
      <c r="K2979" s="7">
        <v>14993</v>
      </c>
      <c r="L2979" t="s">
        <v>187</v>
      </c>
    </row>
    <row r="2980" spans="1:12" x14ac:dyDescent="0.35">
      <c r="A2980" t="s">
        <v>153</v>
      </c>
      <c r="B2980" t="s">
        <v>97</v>
      </c>
      <c r="C2980" t="s">
        <v>97</v>
      </c>
      <c r="D2980">
        <f>VLOOKUP(мпф1[[#This Row],[Номенклатура]],[1]!Таблица213[[product_name]:[упаковка]],7,FALSE)</f>
        <v>981</v>
      </c>
      <c r="E2980" t="s">
        <v>203</v>
      </c>
      <c r="F2980" s="7">
        <v>2087.6887733372091</v>
      </c>
      <c r="G2980" t="str">
        <f>VLOOKUP(мпф1[[#This Row],[артикул]],[1]!Таблица213[[code]:[упаковка]],4,FALSE)</f>
        <v>ОХЛ</v>
      </c>
      <c r="H2980" t="str">
        <f>VLOOKUP(мпф1[[#This Row],[артикул]],[1]!Таблица213[[code]:[упаковка]],5,FALSE)</f>
        <v>крыло</v>
      </c>
      <c r="I2980" s="7" cm="1">
        <f t="array" ref="I2980">INDEX('[1]прайс ЗПП'!$A$1:$D$1080,MATCH(1,(мпф1[[#This Row],[артикул]]='[1]прайс ЗПП'!$B$1:$B$1080)*(мпф1[[#This Row],[Source.Name.1]]='[1]прайс ЗПП'!$A$1:$A$1080),0),4)</f>
        <v>646.29216000000019</v>
      </c>
      <c r="J2980" s="7">
        <f>мпф1[[#This Row],[цена]]*мпф1[[#This Row],[объем]]</f>
        <v>1349256.8867278558</v>
      </c>
      <c r="K2980" s="7">
        <v>504</v>
      </c>
      <c r="L2980" t="s">
        <v>187</v>
      </c>
    </row>
    <row r="2981" spans="1:12" x14ac:dyDescent="0.35">
      <c r="A2981" t="s">
        <v>153</v>
      </c>
      <c r="B2981" t="s">
        <v>97</v>
      </c>
      <c r="C2981" t="s">
        <v>97</v>
      </c>
      <c r="D2981">
        <f>VLOOKUP(мпф1[[#This Row],[Номенклатура]],[1]!Таблица213[[product_name]:[упаковка]],7,FALSE)</f>
        <v>984</v>
      </c>
      <c r="E2981" t="s">
        <v>101</v>
      </c>
      <c r="F2981" s="7">
        <v>20911.587042137642</v>
      </c>
      <c r="G2981" t="str">
        <f>VLOOKUP(мпф1[[#This Row],[артикул]],[1]!Таблица213[[code]:[упаковка]],4,FALSE)</f>
        <v>ОХЛ</v>
      </c>
      <c r="H2981" t="str">
        <f>VLOOKUP(мпф1[[#This Row],[артикул]],[1]!Таблица213[[code]:[упаковка]],5,FALSE)</f>
        <v>четвертина</v>
      </c>
      <c r="I2981" s="7" cm="1">
        <f t="array" ref="I2981">INDEX('[1]прайс ЗПП'!$A$1:$D$1080,MATCH(1,(мпф1[[#This Row],[артикул]]='[1]прайс ЗПП'!$B$1:$B$1080)*(мпф1[[#This Row],[Source.Name.1]]='[1]прайс ЗПП'!$A$1:$A$1080),0),4)</f>
        <v>600.78817158770698</v>
      </c>
      <c r="J2981" s="7">
        <f>мпф1[[#This Row],[цена]]*мпф1[[#This Row],[объем]]</f>
        <v>12563434.14404306</v>
      </c>
      <c r="K2981" s="7">
        <v>2001</v>
      </c>
      <c r="L2981" t="s">
        <v>187</v>
      </c>
    </row>
    <row r="2982" spans="1:12" x14ac:dyDescent="0.35">
      <c r="A2982" t="s">
        <v>153</v>
      </c>
      <c r="B2982" t="s">
        <v>97</v>
      </c>
      <c r="C2982" t="s">
        <v>97</v>
      </c>
      <c r="D2982">
        <f>VLOOKUP(мпф1[[#This Row],[Номенклатура]],[1]!Таблица213[[product_name]:[упаковка]],7,FALSE)</f>
        <v>982</v>
      </c>
      <c r="E2982" t="s">
        <v>100</v>
      </c>
      <c r="F2982" s="7">
        <v>20909.496092528389</v>
      </c>
      <c r="G2982" t="str">
        <f>VLOOKUP(мпф1[[#This Row],[артикул]],[1]!Таблица213[[code]:[упаковка]],4,FALSE)</f>
        <v>ОХЛ</v>
      </c>
      <c r="H2982" t="str">
        <f>VLOOKUP(мпф1[[#This Row],[артикул]],[1]!Таблица213[[code]:[упаковка]],5,FALSE)</f>
        <v>филе</v>
      </c>
      <c r="I2982" s="7" cm="1">
        <f t="array" ref="I2982">INDEX('[1]прайс ЗПП'!$A$1:$D$1080,MATCH(1,(мпф1[[#This Row],[артикул]]='[1]прайс ЗПП'!$B$1:$B$1080)*(мпф1[[#This Row],[Source.Name.1]]='[1]прайс ЗПП'!$A$1:$A$1080),0),4)</f>
        <v>671.84727062532841</v>
      </c>
      <c r="J2982" s="7">
        <f>мпф1[[#This Row],[цена]]*мпф1[[#This Row],[объем]]</f>
        <v>14047987.879916167</v>
      </c>
      <c r="K2982" s="7">
        <v>1000</v>
      </c>
      <c r="L2982" t="s">
        <v>187</v>
      </c>
    </row>
    <row r="2983" spans="1:12" x14ac:dyDescent="0.35">
      <c r="A2983" t="s">
        <v>153</v>
      </c>
      <c r="B2983" t="s">
        <v>97</v>
      </c>
      <c r="C2983" t="s">
        <v>97</v>
      </c>
      <c r="D2983">
        <f>VLOOKUP(мпф1[[#This Row],[Номенклатура]],[1]!Таблица213[[product_name]:[упаковка]],7,FALSE)</f>
        <v>978</v>
      </c>
      <c r="E2983" t="s">
        <v>98</v>
      </c>
      <c r="F2983" s="7">
        <v>15674.803745763908</v>
      </c>
      <c r="G2983" t="str">
        <f>VLOOKUP(мпф1[[#This Row],[артикул]],[1]!Таблица213[[code]:[упаковка]],4,FALSE)</f>
        <v>ОХЛ</v>
      </c>
      <c r="H2983" t="str">
        <f>VLOOKUP(мпф1[[#This Row],[артикул]],[1]!Таблица213[[code]:[упаковка]],5,FALSE)</f>
        <v>тушка</v>
      </c>
      <c r="I2983" s="7" cm="1">
        <f t="array" ref="I2983">INDEX('[1]прайс ЗПП'!$A$1:$D$1080,MATCH(1,(мпф1[[#This Row],[артикул]]='[1]прайс ЗПП'!$B$1:$B$1080)*(мпф1[[#This Row],[Source.Name.1]]='[1]прайс ЗПП'!$A$1:$A$1080),0),4)</f>
        <v>646.4431910393082</v>
      </c>
      <c r="J2983" s="7">
        <f>мпф1[[#This Row],[цена]]*мпф1[[#This Row],[объем]]</f>
        <v>10132870.152326522</v>
      </c>
      <c r="K2983" s="7">
        <v>504</v>
      </c>
      <c r="L2983" t="s">
        <v>187</v>
      </c>
    </row>
    <row r="2984" spans="1:12" x14ac:dyDescent="0.35">
      <c r="A2984" t="s">
        <v>153</v>
      </c>
      <c r="B2984" t="s">
        <v>97</v>
      </c>
      <c r="C2984" t="s">
        <v>97</v>
      </c>
      <c r="D2984">
        <f>VLOOKUP(мпф1[[#This Row],[Номенклатура]],[1]!Таблица213[[product_name]:[упаковка]],7,FALSE)</f>
        <v>981</v>
      </c>
      <c r="E2984" t="s">
        <v>203</v>
      </c>
      <c r="F2984" s="7">
        <v>3663.3029418935935</v>
      </c>
      <c r="G2984" t="str">
        <f>VLOOKUP(мпф1[[#This Row],[артикул]],[1]!Таблица213[[code]:[упаковка]],4,FALSE)</f>
        <v>ОХЛ</v>
      </c>
      <c r="H2984" t="str">
        <f>VLOOKUP(мпф1[[#This Row],[артикул]],[1]!Таблица213[[code]:[упаковка]],5,FALSE)</f>
        <v>крыло</v>
      </c>
      <c r="I2984" s="7" cm="1">
        <f t="array" ref="I2984">INDEX('[1]прайс ЗПП'!$A$1:$D$1080,MATCH(1,(мпф1[[#This Row],[артикул]]='[1]прайс ЗПП'!$B$1:$B$1080)*(мпф1[[#This Row],[Source.Name.1]]='[1]прайс ЗПП'!$A$1:$A$1080),0),4)</f>
        <v>646.29216000000019</v>
      </c>
      <c r="J2984" s="7">
        <f>мпф1[[#This Row],[цена]]*мпф1[[#This Row],[объем]]</f>
        <v>2367563.9710507658</v>
      </c>
      <c r="K2984" s="7">
        <v>493.2</v>
      </c>
      <c r="L2984" t="s">
        <v>187</v>
      </c>
    </row>
    <row r="2985" spans="1:12" x14ac:dyDescent="0.35">
      <c r="A2985" t="s">
        <v>153</v>
      </c>
      <c r="B2985" t="s">
        <v>97</v>
      </c>
      <c r="C2985" t="s">
        <v>97</v>
      </c>
      <c r="D2985">
        <f>VLOOKUP(мпф1[[#This Row],[Номенклатура]],[1]!Таблица213[[product_name]:[упаковка]],7,FALSE)</f>
        <v>1614</v>
      </c>
      <c r="E2985" t="s">
        <v>205</v>
      </c>
      <c r="F2985" s="7">
        <v>2910.6018560799521</v>
      </c>
      <c r="G2985" t="str">
        <f>VLOOKUP(мпф1[[#This Row],[артикул]],[1]!Таблица213[[code]:[упаковка]],4,FALSE)</f>
        <v>ОХЛ</v>
      </c>
      <c r="H2985" t="str">
        <f>VLOOKUP(мпф1[[#This Row],[артикул]],[1]!Таблица213[[code]:[упаковка]],5,FALSE)</f>
        <v>бедро</v>
      </c>
      <c r="I2985" s="7" cm="1">
        <f t="array" ref="I2985">INDEX('[1]прайс ЗПП'!$A$1:$D$1080,MATCH(1,(мпф1[[#This Row],[артикул]]='[1]прайс ЗПП'!$B$1:$B$1080)*(мпф1[[#This Row],[Source.Name.1]]='[1]прайс ЗПП'!$A$1:$A$1080),0),4)</f>
        <v>519.45220438588228</v>
      </c>
      <c r="J2985" s="7">
        <f>мпф1[[#This Row],[цена]]*мпф1[[#This Row],[объем]]</f>
        <v>1511918.5502303715</v>
      </c>
      <c r="K2985" s="7">
        <v>120002</v>
      </c>
      <c r="L2985" t="s">
        <v>187</v>
      </c>
    </row>
    <row r="2986" spans="1:12" x14ac:dyDescent="0.35">
      <c r="A2986" t="s">
        <v>153</v>
      </c>
      <c r="B2986" t="s">
        <v>97</v>
      </c>
      <c r="C2986" t="s">
        <v>97</v>
      </c>
      <c r="D2986">
        <f>VLOOKUP(мпф1[[#This Row],[Номенклатура]],[1]!Таблица213[[product_name]:[упаковка]],7,FALSE)</f>
        <v>1615</v>
      </c>
      <c r="E2986" t="s">
        <v>204</v>
      </c>
      <c r="F2986" s="7">
        <v>3136.4244138792587</v>
      </c>
      <c r="G2986" t="str">
        <f>VLOOKUP(мпф1[[#This Row],[артикул]],[1]!Таблица213[[code]:[упаковка]],4,FALSE)</f>
        <v>ОХЛ</v>
      </c>
      <c r="H2986" t="str">
        <f>VLOOKUP(мпф1[[#This Row],[артикул]],[1]!Таблица213[[code]:[упаковка]],5,FALSE)</f>
        <v>голень</v>
      </c>
      <c r="I2986" s="7" cm="1">
        <f t="array" ref="I2986">INDEX('[1]прайс ЗПП'!$A$1:$D$1080,MATCH(1,(мпф1[[#This Row],[артикул]]='[1]прайс ЗПП'!$B$1:$B$1080)*(мпф1[[#This Row],[Source.Name.1]]='[1]прайс ЗПП'!$A$1:$A$1080),0),4)</f>
        <v>519.45220438588228</v>
      </c>
      <c r="J2986" s="7">
        <f>мпф1[[#This Row],[цена]]*мпф1[[#This Row],[объем]]</f>
        <v>1629222.5756792799</v>
      </c>
      <c r="K2986" s="7">
        <v>8540.119999999999</v>
      </c>
      <c r="L2986" t="s">
        <v>187</v>
      </c>
    </row>
    <row r="2987" spans="1:12" x14ac:dyDescent="0.35">
      <c r="A2987" t="s">
        <v>153</v>
      </c>
      <c r="B2987" t="s">
        <v>97</v>
      </c>
      <c r="C2987" t="s">
        <v>97</v>
      </c>
      <c r="D2987">
        <f>VLOOKUP(мпф1[[#This Row],[Номенклатура]],[1]!Таблица213[[product_name]:[упаковка]],7,FALSE)</f>
        <v>978</v>
      </c>
      <c r="E2987" t="s">
        <v>98</v>
      </c>
      <c r="F2987" s="7">
        <v>20904.791455907573</v>
      </c>
      <c r="G2987" t="str">
        <f>VLOOKUP(мпф1[[#This Row],[артикул]],[1]!Таблица213[[code]:[упаковка]],4,FALSE)</f>
        <v>ОХЛ</v>
      </c>
      <c r="H2987" t="str">
        <f>VLOOKUP(мпф1[[#This Row],[артикул]],[1]!Таблица213[[code]:[упаковка]],5,FALSE)</f>
        <v>тушка</v>
      </c>
      <c r="I2987" s="7" cm="1">
        <f t="array" ref="I2987">INDEX('[1]прайс ЗПП'!$A$1:$D$1080,MATCH(1,(мпф1[[#This Row],[артикул]]='[1]прайс ЗПП'!$B$1:$B$1080)*(мпф1[[#This Row],[Source.Name.1]]='[1]прайс ЗПП'!$A$1:$A$1080),0),4)</f>
        <v>646.4431910393082</v>
      </c>
      <c r="J2987" s="7">
        <f>мпф1[[#This Row],[цена]]*мпф1[[#This Row],[объем]]</f>
        <v>13513760.096768158</v>
      </c>
      <c r="K2987" s="7">
        <v>15001.5</v>
      </c>
      <c r="L2987" t="s">
        <v>187</v>
      </c>
    </row>
    <row r="2988" spans="1:12" x14ac:dyDescent="0.35">
      <c r="A2988" t="s">
        <v>153</v>
      </c>
      <c r="B2988" t="s">
        <v>97</v>
      </c>
      <c r="C2988" t="s">
        <v>97</v>
      </c>
      <c r="D2988">
        <f>VLOOKUP(мпф1[[#This Row],[Номенклатура]],[1]!Таблица213[[product_name]:[упаковка]],7,FALSE)</f>
        <v>981</v>
      </c>
      <c r="E2988" t="s">
        <v>203</v>
      </c>
      <c r="F2988" s="7">
        <v>1050.4094457042561</v>
      </c>
      <c r="G2988" t="str">
        <f>VLOOKUP(мпф1[[#This Row],[артикул]],[1]!Таблица213[[code]:[упаковка]],4,FALSE)</f>
        <v>ОХЛ</v>
      </c>
      <c r="H2988" t="str">
        <f>VLOOKUP(мпф1[[#This Row],[артикул]],[1]!Таблица213[[code]:[упаковка]],5,FALSE)</f>
        <v>крыло</v>
      </c>
      <c r="I2988" s="7" cm="1">
        <f t="array" ref="I2988">INDEX('[1]прайс ЗПП'!$A$1:$D$1080,MATCH(1,(мпф1[[#This Row],[артикул]]='[1]прайс ЗПП'!$B$1:$B$1080)*(мпф1[[#This Row],[Source.Name.1]]='[1]прайс ЗПП'!$A$1:$A$1080),0),4)</f>
        <v>646.29216000000019</v>
      </c>
      <c r="J2988" s="7">
        <f>мпф1[[#This Row],[цена]]*мпф1[[#This Row],[объем]]</f>
        <v>678871.38954860659</v>
      </c>
      <c r="K2988" s="7">
        <v>20000</v>
      </c>
      <c r="L2988" t="s">
        <v>187</v>
      </c>
    </row>
    <row r="2989" spans="1:12" x14ac:dyDescent="0.35">
      <c r="A2989" t="s">
        <v>153</v>
      </c>
      <c r="B2989" t="s">
        <v>97</v>
      </c>
      <c r="C2989" t="s">
        <v>97</v>
      </c>
      <c r="D2989">
        <f>VLOOKUP(мпф1[[#This Row],[Номенклатура]],[1]!Таблица213[[product_name]:[упаковка]],7,FALSE)</f>
        <v>982</v>
      </c>
      <c r="E2989" t="s">
        <v>100</v>
      </c>
      <c r="F2989" s="7">
        <v>5096.6896725537954</v>
      </c>
      <c r="G2989" t="str">
        <f>VLOOKUP(мпф1[[#This Row],[артикул]],[1]!Таблица213[[code]:[упаковка]],4,FALSE)</f>
        <v>ОХЛ</v>
      </c>
      <c r="H2989" t="str">
        <f>VLOOKUP(мпф1[[#This Row],[артикул]],[1]!Таблица213[[code]:[упаковка]],5,FALSE)</f>
        <v>филе</v>
      </c>
      <c r="I2989" s="7" cm="1">
        <f t="array" ref="I2989">INDEX('[1]прайс ЗПП'!$A$1:$D$1080,MATCH(1,(мпф1[[#This Row],[артикул]]='[1]прайс ЗПП'!$B$1:$B$1080)*(мпф1[[#This Row],[Source.Name.1]]='[1]прайс ЗПП'!$A$1:$A$1080),0),4)</f>
        <v>671.84727062532841</v>
      </c>
      <c r="J2989" s="7">
        <f>мпф1[[#This Row],[цена]]*мпф1[[#This Row],[объем]]</f>
        <v>3424197.0457295664</v>
      </c>
      <c r="K2989" s="7">
        <v>657531.5</v>
      </c>
      <c r="L2989" t="s">
        <v>187</v>
      </c>
    </row>
    <row r="2990" spans="1:12" x14ac:dyDescent="0.35">
      <c r="A2990" t="s">
        <v>153</v>
      </c>
      <c r="B2990" t="s">
        <v>97</v>
      </c>
      <c r="C2990" t="s">
        <v>97</v>
      </c>
      <c r="D2990">
        <f>VLOOKUP(мпф1[[#This Row],[Номенклатура]],[1]!Таблица213[[product_name]:[упаковка]],7,FALSE)</f>
        <v>984</v>
      </c>
      <c r="E2990" t="s">
        <v>101</v>
      </c>
      <c r="F2990" s="7">
        <v>4182.3174084275279</v>
      </c>
      <c r="G2990" t="str">
        <f>VLOOKUP(мпф1[[#This Row],[артикул]],[1]!Таблица213[[code]:[упаковка]],4,FALSE)</f>
        <v>ОХЛ</v>
      </c>
      <c r="H2990" t="str">
        <f>VLOOKUP(мпф1[[#This Row],[артикул]],[1]!Таблица213[[code]:[упаковка]],5,FALSE)</f>
        <v>четвертина</v>
      </c>
      <c r="I2990" s="7" cm="1">
        <f t="array" ref="I2990">INDEX('[1]прайс ЗПП'!$A$1:$D$1080,MATCH(1,(мпф1[[#This Row],[артикул]]='[1]прайс ЗПП'!$B$1:$B$1080)*(мпф1[[#This Row],[Source.Name.1]]='[1]прайс ЗПП'!$A$1:$A$1080),0),4)</f>
        <v>600.78817158770698</v>
      </c>
      <c r="J2990" s="7">
        <f>мпф1[[#This Row],[цена]]*мпф1[[#This Row],[объем]]</f>
        <v>2512686.8288086117</v>
      </c>
      <c r="K2990" s="7">
        <v>18096</v>
      </c>
      <c r="L2990" t="s">
        <v>187</v>
      </c>
    </row>
    <row r="2991" spans="1:12" x14ac:dyDescent="0.35">
      <c r="A2991" t="s">
        <v>153</v>
      </c>
      <c r="B2991" t="s">
        <v>97</v>
      </c>
      <c r="C2991" t="s">
        <v>97</v>
      </c>
      <c r="D2991">
        <f>VLOOKUP(мпф1[[#This Row],[Номенклатура]],[1]!Таблица213[[product_name]:[упаковка]],7,FALSE)</f>
        <v>982</v>
      </c>
      <c r="E2991" t="s">
        <v>100</v>
      </c>
      <c r="F2991" s="7">
        <v>10454.748046264194</v>
      </c>
      <c r="G2991" t="str">
        <f>VLOOKUP(мпф1[[#This Row],[артикул]],[1]!Таблица213[[code]:[упаковка]],4,FALSE)</f>
        <v>ОХЛ</v>
      </c>
      <c r="H2991" t="str">
        <f>VLOOKUP(мпф1[[#This Row],[артикул]],[1]!Таблица213[[code]:[упаковка]],5,FALSE)</f>
        <v>филе</v>
      </c>
      <c r="I2991" s="7" cm="1">
        <f t="array" ref="I2991">INDEX('[1]прайс ЗПП'!$A$1:$D$1080,MATCH(1,(мпф1[[#This Row],[артикул]]='[1]прайс ЗПП'!$B$1:$B$1080)*(мпф1[[#This Row],[Source.Name.1]]='[1]прайс ЗПП'!$A$1:$A$1080),0),4)</f>
        <v>671.84727062532841</v>
      </c>
      <c r="J2991" s="7">
        <f>мпф1[[#This Row],[цена]]*мпф1[[#This Row],[объем]]</f>
        <v>7023993.9399580834</v>
      </c>
      <c r="K2991" s="7">
        <v>43787.5</v>
      </c>
      <c r="L2991" t="s">
        <v>187</v>
      </c>
    </row>
    <row r="2992" spans="1:12" x14ac:dyDescent="0.35">
      <c r="A2992" t="s">
        <v>153</v>
      </c>
      <c r="B2992" t="s">
        <v>97</v>
      </c>
      <c r="C2992" t="s">
        <v>97</v>
      </c>
      <c r="D2992">
        <f>VLOOKUP(мпф1[[#This Row],[Номенклатура]],[1]!Таблица213[[product_name]:[упаковка]],7,FALSE)</f>
        <v>1614</v>
      </c>
      <c r="E2992" t="s">
        <v>205</v>
      </c>
      <c r="F2992" s="7">
        <v>2095.1315084713447</v>
      </c>
      <c r="G2992" t="str">
        <f>VLOOKUP(мпф1[[#This Row],[артикул]],[1]!Таблица213[[code]:[упаковка]],4,FALSE)</f>
        <v>ОХЛ</v>
      </c>
      <c r="H2992" t="str">
        <f>VLOOKUP(мпф1[[#This Row],[артикул]],[1]!Таблица213[[code]:[упаковка]],5,FALSE)</f>
        <v>бедро</v>
      </c>
      <c r="I2992" s="7" cm="1">
        <f t="array" ref="I2992">INDEX('[1]прайс ЗПП'!$A$1:$D$1080,MATCH(1,(мпф1[[#This Row],[артикул]]='[1]прайс ЗПП'!$B$1:$B$1080)*(мпф1[[#This Row],[Source.Name.1]]='[1]прайс ЗПП'!$A$1:$A$1080),0),4)</f>
        <v>519.45220438588228</v>
      </c>
      <c r="J2992" s="7">
        <f>мпф1[[#This Row],[цена]]*мпф1[[#This Row],[объем]]</f>
        <v>1088320.6805537587</v>
      </c>
      <c r="K2992" s="7">
        <v>37102.13707482993</v>
      </c>
      <c r="L2992" t="s">
        <v>187</v>
      </c>
    </row>
    <row r="2993" spans="1:12" x14ac:dyDescent="0.35">
      <c r="A2993" t="s">
        <v>153</v>
      </c>
      <c r="B2993" t="s">
        <v>97</v>
      </c>
      <c r="C2993" t="s">
        <v>97</v>
      </c>
      <c r="D2993">
        <f>VLOOKUP(мпф1[[#This Row],[Номенклатура]],[1]!Таблица213[[product_name]:[упаковка]],7,FALSE)</f>
        <v>978</v>
      </c>
      <c r="E2993" s="22" t="s">
        <v>98</v>
      </c>
      <c r="F2993" s="7">
        <v>1455.300928039976</v>
      </c>
      <c r="G2993" t="str">
        <f>VLOOKUP(мпф1[[#This Row],[артикул]],[1]!Таблица213[[code]:[упаковка]],4,FALSE)</f>
        <v>ОХЛ</v>
      </c>
      <c r="H2993" t="str">
        <f>VLOOKUP(мпф1[[#This Row],[артикул]],[1]!Таблица213[[code]:[упаковка]],5,FALSE)</f>
        <v>тушка</v>
      </c>
      <c r="I2993" s="7" cm="1">
        <f t="array" ref="I2993">INDEX('[1]прайс ЗПП'!$A$1:$D$1080,MATCH(1,(мпф1[[#This Row],[артикул]]='[1]прайс ЗПП'!$B$1:$B$1080)*(мпф1[[#This Row],[Source.Name.1]]='[1]прайс ЗПП'!$A$1:$A$1080),0),4)</f>
        <v>646.4431910393082</v>
      </c>
      <c r="J2993" s="7">
        <f>мпф1[[#This Row],[цена]]*мпф1[[#This Row],[объем]]</f>
        <v>940769.37584462878</v>
      </c>
      <c r="K2993" s="7">
        <v>2540.9749739845784</v>
      </c>
      <c r="L2993" t="s">
        <v>187</v>
      </c>
    </row>
    <row r="2994" spans="1:12" x14ac:dyDescent="0.35">
      <c r="A2994" t="s">
        <v>153</v>
      </c>
      <c r="B2994" t="s">
        <v>97</v>
      </c>
      <c r="C2994" t="s">
        <v>97</v>
      </c>
      <c r="D2994">
        <f>VLOOKUP(мпф1[[#This Row],[Номенклатура]],[1]!Таблица213[[product_name]:[упаковка]],7,FALSE)</f>
        <v>1614</v>
      </c>
      <c r="E2994" t="s">
        <v>205</v>
      </c>
      <c r="F2994" s="7">
        <v>526.9193015317154</v>
      </c>
      <c r="G2994" t="str">
        <f>VLOOKUP(мпф1[[#This Row],[артикул]],[1]!Таблица213[[code]:[упаковка]],4,FALSE)</f>
        <v>ОХЛ</v>
      </c>
      <c r="H2994" t="str">
        <f>VLOOKUP(мпф1[[#This Row],[артикул]],[1]!Таблица213[[code]:[упаковка]],5,FALSE)</f>
        <v>бедро</v>
      </c>
      <c r="I2994" s="7" cm="1">
        <f t="array" ref="I2994">INDEX('[1]прайс ЗПП'!$A$1:$D$1080,MATCH(1,(мпф1[[#This Row],[артикул]]='[1]прайс ЗПП'!$B$1:$B$1080)*(мпф1[[#This Row],[Source.Name.1]]='[1]прайс ЗПП'!$A$1:$A$1080),0),4)</f>
        <v>519.45220438588228</v>
      </c>
      <c r="J2994" s="7">
        <f>мпф1[[#This Row],[цена]]*мпф1[[#This Row],[объем]]</f>
        <v>273709.39271411899</v>
      </c>
      <c r="K2994" s="7">
        <v>137731.76642349162</v>
      </c>
      <c r="L2994" t="s">
        <v>187</v>
      </c>
    </row>
    <row r="2995" spans="1:12" x14ac:dyDescent="0.35">
      <c r="A2995" t="s">
        <v>153</v>
      </c>
      <c r="B2995" t="s">
        <v>97</v>
      </c>
      <c r="C2995" t="s">
        <v>97</v>
      </c>
      <c r="D2995">
        <f>VLOOKUP(мпф1[[#This Row],[Номенклатура]],[1]!Таблица213[[product_name]:[упаковка]],7,FALSE)</f>
        <v>978</v>
      </c>
      <c r="E2995" t="s">
        <v>98</v>
      </c>
      <c r="F2995" s="7">
        <v>2091.9950840574656</v>
      </c>
      <c r="G2995" t="str">
        <f>VLOOKUP(мпф1[[#This Row],[артикул]],[1]!Таблица213[[code]:[упаковка]],4,FALSE)</f>
        <v>ОХЛ</v>
      </c>
      <c r="H2995" t="str">
        <f>VLOOKUP(мпф1[[#This Row],[артикул]],[1]!Таблица213[[code]:[упаковка]],5,FALSE)</f>
        <v>тушка</v>
      </c>
      <c r="I2995" s="7" cm="1">
        <f t="array" ref="I2995">INDEX('[1]прайс ЗПП'!$A$1:$D$1080,MATCH(1,(мпф1[[#This Row],[артикул]]='[1]прайс ЗПП'!$B$1:$B$1080)*(мпф1[[#This Row],[Source.Name.1]]='[1]прайс ЗПП'!$A$1:$A$1080),0),4)</f>
        <v>646.4431910393082</v>
      </c>
      <c r="J2995" s="7">
        <f>мпф1[[#This Row],[цена]]*мпф1[[#This Row],[объем]]</f>
        <v>1352355.9777766538</v>
      </c>
      <c r="K2995" s="7">
        <v>121230.70319309177</v>
      </c>
      <c r="L2995" t="s">
        <v>187</v>
      </c>
    </row>
    <row r="2996" spans="1:12" x14ac:dyDescent="0.35">
      <c r="A2996" t="s">
        <v>153</v>
      </c>
      <c r="B2996" t="s">
        <v>97</v>
      </c>
      <c r="C2996" t="s">
        <v>97</v>
      </c>
      <c r="D2996">
        <f>VLOOKUP(мпф1[[#This Row],[Номенклатура]],[1]!Таблица213[[product_name]:[упаковка]],7,FALSE)</f>
        <v>982</v>
      </c>
      <c r="E2996" t="s">
        <v>100</v>
      </c>
      <c r="F2996" s="7">
        <v>1045.4748046264194</v>
      </c>
      <c r="G2996" t="str">
        <f>VLOOKUP(мпф1[[#This Row],[артикул]],[1]!Таблица213[[code]:[упаковка]],4,FALSE)</f>
        <v>ОХЛ</v>
      </c>
      <c r="H2996" t="str">
        <f>VLOOKUP(мпф1[[#This Row],[артикул]],[1]!Таблица213[[code]:[упаковка]],5,FALSE)</f>
        <v>филе</v>
      </c>
      <c r="I2996" s="7" cm="1">
        <f t="array" ref="I2996">INDEX('[1]прайс ЗПП'!$A$1:$D$1080,MATCH(1,(мпф1[[#This Row],[артикул]]='[1]прайс ЗПП'!$B$1:$B$1080)*(мпф1[[#This Row],[Source.Name.1]]='[1]прайс ЗПП'!$A$1:$A$1080),0),4)</f>
        <v>671.84727062532841</v>
      </c>
      <c r="J2996" s="7">
        <f>мпф1[[#This Row],[цена]]*мпф1[[#This Row],[объем]]</f>
        <v>702399.39399580832</v>
      </c>
      <c r="K2996" s="7">
        <v>121223.7196287867</v>
      </c>
      <c r="L2996" t="s">
        <v>187</v>
      </c>
    </row>
    <row r="2997" spans="1:12" x14ac:dyDescent="0.35">
      <c r="A2997" t="s">
        <v>153</v>
      </c>
      <c r="B2997" t="s">
        <v>97</v>
      </c>
      <c r="C2997" t="s">
        <v>97</v>
      </c>
      <c r="D2997">
        <f>VLOOKUP(мпф1[[#This Row],[Номенклатура]],[1]!Таблица213[[product_name]:[упаковка]],7,FALSE)</f>
        <v>1615</v>
      </c>
      <c r="E2997" t="s">
        <v>204</v>
      </c>
      <c r="F2997" s="7">
        <v>526.9193015317154</v>
      </c>
      <c r="G2997" t="str">
        <f>VLOOKUP(мпф1[[#This Row],[артикул]],[1]!Таблица213[[code]:[упаковка]],4,FALSE)</f>
        <v>ОХЛ</v>
      </c>
      <c r="H2997" t="str">
        <f>VLOOKUP(мпф1[[#This Row],[артикул]],[1]!Таблица213[[code]:[упаковка]],5,FALSE)</f>
        <v>голень</v>
      </c>
      <c r="I2997" s="7" cm="1">
        <f t="array" ref="I2997">INDEX('[1]прайс ЗПП'!$A$1:$D$1080,MATCH(1,(мпф1[[#This Row],[артикул]]='[1]прайс ЗПП'!$B$1:$B$1080)*(мпф1[[#This Row],[Source.Name.1]]='[1]прайс ЗПП'!$A$1:$A$1080),0),4)</f>
        <v>519.45220438588228</v>
      </c>
      <c r="J2997" s="7">
        <f>мпф1[[#This Row],[цена]]*мпф1[[#This Row],[объем]]</f>
        <v>273709.39271411899</v>
      </c>
      <c r="K2997" s="7">
        <v>39300</v>
      </c>
      <c r="L2997" t="s">
        <v>187</v>
      </c>
    </row>
    <row r="2998" spans="1:12" x14ac:dyDescent="0.35">
      <c r="A2998" t="s">
        <v>153</v>
      </c>
      <c r="B2998" t="s">
        <v>97</v>
      </c>
      <c r="C2998" t="s">
        <v>97</v>
      </c>
      <c r="D2998">
        <f>VLOOKUP(мпф1[[#This Row],[Номенклатура]],[1]!Таблица213[[product_name]:[упаковка]],7,FALSE)</f>
        <v>984</v>
      </c>
      <c r="E2998" t="s">
        <v>101</v>
      </c>
      <c r="F2998" s="7">
        <v>515.6281736417501</v>
      </c>
      <c r="G2998" t="str">
        <f>VLOOKUP(мпф1[[#This Row],[артикул]],[1]!Таблица213[[code]:[упаковка]],4,FALSE)</f>
        <v>ОХЛ</v>
      </c>
      <c r="H2998" t="str">
        <f>VLOOKUP(мпф1[[#This Row],[артикул]],[1]!Таблица213[[code]:[упаковка]],5,FALSE)</f>
        <v>четвертина</v>
      </c>
      <c r="I2998" s="7" cm="1">
        <f t="array" ref="I2998">INDEX('[1]прайс ЗПП'!$A$1:$D$1080,MATCH(1,(мпф1[[#This Row],[артикул]]='[1]прайс ЗПП'!$B$1:$B$1080)*(мпф1[[#This Row],[Source.Name.1]]='[1]прайс ЗПП'!$A$1:$A$1080),0),4)</f>
        <v>600.78817158770698</v>
      </c>
      <c r="J2998" s="7">
        <f>мпф1[[#This Row],[цена]]*мпф1[[#This Row],[объем]]</f>
        <v>309783.30766133574</v>
      </c>
      <c r="K2998" s="7">
        <v>22592</v>
      </c>
      <c r="L2998" t="s">
        <v>187</v>
      </c>
    </row>
    <row r="2999" spans="1:12" x14ac:dyDescent="0.35">
      <c r="A2999" t="s">
        <v>153</v>
      </c>
      <c r="B2999" t="s">
        <v>97</v>
      </c>
      <c r="C2999" t="s">
        <v>97</v>
      </c>
      <c r="D2999">
        <f>VLOOKUP(мпф1[[#This Row],[Номенклатура]],[1]!Таблица213[[product_name]:[упаковка]],7,FALSE)</f>
        <v>978</v>
      </c>
      <c r="E2999" t="s">
        <v>98</v>
      </c>
      <c r="F2999" s="7">
        <v>125459.0675047796</v>
      </c>
      <c r="G2999" t="str">
        <f>VLOOKUP(мпф1[[#This Row],[артикул]],[1]!Таблица213[[code]:[упаковка]],4,FALSE)</f>
        <v>ОХЛ</v>
      </c>
      <c r="H2999" t="str">
        <f>VLOOKUP(мпф1[[#This Row],[артикул]],[1]!Таблица213[[code]:[упаковка]],5,FALSE)</f>
        <v>тушка</v>
      </c>
      <c r="I2999" s="7" cm="1">
        <f t="array" ref="I2999">INDEX('[1]прайс ЗПП'!$A$1:$D$1080,MATCH(1,(мпф1[[#This Row],[артикул]]='[1]прайс ЗПП'!$B$1:$B$1080)*(мпф1[[#This Row],[Source.Name.1]]='[1]прайс ЗПП'!$A$1:$A$1080),0),4)</f>
        <v>646.4431910393082</v>
      </c>
      <c r="J2999" s="7">
        <f>мпф1[[#This Row],[цена]]*мпф1[[#This Row],[объем]]</f>
        <v>81102159.942605704</v>
      </c>
      <c r="K2999" s="7">
        <v>10000</v>
      </c>
      <c r="L2999" t="s">
        <v>187</v>
      </c>
    </row>
    <row r="3000" spans="1:12" x14ac:dyDescent="0.35">
      <c r="A3000" t="s">
        <v>153</v>
      </c>
      <c r="B3000" t="s">
        <v>210</v>
      </c>
      <c r="C3000" t="s">
        <v>210</v>
      </c>
      <c r="D3000">
        <f>VLOOKUP(мпф1[[#This Row],[Номенклатура]],[1]!Таблица213[[product_name]:[упаковка]],7,FALSE)</f>
        <v>984</v>
      </c>
      <c r="E3000" t="s">
        <v>101</v>
      </c>
      <c r="F3000" s="7">
        <v>15683.690281603233</v>
      </c>
      <c r="G3000" t="str">
        <f>VLOOKUP(мпф1[[#This Row],[артикул]],[1]!Таблица213[[code]:[упаковка]],4,FALSE)</f>
        <v>ОХЛ</v>
      </c>
      <c r="H3000" t="str">
        <f>VLOOKUP(мпф1[[#This Row],[артикул]],[1]!Таблица213[[code]:[упаковка]],5,FALSE)</f>
        <v>четвертина</v>
      </c>
      <c r="I3000" s="7" cm="1">
        <f t="array" ref="I3000">INDEX('[1]прайс ЗПП'!$A$1:$D$1080,MATCH(1,(мпф1[[#This Row],[артикул]]='[1]прайс ЗПП'!$B$1:$B$1080)*(мпф1[[#This Row],[Source.Name.1]]='[1]прайс ЗПП'!$A$1:$A$1080),0),4)</f>
        <v>600.78817158770698</v>
      </c>
      <c r="J3000" s="7">
        <f>мпф1[[#This Row],[цена]]*мпф1[[#This Row],[объем]]</f>
        <v>9422575.6080322955</v>
      </c>
      <c r="K3000" s="7">
        <v>231324</v>
      </c>
      <c r="L3000" t="s">
        <v>187</v>
      </c>
    </row>
    <row r="3001" spans="1:12" x14ac:dyDescent="0.35">
      <c r="A3001" t="s">
        <v>153</v>
      </c>
      <c r="B3001" t="s">
        <v>210</v>
      </c>
      <c r="C3001" t="s">
        <v>210</v>
      </c>
      <c r="D3001">
        <f>VLOOKUP(мпф1[[#This Row],[Номенклатура]],[1]!Таблица213[[product_name]:[упаковка]],7,FALSE)</f>
        <v>982</v>
      </c>
      <c r="E3001" t="s">
        <v>100</v>
      </c>
      <c r="F3001" s="7">
        <v>20909.496092528389</v>
      </c>
      <c r="G3001" t="str">
        <f>VLOOKUP(мпф1[[#This Row],[артикул]],[1]!Таблица213[[code]:[упаковка]],4,FALSE)</f>
        <v>ОХЛ</v>
      </c>
      <c r="H3001" t="str">
        <f>VLOOKUP(мпф1[[#This Row],[артикул]],[1]!Таблица213[[code]:[упаковка]],5,FALSE)</f>
        <v>филе</v>
      </c>
      <c r="I3001" s="7" cm="1">
        <f t="array" ref="I3001">INDEX('[1]прайс ЗПП'!$A$1:$D$1080,MATCH(1,(мпф1[[#This Row],[артикул]]='[1]прайс ЗПП'!$B$1:$B$1080)*(мпф1[[#This Row],[Source.Name.1]]='[1]прайс ЗПП'!$A$1:$A$1080),0),4)</f>
        <v>671.84727062532841</v>
      </c>
      <c r="J3001" s="7">
        <f>мпф1[[#This Row],[цена]]*мпф1[[#This Row],[объем]]</f>
        <v>14047987.879916167</v>
      </c>
      <c r="K3001" s="7">
        <v>231166</v>
      </c>
      <c r="L3001" t="s">
        <v>187</v>
      </c>
    </row>
    <row r="3002" spans="1:12" x14ac:dyDescent="0.35">
      <c r="A3002" t="s">
        <v>153</v>
      </c>
      <c r="B3002" t="s">
        <v>180</v>
      </c>
      <c r="C3002" t="s">
        <v>180</v>
      </c>
      <c r="D3002">
        <f>VLOOKUP(мпф1[[#This Row],[Номенклатура]],[1]!Таблица213[[product_name]:[упаковка]],7,FALSE)</f>
        <v>978</v>
      </c>
      <c r="E3002" t="s">
        <v>98</v>
      </c>
      <c r="F3002" s="7">
        <v>661328.15610149945</v>
      </c>
      <c r="G3002" t="str">
        <f>VLOOKUP(мпф1[[#This Row],[артикул]],[1]!Таблица213[[code]:[упаковка]],4,FALSE)</f>
        <v>ОХЛ</v>
      </c>
      <c r="H3002" t="str">
        <f>VLOOKUP(мпф1[[#This Row],[артикул]],[1]!Таблица213[[code]:[упаковка]],5,FALSE)</f>
        <v>тушка</v>
      </c>
      <c r="I3002" s="7" cm="1">
        <f t="array" ref="I3002">INDEX('[1]прайс ЗПП'!$A$1:$D$1080,MATCH(1,(мпф1[[#This Row],[артикул]]='[1]прайс ЗПП'!$B$1:$B$1080)*(мпф1[[#This Row],[Source.Name.1]]='[1]прайс ЗПП'!$A$1:$A$1080),0),4)</f>
        <v>646.4431910393082</v>
      </c>
      <c r="J3002" s="7">
        <f>мпф1[[#This Row],[цена]]*мпф1[[#This Row],[объем]]</f>
        <v>427511083.55439502</v>
      </c>
      <c r="K3002" s="7">
        <v>26576</v>
      </c>
      <c r="L3002" t="s">
        <v>187</v>
      </c>
    </row>
    <row r="3003" spans="1:12" x14ac:dyDescent="0.35">
      <c r="A3003" t="s">
        <v>153</v>
      </c>
      <c r="B3003" t="s">
        <v>13</v>
      </c>
      <c r="C3003" t="s">
        <v>13</v>
      </c>
      <c r="D3003">
        <f>VLOOKUP(мпф1[[#This Row],[Номенклатура]],[1]!Таблица213[[product_name]:[упаковка]],7,FALSE)</f>
        <v>962</v>
      </c>
      <c r="E3003" t="s">
        <v>118</v>
      </c>
      <c r="F3003" s="7">
        <v>17479.608389050853</v>
      </c>
      <c r="G3003" t="str">
        <f>VLOOKUP(мпф1[[#This Row],[артикул]],[1]!Таблица213[[code]:[упаковка]],4,FALSE)</f>
        <v>ЗАМ</v>
      </c>
      <c r="H3003" t="str">
        <f>VLOOKUP(мпф1[[#This Row],[артикул]],[1]!Таблица213[[code]:[упаковка]],5,FALSE)</f>
        <v>рагу</v>
      </c>
      <c r="I3003" s="7" cm="1">
        <f t="array" ref="I3003">INDEX('[1]прайс ЗПП'!$A$1:$D$1080,MATCH(1,(мпф1[[#This Row],[артикул]]='[1]прайс ЗПП'!$B$1:$B$1080)*(мпф1[[#This Row],[Source.Name.1]]='[1]прайс ЗПП'!$A$1:$A$1080),0),4)</f>
        <v>557.142857142857</v>
      </c>
      <c r="J3003" s="7">
        <f>мпф1[[#This Row],[цена]]*мпф1[[#This Row],[объем]]</f>
        <v>9738638.9596140441</v>
      </c>
      <c r="K3003" s="7">
        <v>56753</v>
      </c>
      <c r="L3003" t="s">
        <v>187</v>
      </c>
    </row>
    <row r="3004" spans="1:12" x14ac:dyDescent="0.35">
      <c r="A3004" t="s">
        <v>153</v>
      </c>
      <c r="B3004" t="s">
        <v>13</v>
      </c>
      <c r="C3004" t="s">
        <v>13</v>
      </c>
      <c r="D3004">
        <f>VLOOKUP(мпф1[[#This Row],[Номенклатура]],[1]!Таблица213[[product_name]:[упаковка]],7,FALSE)</f>
        <v>1073</v>
      </c>
      <c r="E3004" s="22" t="s">
        <v>211</v>
      </c>
      <c r="F3004" s="7">
        <v>134760.02028564276</v>
      </c>
      <c r="G3004" t="str">
        <f>VLOOKUP(мпф1[[#This Row],[артикул]],[1]!Таблица213[[code]:[упаковка]],4,FALSE)</f>
        <v>ЗАМ</v>
      </c>
      <c r="H3004" t="str">
        <f>VLOOKUP(мпф1[[#This Row],[артикул]],[1]!Таблица213[[code]:[упаковка]],5,FALSE)</f>
        <v>табак</v>
      </c>
      <c r="I3004" s="7" cm="1">
        <f t="array" ref="I3004">INDEX('[1]прайс ЗПП'!$A$1:$D$1080,MATCH(1,(мпф1[[#This Row],[артикул]]='[1]прайс ЗПП'!$B$1:$B$1080)*(мпф1[[#This Row],[Source.Name.1]]='[1]прайс ЗПП'!$A$1:$A$1080),0),4)</f>
        <v>1037.1428571428569</v>
      </c>
      <c r="J3004" s="7">
        <f>мпф1[[#This Row],[цена]]*мпф1[[#This Row],[объем]]</f>
        <v>139765392.4676809</v>
      </c>
      <c r="K3004" s="7">
        <v>17000</v>
      </c>
      <c r="L3004" t="s">
        <v>187</v>
      </c>
    </row>
    <row r="3005" spans="1:12" x14ac:dyDescent="0.35">
      <c r="A3005" t="s">
        <v>153</v>
      </c>
      <c r="B3005" t="s">
        <v>13</v>
      </c>
      <c r="C3005" t="s">
        <v>13</v>
      </c>
      <c r="D3005">
        <f>VLOOKUP(мпф1[[#This Row],[Номенклатура]],[1]!Таблица213[[product_name]:[упаковка]],7,FALSE)</f>
        <v>1055</v>
      </c>
      <c r="E3005" t="s">
        <v>125</v>
      </c>
      <c r="F3005" s="7">
        <v>133040.30392434</v>
      </c>
      <c r="G3005" t="str">
        <f>VLOOKUP(мпф1[[#This Row],[артикул]],[1]!Таблица213[[code]:[упаковка]],4,FALSE)</f>
        <v>ЗАМ</v>
      </c>
      <c r="H3005" t="str">
        <f>VLOOKUP(мпф1[[#This Row],[артикул]],[1]!Таблица213[[code]:[упаковка]],5,FALSE)</f>
        <v>табак</v>
      </c>
      <c r="I3005" s="7" cm="1">
        <f t="array" ref="I3005">INDEX('[1]прайс ЗПП'!$A$1:$D$1080,MATCH(1,(мпф1[[#This Row],[артикул]]='[1]прайс ЗПП'!$B$1:$B$1080)*(мпф1[[#This Row],[Source.Name.1]]='[1]прайс ЗПП'!$A$1:$A$1080),0),4)</f>
        <v>613.62002514855487</v>
      </c>
      <c r="J3005" s="7">
        <f>мпф1[[#This Row],[цена]]*мпф1[[#This Row],[объем]]</f>
        <v>81636194.639824897</v>
      </c>
      <c r="K3005" s="7">
        <v>6597</v>
      </c>
      <c r="L3005" t="s">
        <v>187</v>
      </c>
    </row>
    <row r="3006" spans="1:12" x14ac:dyDescent="0.35">
      <c r="A3006" t="s">
        <v>153</v>
      </c>
      <c r="B3006" t="s">
        <v>13</v>
      </c>
      <c r="C3006" t="s">
        <v>13</v>
      </c>
      <c r="D3006">
        <f>VLOOKUP(мпф1[[#This Row],[Номенклатура]],[1]!Таблица213[[product_name]:[упаковка]],7,FALSE)</f>
        <v>1056</v>
      </c>
      <c r="E3006" t="s">
        <v>126</v>
      </c>
      <c r="F3006" s="7">
        <v>117101.30506987736</v>
      </c>
      <c r="G3006" t="str">
        <f>VLOOKUP(мпф1[[#This Row],[артикул]],[1]!Таблица213[[code]:[упаковка]],4,FALSE)</f>
        <v>ЗАМ</v>
      </c>
      <c r="H3006" t="str">
        <f>VLOOKUP(мпф1[[#This Row],[артикул]],[1]!Таблица213[[code]:[упаковка]],5,FALSE)</f>
        <v>табак</v>
      </c>
      <c r="I3006" s="7" cm="1">
        <f t="array" ref="I3006">INDEX('[1]прайс ЗПП'!$A$1:$D$1080,MATCH(1,(мпф1[[#This Row],[артикул]]='[1]прайс ЗПП'!$B$1:$B$1080)*(мпф1[[#This Row],[Source.Name.1]]='[1]прайс ЗПП'!$A$1:$A$1080),0),4)</f>
        <v>582.85714285714278</v>
      </c>
      <c r="J3006" s="7">
        <f>мпф1[[#This Row],[цена]]*мпф1[[#This Row],[объем]]</f>
        <v>68253332.097871363</v>
      </c>
      <c r="K3006" s="7">
        <v>7039.9000000000005</v>
      </c>
      <c r="L3006" t="s">
        <v>187</v>
      </c>
    </row>
    <row r="3007" spans="1:12" x14ac:dyDescent="0.35">
      <c r="A3007" t="s">
        <v>153</v>
      </c>
      <c r="B3007" t="s">
        <v>13</v>
      </c>
      <c r="C3007" t="s">
        <v>13</v>
      </c>
      <c r="D3007">
        <f>VLOOKUP(мпф1[[#This Row],[Номенклатура]],[1]!Таблица213[[product_name]:[упаковка]],7,FALSE)</f>
        <v>114</v>
      </c>
      <c r="E3007" t="s">
        <v>129</v>
      </c>
      <c r="F3007" s="7">
        <v>40917.120433255644</v>
      </c>
      <c r="G3007" t="str">
        <f>VLOOKUP(мпф1[[#This Row],[артикул]],[1]!Таблица213[[code]:[упаковка]],4,FALSE)</f>
        <v>ЗАМ</v>
      </c>
      <c r="H3007" t="str">
        <f>VLOOKUP(мпф1[[#This Row],[артикул]],[1]!Таблица213[[code]:[упаковка]],5,FALSE)</f>
        <v>табак</v>
      </c>
      <c r="I3007" s="7" cm="1">
        <f t="array" ref="I3007">INDEX('[1]прайс ЗПП'!$A$1:$D$1080,MATCH(1,(мпф1[[#This Row],[артикул]]='[1]прайс ЗПП'!$B$1:$B$1080)*(мпф1[[#This Row],[Source.Name.1]]='[1]прайс ЗПП'!$A$1:$A$1080),0),4)</f>
        <v>719.1241686739271</v>
      </c>
      <c r="J3007" s="7">
        <f>мпф1[[#This Row],[цена]]*мпф1[[#This Row],[объем]]</f>
        <v>29424490.216095921</v>
      </c>
      <c r="K3007" s="7">
        <v>16489.98</v>
      </c>
      <c r="L3007" t="s">
        <v>187</v>
      </c>
    </row>
    <row r="3008" spans="1:12" x14ac:dyDescent="0.35">
      <c r="A3008" t="s">
        <v>153</v>
      </c>
      <c r="B3008" t="s">
        <v>13</v>
      </c>
      <c r="C3008" t="s">
        <v>13</v>
      </c>
      <c r="D3008">
        <f>VLOOKUP(мпф1[[#This Row],[Номенклатура]],[1]!Таблица213[[product_name]:[упаковка]],7,FALSE)</f>
        <v>27</v>
      </c>
      <c r="E3008" t="s">
        <v>117</v>
      </c>
      <c r="F3008" s="7">
        <v>10017.345380880197</v>
      </c>
      <c r="G3008" t="str">
        <f>VLOOKUP(мпф1[[#This Row],[артикул]],[1]!Таблица213[[code]:[упаковка]],4,FALSE)</f>
        <v>ЗАМ</v>
      </c>
      <c r="H3008" t="str">
        <f>VLOOKUP(мпф1[[#This Row],[артикул]],[1]!Таблица213[[code]:[упаковка]],5,FALSE)</f>
        <v>печень</v>
      </c>
      <c r="I3008" s="7" cm="1">
        <f t="array" ref="I3008">INDEX('[1]прайс ЗПП'!$A$1:$D$1080,MATCH(1,(мпф1[[#This Row],[артикул]]='[1]прайс ЗПП'!$B$1:$B$1080)*(мпф1[[#This Row],[Source.Name.1]]='[1]прайс ЗПП'!$A$1:$A$1080),0),4)</f>
        <v>646.51679999999999</v>
      </c>
      <c r="J3008" s="7">
        <f>мпф1[[#This Row],[цена]]*мпф1[[#This Row],[объем]]</f>
        <v>6476382.0801414456</v>
      </c>
      <c r="K3008" s="7">
        <v>54975.24</v>
      </c>
      <c r="L3008" t="s">
        <v>187</v>
      </c>
    </row>
    <row r="3009" spans="1:12" x14ac:dyDescent="0.35">
      <c r="A3009" t="s">
        <v>153</v>
      </c>
      <c r="B3009" t="s">
        <v>13</v>
      </c>
      <c r="C3009" t="s">
        <v>13</v>
      </c>
      <c r="D3009">
        <f>VLOOKUP(мпф1[[#This Row],[Номенклатура]],[1]!Таблица213[[product_name]:[упаковка]],7,FALSE)</f>
        <v>1057</v>
      </c>
      <c r="E3009" t="s">
        <v>127</v>
      </c>
      <c r="F3009" s="7">
        <v>117106.58882093953</v>
      </c>
      <c r="G3009" t="str">
        <f>VLOOKUP(мпф1[[#This Row],[артикул]],[1]!Таблица213[[code]:[упаковка]],4,FALSE)</f>
        <v>ЗАМ</v>
      </c>
      <c r="H3009" t="str">
        <f>VLOOKUP(мпф1[[#This Row],[артикул]],[1]!Таблица213[[code]:[упаковка]],5,FALSE)</f>
        <v>табак</v>
      </c>
      <c r="I3009" s="7" cm="1">
        <f t="array" ref="I3009">INDEX('[1]прайс ЗПП'!$A$1:$D$1080,MATCH(1,(мпф1[[#This Row],[артикул]]='[1]прайс ЗПП'!$B$1:$B$1080)*(мпф1[[#This Row],[Source.Name.1]]='[1]прайс ЗПП'!$A$1:$A$1080),0),4)</f>
        <v>599.99999999999989</v>
      </c>
      <c r="J3009" s="7">
        <f>мпф1[[#This Row],[цена]]*мпф1[[#This Row],[объем]]</f>
        <v>70263953.292563707</v>
      </c>
      <c r="K3009" s="7">
        <v>15389.981</v>
      </c>
      <c r="L3009" t="s">
        <v>187</v>
      </c>
    </row>
    <row r="3010" spans="1:12" x14ac:dyDescent="0.35">
      <c r="A3010" t="s">
        <v>153</v>
      </c>
      <c r="B3010" t="s">
        <v>13</v>
      </c>
      <c r="C3010" t="s">
        <v>13</v>
      </c>
      <c r="D3010">
        <f>VLOOKUP(мпф1[[#This Row],[Номенклатура]],[1]!Таблица213[[product_name]:[упаковка]],7,FALSE)</f>
        <v>357</v>
      </c>
      <c r="E3010" t="s">
        <v>105</v>
      </c>
      <c r="F3010" s="7">
        <v>177837.82166775881</v>
      </c>
      <c r="G3010" t="str">
        <f>VLOOKUP(мпф1[[#This Row],[артикул]],[1]!Таблица213[[code]:[упаковка]],4,FALSE)</f>
        <v>ЗАМ</v>
      </c>
      <c r="H3010" t="str">
        <f>VLOOKUP(мпф1[[#This Row],[артикул]],[1]!Таблица213[[code]:[упаковка]],5,FALSE)</f>
        <v>филе</v>
      </c>
      <c r="I3010" s="7" cm="1">
        <f t="array" ref="I3010">INDEX('[1]прайс ЗПП'!$A$1:$D$1080,MATCH(1,(мпф1[[#This Row],[артикул]]='[1]прайс ЗПП'!$B$1:$B$1080)*(мпф1[[#This Row],[Source.Name.1]]='[1]прайс ЗПП'!$A$1:$A$1080),0),4)</f>
        <v>821.61936979949314</v>
      </c>
      <c r="J3010" s="7">
        <f>мпф1[[#This Row],[цена]]*мпф1[[#This Row],[объем]]</f>
        <v>146114998.96517864</v>
      </c>
      <c r="K3010" s="7">
        <v>16497.580000000002</v>
      </c>
      <c r="L3010" t="s">
        <v>187</v>
      </c>
    </row>
    <row r="3011" spans="1:12" x14ac:dyDescent="0.35">
      <c r="A3011" t="s">
        <v>153</v>
      </c>
      <c r="B3011" t="s">
        <v>13</v>
      </c>
      <c r="C3011" t="s">
        <v>13</v>
      </c>
      <c r="D3011">
        <f>VLOOKUP(мпф1[[#This Row],[Номенклатура]],[1]!Таблица213[[product_name]:[упаковка]],7,FALSE)</f>
        <v>1107</v>
      </c>
      <c r="E3011" t="s">
        <v>113</v>
      </c>
      <c r="F3011" s="7">
        <v>35465.986326357204</v>
      </c>
      <c r="G3011" t="str">
        <f>VLOOKUP(мпф1[[#This Row],[артикул]],[1]!Таблица213[[code]:[упаковка]],4,FALSE)</f>
        <v>ЗАМ</v>
      </c>
      <c r="H3011" t="str">
        <f>VLOOKUP(мпф1[[#This Row],[артикул]],[1]!Таблица213[[code]:[упаковка]],5,FALSE)</f>
        <v>голень</v>
      </c>
      <c r="I3011" s="7" cm="1">
        <f t="array" ref="I3011">INDEX('[1]прайс ЗПП'!$A$1:$D$1080,MATCH(1,(мпф1[[#This Row],[артикул]]='[1]прайс ЗПП'!$B$1:$B$1080)*(мпф1[[#This Row],[Source.Name.1]]='[1]прайс ЗПП'!$A$1:$A$1080),0),4)</f>
        <v>669.61542857142854</v>
      </c>
      <c r="J3011" s="7">
        <f>мпф1[[#This Row],[цена]]*мпф1[[#This Row],[объем]]</f>
        <v>23748571.633632105</v>
      </c>
      <c r="K3011" s="7">
        <v>8791.9629999999997</v>
      </c>
      <c r="L3011" t="s">
        <v>187</v>
      </c>
    </row>
    <row r="3012" spans="1:12" x14ac:dyDescent="0.35">
      <c r="A3012" t="s">
        <v>153</v>
      </c>
      <c r="B3012" t="s">
        <v>102</v>
      </c>
      <c r="C3012" t="s">
        <v>102</v>
      </c>
      <c r="D3012">
        <f>VLOOKUP(мпф1[[#This Row],[Номенклатура]],[1]!Таблица213[[product_name]:[упаковка]],7,FALSE)</f>
        <v>140</v>
      </c>
      <c r="E3012" t="s">
        <v>109</v>
      </c>
      <c r="F3012" s="7">
        <v>99101.787295696282</v>
      </c>
      <c r="G3012" t="str">
        <f>VLOOKUP(мпф1[[#This Row],[артикул]],[1]!Таблица213[[code]:[упаковка]],4,FALSE)</f>
        <v>ЗАМ</v>
      </c>
      <c r="H3012" t="str">
        <f>VLOOKUP(мпф1[[#This Row],[артикул]],[1]!Таблица213[[code]:[упаковка]],5,FALSE)</f>
        <v>бедро</v>
      </c>
      <c r="I3012" s="7" cm="1">
        <f t="array" ref="I3012">INDEX('[1]прайс ЗПП'!$A$1:$D$1080,MATCH(1,(мпф1[[#This Row],[артикул]]='[1]прайс ЗПП'!$B$1:$B$1080)*(мпф1[[#This Row],[Source.Name.1]]='[1]прайс ЗПП'!$A$1:$A$1080),0),4)</f>
        <v>712.8951949566291</v>
      </c>
      <c r="J3012" s="7">
        <f>мпф1[[#This Row],[цена]]*мпф1[[#This Row],[объем]]</f>
        <v>70649187.974715784</v>
      </c>
      <c r="K3012" s="7">
        <v>25289.86</v>
      </c>
      <c r="L3012" t="s">
        <v>187</v>
      </c>
    </row>
    <row r="3013" spans="1:12" x14ac:dyDescent="0.35">
      <c r="A3013" t="s">
        <v>153</v>
      </c>
      <c r="B3013" t="s">
        <v>102</v>
      </c>
      <c r="C3013" t="s">
        <v>102</v>
      </c>
      <c r="D3013">
        <f>VLOOKUP(мпф1[[#This Row],[Номенклатура]],[1]!Таблица213[[product_name]:[упаковка]],7,FALSE)</f>
        <v>141</v>
      </c>
      <c r="E3013" t="s">
        <v>108</v>
      </c>
      <c r="F3013" s="7">
        <v>36467.04550794854</v>
      </c>
      <c r="G3013" t="str">
        <f>VLOOKUP(мпф1[[#This Row],[артикул]],[1]!Таблица213[[code]:[упаковка]],4,FALSE)</f>
        <v>ЗАМ</v>
      </c>
      <c r="H3013" t="str">
        <f>VLOOKUP(мпф1[[#This Row],[артикул]],[1]!Таблица213[[code]:[упаковка]],5,FALSE)</f>
        <v>голень</v>
      </c>
      <c r="I3013" s="7" cm="1">
        <f t="array" ref="I3013">INDEX('[1]прайс ЗПП'!$A$1:$D$1080,MATCH(1,(мпф1[[#This Row],[артикул]]='[1]прайс ЗПП'!$B$1:$B$1080)*(мпф1[[#This Row],[Source.Name.1]]='[1]прайс ЗПП'!$A$1:$A$1080),0),4)</f>
        <v>764.82708417636718</v>
      </c>
      <c r="J3013" s="7">
        <f>мпф1[[#This Row],[цена]]*мпф1[[#This Row],[объем]]</f>
        <v>27890984.084371172</v>
      </c>
      <c r="K3013" s="7">
        <v>1974.8999999999999</v>
      </c>
      <c r="L3013" t="s">
        <v>187</v>
      </c>
    </row>
    <row r="3014" spans="1:12" x14ac:dyDescent="0.35">
      <c r="A3014" t="s">
        <v>153</v>
      </c>
      <c r="B3014" t="s">
        <v>214</v>
      </c>
      <c r="C3014" t="s">
        <v>214</v>
      </c>
      <c r="D3014">
        <f>VLOOKUP(мпф1[[#This Row],[Номенклатура]],[1]!Таблица213[[product_name]:[упаковка]],7,FALSE)</f>
        <v>1083</v>
      </c>
      <c r="E3014" t="s">
        <v>133</v>
      </c>
      <c r="F3014" s="7">
        <v>5959.2063863705916</v>
      </c>
      <c r="G3014" t="str">
        <f>VLOOKUP(мпф1[[#This Row],[артикул]],[1]!Таблица213[[code]:[упаковка]],4,FALSE)</f>
        <v>ЗАМ</v>
      </c>
      <c r="H3014" t="str">
        <f>VLOOKUP(мпф1[[#This Row],[артикул]],[1]!Таблица213[[code]:[упаковка]],5,FALSE)</f>
        <v>филе</v>
      </c>
      <c r="I3014" s="7" cm="1">
        <f t="array" ref="I3014">INDEX('[1]прайс ЗПП'!$A$1:$D$1080,MATCH(1,(мпф1[[#This Row],[артикул]]='[1]прайс ЗПП'!$B$1:$B$1080)*(мпф1[[#This Row],[Source.Name.1]]='[1]прайс ЗПП'!$A$1:$A$1080),0),4)</f>
        <v>1167.3599999999999</v>
      </c>
      <c r="J3014" s="7">
        <f>мпф1[[#This Row],[цена]]*мпф1[[#This Row],[объем]]</f>
        <v>6956539.167193573</v>
      </c>
      <c r="K3014" s="7">
        <v>12096</v>
      </c>
      <c r="L3014" t="s">
        <v>215</v>
      </c>
    </row>
    <row r="3015" spans="1:12" x14ac:dyDescent="0.35">
      <c r="A3015" t="s">
        <v>153</v>
      </c>
      <c r="B3015" t="s">
        <v>214</v>
      </c>
      <c r="C3015" t="s">
        <v>214</v>
      </c>
      <c r="D3015">
        <f>VLOOKUP(мпф1[[#This Row],[Номенклатура]],[1]!Таблица213[[product_name]:[упаковка]],7,FALSE)</f>
        <v>1085</v>
      </c>
      <c r="E3015" t="s">
        <v>134</v>
      </c>
      <c r="F3015" s="7">
        <v>6116.0276070645541</v>
      </c>
      <c r="G3015" t="str">
        <f>VLOOKUP(мпф1[[#This Row],[артикул]],[1]!Таблица213[[code]:[упаковка]],4,FALSE)</f>
        <v>ЗАМ</v>
      </c>
      <c r="H3015" t="str">
        <f>VLOOKUP(мпф1[[#This Row],[артикул]],[1]!Таблица213[[code]:[упаковка]],5,FALSE)</f>
        <v>филе</v>
      </c>
      <c r="I3015" s="7" cm="1">
        <f t="array" ref="I3015">INDEX('[1]прайс ЗПП'!$A$1:$D$1080,MATCH(1,(мпф1[[#This Row],[артикул]]='[1]прайс ЗПП'!$B$1:$B$1080)*(мпф1[[#This Row],[Source.Name.1]]='[1]прайс ЗПП'!$A$1:$A$1080),0),4)</f>
        <v>856.340425531915</v>
      </c>
      <c r="J3015" s="7">
        <f>мпф1[[#This Row],[цена]]*мпф1[[#This Row],[объем]]</f>
        <v>5237401.6835986003</v>
      </c>
      <c r="K3015" s="7">
        <v>25286.34</v>
      </c>
      <c r="L3015" t="s">
        <v>215</v>
      </c>
    </row>
    <row r="3016" spans="1:12" x14ac:dyDescent="0.35">
      <c r="A3016" t="s">
        <v>153</v>
      </c>
      <c r="B3016" t="s">
        <v>214</v>
      </c>
      <c r="C3016" t="s">
        <v>214</v>
      </c>
      <c r="D3016">
        <f>VLOOKUP(мпф1[[#This Row],[Номенклатура]],[1]!Таблица213[[product_name]:[упаковка]],7,FALSE)</f>
        <v>1104</v>
      </c>
      <c r="E3016" t="s">
        <v>136</v>
      </c>
      <c r="F3016" s="7">
        <v>15211.658407314404</v>
      </c>
      <c r="G3016" t="str">
        <f>VLOOKUP(мпф1[[#This Row],[артикул]],[1]!Таблица213[[code]:[упаковка]],4,FALSE)</f>
        <v>ЗАМ</v>
      </c>
      <c r="H3016" t="str">
        <f>VLOOKUP(мпф1[[#This Row],[артикул]],[1]!Таблица213[[code]:[упаковка]],5,FALSE)</f>
        <v>филе</v>
      </c>
      <c r="I3016" s="7" cm="1">
        <f t="array" ref="I3016">INDEX('[1]прайс ЗПП'!$A$1:$D$1080,MATCH(1,(мпф1[[#This Row],[артикул]]='[1]прайс ЗПП'!$B$1:$B$1080)*(мпф1[[#This Row],[Source.Name.1]]='[1]прайс ЗПП'!$A$1:$A$1080),0),4)</f>
        <v>1224</v>
      </c>
      <c r="J3016" s="7">
        <f>мпф1[[#This Row],[цена]]*мпф1[[#This Row],[объем]]</f>
        <v>18619069.89055283</v>
      </c>
      <c r="K3016" s="7">
        <v>47277</v>
      </c>
      <c r="L3016" t="s">
        <v>215</v>
      </c>
    </row>
    <row r="3017" spans="1:12" x14ac:dyDescent="0.35">
      <c r="A3017" t="s">
        <v>153</v>
      </c>
      <c r="B3017" t="s">
        <v>214</v>
      </c>
      <c r="C3017" t="s">
        <v>214</v>
      </c>
      <c r="D3017">
        <f>VLOOKUP(мпф1[[#This Row],[Номенклатура]],[1]!Таблица213[[product_name]:[упаковка]],7,FALSE)</f>
        <v>1103</v>
      </c>
      <c r="E3017" t="s">
        <v>137</v>
      </c>
      <c r="F3017" s="7">
        <v>7056.9549312283316</v>
      </c>
      <c r="G3017" t="str">
        <f>VLOOKUP(мпф1[[#This Row],[артикул]],[1]!Таблица213[[code]:[упаковка]],4,FALSE)</f>
        <v>ЗАМ</v>
      </c>
      <c r="H3017" t="str">
        <f>VLOOKUP(мпф1[[#This Row],[артикул]],[1]!Таблица213[[code]:[упаковка]],5,FALSE)</f>
        <v>филе</v>
      </c>
      <c r="I3017" s="7" cm="1">
        <f t="array" ref="I3017">INDEX('[1]прайс ЗПП'!$A$1:$D$1080,MATCH(1,(мпф1[[#This Row],[артикул]]='[1]прайс ЗПП'!$B$1:$B$1080)*(мпф1[[#This Row],[Source.Name.1]]='[1]прайс ЗПП'!$A$1:$A$1080),0),4)</f>
        <v>1224</v>
      </c>
      <c r="J3017" s="7">
        <f>мпф1[[#This Row],[цена]]*мпф1[[#This Row],[объем]]</f>
        <v>8637712.8358234782</v>
      </c>
      <c r="K3017" s="7">
        <v>1647.1619999999998</v>
      </c>
      <c r="L3017" t="s">
        <v>215</v>
      </c>
    </row>
    <row r="3018" spans="1:12" x14ac:dyDescent="0.35">
      <c r="A3018" t="s">
        <v>153</v>
      </c>
      <c r="B3018" t="s">
        <v>214</v>
      </c>
      <c r="C3018" t="s">
        <v>214</v>
      </c>
      <c r="D3018">
        <f>VLOOKUP(мпф1[[#This Row],[Номенклатура]],[1]!Таблица213[[product_name]:[упаковка]],7,FALSE)</f>
        <v>1087</v>
      </c>
      <c r="E3018" t="s">
        <v>138</v>
      </c>
      <c r="F3018" s="7">
        <v>22268.613338542735</v>
      </c>
      <c r="G3018" t="str">
        <f>VLOOKUP(мпф1[[#This Row],[артикул]],[1]!Таблица213[[code]:[упаковка]],4,FALSE)</f>
        <v>ЗАМ</v>
      </c>
      <c r="H3018" t="str">
        <f>VLOOKUP(мпф1[[#This Row],[артикул]],[1]!Таблица213[[code]:[упаковка]],5,FALSE)</f>
        <v>голень</v>
      </c>
      <c r="I3018" s="7" cm="1">
        <f t="array" ref="I3018">INDEX('[1]прайс ЗПП'!$A$1:$D$1080,MATCH(1,(мпф1[[#This Row],[артикул]]='[1]прайс ЗПП'!$B$1:$B$1080)*(мпф1[[#This Row],[Source.Name.1]]='[1]прайс ЗПП'!$A$1:$A$1080),0),4)</f>
        <v>1167.3599999999999</v>
      </c>
      <c r="J3018" s="7">
        <f>мпф1[[#This Row],[цена]]*мпф1[[#This Row],[объем]]</f>
        <v>25995488.466881245</v>
      </c>
      <c r="K3018" s="7">
        <v>4403.4250000000002</v>
      </c>
      <c r="L3018" t="s">
        <v>215</v>
      </c>
    </row>
    <row r="3019" spans="1:12" x14ac:dyDescent="0.35">
      <c r="A3019" t="s">
        <v>153</v>
      </c>
      <c r="B3019" t="s">
        <v>214</v>
      </c>
      <c r="C3019" t="s">
        <v>214</v>
      </c>
      <c r="D3019">
        <f>VLOOKUP(мпф1[[#This Row],[Номенклатура]],[1]!Таблица213[[product_name]:[упаковка]],7,FALSE)</f>
        <v>1084</v>
      </c>
      <c r="E3019" t="s">
        <v>135</v>
      </c>
      <c r="F3019" s="7">
        <v>51402.987717114942</v>
      </c>
      <c r="G3019" t="str">
        <f>VLOOKUP(мпф1[[#This Row],[артикул]],[1]!Таблица213[[code]:[упаковка]],4,FALSE)</f>
        <v>ЗАМ</v>
      </c>
      <c r="H3019" t="str">
        <f>VLOOKUP(мпф1[[#This Row],[артикул]],[1]!Таблица213[[code]:[упаковка]],5,FALSE)</f>
        <v>крыло</v>
      </c>
      <c r="I3019" s="7" cm="1">
        <f t="array" ref="I3019">INDEX('[1]прайс ЗПП'!$A$1:$D$1080,MATCH(1,(мпф1[[#This Row],[артикул]]='[1]прайс ЗПП'!$B$1:$B$1080)*(мпф1[[#This Row],[Source.Name.1]]='[1]прайс ЗПП'!$A$1:$A$1080),0),4)</f>
        <v>1167.3599999999999</v>
      </c>
      <c r="J3019" s="7">
        <f>мпф1[[#This Row],[цена]]*мпф1[[#This Row],[объем]]</f>
        <v>60005791.741451293</v>
      </c>
      <c r="K3019" s="7">
        <v>1651.1999999999998</v>
      </c>
      <c r="L3019" t="s">
        <v>215</v>
      </c>
    </row>
    <row r="3020" spans="1:12" x14ac:dyDescent="0.35">
      <c r="A3020" t="s">
        <v>152</v>
      </c>
      <c r="B3020" t="s">
        <v>102</v>
      </c>
      <c r="C3020" t="s">
        <v>102</v>
      </c>
      <c r="D3020">
        <f>VLOOKUP(мпф1[[#This Row],[Номенклатура]],[1]!Таблица213[[product_name]:[упаковка]],7,FALSE)</f>
        <v>23</v>
      </c>
      <c r="E3020" t="s">
        <v>114</v>
      </c>
      <c r="F3020" s="7">
        <v>20671.066507829808</v>
      </c>
      <c r="G3020" t="str">
        <f>VLOOKUP(мпф1[[#This Row],[артикул]],[1]!Таблица213[[code]:[упаковка]],4,FALSE)</f>
        <v>ЗАМ</v>
      </c>
      <c r="H3020" t="str">
        <f>VLOOKUP(мпф1[[#This Row],[артикул]],[1]!Таблица213[[code]:[упаковка]],5,FALSE)</f>
        <v>грудка</v>
      </c>
      <c r="I3020" s="7" cm="1">
        <f t="array" ref="I3020">INDEX('[1]прайс ЗПП'!$A$1:$D$1080,MATCH(1,(мпф1[[#This Row],[артикул]]='[1]прайс ЗПП'!$B$1:$B$1080)*(мпф1[[#This Row],[Source.Name.1]]='[1]прайс ЗПП'!$A$1:$A$1080),0),4)</f>
        <v>894.65314714171757</v>
      </c>
      <c r="J3020" s="7">
        <f>мпф1[[#This Row],[цена]]*мпф1[[#This Row],[объем]]</f>
        <v>18493434.706005692</v>
      </c>
      <c r="K3020" s="7">
        <v>1645.6</v>
      </c>
      <c r="L3020" t="s">
        <v>187</v>
      </c>
    </row>
    <row r="3021" spans="1:12" x14ac:dyDescent="0.35">
      <c r="A3021" t="s">
        <v>152</v>
      </c>
      <c r="B3021" t="s">
        <v>162</v>
      </c>
      <c r="C3021" t="s">
        <v>25</v>
      </c>
      <c r="D3021">
        <f>VLOOKUP(мпф1[[#This Row],[Номенклатура]],[1]!Таблица213[[product_name]:[упаковка]],7,FALSE)</f>
        <v>737</v>
      </c>
      <c r="E3021" s="22" t="s">
        <v>90</v>
      </c>
      <c r="F3021" s="7">
        <v>2299.1614908399661</v>
      </c>
      <c r="G3021" t="str">
        <f>VLOOKUP(мпф1[[#This Row],[артикул]],[1]!Таблица213[[code]:[упаковка]],4,FALSE)</f>
        <v>ОХЛ</v>
      </c>
      <c r="H3021" t="str">
        <f>VLOOKUP(мпф1[[#This Row],[артикул]],[1]!Таблица213[[code]:[упаковка]],5,FALSE)</f>
        <v>лапы</v>
      </c>
      <c r="I3021" s="7" cm="1">
        <f t="array" ref="I3021">INDEX('[1]прайс ЗПП'!$A$1:$D$1080,MATCH(1,(мпф1[[#This Row],[артикул]]='[1]прайс ЗПП'!$B$1:$B$1080)*(мпф1[[#This Row],[Source.Name.1]]='[1]прайс ЗПП'!$A$1:$A$1080),0),4)</f>
        <v>165.934484876173</v>
      </c>
      <c r="J3021" s="7">
        <f>мпф1[[#This Row],[цена]]*мпф1[[#This Row],[объем]]</f>
        <v>381510.17762966373</v>
      </c>
      <c r="K3021" s="7">
        <v>2194.5</v>
      </c>
      <c r="L3021" t="s">
        <v>187</v>
      </c>
    </row>
    <row r="3022" spans="1:12" x14ac:dyDescent="0.35">
      <c r="A3022" t="s">
        <v>152</v>
      </c>
      <c r="B3022" t="s">
        <v>162</v>
      </c>
      <c r="C3022" t="s">
        <v>25</v>
      </c>
      <c r="D3022">
        <f>VLOOKUP(мпф1[[#This Row],[Номенклатура]],[1]!Таблица213[[product_name]:[упаковка]],7,FALSE)</f>
        <v>739</v>
      </c>
      <c r="E3022" t="s">
        <v>91</v>
      </c>
      <c r="F3022" s="7">
        <v>2299.1614908399661</v>
      </c>
      <c r="G3022" t="str">
        <f>VLOOKUP(мпф1[[#This Row],[артикул]],[1]!Таблица213[[code]:[упаковка]],4,FALSE)</f>
        <v>ОХЛ</v>
      </c>
      <c r="H3022" t="str">
        <f>VLOOKUP(мпф1[[#This Row],[артикул]],[1]!Таблица213[[code]:[упаковка]],5,FALSE)</f>
        <v>головы</v>
      </c>
      <c r="I3022" s="7" cm="1">
        <f t="array" ref="I3022">INDEX('[1]прайс ЗПП'!$A$1:$D$1080,MATCH(1,(мпф1[[#This Row],[артикул]]='[1]прайс ЗПП'!$B$1:$B$1080)*(мпф1[[#This Row],[Source.Name.1]]='[1]прайс ЗПП'!$A$1:$A$1080),0),4)</f>
        <v>173.85843743112267</v>
      </c>
      <c r="J3022" s="7">
        <f>мпф1[[#This Row],[цена]]*мпф1[[#This Row],[объем]]</f>
        <v>399728.62419924693</v>
      </c>
      <c r="K3022" s="7">
        <v>1095.6000000000001</v>
      </c>
      <c r="L3022" t="s">
        <v>187</v>
      </c>
    </row>
    <row r="3023" spans="1:12" x14ac:dyDescent="0.35">
      <c r="A3023" t="s">
        <v>152</v>
      </c>
      <c r="B3023" t="s">
        <v>179</v>
      </c>
      <c r="C3023" t="s">
        <v>25</v>
      </c>
      <c r="D3023">
        <f>VLOOKUP(мпф1[[#This Row],[Номенклатура]],[1]!Таблица213[[product_name]:[упаковка]],7,FALSE)</f>
        <v>737</v>
      </c>
      <c r="E3023" t="s">
        <v>90</v>
      </c>
      <c r="F3023" s="7">
        <v>5173.1133543899232</v>
      </c>
      <c r="G3023" t="str">
        <f>VLOOKUP(мпф1[[#This Row],[артикул]],[1]!Таблица213[[code]:[упаковка]],4,FALSE)</f>
        <v>ОХЛ</v>
      </c>
      <c r="H3023" t="str">
        <f>VLOOKUP(мпф1[[#This Row],[артикул]],[1]!Таблица213[[code]:[упаковка]],5,FALSE)</f>
        <v>лапы</v>
      </c>
      <c r="I3023" s="7" cm="1">
        <f t="array" ref="I3023">INDEX('[1]прайс ЗПП'!$A$1:$D$1080,MATCH(1,(мпф1[[#This Row],[артикул]]='[1]прайс ЗПП'!$B$1:$B$1080)*(мпф1[[#This Row],[Source.Name.1]]='[1]прайс ЗПП'!$A$1:$A$1080),0),4)</f>
        <v>165.934484876173</v>
      </c>
      <c r="J3023" s="7">
        <f>мпф1[[#This Row],[цена]]*мпф1[[#This Row],[объем]]</f>
        <v>858397.89966674335</v>
      </c>
      <c r="K3023" s="7">
        <v>3851.4413851608001</v>
      </c>
      <c r="L3023" t="s">
        <v>187</v>
      </c>
    </row>
    <row r="3024" spans="1:12" x14ac:dyDescent="0.35">
      <c r="A3024" t="s">
        <v>152</v>
      </c>
      <c r="B3024" t="s">
        <v>179</v>
      </c>
      <c r="C3024" t="s">
        <v>25</v>
      </c>
      <c r="D3024">
        <f>VLOOKUP(мпф1[[#This Row],[Номенклатура]],[1]!Таблица213[[product_name]:[упаковка]],7,FALSE)</f>
        <v>739</v>
      </c>
      <c r="E3024" t="s">
        <v>91</v>
      </c>
      <c r="F3024" s="7">
        <v>4598.3229816799321</v>
      </c>
      <c r="G3024" t="str">
        <f>VLOOKUP(мпф1[[#This Row],[артикул]],[1]!Таблица213[[code]:[упаковка]],4,FALSE)</f>
        <v>ОХЛ</v>
      </c>
      <c r="H3024" t="str">
        <f>VLOOKUP(мпф1[[#This Row],[артикул]],[1]!Таблица213[[code]:[упаковка]],5,FALSE)</f>
        <v>головы</v>
      </c>
      <c r="I3024" s="7" cm="1">
        <f t="array" ref="I3024">INDEX('[1]прайс ЗПП'!$A$1:$D$1080,MATCH(1,(мпф1[[#This Row],[артикул]]='[1]прайс ЗПП'!$B$1:$B$1080)*(мпф1[[#This Row],[Source.Name.1]]='[1]прайс ЗПП'!$A$1:$A$1080),0),4)</f>
        <v>173.85843743112267</v>
      </c>
      <c r="J3024" s="7">
        <f>мпф1[[#This Row],[цена]]*мпф1[[#This Row],[объем]]</f>
        <v>799457.24839849386</v>
      </c>
      <c r="K3024" s="7">
        <v>1645.8</v>
      </c>
      <c r="L3024" t="s">
        <v>187</v>
      </c>
    </row>
    <row r="3025" spans="1:12" x14ac:dyDescent="0.35">
      <c r="A3025" t="s">
        <v>152</v>
      </c>
      <c r="B3025" t="s">
        <v>193</v>
      </c>
      <c r="C3025" t="s">
        <v>194</v>
      </c>
      <c r="D3025">
        <f>VLOOKUP(мпф1[[#This Row],[Номенклатура]],[1]!Таблица213[[product_name]:[упаковка]],7,FALSE)</f>
        <v>737</v>
      </c>
      <c r="E3025" t="s">
        <v>90</v>
      </c>
      <c r="F3025" s="7">
        <v>6903.9992439484568</v>
      </c>
      <c r="G3025" t="str">
        <f>VLOOKUP(мпф1[[#This Row],[артикул]],[1]!Таблица213[[code]:[упаковка]],4,FALSE)</f>
        <v>ОХЛ</v>
      </c>
      <c r="H3025" t="str">
        <f>VLOOKUP(мпф1[[#This Row],[артикул]],[1]!Таблица213[[code]:[упаковка]],5,FALSE)</f>
        <v>лапы</v>
      </c>
      <c r="I3025" s="7" cm="1">
        <f t="array" ref="I3025">INDEX('[1]прайс ЗПП'!$A$1:$D$1080,MATCH(1,(мпф1[[#This Row],[артикул]]='[1]прайс ЗПП'!$B$1:$B$1080)*(мпф1[[#This Row],[Source.Name.1]]='[1]прайс ЗПП'!$A$1:$A$1080),0),4)</f>
        <v>165.934484876173</v>
      </c>
      <c r="J3025" s="7">
        <f>мпф1[[#This Row],[цена]]*мпф1[[#This Row],[объем]]</f>
        <v>1145611.558130075</v>
      </c>
      <c r="K3025" s="7">
        <v>3301.2</v>
      </c>
      <c r="L3025" t="s">
        <v>187</v>
      </c>
    </row>
    <row r="3026" spans="1:12" x14ac:dyDescent="0.35">
      <c r="A3026" t="s">
        <v>152</v>
      </c>
      <c r="B3026" t="s">
        <v>193</v>
      </c>
      <c r="C3026" t="s">
        <v>194</v>
      </c>
      <c r="D3026">
        <f>VLOOKUP(мпф1[[#This Row],[Номенклатура]],[1]!Таблица213[[product_name]:[упаковка]],7,FALSE)</f>
        <v>739</v>
      </c>
      <c r="E3026" t="s">
        <v>91</v>
      </c>
      <c r="F3026" s="7">
        <v>11152.614163301354</v>
      </c>
      <c r="G3026" t="str">
        <f>VLOOKUP(мпф1[[#This Row],[артикул]],[1]!Таблица213[[code]:[упаковка]],4,FALSE)</f>
        <v>ОХЛ</v>
      </c>
      <c r="H3026" t="str">
        <f>VLOOKUP(мпф1[[#This Row],[артикул]],[1]!Таблица213[[code]:[упаковка]],5,FALSE)</f>
        <v>головы</v>
      </c>
      <c r="I3026" s="7" cm="1">
        <f t="array" ref="I3026">INDEX('[1]прайс ЗПП'!$A$1:$D$1080,MATCH(1,(мпф1[[#This Row],[артикул]]='[1]прайс ЗПП'!$B$1:$B$1080)*(мпф1[[#This Row],[Source.Name.1]]='[1]прайс ЗПП'!$A$1:$A$1080),0),4)</f>
        <v>173.85843743112267</v>
      </c>
      <c r="J3026" s="7">
        <f>мпф1[[#This Row],[цена]]*мпф1[[#This Row],[объем]]</f>
        <v>1938976.0717037809</v>
      </c>
      <c r="K3026" s="7">
        <v>1755.515692866315</v>
      </c>
      <c r="L3026" t="s">
        <v>187</v>
      </c>
    </row>
    <row r="3027" spans="1:12" x14ac:dyDescent="0.35">
      <c r="A3027" t="s">
        <v>152</v>
      </c>
      <c r="B3027" t="s">
        <v>13</v>
      </c>
      <c r="C3027" t="s">
        <v>13</v>
      </c>
      <c r="D3027">
        <f>VLOOKUP(мпф1[[#This Row],[Номенклатура]],[1]!Таблица213[[product_name]:[упаковка]],7,FALSE)</f>
        <v>126</v>
      </c>
      <c r="E3027" t="s">
        <v>131</v>
      </c>
      <c r="F3027" s="7">
        <v>163853.19678437294</v>
      </c>
      <c r="G3027" t="str">
        <f>VLOOKUP(мпф1[[#This Row],[артикул]],[1]!Таблица213[[code]:[упаковка]],4,FALSE)</f>
        <v>ЗАМ</v>
      </c>
      <c r="H3027" t="str">
        <f>VLOOKUP(мпф1[[#This Row],[артикул]],[1]!Таблица213[[code]:[упаковка]],5,FALSE)</f>
        <v>шкура</v>
      </c>
      <c r="I3027" s="7" cm="1">
        <f t="array" ref="I3027">INDEX('[1]прайс ЗПП'!$A$1:$D$1080,MATCH(1,(мпф1[[#This Row],[артикул]]='[1]прайс ЗПП'!$B$1:$B$1080)*(мпф1[[#This Row],[Source.Name.1]]='[1]прайс ЗПП'!$A$1:$A$1080),0),4)</f>
        <v>261.38813523420919</v>
      </c>
      <c r="J3027" s="7">
        <f>мпф1[[#This Row],[цена]]*мпф1[[#This Row],[объем]]</f>
        <v>42829281.559631161</v>
      </c>
      <c r="K3027" s="7">
        <v>279.62030570771947</v>
      </c>
      <c r="L3027" t="s">
        <v>187</v>
      </c>
    </row>
    <row r="3028" spans="1:12" x14ac:dyDescent="0.35">
      <c r="A3028" t="s">
        <v>153</v>
      </c>
      <c r="B3028" t="s">
        <v>13</v>
      </c>
      <c r="C3028" t="s">
        <v>13</v>
      </c>
      <c r="D3028">
        <f>VLOOKUP(мпф1[[#This Row],[Номенклатура]],[1]!Таблица213[[product_name]:[упаковка]],7,FALSE)</f>
        <v>117</v>
      </c>
      <c r="E3028" t="s">
        <v>212</v>
      </c>
      <c r="F3028" s="7">
        <v>404338.23799906345</v>
      </c>
      <c r="G3028" t="str">
        <f>VLOOKUP(мпф1[[#This Row],[артикул]],[1]!Таблица213[[code]:[упаковка]],4,FALSE)</f>
        <v>ЗАМ</v>
      </c>
      <c r="H3028" t="str">
        <f>VLOOKUP(мпф1[[#This Row],[артикул]],[1]!Таблица213[[code]:[упаковка]],5,FALSE)</f>
        <v>ммо</v>
      </c>
      <c r="I3028" s="7" cm="1">
        <f t="array" ref="I3028">INDEX('[1]прайс ЗПП'!$A$1:$D$1080,MATCH(1,(мпф1[[#This Row],[артикул]]='[1]прайс ЗПП'!$B$1:$B$1080)*(мпф1[[#This Row],[Source.Name.1]]='[1]прайс ЗПП'!$A$1:$A$1080),0),4)</f>
        <v>505.81404479578003</v>
      </c>
      <c r="J3028" s="7">
        <f>мпф1[[#This Row],[цена]]*мпф1[[#This Row],[объем]]</f>
        <v>204519959.62790504</v>
      </c>
      <c r="K3028" s="7">
        <v>4717.5756198775707</v>
      </c>
      <c r="L3028" t="s">
        <v>187</v>
      </c>
    </row>
    <row r="3029" spans="1:12" x14ac:dyDescent="0.35">
      <c r="A3029" t="s">
        <v>153</v>
      </c>
      <c r="B3029" t="s">
        <v>213</v>
      </c>
      <c r="C3029" t="s">
        <v>213</v>
      </c>
      <c r="D3029">
        <f>VLOOKUP(мпф1[[#This Row],[Номенклатура]],[1]!Таблица213[[product_name]:[упаковка]],7,FALSE)</f>
        <v>711</v>
      </c>
      <c r="E3029" t="s">
        <v>73</v>
      </c>
      <c r="F3029" s="7">
        <v>34849.160154213983</v>
      </c>
      <c r="G3029" t="str">
        <f>VLOOKUP(мпф1[[#This Row],[артикул]],[1]!Таблица213[[code]:[упаковка]],4,FALSE)</f>
        <v>ОХЛ</v>
      </c>
      <c r="H3029" t="str">
        <f>VLOOKUP(мпф1[[#This Row],[артикул]],[1]!Таблица213[[code]:[упаковка]],5,FALSE)</f>
        <v>бедро</v>
      </c>
      <c r="I3029" s="7" cm="1">
        <f t="array" ref="I3029">INDEX('[1]прайс ЗПП'!$A$1:$D$1080,MATCH(1,(мпф1[[#This Row],[артикул]]='[1]прайс ЗПП'!$B$1:$B$1080)*(мпф1[[#This Row],[Source.Name.1]]='[1]прайс ЗПП'!$A$1:$A$1080),0),4)</f>
        <v>817.6625245970065</v>
      </c>
      <c r="J3029" s="7">
        <f>мпф1[[#This Row],[цена]]*мпф1[[#This Row],[объем]]</f>
        <v>28494852.27178001</v>
      </c>
      <c r="K3029" s="7">
        <v>781.43938937232485</v>
      </c>
      <c r="L3029" t="s">
        <v>187</v>
      </c>
    </row>
    <row r="3030" spans="1:12" x14ac:dyDescent="0.35">
      <c r="A3030" t="s">
        <v>152</v>
      </c>
      <c r="B3030" t="s">
        <v>13</v>
      </c>
      <c r="C3030" t="s">
        <v>13</v>
      </c>
      <c r="D3030">
        <f>VLOOKUP(мпф1[[#This Row],[Номенклатура]],[1]!Таблица213[[product_name]:[упаковка]],7,FALSE)</f>
        <v>1109</v>
      </c>
      <c r="E3030" t="s">
        <v>14</v>
      </c>
      <c r="F3030" s="7">
        <v>37709.226318957139</v>
      </c>
      <c r="G3030" t="str">
        <f>VLOOKUP(мпф1[[#This Row],[артикул]],[1]!Таблица213[[code]:[упаковка]],4,FALSE)</f>
        <v>ЗАМ</v>
      </c>
      <c r="H3030" t="str">
        <f>VLOOKUP(мпф1[[#This Row],[артикул]],[1]!Таблица213[[code]:[упаковка]],5,FALSE)</f>
        <v>филе</v>
      </c>
      <c r="I3030" s="7" cm="1">
        <f t="array" ref="I3030">INDEX('[1]прайс ЗПП'!$A$1:$D$1080,MATCH(1,(мпф1[[#This Row],[артикул]]='[1]прайс ЗПП'!$B$1:$B$1080)*(мпф1[[#This Row],[Source.Name.1]]='[1]прайс ЗПП'!$A$1:$A$1080),0),4)</f>
        <v>646.51679999999999</v>
      </c>
      <c r="J3030" s="7">
        <f>мпф1[[#This Row],[цена]]*мпф1[[#This Row],[объем]]</f>
        <v>24379648.330207948</v>
      </c>
      <c r="K3030" s="7">
        <v>2538.5777888932403</v>
      </c>
      <c r="L3030" t="s">
        <v>187</v>
      </c>
    </row>
    <row r="3031" spans="1:12" x14ac:dyDescent="0.35">
      <c r="A3031" t="s">
        <v>153</v>
      </c>
      <c r="B3031" t="s">
        <v>13</v>
      </c>
      <c r="C3031" t="s">
        <v>13</v>
      </c>
      <c r="D3031">
        <f>VLOOKUP(мпф1[[#This Row],[Номенклатура]],[1]!Таблица213[[product_name]:[упаковка]],7,FALSE)</f>
        <v>142</v>
      </c>
      <c r="E3031" t="s">
        <v>119</v>
      </c>
      <c r="F3031" s="7">
        <v>115945.37941001533</v>
      </c>
      <c r="G3031" t="str">
        <f>VLOOKUP(мпф1[[#This Row],[артикул]],[1]!Таблица213[[code]:[упаковка]],4,FALSE)</f>
        <v>ЗАМ</v>
      </c>
      <c r="H3031" t="str">
        <f>VLOOKUP(мпф1[[#This Row],[артикул]],[1]!Таблица213[[code]:[упаковка]],5,FALSE)</f>
        <v>филе</v>
      </c>
      <c r="I3031" s="7" cm="1">
        <f t="array" ref="I3031">INDEX('[1]прайс ЗПП'!$A$1:$D$1080,MATCH(1,(мпф1[[#This Row],[артикул]]='[1]прайс ЗПП'!$B$1:$B$1080)*(мпф1[[#This Row],[Source.Name.1]]='[1]прайс ЗПП'!$A$1:$A$1080),0),4)</f>
        <v>922.38536692533</v>
      </c>
      <c r="J3031" s="7">
        <f>мпф1[[#This Row],[цена]]*мпф1[[#This Row],[объем]]</f>
        <v>106946321.3304036</v>
      </c>
      <c r="K3031" s="7">
        <v>2561.2618300411868</v>
      </c>
      <c r="L3031" t="s">
        <v>187</v>
      </c>
    </row>
    <row r="3032" spans="1:12" x14ac:dyDescent="0.35">
      <c r="A3032" t="s">
        <v>155</v>
      </c>
      <c r="B3032" t="s">
        <v>162</v>
      </c>
      <c r="C3032" t="s">
        <v>25</v>
      </c>
      <c r="D3032">
        <f>VLOOKUP(мпф1[[#This Row],[Номенклатура]],[1]!Таблица213[[product_name]:[упаковка]],7,FALSE)</f>
        <v>701</v>
      </c>
      <c r="E3032" t="s">
        <v>26</v>
      </c>
      <c r="F3032" s="7">
        <v>12473.503154139989</v>
      </c>
      <c r="G3032" t="str">
        <f>VLOOKUP(мпф1[[#This Row],[артикул]],[1]!Таблица213[[code]:[упаковка]],4,FALSE)</f>
        <v>ОХЛ</v>
      </c>
      <c r="H3032" t="str">
        <f>VLOOKUP(мпф1[[#This Row],[артикул]],[1]!Таблица213[[code]:[упаковка]],5,FALSE)</f>
        <v>тушка</v>
      </c>
      <c r="I3032" s="7" cm="1">
        <f t="array" ref="I3032">INDEX('[1]прайс ЗПП'!$A$1:$D$1080,MATCH(1,(мпф1[[#This Row],[артикул]]='[1]прайс ЗПП'!$B$1:$B$1080)*(мпф1[[#This Row],[Source.Name.1]]='[1]прайс ЗПП'!$A$1:$A$1080),0),4)</f>
        <v>827.49575610860836</v>
      </c>
      <c r="J3032" s="7">
        <f>мпф1[[#This Row],[цена]]*мпф1[[#This Row],[объем]]</f>
        <v>10321770.923858183</v>
      </c>
      <c r="K3032" s="7">
        <v>1607.0694417228383</v>
      </c>
      <c r="L3032" t="s">
        <v>187</v>
      </c>
    </row>
    <row r="3033" spans="1:12" x14ac:dyDescent="0.35">
      <c r="A3033" t="s">
        <v>155</v>
      </c>
      <c r="B3033" t="s">
        <v>162</v>
      </c>
      <c r="C3033" t="s">
        <v>25</v>
      </c>
      <c r="D3033">
        <f>VLOOKUP(мпф1[[#This Row],[Номенклатура]],[1]!Таблица213[[product_name]:[упаковка]],7,FALSE)</f>
        <v>702</v>
      </c>
      <c r="E3033" t="s">
        <v>72</v>
      </c>
      <c r="F3033" s="7">
        <v>15182.207067310632</v>
      </c>
      <c r="G3033" t="str">
        <f>VLOOKUP(мпф1[[#This Row],[артикул]],[1]!Таблица213[[code]:[упаковка]],4,FALSE)</f>
        <v>ОХЛ</v>
      </c>
      <c r="H3033" t="str">
        <f>VLOOKUP(мпф1[[#This Row],[артикул]],[1]!Таблица213[[code]:[упаковка]],5,FALSE)</f>
        <v>тушка</v>
      </c>
      <c r="I3033" s="7" cm="1">
        <f t="array" ref="I3033">INDEX('[1]прайс ЗПП'!$A$1:$D$1080,MATCH(1,(мпф1[[#This Row],[артикул]]='[1]прайс ЗПП'!$B$1:$B$1080)*(мпф1[[#This Row],[Source.Name.1]]='[1]прайс ЗПП'!$A$1:$A$1080),0),4)</f>
        <v>794.51687116053256</v>
      </c>
      <c r="J3033" s="7">
        <f>мпф1[[#This Row],[цена]]*мпф1[[#This Row],[объем]]</f>
        <v>12062519.656430969</v>
      </c>
      <c r="K3033" s="7">
        <v>240.65279160372998</v>
      </c>
      <c r="L3033" t="s">
        <v>187</v>
      </c>
    </row>
    <row r="3034" spans="1:12" x14ac:dyDescent="0.35">
      <c r="A3034" t="s">
        <v>155</v>
      </c>
      <c r="B3034" t="s">
        <v>162</v>
      </c>
      <c r="C3034" t="s">
        <v>25</v>
      </c>
      <c r="D3034">
        <f>VLOOKUP(мпф1[[#This Row],[Номенклатура]],[1]!Таблица213[[product_name]:[упаковка]],7,FALSE)</f>
        <v>710</v>
      </c>
      <c r="E3034" t="s">
        <v>28</v>
      </c>
      <c r="F3034" s="7">
        <v>16265.545700861063</v>
      </c>
      <c r="G3034" t="str">
        <f>VLOOKUP(мпф1[[#This Row],[артикул]],[1]!Таблица213[[code]:[упаковка]],4,FALSE)</f>
        <v>ОХЛ</v>
      </c>
      <c r="H3034" t="str">
        <f>VLOOKUP(мпф1[[#This Row],[артикул]],[1]!Таблица213[[code]:[упаковка]],5,FALSE)</f>
        <v>бедро</v>
      </c>
      <c r="I3034" s="7" cm="1">
        <f t="array" ref="I3034">INDEX('[1]прайс ЗПП'!$A$1:$D$1080,MATCH(1,(мпф1[[#This Row],[артикул]]='[1]прайс ЗПП'!$B$1:$B$1080)*(мпф1[[#This Row],[Source.Name.1]]='[1]прайс ЗПП'!$A$1:$A$1080),0),4)</f>
        <v>844.27700752267799</v>
      </c>
      <c r="J3034" s="7">
        <f>мпф1[[#This Row],[цена]]*мпф1[[#This Row],[объем]]</f>
        <v>13732626.250046339</v>
      </c>
      <c r="K3034" s="7">
        <v>1083.2969895857786</v>
      </c>
      <c r="L3034" t="s">
        <v>187</v>
      </c>
    </row>
    <row r="3035" spans="1:12" x14ac:dyDescent="0.35">
      <c r="A3035" t="s">
        <v>155</v>
      </c>
      <c r="B3035" t="s">
        <v>162</v>
      </c>
      <c r="C3035" t="s">
        <v>25</v>
      </c>
      <c r="D3035">
        <f>VLOOKUP(мпф1[[#This Row],[Номенклатура]],[1]!Таблица213[[product_name]:[упаковка]],7,FALSE)</f>
        <v>711</v>
      </c>
      <c r="E3035" t="s">
        <v>73</v>
      </c>
      <c r="F3035" s="7">
        <v>43386.380790813047</v>
      </c>
      <c r="G3035" t="str">
        <f>VLOOKUP(мпф1[[#This Row],[артикул]],[1]!Таблица213[[code]:[упаковка]],4,FALSE)</f>
        <v>ОХЛ</v>
      </c>
      <c r="H3035" t="str">
        <f>VLOOKUP(мпф1[[#This Row],[артикул]],[1]!Таблица213[[code]:[упаковка]],5,FALSE)</f>
        <v>бедро</v>
      </c>
      <c r="I3035" s="7" cm="1">
        <f t="array" ref="I3035">INDEX('[1]прайс ЗПП'!$A$1:$D$1080,MATCH(1,(мпф1[[#This Row],[артикул]]='[1]прайс ЗПП'!$B$1:$B$1080)*(мпф1[[#This Row],[Source.Name.1]]='[1]прайс ЗПП'!$A$1:$A$1080),0),4)</f>
        <v>811.17331490876199</v>
      </c>
      <c r="J3035" s="7">
        <f>мпф1[[#This Row],[цена]]*мпф1[[#This Row],[объем]]</f>
        <v>35193874.327977657</v>
      </c>
      <c r="K3035" s="7">
        <v>956.11903150216006</v>
      </c>
      <c r="L3035" t="s">
        <v>187</v>
      </c>
    </row>
    <row r="3036" spans="1:12" x14ac:dyDescent="0.35">
      <c r="A3036" t="s">
        <v>155</v>
      </c>
      <c r="B3036" t="s">
        <v>162</v>
      </c>
      <c r="C3036" t="s">
        <v>25</v>
      </c>
      <c r="D3036">
        <f>VLOOKUP(мпф1[[#This Row],[Номенклатура]],[1]!Таблица213[[product_name]:[упаковка]],7,FALSE)</f>
        <v>712</v>
      </c>
      <c r="E3036" t="s">
        <v>30</v>
      </c>
      <c r="F3036" s="7">
        <v>15180.328254523227</v>
      </c>
      <c r="G3036" t="str">
        <f>VLOOKUP(мпф1[[#This Row],[артикул]],[1]!Таблица213[[code]:[упаковка]],4,FALSE)</f>
        <v>ОХЛ</v>
      </c>
      <c r="H3036" t="str">
        <f>VLOOKUP(мпф1[[#This Row],[артикул]],[1]!Таблица213[[code]:[упаковка]],5,FALSE)</f>
        <v>голень</v>
      </c>
      <c r="I3036" s="7" cm="1">
        <f t="array" ref="I3036">INDEX('[1]прайс ЗПП'!$A$1:$D$1080,MATCH(1,(мпф1[[#This Row],[артикул]]='[1]прайс ЗПП'!$B$1:$B$1080)*(мпф1[[#This Row],[Source.Name.1]]='[1]прайс ЗПП'!$A$1:$A$1080),0),4)</f>
        <v>877.88346360778246</v>
      </c>
      <c r="J3036" s="7">
        <f>мпф1[[#This Row],[цена]]*мпф1[[#This Row],[объем]]</f>
        <v>13326559.146783933</v>
      </c>
      <c r="K3036" s="7">
        <v>282.78145645610539</v>
      </c>
      <c r="L3036" t="s">
        <v>187</v>
      </c>
    </row>
    <row r="3037" spans="1:12" x14ac:dyDescent="0.35">
      <c r="A3037" t="s">
        <v>155</v>
      </c>
      <c r="B3037" t="s">
        <v>162</v>
      </c>
      <c r="C3037" t="s">
        <v>25</v>
      </c>
      <c r="D3037">
        <f>VLOOKUP(мпф1[[#This Row],[Номенклатура]],[1]!Таблица213[[product_name]:[упаковка]],7,FALSE)</f>
        <v>713</v>
      </c>
      <c r="E3037" t="s">
        <v>74</v>
      </c>
      <c r="F3037" s="7">
        <v>16275.05312443635</v>
      </c>
      <c r="G3037" t="str">
        <f>VLOOKUP(мпф1[[#This Row],[артикул]],[1]!Таблица213[[code]:[упаковка]],4,FALSE)</f>
        <v>ОХЛ</v>
      </c>
      <c r="H3037" t="str">
        <f>VLOOKUP(мпф1[[#This Row],[артикул]],[1]!Таблица213[[code]:[упаковка]],5,FALSE)</f>
        <v>голень</v>
      </c>
      <c r="I3037" s="7" cm="1">
        <f t="array" ref="I3037">INDEX('[1]прайс ЗПП'!$A$1:$D$1080,MATCH(1,(мпф1[[#This Row],[артикул]]='[1]прайс ЗПП'!$B$1:$B$1080)*(мпф1[[#This Row],[Source.Name.1]]='[1]прайс ЗПП'!$A$1:$A$1080),0),4)</f>
        <v>842.56753579561121</v>
      </c>
      <c r="J3037" s="7">
        <f>мпф1[[#This Row],[цена]]*мпф1[[#This Row],[объем]]</f>
        <v>13712831.405998999</v>
      </c>
      <c r="K3037" s="7">
        <v>275.63923722017228</v>
      </c>
      <c r="L3037" t="s">
        <v>187</v>
      </c>
    </row>
    <row r="3038" spans="1:12" x14ac:dyDescent="0.35">
      <c r="A3038" t="s">
        <v>155</v>
      </c>
      <c r="B3038" t="s">
        <v>162</v>
      </c>
      <c r="C3038" t="s">
        <v>25</v>
      </c>
      <c r="D3038">
        <f>VLOOKUP(мпф1[[#This Row],[Номенклатура]],[1]!Таблица213[[product_name]:[упаковка]],7,FALSE)</f>
        <v>714</v>
      </c>
      <c r="E3038" t="s">
        <v>32</v>
      </c>
      <c r="F3038" s="7">
        <v>8676.6669733238814</v>
      </c>
      <c r="G3038" t="str">
        <f>VLOOKUP(мпф1[[#This Row],[артикул]],[1]!Таблица213[[code]:[упаковка]],4,FALSE)</f>
        <v>ОХЛ</v>
      </c>
      <c r="H3038" t="str">
        <f>VLOOKUP(мпф1[[#This Row],[артикул]],[1]!Таблица213[[code]:[упаковка]],5,FALSE)</f>
        <v>крыло</v>
      </c>
      <c r="I3038" s="7" cm="1">
        <f t="array" ref="I3038">INDEX('[1]прайс ЗПП'!$A$1:$D$1080,MATCH(1,(мпф1[[#This Row],[артикул]]='[1]прайс ЗПП'!$B$1:$B$1080)*(мпф1[[#This Row],[Source.Name.1]]='[1]прайс ЗПП'!$A$1:$A$1080),0),4)</f>
        <v>860.70844203270246</v>
      </c>
      <c r="J3038" s="7">
        <f>мпф1[[#This Row],[цена]]*мпф1[[#This Row],[объем]]</f>
        <v>7468080.512646202</v>
      </c>
      <c r="K3038" s="7">
        <v>281.12073561323615</v>
      </c>
      <c r="L3038" t="s">
        <v>187</v>
      </c>
    </row>
    <row r="3039" spans="1:12" x14ac:dyDescent="0.35">
      <c r="A3039" t="s">
        <v>155</v>
      </c>
      <c r="B3039" t="s">
        <v>162</v>
      </c>
      <c r="C3039" t="s">
        <v>25</v>
      </c>
      <c r="D3039">
        <f>VLOOKUP(мпф1[[#This Row],[Номенклатура]],[1]!Таблица213[[product_name]:[упаковка]],7,FALSE)</f>
        <v>715</v>
      </c>
      <c r="E3039" t="s">
        <v>75</v>
      </c>
      <c r="F3039" s="7">
        <v>24942.156487233802</v>
      </c>
      <c r="G3039" t="str">
        <f>VLOOKUP(мпф1[[#This Row],[артикул]],[1]!Таблица213[[code]:[упаковка]],4,FALSE)</f>
        <v>ОХЛ</v>
      </c>
      <c r="H3039" t="str">
        <f>VLOOKUP(мпф1[[#This Row],[артикул]],[1]!Таблица213[[code]:[упаковка]],5,FALSE)</f>
        <v>крыло</v>
      </c>
      <c r="I3039" s="7" cm="1">
        <f t="array" ref="I3039">INDEX('[1]прайс ЗПП'!$A$1:$D$1080,MATCH(1,(мпф1[[#This Row],[артикул]]='[1]прайс ЗПП'!$B$1:$B$1080)*(мпф1[[#This Row],[Source.Name.1]]='[1]прайс ЗПП'!$A$1:$A$1080),0),4)</f>
        <v>828.54324866696732</v>
      </c>
      <c r="J3039" s="7">
        <f>мпф1[[#This Row],[цена]]*мпф1[[#This Row],[объем]]</f>
        <v>20665655.364692569</v>
      </c>
      <c r="K3039" s="7">
        <v>6602.4</v>
      </c>
      <c r="L3039" t="s">
        <v>187</v>
      </c>
    </row>
    <row r="3040" spans="1:12" x14ac:dyDescent="0.35">
      <c r="A3040" t="s">
        <v>155</v>
      </c>
      <c r="B3040" t="s">
        <v>162</v>
      </c>
      <c r="C3040" t="s">
        <v>25</v>
      </c>
      <c r="D3040">
        <f>VLOOKUP(мпф1[[#This Row],[Номенклатура]],[1]!Таблица213[[product_name]:[упаковка]],7,FALSE)</f>
        <v>716</v>
      </c>
      <c r="E3040" t="s">
        <v>34</v>
      </c>
      <c r="F3040" s="7">
        <v>1955.3058998381605</v>
      </c>
      <c r="G3040" t="str">
        <f>VLOOKUP(мпф1[[#This Row],[артикул]],[1]!Таблица213[[code]:[упаковка]],4,FALSE)</f>
        <v>ОХЛ</v>
      </c>
      <c r="H3040" t="str">
        <f>VLOOKUP(мпф1[[#This Row],[артикул]],[1]!Таблица213[[code]:[упаковка]],5,FALSE)</f>
        <v>четвертина</v>
      </c>
      <c r="I3040" s="7" cm="1">
        <f t="array" ref="I3040">INDEX('[1]прайс ЗПП'!$A$1:$D$1080,MATCH(1,(мпф1[[#This Row],[артикул]]='[1]прайс ЗПП'!$B$1:$B$1080)*(мпф1[[#This Row],[Source.Name.1]]='[1]прайс ЗПП'!$A$1:$A$1080),0),4)</f>
        <v>823.46901410747466</v>
      </c>
      <c r="J3040" s="7">
        <f>мпф1[[#This Row],[цена]]*мпф1[[#This Row],[объем]]</f>
        <v>1610133.8216182587</v>
      </c>
      <c r="K3040" s="7">
        <v>2745</v>
      </c>
      <c r="L3040" t="s">
        <v>187</v>
      </c>
    </row>
    <row r="3041" spans="1:12" x14ac:dyDescent="0.35">
      <c r="A3041" t="s">
        <v>155</v>
      </c>
      <c r="B3041" t="s">
        <v>162</v>
      </c>
      <c r="C3041" t="s">
        <v>25</v>
      </c>
      <c r="D3041">
        <f>VLOOKUP(мпф1[[#This Row],[Номенклатура]],[1]!Таблица213[[product_name]:[упаковка]],7,FALSE)</f>
        <v>717</v>
      </c>
      <c r="E3041" t="s">
        <v>76</v>
      </c>
      <c r="F3041" s="7">
        <v>11935.882747923146</v>
      </c>
      <c r="G3041" t="str">
        <f>VLOOKUP(мпф1[[#This Row],[артикул]],[1]!Таблица213[[code]:[упаковка]],4,FALSE)</f>
        <v>ОХЛ</v>
      </c>
      <c r="H3041" t="str">
        <f>VLOOKUP(мпф1[[#This Row],[артикул]],[1]!Таблица213[[code]:[упаковка]],5,FALSE)</f>
        <v>четвертина</v>
      </c>
      <c r="I3041" s="7" cm="1">
        <f t="array" ref="I3041">INDEX('[1]прайс ЗПП'!$A$1:$D$1080,MATCH(1,(мпф1[[#This Row],[артикул]]='[1]прайс ЗПП'!$B$1:$B$1080)*(мпф1[[#This Row],[Source.Name.1]]='[1]прайс ЗПП'!$A$1:$A$1080),0),4)</f>
        <v>794.56394022937343</v>
      </c>
      <c r="J3041" s="7">
        <f>мпф1[[#This Row],[цена]]*мпф1[[#This Row],[объем]]</f>
        <v>9483822.0263056159</v>
      </c>
      <c r="K3041" s="7">
        <v>3299.6000000000004</v>
      </c>
      <c r="L3041" t="s">
        <v>187</v>
      </c>
    </row>
    <row r="3042" spans="1:12" x14ac:dyDescent="0.35">
      <c r="A3042" t="s">
        <v>155</v>
      </c>
      <c r="B3042" t="s">
        <v>162</v>
      </c>
      <c r="C3042" t="s">
        <v>25</v>
      </c>
      <c r="D3042">
        <f>VLOOKUP(мпф1[[#This Row],[Номенклатура]],[1]!Таблица213[[product_name]:[упаковка]],7,FALSE)</f>
        <v>718</v>
      </c>
      <c r="E3042" t="s">
        <v>36</v>
      </c>
      <c r="F3042" s="7">
        <v>24946.986593560279</v>
      </c>
      <c r="G3042" t="str">
        <f>VLOOKUP(мпф1[[#This Row],[артикул]],[1]!Таблица213[[code]:[упаковка]],4,FALSE)</f>
        <v>ОХЛ</v>
      </c>
      <c r="H3042" t="str">
        <f>VLOOKUP(мпф1[[#This Row],[артикул]],[1]!Таблица213[[code]:[упаковка]],5,FALSE)</f>
        <v>филе</v>
      </c>
      <c r="I3042" s="7" cm="1">
        <f t="array" ref="I3042">INDEX('[1]прайс ЗПП'!$A$1:$D$1080,MATCH(1,(мпф1[[#This Row],[артикул]]='[1]прайс ЗПП'!$B$1:$B$1080)*(мпф1[[#This Row],[Source.Name.1]]='[1]прайс ЗПП'!$A$1:$A$1080),0),4)</f>
        <v>1113.7039279813557</v>
      </c>
      <c r="J3042" s="7">
        <f>мпф1[[#This Row],[цена]]*мпф1[[#This Row],[объем]]</f>
        <v>27783556.960546304</v>
      </c>
      <c r="K3042" s="7">
        <v>4395.87</v>
      </c>
      <c r="L3042" t="s">
        <v>187</v>
      </c>
    </row>
    <row r="3043" spans="1:12" x14ac:dyDescent="0.35">
      <c r="A3043" t="s">
        <v>155</v>
      </c>
      <c r="B3043" t="s">
        <v>162</v>
      </c>
      <c r="C3043" t="s">
        <v>25</v>
      </c>
      <c r="D3043">
        <f>VLOOKUP(мпф1[[#This Row],[Номенклатура]],[1]!Таблица213[[product_name]:[упаковка]],7,FALSE)</f>
        <v>719</v>
      </c>
      <c r="E3043" t="s">
        <v>77</v>
      </c>
      <c r="F3043" s="7">
        <v>52936.979602242762</v>
      </c>
      <c r="G3043" t="str">
        <f>VLOOKUP(мпф1[[#This Row],[артикул]],[1]!Таблица213[[code]:[упаковка]],4,FALSE)</f>
        <v>ОХЛ</v>
      </c>
      <c r="H3043" t="str">
        <f>VLOOKUP(мпф1[[#This Row],[артикул]],[1]!Таблица213[[code]:[упаковка]],5,FALSE)</f>
        <v>филе</v>
      </c>
      <c r="I3043" s="7" cm="1">
        <f t="array" ref="I3043">INDEX('[1]прайс ЗПП'!$A$1:$D$1080,MATCH(1,(мпф1[[#This Row],[артикул]]='[1]прайс ЗПП'!$B$1:$B$1080)*(мпф1[[#This Row],[Source.Name.1]]='[1]прайс ЗПП'!$A$1:$A$1080),0),4)</f>
        <v>1077.1223296090793</v>
      </c>
      <c r="J3043" s="7">
        <f>мпф1[[#This Row],[цена]]*мпф1[[#This Row],[объем]]</f>
        <v>57019602.791636035</v>
      </c>
      <c r="K3043" s="7">
        <v>19240.68</v>
      </c>
      <c r="L3043" t="s">
        <v>187</v>
      </c>
    </row>
    <row r="3044" spans="1:12" x14ac:dyDescent="0.35">
      <c r="A3044" t="s">
        <v>155</v>
      </c>
      <c r="B3044" t="s">
        <v>162</v>
      </c>
      <c r="C3044" t="s">
        <v>25</v>
      </c>
      <c r="D3044">
        <f>VLOOKUP(мпф1[[#This Row],[Номенклатура]],[1]!Таблица213[[product_name]:[упаковка]],7,FALSE)</f>
        <v>727</v>
      </c>
      <c r="E3044" t="s">
        <v>38</v>
      </c>
      <c r="F3044" s="7">
        <v>1623.6668565180601</v>
      </c>
      <c r="G3044" t="str">
        <f>VLOOKUP(мпф1[[#This Row],[артикул]],[1]!Таблица213[[code]:[упаковка]],4,FALSE)</f>
        <v>ОХЛ</v>
      </c>
      <c r="H3044" t="str">
        <f>VLOOKUP(мпф1[[#This Row],[артикул]],[1]!Таблица213[[code]:[упаковка]],5,FALSE)</f>
        <v>грудка</v>
      </c>
      <c r="I3044" s="7" cm="1">
        <f t="array" ref="I3044">INDEX('[1]прайс ЗПП'!$A$1:$D$1080,MATCH(1,(мпф1[[#This Row],[артикул]]='[1]прайс ЗПП'!$B$1:$B$1080)*(мпф1[[#This Row],[Source.Name.1]]='[1]прайс ЗПП'!$A$1:$A$1080),0),4)</f>
        <v>887.90875134038947</v>
      </c>
      <c r="J3044" s="7">
        <f>мпф1[[#This Row],[цена]]*мпф1[[#This Row],[объем]]</f>
        <v>1441668.011163726</v>
      </c>
      <c r="K3044" s="7">
        <v>3294.277</v>
      </c>
      <c r="L3044" t="s">
        <v>187</v>
      </c>
    </row>
    <row r="3045" spans="1:12" x14ac:dyDescent="0.35">
      <c r="A3045" t="s">
        <v>155</v>
      </c>
      <c r="B3045" t="s">
        <v>162</v>
      </c>
      <c r="C3045" t="s">
        <v>25</v>
      </c>
      <c r="D3045">
        <f>VLOOKUP(мпф1[[#This Row],[Номенклатура]],[1]!Таблица213[[product_name]:[упаковка]],7,FALSE)</f>
        <v>725</v>
      </c>
      <c r="E3045" t="s">
        <v>78</v>
      </c>
      <c r="F3045" s="7">
        <v>4340.6144797312227</v>
      </c>
      <c r="G3045" t="str">
        <f>VLOOKUP(мпф1[[#This Row],[артикул]],[1]!Таблица213[[code]:[упаковка]],4,FALSE)</f>
        <v>ОХЛ</v>
      </c>
      <c r="H3045" t="str">
        <f>VLOOKUP(мпф1[[#This Row],[артикул]],[1]!Таблица213[[code]:[упаковка]],5,FALSE)</f>
        <v>грудка</v>
      </c>
      <c r="I3045" s="7" cm="1">
        <f t="array" ref="I3045">INDEX('[1]прайс ЗПП'!$A$1:$D$1080,MATCH(1,(мпф1[[#This Row],[артикул]]='[1]прайс ЗПП'!$B$1:$B$1080)*(мпф1[[#This Row],[Source.Name.1]]='[1]прайс ЗПП'!$A$1:$A$1080),0),4)</f>
        <v>859.6442175498313</v>
      </c>
      <c r="J3045" s="7">
        <f>мпф1[[#This Row],[цена]]*мпф1[[#This Row],[объем]]</f>
        <v>3731384.1381140151</v>
      </c>
      <c r="K3045" s="7">
        <v>6593.84</v>
      </c>
      <c r="L3045" t="s">
        <v>187</v>
      </c>
    </row>
    <row r="3046" spans="1:12" x14ac:dyDescent="0.35">
      <c r="A3046" t="s">
        <v>155</v>
      </c>
      <c r="B3046" t="s">
        <v>162</v>
      </c>
      <c r="C3046" t="s">
        <v>25</v>
      </c>
      <c r="D3046">
        <f>VLOOKUP(мпф1[[#This Row],[Номенклатура]],[1]!Таблица213[[product_name]:[упаковка]],7,FALSE)</f>
        <v>720</v>
      </c>
      <c r="E3046" t="s">
        <v>40</v>
      </c>
      <c r="F3046" s="7">
        <v>1627.6472584254741</v>
      </c>
      <c r="G3046" t="str">
        <f>VLOOKUP(мпф1[[#This Row],[артикул]],[1]!Таблица213[[code]:[упаковка]],4,FALSE)</f>
        <v>ОХЛ</v>
      </c>
      <c r="H3046" t="str">
        <f>VLOOKUP(мпф1[[#This Row],[артикул]],[1]!Таблица213[[code]:[упаковка]],5,FALSE)</f>
        <v>половинка</v>
      </c>
      <c r="I3046" s="7" cm="1">
        <f t="array" ref="I3046">INDEX('[1]прайс ЗПП'!$A$1:$D$1080,MATCH(1,(мпф1[[#This Row],[артикул]]='[1]прайс ЗПП'!$B$1:$B$1080)*(мпф1[[#This Row],[Source.Name.1]]='[1]прайс ЗПП'!$A$1:$A$1080),0),4)</f>
        <v>834.72143113944185</v>
      </c>
      <c r="J3046" s="7">
        <f>мпф1[[#This Row],[цена]]*мпф1[[#This Row],[объем]]</f>
        <v>1358632.0489431007</v>
      </c>
      <c r="K3046" s="7">
        <v>3847.125</v>
      </c>
      <c r="L3046" t="s">
        <v>187</v>
      </c>
    </row>
    <row r="3047" spans="1:12" x14ac:dyDescent="0.35">
      <c r="A3047" t="s">
        <v>155</v>
      </c>
      <c r="B3047" t="s">
        <v>162</v>
      </c>
      <c r="C3047" t="s">
        <v>25</v>
      </c>
      <c r="D3047">
        <f>VLOOKUP(мпф1[[#This Row],[Номенклатура]],[1]!Таблица213[[product_name]:[упаковка]],7,FALSE)</f>
        <v>721</v>
      </c>
      <c r="E3047" t="s">
        <v>183</v>
      </c>
      <c r="F3047" s="7">
        <v>1622.1271369094964</v>
      </c>
      <c r="G3047" t="str">
        <f>VLOOKUP(мпф1[[#This Row],[артикул]],[1]!Таблица213[[code]:[упаковка]],4,FALSE)</f>
        <v>ОХЛ</v>
      </c>
      <c r="H3047" t="str">
        <f>VLOOKUP(мпф1[[#This Row],[артикул]],[1]!Таблица213[[code]:[упаковка]],5,FALSE)</f>
        <v>половинка</v>
      </c>
      <c r="I3047" s="7" cm="1">
        <f t="array" ref="I3047">INDEX('[1]прайс ЗПП'!$A$1:$D$1080,MATCH(1,(мпф1[[#This Row],[артикул]]='[1]прайс ЗПП'!$B$1:$B$1080)*(мпф1[[#This Row],[Source.Name.1]]='[1]прайс ЗПП'!$A$1:$A$1080),0),4)</f>
        <v>819.17637554581245</v>
      </c>
      <c r="J3047" s="7">
        <f>мпф1[[#This Row],[цена]]*мпф1[[#This Row],[объем]]</f>
        <v>1328808.228688027</v>
      </c>
      <c r="K3047" s="7">
        <v>8249.2800000000007</v>
      </c>
      <c r="L3047" t="s">
        <v>187</v>
      </c>
    </row>
    <row r="3048" spans="1:12" x14ac:dyDescent="0.35">
      <c r="A3048" t="s">
        <v>155</v>
      </c>
      <c r="B3048" t="s">
        <v>162</v>
      </c>
      <c r="C3048" t="s">
        <v>25</v>
      </c>
      <c r="D3048">
        <f>VLOOKUP(мпф1[[#This Row],[Номенклатура]],[1]!Таблица213[[product_name]:[упаковка]],7,FALSE)</f>
        <v>29</v>
      </c>
      <c r="E3048" t="s">
        <v>79</v>
      </c>
      <c r="F3048" s="7">
        <v>1523.750685606891</v>
      </c>
      <c r="G3048" t="str">
        <f>VLOOKUP(мпф1[[#This Row],[артикул]],[1]!Таблица213[[code]:[упаковка]],4,FALSE)</f>
        <v>ОХЛ</v>
      </c>
      <c r="H3048" t="str">
        <f>VLOOKUP(мпф1[[#This Row],[артикул]],[1]!Таблица213[[code]:[упаковка]],5,FALSE)</f>
        <v>табак</v>
      </c>
      <c r="I3048" s="7" cm="1">
        <f t="array" ref="I3048">INDEX('[1]прайс ЗПП'!$A$1:$D$1080,MATCH(1,(мпф1[[#This Row],[артикул]]='[1]прайс ЗПП'!$B$1:$B$1080)*(мпф1[[#This Row],[Source.Name.1]]='[1]прайс ЗПП'!$A$1:$A$1080),0),4)</f>
        <v>752.41739844674464</v>
      </c>
      <c r="J3048" s="7">
        <f>мпф1[[#This Row],[цена]]*мпф1[[#This Row],[объем]]</f>
        <v>1146496.5267457804</v>
      </c>
      <c r="K3048" s="7">
        <v>548.09999999999991</v>
      </c>
      <c r="L3048" t="s">
        <v>187</v>
      </c>
    </row>
    <row r="3049" spans="1:12" x14ac:dyDescent="0.35">
      <c r="A3049" t="s">
        <v>155</v>
      </c>
      <c r="B3049" t="s">
        <v>162</v>
      </c>
      <c r="C3049" t="s">
        <v>25</v>
      </c>
      <c r="D3049">
        <f>VLOOKUP(мпф1[[#This Row],[Номенклатура]],[1]!Таблица213[[product_name]:[упаковка]],7,FALSE)</f>
        <v>30</v>
      </c>
      <c r="E3049" t="s">
        <v>80</v>
      </c>
      <c r="F3049" s="7">
        <v>14097.601763019478</v>
      </c>
      <c r="G3049" t="str">
        <f>VLOOKUP(мпф1[[#This Row],[артикул]],[1]!Таблица213[[code]:[упаковка]],4,FALSE)</f>
        <v>ОХЛ</v>
      </c>
      <c r="H3049" t="str">
        <f>VLOOKUP(мпф1[[#This Row],[артикул]],[1]!Таблица213[[code]:[упаковка]],5,FALSE)</f>
        <v>рагу</v>
      </c>
      <c r="I3049" s="7" cm="1">
        <f t="array" ref="I3049">INDEX('[1]прайс ЗПП'!$A$1:$D$1080,MATCH(1,(мпф1[[#This Row],[артикул]]='[1]прайс ЗПП'!$B$1:$B$1080)*(мпф1[[#This Row],[Source.Name.1]]='[1]прайс ЗПП'!$A$1:$A$1080),0),4)</f>
        <v>707.52985307400411</v>
      </c>
      <c r="J3049" s="7">
        <f>мпф1[[#This Row],[цена]]*мпф1[[#This Row],[объем]]</f>
        <v>9974474.1040849928</v>
      </c>
      <c r="K3049" s="7">
        <v>6602.4</v>
      </c>
      <c r="L3049" t="s">
        <v>187</v>
      </c>
    </row>
    <row r="3050" spans="1:12" x14ac:dyDescent="0.35">
      <c r="A3050" t="s">
        <v>155</v>
      </c>
      <c r="B3050" t="s">
        <v>162</v>
      </c>
      <c r="C3050" t="s">
        <v>25</v>
      </c>
      <c r="D3050">
        <f>VLOOKUP(мпф1[[#This Row],[Номенклатура]],[1]!Таблица213[[product_name]:[упаковка]],7,FALSE)</f>
        <v>781</v>
      </c>
      <c r="E3050" t="s">
        <v>188</v>
      </c>
      <c r="F3050" s="7">
        <v>2163.1976190738269</v>
      </c>
      <c r="G3050" t="str">
        <f>VLOOKUP(мпф1[[#This Row],[артикул]],[1]!Таблица213[[code]:[упаковка]],4,FALSE)</f>
        <v>ОХЛ</v>
      </c>
      <c r="H3050" t="str">
        <f>VLOOKUP(мпф1[[#This Row],[артикул]],[1]!Таблица213[[code]:[упаковка]],5,FALSE)</f>
        <v>спинка</v>
      </c>
      <c r="I3050" s="7" cm="1">
        <f t="array" ref="I3050">INDEX('[1]прайс ЗПП'!$A$1:$D$1080,MATCH(1,(мпф1[[#This Row],[артикул]]='[1]прайс ЗПП'!$B$1:$B$1080)*(мпф1[[#This Row],[Source.Name.1]]='[1]прайс ЗПП'!$A$1:$A$1080),0),4)</f>
        <v>362.24587868540624</v>
      </c>
      <c r="J3050" s="7">
        <f>мпф1[[#This Row],[цена]]*мпф1[[#This Row],[объем]]</f>
        <v>783609.4222915771</v>
      </c>
      <c r="K3050" s="7">
        <v>4944.74</v>
      </c>
      <c r="L3050" t="s">
        <v>187</v>
      </c>
    </row>
    <row r="3051" spans="1:12" x14ac:dyDescent="0.35">
      <c r="A3051" t="s">
        <v>155</v>
      </c>
      <c r="B3051" t="s">
        <v>162</v>
      </c>
      <c r="C3051" t="s">
        <v>25</v>
      </c>
      <c r="D3051">
        <f>VLOOKUP(мпф1[[#This Row],[Номенклатура]],[1]!Таблица213[[product_name]:[упаковка]],7,FALSE)</f>
        <v>730</v>
      </c>
      <c r="E3051" t="s">
        <v>45</v>
      </c>
      <c r="F3051" s="7">
        <v>1088.1539538371374</v>
      </c>
      <c r="G3051" t="str">
        <f>VLOOKUP(мпф1[[#This Row],[артикул]],[1]!Таблица213[[code]:[упаковка]],4,FALSE)</f>
        <v>ОХЛ</v>
      </c>
      <c r="H3051" t="str">
        <f>VLOOKUP(мпф1[[#This Row],[артикул]],[1]!Таблица213[[code]:[упаковка]],5,FALSE)</f>
        <v>желудки</v>
      </c>
      <c r="I3051" s="7" cm="1">
        <f t="array" ref="I3051">INDEX('[1]прайс ЗПП'!$A$1:$D$1080,MATCH(1,(мпф1[[#This Row],[артикул]]='[1]прайс ЗПП'!$B$1:$B$1080)*(мпф1[[#This Row],[Source.Name.1]]='[1]прайс ЗПП'!$A$1:$A$1080),0),4)</f>
        <v>559.76910841056088</v>
      </c>
      <c r="J3051" s="7">
        <f>мпф1[[#This Row],[цена]]*мпф1[[#This Row],[объем]]</f>
        <v>609114.96855284099</v>
      </c>
      <c r="K3051" s="7">
        <v>19237.5</v>
      </c>
      <c r="L3051" t="s">
        <v>187</v>
      </c>
    </row>
    <row r="3052" spans="1:12" x14ac:dyDescent="0.35">
      <c r="A3052" t="s">
        <v>155</v>
      </c>
      <c r="B3052" t="s">
        <v>162</v>
      </c>
      <c r="C3052" t="s">
        <v>25</v>
      </c>
      <c r="D3052">
        <f>VLOOKUP(мпф1[[#This Row],[Номенклатура]],[1]!Таблица213[[product_name]:[упаковка]],7,FALSE)</f>
        <v>731</v>
      </c>
      <c r="E3052" t="s">
        <v>81</v>
      </c>
      <c r="F3052" s="7">
        <v>3252.419346642263</v>
      </c>
      <c r="G3052" t="str">
        <f>VLOOKUP(мпф1[[#This Row],[артикул]],[1]!Таблица213[[code]:[упаковка]],4,FALSE)</f>
        <v>ОХЛ</v>
      </c>
      <c r="H3052" t="str">
        <f>VLOOKUP(мпф1[[#This Row],[артикул]],[1]!Таблица213[[code]:[упаковка]],5,FALSE)</f>
        <v>желудки</v>
      </c>
      <c r="I3052" s="7" cm="1">
        <f t="array" ref="I3052">INDEX('[1]прайс ЗПП'!$A$1:$D$1080,MATCH(1,(мпф1[[#This Row],[артикул]]='[1]прайс ЗПП'!$B$1:$B$1080)*(мпф1[[#This Row],[Source.Name.1]]='[1]прайс ЗПП'!$A$1:$A$1080),0),4)</f>
        <v>537.9788826614074</v>
      </c>
      <c r="J3052" s="7">
        <f>мпф1[[#This Row],[цена]]*мпф1[[#This Row],[объем]]</f>
        <v>1749732.9260529494</v>
      </c>
      <c r="K3052" s="7">
        <v>2745.2699999999995</v>
      </c>
      <c r="L3052" t="s">
        <v>187</v>
      </c>
    </row>
    <row r="3053" spans="1:12" x14ac:dyDescent="0.35">
      <c r="A3053" t="s">
        <v>155</v>
      </c>
      <c r="B3053" t="s">
        <v>162</v>
      </c>
      <c r="C3053" t="s">
        <v>25</v>
      </c>
      <c r="D3053">
        <f>VLOOKUP(мпф1[[#This Row],[Номенклатура]],[1]!Таблица213[[product_name]:[упаковка]],7,FALSE)</f>
        <v>732</v>
      </c>
      <c r="E3053" t="s">
        <v>47</v>
      </c>
      <c r="F3053" s="7">
        <v>1630.0130247894647</v>
      </c>
      <c r="G3053" t="str">
        <f>VLOOKUP(мпф1[[#This Row],[артикул]],[1]!Таблица213[[code]:[упаковка]],4,FALSE)</f>
        <v>ОХЛ</v>
      </c>
      <c r="H3053" t="str">
        <f>VLOOKUP(мпф1[[#This Row],[артикул]],[1]!Таблица213[[code]:[упаковка]],5,FALSE)</f>
        <v>печень</v>
      </c>
      <c r="I3053" s="7" cm="1">
        <f t="array" ref="I3053">INDEX('[1]прайс ЗПП'!$A$1:$D$1080,MATCH(1,(мпф1[[#This Row],[артикул]]='[1]прайс ЗПП'!$B$1:$B$1080)*(мпф1[[#This Row],[Source.Name.1]]='[1]прайс ЗПП'!$A$1:$A$1080),0),4)</f>
        <v>535.64160138190721</v>
      </c>
      <c r="J3053" s="7">
        <f>мпф1[[#This Row],[цена]]*мпф1[[#This Row],[объем]]</f>
        <v>873102.78687159531</v>
      </c>
      <c r="K3053" s="7">
        <v>6273.1869999999999</v>
      </c>
      <c r="L3053" t="s">
        <v>187</v>
      </c>
    </row>
    <row r="3054" spans="1:12" x14ac:dyDescent="0.35">
      <c r="A3054" t="s">
        <v>155</v>
      </c>
      <c r="B3054" t="s">
        <v>162</v>
      </c>
      <c r="C3054" t="s">
        <v>25</v>
      </c>
      <c r="D3054">
        <f>VLOOKUP(мпф1[[#This Row],[Номенклатура]],[1]!Таблица213[[product_name]:[упаковка]],7,FALSE)</f>
        <v>733</v>
      </c>
      <c r="E3054" t="s">
        <v>82</v>
      </c>
      <c r="F3054" s="7">
        <v>2707.619603587144</v>
      </c>
      <c r="G3054" t="str">
        <f>VLOOKUP(мпф1[[#This Row],[артикул]],[1]!Таблица213[[code]:[упаковка]],4,FALSE)</f>
        <v>ОХЛ</v>
      </c>
      <c r="H3054" t="str">
        <f>VLOOKUP(мпф1[[#This Row],[артикул]],[1]!Таблица213[[code]:[упаковка]],5,FALSE)</f>
        <v>печень</v>
      </c>
      <c r="I3054" s="7" cm="1">
        <f t="array" ref="I3054">INDEX('[1]прайс ЗПП'!$A$1:$D$1080,MATCH(1,(мпф1[[#This Row],[артикул]]='[1]прайс ЗПП'!$B$1:$B$1080)*(мпф1[[#This Row],[Source.Name.1]]='[1]прайс ЗПП'!$A$1:$A$1080),0),4)</f>
        <v>512.18014320986754</v>
      </c>
      <c r="J3054" s="7">
        <f>мпф1[[#This Row],[цена]]*мпф1[[#This Row],[объем]]</f>
        <v>1386788.9963231082</v>
      </c>
      <c r="K3054" s="7">
        <v>108.89999999999999</v>
      </c>
      <c r="L3054" t="s">
        <v>187</v>
      </c>
    </row>
    <row r="3055" spans="1:12" x14ac:dyDescent="0.35">
      <c r="A3055" t="s">
        <v>155</v>
      </c>
      <c r="B3055" t="s">
        <v>162</v>
      </c>
      <c r="C3055" t="s">
        <v>25</v>
      </c>
      <c r="D3055">
        <f>VLOOKUP(мпф1[[#This Row],[Номенклатура]],[1]!Таблица213[[product_name]:[упаковка]],7,FALSE)</f>
        <v>734</v>
      </c>
      <c r="E3055" t="s">
        <v>49</v>
      </c>
      <c r="F3055" s="7">
        <v>1678.8251623797673</v>
      </c>
      <c r="G3055" t="str">
        <f>VLOOKUP(мпф1[[#This Row],[артикул]],[1]!Таблица213[[code]:[упаковка]],4,FALSE)</f>
        <v>ОХЛ</v>
      </c>
      <c r="H3055" t="str">
        <f>VLOOKUP(мпф1[[#This Row],[артикул]],[1]!Таблица213[[code]:[упаковка]],5,FALSE)</f>
        <v>сердце</v>
      </c>
      <c r="I3055" s="7" cm="1">
        <f t="array" ref="I3055">INDEX('[1]прайс ЗПП'!$A$1:$D$1080,MATCH(1,(мпф1[[#This Row],[артикул]]='[1]прайс ЗПП'!$B$1:$B$1080)*(мпф1[[#This Row],[Source.Name.1]]='[1]прайс ЗПП'!$A$1:$A$1080),0),4)</f>
        <v>894.40519049368038</v>
      </c>
      <c r="J3055" s="7">
        <f>мпф1[[#This Row],[цена]]*мпф1[[#This Row],[объем]]</f>
        <v>1501549.9391638597</v>
      </c>
      <c r="K3055" s="7">
        <v>2419</v>
      </c>
      <c r="L3055" t="s">
        <v>187</v>
      </c>
    </row>
    <row r="3056" spans="1:12" x14ac:dyDescent="0.35">
      <c r="A3056" t="s">
        <v>155</v>
      </c>
      <c r="B3056" t="s">
        <v>162</v>
      </c>
      <c r="C3056" t="s">
        <v>25</v>
      </c>
      <c r="D3056">
        <f>VLOOKUP(мпф1[[#This Row],[Номенклатура]],[1]!Таблица213[[product_name]:[упаковка]],7,FALSE)</f>
        <v>735</v>
      </c>
      <c r="E3056" t="s">
        <v>83</v>
      </c>
      <c r="F3056" s="9">
        <v>1873.5870731695356</v>
      </c>
      <c r="G3056" t="str">
        <f>VLOOKUP(мпф1[[#This Row],[артикул]],[1]!Таблица213[[code]:[упаковка]],4,FALSE)</f>
        <v>ОХЛ</v>
      </c>
      <c r="H3056" t="str">
        <f>VLOOKUP(мпф1[[#This Row],[артикул]],[1]!Таблица213[[code]:[упаковка]],5,FALSE)</f>
        <v>сердце</v>
      </c>
      <c r="I3056" s="7" cm="1">
        <f t="array" ref="I3056">INDEX('[1]прайс ЗПП'!$A$1:$D$1080,MATCH(1,(мпф1[[#This Row],[артикул]]='[1]прайс ЗПП'!$B$1:$B$1080)*(мпф1[[#This Row],[Source.Name.1]]='[1]прайс ЗПП'!$A$1:$A$1080),0),4)</f>
        <v>866.67806653221783</v>
      </c>
      <c r="J3056" s="7">
        <f>мпф1[[#This Row],[цена]]*мпф1[[#This Row],[объем]]</f>
        <v>1623796.82205433</v>
      </c>
      <c r="K3056" s="7">
        <v>5498.8</v>
      </c>
      <c r="L3056" t="s">
        <v>187</v>
      </c>
    </row>
    <row r="3057" spans="1:12" x14ac:dyDescent="0.35">
      <c r="A3057" t="s">
        <v>155</v>
      </c>
      <c r="B3057" t="s">
        <v>162</v>
      </c>
      <c r="C3057" t="s">
        <v>25</v>
      </c>
      <c r="D3057">
        <f>VLOOKUP(мпф1[[#This Row],[Номенклатура]],[1]!Таблица213[[product_name]:[упаковка]],7,FALSE)</f>
        <v>941</v>
      </c>
      <c r="E3057" s="22" t="s">
        <v>51</v>
      </c>
      <c r="F3057" s="7">
        <v>216.92877295217846</v>
      </c>
      <c r="G3057" t="str">
        <f>VLOOKUP(мпф1[[#This Row],[артикул]],[1]!Таблица213[[code]:[упаковка]],4,FALSE)</f>
        <v>ОХЛ</v>
      </c>
      <c r="H3057" t="str">
        <f>VLOOKUP(мпф1[[#This Row],[артикул]],[1]!Таблица213[[code]:[упаковка]],5,FALSE)</f>
        <v>бедро</v>
      </c>
      <c r="I3057" s="7" cm="1">
        <f t="array" ref="I3057">INDEX('[1]прайс ЗПП'!$A$1:$D$1080,MATCH(1,(мпф1[[#This Row],[артикул]]='[1]прайс ЗПП'!$B$1:$B$1080)*(мпф1[[#This Row],[Source.Name.1]]='[1]прайс ЗПП'!$A$1:$A$1080),0),4)</f>
        <v>917.90997693816303</v>
      </c>
      <c r="J3057" s="7">
        <f>мпф1[[#This Row],[цена]]*мпф1[[#This Row],[объем]]</f>
        <v>199121.08497775815</v>
      </c>
      <c r="K3057" s="7">
        <v>2965.9</v>
      </c>
      <c r="L3057" t="s">
        <v>187</v>
      </c>
    </row>
    <row r="3058" spans="1:12" x14ac:dyDescent="0.35">
      <c r="A3058" t="s">
        <v>155</v>
      </c>
      <c r="B3058" t="s">
        <v>162</v>
      </c>
      <c r="C3058" t="s">
        <v>25</v>
      </c>
      <c r="D3058">
        <f>VLOOKUP(мпф1[[#This Row],[Номенклатура]],[1]!Таблица213[[product_name]:[упаковка]],7,FALSE)</f>
        <v>942</v>
      </c>
      <c r="E3058" t="s">
        <v>52</v>
      </c>
      <c r="F3058" s="7">
        <v>216.92877295217843</v>
      </c>
      <c r="G3058" t="str">
        <f>VLOOKUP(мпф1[[#This Row],[артикул]],[1]!Таблица213[[code]:[упаковка]],4,FALSE)</f>
        <v>ОХЛ</v>
      </c>
      <c r="H3058" t="str">
        <f>VLOOKUP(мпф1[[#This Row],[артикул]],[1]!Таблица213[[code]:[упаковка]],5,FALSE)</f>
        <v>крыло</v>
      </c>
      <c r="I3058" s="7" cm="1">
        <f t="array" ref="I3058">INDEX('[1]прайс ЗПП'!$A$1:$D$1080,MATCH(1,(мпф1[[#This Row],[артикул]]='[1]прайс ЗПП'!$B$1:$B$1080)*(мпф1[[#This Row],[Source.Name.1]]='[1]прайс ЗПП'!$A$1:$A$1080),0),4)</f>
        <v>901.83946240886473</v>
      </c>
      <c r="J3058" s="7">
        <f>мпф1[[#This Row],[цена]]*мпф1[[#This Row],[объем]]</f>
        <v>195634.92798020729</v>
      </c>
      <c r="K3058" s="7">
        <v>879.80000000000007</v>
      </c>
      <c r="L3058" t="s">
        <v>187</v>
      </c>
    </row>
    <row r="3059" spans="1:12" x14ac:dyDescent="0.35">
      <c r="A3059" t="s">
        <v>155</v>
      </c>
      <c r="B3059" t="s">
        <v>162</v>
      </c>
      <c r="C3059" t="s">
        <v>25</v>
      </c>
      <c r="D3059">
        <f>VLOOKUP(мпф1[[#This Row],[Номенклатура]],[1]!Таблица213[[product_name]:[упаковка]],7,FALSE)</f>
        <v>204</v>
      </c>
      <c r="E3059" t="s">
        <v>84</v>
      </c>
      <c r="F3059" s="7">
        <v>5431.0342536929529</v>
      </c>
      <c r="G3059" t="str">
        <f>VLOOKUP(мпф1[[#This Row],[артикул]],[1]!Таблица213[[code]:[упаковка]],4,FALSE)</f>
        <v>ОХЛ</v>
      </c>
      <c r="H3059" t="str">
        <f>VLOOKUP(мпф1[[#This Row],[артикул]],[1]!Таблица213[[code]:[упаковка]],5,FALSE)</f>
        <v>крыло</v>
      </c>
      <c r="I3059" s="7" cm="1">
        <f t="array" ref="I3059">INDEX('[1]прайс ЗПП'!$A$1:$D$1080,MATCH(1,(мпф1[[#This Row],[артикул]]='[1]прайс ЗПП'!$B$1:$B$1080)*(мпф1[[#This Row],[Source.Name.1]]='[1]прайс ЗПП'!$A$1:$A$1080),0),4)</f>
        <v>843.22647535873307</v>
      </c>
      <c r="J3059" s="7">
        <f>мпф1[[#This Row],[цена]]*мпф1[[#This Row],[объем]]</f>
        <v>4579591.8712940561</v>
      </c>
      <c r="K3059" s="7">
        <v>3851.4413851608001</v>
      </c>
      <c r="L3059" t="s">
        <v>187</v>
      </c>
    </row>
    <row r="3060" spans="1:12" x14ac:dyDescent="0.35">
      <c r="A3060" t="s">
        <v>155</v>
      </c>
      <c r="B3060" t="s">
        <v>162</v>
      </c>
      <c r="C3060" t="s">
        <v>25</v>
      </c>
      <c r="D3060">
        <f>VLOOKUP(мпф1[[#This Row],[Номенклатура]],[1]!Таблица213[[product_name]:[упаковка]],7,FALSE)</f>
        <v>959</v>
      </c>
      <c r="E3060" t="s">
        <v>85</v>
      </c>
      <c r="F3060" s="7">
        <v>871.61455661158254</v>
      </c>
      <c r="G3060" t="str">
        <f>VLOOKUP(мпф1[[#This Row],[артикул]],[1]!Таблица213[[code]:[упаковка]],4,FALSE)</f>
        <v>ОХЛ</v>
      </c>
      <c r="H3060" t="str">
        <f>VLOOKUP(мпф1[[#This Row],[артикул]],[1]!Таблица213[[code]:[упаковка]],5,FALSE)</f>
        <v>табак</v>
      </c>
      <c r="I3060" s="7" cm="1">
        <f t="array" ref="I3060">INDEX('[1]прайс ЗПП'!$A$1:$D$1080,MATCH(1,(мпф1[[#This Row],[артикул]]='[1]прайс ЗПП'!$B$1:$B$1080)*(мпф1[[#This Row],[Source.Name.1]]='[1]прайс ЗПП'!$A$1:$A$1080),0),4)</f>
        <v>675.98282243671781</v>
      </c>
      <c r="J3060" s="7">
        <f>мпф1[[#This Row],[цена]]*мпф1[[#This Row],[объем]]</f>
        <v>589196.46805522591</v>
      </c>
      <c r="K3060" s="7">
        <v>990.6</v>
      </c>
      <c r="L3060" t="s">
        <v>187</v>
      </c>
    </row>
    <row r="3061" spans="1:12" x14ac:dyDescent="0.35">
      <c r="A3061" t="s">
        <v>155</v>
      </c>
      <c r="B3061" t="s">
        <v>162</v>
      </c>
      <c r="C3061" t="s">
        <v>25</v>
      </c>
      <c r="D3061">
        <f>VLOOKUP(мпф1[[#This Row],[Номенклатура]],[1]!Таблица213[[product_name]:[упаковка]],7,FALSE)</f>
        <v>952</v>
      </c>
      <c r="E3061" t="s">
        <v>86</v>
      </c>
      <c r="F3061" s="7">
        <v>1951.0604843776243</v>
      </c>
      <c r="G3061" t="str">
        <f>VLOOKUP(мпф1[[#This Row],[артикул]],[1]!Таблица213[[code]:[упаковка]],4,FALSE)</f>
        <v>ОХЛ</v>
      </c>
      <c r="H3061" t="str">
        <f>VLOOKUP(мпф1[[#This Row],[артикул]],[1]!Таблица213[[code]:[упаковка]],5,FALSE)</f>
        <v>голень</v>
      </c>
      <c r="I3061" s="7" cm="1">
        <f t="array" ref="I3061">INDEX('[1]прайс ЗПП'!$A$1:$D$1080,MATCH(1,(мпф1[[#This Row],[артикул]]='[1]прайс ЗПП'!$B$1:$B$1080)*(мпф1[[#This Row],[Source.Name.1]]='[1]прайс ЗПП'!$A$1:$A$1080),0),4)</f>
        <v>885.13782693265659</v>
      </c>
      <c r="J3061" s="7">
        <f>мпф1[[#This Row],[цена]]*мпф1[[#This Row],[объем]]</f>
        <v>1726957.4373561868</v>
      </c>
      <c r="K3061" s="7">
        <v>3843</v>
      </c>
      <c r="L3061" t="s">
        <v>187</v>
      </c>
    </row>
    <row r="3062" spans="1:12" x14ac:dyDescent="0.35">
      <c r="A3062" t="s">
        <v>155</v>
      </c>
      <c r="B3062" t="s">
        <v>162</v>
      </c>
      <c r="C3062" t="s">
        <v>25</v>
      </c>
      <c r="D3062">
        <f>VLOOKUP(мпф1[[#This Row],[Номенклатура]],[1]!Таблица213[[product_name]:[упаковка]],7,FALSE)</f>
        <v>953</v>
      </c>
      <c r="E3062" t="s">
        <v>87</v>
      </c>
      <c r="F3062" s="7">
        <v>1950.8735897612507</v>
      </c>
      <c r="G3062" t="str">
        <f>VLOOKUP(мпф1[[#This Row],[артикул]],[1]!Таблица213[[code]:[упаковка]],4,FALSE)</f>
        <v>ОХЛ</v>
      </c>
      <c r="H3062" t="str">
        <f>VLOOKUP(мпф1[[#This Row],[артикул]],[1]!Таблица213[[code]:[упаковка]],5,FALSE)</f>
        <v>бедро</v>
      </c>
      <c r="I3062" s="7" cm="1">
        <f t="array" ref="I3062">INDEX('[1]прайс ЗПП'!$A$1:$D$1080,MATCH(1,(мпф1[[#This Row],[артикул]]='[1]прайс ЗПП'!$B$1:$B$1080)*(мпф1[[#This Row],[Source.Name.1]]='[1]прайс ЗПП'!$A$1:$A$1080),0),4)</f>
        <v>899.61834479020376</v>
      </c>
      <c r="J3062" s="7">
        <f>мпф1[[#This Row],[цена]]*мпф1[[#This Row],[объем]]</f>
        <v>1755041.6697159393</v>
      </c>
      <c r="K3062" s="7">
        <v>655.2846595491776</v>
      </c>
      <c r="L3062" t="s">
        <v>187</v>
      </c>
    </row>
    <row r="3063" spans="1:12" x14ac:dyDescent="0.35">
      <c r="A3063" t="s">
        <v>155</v>
      </c>
      <c r="B3063" t="s">
        <v>162</v>
      </c>
      <c r="C3063" t="s">
        <v>25</v>
      </c>
      <c r="D3063">
        <f>VLOOKUP(мпф1[[#This Row],[Номенклатура]],[1]!Таблица213[[product_name]:[упаковка]],7,FALSE)</f>
        <v>958</v>
      </c>
      <c r="E3063" t="s">
        <v>58</v>
      </c>
      <c r="F3063" s="7">
        <v>1084.9396066469906</v>
      </c>
      <c r="G3063" t="str">
        <f>VLOOKUP(мпф1[[#This Row],[артикул]],[1]!Таблица213[[code]:[упаковка]],4,FALSE)</f>
        <v>ОХЛ</v>
      </c>
      <c r="H3063" t="str">
        <f>VLOOKUP(мпф1[[#This Row],[артикул]],[1]!Таблица213[[code]:[упаковка]],5,FALSE)</f>
        <v>табак</v>
      </c>
      <c r="I3063" s="7" cm="1">
        <f t="array" ref="I3063">INDEX('[1]прайс ЗПП'!$A$1:$D$1080,MATCH(1,(мпф1[[#This Row],[артикул]]='[1]прайс ЗПП'!$B$1:$B$1080)*(мпф1[[#This Row],[Source.Name.1]]='[1]прайс ЗПП'!$A$1:$A$1080),0),4)</f>
        <v>776.34084275862176</v>
      </c>
      <c r="J3063" s="7">
        <f>мпф1[[#This Row],[цена]]*мпф1[[#This Row],[объем]]</f>
        <v>842282.92856653221</v>
      </c>
      <c r="K3063" s="7">
        <v>284.97335117172997</v>
      </c>
      <c r="L3063" t="s">
        <v>187</v>
      </c>
    </row>
    <row r="3064" spans="1:12" x14ac:dyDescent="0.35">
      <c r="A3064" t="s">
        <v>155</v>
      </c>
      <c r="B3064" t="s">
        <v>162</v>
      </c>
      <c r="C3064" t="s">
        <v>25</v>
      </c>
      <c r="D3064">
        <f>VLOOKUP(мпф1[[#This Row],[Номенклатура]],[1]!Таблица213[[product_name]:[упаковка]],7,FALSE)</f>
        <v>205</v>
      </c>
      <c r="E3064" t="s">
        <v>88</v>
      </c>
      <c r="F3064" s="7">
        <v>213.18053387697404</v>
      </c>
      <c r="G3064" t="str">
        <f>VLOOKUP(мпф1[[#This Row],[артикул]],[1]!Таблица213[[code]:[упаковка]],4,FALSE)</f>
        <v>ОХЛ</v>
      </c>
      <c r="H3064" t="str">
        <f>VLOOKUP(мпф1[[#This Row],[артикул]],[1]!Таблица213[[code]:[упаковка]],5,FALSE)</f>
        <v>рагу</v>
      </c>
      <c r="I3064" s="7" cm="1">
        <f t="array" ref="I3064">INDEX('[1]прайс ЗПП'!$A$1:$D$1080,MATCH(1,(мпф1[[#This Row],[артикул]]='[1]прайс ЗПП'!$B$1:$B$1080)*(мпф1[[#This Row],[Source.Name.1]]='[1]прайс ЗПП'!$A$1:$A$1080),0),4)</f>
        <v>597.42619612066812</v>
      </c>
      <c r="J3064" s="7">
        <f>мпф1[[#This Row],[цена]]*мпф1[[#This Row],[объем]]</f>
        <v>127359.63544109382</v>
      </c>
      <c r="K3064" s="7">
        <v>2832.8866005220152</v>
      </c>
      <c r="L3064" t="s">
        <v>187</v>
      </c>
    </row>
    <row r="3065" spans="1:12" x14ac:dyDescent="0.35">
      <c r="A3065" t="s">
        <v>155</v>
      </c>
      <c r="B3065" t="s">
        <v>162</v>
      </c>
      <c r="C3065" t="s">
        <v>25</v>
      </c>
      <c r="D3065">
        <f>VLOOKUP(мпф1[[#This Row],[Номенклатура]],[1]!Таблица213[[product_name]:[упаковка]],7,FALSE)</f>
        <v>961</v>
      </c>
      <c r="E3065" t="s">
        <v>89</v>
      </c>
      <c r="F3065" s="7">
        <v>1078.0985893498985</v>
      </c>
      <c r="G3065" t="str">
        <f>VLOOKUP(мпф1[[#This Row],[артикул]],[1]!Таблица213[[code]:[упаковка]],4,FALSE)</f>
        <v>ОХЛ</v>
      </c>
      <c r="H3065" t="str">
        <f>VLOOKUP(мпф1[[#This Row],[артикул]],[1]!Таблица213[[code]:[упаковка]],5,FALSE)</f>
        <v>табак</v>
      </c>
      <c r="I3065" s="7" cm="1">
        <f t="array" ref="I3065">INDEX('[1]прайс ЗПП'!$A$1:$D$1080,MATCH(1,(мпф1[[#This Row],[артикул]]='[1]прайс ЗПП'!$B$1:$B$1080)*(мпф1[[#This Row],[Source.Name.1]]='[1]прайс ЗПП'!$A$1:$A$1080),0),4)</f>
        <v>766.05944788232523</v>
      </c>
      <c r="J3065" s="7">
        <f>мпф1[[#This Row],[цена]]*мпф1[[#This Row],[объем]]</f>
        <v>825887.61012009694</v>
      </c>
      <c r="K3065" s="7">
        <v>968.05178086422336</v>
      </c>
      <c r="L3065" t="s">
        <v>187</v>
      </c>
    </row>
    <row r="3066" spans="1:12" x14ac:dyDescent="0.35">
      <c r="A3066" t="s">
        <v>155</v>
      </c>
      <c r="B3066" t="s">
        <v>162</v>
      </c>
      <c r="C3066" t="s">
        <v>25</v>
      </c>
      <c r="D3066">
        <f>VLOOKUP(мпф1[[#This Row],[Номенклатура]],[1]!Таблица213[[product_name]:[упаковка]],7,FALSE)</f>
        <v>960</v>
      </c>
      <c r="E3066" t="s">
        <v>189</v>
      </c>
      <c r="F3066" s="7">
        <v>1089.4438236053236</v>
      </c>
      <c r="G3066" t="str">
        <f>VLOOKUP(мпф1[[#This Row],[артикул]],[1]!Таблица213[[code]:[упаковка]],4,FALSE)</f>
        <v>ОХЛ</v>
      </c>
      <c r="H3066" t="str">
        <f>VLOOKUP(мпф1[[#This Row],[артикул]],[1]!Таблица213[[code]:[упаковка]],5,FALSE)</f>
        <v>крыло</v>
      </c>
      <c r="I3066" s="7" cm="1">
        <f t="array" ref="I3066">INDEX('[1]прайс ЗПП'!$A$1:$D$1080,MATCH(1,(мпф1[[#This Row],[артикул]]='[1]прайс ЗПП'!$B$1:$B$1080)*(мпф1[[#This Row],[Source.Name.1]]='[1]прайс ЗПП'!$A$1:$A$1080),0),4)</f>
        <v>852.65120549694507</v>
      </c>
      <c r="J3066" s="7">
        <f>мпф1[[#This Row],[цена]]*мпф1[[#This Row],[объем]]</f>
        <v>928915.58951828035</v>
      </c>
      <c r="K3066" s="7">
        <v>2824.1677901437301</v>
      </c>
      <c r="L3066" t="s">
        <v>187</v>
      </c>
    </row>
    <row r="3067" spans="1:12" x14ac:dyDescent="0.35">
      <c r="A3067" t="s">
        <v>155</v>
      </c>
      <c r="B3067" t="s">
        <v>162</v>
      </c>
      <c r="C3067" t="s">
        <v>25</v>
      </c>
      <c r="D3067">
        <f>VLOOKUP(мпф1[[#This Row],[Номенклатура]],[1]!Таблица213[[product_name]:[упаковка]],7,FALSE)</f>
        <v>1064</v>
      </c>
      <c r="E3067" t="s">
        <v>62</v>
      </c>
      <c r="F3067" s="7">
        <v>214.80461055464693</v>
      </c>
      <c r="G3067" t="str">
        <f>VLOOKUP(мпф1[[#This Row],[артикул]],[1]!Таблица213[[code]:[упаковка]],4,FALSE)</f>
        <v>ОХЛ</v>
      </c>
      <c r="H3067" t="str">
        <f>VLOOKUP(мпф1[[#This Row],[артикул]],[1]!Таблица213[[code]:[упаковка]],5,FALSE)</f>
        <v>бедро</v>
      </c>
      <c r="I3067" s="7" cm="1">
        <f t="array" ref="I3067">INDEX('[1]прайс ЗПП'!$A$1:$D$1080,MATCH(1,(мпф1[[#This Row],[артикул]]='[1]прайс ЗПП'!$B$1:$B$1080)*(мпф1[[#This Row],[Source.Name.1]]='[1]прайс ЗПП'!$A$1:$A$1080),0),4)</f>
        <v>873.77285014644815</v>
      </c>
      <c r="J3067" s="7">
        <f>мпф1[[#This Row],[цена]]*мпф1[[#This Row],[объем]]</f>
        <v>187690.43678893166</v>
      </c>
      <c r="K3067" s="7">
        <v>2371.5387315196172</v>
      </c>
      <c r="L3067" t="s">
        <v>187</v>
      </c>
    </row>
    <row r="3068" spans="1:12" x14ac:dyDescent="0.35">
      <c r="A3068" t="s">
        <v>155</v>
      </c>
      <c r="B3068" t="s">
        <v>162</v>
      </c>
      <c r="C3068" t="s">
        <v>25</v>
      </c>
      <c r="D3068">
        <f>VLOOKUP(мпф1[[#This Row],[Номенклатура]],[1]!Таблица213[[product_name]:[упаковка]],7,FALSE)</f>
        <v>1066</v>
      </c>
      <c r="E3068" t="s">
        <v>63</v>
      </c>
      <c r="F3068" s="7">
        <v>216.92877295217843</v>
      </c>
      <c r="G3068" t="str">
        <f>VLOOKUP(мпф1[[#This Row],[артикул]],[1]!Таблица213[[code]:[упаковка]],4,FALSE)</f>
        <v>ОХЛ</v>
      </c>
      <c r="H3068" t="str">
        <f>VLOOKUP(мпф1[[#This Row],[артикул]],[1]!Таблица213[[code]:[упаковка]],5,FALSE)</f>
        <v>бедро</v>
      </c>
      <c r="I3068" s="7" cm="1">
        <f t="array" ref="I3068">INDEX('[1]прайс ЗПП'!$A$1:$D$1080,MATCH(1,(мпф1[[#This Row],[артикул]]='[1]прайс ЗПП'!$B$1:$B$1080)*(мпф1[[#This Row],[Source.Name.1]]='[1]прайс ЗПП'!$A$1:$A$1080),0),4)</f>
        <v>877.82780285502224</v>
      </c>
      <c r="J3068" s="7">
        <f>мпф1[[#This Row],[цена]]*мпф1[[#This Row],[объем]]</f>
        <v>190426.10813664677</v>
      </c>
      <c r="K3068" s="7">
        <v>1433.253382112458</v>
      </c>
      <c r="L3068" t="s">
        <v>187</v>
      </c>
    </row>
    <row r="3069" spans="1:12" x14ac:dyDescent="0.35">
      <c r="A3069" t="s">
        <v>155</v>
      </c>
      <c r="B3069" t="s">
        <v>162</v>
      </c>
      <c r="C3069" t="s">
        <v>25</v>
      </c>
      <c r="D3069">
        <f>VLOOKUP(мпф1[[#This Row],[Номенклатура]],[1]!Таблица213[[product_name]:[упаковка]],7,FALSE)</f>
        <v>1065</v>
      </c>
      <c r="E3069" t="s">
        <v>64</v>
      </c>
      <c r="F3069" s="7">
        <v>212.78953950107947</v>
      </c>
      <c r="G3069" t="str">
        <f>VLOOKUP(мпф1[[#This Row],[артикул]],[1]!Таблица213[[code]:[упаковка]],4,FALSE)</f>
        <v>ОХЛ</v>
      </c>
      <c r="H3069" t="str">
        <f>VLOOKUP(мпф1[[#This Row],[артикул]],[1]!Таблица213[[code]:[упаковка]],5,FALSE)</f>
        <v>филе</v>
      </c>
      <c r="I3069" s="7" cm="1">
        <f t="array" ref="I3069">INDEX('[1]прайс ЗПП'!$A$1:$D$1080,MATCH(1,(мпф1[[#This Row],[артикул]]='[1]прайс ЗПП'!$B$1:$B$1080)*(мпф1[[#This Row],[Source.Name.1]]='[1]прайс ЗПП'!$A$1:$A$1080),0),4)</f>
        <v>1025.2025836915118</v>
      </c>
      <c r="J3069" s="7">
        <f>мпф1[[#This Row],[цена]]*мпф1[[#This Row],[объем]]</f>
        <v>218152.38567903367</v>
      </c>
      <c r="K3069" s="7">
        <v>1071.3796278152256</v>
      </c>
      <c r="L3069" t="s">
        <v>187</v>
      </c>
    </row>
    <row r="3070" spans="1:12" x14ac:dyDescent="0.35">
      <c r="A3070" t="s">
        <v>155</v>
      </c>
      <c r="B3070" t="s">
        <v>162</v>
      </c>
      <c r="C3070" t="s">
        <v>25</v>
      </c>
      <c r="D3070">
        <f>VLOOKUP(мпф1[[#This Row],[Номенклатура]],[1]!Таблица213[[product_name]:[упаковка]],7,FALSE)</f>
        <v>744</v>
      </c>
      <c r="E3070" t="s">
        <v>92</v>
      </c>
      <c r="F3070" s="7">
        <v>6508.2232673379058</v>
      </c>
      <c r="G3070" t="str">
        <f>VLOOKUP(мпф1[[#This Row],[артикул]],[1]!Таблица213[[code]:[упаковка]],4,FALSE)</f>
        <v>ОХЛ</v>
      </c>
      <c r="H3070" t="str">
        <f>VLOOKUP(мпф1[[#This Row],[артикул]],[1]!Таблица213[[code]:[упаковка]],5,FALSE)</f>
        <v>шея</v>
      </c>
      <c r="I3070" s="7" cm="1">
        <f t="array" ref="I3070">INDEX('[1]прайс ЗПП'!$A$1:$D$1080,MATCH(1,(мпф1[[#This Row],[артикул]]='[1]прайс ЗПП'!$B$1:$B$1080)*(мпф1[[#This Row],[Source.Name.1]]='[1]прайс ЗПП'!$A$1:$A$1080),0),4)</f>
        <v>337.37296197867943</v>
      </c>
      <c r="J3070" s="7">
        <f>мпф1[[#This Row],[цена]]*мпф1[[#This Row],[объем]]</f>
        <v>2195698.5609203479</v>
      </c>
      <c r="K3070" s="7">
        <v>2857.7519002942931</v>
      </c>
      <c r="L3070" t="s">
        <v>187</v>
      </c>
    </row>
    <row r="3071" spans="1:12" x14ac:dyDescent="0.35">
      <c r="A3071" t="s">
        <v>155</v>
      </c>
      <c r="B3071" t="s">
        <v>190</v>
      </c>
      <c r="C3071" t="s">
        <v>25</v>
      </c>
      <c r="D3071">
        <f>VLOOKUP(мпф1[[#This Row],[Номенклатура]],[1]!Таблица213[[product_name]:[упаковка]],7,FALSE)</f>
        <v>701</v>
      </c>
      <c r="E3071" t="s">
        <v>26</v>
      </c>
      <c r="F3071" s="7">
        <v>3468.8049312010926</v>
      </c>
      <c r="G3071" t="str">
        <f>VLOOKUP(мпф1[[#This Row],[артикул]],[1]!Таблица213[[code]:[упаковка]],4,FALSE)</f>
        <v>ОХЛ</v>
      </c>
      <c r="H3071" t="str">
        <f>VLOOKUP(мпф1[[#This Row],[артикул]],[1]!Таблица213[[code]:[упаковка]],5,FALSE)</f>
        <v>тушка</v>
      </c>
      <c r="I3071" s="7" cm="1">
        <f t="array" ref="I3071">INDEX('[1]прайс ЗПП'!$A$1:$D$1080,MATCH(1,(мпф1[[#This Row],[артикул]]='[1]прайс ЗПП'!$B$1:$B$1080)*(мпф1[[#This Row],[Source.Name.1]]='[1]прайс ЗПП'!$A$1:$A$1080),0),4)</f>
        <v>827.49575610860836</v>
      </c>
      <c r="J3071" s="7">
        <f>мпф1[[#This Row],[цена]]*мпф1[[#This Row],[объем]]</f>
        <v>2870421.3593375175</v>
      </c>
      <c r="K3071" s="7">
        <v>2178.7658554590375</v>
      </c>
      <c r="L3071" t="s">
        <v>187</v>
      </c>
    </row>
    <row r="3072" spans="1:12" x14ac:dyDescent="0.35">
      <c r="A3072" t="s">
        <v>155</v>
      </c>
      <c r="B3072" t="s">
        <v>190</v>
      </c>
      <c r="C3072" t="s">
        <v>25</v>
      </c>
      <c r="D3072">
        <f>VLOOKUP(мпф1[[#This Row],[Номенклатура]],[1]!Таблица213[[product_name]:[упаковка]],7,FALSE)</f>
        <v>702</v>
      </c>
      <c r="E3072" t="s">
        <v>72</v>
      </c>
      <c r="F3072" s="7">
        <v>4344.1384858775828</v>
      </c>
      <c r="G3072" t="str">
        <f>VLOOKUP(мпф1[[#This Row],[артикул]],[1]!Таблица213[[code]:[упаковка]],4,FALSE)</f>
        <v>ОХЛ</v>
      </c>
      <c r="H3072" t="str">
        <f>VLOOKUP(мпф1[[#This Row],[артикул]],[1]!Таблица213[[code]:[упаковка]],5,FALSE)</f>
        <v>тушка</v>
      </c>
      <c r="I3072" s="7" cm="1">
        <f t="array" ref="I3072">INDEX('[1]прайс ЗПП'!$A$1:$D$1080,MATCH(1,(мпф1[[#This Row],[артикул]]='[1]прайс ЗПП'!$B$1:$B$1080)*(мпф1[[#This Row],[Source.Name.1]]='[1]прайс ЗПП'!$A$1:$A$1080),0),4)</f>
        <v>794.51687116053256</v>
      </c>
      <c r="J3072" s="7">
        <f>мпф1[[#This Row],[цена]]*мпф1[[#This Row],[объем]]</f>
        <v>3451491.3176875105</v>
      </c>
      <c r="K3072" s="7">
        <v>1428.5543176561687</v>
      </c>
      <c r="L3072" t="s">
        <v>187</v>
      </c>
    </row>
    <row r="3073" spans="1:12" x14ac:dyDescent="0.35">
      <c r="A3073" t="s">
        <v>155</v>
      </c>
      <c r="B3073" t="s">
        <v>190</v>
      </c>
      <c r="C3073" t="s">
        <v>25</v>
      </c>
      <c r="D3073">
        <f>VLOOKUP(мпф1[[#This Row],[Номенклатура]],[1]!Таблица213[[product_name]:[упаковка]],7,FALSE)</f>
        <v>710</v>
      </c>
      <c r="E3073" t="s">
        <v>28</v>
      </c>
      <c r="F3073" s="7">
        <v>4882.8974171570981</v>
      </c>
      <c r="G3073" t="str">
        <f>VLOOKUP(мпф1[[#This Row],[артикул]],[1]!Таблица213[[code]:[упаковка]],4,FALSE)</f>
        <v>ОХЛ</v>
      </c>
      <c r="H3073" t="str">
        <f>VLOOKUP(мпф1[[#This Row],[артикул]],[1]!Таблица213[[code]:[упаковка]],5,FALSE)</f>
        <v>бедро</v>
      </c>
      <c r="I3073" s="7" cm="1">
        <f t="array" ref="I3073">INDEX('[1]прайс ЗПП'!$A$1:$D$1080,MATCH(1,(мпф1[[#This Row],[артикул]]='[1]прайс ЗПП'!$B$1:$B$1080)*(мпф1[[#This Row],[Source.Name.1]]='[1]прайс ЗПП'!$A$1:$A$1080),0),4)</f>
        <v>844.27700752267799</v>
      </c>
      <c r="J3073" s="7">
        <f>мпф1[[#This Row],[цена]]*мпф1[[#This Row],[объем]]</f>
        <v>4122518.019397608</v>
      </c>
      <c r="K3073" s="7">
        <v>10999.8</v>
      </c>
      <c r="L3073" t="s">
        <v>187</v>
      </c>
    </row>
    <row r="3074" spans="1:12" x14ac:dyDescent="0.35">
      <c r="A3074" t="s">
        <v>155</v>
      </c>
      <c r="B3074" t="s">
        <v>190</v>
      </c>
      <c r="C3074" t="s">
        <v>25</v>
      </c>
      <c r="D3074">
        <f>VLOOKUP(мпф1[[#This Row],[Номенклатура]],[1]!Таблица213[[product_name]:[упаковка]],7,FALSE)</f>
        <v>711</v>
      </c>
      <c r="E3074" t="s">
        <v>73</v>
      </c>
      <c r="F3074" s="7">
        <v>19520.647999194935</v>
      </c>
      <c r="G3074" t="str">
        <f>VLOOKUP(мпф1[[#This Row],[артикул]],[1]!Таблица213[[code]:[упаковка]],4,FALSE)</f>
        <v>ОХЛ</v>
      </c>
      <c r="H3074" t="str">
        <f>VLOOKUP(мпф1[[#This Row],[артикул]],[1]!Таблица213[[code]:[упаковка]],5,FALSE)</f>
        <v>бедро</v>
      </c>
      <c r="I3074" s="7" cm="1">
        <f t="array" ref="I3074">INDEX('[1]прайс ЗПП'!$A$1:$D$1080,MATCH(1,(мпф1[[#This Row],[артикул]]='[1]прайс ЗПП'!$B$1:$B$1080)*(мпф1[[#This Row],[Source.Name.1]]='[1]прайс ЗПП'!$A$1:$A$1080),0),4)</f>
        <v>811.17331490876199</v>
      </c>
      <c r="J3074" s="7">
        <f>мпф1[[#This Row],[цена]]*мпф1[[#This Row],[объем]]</f>
        <v>15834628.746674048</v>
      </c>
      <c r="K3074" s="7">
        <v>441</v>
      </c>
      <c r="L3074" t="s">
        <v>187</v>
      </c>
    </row>
    <row r="3075" spans="1:12" x14ac:dyDescent="0.35">
      <c r="A3075" t="s">
        <v>155</v>
      </c>
      <c r="B3075" t="s">
        <v>190</v>
      </c>
      <c r="C3075" t="s">
        <v>25</v>
      </c>
      <c r="D3075">
        <f>VLOOKUP(мпф1[[#This Row],[Номенклатура]],[1]!Таблица213[[product_name]:[упаковка]],7,FALSE)</f>
        <v>712</v>
      </c>
      <c r="E3075" t="s">
        <v>30</v>
      </c>
      <c r="F3075" s="7">
        <v>3800.0171508396897</v>
      </c>
      <c r="G3075" t="str">
        <f>VLOOKUP(мпф1[[#This Row],[артикул]],[1]!Таблица213[[code]:[упаковка]],4,FALSE)</f>
        <v>ОХЛ</v>
      </c>
      <c r="H3075" t="str">
        <f>VLOOKUP(мпф1[[#This Row],[артикул]],[1]!Таблица213[[code]:[упаковка]],5,FALSE)</f>
        <v>голень</v>
      </c>
      <c r="I3075" s="7" cm="1">
        <f t="array" ref="I3075">INDEX('[1]прайс ЗПП'!$A$1:$D$1080,MATCH(1,(мпф1[[#This Row],[артикул]]='[1]прайс ЗПП'!$B$1:$B$1080)*(мпф1[[#This Row],[Source.Name.1]]='[1]прайс ЗПП'!$A$1:$A$1080),0),4)</f>
        <v>877.88346360778246</v>
      </c>
      <c r="J3075" s="7">
        <f>мпф1[[#This Row],[цена]]*мпф1[[#This Row],[объем]]</f>
        <v>3335972.2181481239</v>
      </c>
      <c r="K3075" s="7">
        <v>2203.5</v>
      </c>
      <c r="L3075" t="s">
        <v>187</v>
      </c>
    </row>
    <row r="3076" spans="1:12" x14ac:dyDescent="0.35">
      <c r="A3076" t="s">
        <v>155</v>
      </c>
      <c r="B3076" t="s">
        <v>190</v>
      </c>
      <c r="C3076" t="s">
        <v>25</v>
      </c>
      <c r="D3076">
        <f>VLOOKUP(мпф1[[#This Row],[Номенклатура]],[1]!Таблица213[[product_name]:[упаковка]],7,FALSE)</f>
        <v>713</v>
      </c>
      <c r="E3076" t="s">
        <v>74</v>
      </c>
      <c r="F3076" s="7">
        <v>6832.4515475228072</v>
      </c>
      <c r="G3076" t="str">
        <f>VLOOKUP(мпф1[[#This Row],[артикул]],[1]!Таблица213[[code]:[упаковка]],4,FALSE)</f>
        <v>ОХЛ</v>
      </c>
      <c r="H3076" t="str">
        <f>VLOOKUP(мпф1[[#This Row],[артикул]],[1]!Таблица213[[code]:[упаковка]],5,FALSE)</f>
        <v>голень</v>
      </c>
      <c r="I3076" s="7" cm="1">
        <f t="array" ref="I3076">INDEX('[1]прайс ЗПП'!$A$1:$D$1080,MATCH(1,(мпф1[[#This Row],[артикул]]='[1]прайс ЗПП'!$B$1:$B$1080)*(мпф1[[#This Row],[Source.Name.1]]='[1]прайс ЗПП'!$A$1:$A$1080),0),4)</f>
        <v>842.56753579561121</v>
      </c>
      <c r="J3076" s="7">
        <f>мпф1[[#This Row],[цена]]*мпф1[[#This Row],[объем]]</f>
        <v>5756801.8638392016</v>
      </c>
      <c r="K3076" s="7">
        <v>546.75</v>
      </c>
      <c r="L3076" t="s">
        <v>187</v>
      </c>
    </row>
    <row r="3077" spans="1:12" x14ac:dyDescent="0.35">
      <c r="A3077" t="s">
        <v>155</v>
      </c>
      <c r="B3077" t="s">
        <v>190</v>
      </c>
      <c r="C3077" t="s">
        <v>25</v>
      </c>
      <c r="D3077">
        <f>VLOOKUP(мпф1[[#This Row],[Номенклатура]],[1]!Таблица213[[product_name]:[упаковка]],7,FALSE)</f>
        <v>714</v>
      </c>
      <c r="E3077" t="s">
        <v>32</v>
      </c>
      <c r="F3077" s="7">
        <v>3792.2495512779205</v>
      </c>
      <c r="G3077" t="str">
        <f>VLOOKUP(мпф1[[#This Row],[артикул]],[1]!Таблица213[[code]:[упаковка]],4,FALSE)</f>
        <v>ОХЛ</v>
      </c>
      <c r="H3077" t="str">
        <f>VLOOKUP(мпф1[[#This Row],[артикул]],[1]!Таблица213[[code]:[упаковка]],5,FALSE)</f>
        <v>крыло</v>
      </c>
      <c r="I3077" s="7" cm="1">
        <f t="array" ref="I3077">INDEX('[1]прайс ЗПП'!$A$1:$D$1080,MATCH(1,(мпф1[[#This Row],[артикул]]='[1]прайс ЗПП'!$B$1:$B$1080)*(мпф1[[#This Row],[Source.Name.1]]='[1]прайс ЗПП'!$A$1:$A$1080),0),4)</f>
        <v>860.70844203270246</v>
      </c>
      <c r="J3077" s="7">
        <f>мпф1[[#This Row],[цена]]*мпф1[[#This Row],[объем]]</f>
        <v>3264021.2030796339</v>
      </c>
      <c r="K3077" s="7">
        <v>22811.52</v>
      </c>
      <c r="L3077" t="s">
        <v>187</v>
      </c>
    </row>
    <row r="3078" spans="1:12" x14ac:dyDescent="0.35">
      <c r="A3078" t="s">
        <v>155</v>
      </c>
      <c r="B3078" t="s">
        <v>190</v>
      </c>
      <c r="C3078" t="s">
        <v>25</v>
      </c>
      <c r="D3078">
        <f>VLOOKUP(мпф1[[#This Row],[Номенклатура]],[1]!Таблица213[[product_name]:[упаковка]],7,FALSE)</f>
        <v>715</v>
      </c>
      <c r="E3078" t="s">
        <v>75</v>
      </c>
      <c r="F3078" s="7">
        <v>8131.6121463081981</v>
      </c>
      <c r="G3078" t="str">
        <f>VLOOKUP(мпф1[[#This Row],[артикул]],[1]!Таблица213[[code]:[упаковка]],4,FALSE)</f>
        <v>ОХЛ</v>
      </c>
      <c r="H3078" t="str">
        <f>VLOOKUP(мпф1[[#This Row],[артикул]],[1]!Таблица213[[code]:[упаковка]],5,FALSE)</f>
        <v>крыло</v>
      </c>
      <c r="I3078" s="7" cm="1">
        <f t="array" ref="I3078">INDEX('[1]прайс ЗПП'!$A$1:$D$1080,MATCH(1,(мпф1[[#This Row],[артикул]]='[1]прайс ЗПП'!$B$1:$B$1080)*(мпф1[[#This Row],[Source.Name.1]]='[1]прайс ЗПП'!$A$1:$A$1080),0),4)</f>
        <v>828.54324866696732</v>
      </c>
      <c r="J3078" s="7">
        <f>мпф1[[#This Row],[цена]]*мпф1[[#This Row],[объем]]</f>
        <v>6737392.3446019655</v>
      </c>
      <c r="K3078" s="7">
        <v>380.49399999999997</v>
      </c>
      <c r="L3078" t="s">
        <v>187</v>
      </c>
    </row>
    <row r="3079" spans="1:12" x14ac:dyDescent="0.35">
      <c r="A3079" t="s">
        <v>155</v>
      </c>
      <c r="B3079" t="s">
        <v>190</v>
      </c>
      <c r="C3079" t="s">
        <v>25</v>
      </c>
      <c r="D3079">
        <f>VLOOKUP(мпф1[[#This Row],[Номенклатура]],[1]!Таблица213[[product_name]:[упаковка]],7,FALSE)</f>
        <v>716</v>
      </c>
      <c r="E3079" t="s">
        <v>34</v>
      </c>
      <c r="F3079" s="7">
        <v>540.28189337633376</v>
      </c>
      <c r="G3079" t="str">
        <f>VLOOKUP(мпф1[[#This Row],[артикул]],[1]!Таблица213[[code]:[упаковка]],4,FALSE)</f>
        <v>ОХЛ</v>
      </c>
      <c r="H3079" t="str">
        <f>VLOOKUP(мпф1[[#This Row],[артикул]],[1]!Таблица213[[code]:[упаковка]],5,FALSE)</f>
        <v>четвертина</v>
      </c>
      <c r="I3079" s="7" cm="1">
        <f t="array" ref="I3079">INDEX('[1]прайс ЗПП'!$A$1:$D$1080,MATCH(1,(мпф1[[#This Row],[артикул]]='[1]прайс ЗПП'!$B$1:$B$1080)*(мпф1[[#This Row],[Source.Name.1]]='[1]прайс ЗПП'!$A$1:$A$1080),0),4)</f>
        <v>823.46901410747466</v>
      </c>
      <c r="J3079" s="7">
        <f>мпф1[[#This Row],[цена]]*мпф1[[#This Row],[объем]]</f>
        <v>444905.39807872928</v>
      </c>
      <c r="K3079" s="7">
        <v>8242.3000000000011</v>
      </c>
      <c r="L3079" t="s">
        <v>187</v>
      </c>
    </row>
    <row r="3080" spans="1:12" x14ac:dyDescent="0.35">
      <c r="A3080" t="s">
        <v>155</v>
      </c>
      <c r="B3080" t="s">
        <v>190</v>
      </c>
      <c r="C3080" t="s">
        <v>25</v>
      </c>
      <c r="D3080">
        <f>VLOOKUP(мпф1[[#This Row],[Номенклатура]],[1]!Таблица213[[product_name]:[упаковка]],7,FALSE)</f>
        <v>717</v>
      </c>
      <c r="E3080" t="s">
        <v>76</v>
      </c>
      <c r="F3080" s="7">
        <v>7054.7152974197152</v>
      </c>
      <c r="G3080" t="str">
        <f>VLOOKUP(мпф1[[#This Row],[артикул]],[1]!Таблица213[[code]:[упаковка]],4,FALSE)</f>
        <v>ОХЛ</v>
      </c>
      <c r="H3080" t="str">
        <f>VLOOKUP(мпф1[[#This Row],[артикул]],[1]!Таблица213[[code]:[упаковка]],5,FALSE)</f>
        <v>четвертина</v>
      </c>
      <c r="I3080" s="7" cm="1">
        <f t="array" ref="I3080">INDEX('[1]прайс ЗПП'!$A$1:$D$1080,MATCH(1,(мпф1[[#This Row],[артикул]]='[1]прайс ЗПП'!$B$1:$B$1080)*(мпф1[[#This Row],[Source.Name.1]]='[1]прайс ЗПП'!$A$1:$A$1080),0),4)</f>
        <v>794.56394022937343</v>
      </c>
      <c r="J3080" s="7">
        <f>мпф1[[#This Row],[цена]]*мпф1[[#This Row],[объем]]</f>
        <v>5605422.3839142453</v>
      </c>
      <c r="K3080" s="7">
        <v>215.43900000000002</v>
      </c>
      <c r="L3080" t="s">
        <v>187</v>
      </c>
    </row>
    <row r="3081" spans="1:12" x14ac:dyDescent="0.35">
      <c r="A3081" t="s">
        <v>155</v>
      </c>
      <c r="B3081" t="s">
        <v>190</v>
      </c>
      <c r="C3081" t="s">
        <v>25</v>
      </c>
      <c r="D3081">
        <f>VLOOKUP(мпф1[[#This Row],[Номенклатура]],[1]!Таблица213[[product_name]:[упаковка]],7,FALSE)</f>
        <v>718</v>
      </c>
      <c r="E3081" t="s">
        <v>36</v>
      </c>
      <c r="F3081" s="7">
        <v>5418.1569856898768</v>
      </c>
      <c r="G3081" t="str">
        <f>VLOOKUP(мпф1[[#This Row],[артикул]],[1]!Таблица213[[code]:[упаковка]],4,FALSE)</f>
        <v>ОХЛ</v>
      </c>
      <c r="H3081" t="str">
        <f>VLOOKUP(мпф1[[#This Row],[артикул]],[1]!Таблица213[[code]:[упаковка]],5,FALSE)</f>
        <v>филе</v>
      </c>
      <c r="I3081" s="7" cm="1">
        <f t="array" ref="I3081">INDEX('[1]прайс ЗПП'!$A$1:$D$1080,MATCH(1,(мпф1[[#This Row],[артикул]]='[1]прайс ЗПП'!$B$1:$B$1080)*(мпф1[[#This Row],[Source.Name.1]]='[1]прайс ЗПП'!$A$1:$A$1080),0),4)</f>
        <v>1113.7039279813557</v>
      </c>
      <c r="J3081" s="7">
        <f>мпф1[[#This Row],[цена]]*мпф1[[#This Row],[объем]]</f>
        <v>6034222.7173824375</v>
      </c>
      <c r="K3081" s="7">
        <v>8460.8000000000011</v>
      </c>
      <c r="L3081" t="s">
        <v>187</v>
      </c>
    </row>
    <row r="3082" spans="1:12" x14ac:dyDescent="0.35">
      <c r="A3082" t="s">
        <v>155</v>
      </c>
      <c r="B3082" t="s">
        <v>190</v>
      </c>
      <c r="C3082" t="s">
        <v>25</v>
      </c>
      <c r="D3082">
        <f>VLOOKUP(мпф1[[#This Row],[Номенклатура]],[1]!Таблица213[[product_name]:[упаковка]],7,FALSE)</f>
        <v>719</v>
      </c>
      <c r="E3082" t="s">
        <v>77</v>
      </c>
      <c r="F3082" s="7">
        <v>19522.008314854229</v>
      </c>
      <c r="G3082" t="str">
        <f>VLOOKUP(мпф1[[#This Row],[артикул]],[1]!Таблица213[[code]:[упаковка]],4,FALSE)</f>
        <v>ОХЛ</v>
      </c>
      <c r="H3082" t="str">
        <f>VLOOKUP(мпф1[[#This Row],[артикул]],[1]!Таблица213[[code]:[упаковка]],5,FALSE)</f>
        <v>филе</v>
      </c>
      <c r="I3082" s="7" cm="1">
        <f t="array" ref="I3082">INDEX('[1]прайс ЗПП'!$A$1:$D$1080,MATCH(1,(мпф1[[#This Row],[артикул]]='[1]прайс ЗПП'!$B$1:$B$1080)*(мпф1[[#This Row],[Source.Name.1]]='[1]прайс ЗПП'!$A$1:$A$1080),0),4)</f>
        <v>1077.1223296090793</v>
      </c>
      <c r="J3082" s="7">
        <f>мпф1[[#This Row],[цена]]*мпф1[[#This Row],[объем]]</f>
        <v>21027591.074743602</v>
      </c>
      <c r="K3082" s="7">
        <v>52.199999999999996</v>
      </c>
      <c r="L3082" t="s">
        <v>187</v>
      </c>
    </row>
    <row r="3083" spans="1:12" x14ac:dyDescent="0.35">
      <c r="A3083" t="s">
        <v>155</v>
      </c>
      <c r="B3083" t="s">
        <v>190</v>
      </c>
      <c r="C3083" t="s">
        <v>25</v>
      </c>
      <c r="D3083">
        <f>VLOOKUP(мпф1[[#This Row],[Номенклатура]],[1]!Таблица213[[product_name]:[упаковка]],7,FALSE)</f>
        <v>727</v>
      </c>
      <c r="E3083" t="s">
        <v>38</v>
      </c>
      <c r="F3083" s="7">
        <v>3036.348754279536</v>
      </c>
      <c r="G3083" t="str">
        <f>VLOOKUP(мпф1[[#This Row],[артикул]],[1]!Таблица213[[code]:[упаковка]],4,FALSE)</f>
        <v>ОХЛ</v>
      </c>
      <c r="H3083" t="str">
        <f>VLOOKUP(мпф1[[#This Row],[артикул]],[1]!Таблица213[[code]:[упаковка]],5,FALSE)</f>
        <v>грудка</v>
      </c>
      <c r="I3083" s="7" cm="1">
        <f t="array" ref="I3083">INDEX('[1]прайс ЗПП'!$A$1:$D$1080,MATCH(1,(мпф1[[#This Row],[артикул]]='[1]прайс ЗПП'!$B$1:$B$1080)*(мпф1[[#This Row],[Source.Name.1]]='[1]прайс ЗПП'!$A$1:$A$1080),0),4)</f>
        <v>887.90875134038947</v>
      </c>
      <c r="J3083" s="7">
        <f>мпф1[[#This Row],[цена]]*мпф1[[#This Row],[объем]]</f>
        <v>2696000.63104629</v>
      </c>
      <c r="K3083" s="7">
        <v>6048</v>
      </c>
      <c r="L3083" t="s">
        <v>187</v>
      </c>
    </row>
    <row r="3084" spans="1:12" x14ac:dyDescent="0.35">
      <c r="A3084" t="s">
        <v>155</v>
      </c>
      <c r="B3084" t="s">
        <v>190</v>
      </c>
      <c r="C3084" t="s">
        <v>25</v>
      </c>
      <c r="D3084">
        <f>VLOOKUP(мпф1[[#This Row],[Номенклатура]],[1]!Таблица213[[product_name]:[упаковка]],7,FALSE)</f>
        <v>725</v>
      </c>
      <c r="E3084" t="s">
        <v>78</v>
      </c>
      <c r="F3084" s="7">
        <v>6731.2913777985723</v>
      </c>
      <c r="G3084" t="str">
        <f>VLOOKUP(мпф1[[#This Row],[артикул]],[1]!Таблица213[[code]:[упаковка]],4,FALSE)</f>
        <v>ОХЛ</v>
      </c>
      <c r="H3084" t="str">
        <f>VLOOKUP(мпф1[[#This Row],[артикул]],[1]!Таблица213[[code]:[упаковка]],5,FALSE)</f>
        <v>грудка</v>
      </c>
      <c r="I3084" s="7" cm="1">
        <f t="array" ref="I3084">INDEX('[1]прайс ЗПП'!$A$1:$D$1080,MATCH(1,(мпф1[[#This Row],[артикул]]='[1]прайс ЗПП'!$B$1:$B$1080)*(мпф1[[#This Row],[Source.Name.1]]='[1]прайс ЗПП'!$A$1:$A$1080),0),4)</f>
        <v>859.6442175498313</v>
      </c>
      <c r="J3084" s="7">
        <f>мпф1[[#This Row],[цена]]*мпф1[[#This Row],[объем]]</f>
        <v>5786515.7095675794</v>
      </c>
      <c r="K3084" s="7">
        <v>551.82000000000005</v>
      </c>
      <c r="L3084" t="s">
        <v>187</v>
      </c>
    </row>
    <row r="3085" spans="1:12" x14ac:dyDescent="0.35">
      <c r="A3085" t="s">
        <v>155</v>
      </c>
      <c r="B3085" t="s">
        <v>190</v>
      </c>
      <c r="C3085" t="s">
        <v>25</v>
      </c>
      <c r="D3085">
        <f>VLOOKUP(мпф1[[#This Row],[Номенклатура]],[1]!Таблица213[[product_name]:[упаковка]],7,FALSE)</f>
        <v>721</v>
      </c>
      <c r="E3085" t="s">
        <v>183</v>
      </c>
      <c r="F3085" s="7">
        <v>107.34664876606961</v>
      </c>
      <c r="G3085" t="str">
        <f>VLOOKUP(мпф1[[#This Row],[артикул]],[1]!Таблица213[[code]:[упаковка]],4,FALSE)</f>
        <v>ОХЛ</v>
      </c>
      <c r="H3085" t="str">
        <f>VLOOKUP(мпф1[[#This Row],[артикул]],[1]!Таблица213[[code]:[упаковка]],5,FALSE)</f>
        <v>половинка</v>
      </c>
      <c r="I3085" s="7" cm="1">
        <f t="array" ref="I3085">INDEX('[1]прайс ЗПП'!$A$1:$D$1080,MATCH(1,(мпф1[[#This Row],[артикул]]='[1]прайс ЗПП'!$B$1:$B$1080)*(мпф1[[#This Row],[Source.Name.1]]='[1]прайс ЗПП'!$A$1:$A$1080),0),4)</f>
        <v>819.17637554581245</v>
      </c>
      <c r="J3085" s="7">
        <f>мпф1[[#This Row],[цена]]*мпф1[[#This Row],[объем]]</f>
        <v>87935.838663178263</v>
      </c>
      <c r="K3085" s="7">
        <v>20344.5</v>
      </c>
      <c r="L3085" t="s">
        <v>187</v>
      </c>
    </row>
    <row r="3086" spans="1:12" x14ac:dyDescent="0.35">
      <c r="A3086" t="s">
        <v>155</v>
      </c>
      <c r="B3086" t="s">
        <v>190</v>
      </c>
      <c r="C3086" t="s">
        <v>25</v>
      </c>
      <c r="D3086">
        <f>VLOOKUP(мпф1[[#This Row],[Номенклатура]],[1]!Таблица213[[product_name]:[упаковка]],7,FALSE)</f>
        <v>29</v>
      </c>
      <c r="E3086" t="s">
        <v>79</v>
      </c>
      <c r="F3086" s="7">
        <v>3035.8696865908282</v>
      </c>
      <c r="G3086" t="str">
        <f>VLOOKUP(мпф1[[#This Row],[артикул]],[1]!Таблица213[[code]:[упаковка]],4,FALSE)</f>
        <v>ОХЛ</v>
      </c>
      <c r="H3086" t="str">
        <f>VLOOKUP(мпф1[[#This Row],[артикул]],[1]!Таблица213[[code]:[упаковка]],5,FALSE)</f>
        <v>табак</v>
      </c>
      <c r="I3086" s="7" cm="1">
        <f t="array" ref="I3086">INDEX('[1]прайс ЗПП'!$A$1:$D$1080,MATCH(1,(мпф1[[#This Row],[артикул]]='[1]прайс ЗПП'!$B$1:$B$1080)*(мпф1[[#This Row],[Source.Name.1]]='[1]прайс ЗПП'!$A$1:$A$1080),0),4)</f>
        <v>752.41739844674464</v>
      </c>
      <c r="J3086" s="7">
        <f>мпф1[[#This Row],[цена]]*мпф1[[#This Row],[объем]]</f>
        <v>2284241.1716080052</v>
      </c>
      <c r="K3086" s="7">
        <v>111.672</v>
      </c>
      <c r="L3086" t="s">
        <v>187</v>
      </c>
    </row>
    <row r="3087" spans="1:12" x14ac:dyDescent="0.35">
      <c r="A3087" t="s">
        <v>155</v>
      </c>
      <c r="B3087" t="s">
        <v>190</v>
      </c>
      <c r="C3087" t="s">
        <v>25</v>
      </c>
      <c r="D3087">
        <f>VLOOKUP(мпф1[[#This Row],[Номенклатура]],[1]!Таблица213[[product_name]:[упаковка]],7,FALSE)</f>
        <v>30</v>
      </c>
      <c r="E3087" t="s">
        <v>80</v>
      </c>
      <c r="F3087" s="7">
        <v>6502.1117042309315</v>
      </c>
      <c r="G3087" t="str">
        <f>VLOOKUP(мпф1[[#This Row],[артикул]],[1]!Таблица213[[code]:[упаковка]],4,FALSE)</f>
        <v>ОХЛ</v>
      </c>
      <c r="H3087" t="str">
        <f>VLOOKUP(мпф1[[#This Row],[артикул]],[1]!Таблица213[[code]:[упаковка]],5,FALSE)</f>
        <v>рагу</v>
      </c>
      <c r="I3087" s="7" cm="1">
        <f t="array" ref="I3087">INDEX('[1]прайс ЗПП'!$A$1:$D$1080,MATCH(1,(мпф1[[#This Row],[артикул]]='[1]прайс ЗПП'!$B$1:$B$1080)*(мпф1[[#This Row],[Source.Name.1]]='[1]прайс ЗПП'!$A$1:$A$1080),0),4)</f>
        <v>707.52985307400411</v>
      </c>
      <c r="J3087" s="7">
        <f>мпф1[[#This Row],[цена]]*мпф1[[#This Row],[объем]]</f>
        <v>4600438.1387652736</v>
      </c>
      <c r="K3087" s="7">
        <v>5500.8940000000002</v>
      </c>
      <c r="L3087" t="s">
        <v>187</v>
      </c>
    </row>
    <row r="3088" spans="1:12" x14ac:dyDescent="0.35">
      <c r="A3088" t="s">
        <v>155</v>
      </c>
      <c r="B3088" t="s">
        <v>190</v>
      </c>
      <c r="C3088" t="s">
        <v>25</v>
      </c>
      <c r="D3088">
        <f>VLOOKUP(мпф1[[#This Row],[Номенклатура]],[1]!Таблица213[[product_name]:[упаковка]],7,FALSE)</f>
        <v>781</v>
      </c>
      <c r="E3088" t="s">
        <v>188</v>
      </c>
      <c r="F3088" s="7">
        <v>3474.2264791185708</v>
      </c>
      <c r="G3088" t="str">
        <f>VLOOKUP(мпф1[[#This Row],[артикул]],[1]!Таблица213[[code]:[упаковка]],4,FALSE)</f>
        <v>ОХЛ</v>
      </c>
      <c r="H3088" t="str">
        <f>VLOOKUP(мпф1[[#This Row],[артикул]],[1]!Таблица213[[code]:[упаковка]],5,FALSE)</f>
        <v>спинка</v>
      </c>
      <c r="I3088" s="7" cm="1">
        <f t="array" ref="I3088">INDEX('[1]прайс ЗПП'!$A$1:$D$1080,MATCH(1,(мпф1[[#This Row],[артикул]]='[1]прайс ЗПП'!$B$1:$B$1080)*(мпф1[[#This Row],[Source.Name.1]]='[1]прайс ЗПП'!$A$1:$A$1080),0),4)</f>
        <v>362.24587868540624</v>
      </c>
      <c r="J3088" s="7">
        <f>мпф1[[#This Row],[цена]]*мпф1[[#This Row],[объем]]</f>
        <v>1258524.2236804119</v>
      </c>
      <c r="K3088" s="7">
        <v>665.5</v>
      </c>
      <c r="L3088" t="s">
        <v>187</v>
      </c>
    </row>
    <row r="3089" spans="1:12" x14ac:dyDescent="0.35">
      <c r="A3089" t="s">
        <v>155</v>
      </c>
      <c r="B3089" t="s">
        <v>190</v>
      </c>
      <c r="C3089" t="s">
        <v>25</v>
      </c>
      <c r="D3089">
        <f>VLOOKUP(мпф1[[#This Row],[Номенклатура]],[1]!Таблица213[[product_name]:[упаковка]],7,FALSE)</f>
        <v>730</v>
      </c>
      <c r="E3089" t="s">
        <v>45</v>
      </c>
      <c r="F3089" s="7">
        <v>867.25051959952293</v>
      </c>
      <c r="G3089" t="str">
        <f>VLOOKUP(мпф1[[#This Row],[артикул]],[1]!Таблица213[[code]:[упаковка]],4,FALSE)</f>
        <v>ОХЛ</v>
      </c>
      <c r="H3089" t="str">
        <f>VLOOKUP(мпф1[[#This Row],[артикул]],[1]!Таблица213[[code]:[упаковка]],5,FALSE)</f>
        <v>желудки</v>
      </c>
      <c r="I3089" s="7" cm="1">
        <f t="array" ref="I3089">INDEX('[1]прайс ЗПП'!$A$1:$D$1080,MATCH(1,(мпф1[[#This Row],[артикул]]='[1]прайс ЗПП'!$B$1:$B$1080)*(мпф1[[#This Row],[Source.Name.1]]='[1]прайс ЗПП'!$A$1:$A$1080),0),4)</f>
        <v>559.76910841056088</v>
      </c>
      <c r="J3089" s="7">
        <f>мпф1[[#This Row],[цена]]*мпф1[[#This Row],[объем]]</f>
        <v>485460.05012482061</v>
      </c>
      <c r="K3089" s="7">
        <v>47.2</v>
      </c>
      <c r="L3089" t="s">
        <v>187</v>
      </c>
    </row>
    <row r="3090" spans="1:12" x14ac:dyDescent="0.35">
      <c r="A3090" t="s">
        <v>155</v>
      </c>
      <c r="B3090" t="s">
        <v>190</v>
      </c>
      <c r="C3090" t="s">
        <v>25</v>
      </c>
      <c r="D3090">
        <f>VLOOKUP(мпф1[[#This Row],[Номенклатура]],[1]!Таблица213[[product_name]:[упаковка]],7,FALSE)</f>
        <v>731</v>
      </c>
      <c r="E3090" t="s">
        <v>81</v>
      </c>
      <c r="F3090" s="7">
        <v>4340.5893882697856</v>
      </c>
      <c r="G3090" t="str">
        <f>VLOOKUP(мпф1[[#This Row],[артикул]],[1]!Таблица213[[code]:[упаковка]],4,FALSE)</f>
        <v>ОХЛ</v>
      </c>
      <c r="H3090" t="str">
        <f>VLOOKUP(мпф1[[#This Row],[артикул]],[1]!Таблица213[[code]:[упаковка]],5,FALSE)</f>
        <v>желудки</v>
      </c>
      <c r="I3090" s="7" cm="1">
        <f t="array" ref="I3090">INDEX('[1]прайс ЗПП'!$A$1:$D$1080,MATCH(1,(мпф1[[#This Row],[артикул]]='[1]прайс ЗПП'!$B$1:$B$1080)*(мпф1[[#This Row],[Source.Name.1]]='[1]прайс ЗПП'!$A$1:$A$1080),0),4)</f>
        <v>537.9788826614074</v>
      </c>
      <c r="J3090" s="7">
        <f>мпф1[[#This Row],[цена]]*мпф1[[#This Row],[объем]]</f>
        <v>2335145.4291933412</v>
      </c>
      <c r="K3090" s="7">
        <v>13192.400000000001</v>
      </c>
      <c r="L3090" t="s">
        <v>187</v>
      </c>
    </row>
    <row r="3091" spans="1:12" x14ac:dyDescent="0.35">
      <c r="A3091" t="s">
        <v>155</v>
      </c>
      <c r="B3091" t="s">
        <v>190</v>
      </c>
      <c r="C3091" t="s">
        <v>25</v>
      </c>
      <c r="D3091">
        <f>VLOOKUP(мпф1[[#This Row],[Номенклатура]],[1]!Таблица213[[product_name]:[упаковка]],7,FALSE)</f>
        <v>732</v>
      </c>
      <c r="E3091" s="22" t="s">
        <v>47</v>
      </c>
      <c r="F3091" s="7">
        <v>976.47006673708506</v>
      </c>
      <c r="G3091" t="str">
        <f>VLOOKUP(мпф1[[#This Row],[артикул]],[1]!Таблица213[[code]:[упаковка]],4,FALSE)</f>
        <v>ОХЛ</v>
      </c>
      <c r="H3091" t="str">
        <f>VLOOKUP(мпф1[[#This Row],[артикул]],[1]!Таблица213[[code]:[упаковка]],5,FALSE)</f>
        <v>печень</v>
      </c>
      <c r="I3091" s="7" cm="1">
        <f t="array" ref="I3091">INDEX('[1]прайс ЗПП'!$A$1:$D$1080,MATCH(1,(мпф1[[#This Row],[артикул]]='[1]прайс ЗПП'!$B$1:$B$1080)*(мпф1[[#This Row],[Source.Name.1]]='[1]прайс ЗПП'!$A$1:$A$1080),0),4)</f>
        <v>535.64160138190721</v>
      </c>
      <c r="J3091" s="7">
        <f>мпф1[[#This Row],[цена]]*мпф1[[#This Row],[объем]]</f>
        <v>523037.99024855002</v>
      </c>
      <c r="K3091" s="7">
        <v>4176.2</v>
      </c>
      <c r="L3091" t="s">
        <v>187</v>
      </c>
    </row>
    <row r="3092" spans="1:12" x14ac:dyDescent="0.35">
      <c r="A3092" t="s">
        <v>155</v>
      </c>
      <c r="B3092" t="s">
        <v>190</v>
      </c>
      <c r="C3092" t="s">
        <v>25</v>
      </c>
      <c r="D3092">
        <f>VLOOKUP(мпф1[[#This Row],[Номенклатура]],[1]!Таблица213[[product_name]:[упаковка]],7,FALSE)</f>
        <v>733</v>
      </c>
      <c r="E3092" t="s">
        <v>82</v>
      </c>
      <c r="F3092" s="7">
        <v>4334.6754204216204</v>
      </c>
      <c r="G3092" t="str">
        <f>VLOOKUP(мпф1[[#This Row],[артикул]],[1]!Таблица213[[code]:[упаковка]],4,FALSE)</f>
        <v>ОХЛ</v>
      </c>
      <c r="H3092" t="str">
        <f>VLOOKUP(мпф1[[#This Row],[артикул]],[1]!Таблица213[[code]:[упаковка]],5,FALSE)</f>
        <v>печень</v>
      </c>
      <c r="I3092" s="7" cm="1">
        <f t="array" ref="I3092">INDEX('[1]прайс ЗПП'!$A$1:$D$1080,MATCH(1,(мпф1[[#This Row],[артикул]]='[1]прайс ЗПП'!$B$1:$B$1080)*(мпф1[[#This Row],[Source.Name.1]]='[1]прайс ЗПП'!$A$1:$A$1080),0),4)</f>
        <v>512.18014320986754</v>
      </c>
      <c r="J3092" s="7">
        <f>мпф1[[#This Row],[цена]]*мпф1[[#This Row],[объем]]</f>
        <v>2220134.6775998385</v>
      </c>
      <c r="K3092" s="7">
        <v>107.9</v>
      </c>
      <c r="L3092" t="s">
        <v>187</v>
      </c>
    </row>
    <row r="3093" spans="1:12" x14ac:dyDescent="0.35">
      <c r="A3093" t="s">
        <v>155</v>
      </c>
      <c r="B3093" t="s">
        <v>190</v>
      </c>
      <c r="C3093" t="s">
        <v>25</v>
      </c>
      <c r="D3093">
        <f>VLOOKUP(мпф1[[#This Row],[Номенклатура]],[1]!Таблица213[[product_name]:[упаковка]],7,FALSE)</f>
        <v>734</v>
      </c>
      <c r="E3093" t="s">
        <v>49</v>
      </c>
      <c r="F3093" s="7">
        <v>835.54432044707323</v>
      </c>
      <c r="G3093" t="str">
        <f>VLOOKUP(мпф1[[#This Row],[артикул]],[1]!Таблица213[[code]:[упаковка]],4,FALSE)</f>
        <v>ОХЛ</v>
      </c>
      <c r="H3093" t="str">
        <f>VLOOKUP(мпф1[[#This Row],[артикул]],[1]!Таблица213[[code]:[упаковка]],5,FALSE)</f>
        <v>сердце</v>
      </c>
      <c r="I3093" s="7" cm="1">
        <f t="array" ref="I3093">INDEX('[1]прайс ЗПП'!$A$1:$D$1080,MATCH(1,(мпф1[[#This Row],[артикул]]='[1]прайс ЗПП'!$B$1:$B$1080)*(мпф1[[#This Row],[Source.Name.1]]='[1]прайс ЗПП'!$A$1:$A$1080),0),4)</f>
        <v>894.40519049368038</v>
      </c>
      <c r="J3093" s="7">
        <f>мпф1[[#This Row],[цена]]*мпф1[[#This Row],[объем]]</f>
        <v>747315.17709537724</v>
      </c>
      <c r="K3093" s="7">
        <v>1324.6995847049886</v>
      </c>
      <c r="L3093" t="s">
        <v>187</v>
      </c>
    </row>
    <row r="3094" spans="1:12" x14ac:dyDescent="0.35">
      <c r="A3094" t="s">
        <v>155</v>
      </c>
      <c r="B3094" t="s">
        <v>190</v>
      </c>
      <c r="C3094" t="s">
        <v>25</v>
      </c>
      <c r="D3094">
        <f>VLOOKUP(мпф1[[#This Row],[Номенклатура]],[1]!Таблица213[[product_name]:[упаковка]],7,FALSE)</f>
        <v>735</v>
      </c>
      <c r="E3094" t="s">
        <v>83</v>
      </c>
      <c r="F3094" s="7">
        <v>1795.9273145730406</v>
      </c>
      <c r="G3094" t="str">
        <f>VLOOKUP(мпф1[[#This Row],[артикул]],[1]!Таблица213[[code]:[упаковка]],4,FALSE)</f>
        <v>ОХЛ</v>
      </c>
      <c r="H3094" t="str">
        <f>VLOOKUP(мпф1[[#This Row],[артикул]],[1]!Таблица213[[code]:[упаковка]],5,FALSE)</f>
        <v>сердце</v>
      </c>
      <c r="I3094" s="7" cm="1">
        <f t="array" ref="I3094">INDEX('[1]прайс ЗПП'!$A$1:$D$1080,MATCH(1,(мпф1[[#This Row],[артикул]]='[1]прайс ЗПП'!$B$1:$B$1080)*(мпф1[[#This Row],[Source.Name.1]]='[1]прайс ЗПП'!$A$1:$A$1080),0),4)</f>
        <v>866.67806653221783</v>
      </c>
      <c r="J3094" s="7">
        <f>мпф1[[#This Row],[цена]]*мпф1[[#This Row],[объем]]</f>
        <v>1556490.8126265609</v>
      </c>
      <c r="K3094" s="7">
        <v>109.2</v>
      </c>
      <c r="L3094" t="s">
        <v>187</v>
      </c>
    </row>
    <row r="3095" spans="1:12" x14ac:dyDescent="0.35">
      <c r="A3095" t="s">
        <v>155</v>
      </c>
      <c r="B3095" t="s">
        <v>190</v>
      </c>
      <c r="C3095" t="s">
        <v>25</v>
      </c>
      <c r="D3095">
        <f>VLOOKUP(мпф1[[#This Row],[Номенклатура]],[1]!Таблица213[[product_name]:[упаковка]],7,FALSE)</f>
        <v>204</v>
      </c>
      <c r="E3095" t="s">
        <v>84</v>
      </c>
      <c r="F3095" s="7">
        <v>2169.7183991180282</v>
      </c>
      <c r="G3095" t="str">
        <f>VLOOKUP(мпф1[[#This Row],[артикул]],[1]!Таблица213[[code]:[упаковка]],4,FALSE)</f>
        <v>ОХЛ</v>
      </c>
      <c r="H3095" t="str">
        <f>VLOOKUP(мпф1[[#This Row],[артикул]],[1]!Таблица213[[code]:[упаковка]],5,FALSE)</f>
        <v>крыло</v>
      </c>
      <c r="I3095" s="7" cm="1">
        <f t="array" ref="I3095">INDEX('[1]прайс ЗПП'!$A$1:$D$1080,MATCH(1,(мпф1[[#This Row],[артикул]]='[1]прайс ЗПП'!$B$1:$B$1080)*(мпф1[[#This Row],[Source.Name.1]]='[1]прайс ЗПП'!$A$1:$A$1080),0),4)</f>
        <v>843.22647535873307</v>
      </c>
      <c r="J3095" s="7">
        <f>мпф1[[#This Row],[цена]]*мпф1[[#This Row],[объем]]</f>
        <v>1829563.9982092876</v>
      </c>
      <c r="K3095" s="7">
        <v>7698.5999999999995</v>
      </c>
      <c r="L3095" t="s">
        <v>187</v>
      </c>
    </row>
    <row r="3096" spans="1:12" x14ac:dyDescent="0.35">
      <c r="A3096" t="s">
        <v>155</v>
      </c>
      <c r="B3096" t="s">
        <v>190</v>
      </c>
      <c r="C3096" t="s">
        <v>25</v>
      </c>
      <c r="D3096">
        <f>VLOOKUP(мпф1[[#This Row],[Номенклатура]],[1]!Таблица213[[product_name]:[упаковка]],7,FALSE)</f>
        <v>959</v>
      </c>
      <c r="E3096" t="s">
        <v>85</v>
      </c>
      <c r="F3096" s="7">
        <v>1079.7613163994231</v>
      </c>
      <c r="G3096" t="str">
        <f>VLOOKUP(мпф1[[#This Row],[артикул]],[1]!Таблица213[[code]:[упаковка]],4,FALSE)</f>
        <v>ОХЛ</v>
      </c>
      <c r="H3096" t="str">
        <f>VLOOKUP(мпф1[[#This Row],[артикул]],[1]!Таблица213[[code]:[упаковка]],5,FALSE)</f>
        <v>табак</v>
      </c>
      <c r="I3096" s="7" cm="1">
        <f t="array" ref="I3096">INDEX('[1]прайс ЗПП'!$A$1:$D$1080,MATCH(1,(мпф1[[#This Row],[артикул]]='[1]прайс ЗПП'!$B$1:$B$1080)*(мпф1[[#This Row],[Source.Name.1]]='[1]прайс ЗПП'!$A$1:$A$1080),0),4)</f>
        <v>675.98282243671781</v>
      </c>
      <c r="J3096" s="7">
        <f>мпф1[[#This Row],[цена]]*мпф1[[#This Row],[объем]]</f>
        <v>729900.10221766785</v>
      </c>
      <c r="K3096" s="7">
        <v>113.25907695911711</v>
      </c>
      <c r="L3096" t="s">
        <v>187</v>
      </c>
    </row>
    <row r="3097" spans="1:12" x14ac:dyDescent="0.35">
      <c r="A3097" t="s">
        <v>155</v>
      </c>
      <c r="B3097" t="s">
        <v>190</v>
      </c>
      <c r="C3097" t="s">
        <v>25</v>
      </c>
      <c r="D3097">
        <f>VLOOKUP(мпф1[[#This Row],[Номенклатура]],[1]!Таблица213[[product_name]:[упаковка]],7,FALSE)</f>
        <v>952</v>
      </c>
      <c r="E3097" t="s">
        <v>86</v>
      </c>
      <c r="F3097" s="7">
        <v>1951.0604843776243</v>
      </c>
      <c r="G3097" t="str">
        <f>VLOOKUP(мпф1[[#This Row],[артикул]],[1]!Таблица213[[code]:[упаковка]],4,FALSE)</f>
        <v>ОХЛ</v>
      </c>
      <c r="H3097" t="str">
        <f>VLOOKUP(мпф1[[#This Row],[артикул]],[1]!Таблица213[[code]:[упаковка]],5,FALSE)</f>
        <v>голень</v>
      </c>
      <c r="I3097" s="7" cm="1">
        <f t="array" ref="I3097">INDEX('[1]прайс ЗПП'!$A$1:$D$1080,MATCH(1,(мпф1[[#This Row],[артикул]]='[1]прайс ЗПП'!$B$1:$B$1080)*(мпф1[[#This Row],[Source.Name.1]]='[1]прайс ЗПП'!$A$1:$A$1080),0),4)</f>
        <v>885.13782693265659</v>
      </c>
      <c r="J3097" s="7">
        <f>мпф1[[#This Row],[цена]]*мпф1[[#This Row],[объем]]</f>
        <v>1726957.4373561868</v>
      </c>
      <c r="K3097" s="7">
        <v>2185.8657261556273</v>
      </c>
      <c r="L3097" t="s">
        <v>187</v>
      </c>
    </row>
    <row r="3098" spans="1:12" x14ac:dyDescent="0.35">
      <c r="A3098" t="s">
        <v>155</v>
      </c>
      <c r="B3098" t="s">
        <v>190</v>
      </c>
      <c r="C3098" t="s">
        <v>25</v>
      </c>
      <c r="D3098">
        <f>VLOOKUP(мпф1[[#This Row],[Номенклатура]],[1]!Таблица213[[product_name]:[упаковка]],7,FALSE)</f>
        <v>953</v>
      </c>
      <c r="E3098" t="s">
        <v>87</v>
      </c>
      <c r="F3098" s="7">
        <v>1950.8735897612507</v>
      </c>
      <c r="G3098" t="str">
        <f>VLOOKUP(мпф1[[#This Row],[артикул]],[1]!Таблица213[[code]:[упаковка]],4,FALSE)</f>
        <v>ОХЛ</v>
      </c>
      <c r="H3098" t="str">
        <f>VLOOKUP(мпф1[[#This Row],[артикул]],[1]!Таблица213[[code]:[упаковка]],5,FALSE)</f>
        <v>бедро</v>
      </c>
      <c r="I3098" s="7" cm="1">
        <f t="array" ref="I3098">INDEX('[1]прайс ЗПП'!$A$1:$D$1080,MATCH(1,(мпф1[[#This Row],[артикул]]='[1]прайс ЗПП'!$B$1:$B$1080)*(мпф1[[#This Row],[Source.Name.1]]='[1]прайс ЗПП'!$A$1:$A$1080),0),4)</f>
        <v>899.61834479020376</v>
      </c>
      <c r="J3098" s="7">
        <f>мпф1[[#This Row],[цена]]*мпф1[[#This Row],[объем]]</f>
        <v>1755041.6697159393</v>
      </c>
      <c r="K3098" s="7">
        <v>935.95309574374971</v>
      </c>
      <c r="L3098" t="s">
        <v>187</v>
      </c>
    </row>
    <row r="3099" spans="1:12" x14ac:dyDescent="0.35">
      <c r="A3099" t="s">
        <v>155</v>
      </c>
      <c r="B3099" t="s">
        <v>190</v>
      </c>
      <c r="C3099" t="s">
        <v>25</v>
      </c>
      <c r="D3099">
        <f>VLOOKUP(мпф1[[#This Row],[Номенклатура]],[1]!Таблица213[[product_name]:[упаковка]],7,FALSE)</f>
        <v>954</v>
      </c>
      <c r="E3099" t="s">
        <v>191</v>
      </c>
      <c r="F3099" s="7">
        <v>1081.1155443717464</v>
      </c>
      <c r="G3099" t="str">
        <f>VLOOKUP(мпф1[[#This Row],[артикул]],[1]!Таблица213[[code]:[упаковка]],4,FALSE)</f>
        <v>ОХЛ</v>
      </c>
      <c r="H3099" t="str">
        <f>VLOOKUP(мпф1[[#This Row],[артикул]],[1]!Таблица213[[code]:[упаковка]],5,FALSE)</f>
        <v>филе</v>
      </c>
      <c r="I3099" s="7" cm="1">
        <f t="array" ref="I3099">INDEX('[1]прайс ЗПП'!$A$1:$D$1080,MATCH(1,(мпф1[[#This Row],[артикул]]='[1]прайс ЗПП'!$B$1:$B$1080)*(мпф1[[#This Row],[Source.Name.1]]='[1]прайс ЗПП'!$A$1:$A$1080),0),4)</f>
        <v>1086.9273637103529</v>
      </c>
      <c r="J3099" s="7">
        <f>мпф1[[#This Row],[цена]]*мпф1[[#This Row],[объем]]</f>
        <v>1175094.0685102653</v>
      </c>
      <c r="K3099" s="7">
        <v>183.1995106360921</v>
      </c>
      <c r="L3099" t="s">
        <v>187</v>
      </c>
    </row>
    <row r="3100" spans="1:12" x14ac:dyDescent="0.35">
      <c r="A3100" t="s">
        <v>155</v>
      </c>
      <c r="B3100" t="s">
        <v>190</v>
      </c>
      <c r="C3100" t="s">
        <v>25</v>
      </c>
      <c r="D3100">
        <f>VLOOKUP(мпф1[[#This Row],[Номенклатура]],[1]!Таблица213[[product_name]:[упаковка]],7,FALSE)</f>
        <v>958</v>
      </c>
      <c r="E3100" t="s">
        <v>58</v>
      </c>
      <c r="F3100" s="7">
        <v>763.47601949232683</v>
      </c>
      <c r="G3100" t="str">
        <f>VLOOKUP(мпф1[[#This Row],[артикул]],[1]!Таблица213[[code]:[упаковка]],4,FALSE)</f>
        <v>ОХЛ</v>
      </c>
      <c r="H3100" t="str">
        <f>VLOOKUP(мпф1[[#This Row],[артикул]],[1]!Таблица213[[code]:[упаковка]],5,FALSE)</f>
        <v>табак</v>
      </c>
      <c r="I3100" s="7" cm="1">
        <f t="array" ref="I3100">INDEX('[1]прайс ЗПП'!$A$1:$D$1080,MATCH(1,(мпф1[[#This Row],[артикул]]='[1]прайс ЗПП'!$B$1:$B$1080)*(мпф1[[#This Row],[Source.Name.1]]='[1]прайс ЗПП'!$A$1:$A$1080),0),4)</f>
        <v>776.34084275862176</v>
      </c>
      <c r="J3100" s="7">
        <f>мпф1[[#This Row],[цена]]*мпф1[[#This Row],[объем]]</f>
        <v>592717.61639867094</v>
      </c>
      <c r="K3100" s="7">
        <v>5185.8213389721195</v>
      </c>
      <c r="L3100" t="s">
        <v>187</v>
      </c>
    </row>
    <row r="3101" spans="1:12" x14ac:dyDescent="0.35">
      <c r="A3101" t="s">
        <v>155</v>
      </c>
      <c r="B3101" t="s">
        <v>190</v>
      </c>
      <c r="C3101" t="s">
        <v>25</v>
      </c>
      <c r="D3101">
        <f>VLOOKUP(мпф1[[#This Row],[Номенклатура]],[1]!Таблица213[[product_name]:[упаковка]],7,FALSE)</f>
        <v>205</v>
      </c>
      <c r="E3101" t="s">
        <v>88</v>
      </c>
      <c r="F3101" s="7">
        <v>3797.2782596836</v>
      </c>
      <c r="G3101" t="str">
        <f>VLOOKUP(мпф1[[#This Row],[артикул]],[1]!Таблица213[[code]:[упаковка]],4,FALSE)</f>
        <v>ОХЛ</v>
      </c>
      <c r="H3101" t="str">
        <f>VLOOKUP(мпф1[[#This Row],[артикул]],[1]!Таблица213[[code]:[упаковка]],5,FALSE)</f>
        <v>рагу</v>
      </c>
      <c r="I3101" s="7" cm="1">
        <f t="array" ref="I3101">INDEX('[1]прайс ЗПП'!$A$1:$D$1080,MATCH(1,(мпф1[[#This Row],[артикул]]='[1]прайс ЗПП'!$B$1:$B$1080)*(мпф1[[#This Row],[Source.Name.1]]='[1]прайс ЗПП'!$A$1:$A$1080),0),4)</f>
        <v>597.42619612066812</v>
      </c>
      <c r="J3101" s="7">
        <f>мпф1[[#This Row],[цена]]*мпф1[[#This Row],[объем]]</f>
        <v>2268593.5062944838</v>
      </c>
      <c r="K3101" s="7">
        <v>583.16372341218278</v>
      </c>
      <c r="L3101" t="s">
        <v>187</v>
      </c>
    </row>
    <row r="3102" spans="1:12" x14ac:dyDescent="0.35">
      <c r="A3102" t="s">
        <v>155</v>
      </c>
      <c r="B3102" t="s">
        <v>190</v>
      </c>
      <c r="C3102" t="s">
        <v>25</v>
      </c>
      <c r="D3102">
        <f>VLOOKUP(мпф1[[#This Row],[Номенклатура]],[1]!Таблица213[[product_name]:[упаковка]],7,FALSE)</f>
        <v>961</v>
      </c>
      <c r="E3102" t="s">
        <v>89</v>
      </c>
      <c r="F3102" s="7">
        <v>2168.3106459958635</v>
      </c>
      <c r="G3102" t="str">
        <f>VLOOKUP(мпф1[[#This Row],[артикул]],[1]!Таблица213[[code]:[упаковка]],4,FALSE)</f>
        <v>ОХЛ</v>
      </c>
      <c r="H3102" t="str">
        <f>VLOOKUP(мпф1[[#This Row],[артикул]],[1]!Таблица213[[code]:[упаковка]],5,FALSE)</f>
        <v>табак</v>
      </c>
      <c r="I3102" s="7" cm="1">
        <f t="array" ref="I3102">INDEX('[1]прайс ЗПП'!$A$1:$D$1080,MATCH(1,(мпф1[[#This Row],[артикул]]='[1]прайс ЗПП'!$B$1:$B$1080)*(мпф1[[#This Row],[Source.Name.1]]='[1]прайс ЗПП'!$A$1:$A$1080),0),4)</f>
        <v>766.05944788232523</v>
      </c>
      <c r="J3102" s="7">
        <f>мпф1[[#This Row],[цена]]*мпф1[[#This Row],[объем]]</f>
        <v>1661054.8563089592</v>
      </c>
      <c r="K3102" s="7">
        <v>3765.5570535249731</v>
      </c>
      <c r="L3102" t="s">
        <v>187</v>
      </c>
    </row>
    <row r="3103" spans="1:12" x14ac:dyDescent="0.35">
      <c r="A3103" t="s">
        <v>155</v>
      </c>
      <c r="B3103" t="s">
        <v>190</v>
      </c>
      <c r="C3103" t="s">
        <v>25</v>
      </c>
      <c r="D3103">
        <f>VLOOKUP(мпф1[[#This Row],[Номенклатура]],[1]!Таблица213[[product_name]:[упаковка]],7,FALSE)</f>
        <v>960</v>
      </c>
      <c r="E3103" t="s">
        <v>189</v>
      </c>
      <c r="F3103" s="7">
        <v>538.31341872263056</v>
      </c>
      <c r="G3103" t="str">
        <f>VLOOKUP(мпф1[[#This Row],[артикул]],[1]!Таблица213[[code]:[упаковка]],4,FALSE)</f>
        <v>ОХЛ</v>
      </c>
      <c r="H3103" t="str">
        <f>VLOOKUP(мпф1[[#This Row],[артикул]],[1]!Таблица213[[code]:[упаковка]],5,FALSE)</f>
        <v>крыло</v>
      </c>
      <c r="I3103" s="7" cm="1">
        <f t="array" ref="I3103">INDEX('[1]прайс ЗПП'!$A$1:$D$1080,MATCH(1,(мпф1[[#This Row],[артикул]]='[1]прайс ЗПП'!$B$1:$B$1080)*(мпф1[[#This Row],[Source.Name.1]]='[1]прайс ЗПП'!$A$1:$A$1080),0),4)</f>
        <v>852.65120549694507</v>
      </c>
      <c r="J3103" s="7">
        <f>мпф1[[#This Row],[цена]]*мпф1[[#This Row],[объем]]</f>
        <v>458993.5854090327</v>
      </c>
      <c r="K3103" s="7">
        <v>3794.4619704313877</v>
      </c>
      <c r="L3103" t="s">
        <v>187</v>
      </c>
    </row>
    <row r="3104" spans="1:12" x14ac:dyDescent="0.35">
      <c r="A3104" t="s">
        <v>155</v>
      </c>
      <c r="B3104" t="s">
        <v>190</v>
      </c>
      <c r="C3104" t="s">
        <v>25</v>
      </c>
      <c r="D3104">
        <f>VLOOKUP(мпф1[[#This Row],[Номенклатура]],[1]!Таблица213[[product_name]:[упаковка]],7,FALSE)</f>
        <v>744</v>
      </c>
      <c r="E3104" t="s">
        <v>92</v>
      </c>
      <c r="F3104" s="7">
        <v>10842.898687759527</v>
      </c>
      <c r="G3104" t="str">
        <f>VLOOKUP(мпф1[[#This Row],[артикул]],[1]!Таблица213[[code]:[упаковка]],4,FALSE)</f>
        <v>ОХЛ</v>
      </c>
      <c r="H3104" t="str">
        <f>VLOOKUP(мпф1[[#This Row],[артикул]],[1]!Таблица213[[code]:[упаковка]],5,FALSE)</f>
        <v>шея</v>
      </c>
      <c r="I3104" s="7" cm="1">
        <f t="array" ref="I3104">INDEX('[1]прайс ЗПП'!$A$1:$D$1080,MATCH(1,(мпф1[[#This Row],[артикул]]='[1]прайс ЗПП'!$B$1:$B$1080)*(мпф1[[#This Row],[Source.Name.1]]='[1]прайс ЗПП'!$A$1:$A$1080),0),4)</f>
        <v>337.37296197867943</v>
      </c>
      <c r="J3104" s="7">
        <f>мпф1[[#This Row],[цена]]*мпф1[[#This Row],[объем]]</f>
        <v>3658100.8467241679</v>
      </c>
      <c r="K3104" s="7">
        <v>477.75112737081923</v>
      </c>
      <c r="L3104" t="s">
        <v>187</v>
      </c>
    </row>
    <row r="3105" spans="1:12" x14ac:dyDescent="0.35">
      <c r="A3105" t="s">
        <v>155</v>
      </c>
      <c r="B3105" t="s">
        <v>179</v>
      </c>
      <c r="C3105" t="s">
        <v>25</v>
      </c>
      <c r="D3105">
        <f>VLOOKUP(мпф1[[#This Row],[Номенклатура]],[1]!Таблица213[[product_name]:[упаковка]],7,FALSE)</f>
        <v>701</v>
      </c>
      <c r="E3105" t="s">
        <v>26</v>
      </c>
      <c r="F3105" s="7">
        <v>1082.3381115256605</v>
      </c>
      <c r="G3105" t="str">
        <f>VLOOKUP(мпф1[[#This Row],[артикул]],[1]!Таблица213[[code]:[упаковка]],4,FALSE)</f>
        <v>ОХЛ</v>
      </c>
      <c r="H3105" t="str">
        <f>VLOOKUP(мпф1[[#This Row],[артикул]],[1]!Таблица213[[code]:[упаковка]],5,FALSE)</f>
        <v>тушка</v>
      </c>
      <c r="I3105" s="7" cm="1">
        <f t="array" ref="I3105">INDEX('[1]прайс ЗПП'!$A$1:$D$1080,MATCH(1,(мпф1[[#This Row],[артикул]]='[1]прайс ЗПП'!$B$1:$B$1080)*(мпф1[[#This Row],[Source.Name.1]]='[1]прайс ЗПП'!$A$1:$A$1080),0),4)</f>
        <v>827.49575610860836</v>
      </c>
      <c r="J3105" s="7">
        <f>мпф1[[#This Row],[цена]]*мпф1[[#This Row],[объем]]</f>
        <v>895630.19396208972</v>
      </c>
      <c r="K3105" s="7">
        <v>1607.0694417228383</v>
      </c>
      <c r="L3105" t="s">
        <v>187</v>
      </c>
    </row>
    <row r="3106" spans="1:12" x14ac:dyDescent="0.35">
      <c r="A3106" t="s">
        <v>155</v>
      </c>
      <c r="B3106" t="s">
        <v>179</v>
      </c>
      <c r="C3106" t="s">
        <v>25</v>
      </c>
      <c r="D3106">
        <f>VLOOKUP(мпф1[[#This Row],[Номенклатура]],[1]!Таблица213[[product_name]:[упаковка]],7,FALSE)</f>
        <v>702</v>
      </c>
      <c r="E3106" t="s">
        <v>72</v>
      </c>
      <c r="F3106" s="7">
        <v>4344.1384858775828</v>
      </c>
      <c r="G3106" t="str">
        <f>VLOOKUP(мпф1[[#This Row],[артикул]],[1]!Таблица213[[code]:[упаковка]],4,FALSE)</f>
        <v>ОХЛ</v>
      </c>
      <c r="H3106" t="str">
        <f>VLOOKUP(мпф1[[#This Row],[артикул]],[1]!Таблица213[[code]:[упаковка]],5,FALSE)</f>
        <v>тушка</v>
      </c>
      <c r="I3106" s="7" cm="1">
        <f t="array" ref="I3106">INDEX('[1]прайс ЗПП'!$A$1:$D$1080,MATCH(1,(мпф1[[#This Row],[артикул]]='[1]прайс ЗПП'!$B$1:$B$1080)*(мпф1[[#This Row],[Source.Name.1]]='[1]прайс ЗПП'!$A$1:$A$1080),0),4)</f>
        <v>794.51687116053256</v>
      </c>
      <c r="J3106" s="7">
        <f>мпф1[[#This Row],[цена]]*мпф1[[#This Row],[объем]]</f>
        <v>3451491.3176875105</v>
      </c>
      <c r="K3106" s="7">
        <v>1885.113534229218</v>
      </c>
      <c r="L3106" t="s">
        <v>187</v>
      </c>
    </row>
    <row r="3107" spans="1:12" x14ac:dyDescent="0.35">
      <c r="A3107" t="s">
        <v>155</v>
      </c>
      <c r="B3107" t="s">
        <v>179</v>
      </c>
      <c r="C3107" t="s">
        <v>25</v>
      </c>
      <c r="D3107">
        <f>VLOOKUP(мпф1[[#This Row],[Номенклатура]],[1]!Таблица213[[product_name]:[упаковка]],7,FALSE)</f>
        <v>710</v>
      </c>
      <c r="E3107" t="s">
        <v>28</v>
      </c>
      <c r="F3107" s="7">
        <v>538.95114979658922</v>
      </c>
      <c r="G3107" t="str">
        <f>VLOOKUP(мпф1[[#This Row],[артикул]],[1]!Таблица213[[code]:[упаковка]],4,FALSE)</f>
        <v>ОХЛ</v>
      </c>
      <c r="H3107" t="str">
        <f>VLOOKUP(мпф1[[#This Row],[артикул]],[1]!Таблица213[[code]:[упаковка]],5,FALSE)</f>
        <v>бедро</v>
      </c>
      <c r="I3107" s="7" cm="1">
        <f t="array" ref="I3107">INDEX('[1]прайс ЗПП'!$A$1:$D$1080,MATCH(1,(мпф1[[#This Row],[артикул]]='[1]прайс ЗПП'!$B$1:$B$1080)*(мпф1[[#This Row],[Source.Name.1]]='[1]прайс ЗПП'!$A$1:$A$1080),0),4)</f>
        <v>844.27700752267799</v>
      </c>
      <c r="J3107" s="7">
        <f>мпф1[[#This Row],[цена]]*мпф1[[#This Row],[объем]]</f>
        <v>455024.06395117089</v>
      </c>
      <c r="K3107" s="7">
        <v>547.73443293662967</v>
      </c>
      <c r="L3107" t="s">
        <v>187</v>
      </c>
    </row>
    <row r="3108" spans="1:12" x14ac:dyDescent="0.35">
      <c r="A3108" t="s">
        <v>155</v>
      </c>
      <c r="B3108" t="s">
        <v>179</v>
      </c>
      <c r="C3108" t="s">
        <v>25</v>
      </c>
      <c r="D3108">
        <f>VLOOKUP(мпф1[[#This Row],[Номенклатура]],[1]!Таблица213[[product_name]:[упаковка]],7,FALSE)</f>
        <v>711</v>
      </c>
      <c r="E3108" t="s">
        <v>73</v>
      </c>
      <c r="F3108" s="7">
        <v>27927.16219699883</v>
      </c>
      <c r="G3108" t="str">
        <f>VLOOKUP(мпф1[[#This Row],[артикул]],[1]!Таблица213[[code]:[упаковка]],4,FALSE)</f>
        <v>ОХЛ</v>
      </c>
      <c r="H3108" t="str">
        <f>VLOOKUP(мпф1[[#This Row],[артикул]],[1]!Таблица213[[code]:[упаковка]],5,FALSE)</f>
        <v>бедро</v>
      </c>
      <c r="I3108" s="7" cm="1">
        <f t="array" ref="I3108">INDEX('[1]прайс ЗПП'!$A$1:$D$1080,MATCH(1,(мпф1[[#This Row],[артикул]]='[1]прайс ЗПП'!$B$1:$B$1080)*(мпф1[[#This Row],[Source.Name.1]]='[1]прайс ЗПП'!$A$1:$A$1080),0),4)</f>
        <v>811.17331490876199</v>
      </c>
      <c r="J3108" s="7">
        <f>мпф1[[#This Row],[цена]]*мпф1[[#This Row],[объем]]</f>
        <v>22653768.735334206</v>
      </c>
      <c r="K3108" s="7">
        <v>472.43528615400857</v>
      </c>
      <c r="L3108" t="s">
        <v>187</v>
      </c>
    </row>
    <row r="3109" spans="1:12" x14ac:dyDescent="0.35">
      <c r="A3109" t="s">
        <v>155</v>
      </c>
      <c r="B3109" t="s">
        <v>179</v>
      </c>
      <c r="C3109" t="s">
        <v>25</v>
      </c>
      <c r="D3109">
        <f>VLOOKUP(мпф1[[#This Row],[Номенклатура]],[1]!Таблица213[[product_name]:[упаковка]],7,FALSE)</f>
        <v>712</v>
      </c>
      <c r="E3109" t="s">
        <v>30</v>
      </c>
      <c r="F3109" s="7">
        <v>375.06662787508623</v>
      </c>
      <c r="G3109" t="str">
        <f>VLOOKUP(мпф1[[#This Row],[артикул]],[1]!Таблица213[[code]:[упаковка]],4,FALSE)</f>
        <v>ОХЛ</v>
      </c>
      <c r="H3109" t="str">
        <f>VLOOKUP(мпф1[[#This Row],[артикул]],[1]!Таблица213[[code]:[упаковка]],5,FALSE)</f>
        <v>голень</v>
      </c>
      <c r="I3109" s="7" cm="1">
        <f t="array" ref="I3109">INDEX('[1]прайс ЗПП'!$A$1:$D$1080,MATCH(1,(мпф1[[#This Row],[артикул]]='[1]прайс ЗПП'!$B$1:$B$1080)*(мпф1[[#This Row],[Source.Name.1]]='[1]прайс ЗПП'!$A$1:$A$1080),0),4)</f>
        <v>877.88346360778246</v>
      </c>
      <c r="J3109" s="7">
        <f>мпф1[[#This Row],[цена]]*мпф1[[#This Row],[объем]]</f>
        <v>329264.79036267195</v>
      </c>
      <c r="K3109" s="7">
        <v>2145.2386351842479</v>
      </c>
      <c r="L3109" t="s">
        <v>187</v>
      </c>
    </row>
    <row r="3110" spans="1:12" x14ac:dyDescent="0.35">
      <c r="A3110" t="s">
        <v>155</v>
      </c>
      <c r="B3110" t="s">
        <v>179</v>
      </c>
      <c r="C3110" t="s">
        <v>25</v>
      </c>
      <c r="D3110">
        <f>VLOOKUP(мпф1[[#This Row],[Номенклатура]],[1]!Таблица213[[product_name]:[упаковка]],7,FALSE)</f>
        <v>713</v>
      </c>
      <c r="E3110" t="s">
        <v>74</v>
      </c>
      <c r="F3110" s="7">
        <v>9762.4729040447583</v>
      </c>
      <c r="G3110" t="str">
        <f>VLOOKUP(мпф1[[#This Row],[артикул]],[1]!Таблица213[[code]:[упаковка]],4,FALSE)</f>
        <v>ОХЛ</v>
      </c>
      <c r="H3110" t="str">
        <f>VLOOKUP(мпф1[[#This Row],[артикул]],[1]!Таблица213[[code]:[упаковка]],5,FALSE)</f>
        <v>голень</v>
      </c>
      <c r="I3110" s="7" cm="1">
        <f t="array" ref="I3110">INDEX('[1]прайс ЗПП'!$A$1:$D$1080,MATCH(1,(мпф1[[#This Row],[артикул]]='[1]прайс ЗПП'!$B$1:$B$1080)*(мпф1[[#This Row],[Source.Name.1]]='[1]прайс ЗПП'!$A$1:$A$1080),0),4)</f>
        <v>842.56753579561121</v>
      </c>
      <c r="J3110" s="7">
        <f>мпф1[[#This Row],[цена]]*мпф1[[#This Row],[объем]]</f>
        <v>8225542.7380324164</v>
      </c>
      <c r="K3110" s="7">
        <v>2470.9088765094007</v>
      </c>
      <c r="L3110" t="s">
        <v>187</v>
      </c>
    </row>
    <row r="3111" spans="1:12" x14ac:dyDescent="0.35">
      <c r="A3111" t="s">
        <v>155</v>
      </c>
      <c r="B3111" t="s">
        <v>179</v>
      </c>
      <c r="C3111" t="s">
        <v>25</v>
      </c>
      <c r="D3111">
        <f>VLOOKUP(мпф1[[#This Row],[Номенклатура]],[1]!Таблица213[[product_name]:[упаковка]],7,FALSE)</f>
        <v>714</v>
      </c>
      <c r="E3111" t="s">
        <v>32</v>
      </c>
      <c r="F3111" s="7">
        <v>212.36597487156357</v>
      </c>
      <c r="G3111" t="str">
        <f>VLOOKUP(мпф1[[#This Row],[артикул]],[1]!Таблица213[[code]:[упаковка]],4,FALSE)</f>
        <v>ОХЛ</v>
      </c>
      <c r="H3111" t="str">
        <f>VLOOKUP(мпф1[[#This Row],[артикул]],[1]!Таблица213[[code]:[упаковка]],5,FALSE)</f>
        <v>крыло</v>
      </c>
      <c r="I3111" s="7" cm="1">
        <f t="array" ref="I3111">INDEX('[1]прайс ЗПП'!$A$1:$D$1080,MATCH(1,(мпф1[[#This Row],[артикул]]='[1]прайс ЗПП'!$B$1:$B$1080)*(мпф1[[#This Row],[Source.Name.1]]='[1]прайс ЗПП'!$A$1:$A$1080),0),4)</f>
        <v>860.70844203270246</v>
      </c>
      <c r="J3111" s="7">
        <f>мпф1[[#This Row],[цена]]*мпф1[[#This Row],[объем]]</f>
        <v>182785.18737245951</v>
      </c>
      <c r="K3111" s="7">
        <v>183.80971174711593</v>
      </c>
      <c r="L3111" t="s">
        <v>187</v>
      </c>
    </row>
    <row r="3112" spans="1:12" x14ac:dyDescent="0.35">
      <c r="A3112" t="s">
        <v>155</v>
      </c>
      <c r="B3112" t="s">
        <v>179</v>
      </c>
      <c r="C3112" t="s">
        <v>25</v>
      </c>
      <c r="D3112">
        <f>VLOOKUP(мпф1[[#This Row],[Номенклатура]],[1]!Таблица213[[product_name]:[упаковка]],7,FALSE)</f>
        <v>715</v>
      </c>
      <c r="E3112" t="s">
        <v>75</v>
      </c>
      <c r="F3112" s="7">
        <v>9213.2208132049618</v>
      </c>
      <c r="G3112" t="str">
        <f>VLOOKUP(мпф1[[#This Row],[артикул]],[1]!Таблица213[[code]:[упаковка]],4,FALSE)</f>
        <v>ОХЛ</v>
      </c>
      <c r="H3112" t="str">
        <f>VLOOKUP(мпф1[[#This Row],[артикул]],[1]!Таблица213[[code]:[упаковка]],5,FALSE)</f>
        <v>крыло</v>
      </c>
      <c r="I3112" s="7" cm="1">
        <f t="array" ref="I3112">INDEX('[1]прайс ЗПП'!$A$1:$D$1080,MATCH(1,(мпф1[[#This Row],[артикул]]='[1]прайс ЗПП'!$B$1:$B$1080)*(мпф1[[#This Row],[Source.Name.1]]='[1]прайс ЗПП'!$A$1:$A$1080),0),4)</f>
        <v>828.54324866696732</v>
      </c>
      <c r="J3112" s="7">
        <f>мпф1[[#This Row],[цена]]*мпф1[[#This Row],[объем]]</f>
        <v>7633551.9032589579</v>
      </c>
      <c r="K3112" s="7">
        <v>7144.2</v>
      </c>
      <c r="L3112" t="s">
        <v>187</v>
      </c>
    </row>
    <row r="3113" spans="1:12" x14ac:dyDescent="0.35">
      <c r="A3113" t="s">
        <v>155</v>
      </c>
      <c r="B3113" t="s">
        <v>179</v>
      </c>
      <c r="C3113" t="s">
        <v>25</v>
      </c>
      <c r="D3113">
        <f>VLOOKUP(мпф1[[#This Row],[Номенклатура]],[1]!Таблица213[[product_name]:[упаковка]],7,FALSE)</f>
        <v>716</v>
      </c>
      <c r="E3113" t="s">
        <v>34</v>
      </c>
      <c r="F3113" s="7">
        <v>51.455418416793691</v>
      </c>
      <c r="G3113" t="str">
        <f>VLOOKUP(мпф1[[#This Row],[артикул]],[1]!Таблица213[[code]:[упаковка]],4,FALSE)</f>
        <v>ОХЛ</v>
      </c>
      <c r="H3113" t="str">
        <f>VLOOKUP(мпф1[[#This Row],[артикул]],[1]!Таблица213[[code]:[упаковка]],5,FALSE)</f>
        <v>четвертина</v>
      </c>
      <c r="I3113" s="7" cm="1">
        <f t="array" ref="I3113">INDEX('[1]прайс ЗПП'!$A$1:$D$1080,MATCH(1,(мпф1[[#This Row],[артикул]]='[1]прайс ЗПП'!$B$1:$B$1080)*(мпф1[[#This Row],[Source.Name.1]]='[1]прайс ЗПП'!$A$1:$A$1080),0),4)</f>
        <v>823.46901410747466</v>
      </c>
      <c r="J3113" s="7">
        <f>мпф1[[#This Row],[цена]]*мпф1[[#This Row],[объем]]</f>
        <v>42371.942674164697</v>
      </c>
      <c r="K3113" s="7">
        <v>1899</v>
      </c>
      <c r="L3113" t="s">
        <v>187</v>
      </c>
    </row>
    <row r="3114" spans="1:12" x14ac:dyDescent="0.35">
      <c r="A3114" t="s">
        <v>155</v>
      </c>
      <c r="B3114" t="s">
        <v>179</v>
      </c>
      <c r="C3114" t="s">
        <v>25</v>
      </c>
      <c r="D3114">
        <f>VLOOKUP(мпф1[[#This Row],[Номенклатура]],[1]!Таблица213[[product_name]:[упаковка]],7,FALSE)</f>
        <v>717</v>
      </c>
      <c r="E3114" t="s">
        <v>76</v>
      </c>
      <c r="F3114" s="7">
        <v>7588.7870540905733</v>
      </c>
      <c r="G3114" t="str">
        <f>VLOOKUP(мпф1[[#This Row],[артикул]],[1]!Таблица213[[code]:[упаковка]],4,FALSE)</f>
        <v>ОХЛ</v>
      </c>
      <c r="H3114" t="str">
        <f>VLOOKUP(мпф1[[#This Row],[артикул]],[1]!Таблица213[[code]:[упаковка]],5,FALSE)</f>
        <v>четвертина</v>
      </c>
      <c r="I3114" s="7" cm="1">
        <f t="array" ref="I3114">INDEX('[1]прайс ЗПП'!$A$1:$D$1080,MATCH(1,(мпф1[[#This Row],[артикул]]='[1]прайс ЗПП'!$B$1:$B$1080)*(мпф1[[#This Row],[Source.Name.1]]='[1]прайс ЗПП'!$A$1:$A$1080),0),4)</f>
        <v>794.56394022937343</v>
      </c>
      <c r="J3114" s="7">
        <f>мпф1[[#This Row],[цена]]*мпф1[[#This Row],[объем]]</f>
        <v>6029776.5432598656</v>
      </c>
      <c r="K3114" s="7">
        <v>2282.6000000000004</v>
      </c>
      <c r="L3114" t="s">
        <v>187</v>
      </c>
    </row>
    <row r="3115" spans="1:12" x14ac:dyDescent="0.35">
      <c r="A3115" t="s">
        <v>155</v>
      </c>
      <c r="B3115" t="s">
        <v>179</v>
      </c>
      <c r="C3115" t="s">
        <v>25</v>
      </c>
      <c r="D3115">
        <f>VLOOKUP(мпф1[[#This Row],[Номенклатура]],[1]!Таблица213[[product_name]:[упаковка]],7,FALSE)</f>
        <v>718</v>
      </c>
      <c r="E3115" t="s">
        <v>36</v>
      </c>
      <c r="F3115" s="7">
        <v>543.94883124051921</v>
      </c>
      <c r="G3115" t="str">
        <f>VLOOKUP(мпф1[[#This Row],[артикул]],[1]!Таблица213[[code]:[упаковка]],4,FALSE)</f>
        <v>ОХЛ</v>
      </c>
      <c r="H3115" t="str">
        <f>VLOOKUP(мпф1[[#This Row],[артикул]],[1]!Таблица213[[code]:[упаковка]],5,FALSE)</f>
        <v>филе</v>
      </c>
      <c r="I3115" s="7" cm="1">
        <f t="array" ref="I3115">INDEX('[1]прайс ЗПП'!$A$1:$D$1080,MATCH(1,(мпф1[[#This Row],[артикул]]='[1]прайс ЗПП'!$B$1:$B$1080)*(мпф1[[#This Row],[Source.Name.1]]='[1]прайс ЗПП'!$A$1:$A$1080),0),4)</f>
        <v>1113.7039279813557</v>
      </c>
      <c r="J3115" s="7">
        <f>мпф1[[#This Row],[цена]]*мпф1[[#This Row],[объем]]</f>
        <v>605797.94997343386</v>
      </c>
      <c r="K3115" s="7">
        <v>3039.9300000000003</v>
      </c>
      <c r="L3115" t="s">
        <v>187</v>
      </c>
    </row>
    <row r="3116" spans="1:12" x14ac:dyDescent="0.35">
      <c r="A3116" t="s">
        <v>155</v>
      </c>
      <c r="B3116" t="s">
        <v>179</v>
      </c>
      <c r="C3116" t="s">
        <v>25</v>
      </c>
      <c r="D3116">
        <f>VLOOKUP(мпф1[[#This Row],[Номенклатура]],[1]!Таблица213[[product_name]:[упаковка]],7,FALSE)</f>
        <v>719</v>
      </c>
      <c r="E3116" t="s">
        <v>77</v>
      </c>
      <c r="F3116" s="7">
        <v>23860.232384821837</v>
      </c>
      <c r="G3116" t="str">
        <f>VLOOKUP(мпф1[[#This Row],[артикул]],[1]!Таблица213[[code]:[упаковка]],4,FALSE)</f>
        <v>ОХЛ</v>
      </c>
      <c r="H3116" t="str">
        <f>VLOOKUP(мпф1[[#This Row],[артикул]],[1]!Таблица213[[code]:[упаковка]],5,FALSE)</f>
        <v>филе</v>
      </c>
      <c r="I3116" s="7" cm="1">
        <f t="array" ref="I3116">INDEX('[1]прайс ЗПП'!$A$1:$D$1080,MATCH(1,(мпф1[[#This Row],[артикул]]='[1]прайс ЗПП'!$B$1:$B$1080)*(мпф1[[#This Row],[Source.Name.1]]='[1]прайс ЗПП'!$A$1:$A$1080),0),4)</f>
        <v>1077.1223296090793</v>
      </c>
      <c r="J3116" s="7">
        <f>мпф1[[#This Row],[цена]]*мпф1[[#This Row],[объем]]</f>
        <v>25700389.091353294</v>
      </c>
      <c r="K3116" s="7">
        <v>13302.36</v>
      </c>
      <c r="L3116" t="s">
        <v>187</v>
      </c>
    </row>
    <row r="3117" spans="1:12" x14ac:dyDescent="0.35">
      <c r="A3117" t="s">
        <v>155</v>
      </c>
      <c r="B3117" t="s">
        <v>179</v>
      </c>
      <c r="C3117" t="s">
        <v>25</v>
      </c>
      <c r="D3117">
        <f>VLOOKUP(мпф1[[#This Row],[Номенклатура]],[1]!Таблица213[[product_name]:[упаковка]],7,FALSE)</f>
        <v>727</v>
      </c>
      <c r="E3117" t="s">
        <v>38</v>
      </c>
      <c r="F3117" s="7">
        <v>110.07910891647866</v>
      </c>
      <c r="G3117" t="str">
        <f>VLOOKUP(мпф1[[#This Row],[артикул]],[1]!Таблица213[[code]:[упаковка]],4,FALSE)</f>
        <v>ОХЛ</v>
      </c>
      <c r="H3117" t="str">
        <f>VLOOKUP(мпф1[[#This Row],[артикул]],[1]!Таблица213[[code]:[упаковка]],5,FALSE)</f>
        <v>грудка</v>
      </c>
      <c r="I3117" s="7" cm="1">
        <f t="array" ref="I3117">INDEX('[1]прайс ЗПП'!$A$1:$D$1080,MATCH(1,(мпф1[[#This Row],[артикул]]='[1]прайс ЗПП'!$B$1:$B$1080)*(мпф1[[#This Row],[Source.Name.1]]='[1]прайс ЗПП'!$A$1:$A$1080),0),4)</f>
        <v>887.90875134038947</v>
      </c>
      <c r="J3117" s="7">
        <f>мпф1[[#This Row],[цена]]*мпф1[[#This Row],[объем]]</f>
        <v>97740.204146693301</v>
      </c>
      <c r="K3117" s="7">
        <v>2282.9639999999999</v>
      </c>
      <c r="L3117" t="s">
        <v>187</v>
      </c>
    </row>
    <row r="3118" spans="1:12" x14ac:dyDescent="0.35">
      <c r="A3118" t="s">
        <v>155</v>
      </c>
      <c r="B3118" t="s">
        <v>179</v>
      </c>
      <c r="C3118" t="s">
        <v>25</v>
      </c>
      <c r="D3118">
        <f>VLOOKUP(мпф1[[#This Row],[Номенклатура]],[1]!Таблица213[[product_name]:[упаковка]],7,FALSE)</f>
        <v>725</v>
      </c>
      <c r="E3118" t="s">
        <v>78</v>
      </c>
      <c r="F3118" s="7">
        <v>7051.8290624556466</v>
      </c>
      <c r="G3118" t="str">
        <f>VLOOKUP(мпф1[[#This Row],[артикул]],[1]!Таблица213[[code]:[упаковка]],4,FALSE)</f>
        <v>ОХЛ</v>
      </c>
      <c r="H3118" t="str">
        <f>VLOOKUP(мпф1[[#This Row],[артикул]],[1]!Таблица213[[code]:[упаковка]],5,FALSE)</f>
        <v>грудка</v>
      </c>
      <c r="I3118" s="7" cm="1">
        <f t="array" ref="I3118">INDEX('[1]прайс ЗПП'!$A$1:$D$1080,MATCH(1,(мпф1[[#This Row],[артикул]]='[1]прайс ЗПП'!$B$1:$B$1080)*(мпф1[[#This Row],[Source.Name.1]]='[1]прайс ЗПП'!$A$1:$A$1080),0),4)</f>
        <v>859.6442175498313</v>
      </c>
      <c r="J3118" s="7">
        <f>мпф1[[#This Row],[цена]]*мпф1[[#This Row],[объем]]</f>
        <v>6062064.076689845</v>
      </c>
      <c r="K3118" s="7">
        <v>4555.9800000000005</v>
      </c>
      <c r="L3118" t="s">
        <v>187</v>
      </c>
    </row>
    <row r="3119" spans="1:12" x14ac:dyDescent="0.35">
      <c r="A3119" t="s">
        <v>155</v>
      </c>
      <c r="B3119" t="s">
        <v>179</v>
      </c>
      <c r="C3119" t="s">
        <v>25</v>
      </c>
      <c r="D3119">
        <f>VLOOKUP(мпф1[[#This Row],[Номенклатура]],[1]!Таблица213[[product_name]:[упаковка]],7,FALSE)</f>
        <v>721</v>
      </c>
      <c r="E3119" t="s">
        <v>183</v>
      </c>
      <c r="F3119" s="7">
        <v>536.7332438303481</v>
      </c>
      <c r="G3119" t="str">
        <f>VLOOKUP(мпф1[[#This Row],[артикул]],[1]!Таблица213[[code]:[упаковка]],4,FALSE)</f>
        <v>ОХЛ</v>
      </c>
      <c r="H3119" t="str">
        <f>VLOOKUP(мпф1[[#This Row],[артикул]],[1]!Таблица213[[code]:[упаковка]],5,FALSE)</f>
        <v>половинка</v>
      </c>
      <c r="I3119" s="7" cm="1">
        <f t="array" ref="I3119">INDEX('[1]прайс ЗПП'!$A$1:$D$1080,MATCH(1,(мпф1[[#This Row],[артикул]]='[1]прайс ЗПП'!$B$1:$B$1080)*(мпф1[[#This Row],[Source.Name.1]]='[1]прайс ЗПП'!$A$1:$A$1080),0),4)</f>
        <v>819.17637554581245</v>
      </c>
      <c r="J3119" s="7">
        <f>мпф1[[#This Row],[цена]]*мпф1[[#This Row],[объем]]</f>
        <v>439679.19331589137</v>
      </c>
      <c r="K3119" s="7">
        <v>2657.0810000000001</v>
      </c>
      <c r="L3119" t="s">
        <v>187</v>
      </c>
    </row>
    <row r="3120" spans="1:12" x14ac:dyDescent="0.35">
      <c r="A3120" t="s">
        <v>155</v>
      </c>
      <c r="B3120" t="s">
        <v>179</v>
      </c>
      <c r="C3120" t="s">
        <v>25</v>
      </c>
      <c r="D3120">
        <f>VLOOKUP(мпф1[[#This Row],[Номенклатура]],[1]!Таблица213[[product_name]:[упаковка]],7,FALSE)</f>
        <v>29</v>
      </c>
      <c r="E3120" t="s">
        <v>79</v>
      </c>
      <c r="F3120" s="7">
        <v>46.526738491813461</v>
      </c>
      <c r="G3120" t="str">
        <f>VLOOKUP(мпф1[[#This Row],[артикул]],[1]!Таблица213[[code]:[упаковка]],4,FALSE)</f>
        <v>ОХЛ</v>
      </c>
      <c r="H3120" t="str">
        <f>VLOOKUP(мпф1[[#This Row],[артикул]],[1]!Таблица213[[code]:[упаковка]],5,FALSE)</f>
        <v>табак</v>
      </c>
      <c r="I3120" s="7" cm="1">
        <f t="array" ref="I3120">INDEX('[1]прайс ЗПП'!$A$1:$D$1080,MATCH(1,(мпф1[[#This Row],[артикул]]='[1]прайс ЗПП'!$B$1:$B$1080)*(мпф1[[#This Row],[Source.Name.1]]='[1]прайс ЗПП'!$A$1:$A$1080),0),4)</f>
        <v>752.41739844674464</v>
      </c>
      <c r="J3120" s="7">
        <f>мпф1[[#This Row],[цена]]*мпф1[[#This Row],[объем]]</f>
        <v>35007.527534222303</v>
      </c>
      <c r="K3120" s="7">
        <v>5697.8200000000006</v>
      </c>
      <c r="L3120" t="s">
        <v>187</v>
      </c>
    </row>
    <row r="3121" spans="1:12" x14ac:dyDescent="0.35">
      <c r="A3121" t="s">
        <v>155</v>
      </c>
      <c r="B3121" t="s">
        <v>179</v>
      </c>
      <c r="C3121" t="s">
        <v>25</v>
      </c>
      <c r="D3121">
        <f>VLOOKUP(мпф1[[#This Row],[Номенклатура]],[1]!Таблица213[[product_name]:[упаковка]],7,FALSE)</f>
        <v>30</v>
      </c>
      <c r="E3121" t="s">
        <v>80</v>
      </c>
      <c r="F3121" s="7">
        <v>11387.419245871344</v>
      </c>
      <c r="G3121" t="str">
        <f>VLOOKUP(мпф1[[#This Row],[артикул]],[1]!Таблица213[[code]:[упаковка]],4,FALSE)</f>
        <v>ОХЛ</v>
      </c>
      <c r="H3121" t="str">
        <f>VLOOKUP(мпф1[[#This Row],[артикул]],[1]!Таблица213[[code]:[упаковка]],5,FALSE)</f>
        <v>рагу</v>
      </c>
      <c r="I3121" s="7" cm="1">
        <f t="array" ref="I3121">INDEX('[1]прайс ЗПП'!$A$1:$D$1080,MATCH(1,(мпф1[[#This Row],[артикул]]='[1]прайс ЗПП'!$B$1:$B$1080)*(мпф1[[#This Row],[Source.Name.1]]='[1]прайс ЗПП'!$A$1:$A$1080),0),4)</f>
        <v>707.52985307400411</v>
      </c>
      <c r="J3121" s="7">
        <f>мпф1[[#This Row],[цена]]*мпф1[[#This Row],[объем]]</f>
        <v>8056939.0659234384</v>
      </c>
      <c r="K3121" s="7">
        <v>382.79999999999995</v>
      </c>
      <c r="L3121" t="s">
        <v>187</v>
      </c>
    </row>
    <row r="3122" spans="1:12" x14ac:dyDescent="0.35">
      <c r="A3122" t="s">
        <v>155</v>
      </c>
      <c r="B3122" t="s">
        <v>179</v>
      </c>
      <c r="C3122" t="s">
        <v>25</v>
      </c>
      <c r="D3122">
        <f>VLOOKUP(мпф1[[#This Row],[Номенклатура]],[1]!Таблица213[[product_name]:[упаковка]],7,FALSE)</f>
        <v>781</v>
      </c>
      <c r="E3122" t="s">
        <v>188</v>
      </c>
      <c r="F3122" s="7">
        <v>3801.9836941297567</v>
      </c>
      <c r="G3122" t="str">
        <f>VLOOKUP(мпф1[[#This Row],[артикул]],[1]!Таблица213[[code]:[упаковка]],4,FALSE)</f>
        <v>ОХЛ</v>
      </c>
      <c r="H3122" t="str">
        <f>VLOOKUP(мпф1[[#This Row],[артикул]],[1]!Таблица213[[code]:[упаковка]],5,FALSE)</f>
        <v>спинка</v>
      </c>
      <c r="I3122" s="7" cm="1">
        <f t="array" ref="I3122">INDEX('[1]прайс ЗПП'!$A$1:$D$1080,MATCH(1,(мпф1[[#This Row],[артикул]]='[1]прайс ЗПП'!$B$1:$B$1080)*(мпф1[[#This Row],[Source.Name.1]]='[1]прайс ЗПП'!$A$1:$A$1080),0),4)</f>
        <v>362.24587868540624</v>
      </c>
      <c r="J3122" s="7">
        <f>мпф1[[#This Row],[цена]]*мпф1[[#This Row],[объем]]</f>
        <v>1377252.9240276206</v>
      </c>
      <c r="K3122" s="7">
        <v>4561.2</v>
      </c>
      <c r="L3122" t="s">
        <v>187</v>
      </c>
    </row>
    <row r="3123" spans="1:12" x14ac:dyDescent="0.35">
      <c r="A3123" t="s">
        <v>155</v>
      </c>
      <c r="B3123" t="s">
        <v>179</v>
      </c>
      <c r="C3123" t="s">
        <v>25</v>
      </c>
      <c r="D3123">
        <f>VLOOKUP(мпф1[[#This Row],[Номенклатура]],[1]!Таблица213[[product_name]:[упаковка]],7,FALSE)</f>
        <v>730</v>
      </c>
      <c r="E3123" t="s">
        <v>45</v>
      </c>
      <c r="F3123" s="7">
        <v>106.36091278107357</v>
      </c>
      <c r="G3123" t="str">
        <f>VLOOKUP(мпф1[[#This Row],[артикул]],[1]!Таблица213[[code]:[упаковка]],4,FALSE)</f>
        <v>ОХЛ</v>
      </c>
      <c r="H3123" t="str">
        <f>VLOOKUP(мпф1[[#This Row],[артикул]],[1]!Таблица213[[code]:[упаковка]],5,FALSE)</f>
        <v>желудки</v>
      </c>
      <c r="I3123" s="7" cm="1">
        <f t="array" ref="I3123">INDEX('[1]прайс ЗПП'!$A$1:$D$1080,MATCH(1,(мпф1[[#This Row],[артикул]]='[1]прайс ЗПП'!$B$1:$B$1080)*(мпф1[[#This Row],[Source.Name.1]]='[1]прайс ЗПП'!$A$1:$A$1080),0),4)</f>
        <v>559.76910841056088</v>
      </c>
      <c r="J3123" s="7">
        <f>мпф1[[#This Row],[цена]]*мпф1[[#This Row],[объем]]</f>
        <v>59537.553317194979</v>
      </c>
      <c r="K3123" s="7">
        <v>3419.12</v>
      </c>
      <c r="L3123" t="s">
        <v>187</v>
      </c>
    </row>
    <row r="3124" spans="1:12" x14ac:dyDescent="0.35">
      <c r="A3124" t="s">
        <v>155</v>
      </c>
      <c r="B3124" t="s">
        <v>179</v>
      </c>
      <c r="C3124" t="s">
        <v>25</v>
      </c>
      <c r="D3124">
        <f>VLOOKUP(мпф1[[#This Row],[Номенклатура]],[1]!Таблица213[[product_name]:[упаковка]],7,FALSE)</f>
        <v>731</v>
      </c>
      <c r="E3124" t="s">
        <v>81</v>
      </c>
      <c r="F3124" s="7">
        <v>1305.8040499530275</v>
      </c>
      <c r="G3124" t="str">
        <f>VLOOKUP(мпф1[[#This Row],[артикул]],[1]!Таблица213[[code]:[упаковка]],4,FALSE)</f>
        <v>ОХЛ</v>
      </c>
      <c r="H3124" t="str">
        <f>VLOOKUP(мпф1[[#This Row],[артикул]],[1]!Таблица213[[code]:[упаковка]],5,FALSE)</f>
        <v>желудки</v>
      </c>
      <c r="I3124" s="7" cm="1">
        <f t="array" ref="I3124">INDEX('[1]прайс ЗПП'!$A$1:$D$1080,MATCH(1,(мпф1[[#This Row],[артикул]]='[1]прайс ЗПП'!$B$1:$B$1080)*(мпф1[[#This Row],[Source.Name.1]]='[1]прайс ЗПП'!$A$1:$A$1080),0),4)</f>
        <v>537.9788826614074</v>
      </c>
      <c r="J3124" s="7">
        <f>мпф1[[#This Row],[цена]]*мпф1[[#This Row],[объем]]</f>
        <v>702495.00376847037</v>
      </c>
      <c r="K3124" s="7">
        <v>13297.5</v>
      </c>
      <c r="L3124" t="s">
        <v>187</v>
      </c>
    </row>
    <row r="3125" spans="1:12" x14ac:dyDescent="0.35">
      <c r="A3125" t="s">
        <v>155</v>
      </c>
      <c r="B3125" t="s">
        <v>179</v>
      </c>
      <c r="C3125" t="s">
        <v>25</v>
      </c>
      <c r="D3125">
        <f>VLOOKUP(мпф1[[#This Row],[Номенклатура]],[1]!Таблица213[[product_name]:[упаковка]],7,FALSE)</f>
        <v>732</v>
      </c>
      <c r="E3125" t="s">
        <v>47</v>
      </c>
      <c r="F3125" s="7">
        <v>176.841035708291</v>
      </c>
      <c r="G3125" t="str">
        <f>VLOOKUP(мпф1[[#This Row],[артикул]],[1]!Таблица213[[code]:[упаковка]],4,FALSE)</f>
        <v>ОХЛ</v>
      </c>
      <c r="H3125" t="str">
        <f>VLOOKUP(мпф1[[#This Row],[артикул]],[1]!Таблица213[[code]:[упаковка]],5,FALSE)</f>
        <v>печень</v>
      </c>
      <c r="I3125" s="7" cm="1">
        <f t="array" ref="I3125">INDEX('[1]прайс ЗПП'!$A$1:$D$1080,MATCH(1,(мпф1[[#This Row],[артикул]]='[1]прайс ЗПП'!$B$1:$B$1080)*(мпф1[[#This Row],[Source.Name.1]]='[1]прайс ЗПП'!$A$1:$A$1080),0),4)</f>
        <v>535.64160138190721</v>
      </c>
      <c r="J3125" s="7">
        <f>мпф1[[#This Row],[цена]]*мпф1[[#This Row],[объем]]</f>
        <v>94723.415556824024</v>
      </c>
      <c r="K3125" s="7">
        <v>1898.4239999999998</v>
      </c>
      <c r="L3125" t="s">
        <v>187</v>
      </c>
    </row>
    <row r="3126" spans="1:12" x14ac:dyDescent="0.35">
      <c r="A3126" t="s">
        <v>155</v>
      </c>
      <c r="B3126" t="s">
        <v>179</v>
      </c>
      <c r="C3126" t="s">
        <v>25</v>
      </c>
      <c r="D3126">
        <f>VLOOKUP(мпф1[[#This Row],[Номенклатура]],[1]!Таблица213[[product_name]:[упаковка]],7,FALSE)</f>
        <v>733</v>
      </c>
      <c r="E3126" t="s">
        <v>82</v>
      </c>
      <c r="F3126" s="7">
        <v>8681.7711142541921</v>
      </c>
      <c r="G3126" t="str">
        <f>VLOOKUP(мпф1[[#This Row],[артикул]],[1]!Таблица213[[code]:[упаковка]],4,FALSE)</f>
        <v>ОХЛ</v>
      </c>
      <c r="H3126" t="str">
        <f>VLOOKUP(мпф1[[#This Row],[артикул]],[1]!Таблица213[[code]:[упаковка]],5,FALSE)</f>
        <v>печень</v>
      </c>
      <c r="I3126" s="7" cm="1">
        <f t="array" ref="I3126">INDEX('[1]прайс ЗПП'!$A$1:$D$1080,MATCH(1,(мпф1[[#This Row],[артикул]]='[1]прайс ЗПП'!$B$1:$B$1080)*(мпф1[[#This Row],[Source.Name.1]]='[1]прайс ЗПП'!$A$1:$A$1080),0),4)</f>
        <v>512.18014320986754</v>
      </c>
      <c r="J3126" s="7">
        <f>мпф1[[#This Row],[цена]]*мпф1[[#This Row],[объем]]</f>
        <v>4446630.7726140032</v>
      </c>
      <c r="K3126" s="7">
        <v>4335.68</v>
      </c>
      <c r="L3126" t="s">
        <v>187</v>
      </c>
    </row>
    <row r="3127" spans="1:12" x14ac:dyDescent="0.35">
      <c r="A3127" t="s">
        <v>155</v>
      </c>
      <c r="B3127" t="s">
        <v>179</v>
      </c>
      <c r="C3127" t="s">
        <v>25</v>
      </c>
      <c r="D3127">
        <f>VLOOKUP(мпф1[[#This Row],[Номенклатура]],[1]!Таблица213[[product_name]:[упаковка]],7,FALSE)</f>
        <v>734</v>
      </c>
      <c r="E3127" t="s">
        <v>49</v>
      </c>
      <c r="F3127" s="7">
        <v>108.31130079869467</v>
      </c>
      <c r="G3127" t="str">
        <f>VLOOKUP(мпф1[[#This Row],[артикул]],[1]!Таблица213[[code]:[упаковка]],4,FALSE)</f>
        <v>ОХЛ</v>
      </c>
      <c r="H3127" t="str">
        <f>VLOOKUP(мпф1[[#This Row],[артикул]],[1]!Таблица213[[code]:[упаковка]],5,FALSE)</f>
        <v>сердце</v>
      </c>
      <c r="I3127" s="7" cm="1">
        <f t="array" ref="I3127">INDEX('[1]прайс ЗПП'!$A$1:$D$1080,MATCH(1,(мпф1[[#This Row],[артикул]]='[1]прайс ЗПП'!$B$1:$B$1080)*(мпф1[[#This Row],[Source.Name.1]]='[1]прайс ЗПП'!$A$1:$A$1080),0),4)</f>
        <v>894.40519049368038</v>
      </c>
      <c r="J3127" s="7">
        <f>мпф1[[#This Row],[цена]]*мпф1[[#This Row],[объем]]</f>
        <v>96874.189623474827</v>
      </c>
      <c r="K3127" s="7">
        <v>72.599999999999994</v>
      </c>
      <c r="L3127" t="s">
        <v>187</v>
      </c>
    </row>
    <row r="3128" spans="1:12" x14ac:dyDescent="0.35">
      <c r="A3128" t="s">
        <v>155</v>
      </c>
      <c r="B3128" t="s">
        <v>179</v>
      </c>
      <c r="C3128" t="s">
        <v>25</v>
      </c>
      <c r="D3128">
        <f>VLOOKUP(мпф1[[#This Row],[Номенклатура]],[1]!Таблица213[[product_name]:[упаковка]],7,FALSE)</f>
        <v>735</v>
      </c>
      <c r="E3128" t="s">
        <v>83</v>
      </c>
      <c r="F3128" s="7">
        <v>1889.6046568351794</v>
      </c>
      <c r="G3128" t="str">
        <f>VLOOKUP(мпф1[[#This Row],[артикул]],[1]!Таблица213[[code]:[упаковка]],4,FALSE)</f>
        <v>ОХЛ</v>
      </c>
      <c r="H3128" t="str">
        <f>VLOOKUP(мпф1[[#This Row],[артикул]],[1]!Таблица213[[code]:[упаковка]],5,FALSE)</f>
        <v>сердце</v>
      </c>
      <c r="I3128" s="7" cm="1">
        <f t="array" ref="I3128">INDEX('[1]прайс ЗПП'!$A$1:$D$1080,MATCH(1,(мпф1[[#This Row],[артикул]]='[1]прайс ЗПП'!$B$1:$B$1080)*(мпф1[[#This Row],[Source.Name.1]]='[1]прайс ЗПП'!$A$1:$A$1080),0),4)</f>
        <v>866.67806653221783</v>
      </c>
      <c r="J3128" s="7">
        <f>мпф1[[#This Row],[цена]]*мпф1[[#This Row],[объем]]</f>
        <v>1637678.9104961883</v>
      </c>
      <c r="K3128" s="7">
        <v>1675.6000000000001</v>
      </c>
      <c r="L3128" t="s">
        <v>187</v>
      </c>
    </row>
    <row r="3129" spans="1:12" x14ac:dyDescent="0.35">
      <c r="A3129" t="s">
        <v>155</v>
      </c>
      <c r="B3129" t="s">
        <v>179</v>
      </c>
      <c r="C3129" t="s">
        <v>25</v>
      </c>
      <c r="D3129">
        <f>VLOOKUP(мпф1[[#This Row],[Номенклатура]],[1]!Таблица213[[product_name]:[упаковка]],7,FALSE)</f>
        <v>204</v>
      </c>
      <c r="E3129" t="s">
        <v>84</v>
      </c>
      <c r="F3129" s="7">
        <v>2169.7183991180282</v>
      </c>
      <c r="G3129" t="str">
        <f>VLOOKUP(мпф1[[#This Row],[артикул]],[1]!Таблица213[[code]:[упаковка]],4,FALSE)</f>
        <v>ОХЛ</v>
      </c>
      <c r="H3129" t="str">
        <f>VLOOKUP(мпф1[[#This Row],[артикул]],[1]!Таблица213[[code]:[упаковка]],5,FALSE)</f>
        <v>крыло</v>
      </c>
      <c r="I3129" s="7" cm="1">
        <f t="array" ref="I3129">INDEX('[1]прайс ЗПП'!$A$1:$D$1080,MATCH(1,(мпф1[[#This Row],[артикул]]='[1]прайс ЗПП'!$B$1:$B$1080)*(мпф1[[#This Row],[Source.Name.1]]='[1]прайс ЗПП'!$A$1:$A$1080),0),4)</f>
        <v>843.22647535873307</v>
      </c>
      <c r="J3129" s="7">
        <f>мпф1[[#This Row],[цена]]*мпф1[[#This Row],[объем]]</f>
        <v>1829563.9982092876</v>
      </c>
      <c r="K3129" s="7">
        <v>3799.6000000000004</v>
      </c>
      <c r="L3129" t="s">
        <v>187</v>
      </c>
    </row>
    <row r="3130" spans="1:12" x14ac:dyDescent="0.35">
      <c r="A3130" t="s">
        <v>155</v>
      </c>
      <c r="B3130" t="s">
        <v>179</v>
      </c>
      <c r="C3130" t="s">
        <v>25</v>
      </c>
      <c r="D3130">
        <f>VLOOKUP(мпф1[[#This Row],[Номенклатура]],[1]!Таблица213[[product_name]:[упаковка]],7,FALSE)</f>
        <v>959</v>
      </c>
      <c r="E3130" s="22" t="s">
        <v>85</v>
      </c>
      <c r="F3130" s="7">
        <v>1079.7613163994231</v>
      </c>
      <c r="G3130" t="str">
        <f>VLOOKUP(мпф1[[#This Row],[артикул]],[1]!Таблица213[[code]:[упаковка]],4,FALSE)</f>
        <v>ОХЛ</v>
      </c>
      <c r="H3130" t="str">
        <f>VLOOKUP(мпф1[[#This Row],[артикул]],[1]!Таблица213[[code]:[упаковка]],5,FALSE)</f>
        <v>табак</v>
      </c>
      <c r="I3130" s="7" cm="1">
        <f t="array" ref="I3130">INDEX('[1]прайс ЗПП'!$A$1:$D$1080,MATCH(1,(мпф1[[#This Row],[артикул]]='[1]прайс ЗПП'!$B$1:$B$1080)*(мпф1[[#This Row],[Source.Name.1]]='[1]прайс ЗПП'!$A$1:$A$1080),0),4)</f>
        <v>675.98282243671781</v>
      </c>
      <c r="J3130" s="7">
        <f>мпф1[[#This Row],[цена]]*мпф1[[#This Row],[объем]]</f>
        <v>729900.10221766785</v>
      </c>
      <c r="K3130" s="7">
        <v>2048.2000000000003</v>
      </c>
      <c r="L3130" t="s">
        <v>187</v>
      </c>
    </row>
    <row r="3131" spans="1:12" x14ac:dyDescent="0.35">
      <c r="A3131" t="s">
        <v>155</v>
      </c>
      <c r="B3131" t="s">
        <v>179</v>
      </c>
      <c r="C3131" t="s">
        <v>25</v>
      </c>
      <c r="D3131">
        <f>VLOOKUP(мпф1[[#This Row],[Номенклатура]],[1]!Таблица213[[product_name]:[упаковка]],7,FALSE)</f>
        <v>952</v>
      </c>
      <c r="E3131" t="s">
        <v>86</v>
      </c>
      <c r="F3131" s="7">
        <v>2170.5547888701071</v>
      </c>
      <c r="G3131" t="str">
        <f>VLOOKUP(мпф1[[#This Row],[артикул]],[1]!Таблица213[[code]:[упаковка]],4,FALSE)</f>
        <v>ОХЛ</v>
      </c>
      <c r="H3131" t="str">
        <f>VLOOKUP(мпф1[[#This Row],[артикул]],[1]!Таблица213[[code]:[упаковка]],5,FALSE)</f>
        <v>голень</v>
      </c>
      <c r="I3131" s="7" cm="1">
        <f t="array" ref="I3131">INDEX('[1]прайс ЗПП'!$A$1:$D$1080,MATCH(1,(мпф1[[#This Row],[артикул]]='[1]прайс ЗПП'!$B$1:$B$1080)*(мпф1[[#This Row],[Source.Name.1]]='[1]прайс ЗПП'!$A$1:$A$1080),0),4)</f>
        <v>885.13782693265659</v>
      </c>
      <c r="J3131" s="7">
        <f>мпф1[[#This Row],[цена]]*мпф1[[#This Row],[объем]]</f>
        <v>1921240.1490587578</v>
      </c>
      <c r="K3131" s="7">
        <v>605.90000000000009</v>
      </c>
      <c r="L3131" t="s">
        <v>187</v>
      </c>
    </row>
    <row r="3132" spans="1:12" x14ac:dyDescent="0.35">
      <c r="A3132" t="s">
        <v>155</v>
      </c>
      <c r="B3132" t="s">
        <v>179</v>
      </c>
      <c r="C3132" t="s">
        <v>25</v>
      </c>
      <c r="D3132">
        <f>VLOOKUP(мпф1[[#This Row],[Номенклатура]],[1]!Таблица213[[product_name]:[упаковка]],7,FALSE)</f>
        <v>953</v>
      </c>
      <c r="E3132" t="s">
        <v>87</v>
      </c>
      <c r="F3132" s="7">
        <v>2167.637321956945</v>
      </c>
      <c r="G3132" t="str">
        <f>VLOOKUP(мпф1[[#This Row],[артикул]],[1]!Таблица213[[code]:[упаковка]],4,FALSE)</f>
        <v>ОХЛ</v>
      </c>
      <c r="H3132" t="str">
        <f>VLOOKUP(мпф1[[#This Row],[артикул]],[1]!Таблица213[[code]:[упаковка]],5,FALSE)</f>
        <v>бедро</v>
      </c>
      <c r="I3132" s="7" cm="1">
        <f t="array" ref="I3132">INDEX('[1]прайс ЗПП'!$A$1:$D$1080,MATCH(1,(мпф1[[#This Row],[артикул]]='[1]прайс ЗПП'!$B$1:$B$1080)*(мпф1[[#This Row],[Source.Name.1]]='[1]прайс ЗПП'!$A$1:$A$1080),0),4)</f>
        <v>899.61834479020376</v>
      </c>
      <c r="J3132" s="7">
        <f>мпф1[[#This Row],[цена]]*мпф1[[#This Row],[объем]]</f>
        <v>1950046.2996843769</v>
      </c>
      <c r="K3132" s="7">
        <v>2661.6649063053937</v>
      </c>
      <c r="L3132" t="s">
        <v>187</v>
      </c>
    </row>
    <row r="3133" spans="1:12" x14ac:dyDescent="0.35">
      <c r="A3133" t="s">
        <v>155</v>
      </c>
      <c r="B3133" t="s">
        <v>179</v>
      </c>
      <c r="C3133" t="s">
        <v>25</v>
      </c>
      <c r="D3133">
        <f>VLOOKUP(мпф1[[#This Row],[Номенклатура]],[1]!Таблица213[[product_name]:[упаковка]],7,FALSE)</f>
        <v>954</v>
      </c>
      <c r="E3133" t="s">
        <v>191</v>
      </c>
      <c r="F3133" s="7">
        <v>220.22724052017051</v>
      </c>
      <c r="G3133" t="str">
        <f>VLOOKUP(мпф1[[#This Row],[артикул]],[1]!Таблица213[[code]:[упаковка]],4,FALSE)</f>
        <v>ОХЛ</v>
      </c>
      <c r="H3133" t="str">
        <f>VLOOKUP(мпф1[[#This Row],[артикул]],[1]!Таблица213[[code]:[упаковка]],5,FALSE)</f>
        <v>филе</v>
      </c>
      <c r="I3133" s="7" cm="1">
        <f t="array" ref="I3133">INDEX('[1]прайс ЗПП'!$A$1:$D$1080,MATCH(1,(мпф1[[#This Row],[артикул]]='[1]прайс ЗПП'!$B$1:$B$1080)*(мпф1[[#This Row],[Source.Name.1]]='[1]прайс ЗПП'!$A$1:$A$1080),0),4)</f>
        <v>1086.9273637103529</v>
      </c>
      <c r="J3133" s="7">
        <f>мпф1[[#This Row],[цена]]*мпф1[[#This Row],[объем]]</f>
        <v>239371.01395579474</v>
      </c>
      <c r="K3133" s="7">
        <v>686.4</v>
      </c>
      <c r="L3133" t="s">
        <v>187</v>
      </c>
    </row>
    <row r="3134" spans="1:12" x14ac:dyDescent="0.35">
      <c r="A3134" t="s">
        <v>155</v>
      </c>
      <c r="B3134" t="s">
        <v>179</v>
      </c>
      <c r="C3134" t="s">
        <v>25</v>
      </c>
      <c r="D3134">
        <f>VLOOKUP(мпф1[[#This Row],[Номенклатура]],[1]!Таблица213[[product_name]:[упаковка]],7,FALSE)</f>
        <v>958</v>
      </c>
      <c r="E3134" t="s">
        <v>58</v>
      </c>
      <c r="F3134" s="7">
        <v>3254.8188199409724</v>
      </c>
      <c r="G3134" t="str">
        <f>VLOOKUP(мпф1[[#This Row],[артикул]],[1]!Таблица213[[code]:[упаковка]],4,FALSE)</f>
        <v>ОХЛ</v>
      </c>
      <c r="H3134" t="str">
        <f>VLOOKUP(мпф1[[#This Row],[артикул]],[1]!Таблица213[[code]:[упаковка]],5,FALSE)</f>
        <v>табак</v>
      </c>
      <c r="I3134" s="7" cm="1">
        <f t="array" ref="I3134">INDEX('[1]прайс ЗПП'!$A$1:$D$1080,MATCH(1,(мпф1[[#This Row],[артикул]]='[1]прайс ЗПП'!$B$1:$B$1080)*(мпф1[[#This Row],[Source.Name.1]]='[1]прайс ЗПП'!$A$1:$A$1080),0),4)</f>
        <v>776.34084275862176</v>
      </c>
      <c r="J3134" s="7">
        <f>мпф1[[#This Row],[цена]]*мпф1[[#This Row],[объем]]</f>
        <v>2526848.7856995971</v>
      </c>
      <c r="K3134" s="7">
        <v>2658.6</v>
      </c>
      <c r="L3134" t="s">
        <v>187</v>
      </c>
    </row>
    <row r="3135" spans="1:12" x14ac:dyDescent="0.35">
      <c r="A3135" t="s">
        <v>155</v>
      </c>
      <c r="B3135" t="s">
        <v>179</v>
      </c>
      <c r="C3135" t="s">
        <v>25</v>
      </c>
      <c r="D3135">
        <f>VLOOKUP(мпф1[[#This Row],[Номенклатура]],[1]!Таблица213[[product_name]:[упаковка]],7,FALSE)</f>
        <v>205</v>
      </c>
      <c r="E3135" t="s">
        <v>88</v>
      </c>
      <c r="F3135" s="7">
        <v>2171.7766888716728</v>
      </c>
      <c r="G3135" t="str">
        <f>VLOOKUP(мпф1[[#This Row],[артикул]],[1]!Таблица213[[code]:[упаковка]],4,FALSE)</f>
        <v>ОХЛ</v>
      </c>
      <c r="H3135" t="str">
        <f>VLOOKUP(мпф1[[#This Row],[артикул]],[1]!Таблица213[[code]:[упаковка]],5,FALSE)</f>
        <v>рагу</v>
      </c>
      <c r="I3135" s="7" cm="1">
        <f t="array" ref="I3135">INDEX('[1]прайс ЗПП'!$A$1:$D$1080,MATCH(1,(мпф1[[#This Row],[артикул]]='[1]прайс ЗПП'!$B$1:$B$1080)*(мпф1[[#This Row],[Source.Name.1]]='[1]прайс ЗПП'!$A$1:$A$1080),0),4)</f>
        <v>597.42619612066812</v>
      </c>
      <c r="J3135" s="7">
        <f>мпф1[[#This Row],[цена]]*мпф1[[#This Row],[объем]]</f>
        <v>1297476.2860561432</v>
      </c>
      <c r="K3135" s="7">
        <v>453.03630783646844</v>
      </c>
      <c r="L3135" t="s">
        <v>187</v>
      </c>
    </row>
    <row r="3136" spans="1:12" x14ac:dyDescent="0.35">
      <c r="A3136" t="s">
        <v>155</v>
      </c>
      <c r="B3136" t="s">
        <v>179</v>
      </c>
      <c r="C3136" t="s">
        <v>25</v>
      </c>
      <c r="D3136">
        <f>VLOOKUP(мпф1[[#This Row],[Номенклатура]],[1]!Таблица213[[product_name]:[упаковка]],7,FALSE)</f>
        <v>961</v>
      </c>
      <c r="E3136" t="s">
        <v>89</v>
      </c>
      <c r="F3136" s="7">
        <v>872.16964531677183</v>
      </c>
      <c r="G3136" t="str">
        <f>VLOOKUP(мпф1[[#This Row],[артикул]],[1]!Таблица213[[code]:[упаковка]],4,FALSE)</f>
        <v>ОХЛ</v>
      </c>
      <c r="H3136" t="str">
        <f>VLOOKUP(мпф1[[#This Row],[артикул]],[1]!Таблица213[[code]:[упаковка]],5,FALSE)</f>
        <v>табак</v>
      </c>
      <c r="I3136" s="7" cm="1">
        <f t="array" ref="I3136">INDEX('[1]прайс ЗПП'!$A$1:$D$1080,MATCH(1,(мпф1[[#This Row],[артикул]]='[1]прайс ЗПП'!$B$1:$B$1080)*(мпф1[[#This Row],[Source.Name.1]]='[1]прайс ЗПП'!$A$1:$A$1080),0),4)</f>
        <v>766.05944788232523</v>
      </c>
      <c r="J3136" s="7">
        <f>мпф1[[#This Row],[цена]]*мпф1[[#This Row],[объем]]</f>
        <v>668133.79695108964</v>
      </c>
      <c r="K3136" s="7">
        <v>1651.3123932917301</v>
      </c>
      <c r="L3136" t="s">
        <v>187</v>
      </c>
    </row>
    <row r="3137" spans="1:12" x14ac:dyDescent="0.35">
      <c r="A3137" t="s">
        <v>155</v>
      </c>
      <c r="B3137" t="s">
        <v>179</v>
      </c>
      <c r="C3137" t="s">
        <v>25</v>
      </c>
      <c r="D3137">
        <f>VLOOKUP(мпф1[[#This Row],[Номенклатура]],[1]!Таблица213[[product_name]:[упаковка]],7,FALSE)</f>
        <v>960</v>
      </c>
      <c r="E3137" t="s">
        <v>189</v>
      </c>
      <c r="F3137" s="7">
        <v>102.53588928050105</v>
      </c>
      <c r="G3137" t="str">
        <f>VLOOKUP(мпф1[[#This Row],[артикул]],[1]!Таблица213[[code]:[упаковка]],4,FALSE)</f>
        <v>ОХЛ</v>
      </c>
      <c r="H3137" t="str">
        <f>VLOOKUP(мпф1[[#This Row],[артикул]],[1]!Таблица213[[code]:[упаковка]],5,FALSE)</f>
        <v>крыло</v>
      </c>
      <c r="I3137" s="7" cm="1">
        <f t="array" ref="I3137">INDEX('[1]прайс ЗПП'!$A$1:$D$1080,MATCH(1,(мпф1[[#This Row],[артикул]]='[1]прайс ЗПП'!$B$1:$B$1080)*(мпф1[[#This Row],[Source.Name.1]]='[1]прайс ЗПП'!$A$1:$A$1080),0),4)</f>
        <v>852.65120549694507</v>
      </c>
      <c r="J3137" s="7">
        <f>мпф1[[#This Row],[цена]]*мпф1[[#This Row],[объем]]</f>
        <v>87427.349601720503</v>
      </c>
      <c r="K3137" s="7">
        <v>1954.9258772197375</v>
      </c>
      <c r="L3137" t="s">
        <v>187</v>
      </c>
    </row>
    <row r="3138" spans="1:12" x14ac:dyDescent="0.35">
      <c r="A3138" t="s">
        <v>155</v>
      </c>
      <c r="B3138" t="s">
        <v>179</v>
      </c>
      <c r="C3138" t="s">
        <v>25</v>
      </c>
      <c r="D3138">
        <f>VLOOKUP(мпф1[[#This Row],[Номенклатура]],[1]!Таблица213[[product_name]:[упаковка]],7,FALSE)</f>
        <v>1064</v>
      </c>
      <c r="E3138" t="s">
        <v>62</v>
      </c>
      <c r="F3138" s="7">
        <v>1085.3285585919002</v>
      </c>
      <c r="G3138" t="str">
        <f>VLOOKUP(мпф1[[#This Row],[артикул]],[1]!Таблица213[[code]:[упаковка]],4,FALSE)</f>
        <v>ОХЛ</v>
      </c>
      <c r="H3138" t="str">
        <f>VLOOKUP(мпф1[[#This Row],[артикул]],[1]!Таблица213[[code]:[упаковка]],5,FALSE)</f>
        <v>бедро</v>
      </c>
      <c r="I3138" s="7" cm="1">
        <f t="array" ref="I3138">INDEX('[1]прайс ЗПП'!$A$1:$D$1080,MATCH(1,(мпф1[[#This Row],[артикул]]='[1]прайс ЗПП'!$B$1:$B$1080)*(мпф1[[#This Row],[Source.Name.1]]='[1]прайс ЗПП'!$A$1:$A$1080),0),4)</f>
        <v>873.77285014644815</v>
      </c>
      <c r="J3138" s="7">
        <f>мпф1[[#This Row],[цена]]*мпф1[[#This Row],[объем]]</f>
        <v>948330.62798618095</v>
      </c>
      <c r="K3138" s="7">
        <v>676.46991915813192</v>
      </c>
      <c r="L3138" t="s">
        <v>187</v>
      </c>
    </row>
    <row r="3139" spans="1:12" x14ac:dyDescent="0.35">
      <c r="A3139" t="s">
        <v>155</v>
      </c>
      <c r="B3139" t="s">
        <v>179</v>
      </c>
      <c r="C3139" t="s">
        <v>25</v>
      </c>
      <c r="D3139">
        <f>VLOOKUP(мпф1[[#This Row],[Номенклатура]],[1]!Таблица213[[product_name]:[упаковка]],7,FALSE)</f>
        <v>1066</v>
      </c>
      <c r="E3139" t="s">
        <v>63</v>
      </c>
      <c r="F3139" s="7">
        <v>1301.5726377130704</v>
      </c>
      <c r="G3139" t="str">
        <f>VLOOKUP(мпф1[[#This Row],[артикул]],[1]!Таблица213[[code]:[упаковка]],4,FALSE)</f>
        <v>ОХЛ</v>
      </c>
      <c r="H3139" t="str">
        <f>VLOOKUP(мпф1[[#This Row],[артикул]],[1]!Таблица213[[code]:[упаковка]],5,FALSE)</f>
        <v>бедро</v>
      </c>
      <c r="I3139" s="7" cm="1">
        <f t="array" ref="I3139">INDEX('[1]прайс ЗПП'!$A$1:$D$1080,MATCH(1,(мпф1[[#This Row],[артикул]]='[1]прайс ЗПП'!$B$1:$B$1080)*(мпф1[[#This Row],[Source.Name.1]]='[1]прайс ЗПП'!$A$1:$A$1080),0),4)</f>
        <v>877.82780285502224</v>
      </c>
      <c r="J3139" s="7">
        <f>мпф1[[#This Row],[цена]]*мпф1[[#This Row],[объем]]</f>
        <v>1142556.6488198806</v>
      </c>
      <c r="K3139" s="7">
        <v>1946.2429714848172</v>
      </c>
      <c r="L3139" t="s">
        <v>187</v>
      </c>
    </row>
    <row r="3140" spans="1:12" x14ac:dyDescent="0.35">
      <c r="A3140" t="s">
        <v>155</v>
      </c>
      <c r="B3140" t="s">
        <v>179</v>
      </c>
      <c r="C3140" t="s">
        <v>25</v>
      </c>
      <c r="D3140">
        <f>VLOOKUP(мпф1[[#This Row],[Номенклатура]],[1]!Таблица213[[product_name]:[упаковка]],7,FALSE)</f>
        <v>1065</v>
      </c>
      <c r="E3140" t="s">
        <v>64</v>
      </c>
      <c r="F3140" s="7">
        <v>112.65328561821855</v>
      </c>
      <c r="G3140" t="str">
        <f>VLOOKUP(мпф1[[#This Row],[артикул]],[1]!Таблица213[[code]:[упаковка]],4,FALSE)</f>
        <v>ОХЛ</v>
      </c>
      <c r="H3140" t="str">
        <f>VLOOKUP(мпф1[[#This Row],[артикул]],[1]!Таблица213[[code]:[упаковка]],5,FALSE)</f>
        <v>филе</v>
      </c>
      <c r="I3140" s="7" cm="1">
        <f t="array" ref="I3140">INDEX('[1]прайс ЗПП'!$A$1:$D$1080,MATCH(1,(мпф1[[#This Row],[артикул]]='[1]прайс ЗПП'!$B$1:$B$1080)*(мпф1[[#This Row],[Source.Name.1]]='[1]прайс ЗПП'!$A$1:$A$1080),0),4)</f>
        <v>1025.2025836915118</v>
      </c>
      <c r="J3140" s="7">
        <f>мпф1[[#This Row],[цена]]*мпф1[[#This Row],[объем]]</f>
        <v>115492.43947713549</v>
      </c>
      <c r="K3140" s="7">
        <v>1636.3617247485358</v>
      </c>
      <c r="L3140" t="s">
        <v>187</v>
      </c>
    </row>
    <row r="3141" spans="1:12" x14ac:dyDescent="0.35">
      <c r="A3141" t="s">
        <v>155</v>
      </c>
      <c r="B3141" t="s">
        <v>179</v>
      </c>
      <c r="C3141" t="s">
        <v>25</v>
      </c>
      <c r="D3141">
        <f>VLOOKUP(мпф1[[#This Row],[Номенклатура]],[1]!Таблица213[[product_name]:[упаковка]],7,FALSE)</f>
        <v>744</v>
      </c>
      <c r="E3141" t="s">
        <v>92</v>
      </c>
      <c r="F3141" s="7">
        <v>7054.7152974197152</v>
      </c>
      <c r="G3141" t="str">
        <f>VLOOKUP(мпф1[[#This Row],[артикул]],[1]!Таблица213[[code]:[упаковка]],4,FALSE)</f>
        <v>ОХЛ</v>
      </c>
      <c r="H3141" t="str">
        <f>VLOOKUP(мпф1[[#This Row],[артикул]],[1]!Таблица213[[code]:[упаковка]],5,FALSE)</f>
        <v>шея</v>
      </c>
      <c r="I3141" s="7" cm="1">
        <f t="array" ref="I3141">INDEX('[1]прайс ЗПП'!$A$1:$D$1080,MATCH(1,(мпф1[[#This Row],[артикул]]='[1]прайс ЗПП'!$B$1:$B$1080)*(мпф1[[#This Row],[Source.Name.1]]='[1]прайс ЗПП'!$A$1:$A$1080),0),4)</f>
        <v>337.37296197867943</v>
      </c>
      <c r="J3141" s="7">
        <f>мпф1[[#This Row],[цена]]*мпф1[[#This Row],[объем]]</f>
        <v>2380070.1958067897</v>
      </c>
      <c r="K3141" s="7">
        <v>990.891227139477</v>
      </c>
      <c r="L3141" t="s">
        <v>187</v>
      </c>
    </row>
    <row r="3142" spans="1:12" x14ac:dyDescent="0.35">
      <c r="A3142" t="s">
        <v>155</v>
      </c>
      <c r="B3142" t="s">
        <v>192</v>
      </c>
      <c r="C3142" t="s">
        <v>25</v>
      </c>
      <c r="D3142">
        <f>VLOOKUP(мпф1[[#This Row],[Номенклатура]],[1]!Таблица213[[product_name]:[упаковка]],7,FALSE)</f>
        <v>701</v>
      </c>
      <c r="E3142" t="s">
        <v>26</v>
      </c>
      <c r="F3142" s="7">
        <v>2395.3384435403964</v>
      </c>
      <c r="G3142" t="str">
        <f>VLOOKUP(мпф1[[#This Row],[артикул]],[1]!Таблица213[[code]:[упаковка]],4,FALSE)</f>
        <v>ОХЛ</v>
      </c>
      <c r="H3142" t="str">
        <f>VLOOKUP(мпф1[[#This Row],[артикул]],[1]!Таблица213[[code]:[упаковка]],5,FALSE)</f>
        <v>тушка</v>
      </c>
      <c r="I3142" s="7" cm="1">
        <f t="array" ref="I3142">INDEX('[1]прайс ЗПП'!$A$1:$D$1080,MATCH(1,(мпф1[[#This Row],[артикул]]='[1]прайс ЗПП'!$B$1:$B$1080)*(мпф1[[#This Row],[Source.Name.1]]='[1]прайс ЗПП'!$A$1:$A$1080),0),4)</f>
        <v>827.49575610860836</v>
      </c>
      <c r="J3142" s="7">
        <f>мпф1[[#This Row],[цена]]*мпф1[[#This Row],[объем]]</f>
        <v>1982132.3964734774</v>
      </c>
      <c r="K3142" s="7">
        <v>744.01363042724006</v>
      </c>
      <c r="L3142" t="s">
        <v>187</v>
      </c>
    </row>
    <row r="3143" spans="1:12" x14ac:dyDescent="0.35">
      <c r="A3143" t="s">
        <v>155</v>
      </c>
      <c r="B3143" t="s">
        <v>192</v>
      </c>
      <c r="C3143" t="s">
        <v>25</v>
      </c>
      <c r="D3143">
        <f>VLOOKUP(мпф1[[#This Row],[Номенклатура]],[1]!Таблица213[[product_name]:[упаковка]],7,FALSE)</f>
        <v>702</v>
      </c>
      <c r="E3143" t="s">
        <v>72</v>
      </c>
      <c r="F3143" s="7">
        <v>2996.341673592487</v>
      </c>
      <c r="G3143" t="str">
        <f>VLOOKUP(мпф1[[#This Row],[артикул]],[1]!Таблица213[[code]:[упаковка]],4,FALSE)</f>
        <v>ОХЛ</v>
      </c>
      <c r="H3143" t="str">
        <f>VLOOKUP(мпф1[[#This Row],[артикул]],[1]!Таблица213[[code]:[упаковка]],5,FALSE)</f>
        <v>тушка</v>
      </c>
      <c r="I3143" s="7" cm="1">
        <f t="array" ref="I3143">INDEX('[1]прайс ЗПП'!$A$1:$D$1080,MATCH(1,(мпф1[[#This Row],[артикул]]='[1]прайс ЗПП'!$B$1:$B$1080)*(мпф1[[#This Row],[Source.Name.1]]='[1]прайс ЗПП'!$A$1:$A$1080),0),4)</f>
        <v>794.51687116053256</v>
      </c>
      <c r="J3143" s="7">
        <f>мпф1[[#This Row],[цена]]*мпф1[[#This Row],[объем]]</f>
        <v>2380644.0114306165</v>
      </c>
      <c r="K3143" s="7">
        <v>1975.3583310806173</v>
      </c>
      <c r="L3143" t="s">
        <v>187</v>
      </c>
    </row>
    <row r="3144" spans="1:12" x14ac:dyDescent="0.35">
      <c r="A3144" t="s">
        <v>155</v>
      </c>
      <c r="B3144" t="s">
        <v>192</v>
      </c>
      <c r="C3144" t="s">
        <v>25</v>
      </c>
      <c r="D3144">
        <f>VLOOKUP(мпф1[[#This Row],[Номенклатура]],[1]!Таблица213[[product_name]:[упаковка]],7,FALSE)</f>
        <v>710</v>
      </c>
      <c r="E3144" t="s">
        <v>28</v>
      </c>
      <c r="F3144" s="7">
        <v>3373.8341977266482</v>
      </c>
      <c r="G3144" t="str">
        <f>VLOOKUP(мпф1[[#This Row],[артикул]],[1]!Таблица213[[code]:[упаковка]],4,FALSE)</f>
        <v>ОХЛ</v>
      </c>
      <c r="H3144" t="str">
        <f>VLOOKUP(мпф1[[#This Row],[артикул]],[1]!Таблица213[[code]:[упаковка]],5,FALSE)</f>
        <v>бедро</v>
      </c>
      <c r="I3144" s="7" cm="1">
        <f t="array" ref="I3144">INDEX('[1]прайс ЗПП'!$A$1:$D$1080,MATCH(1,(мпф1[[#This Row],[артикул]]='[1]прайс ЗПП'!$B$1:$B$1080)*(мпф1[[#This Row],[Source.Name.1]]='[1]прайс ЗПП'!$A$1:$A$1080),0),4)</f>
        <v>844.27700752267799</v>
      </c>
      <c r="J3144" s="7">
        <f>мпф1[[#This Row],[цена]]*мпф1[[#This Row],[объем]]</f>
        <v>2848450.6403343296</v>
      </c>
      <c r="K3144" s="7">
        <v>1509.3126596476015</v>
      </c>
      <c r="L3144" t="s">
        <v>187</v>
      </c>
    </row>
    <row r="3145" spans="1:12" x14ac:dyDescent="0.35">
      <c r="A3145" t="s">
        <v>155</v>
      </c>
      <c r="B3145" t="s">
        <v>192</v>
      </c>
      <c r="C3145" t="s">
        <v>25</v>
      </c>
      <c r="D3145">
        <f>VLOOKUP(мпф1[[#This Row],[Номенклатура]],[1]!Таблица213[[product_name]:[упаковка]],7,FALSE)</f>
        <v>711</v>
      </c>
      <c r="E3145" t="s">
        <v>73</v>
      </c>
      <c r="F3145" s="7">
        <v>13499.417737884476</v>
      </c>
      <c r="G3145" t="str">
        <f>VLOOKUP(мпф1[[#This Row],[артикул]],[1]!Таблица213[[code]:[упаковка]],4,FALSE)</f>
        <v>ОХЛ</v>
      </c>
      <c r="H3145" t="str">
        <f>VLOOKUP(мпф1[[#This Row],[артикул]],[1]!Таблица213[[code]:[упаковка]],5,FALSE)</f>
        <v>бедро</v>
      </c>
      <c r="I3145" s="7" cm="1">
        <f t="array" ref="I3145">INDEX('[1]прайс ЗПП'!$A$1:$D$1080,MATCH(1,(мпф1[[#This Row],[артикул]]='[1]прайс ЗПП'!$B$1:$B$1080)*(мпф1[[#This Row],[Source.Name.1]]='[1]прайс ЗПП'!$A$1:$A$1080),0),4)</f>
        <v>811.17331490876199</v>
      </c>
      <c r="J3145" s="7">
        <f>мпф1[[#This Row],[цена]]*мпф1[[#This Row],[объем]]</f>
        <v>10950367.435777891</v>
      </c>
      <c r="K3145" s="7">
        <v>989.8644090845894</v>
      </c>
      <c r="L3145" t="s">
        <v>187</v>
      </c>
    </row>
    <row r="3146" spans="1:12" x14ac:dyDescent="0.35">
      <c r="A3146" t="s">
        <v>155</v>
      </c>
      <c r="B3146" t="s">
        <v>192</v>
      </c>
      <c r="C3146" t="s">
        <v>25</v>
      </c>
      <c r="D3146">
        <f>VLOOKUP(мпф1[[#This Row],[Номенклатура]],[1]!Таблица213[[product_name]:[упаковка]],7,FALSE)</f>
        <v>712</v>
      </c>
      <c r="E3146" t="s">
        <v>30</v>
      </c>
      <c r="F3146" s="7">
        <v>2625.4663951256039</v>
      </c>
      <c r="G3146" t="str">
        <f>VLOOKUP(мпф1[[#This Row],[артикул]],[1]!Таблица213[[code]:[упаковка]],4,FALSE)</f>
        <v>ОХЛ</v>
      </c>
      <c r="H3146" t="str">
        <f>VLOOKUP(мпф1[[#This Row],[артикул]],[1]!Таблица213[[code]:[упаковка]],5,FALSE)</f>
        <v>голень</v>
      </c>
      <c r="I3146" s="7" cm="1">
        <f t="array" ref="I3146">INDEX('[1]прайс ЗПП'!$A$1:$D$1080,MATCH(1,(мпф1[[#This Row],[артикул]]='[1]прайс ЗПП'!$B$1:$B$1080)*(мпф1[[#This Row],[Source.Name.1]]='[1]прайс ЗПП'!$A$1:$A$1080),0),4)</f>
        <v>877.88346360778246</v>
      </c>
      <c r="J3146" s="7">
        <f>мпф1[[#This Row],[цена]]*мпф1[[#This Row],[объем]]</f>
        <v>2304853.5325387036</v>
      </c>
      <c r="K3146" s="7">
        <v>7597.8</v>
      </c>
      <c r="L3146" t="s">
        <v>187</v>
      </c>
    </row>
    <row r="3147" spans="1:12" x14ac:dyDescent="0.35">
      <c r="A3147" t="s">
        <v>155</v>
      </c>
      <c r="B3147" t="s">
        <v>192</v>
      </c>
      <c r="C3147" t="s">
        <v>25</v>
      </c>
      <c r="D3147">
        <f>VLOOKUP(мпф1[[#This Row],[Номенклатура]],[1]!Таблица213[[product_name]:[упаковка]],7,FALSE)</f>
        <v>713</v>
      </c>
      <c r="E3147" t="s">
        <v>74</v>
      </c>
      <c r="F3147" s="7">
        <v>4721.3007884567705</v>
      </c>
      <c r="G3147" t="str">
        <f>VLOOKUP(мпф1[[#This Row],[артикул]],[1]!Таблица213[[code]:[упаковка]],4,FALSE)</f>
        <v>ОХЛ</v>
      </c>
      <c r="H3147" t="str">
        <f>VLOOKUP(мпф1[[#This Row],[артикул]],[1]!Таблица213[[code]:[упаковка]],5,FALSE)</f>
        <v>голень</v>
      </c>
      <c r="I3147" s="7" cm="1">
        <f t="array" ref="I3147">INDEX('[1]прайс ЗПП'!$A$1:$D$1080,MATCH(1,(мпф1[[#This Row],[артикул]]='[1]прайс ЗПП'!$B$1:$B$1080)*(мпф1[[#This Row],[Source.Name.1]]='[1]прайс ЗПП'!$A$1:$A$1080),0),4)</f>
        <v>842.56753579561121</v>
      </c>
      <c r="J3147" s="7">
        <f>мпф1[[#This Row],[цена]]*мпф1[[#This Row],[объем]]</f>
        <v>3978014.7710798974</v>
      </c>
      <c r="K3147" s="7">
        <v>360</v>
      </c>
      <c r="L3147" t="s">
        <v>187</v>
      </c>
    </row>
    <row r="3148" spans="1:12" x14ac:dyDescent="0.35">
      <c r="A3148" t="s">
        <v>155</v>
      </c>
      <c r="B3148" t="s">
        <v>192</v>
      </c>
      <c r="C3148" t="s">
        <v>25</v>
      </c>
      <c r="D3148">
        <f>VLOOKUP(мпф1[[#This Row],[Номенклатура]],[1]!Таблица213[[product_name]:[упаковка]],7,FALSE)</f>
        <v>714</v>
      </c>
      <c r="E3148" t="s">
        <v>32</v>
      </c>
      <c r="F3148" s="7">
        <v>2619.1803567492839</v>
      </c>
      <c r="G3148" t="str">
        <f>VLOOKUP(мпф1[[#This Row],[артикул]],[1]!Таблица213[[code]:[упаковка]],4,FALSE)</f>
        <v>ОХЛ</v>
      </c>
      <c r="H3148" t="str">
        <f>VLOOKUP(мпф1[[#This Row],[артикул]],[1]!Таблица213[[code]:[упаковка]],5,FALSE)</f>
        <v>крыло</v>
      </c>
      <c r="I3148" s="7" cm="1">
        <f t="array" ref="I3148">INDEX('[1]прайс ЗПП'!$A$1:$D$1080,MATCH(1,(мпф1[[#This Row],[артикул]]='[1]прайс ЗПП'!$B$1:$B$1080)*(мпф1[[#This Row],[Source.Name.1]]='[1]прайс ЗПП'!$A$1:$A$1080),0),4)</f>
        <v>860.70844203270246</v>
      </c>
      <c r="J3148" s="7">
        <f>мпф1[[#This Row],[цена]]*мпф1[[#This Row],[объем]]</f>
        <v>2254350.6442603339</v>
      </c>
      <c r="K3148" s="7">
        <v>3661.2000000000003</v>
      </c>
      <c r="L3148" t="s">
        <v>187</v>
      </c>
    </row>
    <row r="3149" spans="1:12" x14ac:dyDescent="0.35">
      <c r="A3149" t="s">
        <v>155</v>
      </c>
      <c r="B3149" t="s">
        <v>192</v>
      </c>
      <c r="C3149" t="s">
        <v>25</v>
      </c>
      <c r="D3149">
        <f>VLOOKUP(мпф1[[#This Row],[Номенклатура]],[1]!Таблица213[[product_name]:[упаковка]],7,FALSE)</f>
        <v>715</v>
      </c>
      <c r="E3149" t="s">
        <v>75</v>
      </c>
      <c r="F3149" s="7">
        <v>5616.546210030182</v>
      </c>
      <c r="G3149" t="str">
        <f>VLOOKUP(мпф1[[#This Row],[артикул]],[1]!Таблица213[[code]:[упаковка]],4,FALSE)</f>
        <v>ОХЛ</v>
      </c>
      <c r="H3149" t="str">
        <f>VLOOKUP(мпф1[[#This Row],[артикул]],[1]!Таблица213[[code]:[упаковка]],5,FALSE)</f>
        <v>крыло</v>
      </c>
      <c r="I3149" s="7" cm="1">
        <f t="array" ref="I3149">INDEX('[1]прайс ЗПП'!$A$1:$D$1080,MATCH(1,(мпф1[[#This Row],[артикул]]='[1]прайс ЗПП'!$B$1:$B$1080)*(мпф1[[#This Row],[Source.Name.1]]='[1]прайс ЗПП'!$A$1:$A$1080),0),4)</f>
        <v>828.54324866696732</v>
      </c>
      <c r="J3149" s="7">
        <f>мпф1[[#This Row],[цена]]*мпф1[[#This Row],[объем]]</f>
        <v>4653551.4431465501</v>
      </c>
      <c r="K3149" s="7">
        <v>306.18</v>
      </c>
      <c r="L3149" t="s">
        <v>187</v>
      </c>
    </row>
    <row r="3150" spans="1:12" x14ac:dyDescent="0.35">
      <c r="A3150" t="s">
        <v>155</v>
      </c>
      <c r="B3150" t="s">
        <v>192</v>
      </c>
      <c r="C3150" t="s">
        <v>25</v>
      </c>
      <c r="D3150">
        <f>VLOOKUP(мпф1[[#This Row],[Номенклатура]],[1]!Таблица213[[product_name]:[упаковка]],7,FALSE)</f>
        <v>716</v>
      </c>
      <c r="E3150" t="s">
        <v>34</v>
      </c>
      <c r="F3150" s="7">
        <v>377.33973505648709</v>
      </c>
      <c r="G3150" t="str">
        <f>VLOOKUP(мпф1[[#This Row],[артикул]],[1]!Таблица213[[code]:[упаковка]],4,FALSE)</f>
        <v>ОХЛ</v>
      </c>
      <c r="H3150" t="str">
        <f>VLOOKUP(мпф1[[#This Row],[артикул]],[1]!Таблица213[[code]:[упаковка]],5,FALSE)</f>
        <v>четвертина</v>
      </c>
      <c r="I3150" s="7" cm="1">
        <f t="array" ref="I3150">INDEX('[1]прайс ЗПП'!$A$1:$D$1080,MATCH(1,(мпф1[[#This Row],[артикул]]='[1]прайс ЗПП'!$B$1:$B$1080)*(мпф1[[#This Row],[Source.Name.1]]='[1]прайс ЗПП'!$A$1:$A$1080),0),4)</f>
        <v>823.46901410747466</v>
      </c>
      <c r="J3150" s="7">
        <f>мпф1[[#This Row],[цена]]*мпф1[[#This Row],[объем]]</f>
        <v>310727.57961054111</v>
      </c>
      <c r="K3150" s="7">
        <v>20823.36</v>
      </c>
      <c r="L3150" t="s">
        <v>187</v>
      </c>
    </row>
    <row r="3151" spans="1:12" x14ac:dyDescent="0.35">
      <c r="A3151" t="s">
        <v>155</v>
      </c>
      <c r="B3151" t="s">
        <v>192</v>
      </c>
      <c r="C3151" t="s">
        <v>25</v>
      </c>
      <c r="D3151">
        <f>VLOOKUP(мпф1[[#This Row],[Номенклатура]],[1]!Таблица213[[product_name]:[упаковка]],7,FALSE)</f>
        <v>717</v>
      </c>
      <c r="E3151" t="s">
        <v>76</v>
      </c>
      <c r="F3151" s="7">
        <v>4868.7471770924794</v>
      </c>
      <c r="G3151" t="str">
        <f>VLOOKUP(мпф1[[#This Row],[артикул]],[1]!Таблица213[[code]:[упаковка]],4,FALSE)</f>
        <v>ОХЛ</v>
      </c>
      <c r="H3151" t="str">
        <f>VLOOKUP(мпф1[[#This Row],[артикул]],[1]!Таблица213[[code]:[упаковка]],5,FALSE)</f>
        <v>четвертина</v>
      </c>
      <c r="I3151" s="7" cm="1">
        <f t="array" ref="I3151">INDEX('[1]прайс ЗПП'!$A$1:$D$1080,MATCH(1,(мпф1[[#This Row],[артикул]]='[1]прайс ЗПП'!$B$1:$B$1080)*(мпф1[[#This Row],[Source.Name.1]]='[1]прайс ЗПП'!$A$1:$A$1080),0),4)</f>
        <v>794.56394022937343</v>
      </c>
      <c r="J3151" s="7">
        <f>мпф1[[#This Row],[цена]]*мпф1[[#This Row],[объем]]</f>
        <v>3868530.9410112393</v>
      </c>
      <c r="K3151" s="7">
        <v>300.39</v>
      </c>
      <c r="L3151" t="s">
        <v>187</v>
      </c>
    </row>
    <row r="3152" spans="1:12" x14ac:dyDescent="0.35">
      <c r="A3152" t="s">
        <v>155</v>
      </c>
      <c r="B3152" t="s">
        <v>192</v>
      </c>
      <c r="C3152" t="s">
        <v>25</v>
      </c>
      <c r="D3152">
        <f>VLOOKUP(мпф1[[#This Row],[Номенклатура]],[1]!Таблица213[[product_name]:[упаковка]],7,FALSE)</f>
        <v>718</v>
      </c>
      <c r="E3152" t="s">
        <v>36</v>
      </c>
      <c r="F3152" s="7">
        <v>3743.6478385376909</v>
      </c>
      <c r="G3152" t="str">
        <f>VLOOKUP(мпф1[[#This Row],[артикул]],[1]!Таблица213[[code]:[упаковка]],4,FALSE)</f>
        <v>ОХЛ</v>
      </c>
      <c r="H3152" t="str">
        <f>VLOOKUP(мпф1[[#This Row],[артикул]],[1]!Таблица213[[code]:[упаковка]],5,FALSE)</f>
        <v>филе</v>
      </c>
      <c r="I3152" s="7" cm="1">
        <f t="array" ref="I3152">INDEX('[1]прайс ЗПП'!$A$1:$D$1080,MATCH(1,(мпф1[[#This Row],[артикул]]='[1]прайс ЗПП'!$B$1:$B$1080)*(мпф1[[#This Row],[Source.Name.1]]='[1]прайс ЗПП'!$A$1:$A$1080),0),4)</f>
        <v>1113.7039279813557</v>
      </c>
      <c r="J3152" s="7">
        <f>мпф1[[#This Row],[цена]]*мпф1[[#This Row],[объем]]</f>
        <v>4169315.3027583384</v>
      </c>
      <c r="K3152" s="7">
        <v>6801.52</v>
      </c>
      <c r="L3152" t="s">
        <v>187</v>
      </c>
    </row>
    <row r="3153" spans="1:12" x14ac:dyDescent="0.35">
      <c r="A3153" t="s">
        <v>155</v>
      </c>
      <c r="B3153" t="s">
        <v>192</v>
      </c>
      <c r="C3153" t="s">
        <v>25</v>
      </c>
      <c r="D3153">
        <f>VLOOKUP(мпф1[[#This Row],[Номенклатура]],[1]!Таблица213[[product_name]:[упаковка]],7,FALSE)</f>
        <v>719</v>
      </c>
      <c r="E3153" t="s">
        <v>77</v>
      </c>
      <c r="F3153" s="7">
        <v>13493.7398986109</v>
      </c>
      <c r="G3153" t="str">
        <f>VLOOKUP(мпф1[[#This Row],[артикул]],[1]!Таблица213[[code]:[упаковка]],4,FALSE)</f>
        <v>ОХЛ</v>
      </c>
      <c r="H3153" t="str">
        <f>VLOOKUP(мпф1[[#This Row],[артикул]],[1]!Таблица213[[code]:[упаковка]],5,FALSE)</f>
        <v>филе</v>
      </c>
      <c r="I3153" s="7" cm="1">
        <f t="array" ref="I3153">INDEX('[1]прайс ЗПП'!$A$1:$D$1080,MATCH(1,(мпф1[[#This Row],[артикул]]='[1]прайс ЗПП'!$B$1:$B$1080)*(мпф1[[#This Row],[Source.Name.1]]='[1]прайс ЗПП'!$A$1:$A$1080),0),4)</f>
        <v>1077.1223296090793</v>
      </c>
      <c r="J3153" s="7">
        <f>мпф1[[#This Row],[цена]]*мпф1[[#This Row],[объем]]</f>
        <v>14534408.554730754</v>
      </c>
      <c r="K3153" s="7">
        <v>205.18</v>
      </c>
      <c r="L3153" t="s">
        <v>187</v>
      </c>
    </row>
    <row r="3154" spans="1:12" x14ac:dyDescent="0.35">
      <c r="A3154" t="s">
        <v>155</v>
      </c>
      <c r="B3154" t="s">
        <v>192</v>
      </c>
      <c r="C3154" t="s">
        <v>25</v>
      </c>
      <c r="D3154">
        <f>VLOOKUP(мпф1[[#This Row],[Номенклатура]],[1]!Таблица213[[product_name]:[упаковка]],7,FALSE)</f>
        <v>727</v>
      </c>
      <c r="E3154" t="s">
        <v>38</v>
      </c>
      <c r="F3154" s="7">
        <v>2100.6763284894673</v>
      </c>
      <c r="G3154" t="str">
        <f>VLOOKUP(мпф1[[#This Row],[артикул]],[1]!Таблица213[[code]:[упаковка]],4,FALSE)</f>
        <v>ОХЛ</v>
      </c>
      <c r="H3154" t="str">
        <f>VLOOKUP(мпф1[[#This Row],[артикул]],[1]!Таблица213[[code]:[упаковка]],5,FALSE)</f>
        <v>грудка</v>
      </c>
      <c r="I3154" s="7" cm="1">
        <f t="array" ref="I3154">INDEX('[1]прайс ЗПП'!$A$1:$D$1080,MATCH(1,(мпф1[[#This Row],[артикул]]='[1]прайс ЗПП'!$B$1:$B$1080)*(мпф1[[#This Row],[Source.Name.1]]='[1]прайс ЗПП'!$A$1:$A$1080),0),4)</f>
        <v>887.90875134038947</v>
      </c>
      <c r="J3154" s="7">
        <f>мпф1[[#This Row],[цена]]*мпф1[[#This Row],[объем]]</f>
        <v>1865208.8957993968</v>
      </c>
      <c r="K3154" s="7">
        <v>7112.3600000000006</v>
      </c>
      <c r="L3154" t="s">
        <v>187</v>
      </c>
    </row>
    <row r="3155" spans="1:12" x14ac:dyDescent="0.35">
      <c r="A3155" t="s">
        <v>155</v>
      </c>
      <c r="B3155" t="s">
        <v>192</v>
      </c>
      <c r="C3155" t="s">
        <v>25</v>
      </c>
      <c r="D3155">
        <f>VLOOKUP(мпф1[[#This Row],[Номенклатура]],[1]!Таблица213[[product_name]:[упаковка]],7,FALSE)</f>
        <v>725</v>
      </c>
      <c r="E3155" t="s">
        <v>78</v>
      </c>
      <c r="F3155" s="7">
        <v>4647.7964275275854</v>
      </c>
      <c r="G3155" t="str">
        <f>VLOOKUP(мпф1[[#This Row],[артикул]],[1]!Таблица213[[code]:[упаковка]],4,FALSE)</f>
        <v>ОХЛ</v>
      </c>
      <c r="H3155" t="str">
        <f>VLOOKUP(мпф1[[#This Row],[артикул]],[1]!Таблица213[[code]:[упаковка]],5,FALSE)</f>
        <v>грудка</v>
      </c>
      <c r="I3155" s="7" cm="1">
        <f t="array" ref="I3155">INDEX('[1]прайс ЗПП'!$A$1:$D$1080,MATCH(1,(мпф1[[#This Row],[артикул]]='[1]прайс ЗПП'!$B$1:$B$1080)*(мпф1[[#This Row],[Source.Name.1]]='[1]прайс ЗПП'!$A$1:$A$1080),0),4)</f>
        <v>859.6442175498313</v>
      </c>
      <c r="J3155" s="7">
        <f>мпф1[[#This Row],[цена]]*мпф1[[#This Row],[объем]]</f>
        <v>3995451.3232728522</v>
      </c>
      <c r="K3155" s="7">
        <v>4573.8</v>
      </c>
      <c r="L3155" t="s">
        <v>187</v>
      </c>
    </row>
    <row r="3156" spans="1:12" x14ac:dyDescent="0.35">
      <c r="A3156" t="s">
        <v>155</v>
      </c>
      <c r="B3156" t="s">
        <v>192</v>
      </c>
      <c r="C3156" t="s">
        <v>25</v>
      </c>
      <c r="D3156">
        <f>VLOOKUP(мпф1[[#This Row],[Номенклатура]],[1]!Таблица213[[product_name]:[упаковка]],7,FALSE)</f>
        <v>721</v>
      </c>
      <c r="E3156" t="s">
        <v>183</v>
      </c>
      <c r="F3156" s="7">
        <v>71.564432510713075</v>
      </c>
      <c r="G3156" t="str">
        <f>VLOOKUP(мпф1[[#This Row],[артикул]],[1]!Таблица213[[code]:[упаковка]],4,FALSE)</f>
        <v>ОХЛ</v>
      </c>
      <c r="H3156" t="str">
        <f>VLOOKUP(мпф1[[#This Row],[артикул]],[1]!Таблица213[[code]:[упаковка]],5,FALSE)</f>
        <v>половинка</v>
      </c>
      <c r="I3156" s="7" cm="1">
        <f t="array" ref="I3156">INDEX('[1]прайс ЗПП'!$A$1:$D$1080,MATCH(1,(мпф1[[#This Row],[артикул]]='[1]прайс ЗПП'!$B$1:$B$1080)*(мпф1[[#This Row],[Source.Name.1]]='[1]прайс ЗПП'!$A$1:$A$1080),0),4)</f>
        <v>819.17637554581245</v>
      </c>
      <c r="J3156" s="7">
        <f>мпф1[[#This Row],[цена]]*мпф1[[#This Row],[объем]]</f>
        <v>58623.892442118842</v>
      </c>
      <c r="K3156" s="7">
        <v>508.54</v>
      </c>
      <c r="L3156" t="s">
        <v>187</v>
      </c>
    </row>
    <row r="3157" spans="1:12" x14ac:dyDescent="0.35">
      <c r="A3157" t="s">
        <v>155</v>
      </c>
      <c r="B3157" t="s">
        <v>192</v>
      </c>
      <c r="C3157" t="s">
        <v>25</v>
      </c>
      <c r="D3157">
        <f>VLOOKUP(мпф1[[#This Row],[Номенклатура]],[1]!Таблица213[[product_name]:[упаковка]],7,FALSE)</f>
        <v>29</v>
      </c>
      <c r="E3157" t="s">
        <v>79</v>
      </c>
      <c r="F3157" s="7">
        <v>2093.7032321316055</v>
      </c>
      <c r="G3157" t="str">
        <f>VLOOKUP(мпф1[[#This Row],[артикул]],[1]!Таблица213[[code]:[упаковка]],4,FALSE)</f>
        <v>ОХЛ</v>
      </c>
      <c r="H3157" t="str">
        <f>VLOOKUP(мпф1[[#This Row],[артикул]],[1]!Таблица213[[code]:[упаковка]],5,FALSE)</f>
        <v>табак</v>
      </c>
      <c r="I3157" s="7" cm="1">
        <f t="array" ref="I3157">INDEX('[1]прайс ЗПП'!$A$1:$D$1080,MATCH(1,(мпф1[[#This Row],[артикул]]='[1]прайс ЗПП'!$B$1:$B$1080)*(мпф1[[#This Row],[Source.Name.1]]='[1]прайс ЗПП'!$A$1:$A$1080),0),4)</f>
        <v>752.41739844674464</v>
      </c>
      <c r="J3157" s="7">
        <f>мпф1[[#This Row],[цена]]*мпф1[[#This Row],[объем]]</f>
        <v>1575338.7390400034</v>
      </c>
      <c r="K3157" s="7">
        <v>14323.5</v>
      </c>
      <c r="L3157" t="s">
        <v>187</v>
      </c>
    </row>
    <row r="3158" spans="1:12" x14ac:dyDescent="0.35">
      <c r="A3158" t="s">
        <v>155</v>
      </c>
      <c r="B3158" t="s">
        <v>192</v>
      </c>
      <c r="C3158" t="s">
        <v>25</v>
      </c>
      <c r="D3158">
        <f>VLOOKUP(мпф1[[#This Row],[Номенклатура]],[1]!Таблица213[[product_name]:[упаковка]],7,FALSE)</f>
        <v>30</v>
      </c>
      <c r="E3158" t="s">
        <v>80</v>
      </c>
      <c r="F3158" s="7">
        <v>4501.4619490829527</v>
      </c>
      <c r="G3158" t="str">
        <f>VLOOKUP(мпф1[[#This Row],[артикул]],[1]!Таблица213[[code]:[упаковка]],4,FALSE)</f>
        <v>ОХЛ</v>
      </c>
      <c r="H3158" t="str">
        <f>VLOOKUP(мпф1[[#This Row],[артикул]],[1]!Таблица213[[code]:[упаковка]],5,FALSE)</f>
        <v>рагу</v>
      </c>
      <c r="I3158" s="7" cm="1">
        <f t="array" ref="I3158">INDEX('[1]прайс ЗПП'!$A$1:$D$1080,MATCH(1,(мпф1[[#This Row],[артикул]]='[1]прайс ЗПП'!$B$1:$B$1080)*(мпф1[[#This Row],[Source.Name.1]]='[1]прайс ЗПП'!$A$1:$A$1080),0),4)</f>
        <v>707.52985307400411</v>
      </c>
      <c r="J3158" s="7">
        <f>мпф1[[#This Row],[цена]]*мпф1[[#This Row],[объем]]</f>
        <v>3184918.7114528818</v>
      </c>
      <c r="K3158" s="7">
        <v>4362.7780000000002</v>
      </c>
      <c r="L3158" t="s">
        <v>187</v>
      </c>
    </row>
    <row r="3159" spans="1:12" x14ac:dyDescent="0.35">
      <c r="A3159" t="s">
        <v>155</v>
      </c>
      <c r="B3159" t="s">
        <v>192</v>
      </c>
      <c r="C3159" t="s">
        <v>25</v>
      </c>
      <c r="D3159">
        <f>VLOOKUP(мпф1[[#This Row],[Номенклатура]],[1]!Таблица213[[product_name]:[упаковка]],7,FALSE)</f>
        <v>781</v>
      </c>
      <c r="E3159" t="s">
        <v>188</v>
      </c>
      <c r="F3159" s="7">
        <v>2399.182813881881</v>
      </c>
      <c r="G3159" t="str">
        <f>VLOOKUP(мпф1[[#This Row],[артикул]],[1]!Таблица213[[code]:[упаковка]],4,FALSE)</f>
        <v>ОХЛ</v>
      </c>
      <c r="H3159" t="str">
        <f>VLOOKUP(мпф1[[#This Row],[артикул]],[1]!Таблица213[[code]:[упаковка]],5,FALSE)</f>
        <v>спинка</v>
      </c>
      <c r="I3159" s="7" cm="1">
        <f t="array" ref="I3159">INDEX('[1]прайс ЗПП'!$A$1:$D$1080,MATCH(1,(мпф1[[#This Row],[артикул]]='[1]прайс ЗПП'!$B$1:$B$1080)*(мпф1[[#This Row],[Source.Name.1]]='[1]прайс ЗПП'!$A$1:$A$1080),0),4)</f>
        <v>362.24587868540624</v>
      </c>
      <c r="J3159" s="7">
        <f>мпф1[[#This Row],[цена]]*мпф1[[#This Row],[объем]]</f>
        <v>869094.08654156746</v>
      </c>
      <c r="K3159" s="7">
        <v>200.60000000000002</v>
      </c>
      <c r="L3159" t="s">
        <v>187</v>
      </c>
    </row>
    <row r="3160" spans="1:12" x14ac:dyDescent="0.35">
      <c r="A3160" t="s">
        <v>155</v>
      </c>
      <c r="B3160" t="s">
        <v>192</v>
      </c>
      <c r="C3160" t="s">
        <v>25</v>
      </c>
      <c r="D3160">
        <f>VLOOKUP(мпф1[[#This Row],[Номенклатура]],[1]!Таблица213[[product_name]:[упаковка]],7,FALSE)</f>
        <v>730</v>
      </c>
      <c r="E3160" t="s">
        <v>45</v>
      </c>
      <c r="F3160" s="7">
        <v>597.25743330910552</v>
      </c>
      <c r="G3160" t="str">
        <f>VLOOKUP(мпф1[[#This Row],[артикул]],[1]!Таблица213[[code]:[упаковка]],4,FALSE)</f>
        <v>ОХЛ</v>
      </c>
      <c r="H3160" t="str">
        <f>VLOOKUP(мпф1[[#This Row],[артикул]],[1]!Таблица213[[code]:[упаковка]],5,FALSE)</f>
        <v>желудки</v>
      </c>
      <c r="I3160" s="7" cm="1">
        <f t="array" ref="I3160">INDEX('[1]прайс ЗПП'!$A$1:$D$1080,MATCH(1,(мпф1[[#This Row],[артикул]]='[1]прайс ЗПП'!$B$1:$B$1080)*(мпф1[[#This Row],[Source.Name.1]]='[1]прайс ЗПП'!$A$1:$A$1080),0),4)</f>
        <v>559.76910841056088</v>
      </c>
      <c r="J3160" s="7">
        <f>мпф1[[#This Row],[цена]]*мпф1[[#This Row],[объем]]</f>
        <v>334326.26093501801</v>
      </c>
      <c r="K3160" s="7">
        <v>26266.800000000003</v>
      </c>
      <c r="L3160" t="s">
        <v>187</v>
      </c>
    </row>
    <row r="3161" spans="1:12" x14ac:dyDescent="0.35">
      <c r="A3161" t="s">
        <v>155</v>
      </c>
      <c r="B3161" t="s">
        <v>192</v>
      </c>
      <c r="C3161" t="s">
        <v>25</v>
      </c>
      <c r="D3161">
        <f>VLOOKUP(мпф1[[#This Row],[Номенклатура]],[1]!Таблица213[[product_name]:[упаковка]],7,FALSE)</f>
        <v>731</v>
      </c>
      <c r="E3161" s="22" t="s">
        <v>81</v>
      </c>
      <c r="F3161" s="7">
        <v>2998.5130035958405</v>
      </c>
      <c r="G3161" t="str">
        <f>VLOOKUP(мпф1[[#This Row],[артикул]],[1]!Таблица213[[code]:[упаковка]],4,FALSE)</f>
        <v>ОХЛ</v>
      </c>
      <c r="H3161" t="str">
        <f>VLOOKUP(мпф1[[#This Row],[артикул]],[1]!Таблица213[[code]:[упаковка]],5,FALSE)</f>
        <v>желудки</v>
      </c>
      <c r="I3161" s="7" cm="1">
        <f t="array" ref="I3161">INDEX('[1]прайс ЗПП'!$A$1:$D$1080,MATCH(1,(мпф1[[#This Row],[артикул]]='[1]прайс ЗПП'!$B$1:$B$1080)*(мпф1[[#This Row],[Source.Name.1]]='[1]прайс ЗПП'!$A$1:$A$1080),0),4)</f>
        <v>537.9788826614074</v>
      </c>
      <c r="J3161" s="7">
        <f>мпф1[[#This Row],[цена]]*мпф1[[#This Row],[объем]]</f>
        <v>1613136.6753201908</v>
      </c>
      <c r="K3161" s="7">
        <v>2034.9</v>
      </c>
      <c r="L3161" t="s">
        <v>187</v>
      </c>
    </row>
    <row r="3162" spans="1:12" x14ac:dyDescent="0.35">
      <c r="A3162" t="s">
        <v>155</v>
      </c>
      <c r="B3162" t="s">
        <v>192</v>
      </c>
      <c r="C3162" t="s">
        <v>25</v>
      </c>
      <c r="D3162">
        <f>VLOOKUP(мпф1[[#This Row],[Номенклатура]],[1]!Таблица213[[product_name]:[упаковка]],7,FALSE)</f>
        <v>732</v>
      </c>
      <c r="E3162" t="s">
        <v>47</v>
      </c>
      <c r="F3162" s="7">
        <v>676.60918010128728</v>
      </c>
      <c r="G3162" t="str">
        <f>VLOOKUP(мпф1[[#This Row],[артикул]],[1]!Таблица213[[code]:[упаковка]],4,FALSE)</f>
        <v>ОХЛ</v>
      </c>
      <c r="H3162" t="str">
        <f>VLOOKUP(мпф1[[#This Row],[артикул]],[1]!Таблица213[[code]:[упаковка]],5,FALSE)</f>
        <v>печень</v>
      </c>
      <c r="I3162" s="7" cm="1">
        <f t="array" ref="I3162">INDEX('[1]прайс ЗПП'!$A$1:$D$1080,MATCH(1,(мпф1[[#This Row],[артикул]]='[1]прайс ЗПП'!$B$1:$B$1080)*(мпф1[[#This Row],[Source.Name.1]]='[1]прайс ЗПП'!$A$1:$A$1080),0),4)</f>
        <v>535.64160138190721</v>
      </c>
      <c r="J3162" s="7">
        <f>мпф1[[#This Row],[цена]]*мпф1[[#This Row],[объем]]</f>
        <v>362420.02473915281</v>
      </c>
      <c r="K3162" s="7">
        <v>99.600000000000009</v>
      </c>
      <c r="L3162" t="s">
        <v>187</v>
      </c>
    </row>
    <row r="3163" spans="1:12" x14ac:dyDescent="0.35">
      <c r="A3163" t="s">
        <v>155</v>
      </c>
      <c r="B3163" t="s">
        <v>192</v>
      </c>
      <c r="C3163" t="s">
        <v>25</v>
      </c>
      <c r="D3163">
        <f>VLOOKUP(мпф1[[#This Row],[Номенклатура]],[1]!Таблица213[[product_name]:[упаковка]],7,FALSE)</f>
        <v>733</v>
      </c>
      <c r="E3163" t="s">
        <v>82</v>
      </c>
      <c r="F3163" s="7">
        <v>2993.285892038999</v>
      </c>
      <c r="G3163" t="str">
        <f>VLOOKUP(мпф1[[#This Row],[артикул]],[1]!Таблица213[[code]:[упаковка]],4,FALSE)</f>
        <v>ОХЛ</v>
      </c>
      <c r="H3163" t="str">
        <f>VLOOKUP(мпф1[[#This Row],[артикул]],[1]!Таблица213[[code]:[упаковка]],5,FALSE)</f>
        <v>печень</v>
      </c>
      <c r="I3163" s="7" cm="1">
        <f t="array" ref="I3163">INDEX('[1]прайс ЗПП'!$A$1:$D$1080,MATCH(1,(мпф1[[#This Row],[артикул]]='[1]прайс ЗПП'!$B$1:$B$1080)*(мпф1[[#This Row],[Source.Name.1]]='[1]прайс ЗПП'!$A$1:$A$1080),0),4)</f>
        <v>512.18014320986754</v>
      </c>
      <c r="J3163" s="7">
        <f>мпф1[[#This Row],[цена]]*мпф1[[#This Row],[объем]]</f>
        <v>1533101.5968526106</v>
      </c>
      <c r="K3163" s="7">
        <v>1729.468902253735</v>
      </c>
      <c r="L3163" t="s">
        <v>187</v>
      </c>
    </row>
    <row r="3164" spans="1:12" x14ac:dyDescent="0.35">
      <c r="A3164" t="s">
        <v>155</v>
      </c>
      <c r="B3164" t="s">
        <v>192</v>
      </c>
      <c r="C3164" t="s">
        <v>25</v>
      </c>
      <c r="D3164">
        <f>VLOOKUP(мпф1[[#This Row],[Номенклатура]],[1]!Таблица213[[product_name]:[упаковка]],7,FALSE)</f>
        <v>734</v>
      </c>
      <c r="E3164" t="s">
        <v>49</v>
      </c>
      <c r="F3164" s="7">
        <v>580.23911142157863</v>
      </c>
      <c r="G3164" t="str">
        <f>VLOOKUP(мпф1[[#This Row],[артикул]],[1]!Таблица213[[code]:[упаковка]],4,FALSE)</f>
        <v>ОХЛ</v>
      </c>
      <c r="H3164" t="str">
        <f>VLOOKUP(мпф1[[#This Row],[артикул]],[1]!Таблица213[[code]:[упаковка]],5,FALSE)</f>
        <v>сердце</v>
      </c>
      <c r="I3164" s="7" cm="1">
        <f t="array" ref="I3164">INDEX('[1]прайс ЗПП'!$A$1:$D$1080,MATCH(1,(мпф1[[#This Row],[артикул]]='[1]прайс ЗПП'!$B$1:$B$1080)*(мпф1[[#This Row],[Source.Name.1]]='[1]прайс ЗПП'!$A$1:$A$1080),0),4)</f>
        <v>894.40519049368038</v>
      </c>
      <c r="J3164" s="7">
        <f>мпф1[[#This Row],[цена]]*мпф1[[#This Row],[объем]]</f>
        <v>518968.87298290088</v>
      </c>
      <c r="K3164" s="7">
        <v>304.2</v>
      </c>
      <c r="L3164" t="s">
        <v>187</v>
      </c>
    </row>
    <row r="3165" spans="1:12" x14ac:dyDescent="0.35">
      <c r="A3165" t="s">
        <v>155</v>
      </c>
      <c r="B3165" t="s">
        <v>192</v>
      </c>
      <c r="C3165" t="s">
        <v>25</v>
      </c>
      <c r="D3165">
        <f>VLOOKUP(мпф1[[#This Row],[Номенклатура]],[1]!Таблица213[[product_name]:[упаковка]],7,FALSE)</f>
        <v>735</v>
      </c>
      <c r="E3165" t="s">
        <v>83</v>
      </c>
      <c r="F3165" s="7">
        <v>411.82518571240871</v>
      </c>
      <c r="G3165" t="str">
        <f>VLOOKUP(мпф1[[#This Row],[артикул]],[1]!Таблица213[[code]:[упаковка]],4,FALSE)</f>
        <v>ОХЛ</v>
      </c>
      <c r="H3165" t="str">
        <f>VLOOKUP(мпф1[[#This Row],[артикул]],[1]!Таблица213[[code]:[упаковка]],5,FALSE)</f>
        <v>сердце</v>
      </c>
      <c r="I3165" s="7" cm="1">
        <f t="array" ref="I3165">INDEX('[1]прайс ЗПП'!$A$1:$D$1080,MATCH(1,(мпф1[[#This Row],[артикул]]='[1]прайс ЗПП'!$B$1:$B$1080)*(мпф1[[#This Row],[Source.Name.1]]='[1]прайс ЗПП'!$A$1:$A$1080),0),4)</f>
        <v>866.67806653221783</v>
      </c>
      <c r="J3165" s="7">
        <f>мпф1[[#This Row],[цена]]*мпф1[[#This Row],[объем]]</f>
        <v>356919.8557025019</v>
      </c>
      <c r="K3165" s="7">
        <v>7106.4</v>
      </c>
      <c r="L3165" t="s">
        <v>187</v>
      </c>
    </row>
    <row r="3166" spans="1:12" x14ac:dyDescent="0.35">
      <c r="A3166" t="s">
        <v>155</v>
      </c>
      <c r="B3166" t="s">
        <v>192</v>
      </c>
      <c r="C3166" t="s">
        <v>25</v>
      </c>
      <c r="D3166">
        <f>VLOOKUP(мпф1[[#This Row],[Номенклатура]],[1]!Таблица213[[product_name]:[упаковка]],7,FALSE)</f>
        <v>204</v>
      </c>
      <c r="E3166" t="s">
        <v>84</v>
      </c>
      <c r="F3166" s="7">
        <v>1495.8928093298207</v>
      </c>
      <c r="G3166" t="str">
        <f>VLOOKUP(мпф1[[#This Row],[артикул]],[1]!Таблица213[[code]:[упаковка]],4,FALSE)</f>
        <v>ОХЛ</v>
      </c>
      <c r="H3166" t="str">
        <f>VLOOKUP(мпф1[[#This Row],[артикул]],[1]!Таблица213[[code]:[упаковка]],5,FALSE)</f>
        <v>крыло</v>
      </c>
      <c r="I3166" s="7" cm="1">
        <f t="array" ref="I3166">INDEX('[1]прайс ЗПП'!$A$1:$D$1080,MATCH(1,(мпф1[[#This Row],[артикул]]='[1]прайс ЗПП'!$B$1:$B$1080)*(мпф1[[#This Row],[Source.Name.1]]='[1]прайс ЗПП'!$A$1:$A$1080),0),4)</f>
        <v>843.22647535873307</v>
      </c>
      <c r="J3166" s="7">
        <f>мпф1[[#This Row],[цена]]*мпф1[[#This Row],[объем]]</f>
        <v>1261376.4211256581</v>
      </c>
      <c r="K3166" s="7">
        <v>307.41749460331783</v>
      </c>
      <c r="L3166" t="s">
        <v>187</v>
      </c>
    </row>
    <row r="3167" spans="1:12" x14ac:dyDescent="0.35">
      <c r="A3167" t="s">
        <v>155</v>
      </c>
      <c r="B3167" t="s">
        <v>192</v>
      </c>
      <c r="C3167" t="s">
        <v>25</v>
      </c>
      <c r="D3167">
        <f>VLOOKUP(мпф1[[#This Row],[Номенклатура]],[1]!Таблица213[[product_name]:[упаковка]],7,FALSE)</f>
        <v>959</v>
      </c>
      <c r="E3167" t="s">
        <v>85</v>
      </c>
      <c r="F3167" s="7">
        <v>754.5320042309221</v>
      </c>
      <c r="G3167" t="str">
        <f>VLOOKUP(мпф1[[#This Row],[артикул]],[1]!Таблица213[[code]:[упаковка]],4,FALSE)</f>
        <v>ОХЛ</v>
      </c>
      <c r="H3167" t="str">
        <f>VLOOKUP(мпф1[[#This Row],[артикул]],[1]!Таблица213[[code]:[упаковка]],5,FALSE)</f>
        <v>табак</v>
      </c>
      <c r="I3167" s="7" cm="1">
        <f t="array" ref="I3167">INDEX('[1]прайс ЗПП'!$A$1:$D$1080,MATCH(1,(мпф1[[#This Row],[артикул]]='[1]прайс ЗПП'!$B$1:$B$1080)*(мпф1[[#This Row],[Source.Name.1]]='[1]прайс ЗПП'!$A$1:$A$1080),0),4)</f>
        <v>675.98282243671781</v>
      </c>
      <c r="J3167" s="7">
        <f>мпф1[[#This Row],[цена]]*мпф1[[#This Row],[объем]]</f>
        <v>510050.67383885221</v>
      </c>
      <c r="K3167" s="7">
        <v>1210.2533399053755</v>
      </c>
      <c r="L3167" t="s">
        <v>187</v>
      </c>
    </row>
    <row r="3168" spans="1:12" x14ac:dyDescent="0.35">
      <c r="A3168" t="s">
        <v>155</v>
      </c>
      <c r="B3168" t="s">
        <v>192</v>
      </c>
      <c r="C3168" t="s">
        <v>25</v>
      </c>
      <c r="D3168">
        <f>VLOOKUP(мпф1[[#This Row],[Номенклатура]],[1]!Таблица213[[product_name]:[упаковка]],7,FALSE)</f>
        <v>952</v>
      </c>
      <c r="E3168" t="s">
        <v>86</v>
      </c>
      <c r="F3168" s="7">
        <v>1353.5482110369771</v>
      </c>
      <c r="G3168" t="str">
        <f>VLOOKUP(мпф1[[#This Row],[артикул]],[1]!Таблица213[[code]:[упаковка]],4,FALSE)</f>
        <v>ОХЛ</v>
      </c>
      <c r="H3168" t="str">
        <f>VLOOKUP(мпф1[[#This Row],[артикул]],[1]!Таблица213[[code]:[упаковка]],5,FALSE)</f>
        <v>голень</v>
      </c>
      <c r="I3168" s="7" cm="1">
        <f t="array" ref="I3168">INDEX('[1]прайс ЗПП'!$A$1:$D$1080,MATCH(1,(мпф1[[#This Row],[артикул]]='[1]прайс ЗПП'!$B$1:$B$1080)*(мпф1[[#This Row],[Source.Name.1]]='[1]прайс ЗПП'!$A$1:$A$1080),0),4)</f>
        <v>885.13782693265659</v>
      </c>
      <c r="J3168" s="7">
        <f>мпф1[[#This Row],[цена]]*мпф1[[#This Row],[объем]]</f>
        <v>1198076.7221658549</v>
      </c>
      <c r="K3168" s="7">
        <v>81.387225716847794</v>
      </c>
      <c r="L3168" t="s">
        <v>187</v>
      </c>
    </row>
    <row r="3169" spans="1:12" x14ac:dyDescent="0.35">
      <c r="A3169" t="s">
        <v>155</v>
      </c>
      <c r="B3169" t="s">
        <v>192</v>
      </c>
      <c r="C3169" t="s">
        <v>25</v>
      </c>
      <c r="D3169">
        <f>VLOOKUP(мпф1[[#This Row],[Номенклатура]],[1]!Таблица213[[product_name]:[упаковка]],7,FALSE)</f>
        <v>953</v>
      </c>
      <c r="E3169" t="s">
        <v>87</v>
      </c>
      <c r="F3169" s="7">
        <v>1354.7733262230909</v>
      </c>
      <c r="G3169" t="str">
        <f>VLOOKUP(мпф1[[#This Row],[артикул]],[1]!Таблица213[[code]:[упаковка]],4,FALSE)</f>
        <v>ОХЛ</v>
      </c>
      <c r="H3169" t="str">
        <f>VLOOKUP(мпф1[[#This Row],[артикул]],[1]!Таблица213[[code]:[упаковка]],5,FALSE)</f>
        <v>бедро</v>
      </c>
      <c r="I3169" s="7" cm="1">
        <f t="array" ref="I3169">INDEX('[1]прайс ЗПП'!$A$1:$D$1080,MATCH(1,(мпф1[[#This Row],[артикул]]='[1]прайс ЗПП'!$B$1:$B$1080)*(мпф1[[#This Row],[Source.Name.1]]='[1]прайс ЗПП'!$A$1:$A$1080),0),4)</f>
        <v>899.61834479020376</v>
      </c>
      <c r="J3169" s="7">
        <f>мпф1[[#This Row],[цена]]*мпф1[[#This Row],[объем]]</f>
        <v>1218778.9373027359</v>
      </c>
      <c r="K3169" s="7">
        <v>86.778715564464676</v>
      </c>
      <c r="L3169" t="s">
        <v>187</v>
      </c>
    </row>
    <row r="3170" spans="1:12" x14ac:dyDescent="0.35">
      <c r="A3170" t="s">
        <v>155</v>
      </c>
      <c r="B3170" t="s">
        <v>192</v>
      </c>
      <c r="C3170" t="s">
        <v>25</v>
      </c>
      <c r="D3170">
        <f>VLOOKUP(мпф1[[#This Row],[Номенклатура]],[1]!Таблица213[[product_name]:[упаковка]],7,FALSE)</f>
        <v>954</v>
      </c>
      <c r="E3170" t="s">
        <v>191</v>
      </c>
      <c r="F3170" s="7">
        <v>750.77468359149043</v>
      </c>
      <c r="G3170" t="str">
        <f>VLOOKUP(мпф1[[#This Row],[артикул]],[1]!Таблица213[[code]:[упаковка]],4,FALSE)</f>
        <v>ОХЛ</v>
      </c>
      <c r="H3170" t="str">
        <f>VLOOKUP(мпф1[[#This Row],[артикул]],[1]!Таблица213[[code]:[упаковка]],5,FALSE)</f>
        <v>филе</v>
      </c>
      <c r="I3170" s="7" cm="1">
        <f t="array" ref="I3170">INDEX('[1]прайс ЗПП'!$A$1:$D$1080,MATCH(1,(мпф1[[#This Row],[артикул]]='[1]прайс ЗПП'!$B$1:$B$1080)*(мпф1[[#This Row],[Source.Name.1]]='[1]прайс ЗПП'!$A$1:$A$1080),0),4)</f>
        <v>1086.9273637103529</v>
      </c>
      <c r="J3170" s="7">
        <f>мпф1[[#This Row],[цена]]*мпф1[[#This Row],[объем]]</f>
        <v>816037.54757657298</v>
      </c>
      <c r="K3170" s="7">
        <v>4787.8124777417524</v>
      </c>
      <c r="L3170" t="s">
        <v>187</v>
      </c>
    </row>
    <row r="3171" spans="1:12" x14ac:dyDescent="0.35">
      <c r="A3171" t="s">
        <v>155</v>
      </c>
      <c r="B3171" t="s">
        <v>192</v>
      </c>
      <c r="C3171" t="s">
        <v>25</v>
      </c>
      <c r="D3171">
        <f>VLOOKUP(мпф1[[#This Row],[Номенклатура]],[1]!Таблица213[[product_name]:[упаковка]],7,FALSE)</f>
        <v>958</v>
      </c>
      <c r="E3171" t="s">
        <v>58</v>
      </c>
      <c r="F3171" s="7">
        <v>522.37832912632882</v>
      </c>
      <c r="G3171" t="str">
        <f>VLOOKUP(мпф1[[#This Row],[артикул]],[1]!Таблица213[[code]:[упаковка]],4,FALSE)</f>
        <v>ОХЛ</v>
      </c>
      <c r="H3171" t="str">
        <f>VLOOKUP(мпф1[[#This Row],[артикул]],[1]!Таблица213[[code]:[упаковка]],5,FALSE)</f>
        <v>табак</v>
      </c>
      <c r="I3171" s="7" cm="1">
        <f t="array" ref="I3171">INDEX('[1]прайс ЗПП'!$A$1:$D$1080,MATCH(1,(мпф1[[#This Row],[артикул]]='[1]прайс ЗПП'!$B$1:$B$1080)*(мпф1[[#This Row],[Source.Name.1]]='[1]прайс ЗПП'!$A$1:$A$1080),0),4)</f>
        <v>776.34084275862176</v>
      </c>
      <c r="J3171" s="7">
        <f>мпф1[[#This Row],[цена]]*мпф1[[#This Row],[объем]]</f>
        <v>405543.63227277482</v>
      </c>
      <c r="K3171" s="7">
        <v>898.07213405476148</v>
      </c>
      <c r="L3171" t="s">
        <v>187</v>
      </c>
    </row>
    <row r="3172" spans="1:12" x14ac:dyDescent="0.35">
      <c r="A3172" t="s">
        <v>155</v>
      </c>
      <c r="B3172" t="s">
        <v>192</v>
      </c>
      <c r="C3172" t="s">
        <v>25</v>
      </c>
      <c r="D3172">
        <f>VLOOKUP(мпф1[[#This Row],[Номенклатура]],[1]!Таблица213[[product_name]:[упаковка]],7,FALSE)</f>
        <v>205</v>
      </c>
      <c r="E3172" t="s">
        <v>88</v>
      </c>
      <c r="F3172" s="7">
        <v>2624.7853233602432</v>
      </c>
      <c r="G3172" t="str">
        <f>VLOOKUP(мпф1[[#This Row],[артикул]],[1]!Таблица213[[code]:[упаковка]],4,FALSE)</f>
        <v>ОХЛ</v>
      </c>
      <c r="H3172" t="str">
        <f>VLOOKUP(мпф1[[#This Row],[артикул]],[1]!Таблица213[[code]:[упаковка]],5,FALSE)</f>
        <v>рагу</v>
      </c>
      <c r="I3172" s="7" cm="1">
        <f t="array" ref="I3172">INDEX('[1]прайс ЗПП'!$A$1:$D$1080,MATCH(1,(мпф1[[#This Row],[артикул]]='[1]прайс ЗПП'!$B$1:$B$1080)*(мпф1[[#This Row],[Source.Name.1]]='[1]прайс ЗПП'!$A$1:$A$1080),0),4)</f>
        <v>597.42619612066812</v>
      </c>
      <c r="J3172" s="7">
        <f>мпф1[[#This Row],[цена]]*мпф1[[#This Row],[объем]]</f>
        <v>1568115.5113684679</v>
      </c>
      <c r="K3172" s="7">
        <v>1734.694822410381</v>
      </c>
      <c r="L3172" t="s">
        <v>187</v>
      </c>
    </row>
    <row r="3173" spans="1:12" x14ac:dyDescent="0.35">
      <c r="A3173" t="s">
        <v>155</v>
      </c>
      <c r="B3173" t="s">
        <v>192</v>
      </c>
      <c r="C3173" t="s">
        <v>25</v>
      </c>
      <c r="D3173">
        <f>VLOOKUP(мпф1[[#This Row],[Номенклатура]],[1]!Таблица213[[product_name]:[упаковка]],7,FALSE)</f>
        <v>961</v>
      </c>
      <c r="E3173" t="s">
        <v>89</v>
      </c>
      <c r="F3173" s="7">
        <v>1502.0699447122181</v>
      </c>
      <c r="G3173" t="str">
        <f>VLOOKUP(мпф1[[#This Row],[артикул]],[1]!Таблица213[[code]:[упаковка]],4,FALSE)</f>
        <v>ОХЛ</v>
      </c>
      <c r="H3173" t="str">
        <f>VLOOKUP(мпф1[[#This Row],[артикул]],[1]!Таблица213[[code]:[упаковка]],5,FALSE)</f>
        <v>табак</v>
      </c>
      <c r="I3173" s="7" cm="1">
        <f t="array" ref="I3173">INDEX('[1]прайс ЗПП'!$A$1:$D$1080,MATCH(1,(мпф1[[#This Row],[артикул]]='[1]прайс ЗПП'!$B$1:$B$1080)*(мпф1[[#This Row],[Source.Name.1]]='[1]прайс ЗПП'!$A$1:$A$1080),0),4)</f>
        <v>766.05944788232523</v>
      </c>
      <c r="J3173" s="7">
        <f>мпф1[[#This Row],[цена]]*мпф1[[#This Row],[объем]]</f>
        <v>1150674.8725268766</v>
      </c>
      <c r="K3173" s="7">
        <v>1837.9425169277031</v>
      </c>
      <c r="L3173" t="s">
        <v>187</v>
      </c>
    </row>
    <row r="3174" spans="1:12" x14ac:dyDescent="0.35">
      <c r="A3174" t="s">
        <v>155</v>
      </c>
      <c r="B3174" t="s">
        <v>192</v>
      </c>
      <c r="C3174" t="s">
        <v>25</v>
      </c>
      <c r="D3174">
        <f>VLOOKUP(мпф1[[#This Row],[Номенклатура]],[1]!Таблица213[[product_name]:[упаковка]],7,FALSE)</f>
        <v>960</v>
      </c>
      <c r="E3174" t="s">
        <v>189</v>
      </c>
      <c r="F3174" s="7">
        <v>371.69259864181629</v>
      </c>
      <c r="G3174" t="str">
        <f>VLOOKUP(мпф1[[#This Row],[артикул]],[1]!Таблица213[[code]:[упаковка]],4,FALSE)</f>
        <v>ОХЛ</v>
      </c>
      <c r="H3174" t="str">
        <f>VLOOKUP(мпф1[[#This Row],[артикул]],[1]!Таблица213[[code]:[упаковка]],5,FALSE)</f>
        <v>крыло</v>
      </c>
      <c r="I3174" s="7" cm="1">
        <f t="array" ref="I3174">INDEX('[1]прайс ЗПП'!$A$1:$D$1080,MATCH(1,(мпф1[[#This Row],[артикул]]='[1]прайс ЗПП'!$B$1:$B$1080)*(мпф1[[#This Row],[Source.Name.1]]='[1]прайс ЗПП'!$A$1:$A$1080),0),4)</f>
        <v>852.65120549694507</v>
      </c>
      <c r="J3174" s="7">
        <f>мпф1[[#This Row],[цена]]*мпф1[[#This Row],[объем]]</f>
        <v>316924.14230623684</v>
      </c>
      <c r="K3174" s="7">
        <v>992.01817390298663</v>
      </c>
      <c r="L3174" t="s">
        <v>187</v>
      </c>
    </row>
    <row r="3175" spans="1:12" x14ac:dyDescent="0.35">
      <c r="A3175" t="s">
        <v>155</v>
      </c>
      <c r="B3175" t="s">
        <v>192</v>
      </c>
      <c r="C3175" t="s">
        <v>25</v>
      </c>
      <c r="D3175">
        <f>VLOOKUP(мпф1[[#This Row],[Номенклатура]],[1]!Таблица213[[product_name]:[упаковка]],7,FALSE)</f>
        <v>744</v>
      </c>
      <c r="E3175" t="s">
        <v>92</v>
      </c>
      <c r="F3175" s="7">
        <v>7501.8451402139226</v>
      </c>
      <c r="G3175" t="str">
        <f>VLOOKUP(мпф1[[#This Row],[артикул]],[1]!Таблица213[[code]:[упаковка]],4,FALSE)</f>
        <v>ОХЛ</v>
      </c>
      <c r="H3175" t="str">
        <f>VLOOKUP(мпф1[[#This Row],[артикул]],[1]!Таблица213[[code]:[упаковка]],5,FALSE)</f>
        <v>шея</v>
      </c>
      <c r="I3175" s="7" cm="1">
        <f t="array" ref="I3175">INDEX('[1]прайс ЗПП'!$A$1:$D$1080,MATCH(1,(мпф1[[#This Row],[артикул]]='[1]прайс ЗПП'!$B$1:$B$1080)*(мпф1[[#This Row],[Source.Name.1]]='[1]прайс ЗПП'!$A$1:$A$1080),0),4)</f>
        <v>337.37296197867943</v>
      </c>
      <c r="J3175" s="7">
        <f>мпф1[[#This Row],[цена]]*мпф1[[#This Row],[объем]]</f>
        <v>2530919.7152593327</v>
      </c>
      <c r="K3175" s="7">
        <v>2787.5615027432054</v>
      </c>
      <c r="L3175" t="s">
        <v>187</v>
      </c>
    </row>
    <row r="3176" spans="1:12" x14ac:dyDescent="0.35">
      <c r="A3176" t="s">
        <v>155</v>
      </c>
      <c r="B3176" t="s">
        <v>193</v>
      </c>
      <c r="C3176" t="s">
        <v>194</v>
      </c>
      <c r="D3176">
        <f>VLOOKUP(мпф1[[#This Row],[Номенклатура]],[1]!Таблица213[[product_name]:[упаковка]],7,FALSE)</f>
        <v>701</v>
      </c>
      <c r="E3176" t="s">
        <v>26</v>
      </c>
      <c r="F3176" s="7">
        <v>1002.4934967409807</v>
      </c>
      <c r="G3176" t="str">
        <f>VLOOKUP(мпф1[[#This Row],[артикул]],[1]!Таблица213[[code]:[упаковка]],4,FALSE)</f>
        <v>ОХЛ</v>
      </c>
      <c r="H3176" t="str">
        <f>VLOOKUP(мпф1[[#This Row],[артикул]],[1]!Таблица213[[code]:[упаковка]],5,FALSE)</f>
        <v>тушка</v>
      </c>
      <c r="I3176" s="7" cm="1">
        <f t="array" ref="I3176">INDEX('[1]прайс ЗПП'!$A$1:$D$1080,MATCH(1,(мпф1[[#This Row],[артикул]]='[1]прайс ЗПП'!$B$1:$B$1080)*(мпф1[[#This Row],[Source.Name.1]]='[1]прайс ЗПП'!$A$1:$A$1080),0),4)</f>
        <v>827.49575610860836</v>
      </c>
      <c r="J3176" s="7">
        <f>мпф1[[#This Row],[цена]]*мпф1[[#This Row],[объем]]</f>
        <v>829559.1140796406</v>
      </c>
      <c r="K3176" s="7">
        <v>304.29690718701642</v>
      </c>
      <c r="L3176" t="s">
        <v>187</v>
      </c>
    </row>
    <row r="3177" spans="1:12" x14ac:dyDescent="0.35">
      <c r="A3177" t="s">
        <v>155</v>
      </c>
      <c r="B3177" t="s">
        <v>193</v>
      </c>
      <c r="C3177" t="s">
        <v>194</v>
      </c>
      <c r="D3177">
        <f>VLOOKUP(мпф1[[#This Row],[Номенклатура]],[1]!Таблица213[[product_name]:[упаковка]],7,FALSE)</f>
        <v>702</v>
      </c>
      <c r="E3177" t="s">
        <v>72</v>
      </c>
      <c r="F3177" s="7">
        <v>5502.5754154449387</v>
      </c>
      <c r="G3177" t="str">
        <f>VLOOKUP(мпф1[[#This Row],[артикул]],[1]!Таблица213[[code]:[упаковка]],4,FALSE)</f>
        <v>ОХЛ</v>
      </c>
      <c r="H3177" t="str">
        <f>VLOOKUP(мпф1[[#This Row],[артикул]],[1]!Таблица213[[code]:[упаковка]],5,FALSE)</f>
        <v>тушка</v>
      </c>
      <c r="I3177" s="7" cm="1">
        <f t="array" ref="I3177">INDEX('[1]прайс ЗПП'!$A$1:$D$1080,MATCH(1,(мпф1[[#This Row],[артикул]]='[1]прайс ЗПП'!$B$1:$B$1080)*(мпф1[[#This Row],[Source.Name.1]]='[1]прайс ЗПП'!$A$1:$A$1080),0),4)</f>
        <v>794.51687116053256</v>
      </c>
      <c r="J3177" s="7">
        <f>мпф1[[#This Row],[цена]]*мпф1[[#This Row],[объем]]</f>
        <v>4371889.0024041804</v>
      </c>
      <c r="K3177" s="7">
        <v>89.987673553144475</v>
      </c>
      <c r="L3177" t="s">
        <v>187</v>
      </c>
    </row>
    <row r="3178" spans="1:12" x14ac:dyDescent="0.35">
      <c r="A3178" t="s">
        <v>155</v>
      </c>
      <c r="B3178" t="s">
        <v>193</v>
      </c>
      <c r="C3178" t="s">
        <v>194</v>
      </c>
      <c r="D3178">
        <f>VLOOKUP(мпф1[[#This Row],[Номенклатура]],[1]!Таблица213[[product_name]:[упаковка]],7,FALSE)</f>
        <v>710</v>
      </c>
      <c r="E3178" t="s">
        <v>28</v>
      </c>
      <c r="F3178" s="7">
        <v>301.81264388608992</v>
      </c>
      <c r="G3178" t="str">
        <f>VLOOKUP(мпф1[[#This Row],[артикул]],[1]!Таблица213[[code]:[упаковка]],4,FALSE)</f>
        <v>ОХЛ</v>
      </c>
      <c r="H3178" t="str">
        <f>VLOOKUP(мпф1[[#This Row],[артикул]],[1]!Таблица213[[code]:[упаковка]],5,FALSE)</f>
        <v>бедро</v>
      </c>
      <c r="I3178" s="7" cm="1">
        <f t="array" ref="I3178">INDEX('[1]прайс ЗПП'!$A$1:$D$1080,MATCH(1,(мпф1[[#This Row],[артикул]]='[1]прайс ЗПП'!$B$1:$B$1080)*(мпф1[[#This Row],[Source.Name.1]]='[1]прайс ЗПП'!$A$1:$A$1080),0),4)</f>
        <v>844.27700752267799</v>
      </c>
      <c r="J3178" s="7">
        <f>мпф1[[#This Row],[цена]]*мпф1[[#This Row],[объем]]</f>
        <v>254813.47581265567</v>
      </c>
      <c r="K3178" s="7">
        <v>2154.9897198896306</v>
      </c>
      <c r="L3178" t="s">
        <v>187</v>
      </c>
    </row>
    <row r="3179" spans="1:12" x14ac:dyDescent="0.35">
      <c r="A3179" t="s">
        <v>155</v>
      </c>
      <c r="B3179" t="s">
        <v>193</v>
      </c>
      <c r="C3179" t="s">
        <v>194</v>
      </c>
      <c r="D3179">
        <f>VLOOKUP(мпф1[[#This Row],[Номенклатура]],[1]!Таблица213[[product_name]:[упаковка]],7,FALSE)</f>
        <v>711</v>
      </c>
      <c r="E3179" t="s">
        <v>73</v>
      </c>
      <c r="F3179" s="7">
        <v>21029.178921193488</v>
      </c>
      <c r="G3179" t="str">
        <f>VLOOKUP(мпф1[[#This Row],[артикул]],[1]!Таблица213[[code]:[упаковка]],4,FALSE)</f>
        <v>ОХЛ</v>
      </c>
      <c r="H3179" t="str">
        <f>VLOOKUP(мпф1[[#This Row],[артикул]],[1]!Таблица213[[code]:[упаковка]],5,FALSE)</f>
        <v>бедро</v>
      </c>
      <c r="I3179" s="7" cm="1">
        <f t="array" ref="I3179">INDEX('[1]прайс ЗПП'!$A$1:$D$1080,MATCH(1,(мпф1[[#This Row],[артикул]]='[1]прайс ЗПП'!$B$1:$B$1080)*(мпф1[[#This Row],[Source.Name.1]]='[1]прайс ЗПП'!$A$1:$A$1080),0),4)</f>
        <v>811.17331490876199</v>
      </c>
      <c r="J3179" s="7">
        <f>мпф1[[#This Row],[цена]]*мпф1[[#This Row],[объем]]</f>
        <v>17058308.775313985</v>
      </c>
      <c r="K3179" s="7">
        <v>88.598326249341071</v>
      </c>
      <c r="L3179" t="s">
        <v>187</v>
      </c>
    </row>
    <row r="3180" spans="1:12" x14ac:dyDescent="0.35">
      <c r="A3180" t="s">
        <v>155</v>
      </c>
      <c r="B3180" t="s">
        <v>193</v>
      </c>
      <c r="C3180" t="s">
        <v>194</v>
      </c>
      <c r="D3180">
        <f>VLOOKUP(мпф1[[#This Row],[Номенклатура]],[1]!Таблица213[[product_name]:[упаковка]],7,FALSE)</f>
        <v>712</v>
      </c>
      <c r="E3180" t="s">
        <v>30</v>
      </c>
      <c r="F3180" s="7">
        <v>296.10523253296282</v>
      </c>
      <c r="G3180" t="str">
        <f>VLOOKUP(мпф1[[#This Row],[артикул]],[1]!Таблица213[[code]:[упаковка]],4,FALSE)</f>
        <v>ОХЛ</v>
      </c>
      <c r="H3180" t="str">
        <f>VLOOKUP(мпф1[[#This Row],[артикул]],[1]!Таблица213[[code]:[упаковка]],5,FALSE)</f>
        <v>голень</v>
      </c>
      <c r="I3180" s="7" cm="1">
        <f t="array" ref="I3180">INDEX('[1]прайс ЗПП'!$A$1:$D$1080,MATCH(1,(мпф1[[#This Row],[артикул]]='[1]прайс ЗПП'!$B$1:$B$1080)*(мпф1[[#This Row],[Source.Name.1]]='[1]прайс ЗПП'!$A$1:$A$1080),0),4)</f>
        <v>877.88346360778246</v>
      </c>
      <c r="J3180" s="7">
        <f>мпф1[[#This Row],[цена]]*мпф1[[#This Row],[объем]]</f>
        <v>259945.88712842524</v>
      </c>
      <c r="K3180" s="7">
        <v>432.49343940497869</v>
      </c>
      <c r="L3180" t="s">
        <v>187</v>
      </c>
    </row>
    <row r="3181" spans="1:12" x14ac:dyDescent="0.35">
      <c r="A3181" t="s">
        <v>155</v>
      </c>
      <c r="B3181" t="s">
        <v>193</v>
      </c>
      <c r="C3181" t="s">
        <v>194</v>
      </c>
      <c r="D3181">
        <f>VLOOKUP(мпф1[[#This Row],[Номенклатура]],[1]!Таблица213[[product_name]:[упаковка]],7,FALSE)</f>
        <v>713</v>
      </c>
      <c r="E3181" t="s">
        <v>74</v>
      </c>
      <c r="F3181" s="7">
        <v>7510.578761040988</v>
      </c>
      <c r="G3181" t="str">
        <f>VLOOKUP(мпф1[[#This Row],[артикул]],[1]!Таблица213[[code]:[упаковка]],4,FALSE)</f>
        <v>ОХЛ</v>
      </c>
      <c r="H3181" t="str">
        <f>VLOOKUP(мпф1[[#This Row],[артикул]],[1]!Таблица213[[code]:[упаковка]],5,FALSE)</f>
        <v>голень</v>
      </c>
      <c r="I3181" s="7" cm="1">
        <f t="array" ref="I3181">INDEX('[1]прайс ЗПП'!$A$1:$D$1080,MATCH(1,(мпф1[[#This Row],[артикул]]='[1]прайс ЗПП'!$B$1:$B$1080)*(мпф1[[#This Row],[Source.Name.1]]='[1]прайс ЗПП'!$A$1:$A$1080),0),4)</f>
        <v>842.56753579561121</v>
      </c>
      <c r="J3181" s="7">
        <f>мпф1[[#This Row],[цена]]*мпф1[[#This Row],[объем]]</f>
        <v>6328169.8390891599</v>
      </c>
      <c r="K3181" s="7">
        <v>4069.7999999999997</v>
      </c>
      <c r="L3181" t="s">
        <v>187</v>
      </c>
    </row>
    <row r="3182" spans="1:12" x14ac:dyDescent="0.35">
      <c r="A3182" t="s">
        <v>155</v>
      </c>
      <c r="B3182" t="s">
        <v>193</v>
      </c>
      <c r="C3182" t="s">
        <v>194</v>
      </c>
      <c r="D3182">
        <f>VLOOKUP(мпф1[[#This Row],[Номенклатура]],[1]!Таблица213[[product_name]:[упаковка]],7,FALSE)</f>
        <v>714</v>
      </c>
      <c r="E3182" t="s">
        <v>32</v>
      </c>
      <c r="F3182" s="7">
        <v>202.2533094014891</v>
      </c>
      <c r="G3182" t="str">
        <f>VLOOKUP(мпф1[[#This Row],[артикул]],[1]!Таблица213[[code]:[упаковка]],4,FALSE)</f>
        <v>ОХЛ</v>
      </c>
      <c r="H3182" t="str">
        <f>VLOOKUP(мпф1[[#This Row],[артикул]],[1]!Таблица213[[code]:[упаковка]],5,FALSE)</f>
        <v>крыло</v>
      </c>
      <c r="I3182" s="7" cm="1">
        <f t="array" ref="I3182">INDEX('[1]прайс ЗПП'!$A$1:$D$1080,MATCH(1,(мпф1[[#This Row],[артикул]]='[1]прайс ЗПП'!$B$1:$B$1080)*(мпф1[[#This Row],[Source.Name.1]]='[1]прайс ЗПП'!$A$1:$A$1080),0),4)</f>
        <v>860.70844203270246</v>
      </c>
      <c r="J3182" s="7">
        <f>мпф1[[#This Row],[цена]]*мпф1[[#This Row],[объем]]</f>
        <v>174081.13083091381</v>
      </c>
      <c r="K3182" s="7">
        <v>54</v>
      </c>
      <c r="L3182" t="s">
        <v>187</v>
      </c>
    </row>
    <row r="3183" spans="1:12" x14ac:dyDescent="0.35">
      <c r="A3183" t="s">
        <v>155</v>
      </c>
      <c r="B3183" t="s">
        <v>193</v>
      </c>
      <c r="C3183" t="s">
        <v>194</v>
      </c>
      <c r="D3183">
        <f>VLOOKUP(мпф1[[#This Row],[Номенклатура]],[1]!Таблица213[[product_name]:[упаковка]],7,FALSE)</f>
        <v>715</v>
      </c>
      <c r="E3183" t="s">
        <v>75</v>
      </c>
      <c r="F3183" s="7">
        <v>8014.3292788133685</v>
      </c>
      <c r="G3183" t="str">
        <f>VLOOKUP(мпф1[[#This Row],[артикул]],[1]!Таблица213[[code]:[упаковка]],4,FALSE)</f>
        <v>ОХЛ</v>
      </c>
      <c r="H3183" t="str">
        <f>VLOOKUP(мпф1[[#This Row],[артикул]],[1]!Таблица213[[code]:[упаковка]],5,FALSE)</f>
        <v>крыло</v>
      </c>
      <c r="I3183" s="7" cm="1">
        <f t="array" ref="I3183">INDEX('[1]прайс ЗПП'!$A$1:$D$1080,MATCH(1,(мпф1[[#This Row],[артикул]]='[1]прайс ЗПП'!$B$1:$B$1080)*(мпф1[[#This Row],[Source.Name.1]]='[1]прайс ЗПП'!$A$1:$A$1080),0),4)</f>
        <v>828.54324866696732</v>
      </c>
      <c r="J3183" s="7">
        <f>мпф1[[#This Row],[цена]]*мпф1[[#This Row],[объем]]</f>
        <v>6640218.4165548217</v>
      </c>
      <c r="K3183" s="7">
        <v>1830.6000000000001</v>
      </c>
      <c r="L3183" t="s">
        <v>187</v>
      </c>
    </row>
    <row r="3184" spans="1:12" x14ac:dyDescent="0.35">
      <c r="A3184" t="s">
        <v>155</v>
      </c>
      <c r="B3184" t="s">
        <v>193</v>
      </c>
      <c r="C3184" t="s">
        <v>194</v>
      </c>
      <c r="D3184">
        <f>VLOOKUP(мпф1[[#This Row],[Номенклатура]],[1]!Таблица213[[product_name]:[упаковка]],7,FALSE)</f>
        <v>717</v>
      </c>
      <c r="E3184" t="s">
        <v>76</v>
      </c>
      <c r="F3184" s="7">
        <v>6011.4123308998978</v>
      </c>
      <c r="G3184" t="str">
        <f>VLOOKUP(мпф1[[#This Row],[артикул]],[1]!Таблица213[[code]:[упаковка]],4,FALSE)</f>
        <v>ОХЛ</v>
      </c>
      <c r="H3184" t="str">
        <f>VLOOKUP(мпф1[[#This Row],[артикул]],[1]!Таблица213[[code]:[упаковка]],5,FALSE)</f>
        <v>четвертина</v>
      </c>
      <c r="I3184" s="7" cm="1">
        <f t="array" ref="I3184">INDEX('[1]прайс ЗПП'!$A$1:$D$1080,MATCH(1,(мпф1[[#This Row],[артикул]]='[1]прайс ЗПП'!$B$1:$B$1080)*(мпф1[[#This Row],[Source.Name.1]]='[1]прайс ЗПП'!$A$1:$A$1080),0),4)</f>
        <v>794.56394022937343</v>
      </c>
      <c r="J3184" s="7">
        <f>мпф1[[#This Row],[цена]]*мпф1[[#This Row],[объем]]</f>
        <v>4776451.4679832645</v>
      </c>
      <c r="K3184" s="7">
        <v>98.415000000000006</v>
      </c>
      <c r="L3184" t="s">
        <v>187</v>
      </c>
    </row>
    <row r="3185" spans="1:12" x14ac:dyDescent="0.35">
      <c r="A3185" t="s">
        <v>155</v>
      </c>
      <c r="B3185" t="s">
        <v>193</v>
      </c>
      <c r="C3185" t="s">
        <v>194</v>
      </c>
      <c r="D3185">
        <f>VLOOKUP(мпф1[[#This Row],[Номенклатура]],[1]!Таблица213[[product_name]:[упаковка]],7,FALSE)</f>
        <v>718</v>
      </c>
      <c r="E3185" t="s">
        <v>36</v>
      </c>
      <c r="F3185" s="7">
        <v>501.28617780989021</v>
      </c>
      <c r="G3185" t="str">
        <f>VLOOKUP(мпф1[[#This Row],[артикул]],[1]!Таблица213[[code]:[упаковка]],4,FALSE)</f>
        <v>ОХЛ</v>
      </c>
      <c r="H3185" t="str">
        <f>VLOOKUP(мпф1[[#This Row],[артикул]],[1]!Таблица213[[code]:[упаковка]],5,FALSE)</f>
        <v>филе</v>
      </c>
      <c r="I3185" s="7" cm="1">
        <f t="array" ref="I3185">INDEX('[1]прайс ЗПП'!$A$1:$D$1080,MATCH(1,(мпф1[[#This Row],[артикул]]='[1]прайс ЗПП'!$B$1:$B$1080)*(мпф1[[#This Row],[Source.Name.1]]='[1]прайс ЗПП'!$A$1:$A$1080),0),4)</f>
        <v>1113.7039279813557</v>
      </c>
      <c r="J3185" s="7">
        <f>мпф1[[#This Row],[цена]]*мпф1[[#This Row],[объем]]</f>
        <v>558284.38526963501</v>
      </c>
      <c r="K3185" s="7">
        <v>4525.68</v>
      </c>
      <c r="L3185" t="s">
        <v>187</v>
      </c>
    </row>
    <row r="3186" spans="1:12" x14ac:dyDescent="0.35">
      <c r="A3186" t="s">
        <v>155</v>
      </c>
      <c r="B3186" t="s">
        <v>193</v>
      </c>
      <c r="C3186" t="s">
        <v>194</v>
      </c>
      <c r="D3186">
        <f>VLOOKUP(мпф1[[#This Row],[Номенклатура]],[1]!Таблица213[[product_name]:[упаковка]],7,FALSE)</f>
        <v>719</v>
      </c>
      <c r="E3186" t="s">
        <v>77</v>
      </c>
      <c r="F3186" s="7">
        <v>14518.412455014291</v>
      </c>
      <c r="G3186" t="str">
        <f>VLOOKUP(мпф1[[#This Row],[артикул]],[1]!Таблица213[[code]:[упаковка]],4,FALSE)</f>
        <v>ОХЛ</v>
      </c>
      <c r="H3186" t="str">
        <f>VLOOKUP(мпф1[[#This Row],[артикул]],[1]!Таблица213[[code]:[упаковка]],5,FALSE)</f>
        <v>филе</v>
      </c>
      <c r="I3186" s="7" cm="1">
        <f t="array" ref="I3186">INDEX('[1]прайс ЗПП'!$A$1:$D$1080,MATCH(1,(мпф1[[#This Row],[артикул]]='[1]прайс ЗПП'!$B$1:$B$1080)*(мпф1[[#This Row],[Source.Name.1]]='[1]прайс ЗПП'!$A$1:$A$1080),0),4)</f>
        <v>1077.1223296090793</v>
      </c>
      <c r="J3186" s="7">
        <f>мпф1[[#This Row],[цена]]*мпф1[[#This Row],[объем]]</f>
        <v>15638106.245770466</v>
      </c>
      <c r="K3186" s="7">
        <v>50.064999999999998</v>
      </c>
      <c r="L3186" t="s">
        <v>187</v>
      </c>
    </row>
    <row r="3187" spans="1:12" x14ac:dyDescent="0.35">
      <c r="A3187" t="s">
        <v>155</v>
      </c>
      <c r="B3187" t="s">
        <v>193</v>
      </c>
      <c r="C3187" t="s">
        <v>194</v>
      </c>
      <c r="D3187">
        <f>VLOOKUP(мпф1[[#This Row],[Номенклатура]],[1]!Таблица213[[product_name]:[упаковка]],7,FALSE)</f>
        <v>725</v>
      </c>
      <c r="E3187" t="s">
        <v>78</v>
      </c>
      <c r="F3187" s="7">
        <v>5008.4013227667947</v>
      </c>
      <c r="G3187" t="str">
        <f>VLOOKUP(мпф1[[#This Row],[артикул]],[1]!Таблица213[[code]:[упаковка]],4,FALSE)</f>
        <v>ОХЛ</v>
      </c>
      <c r="H3187" t="str">
        <f>VLOOKUP(мпф1[[#This Row],[артикул]],[1]!Таблица213[[code]:[упаковка]],5,FALSE)</f>
        <v>грудка</v>
      </c>
      <c r="I3187" s="7" cm="1">
        <f t="array" ref="I3187">INDEX('[1]прайс ЗПП'!$A$1:$D$1080,MATCH(1,(мпф1[[#This Row],[артикул]]='[1]прайс ЗПП'!$B$1:$B$1080)*(мпф1[[#This Row],[Source.Name.1]]='[1]прайс ЗПП'!$A$1:$A$1080),0),4)</f>
        <v>859.6442175498313</v>
      </c>
      <c r="J3187" s="7">
        <f>мпф1[[#This Row],[цена]]*мпф1[[#This Row],[объем]]</f>
        <v>4305443.2362854015</v>
      </c>
      <c r="K3187" s="7">
        <v>2544.08</v>
      </c>
      <c r="L3187" t="s">
        <v>187</v>
      </c>
    </row>
    <row r="3188" spans="1:12" x14ac:dyDescent="0.35">
      <c r="A3188" t="s">
        <v>155</v>
      </c>
      <c r="B3188" t="s">
        <v>193</v>
      </c>
      <c r="C3188" t="s">
        <v>194</v>
      </c>
      <c r="D3188">
        <f>VLOOKUP(мпф1[[#This Row],[Номенклатура]],[1]!Таблица213[[product_name]:[упаковка]],7,FALSE)</f>
        <v>29</v>
      </c>
      <c r="E3188" t="s">
        <v>79</v>
      </c>
      <c r="F3188" s="7">
        <v>197.73863859020722</v>
      </c>
      <c r="G3188" t="str">
        <f>VLOOKUP(мпф1[[#This Row],[артикул]],[1]!Таблица213[[code]:[упаковка]],4,FALSE)</f>
        <v>ОХЛ</v>
      </c>
      <c r="H3188" t="str">
        <f>VLOOKUP(мпф1[[#This Row],[артикул]],[1]!Таблица213[[code]:[упаковка]],5,FALSE)</f>
        <v>табак</v>
      </c>
      <c r="I3188" s="7" cm="1">
        <f t="array" ref="I3188">INDEX('[1]прайс ЗПП'!$A$1:$D$1080,MATCH(1,(мпф1[[#This Row],[артикул]]='[1]прайс ЗПП'!$B$1:$B$1080)*(мпф1[[#This Row],[Source.Name.1]]='[1]прайс ЗПП'!$A$1:$A$1080),0),4)</f>
        <v>752.41739844674464</v>
      </c>
      <c r="J3188" s="7">
        <f>мпф1[[#This Row],[цена]]*мпф1[[#This Row],[объем]]</f>
        <v>148781.99202044477</v>
      </c>
      <c r="K3188" s="7">
        <v>51.295000000000002</v>
      </c>
      <c r="L3188" t="s">
        <v>187</v>
      </c>
    </row>
    <row r="3189" spans="1:12" x14ac:dyDescent="0.35">
      <c r="A3189" t="s">
        <v>155</v>
      </c>
      <c r="B3189" t="s">
        <v>193</v>
      </c>
      <c r="C3189" t="s">
        <v>194</v>
      </c>
      <c r="D3189">
        <f>VLOOKUP(мпф1[[#This Row],[Номенклатура]],[1]!Таблица213[[product_name]:[упаковка]],7,FALSE)</f>
        <v>30</v>
      </c>
      <c r="E3189" t="s">
        <v>80</v>
      </c>
      <c r="F3189" s="7">
        <v>26043.341870792585</v>
      </c>
      <c r="G3189" t="str">
        <f>VLOOKUP(мпф1[[#This Row],[артикул]],[1]!Таблица213[[code]:[упаковка]],4,FALSE)</f>
        <v>ОХЛ</v>
      </c>
      <c r="H3189" t="str">
        <f>VLOOKUP(мпф1[[#This Row],[артикул]],[1]!Таблица213[[code]:[упаковка]],5,FALSE)</f>
        <v>рагу</v>
      </c>
      <c r="I3189" s="7" cm="1">
        <f t="array" ref="I3189">INDEX('[1]прайс ЗПП'!$A$1:$D$1080,MATCH(1,(мпф1[[#This Row],[артикул]]='[1]прайс ЗПП'!$B$1:$B$1080)*(мпф1[[#This Row],[Source.Name.1]]='[1]прайс ЗПП'!$A$1:$A$1080),0),4)</f>
        <v>707.52985307400411</v>
      </c>
      <c r="J3189" s="7">
        <f>мпф1[[#This Row],[цена]]*мпф1[[#This Row],[объем]]</f>
        <v>18426441.847397938</v>
      </c>
      <c r="K3189" s="7">
        <v>2035.88</v>
      </c>
      <c r="L3189" t="s">
        <v>187</v>
      </c>
    </row>
    <row r="3190" spans="1:12" x14ac:dyDescent="0.35">
      <c r="A3190" t="s">
        <v>155</v>
      </c>
      <c r="B3190" t="s">
        <v>193</v>
      </c>
      <c r="C3190" t="s">
        <v>194</v>
      </c>
      <c r="D3190">
        <f>VLOOKUP(мпф1[[#This Row],[Номенклатура]],[1]!Таблица213[[product_name]:[упаковка]],7,FALSE)</f>
        <v>781</v>
      </c>
      <c r="E3190" t="s">
        <v>188</v>
      </c>
      <c r="F3190" s="7">
        <v>2005.8741558684578</v>
      </c>
      <c r="G3190" t="str">
        <f>VLOOKUP(мпф1[[#This Row],[артикул]],[1]!Таблица213[[code]:[упаковка]],4,FALSE)</f>
        <v>ОХЛ</v>
      </c>
      <c r="H3190" t="str">
        <f>VLOOKUP(мпф1[[#This Row],[артикул]],[1]!Таблица213[[code]:[упаковка]],5,FALSE)</f>
        <v>спинка</v>
      </c>
      <c r="I3190" s="7" cm="1">
        <f t="array" ref="I3190">INDEX('[1]прайс ЗПП'!$A$1:$D$1080,MATCH(1,(мпф1[[#This Row],[артикул]]='[1]прайс ЗПП'!$B$1:$B$1080)*(мпф1[[#This Row],[Source.Name.1]]='[1]прайс ЗПП'!$A$1:$A$1080),0),4)</f>
        <v>362.24587868540624</v>
      </c>
      <c r="J3190" s="7">
        <f>мпф1[[#This Row],[цена]]*мпф1[[#This Row],[объем]]</f>
        <v>726619.64612491697</v>
      </c>
      <c r="K3190" s="7">
        <v>1020.6</v>
      </c>
      <c r="L3190" t="s">
        <v>187</v>
      </c>
    </row>
    <row r="3191" spans="1:12" x14ac:dyDescent="0.35">
      <c r="A3191" t="s">
        <v>155</v>
      </c>
      <c r="B3191" t="s">
        <v>193</v>
      </c>
      <c r="C3191" t="s">
        <v>194</v>
      </c>
      <c r="D3191">
        <f>VLOOKUP(мпф1[[#This Row],[Номенклатура]],[1]!Таблица213[[product_name]:[упаковка]],7,FALSE)</f>
        <v>730</v>
      </c>
      <c r="E3191" t="s">
        <v>45</v>
      </c>
      <c r="F3191" s="7">
        <v>98.179304105606377</v>
      </c>
      <c r="G3191" t="str">
        <f>VLOOKUP(мпф1[[#This Row],[артикул]],[1]!Таблица213[[code]:[упаковка]],4,FALSE)</f>
        <v>ОХЛ</v>
      </c>
      <c r="H3191" t="str">
        <f>VLOOKUP(мпф1[[#This Row],[артикул]],[1]!Таблица213[[code]:[упаковка]],5,FALSE)</f>
        <v>желудки</v>
      </c>
      <c r="I3191" s="7" cm="1">
        <f t="array" ref="I3191">INDEX('[1]прайс ЗПП'!$A$1:$D$1080,MATCH(1,(мпф1[[#This Row],[артикул]]='[1]прайс ЗПП'!$B$1:$B$1080)*(мпф1[[#This Row],[Source.Name.1]]='[1]прайс ЗПП'!$A$1:$A$1080),0),4)</f>
        <v>559.76910841056088</v>
      </c>
      <c r="J3191" s="7">
        <f>мпф1[[#This Row],[цена]]*мпф1[[#This Row],[объем]]</f>
        <v>54957.741523564604</v>
      </c>
      <c r="K3191" s="7">
        <v>97.38</v>
      </c>
      <c r="L3191" t="s">
        <v>187</v>
      </c>
    </row>
    <row r="3192" spans="1:12" x14ac:dyDescent="0.35">
      <c r="A3192" t="s">
        <v>155</v>
      </c>
      <c r="B3192" t="s">
        <v>193</v>
      </c>
      <c r="C3192" t="s">
        <v>194</v>
      </c>
      <c r="D3192">
        <f>VLOOKUP(мпф1[[#This Row],[Номенклатура]],[1]!Таблица213[[product_name]:[упаковка]],7,FALSE)</f>
        <v>731</v>
      </c>
      <c r="E3192" t="s">
        <v>81</v>
      </c>
      <c r="F3192" s="7">
        <v>1499.2565017979202</v>
      </c>
      <c r="G3192" t="str">
        <f>VLOOKUP(мпф1[[#This Row],[артикул]],[1]!Таблица213[[code]:[упаковка]],4,FALSE)</f>
        <v>ОХЛ</v>
      </c>
      <c r="H3192" t="str">
        <f>VLOOKUP(мпф1[[#This Row],[артикул]],[1]!Таблица213[[code]:[упаковка]],5,FALSE)</f>
        <v>желудки</v>
      </c>
      <c r="I3192" s="7" cm="1">
        <f t="array" ref="I3192">INDEX('[1]прайс ЗПП'!$A$1:$D$1080,MATCH(1,(мпф1[[#This Row],[артикул]]='[1]прайс ЗПП'!$B$1:$B$1080)*(мпф1[[#This Row],[Source.Name.1]]='[1]прайс ЗПП'!$A$1:$A$1080),0),4)</f>
        <v>537.9788826614074</v>
      </c>
      <c r="J3192" s="7">
        <f>мпф1[[#This Row],[цена]]*мпф1[[#This Row],[объем]]</f>
        <v>806568.33766009542</v>
      </c>
      <c r="K3192" s="7">
        <v>4266</v>
      </c>
      <c r="L3192" t="s">
        <v>187</v>
      </c>
    </row>
    <row r="3193" spans="1:12" x14ac:dyDescent="0.35">
      <c r="A3193" t="s">
        <v>155</v>
      </c>
      <c r="B3193" t="s">
        <v>193</v>
      </c>
      <c r="C3193" t="s">
        <v>194</v>
      </c>
      <c r="D3193">
        <f>VLOOKUP(мпф1[[#This Row],[Номенклатура]],[1]!Таблица213[[product_name]:[упаковка]],7,FALSE)</f>
        <v>732</v>
      </c>
      <c r="E3193" t="s">
        <v>47</v>
      </c>
      <c r="F3193" s="7">
        <v>299.86088663579773</v>
      </c>
      <c r="G3193" t="str">
        <f>VLOOKUP(мпф1[[#This Row],[артикул]],[1]!Таблица213[[code]:[упаковка]],4,FALSE)</f>
        <v>ОХЛ</v>
      </c>
      <c r="H3193" t="str">
        <f>VLOOKUP(мпф1[[#This Row],[артикул]],[1]!Таблица213[[code]:[упаковка]],5,FALSE)</f>
        <v>печень</v>
      </c>
      <c r="I3193" s="7" cm="1">
        <f t="array" ref="I3193">INDEX('[1]прайс ЗПП'!$A$1:$D$1080,MATCH(1,(мпф1[[#This Row],[артикул]]='[1]прайс ЗПП'!$B$1:$B$1080)*(мпф1[[#This Row],[Source.Name.1]]='[1]прайс ЗПП'!$A$1:$A$1080),0),4)</f>
        <v>535.64160138190721</v>
      </c>
      <c r="J3193" s="7">
        <f>мпф1[[#This Row],[цена]]*мпф1[[#This Row],[объем]]</f>
        <v>160617.96550939724</v>
      </c>
      <c r="K3193" s="7">
        <v>1016.175</v>
      </c>
      <c r="L3193" t="s">
        <v>187</v>
      </c>
    </row>
    <row r="3194" spans="1:12" x14ac:dyDescent="0.35">
      <c r="A3194" t="s">
        <v>155</v>
      </c>
      <c r="B3194" t="s">
        <v>193</v>
      </c>
      <c r="C3194" t="s">
        <v>194</v>
      </c>
      <c r="D3194">
        <f>VLOOKUP(мпф1[[#This Row],[Номенклатура]],[1]!Таблица213[[product_name]:[упаковка]],7,FALSE)</f>
        <v>733</v>
      </c>
      <c r="E3194" t="s">
        <v>82</v>
      </c>
      <c r="F3194" s="7">
        <v>7514.265413624873</v>
      </c>
      <c r="G3194" t="str">
        <f>VLOOKUP(мпф1[[#This Row],[артикул]],[1]!Таблица213[[code]:[упаковка]],4,FALSE)</f>
        <v>ОХЛ</v>
      </c>
      <c r="H3194" t="str">
        <f>VLOOKUP(мпф1[[#This Row],[артикул]],[1]!Таблица213[[code]:[упаковка]],5,FALSE)</f>
        <v>печень</v>
      </c>
      <c r="I3194" s="7" cm="1">
        <f t="array" ref="I3194">INDEX('[1]прайс ЗПП'!$A$1:$D$1080,MATCH(1,(мпф1[[#This Row],[артикул]]='[1]прайс ЗПП'!$B$1:$B$1080)*(мпф1[[#This Row],[Source.Name.1]]='[1]прайс ЗПП'!$A$1:$A$1080),0),4)</f>
        <v>512.18014320986754</v>
      </c>
      <c r="J3194" s="7">
        <f>мпф1[[#This Row],[цена]]*мпф1[[#This Row],[объем]]</f>
        <v>3848657.5356673421</v>
      </c>
      <c r="K3194" s="7">
        <v>507.40000000000003</v>
      </c>
      <c r="L3194" t="s">
        <v>187</v>
      </c>
    </row>
    <row r="3195" spans="1:12" x14ac:dyDescent="0.35">
      <c r="A3195" t="s">
        <v>155</v>
      </c>
      <c r="B3195" t="s">
        <v>193</v>
      </c>
      <c r="C3195" t="s">
        <v>194</v>
      </c>
      <c r="D3195">
        <f>VLOOKUP(мпф1[[#This Row],[Номенклатура]],[1]!Таблица213[[product_name]:[упаковка]],7,FALSE)</f>
        <v>734</v>
      </c>
      <c r="E3195" t="s">
        <v>49</v>
      </c>
      <c r="F3195" s="7">
        <v>293.98781645359986</v>
      </c>
      <c r="G3195" t="str">
        <f>VLOOKUP(мпф1[[#This Row],[артикул]],[1]!Таблица213[[code]:[упаковка]],4,FALSE)</f>
        <v>ОХЛ</v>
      </c>
      <c r="H3195" t="str">
        <f>VLOOKUP(мпф1[[#This Row],[артикул]],[1]!Таблица213[[code]:[упаковка]],5,FALSE)</f>
        <v>сердце</v>
      </c>
      <c r="I3195" s="7" cm="1">
        <f t="array" ref="I3195">INDEX('[1]прайс ЗПП'!$A$1:$D$1080,MATCH(1,(мпф1[[#This Row],[артикул]]='[1]прайс ЗПП'!$B$1:$B$1080)*(мпф1[[#This Row],[Source.Name.1]]='[1]прайс ЗПП'!$A$1:$A$1080),0),4)</f>
        <v>894.40519049368038</v>
      </c>
      <c r="J3195" s="7">
        <f>мпф1[[#This Row],[цена]]*мпф1[[#This Row],[объем]]</f>
        <v>262944.22897800314</v>
      </c>
      <c r="K3195" s="7">
        <v>2537</v>
      </c>
      <c r="L3195" t="s">
        <v>187</v>
      </c>
    </row>
    <row r="3196" spans="1:12" x14ac:dyDescent="0.35">
      <c r="A3196" t="s">
        <v>155</v>
      </c>
      <c r="B3196" t="s">
        <v>193</v>
      </c>
      <c r="C3196" t="s">
        <v>194</v>
      </c>
      <c r="D3196">
        <f>VLOOKUP(мпф1[[#This Row],[Номенклатура]],[1]!Таблица213[[product_name]:[упаковка]],7,FALSE)</f>
        <v>735</v>
      </c>
      <c r="E3196" s="22" t="s">
        <v>83</v>
      </c>
      <c r="F3196" s="7">
        <v>1157.3828523115471</v>
      </c>
      <c r="G3196" t="str">
        <f>VLOOKUP(мпф1[[#This Row],[артикул]],[1]!Таблица213[[code]:[упаковка]],4,FALSE)</f>
        <v>ОХЛ</v>
      </c>
      <c r="H3196" t="str">
        <f>VLOOKUP(мпф1[[#This Row],[артикул]],[1]!Таблица213[[code]:[упаковка]],5,FALSE)</f>
        <v>сердце</v>
      </c>
      <c r="I3196" s="7" cm="1">
        <f t="array" ref="I3196">INDEX('[1]прайс ЗПП'!$A$1:$D$1080,MATCH(1,(мпф1[[#This Row],[артикул]]='[1]прайс ЗПП'!$B$1:$B$1080)*(мпф1[[#This Row],[Source.Name.1]]='[1]прайс ЗПП'!$A$1:$A$1080),0),4)</f>
        <v>866.67806653221783</v>
      </c>
      <c r="J3196" s="7">
        <f>мпф1[[#This Row],[цена]]*мпф1[[#This Row],[объем]]</f>
        <v>1003078.3326789151</v>
      </c>
      <c r="K3196" s="7">
        <v>2034.9</v>
      </c>
      <c r="L3196" t="s">
        <v>187</v>
      </c>
    </row>
    <row r="3197" spans="1:12" x14ac:dyDescent="0.35">
      <c r="A3197" t="s">
        <v>155</v>
      </c>
      <c r="B3197" t="s">
        <v>193</v>
      </c>
      <c r="C3197" t="s">
        <v>194</v>
      </c>
      <c r="D3197">
        <f>VLOOKUP(мпф1[[#This Row],[Номенклатура]],[1]!Таблица213[[product_name]:[упаковка]],7,FALSE)</f>
        <v>204</v>
      </c>
      <c r="E3197" t="s">
        <v>84</v>
      </c>
      <c r="F3197" s="7">
        <v>2803.1144535189437</v>
      </c>
      <c r="G3197" t="str">
        <f>VLOOKUP(мпф1[[#This Row],[артикул]],[1]!Таблица213[[code]:[упаковка]],4,FALSE)</f>
        <v>ОХЛ</v>
      </c>
      <c r="H3197" t="str">
        <f>VLOOKUP(мпф1[[#This Row],[артикул]],[1]!Таблица213[[code]:[упаковка]],5,FALSE)</f>
        <v>крыло</v>
      </c>
      <c r="I3197" s="7" cm="1">
        <f t="array" ref="I3197">INDEX('[1]прайс ЗПП'!$A$1:$D$1080,MATCH(1,(мпф1[[#This Row],[артикул]]='[1]прайс ЗПП'!$B$1:$B$1080)*(мпф1[[#This Row],[Source.Name.1]]='[1]прайс ЗПП'!$A$1:$A$1080),0),4)</f>
        <v>843.22647535873307</v>
      </c>
      <c r="J3197" s="7">
        <f>мпф1[[#This Row],[цена]]*мпф1[[#This Row],[объем]]</f>
        <v>2363660.3206679001</v>
      </c>
      <c r="K3197" s="7">
        <v>809.53863509749306</v>
      </c>
      <c r="L3197" t="s">
        <v>187</v>
      </c>
    </row>
    <row r="3198" spans="1:12" x14ac:dyDescent="0.35">
      <c r="A3198" t="s">
        <v>155</v>
      </c>
      <c r="B3198" t="s">
        <v>193</v>
      </c>
      <c r="C3198" t="s">
        <v>194</v>
      </c>
      <c r="D3198">
        <f>VLOOKUP(мпф1[[#This Row],[Номенклатура]],[1]!Таблица213[[product_name]:[упаковка]],7,FALSE)</f>
        <v>959</v>
      </c>
      <c r="E3198" t="s">
        <v>85</v>
      </c>
      <c r="F3198" s="7">
        <v>2003.412562957966</v>
      </c>
      <c r="G3198" t="str">
        <f>VLOOKUP(мпф1[[#This Row],[артикул]],[1]!Таблица213[[code]:[упаковка]],4,FALSE)</f>
        <v>ОХЛ</v>
      </c>
      <c r="H3198" t="str">
        <f>VLOOKUP(мпф1[[#This Row],[артикул]],[1]!Таблица213[[code]:[упаковка]],5,FALSE)</f>
        <v>табак</v>
      </c>
      <c r="I3198" s="7" cm="1">
        <f t="array" ref="I3198">INDEX('[1]прайс ЗПП'!$A$1:$D$1080,MATCH(1,(мпф1[[#This Row],[артикул]]='[1]прайс ЗПП'!$B$1:$B$1080)*(мпф1[[#This Row],[Source.Name.1]]='[1]прайс ЗПП'!$A$1:$A$1080),0),4)</f>
        <v>675.98282243671781</v>
      </c>
      <c r="J3198" s="7">
        <f>мпф1[[#This Row],[цена]]*мпф1[[#This Row],[объем]]</f>
        <v>1354272.4788135046</v>
      </c>
      <c r="K3198" s="7">
        <v>1020.6</v>
      </c>
      <c r="L3198" t="s">
        <v>187</v>
      </c>
    </row>
    <row r="3199" spans="1:12" x14ac:dyDescent="0.35">
      <c r="A3199" t="s">
        <v>155</v>
      </c>
      <c r="B3199" t="s">
        <v>193</v>
      </c>
      <c r="C3199" t="s">
        <v>194</v>
      </c>
      <c r="D3199">
        <f>VLOOKUP(мпф1[[#This Row],[Номенклатура]],[1]!Таблица213[[product_name]:[упаковка]],7,FALSE)</f>
        <v>952</v>
      </c>
      <c r="E3199" t="s">
        <v>86</v>
      </c>
      <c r="F3199" s="7">
        <v>1207.218674708655</v>
      </c>
      <c r="G3199" t="str">
        <f>VLOOKUP(мпф1[[#This Row],[артикул]],[1]!Таблица213[[code]:[упаковка]],4,FALSE)</f>
        <v>ОХЛ</v>
      </c>
      <c r="H3199" t="str">
        <f>VLOOKUP(мпф1[[#This Row],[артикул]],[1]!Таблица213[[code]:[упаковка]],5,FALSE)</f>
        <v>голень</v>
      </c>
      <c r="I3199" s="7" cm="1">
        <f t="array" ref="I3199">INDEX('[1]прайс ЗПП'!$A$1:$D$1080,MATCH(1,(мпф1[[#This Row],[артикул]]='[1]прайс ЗПП'!$B$1:$B$1080)*(мпф1[[#This Row],[Source.Name.1]]='[1]прайс ЗПП'!$A$1:$A$1080),0),4)</f>
        <v>885.13782693265659</v>
      </c>
      <c r="J3199" s="7">
        <f>мпф1[[#This Row],[цена]]*мпф1[[#This Row],[объем]]</f>
        <v>1068554.9143641405</v>
      </c>
      <c r="K3199" s="7">
        <v>815.06857585464059</v>
      </c>
      <c r="L3199" t="s">
        <v>187</v>
      </c>
    </row>
    <row r="3200" spans="1:12" x14ac:dyDescent="0.35">
      <c r="A3200" t="s">
        <v>155</v>
      </c>
      <c r="B3200" t="s">
        <v>193</v>
      </c>
      <c r="C3200" t="s">
        <v>194</v>
      </c>
      <c r="D3200">
        <f>VLOOKUP(мпф1[[#This Row],[Номенклатура]],[1]!Таблица213[[product_name]:[упаковка]],7,FALSE)</f>
        <v>953</v>
      </c>
      <c r="E3200" t="s">
        <v>87</v>
      </c>
      <c r="F3200" s="7">
        <v>1002.5322614050872</v>
      </c>
      <c r="G3200" t="str">
        <f>VLOOKUP(мпф1[[#This Row],[артикул]],[1]!Таблица213[[code]:[упаковка]],4,FALSE)</f>
        <v>ОХЛ</v>
      </c>
      <c r="H3200" t="str">
        <f>VLOOKUP(мпф1[[#This Row],[артикул]],[1]!Таблица213[[code]:[упаковка]],5,FALSE)</f>
        <v>бедро</v>
      </c>
      <c r="I3200" s="7" cm="1">
        <f t="array" ref="I3200">INDEX('[1]прайс ЗПП'!$A$1:$D$1080,MATCH(1,(мпф1[[#This Row],[артикул]]='[1]прайс ЗПП'!$B$1:$B$1080)*(мпф1[[#This Row],[Source.Name.1]]='[1]прайс ЗПП'!$A$1:$A$1080),0),4)</f>
        <v>899.61834479020376</v>
      </c>
      <c r="J3200" s="7">
        <f>мпф1[[#This Row],[цена]]*мпф1[[#This Row],[объем]]</f>
        <v>901896.41360402445</v>
      </c>
      <c r="K3200" s="7">
        <v>866.25458032491372</v>
      </c>
      <c r="L3200" t="s">
        <v>187</v>
      </c>
    </row>
    <row r="3201" spans="1:12" x14ac:dyDescent="0.35">
      <c r="A3201" t="s">
        <v>155</v>
      </c>
      <c r="B3201" t="s">
        <v>193</v>
      </c>
      <c r="C3201" t="s">
        <v>194</v>
      </c>
      <c r="D3201">
        <f>VLOOKUP(мпф1[[#This Row],[Номенклатура]],[1]!Таблица213[[product_name]:[упаковка]],7,FALSE)</f>
        <v>958</v>
      </c>
      <c r="E3201" t="s">
        <v>58</v>
      </c>
      <c r="F3201" s="7">
        <v>2501.3885375472282</v>
      </c>
      <c r="G3201" t="str">
        <f>VLOOKUP(мпф1[[#This Row],[артикул]],[1]!Таблица213[[code]:[упаковка]],4,FALSE)</f>
        <v>ОХЛ</v>
      </c>
      <c r="H3201" t="str">
        <f>VLOOKUP(мпф1[[#This Row],[артикул]],[1]!Таблица213[[code]:[упаковка]],5,FALSE)</f>
        <v>табак</v>
      </c>
      <c r="I3201" s="7" cm="1">
        <f t="array" ref="I3201">INDEX('[1]прайс ЗПП'!$A$1:$D$1080,MATCH(1,(мпф1[[#This Row],[артикул]]='[1]прайс ЗПП'!$B$1:$B$1080)*(мпф1[[#This Row],[Source.Name.1]]='[1]прайс ЗПП'!$A$1:$A$1080),0),4)</f>
        <v>776.34084275862176</v>
      </c>
      <c r="J3201" s="7">
        <f>мпф1[[#This Row],[цена]]*мпф1[[#This Row],[объем]]</f>
        <v>1941930.0853061716</v>
      </c>
      <c r="K3201" s="7">
        <v>536.51062553920804</v>
      </c>
      <c r="L3201" t="s">
        <v>187</v>
      </c>
    </row>
    <row r="3202" spans="1:12" x14ac:dyDescent="0.35">
      <c r="A3202" t="s">
        <v>155</v>
      </c>
      <c r="B3202" t="s">
        <v>193</v>
      </c>
      <c r="C3202" t="s">
        <v>194</v>
      </c>
      <c r="D3202">
        <f>VLOOKUP(мпф1[[#This Row],[Номенклатура]],[1]!Таблица213[[product_name]:[упаковка]],7,FALSE)</f>
        <v>205</v>
      </c>
      <c r="E3202" t="s">
        <v>88</v>
      </c>
      <c r="F3202" s="7">
        <v>3610.7452925412476</v>
      </c>
      <c r="G3202" t="str">
        <f>VLOOKUP(мпф1[[#This Row],[артикул]],[1]!Таблица213[[code]:[упаковка]],4,FALSE)</f>
        <v>ОХЛ</v>
      </c>
      <c r="H3202" t="str">
        <f>VLOOKUP(мпф1[[#This Row],[артикул]],[1]!Таблица213[[code]:[упаковка]],5,FALSE)</f>
        <v>рагу</v>
      </c>
      <c r="I3202" s="7" cm="1">
        <f t="array" ref="I3202">INDEX('[1]прайс ЗПП'!$A$1:$D$1080,MATCH(1,(мпф1[[#This Row],[артикул]]='[1]прайс ЗПП'!$B$1:$B$1080)*(мпф1[[#This Row],[Source.Name.1]]='[1]прайс ЗПП'!$A$1:$A$1080),0),4)</f>
        <v>597.42619612066812</v>
      </c>
      <c r="J3202" s="7">
        <f>мпф1[[#This Row],[цена]]*мпф1[[#This Row],[объем]]</f>
        <v>2157153.8252835264</v>
      </c>
      <c r="K3202" s="7">
        <v>698.10889194564106</v>
      </c>
      <c r="L3202" t="s">
        <v>187</v>
      </c>
    </row>
    <row r="3203" spans="1:12" x14ac:dyDescent="0.35">
      <c r="A3203" t="s">
        <v>155</v>
      </c>
      <c r="B3203" t="s">
        <v>193</v>
      </c>
      <c r="C3203" t="s">
        <v>194</v>
      </c>
      <c r="D3203">
        <f>VLOOKUP(мпф1[[#This Row],[Номенклатура]],[1]!Таблица213[[product_name]:[упаковка]],7,FALSE)</f>
        <v>961</v>
      </c>
      <c r="E3203" t="s">
        <v>89</v>
      </c>
      <c r="F3203" s="7">
        <v>1005.417785573501</v>
      </c>
      <c r="G3203" t="str">
        <f>VLOOKUP(мпф1[[#This Row],[артикул]],[1]!Таблица213[[code]:[упаковка]],4,FALSE)</f>
        <v>ОХЛ</v>
      </c>
      <c r="H3203" t="str">
        <f>VLOOKUP(мпф1[[#This Row],[артикул]],[1]!Таблица213[[code]:[упаковка]],5,FALSE)</f>
        <v>табак</v>
      </c>
      <c r="I3203" s="7" cm="1">
        <f t="array" ref="I3203">INDEX('[1]прайс ЗПП'!$A$1:$D$1080,MATCH(1,(мпф1[[#This Row],[артикул]]='[1]прайс ЗПП'!$B$1:$B$1080)*(мпф1[[#This Row],[Source.Name.1]]='[1]прайс ЗПП'!$A$1:$A$1080),0),4)</f>
        <v>766.05944788232523</v>
      </c>
      <c r="J3203" s="7">
        <f>мпф1[[#This Row],[цена]]*мпф1[[#This Row],[объем]]</f>
        <v>770209.79370750615</v>
      </c>
      <c r="K3203" s="7">
        <v>699.60392579828715</v>
      </c>
      <c r="L3203" t="s">
        <v>187</v>
      </c>
    </row>
    <row r="3204" spans="1:12" x14ac:dyDescent="0.35">
      <c r="A3204" t="s">
        <v>155</v>
      </c>
      <c r="B3204" t="s">
        <v>193</v>
      </c>
      <c r="C3204" t="s">
        <v>194</v>
      </c>
      <c r="D3204">
        <f>VLOOKUP(мпф1[[#This Row],[Номенклатура]],[1]!Таблица213[[product_name]:[упаковка]],7,FALSE)</f>
        <v>1064</v>
      </c>
      <c r="E3204" t="s">
        <v>62</v>
      </c>
      <c r="F3204" s="7">
        <v>1503.6322738825288</v>
      </c>
      <c r="G3204" t="str">
        <f>VLOOKUP(мпф1[[#This Row],[артикул]],[1]!Таблица213[[code]:[упаковка]],4,FALSE)</f>
        <v>ОХЛ</v>
      </c>
      <c r="H3204" t="str">
        <f>VLOOKUP(мпф1[[#This Row],[артикул]],[1]!Таблица213[[code]:[упаковка]],5,FALSE)</f>
        <v>бедро</v>
      </c>
      <c r="I3204" s="7" cm="1">
        <f t="array" ref="I3204">INDEX('[1]прайс ЗПП'!$A$1:$D$1080,MATCH(1,(мпф1[[#This Row],[артикул]]='[1]прайс ЗПП'!$B$1:$B$1080)*(мпф1[[#This Row],[Source.Name.1]]='[1]прайс ЗПП'!$A$1:$A$1080),0),4)</f>
        <v>873.77285014644815</v>
      </c>
      <c r="J3204" s="7">
        <f>мпф1[[#This Row],[цена]]*мпф1[[#This Row],[объем]]</f>
        <v>1313833.0575225218</v>
      </c>
      <c r="K3204" s="7">
        <v>176.94486198919233</v>
      </c>
      <c r="L3204" t="s">
        <v>187</v>
      </c>
    </row>
    <row r="3205" spans="1:12" x14ac:dyDescent="0.35">
      <c r="A3205" t="s">
        <v>155</v>
      </c>
      <c r="B3205" t="s">
        <v>193</v>
      </c>
      <c r="C3205" t="s">
        <v>194</v>
      </c>
      <c r="D3205">
        <f>VLOOKUP(мпф1[[#This Row],[Номенклатура]],[1]!Таблица213[[product_name]:[упаковка]],7,FALSE)</f>
        <v>1065</v>
      </c>
      <c r="E3205" t="s">
        <v>64</v>
      </c>
      <c r="F3205" s="7">
        <v>500.68126941430461</v>
      </c>
      <c r="G3205" t="str">
        <f>VLOOKUP(мпф1[[#This Row],[артикул]],[1]!Таблица213[[code]:[упаковка]],4,FALSE)</f>
        <v>ОХЛ</v>
      </c>
      <c r="H3205" t="str">
        <f>VLOOKUP(мпф1[[#This Row],[артикул]],[1]!Таблица213[[code]:[упаковка]],5,FALSE)</f>
        <v>филе</v>
      </c>
      <c r="I3205" s="7" cm="1">
        <f t="array" ref="I3205">INDEX('[1]прайс ЗПП'!$A$1:$D$1080,MATCH(1,(мпф1[[#This Row],[артикул]]='[1]прайс ЗПП'!$B$1:$B$1080)*(мпф1[[#This Row],[Source.Name.1]]='[1]прайс ЗПП'!$A$1:$A$1080),0),4)</f>
        <v>1025.2025836915118</v>
      </c>
      <c r="J3205" s="7">
        <f>мпф1[[#This Row],[цена]]*мпф1[[#This Row],[объем]]</f>
        <v>513299.73100949096</v>
      </c>
      <c r="K3205" s="7">
        <v>1133.0735604675619</v>
      </c>
      <c r="L3205" t="s">
        <v>187</v>
      </c>
    </row>
    <row r="3206" spans="1:12" x14ac:dyDescent="0.35">
      <c r="A3206" t="s">
        <v>155</v>
      </c>
      <c r="B3206" t="s">
        <v>193</v>
      </c>
      <c r="C3206" t="s">
        <v>194</v>
      </c>
      <c r="D3206">
        <f>VLOOKUP(мпф1[[#This Row],[Номенклатура]],[1]!Таблица213[[product_name]:[упаковка]],7,FALSE)</f>
        <v>744</v>
      </c>
      <c r="E3206" t="s">
        <v>92</v>
      </c>
      <c r="F3206" s="7">
        <v>4011.7483117369152</v>
      </c>
      <c r="G3206" t="str">
        <f>VLOOKUP(мпф1[[#This Row],[артикул]],[1]!Таблица213[[code]:[упаковка]],4,FALSE)</f>
        <v>ОХЛ</v>
      </c>
      <c r="H3206" t="str">
        <f>VLOOKUP(мпф1[[#This Row],[артикул]],[1]!Таблица213[[code]:[упаковка]],5,FALSE)</f>
        <v>шея</v>
      </c>
      <c r="I3206" s="7" cm="1">
        <f t="array" ref="I3206">INDEX('[1]прайс ЗПП'!$A$1:$D$1080,MATCH(1,(мпф1[[#This Row],[артикул]]='[1]прайс ЗПП'!$B$1:$B$1080)*(мпф1[[#This Row],[Source.Name.1]]='[1]прайс ЗПП'!$A$1:$A$1080),0),4)</f>
        <v>337.37296197867943</v>
      </c>
      <c r="J3206" s="7">
        <f>мпф1[[#This Row],[цена]]*мпф1[[#This Row],[объем]]</f>
        <v>1353455.4106436498</v>
      </c>
      <c r="K3206" s="7">
        <v>179.97534710628895</v>
      </c>
      <c r="L3206" t="s">
        <v>187</v>
      </c>
    </row>
    <row r="3207" spans="1:12" x14ac:dyDescent="0.35">
      <c r="A3207" t="s">
        <v>155</v>
      </c>
      <c r="B3207" t="s">
        <v>195</v>
      </c>
      <c r="C3207" t="s">
        <v>194</v>
      </c>
      <c r="D3207">
        <f>VLOOKUP(мпф1[[#This Row],[Номенклатура]],[1]!Таблица213[[product_name]:[упаковка]],7,FALSE)</f>
        <v>701</v>
      </c>
      <c r="E3207" t="s">
        <v>26</v>
      </c>
      <c r="F3207" s="7">
        <v>53.229743189786582</v>
      </c>
      <c r="G3207" t="str">
        <f>VLOOKUP(мпф1[[#This Row],[артикул]],[1]!Таблица213[[code]:[упаковка]],4,FALSE)</f>
        <v>ОХЛ</v>
      </c>
      <c r="H3207" t="str">
        <f>VLOOKUP(мпф1[[#This Row],[артикул]],[1]!Таблица213[[code]:[упаковка]],5,FALSE)</f>
        <v>тушка</v>
      </c>
      <c r="I3207" s="7" cm="1">
        <f t="array" ref="I3207">INDEX('[1]прайс ЗПП'!$A$1:$D$1080,MATCH(1,(мпф1[[#This Row],[артикул]]='[1]прайс ЗПП'!$B$1:$B$1080)*(мпф1[[#This Row],[Source.Name.1]]='[1]прайс ЗПП'!$A$1:$A$1080),0),4)</f>
        <v>827.49575610860836</v>
      </c>
      <c r="J3207" s="7">
        <f>мпф1[[#This Row],[цена]]*мпф1[[#This Row],[объем]]</f>
        <v>44047.386588299494</v>
      </c>
      <c r="K3207" s="7">
        <v>3049.2</v>
      </c>
      <c r="L3207" t="s">
        <v>187</v>
      </c>
    </row>
    <row r="3208" spans="1:12" x14ac:dyDescent="0.35">
      <c r="A3208" t="s">
        <v>155</v>
      </c>
      <c r="B3208" t="s">
        <v>195</v>
      </c>
      <c r="C3208" t="s">
        <v>194</v>
      </c>
      <c r="D3208">
        <f>VLOOKUP(мпф1[[#This Row],[Номенклатура]],[1]!Таблица213[[product_name]:[упаковка]],7,FALSE)</f>
        <v>702</v>
      </c>
      <c r="E3208" t="s">
        <v>72</v>
      </c>
      <c r="F3208" s="7">
        <v>2506.2337418524517</v>
      </c>
      <c r="G3208" t="str">
        <f>VLOOKUP(мпф1[[#This Row],[артикул]],[1]!Таблица213[[code]:[упаковка]],4,FALSE)</f>
        <v>ОХЛ</v>
      </c>
      <c r="H3208" t="str">
        <f>VLOOKUP(мпф1[[#This Row],[артикул]],[1]!Таблица213[[code]:[упаковка]],5,FALSE)</f>
        <v>тушка</v>
      </c>
      <c r="I3208" s="7" cm="1">
        <f t="array" ref="I3208">INDEX('[1]прайс ЗПП'!$A$1:$D$1080,MATCH(1,(мпф1[[#This Row],[артикул]]='[1]прайс ЗПП'!$B$1:$B$1080)*(мпф1[[#This Row],[Source.Name.1]]='[1]прайс ЗПП'!$A$1:$A$1080),0),4)</f>
        <v>794.51687116053256</v>
      </c>
      <c r="J3208" s="7">
        <f>мпф1[[#This Row],[цена]]*мпф1[[#This Row],[объем]]</f>
        <v>1991244.9909735639</v>
      </c>
      <c r="K3208" s="7">
        <v>54</v>
      </c>
      <c r="L3208" t="s">
        <v>187</v>
      </c>
    </row>
    <row r="3209" spans="1:12" x14ac:dyDescent="0.35">
      <c r="A3209" t="s">
        <v>155</v>
      </c>
      <c r="B3209" t="s">
        <v>195</v>
      </c>
      <c r="C3209" t="s">
        <v>194</v>
      </c>
      <c r="D3209">
        <f>VLOOKUP(мпф1[[#This Row],[Номенклатура]],[1]!Таблица213[[product_name]:[упаковка]],7,FALSE)</f>
        <v>710</v>
      </c>
      <c r="E3209" t="s">
        <v>28</v>
      </c>
      <c r="F3209" s="7">
        <v>97.011206963386059</v>
      </c>
      <c r="G3209" t="str">
        <f>VLOOKUP(мпф1[[#This Row],[артикул]],[1]!Таблица213[[code]:[упаковка]],4,FALSE)</f>
        <v>ОХЛ</v>
      </c>
      <c r="H3209" t="str">
        <f>VLOOKUP(мпф1[[#This Row],[артикул]],[1]!Таблица213[[code]:[упаковка]],5,FALSE)</f>
        <v>бедро</v>
      </c>
      <c r="I3209" s="7" cm="1">
        <f t="array" ref="I3209">INDEX('[1]прайс ЗПП'!$A$1:$D$1080,MATCH(1,(мпф1[[#This Row],[артикул]]='[1]прайс ЗПП'!$B$1:$B$1080)*(мпф1[[#This Row],[Source.Name.1]]='[1]прайс ЗПП'!$A$1:$A$1080),0),4)</f>
        <v>844.27700752267799</v>
      </c>
      <c r="J3209" s="7">
        <f>мпф1[[#This Row],[цена]]*мпф1[[#This Row],[объем]]</f>
        <v>81904.331511210767</v>
      </c>
      <c r="K3209" s="7">
        <v>1830.6000000000001</v>
      </c>
      <c r="L3209" t="s">
        <v>187</v>
      </c>
    </row>
    <row r="3210" spans="1:12" x14ac:dyDescent="0.35">
      <c r="A3210" t="s">
        <v>155</v>
      </c>
      <c r="B3210" t="s">
        <v>195</v>
      </c>
      <c r="C3210" t="s">
        <v>194</v>
      </c>
      <c r="D3210">
        <f>VLOOKUP(мпф1[[#This Row],[Номенклатура]],[1]!Таблица213[[product_name]:[упаковка]],7,FALSE)</f>
        <v>711</v>
      </c>
      <c r="E3210" t="s">
        <v>73</v>
      </c>
      <c r="F3210" s="7">
        <v>5002.6495532943427</v>
      </c>
      <c r="G3210" t="str">
        <f>VLOOKUP(мпф1[[#This Row],[артикул]],[1]!Таблица213[[code]:[упаковка]],4,FALSE)</f>
        <v>ОХЛ</v>
      </c>
      <c r="H3210" t="str">
        <f>VLOOKUP(мпф1[[#This Row],[артикул]],[1]!Таблица213[[code]:[упаковка]],5,FALSE)</f>
        <v>бедро</v>
      </c>
      <c r="I3210" s="7" cm="1">
        <f t="array" ref="I3210">INDEX('[1]прайс ЗПП'!$A$1:$D$1080,MATCH(1,(мпф1[[#This Row],[артикул]]='[1]прайс ЗПП'!$B$1:$B$1080)*(мпф1[[#This Row],[Source.Name.1]]='[1]прайс ЗПП'!$A$1:$A$1080),0),4)</f>
        <v>811.17331490876199</v>
      </c>
      <c r="J3210" s="7">
        <f>мпф1[[#This Row],[цена]]*мпф1[[#This Row],[объем]]</f>
        <v>4058015.8214726094</v>
      </c>
      <c r="K3210" s="7">
        <v>98.415000000000006</v>
      </c>
      <c r="L3210" t="s">
        <v>187</v>
      </c>
    </row>
    <row r="3211" spans="1:12" x14ac:dyDescent="0.35">
      <c r="A3211" t="s">
        <v>155</v>
      </c>
      <c r="B3211" t="s">
        <v>195</v>
      </c>
      <c r="C3211" t="s">
        <v>194</v>
      </c>
      <c r="D3211">
        <f>VLOOKUP(мпф1[[#This Row],[Номенклатура]],[1]!Таблица213[[product_name]:[упаковка]],7,FALSE)</f>
        <v>712</v>
      </c>
      <c r="E3211" t="s">
        <v>30</v>
      </c>
      <c r="F3211" s="7">
        <v>49.350872088827131</v>
      </c>
      <c r="G3211" t="str">
        <f>VLOOKUP(мпф1[[#This Row],[артикул]],[1]!Таблица213[[code]:[упаковка]],4,FALSE)</f>
        <v>ОХЛ</v>
      </c>
      <c r="H3211" t="str">
        <f>VLOOKUP(мпф1[[#This Row],[артикул]],[1]!Таблица213[[code]:[упаковка]],5,FALSE)</f>
        <v>голень</v>
      </c>
      <c r="I3211" s="7" cm="1">
        <f t="array" ref="I3211">INDEX('[1]прайс ЗПП'!$A$1:$D$1080,MATCH(1,(мпф1[[#This Row],[артикул]]='[1]прайс ЗПП'!$B$1:$B$1080)*(мпф1[[#This Row],[Source.Name.1]]='[1]прайс ЗПП'!$A$1:$A$1080),0),4)</f>
        <v>877.88346360778246</v>
      </c>
      <c r="J3211" s="7">
        <f>мпф1[[#This Row],[цена]]*мпф1[[#This Row],[объем]]</f>
        <v>43324.314521404202</v>
      </c>
      <c r="K3211" s="7">
        <v>4525.68</v>
      </c>
      <c r="L3211" t="s">
        <v>187</v>
      </c>
    </row>
    <row r="3212" spans="1:12" x14ac:dyDescent="0.35">
      <c r="A3212" t="s">
        <v>155</v>
      </c>
      <c r="B3212" t="s">
        <v>195</v>
      </c>
      <c r="C3212" t="s">
        <v>194</v>
      </c>
      <c r="D3212">
        <f>VLOOKUP(мпф1[[#This Row],[Номенклатура]],[1]!Таблица213[[product_name]:[упаковка]],7,FALSE)</f>
        <v>713</v>
      </c>
      <c r="E3212" t="s">
        <v>74</v>
      </c>
      <c r="F3212" s="7">
        <v>3505.789745358144</v>
      </c>
      <c r="G3212" t="str">
        <f>VLOOKUP(мпф1[[#This Row],[артикул]],[1]!Таблица213[[code]:[упаковка]],4,FALSE)</f>
        <v>ОХЛ</v>
      </c>
      <c r="H3212" t="str">
        <f>VLOOKUP(мпф1[[#This Row],[артикул]],[1]!Таблица213[[code]:[упаковка]],5,FALSE)</f>
        <v>голень</v>
      </c>
      <c r="I3212" s="7" cm="1">
        <f t="array" ref="I3212">INDEX('[1]прайс ЗПП'!$A$1:$D$1080,MATCH(1,(мпф1[[#This Row],[артикул]]='[1]прайс ЗПП'!$B$1:$B$1080)*(мпф1[[#This Row],[Source.Name.1]]='[1]прайс ЗПП'!$A$1:$A$1080),0),4)</f>
        <v>842.56753579561121</v>
      </c>
      <c r="J3212" s="7">
        <f>мпф1[[#This Row],[цена]]*мпф1[[#This Row],[объем]]</f>
        <v>2953864.6267639347</v>
      </c>
      <c r="K3212" s="7">
        <v>50.064999999999998</v>
      </c>
      <c r="L3212" t="s">
        <v>187</v>
      </c>
    </row>
    <row r="3213" spans="1:12" x14ac:dyDescent="0.35">
      <c r="A3213" t="s">
        <v>155</v>
      </c>
      <c r="B3213" t="s">
        <v>195</v>
      </c>
      <c r="C3213" t="s">
        <v>194</v>
      </c>
      <c r="D3213">
        <f>VLOOKUP(мпф1[[#This Row],[Номенклатура]],[1]!Таблица213[[product_name]:[упаковка]],7,FALSE)</f>
        <v>714</v>
      </c>
      <c r="E3213" t="s">
        <v>32</v>
      </c>
      <c r="F3213" s="7">
        <v>50.563327350372276</v>
      </c>
      <c r="G3213" t="str">
        <f>VLOOKUP(мпф1[[#This Row],[артикул]],[1]!Таблица213[[code]:[упаковка]],4,FALSE)</f>
        <v>ОХЛ</v>
      </c>
      <c r="H3213" t="str">
        <f>VLOOKUP(мпф1[[#This Row],[артикул]],[1]!Таблица213[[code]:[упаковка]],5,FALSE)</f>
        <v>крыло</v>
      </c>
      <c r="I3213" s="7" cm="1">
        <f t="array" ref="I3213">INDEX('[1]прайс ЗПП'!$A$1:$D$1080,MATCH(1,(мпф1[[#This Row],[артикул]]='[1]прайс ЗПП'!$B$1:$B$1080)*(мпф1[[#This Row],[Source.Name.1]]='[1]прайс ЗПП'!$A$1:$A$1080),0),4)</f>
        <v>860.70844203270246</v>
      </c>
      <c r="J3213" s="7">
        <f>мпф1[[#This Row],[цена]]*мпф1[[#This Row],[объем]]</f>
        <v>43520.282707728453</v>
      </c>
      <c r="K3213" s="7">
        <v>2544.08</v>
      </c>
      <c r="L3213" t="s">
        <v>187</v>
      </c>
    </row>
    <row r="3214" spans="1:12" x14ac:dyDescent="0.35">
      <c r="A3214" t="s">
        <v>155</v>
      </c>
      <c r="B3214" t="s">
        <v>195</v>
      </c>
      <c r="C3214" t="s">
        <v>194</v>
      </c>
      <c r="D3214">
        <f>VLOOKUP(мпф1[[#This Row],[Номенклатура]],[1]!Таблица213[[product_name]:[упаковка]],7,FALSE)</f>
        <v>715</v>
      </c>
      <c r="E3214" t="s">
        <v>75</v>
      </c>
      <c r="F3214" s="7">
        <v>2502.0345065563688</v>
      </c>
      <c r="G3214" t="str">
        <f>VLOOKUP(мпф1[[#This Row],[артикул]],[1]!Таблица213[[code]:[упаковка]],4,FALSE)</f>
        <v>ОХЛ</v>
      </c>
      <c r="H3214" t="str">
        <f>VLOOKUP(мпф1[[#This Row],[артикул]],[1]!Таблица213[[code]:[упаковка]],5,FALSE)</f>
        <v>крыло</v>
      </c>
      <c r="I3214" s="7" cm="1">
        <f t="array" ref="I3214">INDEX('[1]прайс ЗПП'!$A$1:$D$1080,MATCH(1,(мпф1[[#This Row],[артикул]]='[1]прайс ЗПП'!$B$1:$B$1080)*(мпф1[[#This Row],[Source.Name.1]]='[1]прайс ЗПП'!$A$1:$A$1080),0),4)</f>
        <v>828.54324866696732</v>
      </c>
      <c r="J3214" s="7">
        <f>мпф1[[#This Row],[цена]]*мпф1[[#This Row],[объем]]</f>
        <v>2073043.7983390663</v>
      </c>
      <c r="K3214" s="7">
        <v>51.295000000000002</v>
      </c>
      <c r="L3214" t="s">
        <v>187</v>
      </c>
    </row>
    <row r="3215" spans="1:12" x14ac:dyDescent="0.35">
      <c r="A3215" t="s">
        <v>155</v>
      </c>
      <c r="B3215" t="s">
        <v>195</v>
      </c>
      <c r="C3215" t="s">
        <v>194</v>
      </c>
      <c r="D3215">
        <f>VLOOKUP(мпф1[[#This Row],[Номенклатура]],[1]!Таблица213[[product_name]:[упаковка]],7,FALSE)</f>
        <v>717</v>
      </c>
      <c r="E3215" t="s">
        <v>76</v>
      </c>
      <c r="F3215" s="7">
        <v>906.67995899936477</v>
      </c>
      <c r="G3215" t="str">
        <f>VLOOKUP(мпф1[[#This Row],[артикул]],[1]!Таблица213[[code]:[упаковка]],4,FALSE)</f>
        <v>ОХЛ</v>
      </c>
      <c r="H3215" t="str">
        <f>VLOOKUP(мпф1[[#This Row],[артикул]],[1]!Таблица213[[code]:[упаковка]],5,FALSE)</f>
        <v>четвертина</v>
      </c>
      <c r="I3215" s="7" cm="1">
        <f t="array" ref="I3215">INDEX('[1]прайс ЗПП'!$A$1:$D$1080,MATCH(1,(мпф1[[#This Row],[артикул]]='[1]прайс ЗПП'!$B$1:$B$1080)*(мпф1[[#This Row],[Source.Name.1]]='[1]прайс ЗПП'!$A$1:$A$1080),0),4)</f>
        <v>794.56394022937343</v>
      </c>
      <c r="J3215" s="7">
        <f>мпф1[[#This Row],[цена]]*мпф1[[#This Row],[объем]]</f>
        <v>720415.20074954198</v>
      </c>
      <c r="K3215" s="7">
        <v>2035.88</v>
      </c>
      <c r="L3215" t="s">
        <v>187</v>
      </c>
    </row>
    <row r="3216" spans="1:12" x14ac:dyDescent="0.35">
      <c r="A3216" t="s">
        <v>155</v>
      </c>
      <c r="B3216" t="s">
        <v>195</v>
      </c>
      <c r="C3216" t="s">
        <v>194</v>
      </c>
      <c r="D3216">
        <f>VLOOKUP(мпф1[[#This Row],[Номенклатура]],[1]!Таблица213[[product_name]:[упаковка]],7,FALSE)</f>
        <v>718</v>
      </c>
      <c r="E3216" t="s">
        <v>36</v>
      </c>
      <c r="F3216" s="7">
        <v>95.990970218915137</v>
      </c>
      <c r="G3216" t="str">
        <f>VLOOKUP(мпф1[[#This Row],[артикул]],[1]!Таблица213[[code]:[упаковка]],4,FALSE)</f>
        <v>ОХЛ</v>
      </c>
      <c r="H3216" t="str">
        <f>VLOOKUP(мпф1[[#This Row],[артикул]],[1]!Таблица213[[code]:[упаковка]],5,FALSE)</f>
        <v>филе</v>
      </c>
      <c r="I3216" s="7" cm="1">
        <f t="array" ref="I3216">INDEX('[1]прайс ЗПП'!$A$1:$D$1080,MATCH(1,(мпф1[[#This Row],[артикул]]='[1]прайс ЗПП'!$B$1:$B$1080)*(мпф1[[#This Row],[Source.Name.1]]='[1]прайс ЗПП'!$A$1:$A$1080),0),4)</f>
        <v>1113.7039279813557</v>
      </c>
      <c r="J3216" s="7">
        <f>мпф1[[#This Row],[цена]]*мпф1[[#This Row],[объем]]</f>
        <v>106905.52058354713</v>
      </c>
      <c r="K3216" s="7">
        <v>1020.6</v>
      </c>
      <c r="L3216" t="s">
        <v>187</v>
      </c>
    </row>
    <row r="3217" spans="1:12" x14ac:dyDescent="0.35">
      <c r="A3217" t="s">
        <v>155</v>
      </c>
      <c r="B3217" t="s">
        <v>195</v>
      </c>
      <c r="C3217" t="s">
        <v>194</v>
      </c>
      <c r="D3217">
        <f>VLOOKUP(мпф1[[#This Row],[Номенклатура]],[1]!Таблица213[[product_name]:[упаковка]],7,FALSE)</f>
        <v>719</v>
      </c>
      <c r="E3217" t="s">
        <v>77</v>
      </c>
      <c r="F3217" s="7">
        <v>5163.285089409299</v>
      </c>
      <c r="G3217" t="str">
        <f>VLOOKUP(мпф1[[#This Row],[артикул]],[1]!Таблица213[[code]:[упаковка]],4,FALSE)</f>
        <v>ОХЛ</v>
      </c>
      <c r="H3217" t="str">
        <f>VLOOKUP(мпф1[[#This Row],[артикул]],[1]!Таблица213[[code]:[упаковка]],5,FALSE)</f>
        <v>филе</v>
      </c>
      <c r="I3217" s="7" cm="1">
        <f t="array" ref="I3217">INDEX('[1]прайс ЗПП'!$A$1:$D$1080,MATCH(1,(мпф1[[#This Row],[артикул]]='[1]прайс ЗПП'!$B$1:$B$1080)*(мпф1[[#This Row],[Source.Name.1]]='[1]прайс ЗПП'!$A$1:$A$1080),0),4)</f>
        <v>1077.1223296090793</v>
      </c>
      <c r="J3217" s="7">
        <f>мпф1[[#This Row],[цена]]*мпф1[[#This Row],[объем]]</f>
        <v>5561489.6639403673</v>
      </c>
      <c r="K3217" s="7">
        <v>97.38</v>
      </c>
      <c r="L3217" t="s">
        <v>187</v>
      </c>
    </row>
    <row r="3218" spans="1:12" x14ac:dyDescent="0.35">
      <c r="A3218" t="s">
        <v>155</v>
      </c>
      <c r="B3218" t="s">
        <v>195</v>
      </c>
      <c r="C3218" t="s">
        <v>194</v>
      </c>
      <c r="D3218">
        <f>VLOOKUP(мпф1[[#This Row],[Номенклатура]],[1]!Таблица213[[product_name]:[упаковка]],7,FALSE)</f>
        <v>725</v>
      </c>
      <c r="E3218" t="s">
        <v>78</v>
      </c>
      <c r="F3218" s="7">
        <v>1495.8425283996826</v>
      </c>
      <c r="G3218" t="str">
        <f>VLOOKUP(мпф1[[#This Row],[артикул]],[1]!Таблица213[[code]:[упаковка]],4,FALSE)</f>
        <v>ОХЛ</v>
      </c>
      <c r="H3218" t="str">
        <f>VLOOKUP(мпф1[[#This Row],[артикул]],[1]!Таблица213[[code]:[упаковка]],5,FALSE)</f>
        <v>грудка</v>
      </c>
      <c r="I3218" s="7" cm="1">
        <f t="array" ref="I3218">INDEX('[1]прайс ЗПП'!$A$1:$D$1080,MATCH(1,(мпф1[[#This Row],[артикул]]='[1]прайс ЗПП'!$B$1:$B$1080)*(мпф1[[#This Row],[Source.Name.1]]='[1]прайс ЗПП'!$A$1:$A$1080),0),4)</f>
        <v>859.6442175498313</v>
      </c>
      <c r="J3218" s="7">
        <f>мпф1[[#This Row],[цена]]*мпф1[[#This Row],[объем]]</f>
        <v>1285892.3799039065</v>
      </c>
      <c r="K3218" s="7">
        <v>4266</v>
      </c>
      <c r="L3218" t="s">
        <v>187</v>
      </c>
    </row>
    <row r="3219" spans="1:12" x14ac:dyDescent="0.35">
      <c r="A3219" t="s">
        <v>155</v>
      </c>
      <c r="B3219" t="s">
        <v>195</v>
      </c>
      <c r="C3219" t="s">
        <v>194</v>
      </c>
      <c r="D3219">
        <f>VLOOKUP(мпф1[[#This Row],[Номенклатура]],[1]!Таблица213[[product_name]:[упаковка]],7,FALSE)</f>
        <v>29</v>
      </c>
      <c r="E3219" t="s">
        <v>79</v>
      </c>
      <c r="F3219" s="7">
        <v>802.58623898378221</v>
      </c>
      <c r="G3219" t="str">
        <f>VLOOKUP(мпф1[[#This Row],[артикул]],[1]!Таблица213[[code]:[упаковка]],4,FALSE)</f>
        <v>ОХЛ</v>
      </c>
      <c r="H3219" t="str">
        <f>VLOOKUP(мпф1[[#This Row],[артикул]],[1]!Таблица213[[code]:[упаковка]],5,FALSE)</f>
        <v>табак</v>
      </c>
      <c r="I3219" s="7" cm="1">
        <f t="array" ref="I3219">INDEX('[1]прайс ЗПП'!$A$1:$D$1080,MATCH(1,(мпф1[[#This Row],[артикул]]='[1]прайс ЗПП'!$B$1:$B$1080)*(мпф1[[#This Row],[Source.Name.1]]='[1]прайс ЗПП'!$A$1:$A$1080),0),4)</f>
        <v>752.41739844674464</v>
      </c>
      <c r="J3219" s="7">
        <f>мпф1[[#This Row],[цена]]*мпф1[[#This Row],[объем]]</f>
        <v>603879.84996533464</v>
      </c>
      <c r="K3219" s="7">
        <v>1016.175</v>
      </c>
      <c r="L3219" t="s">
        <v>187</v>
      </c>
    </row>
    <row r="3220" spans="1:12" x14ac:dyDescent="0.35">
      <c r="A3220" t="s">
        <v>155</v>
      </c>
      <c r="B3220" t="s">
        <v>195</v>
      </c>
      <c r="C3220" t="s">
        <v>194</v>
      </c>
      <c r="D3220">
        <f>VLOOKUP(мпф1[[#This Row],[Номенклатура]],[1]!Таблица213[[product_name]:[упаковка]],7,FALSE)</f>
        <v>30</v>
      </c>
      <c r="E3220" t="s">
        <v>80</v>
      </c>
      <c r="F3220" s="7">
        <v>2500.8121939349735</v>
      </c>
      <c r="G3220" t="str">
        <f>VLOOKUP(мпф1[[#This Row],[артикул]],[1]!Таблица213[[code]:[упаковка]],4,FALSE)</f>
        <v>ОХЛ</v>
      </c>
      <c r="H3220" t="str">
        <f>VLOOKUP(мпф1[[#This Row],[артикул]],[1]!Таблица213[[code]:[упаковка]],5,FALSE)</f>
        <v>рагу</v>
      </c>
      <c r="I3220" s="7" cm="1">
        <f t="array" ref="I3220">INDEX('[1]прайс ЗПП'!$A$1:$D$1080,MATCH(1,(мпф1[[#This Row],[артикул]]='[1]прайс ЗПП'!$B$1:$B$1080)*(мпф1[[#This Row],[Source.Name.1]]='[1]прайс ЗПП'!$A$1:$A$1080),0),4)</f>
        <v>707.52985307400411</v>
      </c>
      <c r="J3220" s="7">
        <f>мпф1[[#This Row],[цена]]*мпф1[[#This Row],[объем]]</f>
        <v>1769399.2841404898</v>
      </c>
      <c r="K3220" s="7">
        <v>507.40000000000003</v>
      </c>
      <c r="L3220" t="s">
        <v>187</v>
      </c>
    </row>
    <row r="3221" spans="1:12" x14ac:dyDescent="0.35">
      <c r="A3221" t="s">
        <v>155</v>
      </c>
      <c r="B3221" t="s">
        <v>195</v>
      </c>
      <c r="C3221" t="s">
        <v>194</v>
      </c>
      <c r="D3221">
        <f>VLOOKUP(мпф1[[#This Row],[Номенклатура]],[1]!Таблица213[[product_name]:[упаковка]],7,FALSE)</f>
        <v>781</v>
      </c>
      <c r="E3221" t="s">
        <v>188</v>
      </c>
      <c r="F3221" s="7">
        <v>2005.8741558684578</v>
      </c>
      <c r="G3221" t="str">
        <f>VLOOKUP(мпф1[[#This Row],[артикул]],[1]!Таблица213[[code]:[упаковка]],4,FALSE)</f>
        <v>ОХЛ</v>
      </c>
      <c r="H3221" t="str">
        <f>VLOOKUP(мпф1[[#This Row],[артикул]],[1]!Таблица213[[code]:[упаковка]],5,FALSE)</f>
        <v>спинка</v>
      </c>
      <c r="I3221" s="7" cm="1">
        <f t="array" ref="I3221">INDEX('[1]прайс ЗПП'!$A$1:$D$1080,MATCH(1,(мпф1[[#This Row],[артикул]]='[1]прайс ЗПП'!$B$1:$B$1080)*(мпф1[[#This Row],[Source.Name.1]]='[1]прайс ЗПП'!$A$1:$A$1080),0),4)</f>
        <v>362.24587868540624</v>
      </c>
      <c r="J3221" s="7">
        <f>мпф1[[#This Row],[цена]]*мпф1[[#This Row],[объем]]</f>
        <v>726619.64612491697</v>
      </c>
      <c r="K3221" s="7">
        <v>2537</v>
      </c>
      <c r="L3221" t="s">
        <v>187</v>
      </c>
    </row>
    <row r="3222" spans="1:12" x14ac:dyDescent="0.35">
      <c r="A3222" t="s">
        <v>155</v>
      </c>
      <c r="B3222" t="s">
        <v>195</v>
      </c>
      <c r="C3222" t="s">
        <v>194</v>
      </c>
      <c r="D3222">
        <f>VLOOKUP(мпф1[[#This Row],[Номенклатура]],[1]!Таблица213[[product_name]:[упаковка]],7,FALSE)</f>
        <v>731</v>
      </c>
      <c r="E3222" s="22" t="s">
        <v>81</v>
      </c>
      <c r="F3222" s="7">
        <v>1003.5345939453822</v>
      </c>
      <c r="G3222" t="str">
        <f>VLOOKUP(мпф1[[#This Row],[артикул]],[1]!Таблица213[[code]:[упаковка]],4,FALSE)</f>
        <v>ОХЛ</v>
      </c>
      <c r="H3222" t="str">
        <f>VLOOKUP(мпф1[[#This Row],[артикул]],[1]!Таблица213[[code]:[упаковка]],5,FALSE)</f>
        <v>желудки</v>
      </c>
      <c r="I3222" s="7" cm="1">
        <f t="array" ref="I3222">INDEX('[1]прайс ЗПП'!$A$1:$D$1080,MATCH(1,(мпф1[[#This Row],[артикул]]='[1]прайс ЗПП'!$B$1:$B$1080)*(мпф1[[#This Row],[Source.Name.1]]='[1]прайс ЗПП'!$A$1:$A$1080),0),4)</f>
        <v>537.9788826614074</v>
      </c>
      <c r="J3222" s="7">
        <f>мпф1[[#This Row],[цена]]*мпф1[[#This Row],[объем]]</f>
        <v>539880.41956280591</v>
      </c>
      <c r="K3222" s="7">
        <v>2034.9</v>
      </c>
      <c r="L3222" t="s">
        <v>187</v>
      </c>
    </row>
    <row r="3223" spans="1:12" x14ac:dyDescent="0.35">
      <c r="A3223" t="s">
        <v>155</v>
      </c>
      <c r="B3223" t="s">
        <v>195</v>
      </c>
      <c r="C3223" t="s">
        <v>194</v>
      </c>
      <c r="D3223">
        <f>VLOOKUP(мпф1[[#This Row],[Номенклатура]],[1]!Таблица213[[product_name]:[упаковка]],7,FALSE)</f>
        <v>733</v>
      </c>
      <c r="E3223" t="s">
        <v>82</v>
      </c>
      <c r="F3223" s="7">
        <v>1006.0421462869665</v>
      </c>
      <c r="G3223" t="str">
        <f>VLOOKUP(мпф1[[#This Row],[артикул]],[1]!Таблица213[[code]:[упаковка]],4,FALSE)</f>
        <v>ОХЛ</v>
      </c>
      <c r="H3223" t="str">
        <f>VLOOKUP(мпф1[[#This Row],[артикул]],[1]!Таблица213[[code]:[упаковка]],5,FALSE)</f>
        <v>печень</v>
      </c>
      <c r="I3223" s="7" cm="1">
        <f t="array" ref="I3223">INDEX('[1]прайс ЗПП'!$A$1:$D$1080,MATCH(1,(мпф1[[#This Row],[артикул]]='[1]прайс ЗПП'!$B$1:$B$1080)*(мпф1[[#This Row],[Source.Name.1]]='[1]прайс ЗПП'!$A$1:$A$1080),0),4)</f>
        <v>512.18014320986754</v>
      </c>
      <c r="J3223" s="7">
        <f>мпф1[[#This Row],[цена]]*мпф1[[#This Row],[объем]]</f>
        <v>515274.81056042103</v>
      </c>
      <c r="K3223" s="7">
        <v>809.53863509749306</v>
      </c>
      <c r="L3223" t="s">
        <v>187</v>
      </c>
    </row>
    <row r="3224" spans="1:12" x14ac:dyDescent="0.35">
      <c r="A3224" t="s">
        <v>155</v>
      </c>
      <c r="B3224" t="s">
        <v>195</v>
      </c>
      <c r="C3224" t="s">
        <v>194</v>
      </c>
      <c r="D3224">
        <f>VLOOKUP(мпф1[[#This Row],[Номенклатура]],[1]!Таблица213[[product_name]:[упаковка]],7,FALSE)</f>
        <v>735</v>
      </c>
      <c r="E3224" t="s">
        <v>83</v>
      </c>
      <c r="F3224" s="7">
        <v>968.42238662802947</v>
      </c>
      <c r="G3224" t="str">
        <f>VLOOKUP(мпф1[[#This Row],[артикул]],[1]!Таблица213[[code]:[упаковка]],4,FALSE)</f>
        <v>ОХЛ</v>
      </c>
      <c r="H3224" t="str">
        <f>VLOOKUP(мпф1[[#This Row],[артикул]],[1]!Таблица213[[code]:[упаковка]],5,FALSE)</f>
        <v>сердце</v>
      </c>
      <c r="I3224" s="7" cm="1">
        <f t="array" ref="I3224">INDEX('[1]прайс ЗПП'!$A$1:$D$1080,MATCH(1,(мпф1[[#This Row],[артикул]]='[1]прайс ЗПП'!$B$1:$B$1080)*(мпф1[[#This Row],[Source.Name.1]]='[1]прайс ЗПП'!$A$1:$A$1080),0),4)</f>
        <v>866.67806653221783</v>
      </c>
      <c r="J3224" s="7">
        <f>мпф1[[#This Row],[цена]]*мпф1[[#This Row],[объем]]</f>
        <v>839310.44162929652</v>
      </c>
      <c r="K3224" s="7">
        <v>1020.6</v>
      </c>
      <c r="L3224" t="s">
        <v>187</v>
      </c>
    </row>
    <row r="3225" spans="1:12" x14ac:dyDescent="0.35">
      <c r="A3225" t="s">
        <v>155</v>
      </c>
      <c r="B3225" t="s">
        <v>195</v>
      </c>
      <c r="C3225" t="s">
        <v>194</v>
      </c>
      <c r="D3225">
        <f>VLOOKUP(мпф1[[#This Row],[Номенклатура]],[1]!Таблица213[[product_name]:[упаковка]],7,FALSE)</f>
        <v>204</v>
      </c>
      <c r="E3225" t="s">
        <v>84</v>
      </c>
      <c r="F3225" s="7">
        <v>997.26187288654728</v>
      </c>
      <c r="G3225" t="str">
        <f>VLOOKUP(мпф1[[#This Row],[артикул]],[1]!Таблица213[[code]:[упаковка]],4,FALSE)</f>
        <v>ОХЛ</v>
      </c>
      <c r="H3225" t="str">
        <f>VLOOKUP(мпф1[[#This Row],[артикул]],[1]!Таблица213[[code]:[упаковка]],5,FALSE)</f>
        <v>крыло</v>
      </c>
      <c r="I3225" s="7" cm="1">
        <f t="array" ref="I3225">INDEX('[1]прайс ЗПП'!$A$1:$D$1080,MATCH(1,(мпф1[[#This Row],[артикул]]='[1]прайс ЗПП'!$B$1:$B$1080)*(мпф1[[#This Row],[Source.Name.1]]='[1]прайс ЗПП'!$A$1:$A$1080),0),4)</f>
        <v>843.22647535873307</v>
      </c>
      <c r="J3225" s="7">
        <f>мпф1[[#This Row],[цена]]*мпф1[[#This Row],[объем]]</f>
        <v>840917.61408377218</v>
      </c>
      <c r="K3225" s="7">
        <v>815.06857585464059</v>
      </c>
      <c r="L3225" t="s">
        <v>187</v>
      </c>
    </row>
    <row r="3226" spans="1:12" x14ac:dyDescent="0.35">
      <c r="A3226" t="s">
        <v>155</v>
      </c>
      <c r="B3226" t="s">
        <v>195</v>
      </c>
      <c r="C3226" t="s">
        <v>194</v>
      </c>
      <c r="D3226">
        <f>VLOOKUP(мпф1[[#This Row],[Номенклатура]],[1]!Таблица213[[product_name]:[упаковка]],7,FALSE)</f>
        <v>959</v>
      </c>
      <c r="E3226" t="s">
        <v>85</v>
      </c>
      <c r="F3226" s="7">
        <v>598.42193439004166</v>
      </c>
      <c r="G3226" t="str">
        <f>VLOOKUP(мпф1[[#This Row],[артикул]],[1]!Таблица213[[code]:[упаковка]],4,FALSE)</f>
        <v>ОХЛ</v>
      </c>
      <c r="H3226" t="str">
        <f>VLOOKUP(мпф1[[#This Row],[артикул]],[1]!Таблица213[[code]:[упаковка]],5,FALSE)</f>
        <v>табак</v>
      </c>
      <c r="I3226" s="7" cm="1">
        <f t="array" ref="I3226">INDEX('[1]прайс ЗПП'!$A$1:$D$1080,MATCH(1,(мпф1[[#This Row],[артикул]]='[1]прайс ЗПП'!$B$1:$B$1080)*(мпф1[[#This Row],[Source.Name.1]]='[1]прайс ЗПП'!$A$1:$A$1080),0),4)</f>
        <v>675.98282243671781</v>
      </c>
      <c r="J3226" s="7">
        <f>мпф1[[#This Row],[цена]]*мпф1[[#This Row],[объем]]</f>
        <v>404522.94821702072</v>
      </c>
      <c r="K3226" s="7">
        <v>866.25458032491372</v>
      </c>
      <c r="L3226" t="s">
        <v>187</v>
      </c>
    </row>
    <row r="3227" spans="1:12" x14ac:dyDescent="0.35">
      <c r="A3227" t="s">
        <v>155</v>
      </c>
      <c r="B3227" t="s">
        <v>195</v>
      </c>
      <c r="C3227" t="s">
        <v>194</v>
      </c>
      <c r="D3227">
        <f>VLOOKUP(мпф1[[#This Row],[Номенклатура]],[1]!Таблица213[[product_name]:[упаковка]],7,FALSE)</f>
        <v>952</v>
      </c>
      <c r="E3227" t="s">
        <v>86</v>
      </c>
      <c r="F3227" s="7">
        <v>597.51227334064754</v>
      </c>
      <c r="G3227" t="str">
        <f>VLOOKUP(мпф1[[#This Row],[артикул]],[1]!Таблица213[[code]:[упаковка]],4,FALSE)</f>
        <v>ОХЛ</v>
      </c>
      <c r="H3227" t="str">
        <f>VLOOKUP(мпф1[[#This Row],[артикул]],[1]!Таблица213[[code]:[упаковка]],5,FALSE)</f>
        <v>голень</v>
      </c>
      <c r="I3227" s="7" cm="1">
        <f t="array" ref="I3227">INDEX('[1]прайс ЗПП'!$A$1:$D$1080,MATCH(1,(мпф1[[#This Row],[артикул]]='[1]прайс ЗПП'!$B$1:$B$1080)*(мпф1[[#This Row],[Source.Name.1]]='[1]прайс ЗПП'!$A$1:$A$1080),0),4)</f>
        <v>885.13782693265659</v>
      </c>
      <c r="J3227" s="7">
        <f>мпф1[[#This Row],[цена]]*мпф1[[#This Row],[объем]]</f>
        <v>528880.71519033227</v>
      </c>
      <c r="K3227" s="7">
        <v>536.51062553920804</v>
      </c>
      <c r="L3227" t="s">
        <v>187</v>
      </c>
    </row>
    <row r="3228" spans="1:12" x14ac:dyDescent="0.35">
      <c r="A3228" t="s">
        <v>155</v>
      </c>
      <c r="B3228" t="s">
        <v>195</v>
      </c>
      <c r="C3228" t="s">
        <v>194</v>
      </c>
      <c r="D3228">
        <f>VLOOKUP(мпф1[[#This Row],[Номенклатура]],[1]!Таблица213[[product_name]:[упаковка]],7,FALSE)</f>
        <v>953</v>
      </c>
      <c r="E3228" t="s">
        <v>87</v>
      </c>
      <c r="F3228" s="7">
        <v>596.10026353815988</v>
      </c>
      <c r="G3228" t="str">
        <f>VLOOKUP(мпф1[[#This Row],[артикул]],[1]!Таблица213[[code]:[упаковка]],4,FALSE)</f>
        <v>ОХЛ</v>
      </c>
      <c r="H3228" t="str">
        <f>VLOOKUP(мпф1[[#This Row],[артикул]],[1]!Таблица213[[code]:[упаковка]],5,FALSE)</f>
        <v>бедро</v>
      </c>
      <c r="I3228" s="7" cm="1">
        <f t="array" ref="I3228">INDEX('[1]прайс ЗПП'!$A$1:$D$1080,MATCH(1,(мпф1[[#This Row],[артикул]]='[1]прайс ЗПП'!$B$1:$B$1080)*(мпф1[[#This Row],[Source.Name.1]]='[1]прайс ЗПП'!$A$1:$A$1080),0),4)</f>
        <v>899.61834479020376</v>
      </c>
      <c r="J3228" s="7">
        <f>мпф1[[#This Row],[цена]]*мпф1[[#This Row],[объем]]</f>
        <v>536262.73241320369</v>
      </c>
      <c r="K3228" s="7">
        <v>698.10889194564106</v>
      </c>
      <c r="L3228" t="s">
        <v>187</v>
      </c>
    </row>
    <row r="3229" spans="1:12" x14ac:dyDescent="0.35">
      <c r="A3229" t="s">
        <v>155</v>
      </c>
      <c r="B3229" t="s">
        <v>195</v>
      </c>
      <c r="C3229" t="s">
        <v>194</v>
      </c>
      <c r="D3229">
        <f>VLOOKUP(мпф1[[#This Row],[Номенклатура]],[1]!Таблица213[[product_name]:[упаковка]],7,FALSE)</f>
        <v>954</v>
      </c>
      <c r="E3229" t="s">
        <v>191</v>
      </c>
      <c r="F3229" s="7">
        <v>400.41316458212833</v>
      </c>
      <c r="G3229" t="str">
        <f>VLOOKUP(мпф1[[#This Row],[артикул]],[1]!Таблица213[[code]:[упаковка]],4,FALSE)</f>
        <v>ОХЛ</v>
      </c>
      <c r="H3229" t="str">
        <f>VLOOKUP(мпф1[[#This Row],[артикул]],[1]!Таблица213[[code]:[упаковка]],5,FALSE)</f>
        <v>филе</v>
      </c>
      <c r="I3229" s="7" cm="1">
        <f t="array" ref="I3229">INDEX('[1]прайс ЗПП'!$A$1:$D$1080,MATCH(1,(мпф1[[#This Row],[артикул]]='[1]прайс ЗПП'!$B$1:$B$1080)*(мпф1[[#This Row],[Source.Name.1]]='[1]прайс ЗПП'!$A$1:$A$1080),0),4)</f>
        <v>1086.9273637103529</v>
      </c>
      <c r="J3229" s="7">
        <f>мпф1[[#This Row],[цена]]*мпф1[[#This Row],[объем]]</f>
        <v>435220.02537417237</v>
      </c>
      <c r="K3229" s="7">
        <v>699.60392579828715</v>
      </c>
      <c r="L3229" t="s">
        <v>187</v>
      </c>
    </row>
    <row r="3230" spans="1:12" x14ac:dyDescent="0.35">
      <c r="A3230" t="s">
        <v>155</v>
      </c>
      <c r="B3230" t="s">
        <v>195</v>
      </c>
      <c r="C3230" t="s">
        <v>194</v>
      </c>
      <c r="D3230">
        <f>VLOOKUP(мпф1[[#This Row],[Номенклатура]],[1]!Таблица213[[product_name]:[упаковка]],7,FALSE)</f>
        <v>205</v>
      </c>
      <c r="E3230" t="s">
        <v>88</v>
      </c>
      <c r="F3230" s="7">
        <v>1998.5675050966317</v>
      </c>
      <c r="G3230" t="str">
        <f>VLOOKUP(мпф1[[#This Row],[артикул]],[1]!Таблица213[[code]:[упаковка]],4,FALSE)</f>
        <v>ОХЛ</v>
      </c>
      <c r="H3230" t="str">
        <f>VLOOKUP(мпф1[[#This Row],[артикул]],[1]!Таблица213[[code]:[упаковка]],5,FALSE)</f>
        <v>рагу</v>
      </c>
      <c r="I3230" s="7" cm="1">
        <f t="array" ref="I3230">INDEX('[1]прайс ЗПП'!$A$1:$D$1080,MATCH(1,(мпф1[[#This Row],[артикул]]='[1]прайс ЗПП'!$B$1:$B$1080)*(мпф1[[#This Row],[Source.Name.1]]='[1]прайс ЗПП'!$A$1:$A$1080),0),4)</f>
        <v>597.42619612066812</v>
      </c>
      <c r="J3230" s="7">
        <f>мпф1[[#This Row],[цена]]*мпф1[[#This Row],[объем]]</f>
        <v>1193996.5822602548</v>
      </c>
      <c r="K3230" s="7">
        <v>176.94486198919233</v>
      </c>
      <c r="L3230" t="s">
        <v>187</v>
      </c>
    </row>
    <row r="3231" spans="1:12" x14ac:dyDescent="0.35">
      <c r="A3231" t="s">
        <v>155</v>
      </c>
      <c r="B3231" t="s">
        <v>195</v>
      </c>
      <c r="C3231" t="s">
        <v>194</v>
      </c>
      <c r="D3231">
        <f>VLOOKUP(мпф1[[#This Row],[Номенклатура]],[1]!Таблица213[[product_name]:[упаковка]],7,FALSE)</f>
        <v>960</v>
      </c>
      <c r="E3231" t="s">
        <v>189</v>
      </c>
      <c r="F3231" s="7">
        <v>102.53588928050105</v>
      </c>
      <c r="G3231" t="str">
        <f>VLOOKUP(мпф1[[#This Row],[артикул]],[1]!Таблица213[[code]:[упаковка]],4,FALSE)</f>
        <v>ОХЛ</v>
      </c>
      <c r="H3231" t="str">
        <f>VLOOKUP(мпф1[[#This Row],[артикул]],[1]!Таблица213[[code]:[упаковка]],5,FALSE)</f>
        <v>крыло</v>
      </c>
      <c r="I3231" s="7" cm="1">
        <f t="array" ref="I3231">INDEX('[1]прайс ЗПП'!$A$1:$D$1080,MATCH(1,(мпф1[[#This Row],[артикул]]='[1]прайс ЗПП'!$B$1:$B$1080)*(мпф1[[#This Row],[Source.Name.1]]='[1]прайс ЗПП'!$A$1:$A$1080),0),4)</f>
        <v>852.65120549694507</v>
      </c>
      <c r="J3231" s="7">
        <f>мпф1[[#This Row],[цена]]*мпф1[[#This Row],[объем]]</f>
        <v>87427.349601720503</v>
      </c>
      <c r="K3231" s="7">
        <v>1133.0735604675619</v>
      </c>
      <c r="L3231" t="s">
        <v>187</v>
      </c>
    </row>
    <row r="3232" spans="1:12" x14ac:dyDescent="0.35">
      <c r="A3232" t="s">
        <v>155</v>
      </c>
      <c r="B3232" t="s">
        <v>195</v>
      </c>
      <c r="C3232" t="s">
        <v>194</v>
      </c>
      <c r="D3232">
        <f>VLOOKUP(мпф1[[#This Row],[Номенклатура]],[1]!Таблица213[[product_name]:[упаковка]],7,FALSE)</f>
        <v>744</v>
      </c>
      <c r="E3232" t="s">
        <v>92</v>
      </c>
      <c r="F3232" s="7">
        <v>3005.7061654499489</v>
      </c>
      <c r="G3232" t="str">
        <f>VLOOKUP(мпф1[[#This Row],[артикул]],[1]!Таблица213[[code]:[упаковка]],4,FALSE)</f>
        <v>ОХЛ</v>
      </c>
      <c r="H3232" t="str">
        <f>VLOOKUP(мпф1[[#This Row],[артикул]],[1]!Таблица213[[code]:[упаковка]],5,FALSE)</f>
        <v>шея</v>
      </c>
      <c r="I3232" s="7" cm="1">
        <f t="array" ref="I3232">INDEX('[1]прайс ЗПП'!$A$1:$D$1080,MATCH(1,(мпф1[[#This Row],[артикул]]='[1]прайс ЗПП'!$B$1:$B$1080)*(мпф1[[#This Row],[Source.Name.1]]='[1]прайс ЗПП'!$A$1:$A$1080),0),4)</f>
        <v>337.37296197867943</v>
      </c>
      <c r="J3232" s="7">
        <f>мпф1[[#This Row],[цена]]*мпф1[[#This Row],[объем]]</f>
        <v>1014043.991875428</v>
      </c>
      <c r="K3232" s="7">
        <v>179.97534710628895</v>
      </c>
      <c r="L3232" t="s">
        <v>187</v>
      </c>
    </row>
    <row r="3233" spans="1:12" x14ac:dyDescent="0.35">
      <c r="A3233" t="s">
        <v>155</v>
      </c>
      <c r="B3233" t="s">
        <v>196</v>
      </c>
      <c r="C3233" t="s">
        <v>194</v>
      </c>
      <c r="D3233">
        <f>VLOOKUP(мпф1[[#This Row],[Номенклатура]],[1]!Таблица213[[product_name]:[упаковка]],7,FALSE)</f>
        <v>701</v>
      </c>
      <c r="E3233" t="s">
        <v>26</v>
      </c>
      <c r="F3233" s="7">
        <v>53.229743189786582</v>
      </c>
      <c r="G3233" t="str">
        <f>VLOOKUP(мпф1[[#This Row],[артикул]],[1]!Таблица213[[code]:[упаковка]],4,FALSE)</f>
        <v>ОХЛ</v>
      </c>
      <c r="H3233" t="str">
        <f>VLOOKUP(мпф1[[#This Row],[артикул]],[1]!Таблица213[[code]:[упаковка]],5,FALSE)</f>
        <v>тушка</v>
      </c>
      <c r="I3233" s="7" cm="1">
        <f t="array" ref="I3233">INDEX('[1]прайс ЗПП'!$A$1:$D$1080,MATCH(1,(мпф1[[#This Row],[артикул]]='[1]прайс ЗПП'!$B$1:$B$1080)*(мпф1[[#This Row],[Source.Name.1]]='[1]прайс ЗПП'!$A$1:$A$1080),0),4)</f>
        <v>827.49575610860836</v>
      </c>
      <c r="J3233" s="7">
        <f>мпф1[[#This Row],[цена]]*мпф1[[#This Row],[объем]]</f>
        <v>44047.386588299494</v>
      </c>
      <c r="K3233" s="7">
        <v>3049.2</v>
      </c>
      <c r="L3233" t="s">
        <v>187</v>
      </c>
    </row>
    <row r="3234" spans="1:12" x14ac:dyDescent="0.35">
      <c r="A3234" t="s">
        <v>155</v>
      </c>
      <c r="B3234" t="s">
        <v>196</v>
      </c>
      <c r="C3234" t="s">
        <v>194</v>
      </c>
      <c r="D3234">
        <f>VLOOKUP(мпф1[[#This Row],[Номенклатура]],[1]!Таблица213[[product_name]:[упаковка]],7,FALSE)</f>
        <v>702</v>
      </c>
      <c r="E3234" t="s">
        <v>72</v>
      </c>
      <c r="F3234" s="7">
        <v>2506.2337418524517</v>
      </c>
      <c r="G3234" t="str">
        <f>VLOOKUP(мпф1[[#This Row],[артикул]],[1]!Таблица213[[code]:[упаковка]],4,FALSE)</f>
        <v>ОХЛ</v>
      </c>
      <c r="H3234" t="str">
        <f>VLOOKUP(мпф1[[#This Row],[артикул]],[1]!Таблица213[[code]:[упаковка]],5,FALSE)</f>
        <v>тушка</v>
      </c>
      <c r="I3234" s="7" cm="1">
        <f t="array" ref="I3234">INDEX('[1]прайс ЗПП'!$A$1:$D$1080,MATCH(1,(мпф1[[#This Row],[артикул]]='[1]прайс ЗПП'!$B$1:$B$1080)*(мпф1[[#This Row],[Source.Name.1]]='[1]прайс ЗПП'!$A$1:$A$1080),0),4)</f>
        <v>794.51687116053256</v>
      </c>
      <c r="J3234" s="7">
        <f>мпф1[[#This Row],[цена]]*мпф1[[#This Row],[объем]]</f>
        <v>1991244.9909735639</v>
      </c>
      <c r="K3234" s="7">
        <v>915.30000000000007</v>
      </c>
      <c r="L3234" t="s">
        <v>187</v>
      </c>
    </row>
    <row r="3235" spans="1:12" x14ac:dyDescent="0.35">
      <c r="A3235" t="s">
        <v>155</v>
      </c>
      <c r="B3235" t="s">
        <v>196</v>
      </c>
      <c r="C3235" t="s">
        <v>194</v>
      </c>
      <c r="D3235">
        <f>VLOOKUP(мпф1[[#This Row],[Номенклатура]],[1]!Таблица213[[product_name]:[упаковка]],7,FALSE)</f>
        <v>710</v>
      </c>
      <c r="E3235" t="s">
        <v>28</v>
      </c>
      <c r="F3235" s="7">
        <v>97.011206963386059</v>
      </c>
      <c r="G3235" t="str">
        <f>VLOOKUP(мпф1[[#This Row],[артикул]],[1]!Таблица213[[code]:[упаковка]],4,FALSE)</f>
        <v>ОХЛ</v>
      </c>
      <c r="H3235" t="str">
        <f>VLOOKUP(мпф1[[#This Row],[артикул]],[1]!Таблица213[[code]:[упаковка]],5,FALSE)</f>
        <v>бедро</v>
      </c>
      <c r="I3235" s="7" cm="1">
        <f t="array" ref="I3235">INDEX('[1]прайс ЗПП'!$A$1:$D$1080,MATCH(1,(мпф1[[#This Row],[артикул]]='[1]прайс ЗПП'!$B$1:$B$1080)*(мпф1[[#This Row],[Source.Name.1]]='[1]прайс ЗПП'!$A$1:$A$1080),0),4)</f>
        <v>844.27700752267799</v>
      </c>
      <c r="J3235" s="7">
        <f>мпф1[[#This Row],[цена]]*мпф1[[#This Row],[объем]]</f>
        <v>81904.331511210767</v>
      </c>
      <c r="K3235" s="7">
        <v>6605.4</v>
      </c>
      <c r="L3235" t="s">
        <v>187</v>
      </c>
    </row>
    <row r="3236" spans="1:12" x14ac:dyDescent="0.35">
      <c r="A3236" t="s">
        <v>155</v>
      </c>
      <c r="B3236" t="s">
        <v>196</v>
      </c>
      <c r="C3236" t="s">
        <v>194</v>
      </c>
      <c r="D3236">
        <f>VLOOKUP(мпф1[[#This Row],[Номенклатура]],[1]!Таблица213[[product_name]:[упаковка]],7,FALSE)</f>
        <v>711</v>
      </c>
      <c r="E3236" t="s">
        <v>73</v>
      </c>
      <c r="F3236" s="7">
        <v>5002.6495532943427</v>
      </c>
      <c r="G3236" t="str">
        <f>VLOOKUP(мпф1[[#This Row],[артикул]],[1]!Таблица213[[code]:[упаковка]],4,FALSE)</f>
        <v>ОХЛ</v>
      </c>
      <c r="H3236" t="str">
        <f>VLOOKUP(мпф1[[#This Row],[артикул]],[1]!Таблица213[[code]:[упаковка]],5,FALSE)</f>
        <v>бедро</v>
      </c>
      <c r="I3236" s="7" cm="1">
        <f t="array" ref="I3236">INDEX('[1]прайс ЗПП'!$A$1:$D$1080,MATCH(1,(мпф1[[#This Row],[артикул]]='[1]прайс ЗПП'!$B$1:$B$1080)*(мпф1[[#This Row],[Source.Name.1]]='[1]прайс ЗПП'!$A$1:$A$1080),0),4)</f>
        <v>811.17331490876199</v>
      </c>
      <c r="J3236" s="7">
        <f>мпф1[[#This Row],[цена]]*мпф1[[#This Row],[объем]]</f>
        <v>4058015.8214726094</v>
      </c>
      <c r="K3236" s="7">
        <v>2842.62</v>
      </c>
      <c r="L3236" t="s">
        <v>187</v>
      </c>
    </row>
    <row r="3237" spans="1:12" x14ac:dyDescent="0.35">
      <c r="A3237" t="s">
        <v>155</v>
      </c>
      <c r="B3237" t="s">
        <v>196</v>
      </c>
      <c r="C3237" t="s">
        <v>194</v>
      </c>
      <c r="D3237">
        <f>VLOOKUP(мпф1[[#This Row],[Номенклатура]],[1]!Таблица213[[product_name]:[упаковка]],7,FALSE)</f>
        <v>712</v>
      </c>
      <c r="E3237" t="s">
        <v>30</v>
      </c>
      <c r="F3237" s="7">
        <v>49.350872088827131</v>
      </c>
      <c r="G3237" t="str">
        <f>VLOOKUP(мпф1[[#This Row],[артикул]],[1]!Таблица213[[code]:[упаковка]],4,FALSE)</f>
        <v>ОХЛ</v>
      </c>
      <c r="H3237" t="str">
        <f>VLOOKUP(мпф1[[#This Row],[артикул]],[1]!Таблица213[[code]:[упаковка]],5,FALSE)</f>
        <v>голень</v>
      </c>
      <c r="I3237" s="7" cm="1">
        <f t="array" ref="I3237">INDEX('[1]прайс ЗПП'!$A$1:$D$1080,MATCH(1,(мпф1[[#This Row],[артикул]]='[1]прайс ЗПП'!$B$1:$B$1080)*(мпф1[[#This Row],[Source.Name.1]]='[1]прайс ЗПП'!$A$1:$A$1080),0),4)</f>
        <v>877.88346360778246</v>
      </c>
      <c r="J3237" s="7">
        <f>мпф1[[#This Row],[цена]]*мпф1[[#This Row],[объем]]</f>
        <v>43324.314521404202</v>
      </c>
      <c r="K3237" s="7">
        <v>2339.94</v>
      </c>
      <c r="L3237" t="s">
        <v>187</v>
      </c>
    </row>
    <row r="3238" spans="1:12" x14ac:dyDescent="0.35">
      <c r="A3238" t="s">
        <v>155</v>
      </c>
      <c r="B3238" t="s">
        <v>196</v>
      </c>
      <c r="C3238" t="s">
        <v>194</v>
      </c>
      <c r="D3238">
        <f>VLOOKUP(мпф1[[#This Row],[Номенклатура]],[1]!Таблица213[[product_name]:[упаковка]],7,FALSE)</f>
        <v>713</v>
      </c>
      <c r="E3238" t="s">
        <v>74</v>
      </c>
      <c r="F3238" s="7">
        <v>3505.789745358144</v>
      </c>
      <c r="G3238" t="str">
        <f>VLOOKUP(мпф1[[#This Row],[артикул]],[1]!Таблица213[[code]:[упаковка]],4,FALSE)</f>
        <v>ОХЛ</v>
      </c>
      <c r="H3238" t="str">
        <f>VLOOKUP(мпф1[[#This Row],[артикул]],[1]!Таблица213[[code]:[упаковка]],5,FALSE)</f>
        <v>голень</v>
      </c>
      <c r="I3238" s="7" cm="1">
        <f t="array" ref="I3238">INDEX('[1]прайс ЗПП'!$A$1:$D$1080,MATCH(1,(мпф1[[#This Row],[артикул]]='[1]прайс ЗПП'!$B$1:$B$1080)*(мпф1[[#This Row],[Source.Name.1]]='[1]прайс ЗПП'!$A$1:$A$1080),0),4)</f>
        <v>842.56753579561121</v>
      </c>
      <c r="J3238" s="7">
        <f>мпф1[[#This Row],[цена]]*мпф1[[#This Row],[объем]]</f>
        <v>2953864.6267639347</v>
      </c>
      <c r="K3238" s="7">
        <v>919.8</v>
      </c>
      <c r="L3238" t="s">
        <v>187</v>
      </c>
    </row>
    <row r="3239" spans="1:12" x14ac:dyDescent="0.35">
      <c r="A3239" t="s">
        <v>155</v>
      </c>
      <c r="B3239" t="s">
        <v>196</v>
      </c>
      <c r="C3239" t="s">
        <v>194</v>
      </c>
      <c r="D3239">
        <f>VLOOKUP(мпф1[[#This Row],[Номенклатура]],[1]!Таблица213[[product_name]:[упаковка]],7,FALSE)</f>
        <v>714</v>
      </c>
      <c r="E3239" t="s">
        <v>32</v>
      </c>
      <c r="F3239" s="7">
        <v>50.563327350372276</v>
      </c>
      <c r="G3239" t="str">
        <f>VLOOKUP(мпф1[[#This Row],[артикул]],[1]!Таблица213[[code]:[упаковка]],4,FALSE)</f>
        <v>ОХЛ</v>
      </c>
      <c r="H3239" t="str">
        <f>VLOOKUP(мпф1[[#This Row],[артикул]],[1]!Таблица213[[code]:[упаковка]],5,FALSE)</f>
        <v>крыло</v>
      </c>
      <c r="I3239" s="7" cm="1">
        <f t="array" ref="I3239">INDEX('[1]прайс ЗПП'!$A$1:$D$1080,MATCH(1,(мпф1[[#This Row],[артикул]]='[1]прайс ЗПП'!$B$1:$B$1080)*(мпф1[[#This Row],[Source.Name.1]]='[1]прайс ЗПП'!$A$1:$A$1080),0),4)</f>
        <v>860.70844203270246</v>
      </c>
      <c r="J3239" s="7">
        <f>мпф1[[#This Row],[цена]]*мпф1[[#This Row],[объем]]</f>
        <v>43520.282707728453</v>
      </c>
      <c r="K3239" s="7">
        <v>4063.5</v>
      </c>
      <c r="L3239" t="s">
        <v>187</v>
      </c>
    </row>
    <row r="3240" spans="1:12" x14ac:dyDescent="0.35">
      <c r="A3240" t="s">
        <v>155</v>
      </c>
      <c r="B3240" t="s">
        <v>196</v>
      </c>
      <c r="C3240" t="s">
        <v>194</v>
      </c>
      <c r="D3240">
        <f>VLOOKUP(мпф1[[#This Row],[Номенклатура]],[1]!Таблица213[[product_name]:[упаковка]],7,FALSE)</f>
        <v>715</v>
      </c>
      <c r="E3240" t="s">
        <v>75</v>
      </c>
      <c r="F3240" s="7">
        <v>2502.0345065563688</v>
      </c>
      <c r="G3240" t="str">
        <f>VLOOKUP(мпф1[[#This Row],[артикул]],[1]!Таблица213[[code]:[упаковка]],4,FALSE)</f>
        <v>ОХЛ</v>
      </c>
      <c r="H3240" t="str">
        <f>VLOOKUP(мпф1[[#This Row],[артикул]],[1]!Таблица213[[code]:[упаковка]],5,FALSE)</f>
        <v>крыло</v>
      </c>
      <c r="I3240" s="7" cm="1">
        <f t="array" ref="I3240">INDEX('[1]прайс ЗПП'!$A$1:$D$1080,MATCH(1,(мпф1[[#This Row],[артикул]]='[1]прайс ЗПП'!$B$1:$B$1080)*(мпф1[[#This Row],[Source.Name.1]]='[1]прайс ЗПП'!$A$1:$A$1080),0),4)</f>
        <v>828.54324866696732</v>
      </c>
      <c r="J3240" s="7">
        <f>мпф1[[#This Row],[цена]]*мпф1[[#This Row],[объем]]</f>
        <v>2073043.7983390663</v>
      </c>
      <c r="K3240" s="7">
        <v>1517.4879999999998</v>
      </c>
      <c r="L3240" t="s">
        <v>187</v>
      </c>
    </row>
    <row r="3241" spans="1:12" x14ac:dyDescent="0.35">
      <c r="A3241" t="s">
        <v>155</v>
      </c>
      <c r="B3241" t="s">
        <v>196</v>
      </c>
      <c r="C3241" t="s">
        <v>194</v>
      </c>
      <c r="D3241">
        <f>VLOOKUP(мпф1[[#This Row],[Номенклатура]],[1]!Таблица213[[product_name]:[упаковка]],7,FALSE)</f>
        <v>717</v>
      </c>
      <c r="E3241" t="s">
        <v>76</v>
      </c>
      <c r="F3241" s="7">
        <v>906.67995899936477</v>
      </c>
      <c r="G3241" t="str">
        <f>VLOOKUP(мпф1[[#This Row],[артикул]],[1]!Таблица213[[code]:[упаковка]],4,FALSE)</f>
        <v>ОХЛ</v>
      </c>
      <c r="H3241" t="str">
        <f>VLOOKUP(мпф1[[#This Row],[артикул]],[1]!Таблица213[[code]:[упаковка]],5,FALSE)</f>
        <v>четвертина</v>
      </c>
      <c r="I3241" s="7" cm="1">
        <f t="array" ref="I3241">INDEX('[1]прайс ЗПП'!$A$1:$D$1080,MATCH(1,(мпф1[[#This Row],[артикул]]='[1]прайс ЗПП'!$B$1:$B$1080)*(мпф1[[#This Row],[Source.Name.1]]='[1]прайс ЗПП'!$A$1:$A$1080),0),4)</f>
        <v>794.56394022937343</v>
      </c>
      <c r="J3241" s="7">
        <f>мпф1[[#This Row],[цена]]*мпф1[[#This Row],[объем]]</f>
        <v>720415.20074954198</v>
      </c>
      <c r="K3241" s="7">
        <v>613.6</v>
      </c>
      <c r="L3241" t="s">
        <v>187</v>
      </c>
    </row>
    <row r="3242" spans="1:12" x14ac:dyDescent="0.35">
      <c r="A3242" t="s">
        <v>155</v>
      </c>
      <c r="B3242" t="s">
        <v>196</v>
      </c>
      <c r="C3242" t="s">
        <v>194</v>
      </c>
      <c r="D3242">
        <f>VLOOKUP(мпф1[[#This Row],[Номенклатура]],[1]!Таблица213[[product_name]:[упаковка]],7,FALSE)</f>
        <v>718</v>
      </c>
      <c r="E3242" t="s">
        <v>36</v>
      </c>
      <c r="F3242" s="7">
        <v>95.990970218915137</v>
      </c>
      <c r="G3242" t="str">
        <f>VLOOKUP(мпф1[[#This Row],[артикул]],[1]!Таблица213[[code]:[упаковка]],4,FALSE)</f>
        <v>ОХЛ</v>
      </c>
      <c r="H3242" t="str">
        <f>VLOOKUP(мпф1[[#This Row],[артикул]],[1]!Таблица213[[code]:[упаковка]],5,FALSE)</f>
        <v>филе</v>
      </c>
      <c r="I3242" s="7" cm="1">
        <f t="array" ref="I3242">INDEX('[1]прайс ЗПП'!$A$1:$D$1080,MATCH(1,(мпф1[[#This Row],[артикул]]='[1]прайс ЗПП'!$B$1:$B$1080)*(мпф1[[#This Row],[Source.Name.1]]='[1]прайс ЗПП'!$A$1:$A$1080),0),4)</f>
        <v>1113.7039279813557</v>
      </c>
      <c r="J3242" s="7">
        <f>мпф1[[#This Row],[цена]]*мпф1[[#This Row],[объем]]</f>
        <v>106905.52058354713</v>
      </c>
      <c r="K3242" s="7">
        <v>1722.8000000000002</v>
      </c>
      <c r="L3242" t="s">
        <v>187</v>
      </c>
    </row>
    <row r="3243" spans="1:12" x14ac:dyDescent="0.35">
      <c r="A3243" t="s">
        <v>155</v>
      </c>
      <c r="B3243" t="s">
        <v>196</v>
      </c>
      <c r="C3243" t="s">
        <v>194</v>
      </c>
      <c r="D3243">
        <f>VLOOKUP(мпф1[[#This Row],[Номенклатура]],[1]!Таблица213[[product_name]:[упаковка]],7,FALSE)</f>
        <v>719</v>
      </c>
      <c r="E3243" s="22" t="s">
        <v>77</v>
      </c>
      <c r="F3243" s="7">
        <v>5163.285089409299</v>
      </c>
      <c r="G3243" t="str">
        <f>VLOOKUP(мпф1[[#This Row],[артикул]],[1]!Таблица213[[code]:[упаковка]],4,FALSE)</f>
        <v>ОХЛ</v>
      </c>
      <c r="H3243" t="str">
        <f>VLOOKUP(мпф1[[#This Row],[артикул]],[1]!Таблица213[[code]:[упаковка]],5,FALSE)</f>
        <v>филе</v>
      </c>
      <c r="I3243" s="7" cm="1">
        <f t="array" ref="I3243">INDEX('[1]прайс ЗПП'!$A$1:$D$1080,MATCH(1,(мпф1[[#This Row],[артикул]]='[1]прайс ЗПП'!$B$1:$B$1080)*(мпф1[[#This Row],[Source.Name.1]]='[1]прайс ЗПП'!$A$1:$A$1080),0),4)</f>
        <v>1077.1223296090793</v>
      </c>
      <c r="J3243" s="7">
        <f>мпф1[[#This Row],[цена]]*мпф1[[#This Row],[объем]]</f>
        <v>5561489.6639403673</v>
      </c>
      <c r="K3243" s="7">
        <v>1223.6000000000001</v>
      </c>
      <c r="L3243" t="s">
        <v>187</v>
      </c>
    </row>
    <row r="3244" spans="1:12" x14ac:dyDescent="0.35">
      <c r="A3244" t="s">
        <v>155</v>
      </c>
      <c r="B3244" t="s">
        <v>196</v>
      </c>
      <c r="C3244" t="s">
        <v>194</v>
      </c>
      <c r="D3244">
        <f>VLOOKUP(мпф1[[#This Row],[Номенклатура]],[1]!Таблица213[[product_name]:[упаковка]],7,FALSE)</f>
        <v>725</v>
      </c>
      <c r="E3244" t="s">
        <v>78</v>
      </c>
      <c r="F3244" s="7">
        <v>1495.8425283996826</v>
      </c>
      <c r="G3244" t="str">
        <f>VLOOKUP(мпф1[[#This Row],[артикул]],[1]!Таблица213[[code]:[упаковка]],4,FALSE)</f>
        <v>ОХЛ</v>
      </c>
      <c r="H3244" t="str">
        <f>VLOOKUP(мпф1[[#This Row],[артикул]],[1]!Таблица213[[code]:[упаковка]],5,FALSE)</f>
        <v>грудка</v>
      </c>
      <c r="I3244" s="7" cm="1">
        <f t="array" ref="I3244">INDEX('[1]прайс ЗПП'!$A$1:$D$1080,MATCH(1,(мпф1[[#This Row],[артикул]]='[1]прайс ЗПП'!$B$1:$B$1080)*(мпф1[[#This Row],[Source.Name.1]]='[1]прайс ЗПП'!$A$1:$A$1080),0),4)</f>
        <v>859.6442175498313</v>
      </c>
      <c r="J3244" s="7">
        <f>мпф1[[#This Row],[цена]]*мпф1[[#This Row],[объем]]</f>
        <v>1285892.3799039065</v>
      </c>
      <c r="K3244" s="7">
        <v>711.41273993416053</v>
      </c>
      <c r="L3244" t="s">
        <v>187</v>
      </c>
    </row>
    <row r="3245" spans="1:12" x14ac:dyDescent="0.35">
      <c r="A3245" t="s">
        <v>155</v>
      </c>
      <c r="B3245" t="s">
        <v>196</v>
      </c>
      <c r="C3245" t="s">
        <v>194</v>
      </c>
      <c r="D3245">
        <f>VLOOKUP(мпф1[[#This Row],[Номенклатура]],[1]!Таблица213[[product_name]:[упаковка]],7,FALSE)</f>
        <v>29</v>
      </c>
      <c r="E3245" t="s">
        <v>79</v>
      </c>
      <c r="F3245" s="7">
        <v>802.58623898378221</v>
      </c>
      <c r="G3245" t="str">
        <f>VLOOKUP(мпф1[[#This Row],[артикул]],[1]!Таблица213[[code]:[упаковка]],4,FALSE)</f>
        <v>ОХЛ</v>
      </c>
      <c r="H3245" t="str">
        <f>VLOOKUP(мпф1[[#This Row],[артикул]],[1]!Таблица213[[code]:[упаковка]],5,FALSE)</f>
        <v>табак</v>
      </c>
      <c r="I3245" s="7" cm="1">
        <f t="array" ref="I3245">INDEX('[1]прайс ЗПП'!$A$1:$D$1080,MATCH(1,(мпф1[[#This Row],[артикул]]='[1]прайс ЗПП'!$B$1:$B$1080)*(мпф1[[#This Row],[Source.Name.1]]='[1]прайс ЗПП'!$A$1:$A$1080),0),4)</f>
        <v>752.41739844674464</v>
      </c>
      <c r="J3245" s="7">
        <f>мпф1[[#This Row],[цена]]*мпф1[[#This Row],[объем]]</f>
        <v>603879.84996533464</v>
      </c>
      <c r="K3245" s="7">
        <v>705.6</v>
      </c>
      <c r="L3245" t="s">
        <v>187</v>
      </c>
    </row>
    <row r="3246" spans="1:12" x14ac:dyDescent="0.35">
      <c r="A3246" t="s">
        <v>155</v>
      </c>
      <c r="B3246" t="s">
        <v>196</v>
      </c>
      <c r="C3246" t="s">
        <v>194</v>
      </c>
      <c r="D3246">
        <f>VLOOKUP(мпф1[[#This Row],[Номенклатура]],[1]!Таблица213[[product_name]:[упаковка]],7,FALSE)</f>
        <v>30</v>
      </c>
      <c r="E3246" t="s">
        <v>80</v>
      </c>
      <c r="F3246" s="7">
        <v>2500.8121939349735</v>
      </c>
      <c r="G3246" t="str">
        <f>VLOOKUP(мпф1[[#This Row],[артикул]],[1]!Таблица213[[code]:[упаковка]],4,FALSE)</f>
        <v>ОХЛ</v>
      </c>
      <c r="H3246" t="str">
        <f>VLOOKUP(мпф1[[#This Row],[артикул]],[1]!Таблица213[[code]:[упаковка]],5,FALSE)</f>
        <v>рагу</v>
      </c>
      <c r="I3246" s="7" cm="1">
        <f t="array" ref="I3246">INDEX('[1]прайс ЗПП'!$A$1:$D$1080,MATCH(1,(мпф1[[#This Row],[артикул]]='[1]прайс ЗПП'!$B$1:$B$1080)*(мпф1[[#This Row],[Source.Name.1]]='[1]прайс ЗПП'!$A$1:$A$1080),0),4)</f>
        <v>707.52985307400411</v>
      </c>
      <c r="J3246" s="7">
        <f>мпф1[[#This Row],[цена]]*мпф1[[#This Row],[объем]]</f>
        <v>1769399.2841404898</v>
      </c>
      <c r="K3246" s="7">
        <v>605.12666995268773</v>
      </c>
      <c r="L3246" t="s">
        <v>187</v>
      </c>
    </row>
    <row r="3247" spans="1:12" x14ac:dyDescent="0.35">
      <c r="A3247" t="s">
        <v>155</v>
      </c>
      <c r="B3247" t="s">
        <v>196</v>
      </c>
      <c r="C3247" t="s">
        <v>194</v>
      </c>
      <c r="D3247">
        <f>VLOOKUP(мпф1[[#This Row],[Номенклатура]],[1]!Таблица213[[product_name]:[упаковка]],7,FALSE)</f>
        <v>781</v>
      </c>
      <c r="E3247" t="s">
        <v>188</v>
      </c>
      <c r="F3247" s="7">
        <v>2005.8741558684578</v>
      </c>
      <c r="G3247" t="str">
        <f>VLOOKUP(мпф1[[#This Row],[артикул]],[1]!Таблица213[[code]:[упаковка]],4,FALSE)</f>
        <v>ОХЛ</v>
      </c>
      <c r="H3247" t="str">
        <f>VLOOKUP(мпф1[[#This Row],[артикул]],[1]!Таблица213[[code]:[упаковка]],5,FALSE)</f>
        <v>спинка</v>
      </c>
      <c r="I3247" s="7" cm="1">
        <f t="array" ref="I3247">INDEX('[1]прайс ЗПП'!$A$1:$D$1080,MATCH(1,(мпф1[[#This Row],[артикул]]='[1]прайс ЗПП'!$B$1:$B$1080)*(мпф1[[#This Row],[Source.Name.1]]='[1]прайс ЗПП'!$A$1:$A$1080),0),4)</f>
        <v>362.24587868540624</v>
      </c>
      <c r="J3247" s="7">
        <f>мпф1[[#This Row],[цена]]*мпф1[[#This Row],[объем]]</f>
        <v>726619.64612491697</v>
      </c>
      <c r="K3247" s="7">
        <v>2177.3425937896473</v>
      </c>
      <c r="L3247" t="s">
        <v>187</v>
      </c>
    </row>
    <row r="3248" spans="1:12" x14ac:dyDescent="0.35">
      <c r="A3248" t="s">
        <v>155</v>
      </c>
      <c r="B3248" t="s">
        <v>196</v>
      </c>
      <c r="C3248" t="s">
        <v>194</v>
      </c>
      <c r="D3248">
        <f>VLOOKUP(мпф1[[#This Row],[Номенклатура]],[1]!Таблица213[[product_name]:[упаковка]],7,FALSE)</f>
        <v>731</v>
      </c>
      <c r="E3248" t="s">
        <v>81</v>
      </c>
      <c r="F3248" s="7">
        <v>1003.5345939453822</v>
      </c>
      <c r="G3248" t="str">
        <f>VLOOKUP(мпф1[[#This Row],[артикул]],[1]!Таблица213[[code]:[упаковка]],4,FALSE)</f>
        <v>ОХЛ</v>
      </c>
      <c r="H3248" t="str">
        <f>VLOOKUP(мпф1[[#This Row],[артикул]],[1]!Таблица213[[code]:[упаковка]],5,FALSE)</f>
        <v>желудки</v>
      </c>
      <c r="I3248" s="7" cm="1">
        <f t="array" ref="I3248">INDEX('[1]прайс ЗПП'!$A$1:$D$1080,MATCH(1,(мпф1[[#This Row],[артикул]]='[1]прайс ЗПП'!$B$1:$B$1080)*(мпф1[[#This Row],[Source.Name.1]]='[1]прайс ЗПП'!$A$1:$A$1080),0),4)</f>
        <v>537.9788826614074</v>
      </c>
      <c r="J3248" s="7">
        <f>мпф1[[#This Row],[цена]]*мпф1[[#This Row],[объем]]</f>
        <v>539880.41956280591</v>
      </c>
      <c r="K3248" s="7">
        <v>443.20442979325884</v>
      </c>
      <c r="L3248" t="s">
        <v>187</v>
      </c>
    </row>
    <row r="3249" spans="1:12" x14ac:dyDescent="0.35">
      <c r="A3249" t="s">
        <v>155</v>
      </c>
      <c r="B3249" t="s">
        <v>196</v>
      </c>
      <c r="C3249" t="s">
        <v>194</v>
      </c>
      <c r="D3249">
        <f>VLOOKUP(мпф1[[#This Row],[Номенклатура]],[1]!Таблица213[[product_name]:[упаковка]],7,FALSE)</f>
        <v>733</v>
      </c>
      <c r="E3249" t="s">
        <v>82</v>
      </c>
      <c r="F3249" s="7">
        <v>1006.0421462869665</v>
      </c>
      <c r="G3249" t="str">
        <f>VLOOKUP(мпф1[[#This Row],[артикул]],[1]!Таблица213[[code]:[упаковка]],4,FALSE)</f>
        <v>ОХЛ</v>
      </c>
      <c r="H3249" t="str">
        <f>VLOOKUP(мпф1[[#This Row],[артикул]],[1]!Таблица213[[code]:[упаковка]],5,FALSE)</f>
        <v>печень</v>
      </c>
      <c r="I3249" s="7" cm="1">
        <f t="array" ref="I3249">INDEX('[1]прайс ЗПП'!$A$1:$D$1080,MATCH(1,(мпф1[[#This Row],[артикул]]='[1]прайс ЗПП'!$B$1:$B$1080)*(мпф1[[#This Row],[Source.Name.1]]='[1]прайс ЗПП'!$A$1:$A$1080),0),4)</f>
        <v>512.18014320986754</v>
      </c>
      <c r="J3249" s="7">
        <f>мпф1[[#This Row],[цена]]*мпф1[[#This Row],[объем]]</f>
        <v>515274.81056042103</v>
      </c>
      <c r="K3249" s="7">
        <v>1565.4563031508317</v>
      </c>
      <c r="L3249" t="s">
        <v>187</v>
      </c>
    </row>
    <row r="3250" spans="1:12" x14ac:dyDescent="0.35">
      <c r="A3250" t="s">
        <v>155</v>
      </c>
      <c r="B3250" t="s">
        <v>196</v>
      </c>
      <c r="C3250" t="s">
        <v>194</v>
      </c>
      <c r="D3250">
        <f>VLOOKUP(мпф1[[#This Row],[Номенклатура]],[1]!Таблица213[[product_name]:[упаковка]],7,FALSE)</f>
        <v>735</v>
      </c>
      <c r="E3250" t="s">
        <v>83</v>
      </c>
      <c r="F3250" s="7">
        <v>968.42238662802947</v>
      </c>
      <c r="G3250" t="str">
        <f>VLOOKUP(мпф1[[#This Row],[артикул]],[1]!Таблица213[[code]:[упаковка]],4,FALSE)</f>
        <v>ОХЛ</v>
      </c>
      <c r="H3250" t="str">
        <f>VLOOKUP(мпф1[[#This Row],[артикул]],[1]!Таблица213[[code]:[упаковка]],5,FALSE)</f>
        <v>сердце</v>
      </c>
      <c r="I3250" s="7" cm="1">
        <f t="array" ref="I3250">INDEX('[1]прайс ЗПП'!$A$1:$D$1080,MATCH(1,(мпф1[[#This Row],[артикул]]='[1]прайс ЗПП'!$B$1:$B$1080)*(мпф1[[#This Row],[Source.Name.1]]='[1]прайс ЗПП'!$A$1:$A$1080),0),4)</f>
        <v>866.67806653221783</v>
      </c>
      <c r="J3250" s="7">
        <f>мпф1[[#This Row],[цена]]*мпф1[[#This Row],[объем]]</f>
        <v>839310.44162929652</v>
      </c>
      <c r="K3250" s="7">
        <v>1577.0732564605455</v>
      </c>
      <c r="L3250" t="s">
        <v>187</v>
      </c>
    </row>
    <row r="3251" spans="1:12" x14ac:dyDescent="0.35">
      <c r="A3251" t="s">
        <v>155</v>
      </c>
      <c r="B3251" t="s">
        <v>196</v>
      </c>
      <c r="C3251" t="s">
        <v>194</v>
      </c>
      <c r="D3251">
        <f>VLOOKUP(мпф1[[#This Row],[Номенклатура]],[1]!Таблица213[[product_name]:[упаковка]],7,FALSE)</f>
        <v>204</v>
      </c>
      <c r="E3251" t="s">
        <v>84</v>
      </c>
      <c r="F3251" s="7">
        <v>997.26187288654728</v>
      </c>
      <c r="G3251" t="str">
        <f>VLOOKUP(мпф1[[#This Row],[артикул]],[1]!Таблица213[[code]:[упаковка]],4,FALSE)</f>
        <v>ОХЛ</v>
      </c>
      <c r="H3251" t="str">
        <f>VLOOKUP(мпф1[[#This Row],[артикул]],[1]!Таблица213[[code]:[упаковка]],5,FALSE)</f>
        <v>крыло</v>
      </c>
      <c r="I3251" s="7" cm="1">
        <f t="array" ref="I3251">INDEX('[1]прайс ЗПП'!$A$1:$D$1080,MATCH(1,(мпф1[[#This Row],[артикул]]='[1]прайс ЗПП'!$B$1:$B$1080)*(мпф1[[#This Row],[Source.Name.1]]='[1]прайс ЗПП'!$A$1:$A$1080),0),4)</f>
        <v>843.22647535873307</v>
      </c>
      <c r="J3251" s="7">
        <f>мпф1[[#This Row],[цена]]*мпф1[[#This Row],[объем]]</f>
        <v>840917.61408377218</v>
      </c>
      <c r="K3251" s="7">
        <v>442.36215497298087</v>
      </c>
      <c r="L3251" t="s">
        <v>187</v>
      </c>
    </row>
    <row r="3252" spans="1:12" x14ac:dyDescent="0.35">
      <c r="A3252" t="s">
        <v>155</v>
      </c>
      <c r="B3252" t="s">
        <v>196</v>
      </c>
      <c r="C3252" t="s">
        <v>194</v>
      </c>
      <c r="D3252">
        <f>VLOOKUP(мпф1[[#This Row],[Номенклатура]],[1]!Таблица213[[product_name]:[упаковка]],7,FALSE)</f>
        <v>959</v>
      </c>
      <c r="E3252" t="s">
        <v>85</v>
      </c>
      <c r="F3252" s="7">
        <v>598.42193439004166</v>
      </c>
      <c r="G3252" t="str">
        <f>VLOOKUP(мпф1[[#This Row],[артикул]],[1]!Таблица213[[code]:[упаковка]],4,FALSE)</f>
        <v>ОХЛ</v>
      </c>
      <c r="H3252" t="str">
        <f>VLOOKUP(мпф1[[#This Row],[артикул]],[1]!Таблица213[[code]:[упаковка]],5,FALSE)</f>
        <v>табак</v>
      </c>
      <c r="I3252" s="7" cm="1">
        <f t="array" ref="I3252">INDEX('[1]прайс ЗПП'!$A$1:$D$1080,MATCH(1,(мпф1[[#This Row],[артикул]]='[1]прайс ЗПП'!$B$1:$B$1080)*(мпф1[[#This Row],[Source.Name.1]]='[1]прайс ЗПП'!$A$1:$A$1080),0),4)</f>
        <v>675.98282243671781</v>
      </c>
      <c r="J3252" s="7">
        <f>мпф1[[#This Row],[цена]]*мпф1[[#This Row],[объем]]</f>
        <v>404522.94821702072</v>
      </c>
      <c r="K3252" s="7">
        <v>982.66556571523074</v>
      </c>
      <c r="L3252" t="s">
        <v>187</v>
      </c>
    </row>
    <row r="3253" spans="1:12" x14ac:dyDescent="0.35">
      <c r="A3253" t="s">
        <v>155</v>
      </c>
      <c r="B3253" t="s">
        <v>196</v>
      </c>
      <c r="C3253" t="s">
        <v>194</v>
      </c>
      <c r="D3253">
        <f>VLOOKUP(мпф1[[#This Row],[Номенклатура]],[1]!Таблица213[[product_name]:[упаковка]],7,FALSE)</f>
        <v>952</v>
      </c>
      <c r="E3253" t="s">
        <v>86</v>
      </c>
      <c r="F3253" s="7">
        <v>597.51227334064754</v>
      </c>
      <c r="G3253" t="str">
        <f>VLOOKUP(мпф1[[#This Row],[артикул]],[1]!Таблица213[[code]:[упаковка]],4,FALSE)</f>
        <v>ОХЛ</v>
      </c>
      <c r="H3253" t="str">
        <f>VLOOKUP(мпф1[[#This Row],[артикул]],[1]!Таблица213[[code]:[упаковка]],5,FALSE)</f>
        <v>голень</v>
      </c>
      <c r="I3253" s="7" cm="1">
        <f t="array" ref="I3253">INDEX('[1]прайс ЗПП'!$A$1:$D$1080,MATCH(1,(мпф1[[#This Row],[артикул]]='[1]прайс ЗПП'!$B$1:$B$1080)*(мпф1[[#This Row],[Source.Name.1]]='[1]прайс ЗПП'!$A$1:$A$1080),0),4)</f>
        <v>885.13782693265659</v>
      </c>
      <c r="J3253" s="7">
        <f>мпф1[[#This Row],[цена]]*мпф1[[#This Row],[объем]]</f>
        <v>528880.71519033227</v>
      </c>
      <c r="K3253" s="7">
        <v>179.97534710628895</v>
      </c>
      <c r="L3253" t="s">
        <v>187</v>
      </c>
    </row>
    <row r="3254" spans="1:12" x14ac:dyDescent="0.35">
      <c r="A3254" t="s">
        <v>155</v>
      </c>
      <c r="B3254" t="s">
        <v>196</v>
      </c>
      <c r="C3254" t="s">
        <v>194</v>
      </c>
      <c r="D3254">
        <f>VLOOKUP(мпф1[[#This Row],[Номенклатура]],[1]!Таблица213[[product_name]:[упаковка]],7,FALSE)</f>
        <v>953</v>
      </c>
      <c r="E3254" t="s">
        <v>87</v>
      </c>
      <c r="F3254" s="7">
        <v>596.10026353815988</v>
      </c>
      <c r="G3254" t="str">
        <f>VLOOKUP(мпф1[[#This Row],[артикул]],[1]!Таблица213[[code]:[упаковка]],4,FALSE)</f>
        <v>ОХЛ</v>
      </c>
      <c r="H3254" t="str">
        <f>VLOOKUP(мпф1[[#This Row],[артикул]],[1]!Таблица213[[code]:[упаковка]],5,FALSE)</f>
        <v>бедро</v>
      </c>
      <c r="I3254" s="7" cm="1">
        <f t="array" ref="I3254">INDEX('[1]прайс ЗПП'!$A$1:$D$1080,MATCH(1,(мпф1[[#This Row],[артикул]]='[1]прайс ЗПП'!$B$1:$B$1080)*(мпф1[[#This Row],[Source.Name.1]]='[1]прайс ЗПП'!$A$1:$A$1080),0),4)</f>
        <v>899.61834479020376</v>
      </c>
      <c r="J3254" s="7">
        <f>мпф1[[#This Row],[цена]]*мпф1[[#This Row],[объем]]</f>
        <v>536262.73241320369</v>
      </c>
      <c r="K3254" s="7">
        <v>5077.8</v>
      </c>
      <c r="L3254" t="s">
        <v>187</v>
      </c>
    </row>
    <row r="3255" spans="1:12" x14ac:dyDescent="0.35">
      <c r="A3255" t="s">
        <v>155</v>
      </c>
      <c r="B3255" t="s">
        <v>196</v>
      </c>
      <c r="C3255" t="s">
        <v>194</v>
      </c>
      <c r="D3255">
        <f>VLOOKUP(мпф1[[#This Row],[Номенклатура]],[1]!Таблица213[[product_name]:[упаковка]],7,FALSE)</f>
        <v>954</v>
      </c>
      <c r="E3255" t="s">
        <v>191</v>
      </c>
      <c r="F3255" s="7">
        <v>400.41316458212833</v>
      </c>
      <c r="G3255" t="str">
        <f>VLOOKUP(мпф1[[#This Row],[артикул]],[1]!Таблица213[[code]:[упаковка]],4,FALSE)</f>
        <v>ОХЛ</v>
      </c>
      <c r="H3255" t="str">
        <f>VLOOKUP(мпф1[[#This Row],[артикул]],[1]!Таблица213[[code]:[упаковка]],5,FALSE)</f>
        <v>филе</v>
      </c>
      <c r="I3255" s="7" cm="1">
        <f t="array" ref="I3255">INDEX('[1]прайс ЗПП'!$A$1:$D$1080,MATCH(1,(мпф1[[#This Row],[артикул]]='[1]прайс ЗПП'!$B$1:$B$1080)*(мпф1[[#This Row],[Source.Name.1]]='[1]прайс ЗПП'!$A$1:$A$1080),0),4)</f>
        <v>1086.9273637103529</v>
      </c>
      <c r="J3255" s="7">
        <f>мпф1[[#This Row],[цена]]*мпф1[[#This Row],[объем]]</f>
        <v>435220.02537417237</v>
      </c>
      <c r="K3255" s="7">
        <v>813.6</v>
      </c>
      <c r="L3255" t="s">
        <v>187</v>
      </c>
    </row>
    <row r="3256" spans="1:12" x14ac:dyDescent="0.35">
      <c r="A3256" t="s">
        <v>155</v>
      </c>
      <c r="B3256" t="s">
        <v>196</v>
      </c>
      <c r="C3256" t="s">
        <v>194</v>
      </c>
      <c r="D3256">
        <f>VLOOKUP(мпф1[[#This Row],[Номенклатура]],[1]!Таблица213[[product_name]:[упаковка]],7,FALSE)</f>
        <v>205</v>
      </c>
      <c r="E3256" t="s">
        <v>88</v>
      </c>
      <c r="F3256" s="7">
        <v>1998.5675050966317</v>
      </c>
      <c r="G3256" t="str">
        <f>VLOOKUP(мпф1[[#This Row],[артикул]],[1]!Таблица213[[code]:[упаковка]],4,FALSE)</f>
        <v>ОХЛ</v>
      </c>
      <c r="H3256" t="str">
        <f>VLOOKUP(мпф1[[#This Row],[артикул]],[1]!Таблица213[[code]:[упаковка]],5,FALSE)</f>
        <v>рагу</v>
      </c>
      <c r="I3256" s="7" cm="1">
        <f t="array" ref="I3256">INDEX('[1]прайс ЗПП'!$A$1:$D$1080,MATCH(1,(мпф1[[#This Row],[артикул]]='[1]прайс ЗПП'!$B$1:$B$1080)*(мпф1[[#This Row],[Source.Name.1]]='[1]прайс ЗПП'!$A$1:$A$1080),0),4)</f>
        <v>597.42619612066812</v>
      </c>
      <c r="J3256" s="7">
        <f>мпф1[[#This Row],[цена]]*мпф1[[#This Row],[объем]]</f>
        <v>1193996.5822602548</v>
      </c>
      <c r="K3256" s="7">
        <v>2432.88</v>
      </c>
      <c r="L3256" t="s">
        <v>187</v>
      </c>
    </row>
    <row r="3257" spans="1:12" x14ac:dyDescent="0.35">
      <c r="A3257" t="s">
        <v>155</v>
      </c>
      <c r="B3257" t="s">
        <v>196</v>
      </c>
      <c r="C3257" t="s">
        <v>194</v>
      </c>
      <c r="D3257">
        <f>VLOOKUP(мпф1[[#This Row],[Номенклатура]],[1]!Таблица213[[product_name]:[упаковка]],7,FALSE)</f>
        <v>960</v>
      </c>
      <c r="E3257" t="s">
        <v>189</v>
      </c>
      <c r="F3257" s="7">
        <v>102.53588928050105</v>
      </c>
      <c r="G3257" t="str">
        <f>VLOOKUP(мпф1[[#This Row],[артикул]],[1]!Таблица213[[code]:[упаковка]],4,FALSE)</f>
        <v>ОХЛ</v>
      </c>
      <c r="H3257" t="str">
        <f>VLOOKUP(мпф1[[#This Row],[артикул]],[1]!Таблица213[[code]:[упаковка]],5,FALSE)</f>
        <v>крыло</v>
      </c>
      <c r="I3257" s="7" cm="1">
        <f t="array" ref="I3257">INDEX('[1]прайс ЗПП'!$A$1:$D$1080,MATCH(1,(мпф1[[#This Row],[артикул]]='[1]прайс ЗПП'!$B$1:$B$1080)*(мпф1[[#This Row],[Source.Name.1]]='[1]прайс ЗПП'!$A$1:$A$1080),0),4)</f>
        <v>852.65120549694507</v>
      </c>
      <c r="J3257" s="7">
        <f>мпф1[[#This Row],[цена]]*мпф1[[#This Row],[объем]]</f>
        <v>87427.349601720503</v>
      </c>
      <c r="K3257" s="7">
        <v>1830.18</v>
      </c>
      <c r="L3257" t="s">
        <v>187</v>
      </c>
    </row>
    <row r="3258" spans="1:12" x14ac:dyDescent="0.35">
      <c r="A3258" t="s">
        <v>155</v>
      </c>
      <c r="B3258" t="s">
        <v>196</v>
      </c>
      <c r="C3258" t="s">
        <v>194</v>
      </c>
      <c r="D3258">
        <f>VLOOKUP(мпф1[[#This Row],[Номенклатура]],[1]!Таблица213[[product_name]:[упаковка]],7,FALSE)</f>
        <v>744</v>
      </c>
      <c r="E3258" t="s">
        <v>92</v>
      </c>
      <c r="F3258" s="7">
        <v>3005.7061654499489</v>
      </c>
      <c r="G3258" t="str">
        <f>VLOOKUP(мпф1[[#This Row],[артикул]],[1]!Таблица213[[code]:[упаковка]],4,FALSE)</f>
        <v>ОХЛ</v>
      </c>
      <c r="H3258" t="str">
        <f>VLOOKUP(мпф1[[#This Row],[артикул]],[1]!Таблица213[[code]:[упаковка]],5,FALSE)</f>
        <v>шея</v>
      </c>
      <c r="I3258" s="7" cm="1">
        <f t="array" ref="I3258">INDEX('[1]прайс ЗПП'!$A$1:$D$1080,MATCH(1,(мпф1[[#This Row],[артикул]]='[1]прайс ЗПП'!$B$1:$B$1080)*(мпф1[[#This Row],[Source.Name.1]]='[1]прайс ЗПП'!$A$1:$A$1080),0),4)</f>
        <v>337.37296197867943</v>
      </c>
      <c r="J3258" s="7">
        <f>мпф1[[#This Row],[цена]]*мпф1[[#This Row],[объем]]</f>
        <v>1014043.991875428</v>
      </c>
      <c r="K3258" s="7">
        <v>1017.94</v>
      </c>
      <c r="L3258" t="s">
        <v>187</v>
      </c>
    </row>
    <row r="3259" spans="1:12" x14ac:dyDescent="0.35">
      <c r="A3259" t="s">
        <v>155</v>
      </c>
      <c r="B3259" t="s">
        <v>197</v>
      </c>
      <c r="C3259" t="s">
        <v>194</v>
      </c>
      <c r="D3259">
        <f>VLOOKUP(мпф1[[#This Row],[Номенклатура]],[1]!Таблица213[[product_name]:[упаковка]],7,FALSE)</f>
        <v>702</v>
      </c>
      <c r="E3259" t="s">
        <v>72</v>
      </c>
      <c r="F3259" s="7">
        <v>1503.740245111471</v>
      </c>
      <c r="G3259" t="str">
        <f>VLOOKUP(мпф1[[#This Row],[артикул]],[1]!Таблица213[[code]:[упаковка]],4,FALSE)</f>
        <v>ОХЛ</v>
      </c>
      <c r="H3259" t="str">
        <f>VLOOKUP(мпф1[[#This Row],[артикул]],[1]!Таблица213[[code]:[упаковка]],5,FALSE)</f>
        <v>тушка</v>
      </c>
      <c r="I3259" s="7" cm="1">
        <f t="array" ref="I3259">INDEX('[1]прайс ЗПП'!$A$1:$D$1080,MATCH(1,(мпф1[[#This Row],[артикул]]='[1]прайс ЗПП'!$B$1:$B$1080)*(мпф1[[#This Row],[Source.Name.1]]='[1]прайс ЗПП'!$A$1:$A$1080),0),4)</f>
        <v>794.51687116053256</v>
      </c>
      <c r="J3259" s="7">
        <f>мпф1[[#This Row],[цена]]*мпф1[[#This Row],[объем]]</f>
        <v>1194746.9945841383</v>
      </c>
      <c r="K3259" s="7">
        <v>201.6</v>
      </c>
      <c r="L3259" t="s">
        <v>187</v>
      </c>
    </row>
    <row r="3260" spans="1:12" x14ac:dyDescent="0.35">
      <c r="A3260" t="s">
        <v>155</v>
      </c>
      <c r="B3260" t="s">
        <v>197</v>
      </c>
      <c r="C3260" t="s">
        <v>194</v>
      </c>
      <c r="D3260">
        <f>VLOOKUP(мпф1[[#This Row],[Номенклатура]],[1]!Таблица213[[product_name]:[упаковка]],7,FALSE)</f>
        <v>711</v>
      </c>
      <c r="E3260" t="s">
        <v>73</v>
      </c>
      <c r="F3260" s="7">
        <v>6008.3368346267107</v>
      </c>
      <c r="G3260" t="str">
        <f>VLOOKUP(мпф1[[#This Row],[артикул]],[1]!Таблица213[[code]:[упаковка]],4,FALSE)</f>
        <v>ОХЛ</v>
      </c>
      <c r="H3260" t="str">
        <f>VLOOKUP(мпф1[[#This Row],[артикул]],[1]!Таблица213[[code]:[упаковка]],5,FALSE)</f>
        <v>бедро</v>
      </c>
      <c r="I3260" s="7" cm="1">
        <f t="array" ref="I3260">INDEX('[1]прайс ЗПП'!$A$1:$D$1080,MATCH(1,(мпф1[[#This Row],[артикул]]='[1]прайс ЗПП'!$B$1:$B$1080)*(мпф1[[#This Row],[Source.Name.1]]='[1]прайс ЗПП'!$A$1:$A$1080),0),4)</f>
        <v>811.17331490876199</v>
      </c>
      <c r="J3260" s="7">
        <f>мпф1[[#This Row],[цена]]*мпф1[[#This Row],[объем]]</f>
        <v>4873802.5072325673</v>
      </c>
      <c r="K3260" s="7">
        <v>2038.5</v>
      </c>
      <c r="L3260" t="s">
        <v>187</v>
      </c>
    </row>
    <row r="3261" spans="1:12" x14ac:dyDescent="0.35">
      <c r="A3261" t="s">
        <v>155</v>
      </c>
      <c r="B3261" t="s">
        <v>197</v>
      </c>
      <c r="C3261" t="s">
        <v>194</v>
      </c>
      <c r="D3261">
        <f>VLOOKUP(мпф1[[#This Row],[Номенклатура]],[1]!Таблица213[[product_name]:[упаковка]],7,FALSE)</f>
        <v>713</v>
      </c>
      <c r="E3261" t="s">
        <v>74</v>
      </c>
      <c r="F3261" s="7">
        <v>3006.7904750334451</v>
      </c>
      <c r="G3261" t="str">
        <f>VLOOKUP(мпф1[[#This Row],[артикул]],[1]!Таблица213[[code]:[упаковка]],4,FALSE)</f>
        <v>ОХЛ</v>
      </c>
      <c r="H3261" t="str">
        <f>VLOOKUP(мпф1[[#This Row],[артикул]],[1]!Таблица213[[code]:[упаковка]],5,FALSE)</f>
        <v>голень</v>
      </c>
      <c r="I3261" s="7" cm="1">
        <f t="array" ref="I3261">INDEX('[1]прайс ЗПП'!$A$1:$D$1080,MATCH(1,(мпф1[[#This Row],[артикул]]='[1]прайс ЗПП'!$B$1:$B$1080)*(мпф1[[#This Row],[Source.Name.1]]='[1]прайс ЗПП'!$A$1:$A$1080),0),4)</f>
        <v>842.56753579561121</v>
      </c>
      <c r="J3261" s="7">
        <f>мпф1[[#This Row],[цена]]*мпф1[[#This Row],[объем]]</f>
        <v>2533424.0412026453</v>
      </c>
      <c r="K3261" s="7">
        <v>406.46999999999997</v>
      </c>
      <c r="L3261" t="s">
        <v>187</v>
      </c>
    </row>
    <row r="3262" spans="1:12" x14ac:dyDescent="0.35">
      <c r="A3262" t="s">
        <v>155</v>
      </c>
      <c r="B3262" t="s">
        <v>197</v>
      </c>
      <c r="C3262" t="s">
        <v>194</v>
      </c>
      <c r="D3262">
        <f>VLOOKUP(мпф1[[#This Row],[Номенклатура]],[1]!Таблица213[[product_name]:[упаковка]],7,FALSE)</f>
        <v>715</v>
      </c>
      <c r="E3262" t="s">
        <v>75</v>
      </c>
      <c r="F3262" s="7">
        <v>2006.840177133754</v>
      </c>
      <c r="G3262" t="str">
        <f>VLOOKUP(мпф1[[#This Row],[артикул]],[1]!Таблица213[[code]:[упаковка]],4,FALSE)</f>
        <v>ОХЛ</v>
      </c>
      <c r="H3262" t="str">
        <f>VLOOKUP(мпф1[[#This Row],[артикул]],[1]!Таблица213[[code]:[упаковка]],5,FALSE)</f>
        <v>крыло</v>
      </c>
      <c r="I3262" s="7" cm="1">
        <f t="array" ref="I3262">INDEX('[1]прайс ЗПП'!$A$1:$D$1080,MATCH(1,(мпф1[[#This Row],[артикул]]='[1]прайс ЗПП'!$B$1:$B$1080)*(мпф1[[#This Row],[Source.Name.1]]='[1]прайс ЗПП'!$A$1:$A$1080),0),4)</f>
        <v>828.54324866696732</v>
      </c>
      <c r="J3262" s="7">
        <f>мпф1[[#This Row],[цена]]*мпф1[[#This Row],[объем]]</f>
        <v>1662753.8799177927</v>
      </c>
      <c r="K3262" s="7">
        <v>106.2</v>
      </c>
      <c r="L3262" t="s">
        <v>187</v>
      </c>
    </row>
    <row r="3263" spans="1:12" x14ac:dyDescent="0.35">
      <c r="A3263" t="s">
        <v>155</v>
      </c>
      <c r="B3263" t="s">
        <v>197</v>
      </c>
      <c r="C3263" t="s">
        <v>194</v>
      </c>
      <c r="D3263">
        <f>VLOOKUP(мпф1[[#This Row],[Номенклатура]],[1]!Таблица213[[product_name]:[упаковка]],7,FALSE)</f>
        <v>717</v>
      </c>
      <c r="E3263" t="s">
        <v>76</v>
      </c>
      <c r="F3263" s="7">
        <v>1204.7665208621697</v>
      </c>
      <c r="G3263" t="str">
        <f>VLOOKUP(мпф1[[#This Row],[артикул]],[1]!Таблица213[[code]:[упаковка]],4,FALSE)</f>
        <v>ОХЛ</v>
      </c>
      <c r="H3263" t="str">
        <f>VLOOKUP(мпф1[[#This Row],[артикул]],[1]!Таблица213[[code]:[упаковка]],5,FALSE)</f>
        <v>четвертина</v>
      </c>
      <c r="I3263" s="7" cm="1">
        <f t="array" ref="I3263">INDEX('[1]прайс ЗПП'!$A$1:$D$1080,MATCH(1,(мпф1[[#This Row],[артикул]]='[1]прайс ЗПП'!$B$1:$B$1080)*(мпф1[[#This Row],[Source.Name.1]]='[1]прайс ЗПП'!$A$1:$A$1080),0),4)</f>
        <v>794.56394022937343</v>
      </c>
      <c r="J3263" s="7">
        <f>мпф1[[#This Row],[цена]]*мпф1[[#This Row],[объем]]</f>
        <v>957264.03387267923</v>
      </c>
      <c r="K3263" s="7">
        <v>1014.8000000000001</v>
      </c>
      <c r="L3263" t="s">
        <v>187</v>
      </c>
    </row>
    <row r="3264" spans="1:12" x14ac:dyDescent="0.35">
      <c r="A3264" t="s">
        <v>155</v>
      </c>
      <c r="B3264" t="s">
        <v>197</v>
      </c>
      <c r="C3264" t="s">
        <v>194</v>
      </c>
      <c r="D3264">
        <f>VLOOKUP(мпф1[[#This Row],[Номенклатура]],[1]!Таблица213[[product_name]:[упаковка]],7,FALSE)</f>
        <v>719</v>
      </c>
      <c r="E3264" s="22" t="s">
        <v>77</v>
      </c>
      <c r="F3264" s="7">
        <v>5003.5958598399393</v>
      </c>
      <c r="G3264" t="str">
        <f>VLOOKUP(мпф1[[#This Row],[артикул]],[1]!Таблица213[[code]:[упаковка]],4,FALSE)</f>
        <v>ОХЛ</v>
      </c>
      <c r="H3264" t="str">
        <f>VLOOKUP(мпф1[[#This Row],[артикул]],[1]!Таблица213[[code]:[упаковка]],5,FALSE)</f>
        <v>филе</v>
      </c>
      <c r="I3264" s="7" cm="1">
        <f t="array" ref="I3264">INDEX('[1]прайс ЗПП'!$A$1:$D$1080,MATCH(1,(мпф1[[#This Row],[артикул]]='[1]прайс ЗПП'!$B$1:$B$1080)*(мпф1[[#This Row],[Source.Name.1]]='[1]прайс ЗПП'!$A$1:$A$1080),0),4)</f>
        <v>1077.1223296090793</v>
      </c>
      <c r="J3264" s="7">
        <f>мпф1[[#This Row],[цена]]*мпф1[[#This Row],[объем]]</f>
        <v>5389484.8289731396</v>
      </c>
      <c r="K3264" s="7">
        <v>611.80000000000007</v>
      </c>
      <c r="L3264" t="s">
        <v>187</v>
      </c>
    </row>
    <row r="3265" spans="1:12" x14ac:dyDescent="0.35">
      <c r="A3265" t="s">
        <v>155</v>
      </c>
      <c r="B3265" t="s">
        <v>197</v>
      </c>
      <c r="C3265" t="s">
        <v>194</v>
      </c>
      <c r="D3265">
        <f>VLOOKUP(мпф1[[#This Row],[Номенклатура]],[1]!Таблица213[[product_name]:[упаковка]],7,FALSE)</f>
        <v>725</v>
      </c>
      <c r="E3265" t="s">
        <v>78</v>
      </c>
      <c r="F3265" s="7">
        <v>1803.0244761960462</v>
      </c>
      <c r="G3265" t="str">
        <f>VLOOKUP(мпф1[[#This Row],[артикул]],[1]!Таблица213[[code]:[упаковка]],4,FALSE)</f>
        <v>ОХЛ</v>
      </c>
      <c r="H3265" t="str">
        <f>VLOOKUP(мпф1[[#This Row],[артикул]],[1]!Таблица213[[code]:[упаковка]],5,FALSE)</f>
        <v>грудка</v>
      </c>
      <c r="I3265" s="7" cm="1">
        <f t="array" ref="I3265">INDEX('[1]прайс ЗПП'!$A$1:$D$1080,MATCH(1,(мпф1[[#This Row],[артикул]]='[1]прайс ЗПП'!$B$1:$B$1080)*(мпф1[[#This Row],[Source.Name.1]]='[1]прайс ЗПП'!$A$1:$A$1080),0),4)</f>
        <v>859.6442175498313</v>
      </c>
      <c r="J3265" s="7">
        <f>мпф1[[#This Row],[цена]]*мпф1[[#This Row],[объем]]</f>
        <v>1549959.5650627445</v>
      </c>
      <c r="K3265" s="7">
        <v>404.76931754874653</v>
      </c>
      <c r="L3265" t="s">
        <v>187</v>
      </c>
    </row>
    <row r="3266" spans="1:12" x14ac:dyDescent="0.35">
      <c r="A3266" t="s">
        <v>155</v>
      </c>
      <c r="B3266" t="s">
        <v>197</v>
      </c>
      <c r="C3266" t="s">
        <v>194</v>
      </c>
      <c r="D3266">
        <f>VLOOKUP(мпф1[[#This Row],[Номенклатура]],[1]!Таблица213[[product_name]:[упаковка]],7,FALSE)</f>
        <v>29</v>
      </c>
      <c r="E3266" t="s">
        <v>79</v>
      </c>
      <c r="F3266" s="7">
        <v>500.1624387869947</v>
      </c>
      <c r="G3266" t="str">
        <f>VLOOKUP(мпф1[[#This Row],[артикул]],[1]!Таблица213[[code]:[упаковка]],4,FALSE)</f>
        <v>ОХЛ</v>
      </c>
      <c r="H3266" t="str">
        <f>VLOOKUP(мпф1[[#This Row],[артикул]],[1]!Таблица213[[code]:[упаковка]],5,FALSE)</f>
        <v>табак</v>
      </c>
      <c r="I3266" s="7" cm="1">
        <f t="array" ref="I3266">INDEX('[1]прайс ЗПП'!$A$1:$D$1080,MATCH(1,(мпф1[[#This Row],[артикул]]='[1]прайс ЗПП'!$B$1:$B$1080)*(мпф1[[#This Row],[Source.Name.1]]='[1]прайс ЗПП'!$A$1:$A$1080),0),4)</f>
        <v>752.41739844674464</v>
      </c>
      <c r="J3266" s="7">
        <f>мпф1[[#This Row],[цена]]*мпф1[[#This Row],[объем]]</f>
        <v>376330.92099288973</v>
      </c>
      <c r="K3266" s="7">
        <v>504</v>
      </c>
      <c r="L3266" t="s">
        <v>187</v>
      </c>
    </row>
    <row r="3267" spans="1:12" x14ac:dyDescent="0.35">
      <c r="A3267" t="s">
        <v>155</v>
      </c>
      <c r="B3267" t="s">
        <v>197</v>
      </c>
      <c r="C3267" t="s">
        <v>194</v>
      </c>
      <c r="D3267">
        <f>VLOOKUP(мпф1[[#This Row],[Номенклатура]],[1]!Таблица213[[product_name]:[упаковка]],7,FALSE)</f>
        <v>30</v>
      </c>
      <c r="E3267" t="s">
        <v>80</v>
      </c>
      <c r="F3267" s="7">
        <v>3000.9746327219682</v>
      </c>
      <c r="G3267" t="str">
        <f>VLOOKUP(мпф1[[#This Row],[артикул]],[1]!Таблица213[[code]:[упаковка]],4,FALSE)</f>
        <v>ОХЛ</v>
      </c>
      <c r="H3267" t="str">
        <f>VLOOKUP(мпф1[[#This Row],[артикул]],[1]!Таблица213[[code]:[упаковка]],5,FALSE)</f>
        <v>рагу</v>
      </c>
      <c r="I3267" s="7" cm="1">
        <f t="array" ref="I3267">INDEX('[1]прайс ЗПП'!$A$1:$D$1080,MATCH(1,(мпф1[[#This Row],[артикул]]='[1]прайс ЗПП'!$B$1:$B$1080)*(мпф1[[#This Row],[Source.Name.1]]='[1]прайс ЗПП'!$A$1:$A$1080),0),4)</f>
        <v>707.52985307400411</v>
      </c>
      <c r="J3267" s="7">
        <f>мпф1[[#This Row],[цена]]*мпф1[[#This Row],[объем]]</f>
        <v>2123279.1409685877</v>
      </c>
      <c r="K3267" s="7">
        <v>407.53428792732029</v>
      </c>
      <c r="L3267" t="s">
        <v>187</v>
      </c>
    </row>
    <row r="3268" spans="1:12" x14ac:dyDescent="0.35">
      <c r="A3268" t="s">
        <v>155</v>
      </c>
      <c r="B3268" t="s">
        <v>197</v>
      </c>
      <c r="C3268" t="s">
        <v>194</v>
      </c>
      <c r="D3268">
        <f>VLOOKUP(мпф1[[#This Row],[Номенклатура]],[1]!Таблица213[[product_name]:[упаковка]],7,FALSE)</f>
        <v>781</v>
      </c>
      <c r="E3268" t="s">
        <v>188</v>
      </c>
      <c r="F3268" s="7">
        <v>2005.8741558684578</v>
      </c>
      <c r="G3268" t="str">
        <f>VLOOKUP(мпф1[[#This Row],[артикул]],[1]!Таблица213[[code]:[упаковка]],4,FALSE)</f>
        <v>ОХЛ</v>
      </c>
      <c r="H3268" t="str">
        <f>VLOOKUP(мпф1[[#This Row],[артикул]],[1]!Таблица213[[code]:[упаковка]],5,FALSE)</f>
        <v>спинка</v>
      </c>
      <c r="I3268" s="7" cm="1">
        <f t="array" ref="I3268">INDEX('[1]прайс ЗПП'!$A$1:$D$1080,MATCH(1,(мпф1[[#This Row],[артикул]]='[1]прайс ЗПП'!$B$1:$B$1080)*(мпф1[[#This Row],[Source.Name.1]]='[1]прайс ЗПП'!$A$1:$A$1080),0),4)</f>
        <v>362.24587868540624</v>
      </c>
      <c r="J3268" s="7">
        <f>мпф1[[#This Row],[цена]]*мпф1[[#This Row],[объем]]</f>
        <v>726619.64612491697</v>
      </c>
      <c r="K3268" s="7">
        <v>784.31157948336772</v>
      </c>
      <c r="L3268" t="s">
        <v>187</v>
      </c>
    </row>
    <row r="3269" spans="1:12" x14ac:dyDescent="0.35">
      <c r="A3269" t="s">
        <v>155</v>
      </c>
      <c r="B3269" t="s">
        <v>197</v>
      </c>
      <c r="C3269" t="s">
        <v>194</v>
      </c>
      <c r="D3269">
        <f>VLOOKUP(мпф1[[#This Row],[Номенклатура]],[1]!Таблица213[[product_name]:[упаковка]],7,FALSE)</f>
        <v>731</v>
      </c>
      <c r="E3269" t="s">
        <v>81</v>
      </c>
      <c r="F3269" s="7">
        <v>797.99136386018347</v>
      </c>
      <c r="G3269" t="str">
        <f>VLOOKUP(мпф1[[#This Row],[артикул]],[1]!Таблица213[[code]:[упаковка]],4,FALSE)</f>
        <v>ОХЛ</v>
      </c>
      <c r="H3269" t="str">
        <f>VLOOKUP(мпф1[[#This Row],[артикул]],[1]!Таблица213[[code]:[упаковка]],5,FALSE)</f>
        <v>желудки</v>
      </c>
      <c r="I3269" s="7" cm="1">
        <f t="array" ref="I3269">INDEX('[1]прайс ЗПП'!$A$1:$D$1080,MATCH(1,(мпф1[[#This Row],[артикул]]='[1]прайс ЗПП'!$B$1:$B$1080)*(мпф1[[#This Row],[Source.Name.1]]='[1]прайс ЗПП'!$A$1:$A$1080),0),4)</f>
        <v>537.9788826614074</v>
      </c>
      <c r="J3269" s="7">
        <f>мпф1[[#This Row],[цена]]*мпф1[[#This Row],[объем]]</f>
        <v>429302.50230295409</v>
      </c>
      <c r="K3269" s="7">
        <v>602.91222486214451</v>
      </c>
      <c r="L3269" t="s">
        <v>187</v>
      </c>
    </row>
    <row r="3270" spans="1:12" x14ac:dyDescent="0.35">
      <c r="A3270" t="s">
        <v>155</v>
      </c>
      <c r="B3270" t="s">
        <v>197</v>
      </c>
      <c r="C3270" t="s">
        <v>194</v>
      </c>
      <c r="D3270">
        <f>VLOOKUP(мпф1[[#This Row],[Номенклатура]],[1]!Таблица213[[product_name]:[упаковка]],7,FALSE)</f>
        <v>733</v>
      </c>
      <c r="E3270" t="s">
        <v>82</v>
      </c>
      <c r="F3270" s="7">
        <v>1006.0421462869665</v>
      </c>
      <c r="G3270" t="str">
        <f>VLOOKUP(мпф1[[#This Row],[артикул]],[1]!Таблица213[[code]:[упаковка]],4,FALSE)</f>
        <v>ОХЛ</v>
      </c>
      <c r="H3270" t="str">
        <f>VLOOKUP(мпф1[[#This Row],[артикул]],[1]!Таблица213[[code]:[упаковка]],5,FALSE)</f>
        <v>печень</v>
      </c>
      <c r="I3270" s="7" cm="1">
        <f t="array" ref="I3270">INDEX('[1]прайс ЗПП'!$A$1:$D$1080,MATCH(1,(мпф1[[#This Row],[артикул]]='[1]прайс ЗПП'!$B$1:$B$1080)*(мпф1[[#This Row],[Source.Name.1]]='[1]прайс ЗПП'!$A$1:$A$1080),0),4)</f>
        <v>512.18014320986754</v>
      </c>
      <c r="J3270" s="7">
        <f>мпф1[[#This Row],[цена]]*мпф1[[#This Row],[объем]]</f>
        <v>515274.81056042103</v>
      </c>
      <c r="K3270" s="7">
        <v>616.60007019510056</v>
      </c>
      <c r="L3270" t="s">
        <v>187</v>
      </c>
    </row>
    <row r="3271" spans="1:12" x14ac:dyDescent="0.35">
      <c r="A3271" t="s">
        <v>155</v>
      </c>
      <c r="B3271" t="s">
        <v>197</v>
      </c>
      <c r="C3271" t="s">
        <v>194</v>
      </c>
      <c r="D3271">
        <f>VLOOKUP(мпф1[[#This Row],[Номенклатура]],[1]!Таблица213[[product_name]:[упаковка]],7,FALSE)</f>
        <v>735</v>
      </c>
      <c r="E3271" t="s">
        <v>83</v>
      </c>
      <c r="F3271" s="7">
        <v>578.69142615577357</v>
      </c>
      <c r="G3271" t="str">
        <f>VLOOKUP(мпф1[[#This Row],[артикул]],[1]!Таблица213[[code]:[упаковка]],4,FALSE)</f>
        <v>ОХЛ</v>
      </c>
      <c r="H3271" t="str">
        <f>VLOOKUP(мпф1[[#This Row],[артикул]],[1]!Таблица213[[code]:[упаковка]],5,FALSE)</f>
        <v>сердце</v>
      </c>
      <c r="I3271" s="7" cm="1">
        <f t="array" ref="I3271">INDEX('[1]прайс ЗПП'!$A$1:$D$1080,MATCH(1,(мпф1[[#This Row],[артикул]]='[1]прайс ЗПП'!$B$1:$B$1080)*(мпф1[[#This Row],[Source.Name.1]]='[1]прайс ЗПП'!$A$1:$A$1080),0),4)</f>
        <v>866.67806653221783</v>
      </c>
      <c r="J3271" s="7">
        <f>мпф1[[#This Row],[цена]]*мпф1[[#This Row],[объем]]</f>
        <v>501539.16633945756</v>
      </c>
      <c r="K3271" s="7">
        <v>752.03997376165626</v>
      </c>
      <c r="L3271" t="s">
        <v>187</v>
      </c>
    </row>
    <row r="3272" spans="1:12" x14ac:dyDescent="0.35">
      <c r="A3272" t="s">
        <v>155</v>
      </c>
      <c r="B3272" t="s">
        <v>197</v>
      </c>
      <c r="C3272" t="s">
        <v>194</v>
      </c>
      <c r="D3272">
        <f>VLOOKUP(мпф1[[#This Row],[Номенклатура]],[1]!Таблица213[[product_name]:[упаковка]],7,FALSE)</f>
        <v>204</v>
      </c>
      <c r="E3272" t="s">
        <v>84</v>
      </c>
      <c r="F3272" s="7">
        <v>2506.6311940121323</v>
      </c>
      <c r="G3272" t="str">
        <f>VLOOKUP(мпф1[[#This Row],[артикул]],[1]!Таблица213[[code]:[упаковка]],4,FALSE)</f>
        <v>ОХЛ</v>
      </c>
      <c r="H3272" t="str">
        <f>VLOOKUP(мпф1[[#This Row],[артикул]],[1]!Таблица213[[code]:[упаковка]],5,FALSE)</f>
        <v>крыло</v>
      </c>
      <c r="I3272" s="7" cm="1">
        <f t="array" ref="I3272">INDEX('[1]прайс ЗПП'!$A$1:$D$1080,MATCH(1,(мпф1[[#This Row],[артикул]]='[1]прайс ЗПП'!$B$1:$B$1080)*(мпф1[[#This Row],[Source.Name.1]]='[1]прайс ЗПП'!$A$1:$A$1080),0),4)</f>
        <v>843.22647535873307</v>
      </c>
      <c r="J3272" s="7">
        <f>мпф1[[#This Row],[цена]]*мпф1[[#This Row],[объем]]</f>
        <v>2113657.7867511031</v>
      </c>
      <c r="K3272" s="7">
        <v>89.987673553144475</v>
      </c>
      <c r="L3272" t="s">
        <v>187</v>
      </c>
    </row>
    <row r="3273" spans="1:12" x14ac:dyDescent="0.35">
      <c r="A3273" t="s">
        <v>155</v>
      </c>
      <c r="B3273" t="s">
        <v>197</v>
      </c>
      <c r="C3273" t="s">
        <v>194</v>
      </c>
      <c r="D3273">
        <f>VLOOKUP(мпф1[[#This Row],[Номенклатура]],[1]!Таблица213[[product_name]:[упаковка]],7,FALSE)</f>
        <v>959</v>
      </c>
      <c r="E3273" t="s">
        <v>85</v>
      </c>
      <c r="F3273" s="7">
        <v>806.56869417788232</v>
      </c>
      <c r="G3273" t="str">
        <f>VLOOKUP(мпф1[[#This Row],[артикул]],[1]!Таблица213[[code]:[упаковка]],4,FALSE)</f>
        <v>ОХЛ</v>
      </c>
      <c r="H3273" t="str">
        <f>VLOOKUP(мпф1[[#This Row],[артикул]],[1]!Таблица213[[code]:[упаковка]],5,FALSE)</f>
        <v>табак</v>
      </c>
      <c r="I3273" s="7" cm="1">
        <f t="array" ref="I3273">INDEX('[1]прайс ЗПП'!$A$1:$D$1080,MATCH(1,(мпф1[[#This Row],[артикул]]='[1]прайс ЗПП'!$B$1:$B$1080)*(мпф1[[#This Row],[Source.Name.1]]='[1]прайс ЗПП'!$A$1:$A$1080),0),4)</f>
        <v>675.98282243671781</v>
      </c>
      <c r="J3273" s="7">
        <f>мпф1[[#This Row],[цена]]*мпф1[[#This Row],[объем]]</f>
        <v>545226.58237946278</v>
      </c>
      <c r="K3273" s="7">
        <v>2028.6</v>
      </c>
      <c r="L3273" t="s">
        <v>187</v>
      </c>
    </row>
    <row r="3274" spans="1:12" x14ac:dyDescent="0.35">
      <c r="A3274" t="s">
        <v>155</v>
      </c>
      <c r="B3274" t="s">
        <v>197</v>
      </c>
      <c r="C3274" t="s">
        <v>194</v>
      </c>
      <c r="D3274">
        <f>VLOOKUP(мпф1[[#This Row],[Номенклатура]],[1]!Таблица213[[product_name]:[упаковка]],7,FALSE)</f>
        <v>952</v>
      </c>
      <c r="E3274" t="s">
        <v>86</v>
      </c>
      <c r="F3274" s="7">
        <v>1999.8369964870653</v>
      </c>
      <c r="G3274" t="str">
        <f>VLOOKUP(мпф1[[#This Row],[артикул]],[1]!Таблица213[[code]:[упаковка]],4,FALSE)</f>
        <v>ОХЛ</v>
      </c>
      <c r="H3274" t="str">
        <f>VLOOKUP(мпф1[[#This Row],[артикул]],[1]!Таблица213[[code]:[упаковка]],5,FALSE)</f>
        <v>голень</v>
      </c>
      <c r="I3274" s="7" cm="1">
        <f t="array" ref="I3274">INDEX('[1]прайс ЗПП'!$A$1:$D$1080,MATCH(1,(мпф1[[#This Row],[артикул]]='[1]прайс ЗПП'!$B$1:$B$1080)*(мпф1[[#This Row],[Source.Name.1]]='[1]прайс ЗПП'!$A$1:$A$1080),0),4)</f>
        <v>885.13782693265659</v>
      </c>
      <c r="J3274" s="7">
        <f>мпф1[[#This Row],[цена]]*мпф1[[#This Row],[объем]]</f>
        <v>1770131.3732900918</v>
      </c>
      <c r="K3274" s="7">
        <v>2034</v>
      </c>
      <c r="L3274" t="s">
        <v>187</v>
      </c>
    </row>
    <row r="3275" spans="1:12" x14ac:dyDescent="0.35">
      <c r="A3275" t="s">
        <v>155</v>
      </c>
      <c r="B3275" t="s">
        <v>197</v>
      </c>
      <c r="C3275" t="s">
        <v>194</v>
      </c>
      <c r="D3275">
        <f>VLOOKUP(мпф1[[#This Row],[Номенклатура]],[1]!Таблица213[[product_name]:[упаковка]],7,FALSE)</f>
        <v>953</v>
      </c>
      <c r="E3275" t="s">
        <v>87</v>
      </c>
      <c r="F3275" s="7">
        <v>2005.0645228101744</v>
      </c>
      <c r="G3275" t="str">
        <f>VLOOKUP(мпф1[[#This Row],[артикул]],[1]!Таблица213[[code]:[упаковка]],4,FALSE)</f>
        <v>ОХЛ</v>
      </c>
      <c r="H3275" t="str">
        <f>VLOOKUP(мпф1[[#This Row],[артикул]],[1]!Таблица213[[code]:[упаковка]],5,FALSE)</f>
        <v>бедро</v>
      </c>
      <c r="I3275" s="7" cm="1">
        <f t="array" ref="I3275">INDEX('[1]прайс ЗПП'!$A$1:$D$1080,MATCH(1,(мпф1[[#This Row],[артикул]]='[1]прайс ЗПП'!$B$1:$B$1080)*(мпф1[[#This Row],[Source.Name.1]]='[1]прайс ЗПП'!$A$1:$A$1080),0),4)</f>
        <v>899.61834479020376</v>
      </c>
      <c r="J3275" s="7">
        <f>мпф1[[#This Row],[цена]]*мпф1[[#This Row],[объем]]</f>
        <v>1803792.8272080489</v>
      </c>
      <c r="K3275" s="7">
        <v>203.4</v>
      </c>
      <c r="L3275" t="s">
        <v>187</v>
      </c>
    </row>
    <row r="3276" spans="1:12" x14ac:dyDescent="0.35">
      <c r="A3276" t="s">
        <v>155</v>
      </c>
      <c r="B3276" t="s">
        <v>197</v>
      </c>
      <c r="C3276" t="s">
        <v>194</v>
      </c>
      <c r="D3276">
        <f>VLOOKUP(мпф1[[#This Row],[Номенклатура]],[1]!Таблица213[[product_name]:[упаковка]],7,FALSE)</f>
        <v>954</v>
      </c>
      <c r="E3276" t="s">
        <v>191</v>
      </c>
      <c r="F3276" s="7">
        <v>700.72303801872442</v>
      </c>
      <c r="G3276" t="str">
        <f>VLOOKUP(мпф1[[#This Row],[артикул]],[1]!Таблица213[[code]:[упаковка]],4,FALSE)</f>
        <v>ОХЛ</v>
      </c>
      <c r="H3276" t="str">
        <f>VLOOKUP(мпф1[[#This Row],[артикул]],[1]!Таблица213[[code]:[упаковка]],5,FALSE)</f>
        <v>филе</v>
      </c>
      <c r="I3276" s="7" cm="1">
        <f t="array" ref="I3276">INDEX('[1]прайс ЗПП'!$A$1:$D$1080,MATCH(1,(мпф1[[#This Row],[артикул]]='[1]прайс ЗПП'!$B$1:$B$1080)*(мпф1[[#This Row],[Source.Name.1]]='[1]прайс ЗПП'!$A$1:$A$1080),0),4)</f>
        <v>1086.9273637103529</v>
      </c>
      <c r="J3276" s="7">
        <f>мпф1[[#This Row],[цена]]*мпф1[[#This Row],[объем]]</f>
        <v>761635.04440480156</v>
      </c>
      <c r="K3276" s="7">
        <v>3050.8650000000002</v>
      </c>
      <c r="L3276" t="s">
        <v>187</v>
      </c>
    </row>
    <row r="3277" spans="1:12" x14ac:dyDescent="0.35">
      <c r="A3277" t="s">
        <v>155</v>
      </c>
      <c r="B3277" t="s">
        <v>197</v>
      </c>
      <c r="C3277" t="s">
        <v>194</v>
      </c>
      <c r="D3277">
        <f>VLOOKUP(мпф1[[#This Row],[Номенклатура]],[1]!Таблица213[[product_name]:[упаковка]],7,FALSE)</f>
        <v>205</v>
      </c>
      <c r="E3277" t="s">
        <v>88</v>
      </c>
      <c r="F3277" s="7">
        <v>1505.5875205061293</v>
      </c>
      <c r="G3277" t="str">
        <f>VLOOKUP(мпф1[[#This Row],[артикул]],[1]!Таблица213[[code]:[упаковка]],4,FALSE)</f>
        <v>ОХЛ</v>
      </c>
      <c r="H3277" t="str">
        <f>VLOOKUP(мпф1[[#This Row],[артикул]],[1]!Таблица213[[code]:[упаковка]],5,FALSE)</f>
        <v>рагу</v>
      </c>
      <c r="I3277" s="7" cm="1">
        <f t="array" ref="I3277">INDEX('[1]прайс ЗПП'!$A$1:$D$1080,MATCH(1,(мпф1[[#This Row],[артикул]]='[1]прайс ЗПП'!$B$1:$B$1080)*(мпф1[[#This Row],[Source.Name.1]]='[1]прайс ЗПП'!$A$1:$A$1080),0),4)</f>
        <v>597.42619612066812</v>
      </c>
      <c r="J3277" s="7">
        <f>мпф1[[#This Row],[цена]]*мпф1[[#This Row],[объем]]</f>
        <v>899477.42530272529</v>
      </c>
      <c r="K3277" s="7">
        <v>4578</v>
      </c>
      <c r="L3277" t="s">
        <v>187</v>
      </c>
    </row>
    <row r="3278" spans="1:12" x14ac:dyDescent="0.35">
      <c r="A3278" t="s">
        <v>155</v>
      </c>
      <c r="B3278" t="s">
        <v>197</v>
      </c>
      <c r="C3278" t="s">
        <v>194</v>
      </c>
      <c r="D3278">
        <f>VLOOKUP(мпф1[[#This Row],[Номенклатура]],[1]!Таблица213[[product_name]:[упаковка]],7,FALSE)</f>
        <v>960</v>
      </c>
      <c r="E3278" t="s">
        <v>189</v>
      </c>
      <c r="F3278" s="7">
        <v>102.53588928050105</v>
      </c>
      <c r="G3278" t="str">
        <f>VLOOKUP(мпф1[[#This Row],[артикул]],[1]!Таблица213[[code]:[упаковка]],4,FALSE)</f>
        <v>ОХЛ</v>
      </c>
      <c r="H3278" t="str">
        <f>VLOOKUP(мпф1[[#This Row],[артикул]],[1]!Таблица213[[code]:[упаковка]],5,FALSE)</f>
        <v>крыло</v>
      </c>
      <c r="I3278" s="7" cm="1">
        <f t="array" ref="I3278">INDEX('[1]прайс ЗПП'!$A$1:$D$1080,MATCH(1,(мпф1[[#This Row],[артикул]]='[1]прайс ЗПП'!$B$1:$B$1080)*(мпф1[[#This Row],[Source.Name.1]]='[1]прайс ЗПП'!$A$1:$A$1080),0),4)</f>
        <v>852.65120549694507</v>
      </c>
      <c r="J3278" s="7">
        <f>мпф1[[#This Row],[цена]]*мпф1[[#This Row],[объем]]</f>
        <v>87427.349601720503</v>
      </c>
      <c r="K3278" s="7">
        <v>3043.9519999999998</v>
      </c>
      <c r="L3278" t="s">
        <v>187</v>
      </c>
    </row>
    <row r="3279" spans="1:12" x14ac:dyDescent="0.35">
      <c r="A3279" t="s">
        <v>155</v>
      </c>
      <c r="B3279" t="s">
        <v>197</v>
      </c>
      <c r="C3279" t="s">
        <v>194</v>
      </c>
      <c r="D3279">
        <f>VLOOKUP(мпф1[[#This Row],[Номенклатура]],[1]!Таблица213[[product_name]:[упаковка]],7,FALSE)</f>
        <v>744</v>
      </c>
      <c r="E3279" t="s">
        <v>92</v>
      </c>
      <c r="F3279" s="7">
        <v>5005.3701846129325</v>
      </c>
      <c r="G3279" t="str">
        <f>VLOOKUP(мпф1[[#This Row],[артикул]],[1]!Таблица213[[code]:[упаковка]],4,FALSE)</f>
        <v>ОХЛ</v>
      </c>
      <c r="H3279" t="str">
        <f>VLOOKUP(мпф1[[#This Row],[артикул]],[1]!Таблица213[[code]:[упаковка]],5,FALSE)</f>
        <v>шея</v>
      </c>
      <c r="I3279" s="7" cm="1">
        <f t="array" ref="I3279">INDEX('[1]прайс ЗПП'!$A$1:$D$1080,MATCH(1,(мпф1[[#This Row],[артикул]]='[1]прайс ЗПП'!$B$1:$B$1080)*(мпф1[[#This Row],[Source.Name.1]]='[1]прайс ЗПП'!$A$1:$A$1080),0),4)</f>
        <v>337.37296197867943</v>
      </c>
      <c r="J3279" s="7">
        <f>мпф1[[#This Row],[цена]]*мпф1[[#This Row],[объем]]</f>
        <v>1688676.5649826345</v>
      </c>
      <c r="K3279" s="7">
        <v>4062.7400000000002</v>
      </c>
      <c r="L3279" t="s">
        <v>187</v>
      </c>
    </row>
    <row r="3280" spans="1:12" x14ac:dyDescent="0.35">
      <c r="A3280" t="s">
        <v>155</v>
      </c>
      <c r="B3280" t="s">
        <v>198</v>
      </c>
      <c r="C3280" t="s">
        <v>194</v>
      </c>
      <c r="D3280">
        <f>VLOOKUP(мпф1[[#This Row],[Номенклатура]],[1]!Таблица213[[product_name]:[упаковка]],7,FALSE)</f>
        <v>702</v>
      </c>
      <c r="E3280" t="s">
        <v>72</v>
      </c>
      <c r="F3280" s="7">
        <v>1503.740245111471</v>
      </c>
      <c r="G3280" t="str">
        <f>VLOOKUP(мпф1[[#This Row],[артикул]],[1]!Таблица213[[code]:[упаковка]],4,FALSE)</f>
        <v>ОХЛ</v>
      </c>
      <c r="H3280" t="str">
        <f>VLOOKUP(мпф1[[#This Row],[артикул]],[1]!Таблица213[[code]:[упаковка]],5,FALSE)</f>
        <v>тушка</v>
      </c>
      <c r="I3280" s="7" cm="1">
        <f t="array" ref="I3280">INDEX('[1]прайс ЗПП'!$A$1:$D$1080,MATCH(1,(мпф1[[#This Row],[артикул]]='[1]прайс ЗПП'!$B$1:$B$1080)*(мпф1[[#This Row],[Source.Name.1]]='[1]прайс ЗПП'!$A$1:$A$1080),0),4)</f>
        <v>794.51687116053256</v>
      </c>
      <c r="J3280" s="7">
        <f>мпф1[[#This Row],[цена]]*мпф1[[#This Row],[объем]]</f>
        <v>1194746.9945841383</v>
      </c>
      <c r="K3280" s="7">
        <v>2031.2820000000002</v>
      </c>
      <c r="L3280" t="s">
        <v>187</v>
      </c>
    </row>
    <row r="3281" spans="1:12" x14ac:dyDescent="0.35">
      <c r="A3281" t="s">
        <v>155</v>
      </c>
      <c r="B3281" t="s">
        <v>198</v>
      </c>
      <c r="C3281" t="s">
        <v>194</v>
      </c>
      <c r="D3281">
        <f>VLOOKUP(мпф1[[#This Row],[Номенклатура]],[1]!Таблица213[[product_name]:[упаковка]],7,FALSE)</f>
        <v>711</v>
      </c>
      <c r="E3281" t="s">
        <v>73</v>
      </c>
      <c r="F3281" s="7">
        <v>3004.1684173133553</v>
      </c>
      <c r="G3281" t="str">
        <f>VLOOKUP(мпф1[[#This Row],[артикул]],[1]!Таблица213[[code]:[упаковка]],4,FALSE)</f>
        <v>ОХЛ</v>
      </c>
      <c r="H3281" t="str">
        <f>VLOOKUP(мпф1[[#This Row],[артикул]],[1]!Таблица213[[code]:[упаковка]],5,FALSE)</f>
        <v>бедро</v>
      </c>
      <c r="I3281" s="7" cm="1">
        <f t="array" ref="I3281">INDEX('[1]прайс ЗПП'!$A$1:$D$1080,MATCH(1,(мпф1[[#This Row],[артикул]]='[1]прайс ЗПП'!$B$1:$B$1080)*(мпф1[[#This Row],[Source.Name.1]]='[1]прайс ЗПП'!$A$1:$A$1080),0),4)</f>
        <v>811.17331490876199</v>
      </c>
      <c r="J3281" s="7">
        <f>мпф1[[#This Row],[цена]]*мпф1[[#This Row],[объем]]</f>
        <v>2436901.2536162836</v>
      </c>
      <c r="K3281" s="7">
        <v>3053.82</v>
      </c>
      <c r="L3281" t="s">
        <v>187</v>
      </c>
    </row>
    <row r="3282" spans="1:12" x14ac:dyDescent="0.35">
      <c r="A3282" t="s">
        <v>155</v>
      </c>
      <c r="B3282" t="s">
        <v>198</v>
      </c>
      <c r="C3282" t="s">
        <v>194</v>
      </c>
      <c r="D3282">
        <f>VLOOKUP(мпф1[[#This Row],[Номенклатура]],[1]!Таблица213[[product_name]:[упаковка]],7,FALSE)</f>
        <v>713</v>
      </c>
      <c r="E3282" t="s">
        <v>74</v>
      </c>
      <c r="F3282" s="7">
        <v>1804.074285020067</v>
      </c>
      <c r="G3282" t="str">
        <f>VLOOKUP(мпф1[[#This Row],[артикул]],[1]!Таблица213[[code]:[упаковка]],4,FALSE)</f>
        <v>ОХЛ</v>
      </c>
      <c r="H3282" t="str">
        <f>VLOOKUP(мпф1[[#This Row],[артикул]],[1]!Таблица213[[code]:[упаковка]],5,FALSE)</f>
        <v>голень</v>
      </c>
      <c r="I3282" s="7" cm="1">
        <f t="array" ref="I3282">INDEX('[1]прайс ЗПП'!$A$1:$D$1080,MATCH(1,(мпф1[[#This Row],[артикул]]='[1]прайс ЗПП'!$B$1:$B$1080)*(мпф1[[#This Row],[Source.Name.1]]='[1]прайс ЗПП'!$A$1:$A$1080),0),4)</f>
        <v>842.56753579561121</v>
      </c>
      <c r="J3282" s="7">
        <f>мпф1[[#This Row],[цена]]*мпф1[[#This Row],[объем]]</f>
        <v>1520054.424721587</v>
      </c>
      <c r="K3282" s="7">
        <v>408.9</v>
      </c>
      <c r="L3282" t="s">
        <v>187</v>
      </c>
    </row>
    <row r="3283" spans="1:12" x14ac:dyDescent="0.35">
      <c r="A3283" t="s">
        <v>155</v>
      </c>
      <c r="B3283" t="s">
        <v>198</v>
      </c>
      <c r="C3283" t="s">
        <v>194</v>
      </c>
      <c r="D3283">
        <f>VLOOKUP(мпф1[[#This Row],[Номенклатура]],[1]!Таблица213[[product_name]:[упаковка]],7,FALSE)</f>
        <v>715</v>
      </c>
      <c r="E3283" t="s">
        <v>75</v>
      </c>
      <c r="F3283" s="7">
        <v>1003.420088566877</v>
      </c>
      <c r="G3283" t="str">
        <f>VLOOKUP(мпф1[[#This Row],[артикул]],[1]!Таблица213[[code]:[упаковка]],4,FALSE)</f>
        <v>ОХЛ</v>
      </c>
      <c r="H3283" t="str">
        <f>VLOOKUP(мпф1[[#This Row],[артикул]],[1]!Таблица213[[code]:[упаковка]],5,FALSE)</f>
        <v>крыло</v>
      </c>
      <c r="I3283" s="7" cm="1">
        <f t="array" ref="I3283">INDEX('[1]прайс ЗПП'!$A$1:$D$1080,MATCH(1,(мпф1[[#This Row],[артикул]]='[1]прайс ЗПП'!$B$1:$B$1080)*(мпф1[[#This Row],[Source.Name.1]]='[1]прайс ЗПП'!$A$1:$A$1080),0),4)</f>
        <v>828.54324866696732</v>
      </c>
      <c r="J3283" s="7">
        <f>мпф1[[#This Row],[цена]]*мпф1[[#This Row],[объем]]</f>
        <v>831376.93995889637</v>
      </c>
      <c r="K3283" s="7">
        <v>1222.2</v>
      </c>
      <c r="L3283" t="s">
        <v>187</v>
      </c>
    </row>
    <row r="3284" spans="1:12" x14ac:dyDescent="0.35">
      <c r="A3284" t="s">
        <v>155</v>
      </c>
      <c r="B3284" t="s">
        <v>198</v>
      </c>
      <c r="C3284" t="s">
        <v>194</v>
      </c>
      <c r="D3284">
        <f>VLOOKUP(мпф1[[#This Row],[Номенклатура]],[1]!Таблица213[[product_name]:[упаковка]],7,FALSE)</f>
        <v>717</v>
      </c>
      <c r="E3284" t="s">
        <v>76</v>
      </c>
      <c r="F3284" s="7">
        <v>397.44874915040651</v>
      </c>
      <c r="G3284" t="str">
        <f>VLOOKUP(мпф1[[#This Row],[артикул]],[1]!Таблица213[[code]:[упаковка]],4,FALSE)</f>
        <v>ОХЛ</v>
      </c>
      <c r="H3284" t="str">
        <f>VLOOKUP(мпф1[[#This Row],[артикул]],[1]!Таблица213[[code]:[упаковка]],5,FALSE)</f>
        <v>четвертина</v>
      </c>
      <c r="I3284" s="7" cm="1">
        <f t="array" ref="I3284">INDEX('[1]прайс ЗПП'!$A$1:$D$1080,MATCH(1,(мпф1[[#This Row],[артикул]]='[1]прайс ЗПП'!$B$1:$B$1080)*(мпф1[[#This Row],[Source.Name.1]]='[1]прайс ЗПП'!$A$1:$A$1080),0),4)</f>
        <v>794.56394022937343</v>
      </c>
      <c r="J3284" s="7">
        <f>мпф1[[#This Row],[цена]]*мпф1[[#This Row],[объем]]</f>
        <v>315798.44416418282</v>
      </c>
      <c r="K3284" s="7">
        <v>5074.58</v>
      </c>
      <c r="L3284" t="s">
        <v>187</v>
      </c>
    </row>
    <row r="3285" spans="1:12" x14ac:dyDescent="0.35">
      <c r="A3285" t="s">
        <v>155</v>
      </c>
      <c r="B3285" t="s">
        <v>198</v>
      </c>
      <c r="C3285" t="s">
        <v>194</v>
      </c>
      <c r="D3285">
        <f>VLOOKUP(мпф1[[#This Row],[Номенклатура]],[1]!Таблица213[[product_name]:[упаковка]],7,FALSE)</f>
        <v>719</v>
      </c>
      <c r="E3285" t="s">
        <v>77</v>
      </c>
      <c r="F3285" s="7">
        <v>2807.8689532612425</v>
      </c>
      <c r="G3285" t="str">
        <f>VLOOKUP(мпф1[[#This Row],[артикул]],[1]!Таблица213[[code]:[упаковка]],4,FALSE)</f>
        <v>ОХЛ</v>
      </c>
      <c r="H3285" t="str">
        <f>VLOOKUP(мпф1[[#This Row],[артикул]],[1]!Таблица213[[code]:[упаковка]],5,FALSE)</f>
        <v>филе</v>
      </c>
      <c r="I3285" s="7" cm="1">
        <f t="array" ref="I3285">INDEX('[1]прайс ЗПП'!$A$1:$D$1080,MATCH(1,(мпф1[[#This Row],[артикул]]='[1]прайс ЗПП'!$B$1:$B$1080)*(мпф1[[#This Row],[Source.Name.1]]='[1]прайс ЗПП'!$A$1:$A$1080),0),4)</f>
        <v>1077.1223296090793</v>
      </c>
      <c r="J3285" s="7">
        <f>мпф1[[#This Row],[цена]]*мпф1[[#This Row],[объем]]</f>
        <v>3024418.3481737566</v>
      </c>
      <c r="K3285" s="7">
        <v>5278.5</v>
      </c>
      <c r="L3285" t="s">
        <v>187</v>
      </c>
    </row>
    <row r="3286" spans="1:12" x14ac:dyDescent="0.35">
      <c r="A3286" t="s">
        <v>155</v>
      </c>
      <c r="B3286" t="s">
        <v>198</v>
      </c>
      <c r="C3286" t="s">
        <v>194</v>
      </c>
      <c r="D3286">
        <f>VLOOKUP(мпф1[[#This Row],[Номенклатура]],[1]!Таблица213[[product_name]:[упаковка]],7,FALSE)</f>
        <v>725</v>
      </c>
      <c r="E3286" t="s">
        <v>78</v>
      </c>
      <c r="F3286" s="7">
        <v>494.16226384632375</v>
      </c>
      <c r="G3286" t="str">
        <f>VLOOKUP(мпф1[[#This Row],[артикул]],[1]!Таблица213[[code]:[упаковка]],4,FALSE)</f>
        <v>ОХЛ</v>
      </c>
      <c r="H3286" t="str">
        <f>VLOOKUP(мпф1[[#This Row],[артикул]],[1]!Таблица213[[code]:[упаковка]],5,FALSE)</f>
        <v>грудка</v>
      </c>
      <c r="I3286" s="7" cm="1">
        <f t="array" ref="I3286">INDEX('[1]прайс ЗПП'!$A$1:$D$1080,MATCH(1,(мпф1[[#This Row],[артикул]]='[1]прайс ЗПП'!$B$1:$B$1080)*(мпф1[[#This Row],[Source.Name.1]]='[1]прайс ЗПП'!$A$1:$A$1080),0),4)</f>
        <v>859.6442175498313</v>
      </c>
      <c r="J3286" s="7">
        <f>мпф1[[#This Row],[цена]]*мпф1[[#This Row],[объем]]</f>
        <v>424803.73264682625</v>
      </c>
      <c r="K3286" s="7">
        <v>1219.0859999999998</v>
      </c>
      <c r="L3286" t="s">
        <v>187</v>
      </c>
    </row>
    <row r="3287" spans="1:12" x14ac:dyDescent="0.35">
      <c r="A3287" t="s">
        <v>155</v>
      </c>
      <c r="B3287" t="s">
        <v>198</v>
      </c>
      <c r="C3287" t="s">
        <v>194</v>
      </c>
      <c r="D3287">
        <f>VLOOKUP(мпф1[[#This Row],[Номенклатура]],[1]!Таблица213[[product_name]:[упаковка]],7,FALSE)</f>
        <v>29</v>
      </c>
      <c r="E3287" t="s">
        <v>79</v>
      </c>
      <c r="F3287" s="7">
        <v>151.21190009839376</v>
      </c>
      <c r="G3287" t="str">
        <f>VLOOKUP(мпф1[[#This Row],[артикул]],[1]!Таблица213[[code]:[упаковка]],4,FALSE)</f>
        <v>ОХЛ</v>
      </c>
      <c r="H3287" t="str">
        <f>VLOOKUP(мпф1[[#This Row],[артикул]],[1]!Таблица213[[code]:[упаковка]],5,FALSE)</f>
        <v>табак</v>
      </c>
      <c r="I3287" s="7" cm="1">
        <f t="array" ref="I3287">INDEX('[1]прайс ЗПП'!$A$1:$D$1080,MATCH(1,(мпф1[[#This Row],[артикул]]='[1]прайс ЗПП'!$B$1:$B$1080)*(мпф1[[#This Row],[Source.Name.1]]='[1]прайс ЗПП'!$A$1:$A$1080),0),4)</f>
        <v>752.41739844674464</v>
      </c>
      <c r="J3287" s="7">
        <f>мпф1[[#This Row],[цена]]*мпф1[[#This Row],[объем]]</f>
        <v>113774.46448622248</v>
      </c>
      <c r="K3287" s="7">
        <v>1314.2529999999999</v>
      </c>
      <c r="L3287" t="s">
        <v>187</v>
      </c>
    </row>
    <row r="3288" spans="1:12" x14ac:dyDescent="0.35">
      <c r="A3288" t="s">
        <v>155</v>
      </c>
      <c r="B3288" t="s">
        <v>198</v>
      </c>
      <c r="C3288" t="s">
        <v>194</v>
      </c>
      <c r="D3288">
        <f>VLOOKUP(мпф1[[#This Row],[Номенклатура]],[1]!Таблица213[[product_name]:[упаковка]],7,FALSE)</f>
        <v>30</v>
      </c>
      <c r="E3288" t="s">
        <v>80</v>
      </c>
      <c r="F3288" s="7">
        <v>1500.4873163609841</v>
      </c>
      <c r="G3288" t="str">
        <f>VLOOKUP(мпф1[[#This Row],[артикул]],[1]!Таблица213[[code]:[упаковка]],4,FALSE)</f>
        <v>ОХЛ</v>
      </c>
      <c r="H3288" t="str">
        <f>VLOOKUP(мпф1[[#This Row],[артикул]],[1]!Таблица213[[code]:[упаковка]],5,FALSE)</f>
        <v>рагу</v>
      </c>
      <c r="I3288" s="7" cm="1">
        <f t="array" ref="I3288">INDEX('[1]прайс ЗПП'!$A$1:$D$1080,MATCH(1,(мпф1[[#This Row],[артикул]]='[1]прайс ЗПП'!$B$1:$B$1080)*(мпф1[[#This Row],[Source.Name.1]]='[1]прайс ЗПП'!$A$1:$A$1080),0),4)</f>
        <v>707.52985307400411</v>
      </c>
      <c r="J3288" s="7">
        <f>мпф1[[#This Row],[цена]]*мпф1[[#This Row],[объем]]</f>
        <v>1061639.5704842939</v>
      </c>
      <c r="K3288" s="7">
        <v>401.20000000000005</v>
      </c>
      <c r="L3288" t="s">
        <v>187</v>
      </c>
    </row>
    <row r="3289" spans="1:12" x14ac:dyDescent="0.35">
      <c r="A3289" t="s">
        <v>155</v>
      </c>
      <c r="B3289" t="s">
        <v>198</v>
      </c>
      <c r="C3289" t="s">
        <v>194</v>
      </c>
      <c r="D3289">
        <f>VLOOKUP(мпф1[[#This Row],[Номенклатура]],[1]!Таблица213[[product_name]:[упаковка]],7,FALSE)</f>
        <v>781</v>
      </c>
      <c r="E3289" t="s">
        <v>188</v>
      </c>
      <c r="F3289" s="7">
        <v>799.72760462729366</v>
      </c>
      <c r="G3289" t="str">
        <f>VLOOKUP(мпф1[[#This Row],[артикул]],[1]!Таблица213[[code]:[упаковка]],4,FALSE)</f>
        <v>ОХЛ</v>
      </c>
      <c r="H3289" t="str">
        <f>VLOOKUP(мпф1[[#This Row],[артикул]],[1]!Таблица213[[code]:[упаковка]],5,FALSE)</f>
        <v>спинка</v>
      </c>
      <c r="I3289" s="7" cm="1">
        <f t="array" ref="I3289">INDEX('[1]прайс ЗПП'!$A$1:$D$1080,MATCH(1,(мпф1[[#This Row],[артикул]]='[1]прайс ЗПП'!$B$1:$B$1080)*(мпф1[[#This Row],[Source.Name.1]]='[1]прайс ЗПП'!$A$1:$A$1080),0),4)</f>
        <v>362.24587868540624</v>
      </c>
      <c r="J3289" s="7">
        <f>мпф1[[#This Row],[цена]]*мпф1[[#This Row],[объем]]</f>
        <v>289698.02884718915</v>
      </c>
      <c r="K3289" s="7">
        <v>2230.2000000000003</v>
      </c>
      <c r="L3289" t="s">
        <v>187</v>
      </c>
    </row>
    <row r="3290" spans="1:12" x14ac:dyDescent="0.35">
      <c r="A3290" t="s">
        <v>155</v>
      </c>
      <c r="B3290" t="s">
        <v>198</v>
      </c>
      <c r="C3290" t="s">
        <v>194</v>
      </c>
      <c r="D3290">
        <f>VLOOKUP(мпф1[[#This Row],[Номенклатура]],[1]!Таблица213[[product_name]:[упаковка]],7,FALSE)</f>
        <v>731</v>
      </c>
      <c r="E3290" s="22" t="s">
        <v>81</v>
      </c>
      <c r="F3290" s="7">
        <v>701.26513793773699</v>
      </c>
      <c r="G3290" t="str">
        <f>VLOOKUP(мпф1[[#This Row],[артикул]],[1]!Таблица213[[code]:[упаковка]],4,FALSE)</f>
        <v>ОХЛ</v>
      </c>
      <c r="H3290" t="str">
        <f>VLOOKUP(мпф1[[#This Row],[артикул]],[1]!Таблица213[[code]:[упаковка]],5,FALSE)</f>
        <v>желудки</v>
      </c>
      <c r="I3290" s="7" cm="1">
        <f t="array" ref="I3290">INDEX('[1]прайс ЗПП'!$A$1:$D$1080,MATCH(1,(мпф1[[#This Row],[артикул]]='[1]прайс ЗПП'!$B$1:$B$1080)*(мпф1[[#This Row],[Source.Name.1]]='[1]прайс ЗПП'!$A$1:$A$1080),0),4)</f>
        <v>537.9788826614074</v>
      </c>
      <c r="J3290" s="7">
        <f>мпф1[[#This Row],[цена]]*мпф1[[#This Row],[объем]]</f>
        <v>377265.83535714151</v>
      </c>
      <c r="K3290" s="7">
        <v>1822.1000000000001</v>
      </c>
      <c r="L3290" t="s">
        <v>187</v>
      </c>
    </row>
    <row r="3291" spans="1:12" x14ac:dyDescent="0.35">
      <c r="A3291" t="s">
        <v>155</v>
      </c>
      <c r="B3291" t="s">
        <v>198</v>
      </c>
      <c r="C3291" t="s">
        <v>194</v>
      </c>
      <c r="D3291">
        <f>VLOOKUP(мпф1[[#This Row],[Номенклатура]],[1]!Таблица213[[product_name]:[упаковка]],7,FALSE)</f>
        <v>733</v>
      </c>
      <c r="E3291" t="s">
        <v>82</v>
      </c>
      <c r="F3291" s="7">
        <v>807.31777171176316</v>
      </c>
      <c r="G3291" t="str">
        <f>VLOOKUP(мпф1[[#This Row],[артикул]],[1]!Таблица213[[code]:[упаковка]],4,FALSE)</f>
        <v>ОХЛ</v>
      </c>
      <c r="H3291" t="str">
        <f>VLOOKUP(мпф1[[#This Row],[артикул]],[1]!Таблица213[[code]:[упаковка]],5,FALSE)</f>
        <v>печень</v>
      </c>
      <c r="I3291" s="7" cm="1">
        <f t="array" ref="I3291">INDEX('[1]прайс ЗПП'!$A$1:$D$1080,MATCH(1,(мпф1[[#This Row],[артикул]]='[1]прайс ЗПП'!$B$1:$B$1080)*(мпф1[[#This Row],[Source.Name.1]]='[1]прайс ЗПП'!$A$1:$A$1080),0),4)</f>
        <v>512.18014320986754</v>
      </c>
      <c r="J3291" s="7">
        <f>мпф1[[#This Row],[цена]]*мпф1[[#This Row],[объем]]</f>
        <v>413492.13193120202</v>
      </c>
      <c r="K3291" s="7">
        <v>813.40000000000009</v>
      </c>
      <c r="L3291" t="s">
        <v>187</v>
      </c>
    </row>
    <row r="3292" spans="1:12" x14ac:dyDescent="0.35">
      <c r="A3292" t="s">
        <v>155</v>
      </c>
      <c r="B3292" t="s">
        <v>198</v>
      </c>
      <c r="C3292" t="s">
        <v>194</v>
      </c>
      <c r="D3292">
        <f>VLOOKUP(мпф1[[#This Row],[Номенклатура]],[1]!Таблица213[[product_name]:[упаковка]],7,FALSE)</f>
        <v>735</v>
      </c>
      <c r="E3292" t="s">
        <v>83</v>
      </c>
      <c r="F3292" s="7">
        <v>484.21119331401474</v>
      </c>
      <c r="G3292" t="str">
        <f>VLOOKUP(мпф1[[#This Row],[артикул]],[1]!Таблица213[[code]:[упаковка]],4,FALSE)</f>
        <v>ОХЛ</v>
      </c>
      <c r="H3292" t="str">
        <f>VLOOKUP(мпф1[[#This Row],[артикул]],[1]!Таблица213[[code]:[упаковка]],5,FALSE)</f>
        <v>сердце</v>
      </c>
      <c r="I3292" s="7" cm="1">
        <f t="array" ref="I3292">INDEX('[1]прайс ЗПП'!$A$1:$D$1080,MATCH(1,(мпф1[[#This Row],[артикул]]='[1]прайс ЗПП'!$B$1:$B$1080)*(мпф1[[#This Row],[Source.Name.1]]='[1]прайс ЗПП'!$A$1:$A$1080),0),4)</f>
        <v>866.67806653221783</v>
      </c>
      <c r="J3292" s="7">
        <f>мпф1[[#This Row],[цена]]*мпф1[[#This Row],[объем]]</f>
        <v>419655.22081464826</v>
      </c>
      <c r="K3292" s="7">
        <v>1422.8254798683211</v>
      </c>
      <c r="L3292" t="s">
        <v>187</v>
      </c>
    </row>
    <row r="3293" spans="1:12" x14ac:dyDescent="0.35">
      <c r="A3293" t="s">
        <v>155</v>
      </c>
      <c r="B3293" t="s">
        <v>198</v>
      </c>
      <c r="C3293" t="s">
        <v>194</v>
      </c>
      <c r="D3293">
        <f>VLOOKUP(мпф1[[#This Row],[Номенклатура]],[1]!Таблица213[[product_name]:[упаковка]],7,FALSE)</f>
        <v>204</v>
      </c>
      <c r="E3293" t="s">
        <v>84</v>
      </c>
      <c r="F3293" s="7">
        <v>700.77861337973593</v>
      </c>
      <c r="G3293" t="str">
        <f>VLOOKUP(мпф1[[#This Row],[артикул]],[1]!Таблица213[[code]:[упаковка]],4,FALSE)</f>
        <v>ОХЛ</v>
      </c>
      <c r="H3293" t="str">
        <f>VLOOKUP(мпф1[[#This Row],[артикул]],[1]!Таблица213[[code]:[упаковка]],5,FALSE)</f>
        <v>крыло</v>
      </c>
      <c r="I3293" s="7" cm="1">
        <f t="array" ref="I3293">INDEX('[1]прайс ЗПП'!$A$1:$D$1080,MATCH(1,(мпф1[[#This Row],[артикул]]='[1]прайс ЗПП'!$B$1:$B$1080)*(мпф1[[#This Row],[Source.Name.1]]='[1]прайс ЗПП'!$A$1:$A$1080),0),4)</f>
        <v>843.22647535873307</v>
      </c>
      <c r="J3293" s="7">
        <f>мпф1[[#This Row],[цена]]*мпф1[[#This Row],[объем]]</f>
        <v>590915.08016697504</v>
      </c>
      <c r="K3293" s="7">
        <v>1521</v>
      </c>
      <c r="L3293" t="s">
        <v>187</v>
      </c>
    </row>
    <row r="3294" spans="1:12" x14ac:dyDescent="0.35">
      <c r="A3294" t="s">
        <v>155</v>
      </c>
      <c r="B3294" t="s">
        <v>198</v>
      </c>
      <c r="C3294" t="s">
        <v>194</v>
      </c>
      <c r="D3294">
        <f>VLOOKUP(мпф1[[#This Row],[Номенклатура]],[1]!Таблица213[[product_name]:[упаковка]],7,FALSE)</f>
        <v>952</v>
      </c>
      <c r="E3294" t="s">
        <v>86</v>
      </c>
      <c r="F3294" s="7">
        <v>353.62971279344447</v>
      </c>
      <c r="G3294" t="str">
        <f>VLOOKUP(мпф1[[#This Row],[артикул]],[1]!Таблица213[[code]:[упаковка]],4,FALSE)</f>
        <v>ОХЛ</v>
      </c>
      <c r="H3294" t="str">
        <f>VLOOKUP(мпф1[[#This Row],[артикул]],[1]!Таблица213[[code]:[упаковка]],5,FALSE)</f>
        <v>голень</v>
      </c>
      <c r="I3294" s="7" cm="1">
        <f t="array" ref="I3294">INDEX('[1]прайс ЗПП'!$A$1:$D$1080,MATCH(1,(мпф1[[#This Row],[артикул]]='[1]прайс ЗПП'!$B$1:$B$1080)*(мпф1[[#This Row],[Source.Name.1]]='[1]прайс ЗПП'!$A$1:$A$1080),0),4)</f>
        <v>885.13782693265659</v>
      </c>
      <c r="J3294" s="7">
        <f>мпф1[[#This Row],[цена]]*мпф1[[#This Row],[объем]]</f>
        <v>313011.03552080889</v>
      </c>
      <c r="K3294" s="7">
        <v>1423.8</v>
      </c>
      <c r="L3294" t="s">
        <v>187</v>
      </c>
    </row>
    <row r="3295" spans="1:12" x14ac:dyDescent="0.35">
      <c r="A3295" t="s">
        <v>155</v>
      </c>
      <c r="B3295" t="s">
        <v>198</v>
      </c>
      <c r="C3295" t="s">
        <v>194</v>
      </c>
      <c r="D3295">
        <f>VLOOKUP(мпф1[[#This Row],[Номенклатура]],[1]!Таблица213[[product_name]:[упаковка]],7,FALSE)</f>
        <v>953</v>
      </c>
      <c r="E3295" t="s">
        <v>87</v>
      </c>
      <c r="F3295" s="7">
        <v>501.26613070254359</v>
      </c>
      <c r="G3295" t="str">
        <f>VLOOKUP(мпф1[[#This Row],[артикул]],[1]!Таблица213[[code]:[упаковка]],4,FALSE)</f>
        <v>ОХЛ</v>
      </c>
      <c r="H3295" t="str">
        <f>VLOOKUP(мпф1[[#This Row],[артикул]],[1]!Таблица213[[code]:[упаковка]],5,FALSE)</f>
        <v>бедро</v>
      </c>
      <c r="I3295" s="7" cm="1">
        <f t="array" ref="I3295">INDEX('[1]прайс ЗПП'!$A$1:$D$1080,MATCH(1,(мпф1[[#This Row],[артикул]]='[1]прайс ЗПП'!$B$1:$B$1080)*(мпф1[[#This Row],[Source.Name.1]]='[1]прайс ЗПП'!$A$1:$A$1080),0),4)</f>
        <v>899.61834479020376</v>
      </c>
      <c r="J3295" s="7">
        <f>мпф1[[#This Row],[цена]]*мпф1[[#This Row],[объем]]</f>
        <v>450948.20680201222</v>
      </c>
      <c r="K3295" s="7">
        <v>914.1625497414451</v>
      </c>
      <c r="L3295" t="s">
        <v>187</v>
      </c>
    </row>
    <row r="3296" spans="1:12" x14ac:dyDescent="0.35">
      <c r="A3296" t="s">
        <v>155</v>
      </c>
      <c r="B3296" t="s">
        <v>198</v>
      </c>
      <c r="C3296" t="s">
        <v>194</v>
      </c>
      <c r="D3296">
        <f>VLOOKUP(мпф1[[#This Row],[Номенклатура]],[1]!Таблица213[[product_name]:[упаковка]],7,FALSE)</f>
        <v>205</v>
      </c>
      <c r="E3296" t="s">
        <v>88</v>
      </c>
      <c r="F3296" s="7">
        <v>999.28375254831587</v>
      </c>
      <c r="G3296" t="str">
        <f>VLOOKUP(мпф1[[#This Row],[артикул]],[1]!Таблица213[[code]:[упаковка]],4,FALSE)</f>
        <v>ОХЛ</v>
      </c>
      <c r="H3296" t="str">
        <f>VLOOKUP(мпф1[[#This Row],[артикул]],[1]!Таблица213[[code]:[упаковка]],5,FALSE)</f>
        <v>рагу</v>
      </c>
      <c r="I3296" s="7" cm="1">
        <f t="array" ref="I3296">INDEX('[1]прайс ЗПП'!$A$1:$D$1080,MATCH(1,(мпф1[[#This Row],[артикул]]='[1]прайс ЗПП'!$B$1:$B$1080)*(мпф1[[#This Row],[Source.Name.1]]='[1]прайс ЗПП'!$A$1:$A$1080),0),4)</f>
        <v>597.42619612066812</v>
      </c>
      <c r="J3296" s="7">
        <f>мпф1[[#This Row],[цена]]*мпф1[[#This Row],[объем]]</f>
        <v>596998.29113012739</v>
      </c>
      <c r="K3296" s="7">
        <v>963.26286237366628</v>
      </c>
      <c r="L3296" t="s">
        <v>187</v>
      </c>
    </row>
    <row r="3297" spans="1:12" x14ac:dyDescent="0.35">
      <c r="A3297" t="s">
        <v>155</v>
      </c>
      <c r="B3297" t="s">
        <v>198</v>
      </c>
      <c r="C3297" t="s">
        <v>194</v>
      </c>
      <c r="D3297">
        <f>VLOOKUP(мпф1[[#This Row],[Номенклатура]],[1]!Таблица213[[product_name]:[упаковка]],7,FALSE)</f>
        <v>744</v>
      </c>
      <c r="E3297" t="s">
        <v>92</v>
      </c>
      <c r="F3297" s="7">
        <v>1999.6640191629826</v>
      </c>
      <c r="G3297" t="str">
        <f>VLOOKUP(мпф1[[#This Row],[артикул]],[1]!Таблица213[[code]:[упаковка]],4,FALSE)</f>
        <v>ОХЛ</v>
      </c>
      <c r="H3297" t="str">
        <f>VLOOKUP(мпф1[[#This Row],[артикул]],[1]!Таблица213[[code]:[упаковка]],5,FALSE)</f>
        <v>шея</v>
      </c>
      <c r="I3297" s="7" cm="1">
        <f t="array" ref="I3297">INDEX('[1]прайс ЗПП'!$A$1:$D$1080,MATCH(1,(мпф1[[#This Row],[артикул]]='[1]прайс ЗПП'!$B$1:$B$1080)*(мпф1[[#This Row],[Source.Name.1]]='[1]прайс ЗПП'!$A$1:$A$1080),0),4)</f>
        <v>337.37296197867943</v>
      </c>
      <c r="J3297" s="7">
        <f>мпф1[[#This Row],[цена]]*мпф1[[#This Row],[объем]]</f>
        <v>674632.57310720626</v>
      </c>
      <c r="K3297" s="7">
        <v>1568.6231589667354</v>
      </c>
      <c r="L3297" t="s">
        <v>187</v>
      </c>
    </row>
    <row r="3298" spans="1:12" x14ac:dyDescent="0.35">
      <c r="A3298" t="s">
        <v>155</v>
      </c>
      <c r="B3298" t="s">
        <v>199</v>
      </c>
      <c r="C3298" t="s">
        <v>194</v>
      </c>
      <c r="D3298">
        <f>VLOOKUP(мпф1[[#This Row],[Номенклатура]],[1]!Таблица213[[product_name]:[упаковка]],7,FALSE)</f>
        <v>701</v>
      </c>
      <c r="E3298" t="s">
        <v>26</v>
      </c>
      <c r="F3298" s="7">
        <v>3007.4804902229421</v>
      </c>
      <c r="G3298" t="str">
        <f>VLOOKUP(мпф1[[#This Row],[артикул]],[1]!Таблица213[[code]:[упаковка]],4,FALSE)</f>
        <v>ОХЛ</v>
      </c>
      <c r="H3298" t="str">
        <f>VLOOKUP(мпф1[[#This Row],[артикул]],[1]!Таблица213[[code]:[упаковка]],5,FALSE)</f>
        <v>тушка</v>
      </c>
      <c r="I3298" s="7" cm="1">
        <f t="array" ref="I3298">INDEX('[1]прайс ЗПП'!$A$1:$D$1080,MATCH(1,(мпф1[[#This Row],[артикул]]='[1]прайс ЗПП'!$B$1:$B$1080)*(мпф1[[#This Row],[Source.Name.1]]='[1]прайс ЗПП'!$A$1:$A$1080),0),4)</f>
        <v>827.49575610860836</v>
      </c>
      <c r="J3298" s="7">
        <f>мпф1[[#This Row],[цена]]*мпф1[[#This Row],[объем]]</f>
        <v>2488677.3422389217</v>
      </c>
      <c r="K3298" s="7">
        <v>867.3474112051905</v>
      </c>
      <c r="L3298" t="s">
        <v>187</v>
      </c>
    </row>
    <row r="3299" spans="1:12" x14ac:dyDescent="0.35">
      <c r="A3299" t="s">
        <v>155</v>
      </c>
      <c r="B3299" t="s">
        <v>199</v>
      </c>
      <c r="C3299" t="s">
        <v>194</v>
      </c>
      <c r="D3299">
        <f>VLOOKUP(мпф1[[#This Row],[Номенклатура]],[1]!Таблица213[[product_name]:[упаковка]],7,FALSE)</f>
        <v>702</v>
      </c>
      <c r="E3299" t="s">
        <v>72</v>
      </c>
      <c r="F3299" s="7">
        <v>400.99739869639228</v>
      </c>
      <c r="G3299" t="str">
        <f>VLOOKUP(мпф1[[#This Row],[артикул]],[1]!Таблица213[[code]:[упаковка]],4,FALSE)</f>
        <v>ОХЛ</v>
      </c>
      <c r="H3299" t="str">
        <f>VLOOKUP(мпф1[[#This Row],[артикул]],[1]!Таблица213[[code]:[упаковка]],5,FALSE)</f>
        <v>тушка</v>
      </c>
      <c r="I3299" s="7" cm="1">
        <f t="array" ref="I3299">INDEX('[1]прайс ЗПП'!$A$1:$D$1080,MATCH(1,(мпф1[[#This Row],[артикул]]='[1]прайс ЗПП'!$B$1:$B$1080)*(мпф1[[#This Row],[Source.Name.1]]='[1]прайс ЗПП'!$A$1:$A$1080),0),4)</f>
        <v>794.51687116053256</v>
      </c>
      <c r="J3299" s="7">
        <f>мпф1[[#This Row],[цена]]*мпф1[[#This Row],[объем]]</f>
        <v>318599.19855577021</v>
      </c>
      <c r="K3299" s="7">
        <v>877.46933066225847</v>
      </c>
      <c r="L3299" t="s">
        <v>187</v>
      </c>
    </row>
    <row r="3300" spans="1:12" x14ac:dyDescent="0.35">
      <c r="A3300" t="s">
        <v>155</v>
      </c>
      <c r="B3300" t="s">
        <v>199</v>
      </c>
      <c r="C3300" t="s">
        <v>194</v>
      </c>
      <c r="D3300">
        <f>VLOOKUP(мпф1[[#This Row],[Номенклатура]],[1]!Таблица213[[product_name]:[упаковка]],7,FALSE)</f>
        <v>710</v>
      </c>
      <c r="E3300" t="s">
        <v>28</v>
      </c>
      <c r="F3300" s="7">
        <v>4009.7965544866238</v>
      </c>
      <c r="G3300" t="str">
        <f>VLOOKUP(мпф1[[#This Row],[артикул]],[1]!Таблица213[[code]:[упаковка]],4,FALSE)</f>
        <v>ОХЛ</v>
      </c>
      <c r="H3300" t="str">
        <f>VLOOKUP(мпф1[[#This Row],[артикул]],[1]!Таблица213[[code]:[упаковка]],5,FALSE)</f>
        <v>бедро</v>
      </c>
      <c r="I3300" s="7" cm="1">
        <f t="array" ref="I3300">INDEX('[1]прайс ЗПП'!$A$1:$D$1080,MATCH(1,(мпф1[[#This Row],[артикул]]='[1]прайс ЗПП'!$B$1:$B$1080)*(мпф1[[#This Row],[Source.Name.1]]='[1]прайс ЗПП'!$A$1:$A$1080),0),4)</f>
        <v>844.27700752267799</v>
      </c>
      <c r="J3300" s="7">
        <f>мпф1[[#This Row],[цена]]*мпф1[[#This Row],[объем]]</f>
        <v>3385379.0357967117</v>
      </c>
      <c r="K3300" s="7">
        <v>353.88972397838467</v>
      </c>
      <c r="L3300" t="s">
        <v>187</v>
      </c>
    </row>
    <row r="3301" spans="1:12" x14ac:dyDescent="0.35">
      <c r="A3301" t="s">
        <v>155</v>
      </c>
      <c r="B3301" t="s">
        <v>199</v>
      </c>
      <c r="C3301" t="s">
        <v>194</v>
      </c>
      <c r="D3301">
        <f>VLOOKUP(мпф1[[#This Row],[Номенклатура]],[1]!Таблица213[[product_name]:[упаковка]],7,FALSE)</f>
        <v>711</v>
      </c>
      <c r="E3301" t="s">
        <v>73</v>
      </c>
      <c r="F3301" s="7">
        <v>5505.4931939605267</v>
      </c>
      <c r="G3301" t="str">
        <f>VLOOKUP(мпф1[[#This Row],[артикул]],[1]!Таблица213[[code]:[упаковка]],4,FALSE)</f>
        <v>ОХЛ</v>
      </c>
      <c r="H3301" t="str">
        <f>VLOOKUP(мпф1[[#This Row],[артикул]],[1]!Таблица213[[code]:[упаковка]],5,FALSE)</f>
        <v>бедро</v>
      </c>
      <c r="I3301" s="7" cm="1">
        <f t="array" ref="I3301">INDEX('[1]прайс ЗПП'!$A$1:$D$1080,MATCH(1,(мпф1[[#This Row],[артикул]]='[1]прайс ЗПП'!$B$1:$B$1080)*(мпф1[[#This Row],[Source.Name.1]]='[1]прайс ЗПП'!$A$1:$A$1080),0),4)</f>
        <v>811.17331490876199</v>
      </c>
      <c r="J3301" s="7">
        <f>мпф1[[#This Row],[цена]]*мпф1[[#This Row],[объем]]</f>
        <v>4465909.1643525884</v>
      </c>
      <c r="K3301" s="7">
        <v>843.21544781753869</v>
      </c>
      <c r="L3301" t="s">
        <v>187</v>
      </c>
    </row>
    <row r="3302" spans="1:12" x14ac:dyDescent="0.35">
      <c r="A3302" t="s">
        <v>155</v>
      </c>
      <c r="B3302" t="s">
        <v>199</v>
      </c>
      <c r="C3302" t="s">
        <v>194</v>
      </c>
      <c r="D3302">
        <f>VLOOKUP(мпф1[[#This Row],[Номенклатура]],[1]!Таблица213[[product_name]:[упаковка]],7,FALSE)</f>
        <v>712</v>
      </c>
      <c r="E3302" t="s">
        <v>30</v>
      </c>
      <c r="F3302" s="7">
        <v>4510.6697089188001</v>
      </c>
      <c r="G3302" t="str">
        <f>VLOOKUP(мпф1[[#This Row],[артикул]],[1]!Таблица213[[code]:[упаковка]],4,FALSE)</f>
        <v>ОХЛ</v>
      </c>
      <c r="H3302" t="str">
        <f>VLOOKUP(мпф1[[#This Row],[артикул]],[1]!Таблица213[[code]:[упаковка]],5,FALSE)</f>
        <v>голень</v>
      </c>
      <c r="I3302" s="7" cm="1">
        <f t="array" ref="I3302">INDEX('[1]прайс ЗПП'!$A$1:$D$1080,MATCH(1,(мпф1[[#This Row],[артикул]]='[1]прайс ЗПП'!$B$1:$B$1080)*(мпф1[[#This Row],[Source.Name.1]]='[1]прайс ЗПП'!$A$1:$A$1080),0),4)</f>
        <v>877.88346360778246</v>
      </c>
      <c r="J3302" s="7">
        <f>мпф1[[#This Row],[цена]]*мпф1[[#This Row],[объем]]</f>
        <v>3959842.3472563443</v>
      </c>
      <c r="K3302" s="7">
        <v>1654.4879422756433</v>
      </c>
      <c r="L3302" t="s">
        <v>187</v>
      </c>
    </row>
    <row r="3303" spans="1:12" x14ac:dyDescent="0.35">
      <c r="A3303" t="s">
        <v>155</v>
      </c>
      <c r="B3303" t="s">
        <v>199</v>
      </c>
      <c r="C3303" t="s">
        <v>194</v>
      </c>
      <c r="D3303">
        <f>VLOOKUP(мпф1[[#This Row],[Номенклатура]],[1]!Таблица213[[product_name]:[упаковка]],7,FALSE)</f>
        <v>713</v>
      </c>
      <c r="E3303" t="s">
        <v>74</v>
      </c>
      <c r="F3303" s="7">
        <v>4311.8654897288125</v>
      </c>
      <c r="G3303" t="str">
        <f>VLOOKUP(мпф1[[#This Row],[артикул]],[1]!Таблица213[[code]:[упаковка]],4,FALSE)</f>
        <v>ОХЛ</v>
      </c>
      <c r="H3303" t="str">
        <f>VLOOKUP(мпф1[[#This Row],[артикул]],[1]!Таблица213[[code]:[упаковка]],5,FALSE)</f>
        <v>голень</v>
      </c>
      <c r="I3303" s="7" cm="1">
        <f t="array" ref="I3303">INDEX('[1]прайс ЗПП'!$A$1:$D$1080,MATCH(1,(мпф1[[#This Row],[артикул]]='[1]прайс ЗПП'!$B$1:$B$1080)*(мпф1[[#This Row],[Source.Name.1]]='[1]прайс ЗПП'!$A$1:$A$1080),0),4)</f>
        <v>842.56753579561121</v>
      </c>
      <c r="J3303" s="7">
        <f>мпф1[[#This Row],[цена]]*мпф1[[#This Row],[объем]]</f>
        <v>3633037.8803629419</v>
      </c>
      <c r="K3303" s="7">
        <v>177.19665249868214</v>
      </c>
      <c r="L3303" t="s">
        <v>187</v>
      </c>
    </row>
    <row r="3304" spans="1:12" x14ac:dyDescent="0.35">
      <c r="A3304" t="s">
        <v>155</v>
      </c>
      <c r="B3304" t="s">
        <v>199</v>
      </c>
      <c r="C3304" t="s">
        <v>194</v>
      </c>
      <c r="D3304">
        <f>VLOOKUP(мпф1[[#This Row],[Номенклатура]],[1]!Таблица213[[product_name]:[упаковка]],7,FALSE)</f>
        <v>714</v>
      </c>
      <c r="E3304" t="s">
        <v>32</v>
      </c>
      <c r="F3304" s="7">
        <v>1901.1811083739976</v>
      </c>
      <c r="G3304" t="str">
        <f>VLOOKUP(мпф1[[#This Row],[артикул]],[1]!Таблица213[[code]:[упаковка]],4,FALSE)</f>
        <v>ОХЛ</v>
      </c>
      <c r="H3304" t="str">
        <f>VLOOKUP(мпф1[[#This Row],[артикул]],[1]!Таблица213[[code]:[упаковка]],5,FALSE)</f>
        <v>крыло</v>
      </c>
      <c r="I3304" s="7" cm="1">
        <f t="array" ref="I3304">INDEX('[1]прайс ЗПП'!$A$1:$D$1080,MATCH(1,(мпф1[[#This Row],[артикул]]='[1]прайс ЗПП'!$B$1:$B$1080)*(мпф1[[#This Row],[Source.Name.1]]='[1]прайс ЗПП'!$A$1:$A$1080),0),4)</f>
        <v>860.70844203270246</v>
      </c>
      <c r="J3304" s="7">
        <f>мпф1[[#This Row],[цена]]*мпф1[[#This Row],[объем]]</f>
        <v>1636362.6298105901</v>
      </c>
      <c r="K3304" s="7">
        <v>172.99737576199146</v>
      </c>
      <c r="L3304" t="s">
        <v>187</v>
      </c>
    </row>
    <row r="3305" spans="1:12" x14ac:dyDescent="0.35">
      <c r="A3305" t="s">
        <v>155</v>
      </c>
      <c r="B3305" t="s">
        <v>199</v>
      </c>
      <c r="C3305" t="s">
        <v>194</v>
      </c>
      <c r="D3305">
        <f>VLOOKUP(мпф1[[#This Row],[Номенклатура]],[1]!Таблица213[[product_name]:[упаковка]],7,FALSE)</f>
        <v>715</v>
      </c>
      <c r="E3305" t="s">
        <v>75</v>
      </c>
      <c r="F3305" s="7">
        <v>2306.5630607316525</v>
      </c>
      <c r="G3305" t="str">
        <f>VLOOKUP(мпф1[[#This Row],[артикул]],[1]!Таблица213[[code]:[упаковка]],4,FALSE)</f>
        <v>ОХЛ</v>
      </c>
      <c r="H3305" t="str">
        <f>VLOOKUP(мпф1[[#This Row],[артикул]],[1]!Таблица213[[code]:[упаковка]],5,FALSE)</f>
        <v>крыло</v>
      </c>
      <c r="I3305" s="7" cm="1">
        <f t="array" ref="I3305">INDEX('[1]прайс ЗПП'!$A$1:$D$1080,MATCH(1,(мпф1[[#This Row],[артикул]]='[1]прайс ЗПП'!$B$1:$B$1080)*(мпф1[[#This Row],[Source.Name.1]]='[1]прайс ЗПП'!$A$1:$A$1080),0),4)</f>
        <v>828.54324866696732</v>
      </c>
      <c r="J3305" s="7">
        <f>мпф1[[#This Row],[цена]]*мпф1[[#This Row],[объем]]</f>
        <v>1911087.2515938268</v>
      </c>
      <c r="K3305" s="7">
        <v>5077.8</v>
      </c>
      <c r="L3305" t="s">
        <v>187</v>
      </c>
    </row>
    <row r="3306" spans="1:12" x14ac:dyDescent="0.35">
      <c r="A3306" t="s">
        <v>155</v>
      </c>
      <c r="B3306" t="s">
        <v>199</v>
      </c>
      <c r="C3306" t="s">
        <v>194</v>
      </c>
      <c r="D3306">
        <f>VLOOKUP(мпф1[[#This Row],[Номенклатура]],[1]!Таблица213[[product_name]:[упаковка]],7,FALSE)</f>
        <v>716</v>
      </c>
      <c r="E3306" t="s">
        <v>34</v>
      </c>
      <c r="F3306" s="7">
        <v>703.22405169618048</v>
      </c>
      <c r="G3306" t="str">
        <f>VLOOKUP(мпф1[[#This Row],[артикул]],[1]!Таблица213[[code]:[упаковка]],4,FALSE)</f>
        <v>ОХЛ</v>
      </c>
      <c r="H3306" t="str">
        <f>VLOOKUP(мпф1[[#This Row],[артикул]],[1]!Таблица213[[code]:[упаковка]],5,FALSE)</f>
        <v>четвертина</v>
      </c>
      <c r="I3306" s="7" cm="1">
        <f t="array" ref="I3306">INDEX('[1]прайс ЗПП'!$A$1:$D$1080,MATCH(1,(мпф1[[#This Row],[артикул]]='[1]прайс ЗПП'!$B$1:$B$1080)*(мпф1[[#This Row],[Source.Name.1]]='[1]прайс ЗПП'!$A$1:$A$1080),0),4)</f>
        <v>823.46901410747466</v>
      </c>
      <c r="J3306" s="7">
        <f>мпф1[[#This Row],[цена]]*мпф1[[#This Row],[объем]]</f>
        <v>579083.21654691757</v>
      </c>
      <c r="K3306" s="7">
        <v>3279.8999999999996</v>
      </c>
      <c r="L3306" t="s">
        <v>187</v>
      </c>
    </row>
    <row r="3307" spans="1:12" x14ac:dyDescent="0.35">
      <c r="A3307" t="s">
        <v>155</v>
      </c>
      <c r="B3307" t="s">
        <v>199</v>
      </c>
      <c r="C3307" t="s">
        <v>194</v>
      </c>
      <c r="D3307">
        <f>VLOOKUP(мпф1[[#This Row],[Номенклатура]],[1]!Таблица213[[product_name]:[упаковка]],7,FALSE)</f>
        <v>717</v>
      </c>
      <c r="E3307" t="s">
        <v>76</v>
      </c>
      <c r="F3307" s="7">
        <v>1800.9396445877794</v>
      </c>
      <c r="G3307" t="str">
        <f>VLOOKUP(мпф1[[#This Row],[артикул]],[1]!Таблица213[[code]:[упаковка]],4,FALSE)</f>
        <v>ОХЛ</v>
      </c>
      <c r="H3307" t="str">
        <f>VLOOKUP(мпф1[[#This Row],[артикул]],[1]!Таблица213[[code]:[упаковка]],5,FALSE)</f>
        <v>четвертина</v>
      </c>
      <c r="I3307" s="7" cm="1">
        <f t="array" ref="I3307">INDEX('[1]прайс ЗПП'!$A$1:$D$1080,MATCH(1,(мпф1[[#This Row],[артикул]]='[1]прайс ЗПП'!$B$1:$B$1080)*(мпф1[[#This Row],[Source.Name.1]]='[1]прайс ЗПП'!$A$1:$A$1080),0),4)</f>
        <v>794.56394022937343</v>
      </c>
      <c r="J3307" s="7">
        <f>мпф1[[#This Row],[цена]]*мпф1[[#This Row],[объем]]</f>
        <v>1430961.7001189534</v>
      </c>
      <c r="K3307" s="7">
        <v>41706</v>
      </c>
      <c r="L3307" t="s">
        <v>187</v>
      </c>
    </row>
    <row r="3308" spans="1:12" x14ac:dyDescent="0.35">
      <c r="A3308" t="s">
        <v>155</v>
      </c>
      <c r="B3308" t="s">
        <v>199</v>
      </c>
      <c r="C3308" t="s">
        <v>194</v>
      </c>
      <c r="D3308">
        <f>VLOOKUP(мпф1[[#This Row],[Номенклатура]],[1]!Таблица213[[product_name]:[упаковка]],7,FALSE)</f>
        <v>718</v>
      </c>
      <c r="E3308" t="s">
        <v>36</v>
      </c>
      <c r="F3308" s="7">
        <v>5204.843718536732</v>
      </c>
      <c r="G3308" t="str">
        <f>VLOOKUP(мпф1[[#This Row],[артикул]],[1]!Таблица213[[code]:[упаковка]],4,FALSE)</f>
        <v>ОХЛ</v>
      </c>
      <c r="H3308" t="str">
        <f>VLOOKUP(мпф1[[#This Row],[артикул]],[1]!Таблица213[[code]:[упаковка]],5,FALSE)</f>
        <v>филе</v>
      </c>
      <c r="I3308" s="7" cm="1">
        <f t="array" ref="I3308">INDEX('[1]прайс ЗПП'!$A$1:$D$1080,MATCH(1,(мпф1[[#This Row],[артикул]]='[1]прайс ЗПП'!$B$1:$B$1080)*(мпф1[[#This Row],[Source.Name.1]]='[1]прайс ЗПП'!$A$1:$A$1080),0),4)</f>
        <v>1113.7039279813557</v>
      </c>
      <c r="J3308" s="7">
        <f>мпф1[[#This Row],[цена]]*мпф1[[#This Row],[объем]]</f>
        <v>5796654.8938634442</v>
      </c>
      <c r="K3308" s="7">
        <v>67873.86</v>
      </c>
      <c r="L3308" t="s">
        <v>187</v>
      </c>
    </row>
    <row r="3309" spans="1:12" x14ac:dyDescent="0.35">
      <c r="A3309" t="s">
        <v>155</v>
      </c>
      <c r="B3309" t="s">
        <v>199</v>
      </c>
      <c r="C3309" t="s">
        <v>194</v>
      </c>
      <c r="D3309">
        <f>VLOOKUP(мпф1[[#This Row],[Номенклатура]],[1]!Таблица213[[product_name]:[упаковка]],7,FALSE)</f>
        <v>719</v>
      </c>
      <c r="E3309" t="s">
        <v>77</v>
      </c>
      <c r="F3309" s="7">
        <v>5509.2784201429113</v>
      </c>
      <c r="G3309" t="str">
        <f>VLOOKUP(мпф1[[#This Row],[артикул]],[1]!Таблица213[[code]:[упаковка]],4,FALSE)</f>
        <v>ОХЛ</v>
      </c>
      <c r="H3309" t="str">
        <f>VLOOKUP(мпф1[[#This Row],[артикул]],[1]!Таблица213[[code]:[упаковка]],5,FALSE)</f>
        <v>филе</v>
      </c>
      <c r="I3309" s="7" cm="1">
        <f t="array" ref="I3309">INDEX('[1]прайс ЗПП'!$A$1:$D$1080,MATCH(1,(мпф1[[#This Row],[артикул]]='[1]прайс ЗПП'!$B$1:$B$1080)*(мпф1[[#This Row],[Source.Name.1]]='[1]прайс ЗПП'!$A$1:$A$1080),0),4)</f>
        <v>1077.1223296090793</v>
      </c>
      <c r="J3309" s="7">
        <f>мпф1[[#This Row],[цена]]*мпф1[[#This Row],[объем]]</f>
        <v>5934166.8063693605</v>
      </c>
      <c r="K3309" s="7">
        <v>1690.7962203182481</v>
      </c>
      <c r="L3309" t="s">
        <v>187</v>
      </c>
    </row>
    <row r="3310" spans="1:12" x14ac:dyDescent="0.35">
      <c r="A3310" t="s">
        <v>155</v>
      </c>
      <c r="B3310" t="s">
        <v>199</v>
      </c>
      <c r="C3310" t="s">
        <v>194</v>
      </c>
      <c r="D3310">
        <f>VLOOKUP(мпф1[[#This Row],[Номенклатура]],[1]!Таблица213[[product_name]:[упаковка]],7,FALSE)</f>
        <v>727</v>
      </c>
      <c r="E3310" t="s">
        <v>38</v>
      </c>
      <c r="F3310" s="7">
        <v>1403.5086386851028</v>
      </c>
      <c r="G3310" t="str">
        <f>VLOOKUP(мпф1[[#This Row],[артикул]],[1]!Таблица213[[code]:[упаковка]],4,FALSE)</f>
        <v>ОХЛ</v>
      </c>
      <c r="H3310" t="str">
        <f>VLOOKUP(мпф1[[#This Row],[артикул]],[1]!Таблица213[[code]:[упаковка]],5,FALSE)</f>
        <v>грудка</v>
      </c>
      <c r="I3310" s="7" cm="1">
        <f t="array" ref="I3310">INDEX('[1]прайс ЗПП'!$A$1:$D$1080,MATCH(1,(мпф1[[#This Row],[артикул]]='[1]прайс ЗПП'!$B$1:$B$1080)*(мпф1[[#This Row],[Source.Name.1]]='[1]прайс ЗПП'!$A$1:$A$1080),0),4)</f>
        <v>887.90875134038947</v>
      </c>
      <c r="J3310" s="7">
        <f>мпф1[[#This Row],[цена]]*мпф1[[#This Row],[объем]]</f>
        <v>1246187.6028703395</v>
      </c>
      <c r="K3310" s="7">
        <v>3393</v>
      </c>
      <c r="L3310" t="s">
        <v>187</v>
      </c>
    </row>
    <row r="3311" spans="1:12" x14ac:dyDescent="0.35">
      <c r="A3311" t="s">
        <v>155</v>
      </c>
      <c r="B3311" t="s">
        <v>199</v>
      </c>
      <c r="C3311" t="s">
        <v>194</v>
      </c>
      <c r="D3311">
        <f>VLOOKUP(мпф1[[#This Row],[Номенклатура]],[1]!Таблица213[[product_name]:[упаковка]],7,FALSE)</f>
        <v>725</v>
      </c>
      <c r="E3311" t="s">
        <v>78</v>
      </c>
      <c r="F3311" s="7">
        <v>1495.8425283996826</v>
      </c>
      <c r="G3311" t="str">
        <f>VLOOKUP(мпф1[[#This Row],[артикул]],[1]!Таблица213[[code]:[упаковка]],4,FALSE)</f>
        <v>ОХЛ</v>
      </c>
      <c r="H3311" t="str">
        <f>VLOOKUP(мпф1[[#This Row],[артикул]],[1]!Таблица213[[code]:[упаковка]],5,FALSE)</f>
        <v>грудка</v>
      </c>
      <c r="I3311" s="7" cm="1">
        <f t="array" ref="I3311">INDEX('[1]прайс ЗПП'!$A$1:$D$1080,MATCH(1,(мпф1[[#This Row],[артикул]]='[1]прайс ЗПП'!$B$1:$B$1080)*(мпф1[[#This Row],[Source.Name.1]]='[1]прайс ЗПП'!$A$1:$A$1080),0),4)</f>
        <v>859.6442175498313</v>
      </c>
      <c r="J3311" s="7">
        <f>мпф1[[#This Row],[цена]]*мпф1[[#This Row],[объем]]</f>
        <v>1285892.3799039065</v>
      </c>
      <c r="K3311" s="7">
        <v>33936.772000000004</v>
      </c>
      <c r="L3311" t="s">
        <v>187</v>
      </c>
    </row>
    <row r="3312" spans="1:12" x14ac:dyDescent="0.35">
      <c r="A3312" t="s">
        <v>155</v>
      </c>
      <c r="B3312" t="s">
        <v>199</v>
      </c>
      <c r="C3312" t="s">
        <v>194</v>
      </c>
      <c r="D3312">
        <f>VLOOKUP(мпф1[[#This Row],[Номенклатура]],[1]!Таблица213[[product_name]:[упаковка]],7,FALSE)</f>
        <v>29</v>
      </c>
      <c r="E3312" t="s">
        <v>79</v>
      </c>
      <c r="F3312" s="7">
        <v>500.1624387869947</v>
      </c>
      <c r="G3312" t="str">
        <f>VLOOKUP(мпф1[[#This Row],[артикул]],[1]!Таблица213[[code]:[упаковка]],4,FALSE)</f>
        <v>ОХЛ</v>
      </c>
      <c r="H3312" t="str">
        <f>VLOOKUP(мпф1[[#This Row],[артикул]],[1]!Таблица213[[code]:[упаковка]],5,FALSE)</f>
        <v>табак</v>
      </c>
      <c r="I3312" s="7" cm="1">
        <f t="array" ref="I3312">INDEX('[1]прайс ЗПП'!$A$1:$D$1080,MATCH(1,(мпф1[[#This Row],[артикул]]='[1]прайс ЗПП'!$B$1:$B$1080)*(мпф1[[#This Row],[Source.Name.1]]='[1]прайс ЗПП'!$A$1:$A$1080),0),4)</f>
        <v>752.41739844674464</v>
      </c>
      <c r="J3312" s="7">
        <f>мпф1[[#This Row],[цена]]*мпф1[[#This Row],[объем]]</f>
        <v>376330.92099288973</v>
      </c>
      <c r="K3312" s="7">
        <v>340.3</v>
      </c>
      <c r="L3312" t="s">
        <v>187</v>
      </c>
    </row>
    <row r="3313" spans="1:12" x14ac:dyDescent="0.35">
      <c r="A3313" t="s">
        <v>155</v>
      </c>
      <c r="B3313" t="s">
        <v>199</v>
      </c>
      <c r="C3313" t="s">
        <v>194</v>
      </c>
      <c r="D3313">
        <f>VLOOKUP(мпф1[[#This Row],[Номенклатура]],[1]!Таблица213[[product_name]:[упаковка]],7,FALSE)</f>
        <v>30</v>
      </c>
      <c r="E3313" t="s">
        <v>80</v>
      </c>
      <c r="F3313" s="7">
        <v>2500.8121939349735</v>
      </c>
      <c r="G3313" t="str">
        <f>VLOOKUP(мпф1[[#This Row],[артикул]],[1]!Таблица213[[code]:[упаковка]],4,FALSE)</f>
        <v>ОХЛ</v>
      </c>
      <c r="H3313" t="str">
        <f>VLOOKUP(мпф1[[#This Row],[артикул]],[1]!Таблица213[[code]:[упаковка]],5,FALSE)</f>
        <v>рагу</v>
      </c>
      <c r="I3313" s="7" cm="1">
        <f t="array" ref="I3313">INDEX('[1]прайс ЗПП'!$A$1:$D$1080,MATCH(1,(мпф1[[#This Row],[артикул]]='[1]прайс ЗПП'!$B$1:$B$1080)*(мпф1[[#This Row],[Source.Name.1]]='[1]прайс ЗПП'!$A$1:$A$1080),0),4)</f>
        <v>707.52985307400411</v>
      </c>
      <c r="J3313" s="7">
        <f>мпф1[[#This Row],[цена]]*мпф1[[#This Row],[объем]]</f>
        <v>1769399.2841404898</v>
      </c>
      <c r="K3313" s="7">
        <v>5797.6379999999999</v>
      </c>
      <c r="L3313" t="s">
        <v>187</v>
      </c>
    </row>
    <row r="3314" spans="1:12" x14ac:dyDescent="0.35">
      <c r="A3314" t="s">
        <v>155</v>
      </c>
      <c r="B3314" t="s">
        <v>199</v>
      </c>
      <c r="C3314" t="s">
        <v>194</v>
      </c>
      <c r="D3314">
        <f>VLOOKUP(мпф1[[#This Row],[Номенклатура]],[1]!Таблица213[[product_name]:[упаковка]],7,FALSE)</f>
        <v>781</v>
      </c>
      <c r="E3314" t="s">
        <v>188</v>
      </c>
      <c r="F3314" s="7">
        <v>2097.6461760715897</v>
      </c>
      <c r="G3314" t="str">
        <f>VLOOKUP(мпф1[[#This Row],[артикул]],[1]!Таблица213[[code]:[упаковка]],4,FALSE)</f>
        <v>ОХЛ</v>
      </c>
      <c r="H3314" t="str">
        <f>VLOOKUP(мпф1[[#This Row],[артикул]],[1]!Таблица213[[code]:[упаковка]],5,FALSE)</f>
        <v>спинка</v>
      </c>
      <c r="I3314" s="7" cm="1">
        <f t="array" ref="I3314">INDEX('[1]прайс ЗПП'!$A$1:$D$1080,MATCH(1,(мпф1[[#This Row],[артикул]]='[1]прайс ЗПП'!$B$1:$B$1080)*(мпф1[[#This Row],[Source.Name.1]]='[1]прайс ЗПП'!$A$1:$A$1080),0),4)</f>
        <v>362.24587868540624</v>
      </c>
      <c r="J3314" s="7">
        <f>мпф1[[#This Row],[цена]]*мпф1[[#This Row],[объем]]</f>
        <v>759863.68222213537</v>
      </c>
      <c r="K3314" s="7">
        <v>50906.091999999997</v>
      </c>
      <c r="L3314" t="s">
        <v>187</v>
      </c>
    </row>
    <row r="3315" spans="1:12" x14ac:dyDescent="0.35">
      <c r="A3315" t="s">
        <v>155</v>
      </c>
      <c r="B3315" t="s">
        <v>199</v>
      </c>
      <c r="C3315" t="s">
        <v>194</v>
      </c>
      <c r="D3315">
        <f>VLOOKUP(мпф1[[#This Row],[Номенклатура]],[1]!Таблица213[[product_name]:[упаковка]],7,FALSE)</f>
        <v>730</v>
      </c>
      <c r="E3315" t="s">
        <v>45</v>
      </c>
      <c r="F3315" s="7">
        <v>801.79765019578542</v>
      </c>
      <c r="G3315" t="str">
        <f>VLOOKUP(мпф1[[#This Row],[артикул]],[1]!Таблица213[[code]:[упаковка]],4,FALSE)</f>
        <v>ОХЛ</v>
      </c>
      <c r="H3315" t="str">
        <f>VLOOKUP(мпф1[[#This Row],[артикул]],[1]!Таблица213[[code]:[упаковка]],5,FALSE)</f>
        <v>желудки</v>
      </c>
      <c r="I3315" s="7" cm="1">
        <f t="array" ref="I3315">INDEX('[1]прайс ЗПП'!$A$1:$D$1080,MATCH(1,(мпф1[[#This Row],[артикул]]='[1]прайс ЗПП'!$B$1:$B$1080)*(мпф1[[#This Row],[Source.Name.1]]='[1]прайс ЗПП'!$A$1:$A$1080),0),4)</f>
        <v>559.76910841056088</v>
      </c>
      <c r="J3315" s="7">
        <f>мпф1[[#This Row],[цена]]*мпф1[[#This Row],[объем]]</f>
        <v>448821.55577577755</v>
      </c>
      <c r="K3315" s="7">
        <v>50902.425000000003</v>
      </c>
      <c r="L3315" t="s">
        <v>187</v>
      </c>
    </row>
    <row r="3316" spans="1:12" x14ac:dyDescent="0.35">
      <c r="A3316" t="s">
        <v>155</v>
      </c>
      <c r="B3316" t="s">
        <v>199</v>
      </c>
      <c r="C3316" t="s">
        <v>194</v>
      </c>
      <c r="D3316">
        <f>VLOOKUP(мпф1[[#This Row],[Номенклатура]],[1]!Таблица213[[product_name]:[упаковка]],7,FALSE)</f>
        <v>731</v>
      </c>
      <c r="E3316" t="s">
        <v>81</v>
      </c>
      <c r="F3316" s="7">
        <v>1499.2565017979202</v>
      </c>
      <c r="G3316" t="str">
        <f>VLOOKUP(мпф1[[#This Row],[артикул]],[1]!Таблица213[[code]:[упаковка]],4,FALSE)</f>
        <v>ОХЛ</v>
      </c>
      <c r="H3316" t="str">
        <f>VLOOKUP(мпф1[[#This Row],[артикул]],[1]!Таблица213[[code]:[упаковка]],5,FALSE)</f>
        <v>желудки</v>
      </c>
      <c r="I3316" s="7" cm="1">
        <f t="array" ref="I3316">INDEX('[1]прайс ЗПП'!$A$1:$D$1080,MATCH(1,(мпф1[[#This Row],[артикул]]='[1]прайс ЗПП'!$B$1:$B$1080)*(мпф1[[#This Row],[Source.Name.1]]='[1]прайс ЗПП'!$A$1:$A$1080),0),4)</f>
        <v>537.9788826614074</v>
      </c>
      <c r="J3316" s="7">
        <f>мпф1[[#This Row],[цена]]*мпф1[[#This Row],[объем]]</f>
        <v>806568.33766009542</v>
      </c>
      <c r="K3316" s="7">
        <v>1170.5814452055245</v>
      </c>
      <c r="L3316" t="s">
        <v>187</v>
      </c>
    </row>
    <row r="3317" spans="1:12" x14ac:dyDescent="0.35">
      <c r="A3317" t="s">
        <v>155</v>
      </c>
      <c r="B3317" t="s">
        <v>199</v>
      </c>
      <c r="C3317" t="s">
        <v>194</v>
      </c>
      <c r="D3317">
        <f>VLOOKUP(мпф1[[#This Row],[Номенклатура]],[1]!Таблица213[[product_name]:[упаковка]],7,FALSE)</f>
        <v>732</v>
      </c>
      <c r="E3317" t="s">
        <v>47</v>
      </c>
      <c r="F3317" s="7">
        <v>1499.3044331789888</v>
      </c>
      <c r="G3317" t="str">
        <f>VLOOKUP(мпф1[[#This Row],[артикул]],[1]!Таблица213[[code]:[упаковка]],4,FALSE)</f>
        <v>ОХЛ</v>
      </c>
      <c r="H3317" t="str">
        <f>VLOOKUP(мпф1[[#This Row],[артикул]],[1]!Таблица213[[code]:[упаковка]],5,FALSE)</f>
        <v>печень</v>
      </c>
      <c r="I3317" s="7" cm="1">
        <f t="array" ref="I3317">INDEX('[1]прайс ЗПП'!$A$1:$D$1080,MATCH(1,(мпф1[[#This Row],[артикул]]='[1]прайс ЗПП'!$B$1:$B$1080)*(мпф1[[#This Row],[Source.Name.1]]='[1]прайс ЗПП'!$A$1:$A$1080),0),4)</f>
        <v>535.64160138190721</v>
      </c>
      <c r="J3317" s="7">
        <f>мпф1[[#This Row],[цена]]*мпф1[[#This Row],[объем]]</f>
        <v>803089.82754698629</v>
      </c>
      <c r="K3317" s="7">
        <v>3402.6223364872444</v>
      </c>
      <c r="L3317" t="s">
        <v>187</v>
      </c>
    </row>
    <row r="3318" spans="1:12" x14ac:dyDescent="0.35">
      <c r="A3318" t="s">
        <v>155</v>
      </c>
      <c r="B3318" t="s">
        <v>199</v>
      </c>
      <c r="C3318" t="s">
        <v>194</v>
      </c>
      <c r="D3318">
        <f>VLOOKUP(мпф1[[#This Row],[Номенклатура]],[1]!Таблица213[[product_name]:[упаковка]],7,FALSE)</f>
        <v>733</v>
      </c>
      <c r="E3318" t="s">
        <v>82</v>
      </c>
      <c r="F3318" s="7">
        <v>1502.8530827249745</v>
      </c>
      <c r="G3318" t="str">
        <f>VLOOKUP(мпф1[[#This Row],[артикул]],[1]!Таблица213[[code]:[упаковка]],4,FALSE)</f>
        <v>ОХЛ</v>
      </c>
      <c r="H3318" t="str">
        <f>VLOOKUP(мпф1[[#This Row],[артикул]],[1]!Таблица213[[code]:[упаковка]],5,FALSE)</f>
        <v>печень</v>
      </c>
      <c r="I3318" s="7" cm="1">
        <f t="array" ref="I3318">INDEX('[1]прайс ЗПП'!$A$1:$D$1080,MATCH(1,(мпф1[[#This Row],[артикул]]='[1]прайс ЗПП'!$B$1:$B$1080)*(мпф1[[#This Row],[Source.Name.1]]='[1]прайс ЗПП'!$A$1:$A$1080),0),4)</f>
        <v>512.18014320986754</v>
      </c>
      <c r="J3318" s="7">
        <f>мпф1[[#This Row],[цена]]*мпф1[[#This Row],[объем]]</f>
        <v>769731.50713346829</v>
      </c>
      <c r="K3318" s="7">
        <v>1728.4064328222535</v>
      </c>
      <c r="L3318" t="s">
        <v>187</v>
      </c>
    </row>
    <row r="3319" spans="1:12" x14ac:dyDescent="0.35">
      <c r="A3319" t="s">
        <v>155</v>
      </c>
      <c r="B3319" t="s">
        <v>199</v>
      </c>
      <c r="C3319" t="s">
        <v>194</v>
      </c>
      <c r="D3319">
        <f>VLOOKUP(мпф1[[#This Row],[Номенклатура]],[1]!Таблица213[[product_name]:[упаковка]],7,FALSE)</f>
        <v>734</v>
      </c>
      <c r="E3319" t="s">
        <v>49</v>
      </c>
      <c r="F3319" s="7">
        <v>874.22692787517838</v>
      </c>
      <c r="G3319" t="str">
        <f>VLOOKUP(мпф1[[#This Row],[артикул]],[1]!Таблица213[[code]:[упаковка]],4,FALSE)</f>
        <v>ОХЛ</v>
      </c>
      <c r="H3319" t="str">
        <f>VLOOKUP(мпф1[[#This Row],[артикул]],[1]!Таблица213[[code]:[упаковка]],5,FALSE)</f>
        <v>сердце</v>
      </c>
      <c r="I3319" s="7" cm="1">
        <f t="array" ref="I3319">INDEX('[1]прайс ЗПП'!$A$1:$D$1080,MATCH(1,(мпф1[[#This Row],[артикул]]='[1]прайс ЗПП'!$B$1:$B$1080)*(мпф1[[#This Row],[Source.Name.1]]='[1]прайс ЗПП'!$A$1:$A$1080),0),4)</f>
        <v>894.40519049368038</v>
      </c>
      <c r="J3319" s="7">
        <f>мпф1[[#This Row],[цена]]*мпф1[[#This Row],[объем]]</f>
        <v>781913.10196090385</v>
      </c>
      <c r="K3319" s="7">
        <v>4050</v>
      </c>
      <c r="L3319" t="s">
        <v>187</v>
      </c>
    </row>
    <row r="3320" spans="1:12" x14ac:dyDescent="0.35">
      <c r="A3320" t="s">
        <v>155</v>
      </c>
      <c r="B3320" t="s">
        <v>199</v>
      </c>
      <c r="C3320" t="s">
        <v>194</v>
      </c>
      <c r="D3320">
        <f>VLOOKUP(мпф1[[#This Row],[Номенклатура]],[1]!Таблица213[[product_name]:[упаковка]],7,FALSE)</f>
        <v>735</v>
      </c>
      <c r="E3320" t="s">
        <v>83</v>
      </c>
      <c r="F3320" s="7">
        <v>968.42238662802947</v>
      </c>
      <c r="G3320" t="str">
        <f>VLOOKUP(мпф1[[#This Row],[артикул]],[1]!Таблица213[[code]:[упаковка]],4,FALSE)</f>
        <v>ОХЛ</v>
      </c>
      <c r="H3320" t="str">
        <f>VLOOKUP(мпф1[[#This Row],[артикул]],[1]!Таблица213[[code]:[упаковка]],5,FALSE)</f>
        <v>сердце</v>
      </c>
      <c r="I3320" s="7" cm="1">
        <f t="array" ref="I3320">INDEX('[1]прайс ЗПП'!$A$1:$D$1080,MATCH(1,(мпф1[[#This Row],[артикул]]='[1]прайс ЗПП'!$B$1:$B$1080)*(мпф1[[#This Row],[Source.Name.1]]='[1]прайс ЗПП'!$A$1:$A$1080),0),4)</f>
        <v>866.67806653221783</v>
      </c>
      <c r="J3320" s="7">
        <f>мпф1[[#This Row],[цена]]*мпф1[[#This Row],[объем]]</f>
        <v>839310.44162929652</v>
      </c>
      <c r="K3320" s="7">
        <v>14893.470000000001</v>
      </c>
      <c r="L3320" t="s">
        <v>187</v>
      </c>
    </row>
    <row r="3321" spans="1:12" x14ac:dyDescent="0.35">
      <c r="A3321" t="s">
        <v>155</v>
      </c>
      <c r="B3321" t="s">
        <v>199</v>
      </c>
      <c r="C3321" t="s">
        <v>194</v>
      </c>
      <c r="D3321">
        <f>VLOOKUP(мпф1[[#This Row],[Номенклатура]],[1]!Таблица213[[product_name]:[упаковка]],7,FALSE)</f>
        <v>204</v>
      </c>
      <c r="E3321" t="s">
        <v>84</v>
      </c>
      <c r="F3321" s="7">
        <v>1603.7049036959338</v>
      </c>
      <c r="G3321" t="str">
        <f>VLOOKUP(мпф1[[#This Row],[артикул]],[1]!Таблица213[[code]:[упаковка]],4,FALSE)</f>
        <v>ОХЛ</v>
      </c>
      <c r="H3321" t="str">
        <f>VLOOKUP(мпф1[[#This Row],[артикул]],[1]!Таблица213[[code]:[упаковка]],5,FALSE)</f>
        <v>крыло</v>
      </c>
      <c r="I3321" s="7" cm="1">
        <f t="array" ref="I3321">INDEX('[1]прайс ЗПП'!$A$1:$D$1080,MATCH(1,(мпф1[[#This Row],[артикул]]='[1]прайс ЗПП'!$B$1:$B$1080)*(мпф1[[#This Row],[Source.Name.1]]='[1]прайс ЗПП'!$A$1:$A$1080),0),4)</f>
        <v>843.22647535873307</v>
      </c>
      <c r="J3321" s="7">
        <f>мпф1[[#This Row],[цена]]*мпф1[[#This Row],[объем]]</f>
        <v>1352286.4334590386</v>
      </c>
      <c r="K3321" s="7">
        <v>14889.331</v>
      </c>
      <c r="L3321" t="s">
        <v>187</v>
      </c>
    </row>
    <row r="3322" spans="1:12" x14ac:dyDescent="0.35">
      <c r="A3322" t="s">
        <v>155</v>
      </c>
      <c r="B3322" t="s">
        <v>199</v>
      </c>
      <c r="C3322" t="s">
        <v>194</v>
      </c>
      <c r="D3322">
        <f>VLOOKUP(мпф1[[#This Row],[Номенклатура]],[1]!Таблица213[[product_name]:[упаковка]],7,FALSE)</f>
        <v>952</v>
      </c>
      <c r="E3322" t="s">
        <v>86</v>
      </c>
      <c r="F3322" s="7">
        <v>804.81244980577014</v>
      </c>
      <c r="G3322" t="str">
        <f>VLOOKUP(мпф1[[#This Row],[артикул]],[1]!Таблица213[[code]:[упаковка]],4,FALSE)</f>
        <v>ОХЛ</v>
      </c>
      <c r="H3322" t="str">
        <f>VLOOKUP(мпф1[[#This Row],[артикул]],[1]!Таблица213[[code]:[упаковка]],5,FALSE)</f>
        <v>голень</v>
      </c>
      <c r="I3322" s="7" cm="1">
        <f t="array" ref="I3322">INDEX('[1]прайс ЗПП'!$A$1:$D$1080,MATCH(1,(мпф1[[#This Row],[артикул]]='[1]прайс ЗПП'!$B$1:$B$1080)*(мпф1[[#This Row],[Source.Name.1]]='[1]прайс ЗПП'!$A$1:$A$1080),0),4)</f>
        <v>885.13782693265659</v>
      </c>
      <c r="J3322" s="7">
        <f>мпф1[[#This Row],[цена]]*мпф1[[#This Row],[объем]]</f>
        <v>712369.9429094271</v>
      </c>
      <c r="K3322" s="7">
        <v>7991.7610000000004</v>
      </c>
      <c r="L3322" t="s">
        <v>187</v>
      </c>
    </row>
    <row r="3323" spans="1:12" x14ac:dyDescent="0.35">
      <c r="A3323" t="s">
        <v>155</v>
      </c>
      <c r="B3323" t="s">
        <v>199</v>
      </c>
      <c r="C3323" t="s">
        <v>194</v>
      </c>
      <c r="D3323">
        <f>VLOOKUP(мпф1[[#This Row],[Номенклатура]],[1]!Таблица213[[product_name]:[упаковка]],7,FALSE)</f>
        <v>953</v>
      </c>
      <c r="E3323" t="s">
        <v>87</v>
      </c>
      <c r="F3323" s="7">
        <v>799.31626247162365</v>
      </c>
      <c r="G3323" t="str">
        <f>VLOOKUP(мпф1[[#This Row],[артикул]],[1]!Таблица213[[code]:[упаковка]],4,FALSE)</f>
        <v>ОХЛ</v>
      </c>
      <c r="H3323" t="str">
        <f>VLOOKUP(мпф1[[#This Row],[артикул]],[1]!Таблица213[[code]:[упаковка]],5,FALSE)</f>
        <v>бедро</v>
      </c>
      <c r="I3323" s="7" cm="1">
        <f t="array" ref="I3323">INDEX('[1]прайс ЗПП'!$A$1:$D$1080,MATCH(1,(мпф1[[#This Row],[артикул]]='[1]прайс ЗПП'!$B$1:$B$1080)*(мпф1[[#This Row],[Source.Name.1]]='[1]прайс ЗПП'!$A$1:$A$1080),0),4)</f>
        <v>899.61834479020376</v>
      </c>
      <c r="J3323" s="7">
        <f>мпф1[[#This Row],[цена]]*мпф1[[#This Row],[объем]]</f>
        <v>719079.57300861413</v>
      </c>
      <c r="K3323" s="7">
        <v>2192.3999999999996</v>
      </c>
      <c r="L3323" t="s">
        <v>187</v>
      </c>
    </row>
    <row r="3324" spans="1:12" x14ac:dyDescent="0.35">
      <c r="A3324" t="s">
        <v>155</v>
      </c>
      <c r="B3324" t="s">
        <v>199</v>
      </c>
      <c r="C3324" t="s">
        <v>194</v>
      </c>
      <c r="D3324">
        <f>VLOOKUP(мпф1[[#This Row],[Номенклатура]],[1]!Таблица213[[product_name]:[упаковка]],7,FALSE)</f>
        <v>954</v>
      </c>
      <c r="E3324" t="s">
        <v>191</v>
      </c>
      <c r="F3324" s="7">
        <v>600.61974687319241</v>
      </c>
      <c r="G3324" t="str">
        <f>VLOOKUP(мпф1[[#This Row],[артикул]],[1]!Таблица213[[code]:[упаковка]],4,FALSE)</f>
        <v>ОХЛ</v>
      </c>
      <c r="H3324" t="str">
        <f>VLOOKUP(мпф1[[#This Row],[артикул]],[1]!Таблица213[[code]:[упаковка]],5,FALSE)</f>
        <v>филе</v>
      </c>
      <c r="I3324" s="7" cm="1">
        <f t="array" ref="I3324">INDEX('[1]прайс ЗПП'!$A$1:$D$1080,MATCH(1,(мпф1[[#This Row],[артикул]]='[1]прайс ЗПП'!$B$1:$B$1080)*(мпф1[[#This Row],[Source.Name.1]]='[1]прайс ЗПП'!$A$1:$A$1080),0),4)</f>
        <v>1086.9273637103529</v>
      </c>
      <c r="J3324" s="7">
        <f>мпф1[[#This Row],[цена]]*мпф1[[#This Row],[объем]]</f>
        <v>652830.0380612585</v>
      </c>
      <c r="K3324" s="7">
        <v>16965.760000000002</v>
      </c>
      <c r="L3324" t="s">
        <v>187</v>
      </c>
    </row>
    <row r="3325" spans="1:12" x14ac:dyDescent="0.35">
      <c r="A3325" t="s">
        <v>155</v>
      </c>
      <c r="B3325" t="s">
        <v>199</v>
      </c>
      <c r="C3325" t="s">
        <v>194</v>
      </c>
      <c r="D3325">
        <f>VLOOKUP(мпф1[[#This Row],[Номенклатура]],[1]!Таблица213[[product_name]:[упаковка]],7,FALSE)</f>
        <v>958</v>
      </c>
      <c r="E3325" t="s">
        <v>58</v>
      </c>
      <c r="F3325" s="7">
        <v>1396.3574567030714</v>
      </c>
      <c r="G3325" t="str">
        <f>VLOOKUP(мпф1[[#This Row],[артикул]],[1]!Таблица213[[code]:[упаковка]],4,FALSE)</f>
        <v>ОХЛ</v>
      </c>
      <c r="H3325" t="str">
        <f>VLOOKUP(мпф1[[#This Row],[артикул]],[1]!Таблица213[[code]:[упаковка]],5,FALSE)</f>
        <v>табак</v>
      </c>
      <c r="I3325" s="7" cm="1">
        <f t="array" ref="I3325">INDEX('[1]прайс ЗПП'!$A$1:$D$1080,MATCH(1,(мпф1[[#This Row],[артикул]]='[1]прайс ЗПП'!$B$1:$B$1080)*(мпф1[[#This Row],[Source.Name.1]]='[1]прайс ЗПП'!$A$1:$A$1080),0),4)</f>
        <v>776.34084275862176</v>
      </c>
      <c r="J3325" s="7">
        <f>мпф1[[#This Row],[цена]]*мпф1[[#This Row],[объем]]</f>
        <v>1084049.3247291481</v>
      </c>
      <c r="K3325" s="7">
        <v>2186.91</v>
      </c>
      <c r="L3325" t="s">
        <v>187</v>
      </c>
    </row>
    <row r="3326" spans="1:12" x14ac:dyDescent="0.35">
      <c r="A3326" t="s">
        <v>155</v>
      </c>
      <c r="B3326" t="s">
        <v>199</v>
      </c>
      <c r="C3326" t="s">
        <v>194</v>
      </c>
      <c r="D3326">
        <f>VLOOKUP(мпф1[[#This Row],[Номенклатура]],[1]!Таблица213[[product_name]:[упаковка]],7,FALSE)</f>
        <v>205</v>
      </c>
      <c r="E3326" t="s">
        <v>88</v>
      </c>
      <c r="F3326" s="7">
        <v>2504.8712730544448</v>
      </c>
      <c r="G3326" t="str">
        <f>VLOOKUP(мпф1[[#This Row],[артикул]],[1]!Таблица213[[code]:[упаковка]],4,FALSE)</f>
        <v>ОХЛ</v>
      </c>
      <c r="H3326" t="str">
        <f>VLOOKUP(мпф1[[#This Row],[артикул]],[1]!Таблица213[[code]:[упаковка]],5,FALSE)</f>
        <v>рагу</v>
      </c>
      <c r="I3326" s="7" cm="1">
        <f t="array" ref="I3326">INDEX('[1]прайс ЗПП'!$A$1:$D$1080,MATCH(1,(мпф1[[#This Row],[артикул]]='[1]прайс ЗПП'!$B$1:$B$1080)*(мпф1[[#This Row],[Source.Name.1]]='[1]прайс ЗПП'!$A$1:$A$1080),0),4)</f>
        <v>597.42619612066812</v>
      </c>
      <c r="J3326" s="7">
        <f>мпф1[[#This Row],[цена]]*мпф1[[#This Row],[объем]]</f>
        <v>1496475.7164328524</v>
      </c>
      <c r="K3326" s="7">
        <v>1693.2</v>
      </c>
      <c r="L3326" t="s">
        <v>187</v>
      </c>
    </row>
    <row r="3327" spans="1:12" x14ac:dyDescent="0.35">
      <c r="A3327" t="s">
        <v>155</v>
      </c>
      <c r="B3327" t="s">
        <v>199</v>
      </c>
      <c r="C3327" t="s">
        <v>194</v>
      </c>
      <c r="D3327">
        <f>VLOOKUP(мпф1[[#This Row],[Номенклатура]],[1]!Таблица213[[product_name]:[упаковка]],7,FALSE)</f>
        <v>744</v>
      </c>
      <c r="E3327" t="s">
        <v>92</v>
      </c>
      <c r="F3327" s="7">
        <v>5005.3701846129325</v>
      </c>
      <c r="G3327" t="str">
        <f>VLOOKUP(мпф1[[#This Row],[артикул]],[1]!Таблица213[[code]:[упаковка]],4,FALSE)</f>
        <v>ОХЛ</v>
      </c>
      <c r="H3327" t="str">
        <f>VLOOKUP(мпф1[[#This Row],[артикул]],[1]!Таблица213[[code]:[упаковка]],5,FALSE)</f>
        <v>шея</v>
      </c>
      <c r="I3327" s="7" cm="1">
        <f t="array" ref="I3327">INDEX('[1]прайс ЗПП'!$A$1:$D$1080,MATCH(1,(мпф1[[#This Row],[артикул]]='[1]прайс ЗПП'!$B$1:$B$1080)*(мпф1[[#This Row],[Source.Name.1]]='[1]прайс ЗПП'!$A$1:$A$1080),0),4)</f>
        <v>337.37296197867943</v>
      </c>
      <c r="J3327" s="7">
        <f>мпф1[[#This Row],[цена]]*мпф1[[#This Row],[объем]]</f>
        <v>1688676.5649826345</v>
      </c>
      <c r="K3327" s="7">
        <v>1700.3999999999999</v>
      </c>
      <c r="L3327" t="s">
        <v>187</v>
      </c>
    </row>
    <row r="3328" spans="1:12" x14ac:dyDescent="0.35">
      <c r="A3328" t="s">
        <v>155</v>
      </c>
      <c r="B3328" t="s">
        <v>200</v>
      </c>
      <c r="C3328" t="s">
        <v>95</v>
      </c>
      <c r="D3328">
        <f>VLOOKUP(мпф1[[#This Row],[Номенклатура]],[1]!Таблица213[[product_name]:[упаковка]],7,FALSE)</f>
        <v>716</v>
      </c>
      <c r="E3328" t="s">
        <v>34</v>
      </c>
      <c r="F3328" s="7">
        <v>7383.8525428098956</v>
      </c>
      <c r="G3328" t="str">
        <f>VLOOKUP(мпф1[[#This Row],[артикул]],[1]!Таблица213[[code]:[упаковка]],4,FALSE)</f>
        <v>ОХЛ</v>
      </c>
      <c r="H3328" t="str">
        <f>VLOOKUP(мпф1[[#This Row],[артикул]],[1]!Таблица213[[code]:[упаковка]],5,FALSE)</f>
        <v>четвертина</v>
      </c>
      <c r="I3328" s="7" cm="1">
        <f t="array" ref="I3328">INDEX('[1]прайс ЗПП'!$A$1:$D$1080,MATCH(1,(мпф1[[#This Row],[артикул]]='[1]прайс ЗПП'!$B$1:$B$1080)*(мпф1[[#This Row],[Source.Name.1]]='[1]прайс ЗПП'!$A$1:$A$1080),0),4)</f>
        <v>823.46901410747466</v>
      </c>
      <c r="J3328" s="7">
        <f>мпф1[[#This Row],[цена]]*мпф1[[#This Row],[объем]]</f>
        <v>6080373.7737426348</v>
      </c>
      <c r="K3328" s="7">
        <v>1690.7962203182481</v>
      </c>
      <c r="L3328" t="s">
        <v>187</v>
      </c>
    </row>
    <row r="3329" spans="1:12" x14ac:dyDescent="0.35">
      <c r="A3329" t="s">
        <v>155</v>
      </c>
      <c r="B3329" t="s">
        <v>200</v>
      </c>
      <c r="C3329" t="s">
        <v>95</v>
      </c>
      <c r="D3329">
        <f>VLOOKUP(мпф1[[#This Row],[Номенклатура]],[1]!Таблица213[[product_name]:[упаковка]],7,FALSE)</f>
        <v>701</v>
      </c>
      <c r="E3329" t="s">
        <v>26</v>
      </c>
      <c r="F3329" s="7">
        <v>61506.968255798398</v>
      </c>
      <c r="G3329" t="str">
        <f>VLOOKUP(мпф1[[#This Row],[артикул]],[1]!Таблица213[[code]:[упаковка]],4,FALSE)</f>
        <v>ОХЛ</v>
      </c>
      <c r="H3329" t="str">
        <f>VLOOKUP(мпф1[[#This Row],[артикул]],[1]!Таблица213[[code]:[упаковка]],5,FALSE)</f>
        <v>тушка</v>
      </c>
      <c r="I3329" s="7" cm="1">
        <f t="array" ref="I3329">INDEX('[1]прайс ЗПП'!$A$1:$D$1080,MATCH(1,(мпф1[[#This Row],[артикул]]='[1]прайс ЗПП'!$B$1:$B$1080)*(мпф1[[#This Row],[Source.Name.1]]='[1]прайс ЗПП'!$A$1:$A$1080),0),4)</f>
        <v>827.49575610860836</v>
      </c>
      <c r="J3329" s="7">
        <f>мпф1[[#This Row],[цена]]*мпф1[[#This Row],[объем]]</f>
        <v>50896755.202780068</v>
      </c>
      <c r="K3329" s="7">
        <v>43785</v>
      </c>
      <c r="L3329" t="s">
        <v>187</v>
      </c>
    </row>
    <row r="3330" spans="1:12" x14ac:dyDescent="0.35">
      <c r="A3330" t="s">
        <v>155</v>
      </c>
      <c r="B3330" t="s">
        <v>200</v>
      </c>
      <c r="C3330" t="s">
        <v>95</v>
      </c>
      <c r="D3330">
        <f>VLOOKUP(мпф1[[#This Row],[Номенклатура]],[1]!Таблица213[[product_name]:[упаковка]],7,FALSE)</f>
        <v>718</v>
      </c>
      <c r="E3330" t="s">
        <v>36</v>
      </c>
      <c r="F3330" s="7">
        <v>98412.075801103332</v>
      </c>
      <c r="G3330" t="str">
        <f>VLOOKUP(мпф1[[#This Row],[артикул]],[1]!Таблица213[[code]:[упаковка]],4,FALSE)</f>
        <v>ОХЛ</v>
      </c>
      <c r="H3330" t="str">
        <f>VLOOKUP(мпф1[[#This Row],[артикул]],[1]!Таблица213[[code]:[упаковка]],5,FALSE)</f>
        <v>филе</v>
      </c>
      <c r="I3330" s="7" cm="1">
        <f t="array" ref="I3330">INDEX('[1]прайс ЗПП'!$A$1:$D$1080,MATCH(1,(мпф1[[#This Row],[артикул]]='[1]прайс ЗПП'!$B$1:$B$1080)*(мпф1[[#This Row],[Source.Name.1]]='[1]прайс ЗПП'!$A$1:$A$1080),0),4)</f>
        <v>1113.7039279813557</v>
      </c>
      <c r="J3330" s="7">
        <f>мпф1[[#This Row],[цена]]*мпф1[[#This Row],[объем]]</f>
        <v>109601915.38048771</v>
      </c>
      <c r="K3330" s="7">
        <v>43783.740000000005</v>
      </c>
      <c r="L3330" t="s">
        <v>187</v>
      </c>
    </row>
    <row r="3331" spans="1:12" x14ac:dyDescent="0.35">
      <c r="A3331" t="s">
        <v>155</v>
      </c>
      <c r="B3331" t="s">
        <v>200</v>
      </c>
      <c r="C3331" t="s">
        <v>95</v>
      </c>
      <c r="D3331">
        <f>VLOOKUP(мпф1[[#This Row],[Номенклатура]],[1]!Таблица213[[product_name]:[упаковка]],7,FALSE)</f>
        <v>734</v>
      </c>
      <c r="E3331" t="s">
        <v>49</v>
      </c>
      <c r="F3331" s="7">
        <v>1841.2921135778095</v>
      </c>
      <c r="G3331" t="str">
        <f>VLOOKUP(мпф1[[#This Row],[артикул]],[1]!Таблица213[[code]:[упаковка]],4,FALSE)</f>
        <v>ОХЛ</v>
      </c>
      <c r="H3331" t="str">
        <f>VLOOKUP(мпф1[[#This Row],[артикул]],[1]!Таблица213[[code]:[упаковка]],5,FALSE)</f>
        <v>сердце</v>
      </c>
      <c r="I3331" s="7" cm="1">
        <f t="array" ref="I3331">INDEX('[1]прайс ЗПП'!$A$1:$D$1080,MATCH(1,(мпф1[[#This Row],[артикул]]='[1]прайс ЗПП'!$B$1:$B$1080)*(мпф1[[#This Row],[Source.Name.1]]='[1]прайс ЗПП'!$A$1:$A$1080),0),4)</f>
        <v>894.40519049368038</v>
      </c>
      <c r="J3331" s="7">
        <f>мпф1[[#This Row],[цена]]*мпф1[[#This Row],[объем]]</f>
        <v>1646861.2235990721</v>
      </c>
      <c r="K3331" s="7">
        <v>32842.639999999999</v>
      </c>
      <c r="L3331" t="s">
        <v>187</v>
      </c>
    </row>
    <row r="3332" spans="1:12" x14ac:dyDescent="0.35">
      <c r="A3332" t="s">
        <v>155</v>
      </c>
      <c r="B3332" t="s">
        <v>200</v>
      </c>
      <c r="C3332" t="s">
        <v>95</v>
      </c>
      <c r="D3332">
        <f>VLOOKUP(мпф1[[#This Row],[Номенклатура]],[1]!Таблица213[[product_name]:[упаковка]],7,FALSE)</f>
        <v>732</v>
      </c>
      <c r="E3332" t="s">
        <v>47</v>
      </c>
      <c r="F3332" s="7">
        <v>3813.6153787527096</v>
      </c>
      <c r="G3332" t="str">
        <f>VLOOKUP(мпф1[[#This Row],[артикул]],[1]!Таблица213[[code]:[упаковка]],4,FALSE)</f>
        <v>ОХЛ</v>
      </c>
      <c r="H3332" t="str">
        <f>VLOOKUP(мпф1[[#This Row],[артикул]],[1]!Таблица213[[code]:[упаковка]],5,FALSE)</f>
        <v>печень</v>
      </c>
      <c r="I3332" s="7" cm="1">
        <f t="array" ref="I3332">INDEX('[1]прайс ЗПП'!$A$1:$D$1080,MATCH(1,(мпф1[[#This Row],[артикул]]='[1]прайс ЗПП'!$B$1:$B$1080)*(мпф1[[#This Row],[Source.Name.1]]='[1]прайс ЗПП'!$A$1:$A$1080),0),4)</f>
        <v>535.64160138190721</v>
      </c>
      <c r="J3332" s="7">
        <f>мпф1[[#This Row],[цена]]*мпф1[[#This Row],[объем]]</f>
        <v>2042731.04852977</v>
      </c>
      <c r="K3332" s="7">
        <v>43788.54</v>
      </c>
      <c r="L3332" t="s">
        <v>187</v>
      </c>
    </row>
    <row r="3333" spans="1:12" x14ac:dyDescent="0.35">
      <c r="A3333" t="s">
        <v>155</v>
      </c>
      <c r="B3333" t="s">
        <v>200</v>
      </c>
      <c r="C3333" t="s">
        <v>95</v>
      </c>
      <c r="D3333">
        <f>VLOOKUP(мпф1[[#This Row],[Номенклатура]],[1]!Таблица213[[product_name]:[упаковка]],7,FALSE)</f>
        <v>714</v>
      </c>
      <c r="E3333" t="s">
        <v>32</v>
      </c>
      <c r="F3333" s="7">
        <v>38134.861487650771</v>
      </c>
      <c r="G3333" t="str">
        <f>VLOOKUP(мпф1[[#This Row],[артикул]],[1]!Таблица213[[code]:[упаковка]],4,FALSE)</f>
        <v>ОХЛ</v>
      </c>
      <c r="H3333" t="str">
        <f>VLOOKUP(мпф1[[#This Row],[артикул]],[1]!Таблица213[[code]:[упаковка]],5,FALSE)</f>
        <v>крыло</v>
      </c>
      <c r="I3333" s="7" cm="1">
        <f t="array" ref="I3333">INDEX('[1]прайс ЗПП'!$A$1:$D$1080,MATCH(1,(мпф1[[#This Row],[артикул]]='[1]прайс ЗПП'!$B$1:$B$1080)*(мпф1[[#This Row],[Source.Name.1]]='[1]прайс ЗПП'!$A$1:$A$1080),0),4)</f>
        <v>860.70844203270246</v>
      </c>
      <c r="J3333" s="7">
        <f>мпф1[[#This Row],[цена]]*мпф1[[#This Row],[объем]]</f>
        <v>32822997.218168803</v>
      </c>
      <c r="K3333" s="7">
        <v>32839.059000000001</v>
      </c>
      <c r="L3333" t="s">
        <v>187</v>
      </c>
    </row>
    <row r="3334" spans="1:12" x14ac:dyDescent="0.35">
      <c r="A3334" t="s">
        <v>155</v>
      </c>
      <c r="B3334" t="s">
        <v>200</v>
      </c>
      <c r="C3334" t="s">
        <v>95</v>
      </c>
      <c r="D3334">
        <f>VLOOKUP(мпф1[[#This Row],[Номенклатура]],[1]!Таблица213[[product_name]:[упаковка]],7,FALSE)</f>
        <v>730</v>
      </c>
      <c r="E3334" t="s">
        <v>45</v>
      </c>
      <c r="F3334" s="7">
        <v>384.53560774695831</v>
      </c>
      <c r="G3334" t="str">
        <f>VLOOKUP(мпф1[[#This Row],[артикул]],[1]!Таблица213[[code]:[упаковка]],4,FALSE)</f>
        <v>ОХЛ</v>
      </c>
      <c r="H3334" t="str">
        <f>VLOOKUP(мпф1[[#This Row],[артикул]],[1]!Таблица213[[code]:[упаковка]],5,FALSE)</f>
        <v>желудки</v>
      </c>
      <c r="I3334" s="7" cm="1">
        <f t="array" ref="I3334">INDEX('[1]прайс ЗПП'!$A$1:$D$1080,MATCH(1,(мпф1[[#This Row],[артикул]]='[1]прайс ЗПП'!$B$1:$B$1080)*(мпф1[[#This Row],[Source.Name.1]]='[1]прайс ЗПП'!$A$1:$A$1080),0),4)</f>
        <v>559.76910841056088</v>
      </c>
      <c r="J3334" s="7">
        <f>мпф1[[#This Row],[цена]]*мпф1[[#This Row],[объем]]</f>
        <v>215251.15430062803</v>
      </c>
      <c r="K3334" s="7">
        <v>4437</v>
      </c>
      <c r="L3334" t="s">
        <v>187</v>
      </c>
    </row>
    <row r="3335" spans="1:12" x14ac:dyDescent="0.35">
      <c r="A3335" t="s">
        <v>155</v>
      </c>
      <c r="B3335" t="s">
        <v>200</v>
      </c>
      <c r="C3335" t="s">
        <v>95</v>
      </c>
      <c r="D3335">
        <f>VLOOKUP(мпф1[[#This Row],[Номенклатура]],[1]!Таблица213[[product_name]:[упаковка]],7,FALSE)</f>
        <v>727</v>
      </c>
      <c r="E3335" t="s">
        <v>38</v>
      </c>
      <c r="F3335" s="7">
        <v>6522.1872033013606</v>
      </c>
      <c r="G3335" t="str">
        <f>VLOOKUP(мпф1[[#This Row],[артикул]],[1]!Таблица213[[code]:[упаковка]],4,FALSE)</f>
        <v>ОХЛ</v>
      </c>
      <c r="H3335" t="str">
        <f>VLOOKUP(мпф1[[#This Row],[артикул]],[1]!Таблица213[[code]:[упаковка]],5,FALSE)</f>
        <v>грудка</v>
      </c>
      <c r="I3335" s="7" cm="1">
        <f t="array" ref="I3335">INDEX('[1]прайс ЗПП'!$A$1:$D$1080,MATCH(1,(мпф1[[#This Row],[артикул]]='[1]прайс ЗПП'!$B$1:$B$1080)*(мпф1[[#This Row],[Source.Name.1]]='[1]прайс ЗПП'!$A$1:$A$1080),0),4)</f>
        <v>887.90875134038947</v>
      </c>
      <c r="J3335" s="7">
        <f>мпф1[[#This Row],[цена]]*мпф1[[#This Row],[объем]]</f>
        <v>5791107.0956915775</v>
      </c>
      <c r="K3335" s="7">
        <v>2361.7000000000003</v>
      </c>
      <c r="L3335" t="s">
        <v>187</v>
      </c>
    </row>
    <row r="3336" spans="1:12" x14ac:dyDescent="0.35">
      <c r="A3336" t="s">
        <v>155</v>
      </c>
      <c r="B3336" t="s">
        <v>200</v>
      </c>
      <c r="C3336" t="s">
        <v>95</v>
      </c>
      <c r="D3336">
        <f>VLOOKUP(мпф1[[#This Row],[Номенклатура]],[1]!Таблица213[[product_name]:[упаковка]],7,FALSE)</f>
        <v>712</v>
      </c>
      <c r="E3336" t="s">
        <v>30</v>
      </c>
      <c r="F3336" s="7">
        <v>73809.164296049858</v>
      </c>
      <c r="G3336" t="str">
        <f>VLOOKUP(мпф1[[#This Row],[артикул]],[1]!Таблица213[[code]:[упаковка]],4,FALSE)</f>
        <v>ОХЛ</v>
      </c>
      <c r="H3336" t="str">
        <f>VLOOKUP(мпф1[[#This Row],[артикул]],[1]!Таблица213[[code]:[упаковка]],5,FALSE)</f>
        <v>голень</v>
      </c>
      <c r="I3336" s="7" cm="1">
        <f t="array" ref="I3336">INDEX('[1]прайс ЗПП'!$A$1:$D$1080,MATCH(1,(мпф1[[#This Row],[артикул]]='[1]прайс ЗПП'!$B$1:$B$1080)*(мпф1[[#This Row],[Source.Name.1]]='[1]прайс ЗПП'!$A$1:$A$1080),0),4)</f>
        <v>877.88346360778246</v>
      </c>
      <c r="J3336" s="7">
        <f>мпф1[[#This Row],[цена]]*мпф1[[#This Row],[объем]]</f>
        <v>64795844.798212118</v>
      </c>
      <c r="K3336" s="7">
        <v>7392.06</v>
      </c>
      <c r="L3336" t="s">
        <v>187</v>
      </c>
    </row>
    <row r="3337" spans="1:12" x14ac:dyDescent="0.35">
      <c r="A3337" t="s">
        <v>155</v>
      </c>
      <c r="B3337" t="s">
        <v>200</v>
      </c>
      <c r="C3337" t="s">
        <v>95</v>
      </c>
      <c r="D3337">
        <f>VLOOKUP(мпф1[[#This Row],[Номенклатура]],[1]!Таблица213[[product_name]:[упаковка]],7,FALSE)</f>
        <v>710</v>
      </c>
      <c r="E3337" t="s">
        <v>28</v>
      </c>
      <c r="F3337" s="7">
        <v>73814.74947614086</v>
      </c>
      <c r="G3337" t="str">
        <f>VLOOKUP(мпф1[[#This Row],[артикул]],[1]!Таблица213[[code]:[упаковка]],4,FALSE)</f>
        <v>ОХЛ</v>
      </c>
      <c r="H3337" t="str">
        <f>VLOOKUP(мпф1[[#This Row],[артикул]],[1]!Таблица213[[code]:[упаковка]],5,FALSE)</f>
        <v>бедро</v>
      </c>
      <c r="I3337" s="7" cm="1">
        <f t="array" ref="I3337">INDEX('[1]прайс ЗПП'!$A$1:$D$1080,MATCH(1,(мпф1[[#This Row],[артикул]]='[1]прайс ЗПП'!$B$1:$B$1080)*(мпф1[[#This Row],[Source.Name.1]]='[1]прайс ЗПП'!$A$1:$A$1080),0),4)</f>
        <v>844.27700752267799</v>
      </c>
      <c r="J3337" s="7">
        <f>мпф1[[#This Row],[цена]]*мпф1[[#This Row],[объем]]</f>
        <v>62320095.798752367</v>
      </c>
      <c r="K3337" s="7">
        <v>1478.04</v>
      </c>
      <c r="L3337" t="s">
        <v>187</v>
      </c>
    </row>
    <row r="3338" spans="1:12" x14ac:dyDescent="0.35">
      <c r="A3338" t="s">
        <v>155</v>
      </c>
      <c r="B3338" t="s">
        <v>200</v>
      </c>
      <c r="C3338" t="s">
        <v>95</v>
      </c>
      <c r="D3338">
        <f>VLOOKUP(мпф1[[#This Row],[Номенклатура]],[1]!Таблица213[[product_name]:[упаковка]],7,FALSE)</f>
        <v>958</v>
      </c>
      <c r="E3338" t="s">
        <v>58</v>
      </c>
      <c r="F3338" s="7">
        <v>1356.1745083087385</v>
      </c>
      <c r="G3338" t="str">
        <f>VLOOKUP(мпф1[[#This Row],[артикул]],[1]!Таблица213[[code]:[упаковка]],4,FALSE)</f>
        <v>ОХЛ</v>
      </c>
      <c r="H3338" t="str">
        <f>VLOOKUP(мпф1[[#This Row],[артикул]],[1]!Таблица213[[code]:[упаковка]],5,FALSE)</f>
        <v>табак</v>
      </c>
      <c r="I3338" s="7" cm="1">
        <f t="array" ref="I3338">INDEX('[1]прайс ЗПП'!$A$1:$D$1080,MATCH(1,(мпф1[[#This Row],[артикул]]='[1]прайс ЗПП'!$B$1:$B$1080)*(мпф1[[#This Row],[Source.Name.1]]='[1]прайс ЗПП'!$A$1:$A$1080),0),4)</f>
        <v>776.34084275862176</v>
      </c>
      <c r="J3338" s="7">
        <f>мпф1[[#This Row],[цена]]*мпф1[[#This Row],[объем]]</f>
        <v>1052853.6607081655</v>
      </c>
      <c r="K3338" s="7">
        <v>4435.759</v>
      </c>
      <c r="L3338" t="s">
        <v>187</v>
      </c>
    </row>
    <row r="3339" spans="1:12" x14ac:dyDescent="0.35">
      <c r="A3339" t="s">
        <v>155</v>
      </c>
      <c r="B3339" t="s">
        <v>201</v>
      </c>
      <c r="C3339" t="s">
        <v>95</v>
      </c>
      <c r="D3339">
        <f>VLOOKUP(мпф1[[#This Row],[Номенклатура]],[1]!Таблица213[[product_name]:[упаковка]],7,FALSE)</f>
        <v>958</v>
      </c>
      <c r="E3339" t="s">
        <v>58</v>
      </c>
      <c r="F3339" s="7">
        <v>3937.928942644633</v>
      </c>
      <c r="G3339" t="str">
        <f>VLOOKUP(мпф1[[#This Row],[артикул]],[1]!Таблица213[[code]:[упаковка]],4,FALSE)</f>
        <v>ОХЛ</v>
      </c>
      <c r="H3339" t="str">
        <f>VLOOKUP(мпф1[[#This Row],[артикул]],[1]!Таблица213[[code]:[упаковка]],5,FALSE)</f>
        <v>табак</v>
      </c>
      <c r="I3339" s="7" cm="1">
        <f t="array" ref="I3339">INDEX('[1]прайс ЗПП'!$A$1:$D$1080,MATCH(1,(мпф1[[#This Row],[артикул]]='[1]прайс ЗПП'!$B$1:$B$1080)*(мпф1[[#This Row],[Source.Name.1]]='[1]прайс ЗПП'!$A$1:$A$1080),0),4)</f>
        <v>776.34084275862176</v>
      </c>
      <c r="J3339" s="7">
        <f>мпф1[[#This Row],[цена]]*мпф1[[#This Row],[объем]]</f>
        <v>3057175.0740563027</v>
      </c>
      <c r="K3339" s="7">
        <v>1479.72</v>
      </c>
      <c r="L3339" t="s">
        <v>187</v>
      </c>
    </row>
    <row r="3340" spans="1:12" x14ac:dyDescent="0.35">
      <c r="A3340" t="s">
        <v>155</v>
      </c>
      <c r="B3340" t="s">
        <v>201</v>
      </c>
      <c r="C3340" t="s">
        <v>95</v>
      </c>
      <c r="D3340">
        <f>VLOOKUP(мпф1[[#This Row],[Номенклатура]],[1]!Таблица213[[product_name]:[упаковка]],7,FALSE)</f>
        <v>961</v>
      </c>
      <c r="E3340" t="s">
        <v>89</v>
      </c>
      <c r="F3340" s="7">
        <v>3076.8206932008343</v>
      </c>
      <c r="G3340" t="str">
        <f>VLOOKUP(мпф1[[#This Row],[артикул]],[1]!Таблица213[[code]:[упаковка]],4,FALSE)</f>
        <v>ОХЛ</v>
      </c>
      <c r="H3340" t="str">
        <f>VLOOKUP(мпф1[[#This Row],[артикул]],[1]!Таблица213[[code]:[упаковка]],5,FALSE)</f>
        <v>табак</v>
      </c>
      <c r="I3340" s="7" cm="1">
        <f t="array" ref="I3340">INDEX('[1]прайс ЗПП'!$A$1:$D$1080,MATCH(1,(мпф1[[#This Row],[артикул]]='[1]прайс ЗПП'!$B$1:$B$1080)*(мпф1[[#This Row],[Source.Name.1]]='[1]прайс ЗПП'!$A$1:$A$1080),0),4)</f>
        <v>766.05944788232523</v>
      </c>
      <c r="J3340" s="7">
        <f>мпф1[[#This Row],[цена]]*мпф1[[#This Row],[объем]]</f>
        <v>2357027.5614663442</v>
      </c>
      <c r="K3340" s="7">
        <v>4431.8879999999999</v>
      </c>
      <c r="L3340" t="s">
        <v>187</v>
      </c>
    </row>
    <row r="3341" spans="1:12" x14ac:dyDescent="0.35">
      <c r="A3341" t="s">
        <v>155</v>
      </c>
      <c r="B3341" t="s">
        <v>201</v>
      </c>
      <c r="C3341" t="s">
        <v>95</v>
      </c>
      <c r="D3341">
        <f>VLOOKUP(мпф1[[#This Row],[Номенклатура]],[1]!Таблица213[[product_name]:[упаковка]],7,FALSE)</f>
        <v>701</v>
      </c>
      <c r="E3341" t="s">
        <v>26</v>
      </c>
      <c r="F3341" s="7">
        <v>4551.1430427267533</v>
      </c>
      <c r="G3341" t="str">
        <f>VLOOKUP(мпф1[[#This Row],[артикул]],[1]!Таблица213[[code]:[упаковка]],4,FALSE)</f>
        <v>ОХЛ</v>
      </c>
      <c r="H3341" t="str">
        <f>VLOOKUP(мпф1[[#This Row],[артикул]],[1]!Таблица213[[code]:[упаковка]],5,FALSE)</f>
        <v>тушка</v>
      </c>
      <c r="I3341" s="7" cm="1">
        <f t="array" ref="I3341">INDEX('[1]прайс ЗПП'!$A$1:$D$1080,MATCH(1,(мпф1[[#This Row],[артикул]]='[1]прайс ЗПП'!$B$1:$B$1080)*(мпф1[[#This Row],[Source.Name.1]]='[1]прайс ЗПП'!$A$1:$A$1080),0),4)</f>
        <v>827.49575610860836</v>
      </c>
      <c r="J3341" s="7">
        <f>мпф1[[#This Row],[цена]]*мпф1[[#This Row],[объем]]</f>
        <v>3766051.5532996072</v>
      </c>
      <c r="K3341" s="7">
        <v>1480.64</v>
      </c>
      <c r="L3341" t="s">
        <v>187</v>
      </c>
    </row>
    <row r="3342" spans="1:12" x14ac:dyDescent="0.35">
      <c r="A3342" t="s">
        <v>155</v>
      </c>
      <c r="B3342" t="s">
        <v>201</v>
      </c>
      <c r="C3342" t="s">
        <v>95</v>
      </c>
      <c r="D3342">
        <f>VLOOKUP(мпф1[[#This Row],[Номенклатура]],[1]!Таблица213[[product_name]:[упаковка]],7,FALSE)</f>
        <v>710</v>
      </c>
      <c r="E3342" t="s">
        <v>28</v>
      </c>
      <c r="F3342" s="7">
        <v>24608.509499712261</v>
      </c>
      <c r="G3342" t="str">
        <f>VLOOKUP(мпф1[[#This Row],[артикул]],[1]!Таблица213[[code]:[упаковка]],4,FALSE)</f>
        <v>ОХЛ</v>
      </c>
      <c r="H3342" t="str">
        <f>VLOOKUP(мпф1[[#This Row],[артикул]],[1]!Таблица213[[code]:[упаковка]],5,FALSE)</f>
        <v>бедро</v>
      </c>
      <c r="I3342" s="7" cm="1">
        <f t="array" ref="I3342">INDEX('[1]прайс ЗПП'!$A$1:$D$1080,MATCH(1,(мпф1[[#This Row],[артикул]]='[1]прайс ЗПП'!$B$1:$B$1080)*(мпф1[[#This Row],[Source.Name.1]]='[1]прайс ЗПП'!$A$1:$A$1080),0),4)</f>
        <v>844.27700752267799</v>
      </c>
      <c r="J3342" s="7">
        <f>мпф1[[#This Row],[цена]]*мпф1[[#This Row],[объем]]</f>
        <v>20776398.760010462</v>
      </c>
      <c r="K3342" s="7">
        <v>7390.06</v>
      </c>
      <c r="L3342" t="s">
        <v>187</v>
      </c>
    </row>
    <row r="3343" spans="1:12" x14ac:dyDescent="0.35">
      <c r="A3343" t="s">
        <v>155</v>
      </c>
      <c r="B3343" t="s">
        <v>201</v>
      </c>
      <c r="C3343" t="s">
        <v>95</v>
      </c>
      <c r="D3343">
        <f>VLOOKUP(мпф1[[#This Row],[Номенклатура]],[1]!Таблица213[[product_name]:[упаковка]],7,FALSE)</f>
        <v>712</v>
      </c>
      <c r="E3343" t="s">
        <v>30</v>
      </c>
      <c r="F3343" s="7">
        <v>24606.344823489209</v>
      </c>
      <c r="G3343" t="str">
        <f>VLOOKUP(мпф1[[#This Row],[артикул]],[1]!Таблица213[[code]:[упаковка]],4,FALSE)</f>
        <v>ОХЛ</v>
      </c>
      <c r="H3343" t="str">
        <f>VLOOKUP(мпф1[[#This Row],[артикул]],[1]!Таблица213[[code]:[упаковка]],5,FALSE)</f>
        <v>голень</v>
      </c>
      <c r="I3343" s="7" cm="1">
        <f t="array" ref="I3343">INDEX('[1]прайс ЗПП'!$A$1:$D$1080,MATCH(1,(мпф1[[#This Row],[артикул]]='[1]прайс ЗПП'!$B$1:$B$1080)*(мпф1[[#This Row],[Source.Name.1]]='[1]прайс ЗПП'!$A$1:$A$1080),0),4)</f>
        <v>877.88346360778246</v>
      </c>
      <c r="J3343" s="7">
        <f>мпф1[[#This Row],[цена]]*мпф1[[#This Row],[объем]]</f>
        <v>21601503.220372137</v>
      </c>
      <c r="K3343" s="7">
        <v>2956.5</v>
      </c>
      <c r="L3343" t="s">
        <v>187</v>
      </c>
    </row>
    <row r="3344" spans="1:12" x14ac:dyDescent="0.35">
      <c r="A3344" t="s">
        <v>155</v>
      </c>
      <c r="B3344" t="s">
        <v>201</v>
      </c>
      <c r="C3344" t="s">
        <v>95</v>
      </c>
      <c r="D3344">
        <f>VLOOKUP(мпф1[[#This Row],[Номенклатура]],[1]!Таблица213[[product_name]:[упаковка]],7,FALSE)</f>
        <v>714</v>
      </c>
      <c r="E3344" t="s">
        <v>32</v>
      </c>
      <c r="F3344" s="7">
        <v>15988.124108187714</v>
      </c>
      <c r="G3344" t="str">
        <f>VLOOKUP(мпф1[[#This Row],[артикул]],[1]!Таблица213[[code]:[упаковка]],4,FALSE)</f>
        <v>ОХЛ</v>
      </c>
      <c r="H3344" t="str">
        <f>VLOOKUP(мпф1[[#This Row],[артикул]],[1]!Таблица213[[code]:[упаковка]],5,FALSE)</f>
        <v>крыло</v>
      </c>
      <c r="I3344" s="7" cm="1">
        <f t="array" ref="I3344">INDEX('[1]прайс ЗПП'!$A$1:$D$1080,MATCH(1,(мпф1[[#This Row],[артикул]]='[1]прайс ЗПП'!$B$1:$B$1080)*(мпф1[[#This Row],[Source.Name.1]]='[1]прайс ЗПП'!$A$1:$A$1080),0),4)</f>
        <v>860.70844203270246</v>
      </c>
      <c r="J3344" s="7">
        <f>мпф1[[#This Row],[цена]]*мпф1[[#This Row],[объем]]</f>
        <v>13761113.392183738</v>
      </c>
      <c r="K3344" s="7">
        <v>290.39999999999998</v>
      </c>
      <c r="L3344" t="s">
        <v>187</v>
      </c>
    </row>
    <row r="3345" spans="1:12" x14ac:dyDescent="0.35">
      <c r="A3345" t="s">
        <v>155</v>
      </c>
      <c r="B3345" t="s">
        <v>201</v>
      </c>
      <c r="C3345" t="s">
        <v>95</v>
      </c>
      <c r="D3345">
        <f>VLOOKUP(мпф1[[#This Row],[Номенклатура]],[1]!Таблица213[[product_name]:[упаковка]],7,FALSE)</f>
        <v>716</v>
      </c>
      <c r="E3345" t="s">
        <v>34</v>
      </c>
      <c r="F3345" s="7">
        <v>2461.2841809366314</v>
      </c>
      <c r="G3345" t="str">
        <f>VLOOKUP(мпф1[[#This Row],[артикул]],[1]!Таблица213[[code]:[упаковка]],4,FALSE)</f>
        <v>ОХЛ</v>
      </c>
      <c r="H3345" t="str">
        <f>VLOOKUP(мпф1[[#This Row],[артикул]],[1]!Таблица213[[code]:[упаковка]],5,FALSE)</f>
        <v>четвертина</v>
      </c>
      <c r="I3345" s="7" cm="1">
        <f t="array" ref="I3345">INDEX('[1]прайс ЗПП'!$A$1:$D$1080,MATCH(1,(мпф1[[#This Row],[артикул]]='[1]прайс ЗПП'!$B$1:$B$1080)*(мпф1[[#This Row],[Source.Name.1]]='[1]прайс ЗПП'!$A$1:$A$1080),0),4)</f>
        <v>823.46901410747466</v>
      </c>
      <c r="J3345" s="7">
        <f>мпф1[[#This Row],[цена]]*мпф1[[#This Row],[объем]]</f>
        <v>2026791.2579142111</v>
      </c>
      <c r="K3345" s="7">
        <v>298.07799999999997</v>
      </c>
      <c r="L3345" t="s">
        <v>187</v>
      </c>
    </row>
    <row r="3346" spans="1:12" x14ac:dyDescent="0.35">
      <c r="A3346" t="s">
        <v>155</v>
      </c>
      <c r="B3346" t="s">
        <v>201</v>
      </c>
      <c r="C3346" t="s">
        <v>95</v>
      </c>
      <c r="D3346">
        <f>VLOOKUP(мпф1[[#This Row],[Номенклатура]],[1]!Таблица213[[product_name]:[упаковка]],7,FALSE)</f>
        <v>718</v>
      </c>
      <c r="E3346" t="s">
        <v>36</v>
      </c>
      <c r="F3346" s="7">
        <v>30749.107460125819</v>
      </c>
      <c r="G3346" t="str">
        <f>VLOOKUP(мпф1[[#This Row],[артикул]],[1]!Таблица213[[code]:[упаковка]],4,FALSE)</f>
        <v>ОХЛ</v>
      </c>
      <c r="H3346" t="str">
        <f>VLOOKUP(мпф1[[#This Row],[артикул]],[1]!Таблица213[[code]:[упаковка]],5,FALSE)</f>
        <v>филе</v>
      </c>
      <c r="I3346" s="7" cm="1">
        <f t="array" ref="I3346">INDEX('[1]прайс ЗПП'!$A$1:$D$1080,MATCH(1,(мпф1[[#This Row],[артикул]]='[1]прайс ЗПП'!$B$1:$B$1080)*(мпф1[[#This Row],[Source.Name.1]]='[1]прайс ЗПП'!$A$1:$A$1080),0),4)</f>
        <v>1113.7039279813557</v>
      </c>
      <c r="J3346" s="7">
        <f>мпф1[[#This Row],[цена]]*мпф1[[#This Row],[объем]]</f>
        <v>34245401.760262936</v>
      </c>
      <c r="K3346" s="7">
        <v>149.4</v>
      </c>
      <c r="L3346" t="s">
        <v>187</v>
      </c>
    </row>
    <row r="3347" spans="1:12" x14ac:dyDescent="0.35">
      <c r="A3347" t="s">
        <v>155</v>
      </c>
      <c r="B3347" t="s">
        <v>201</v>
      </c>
      <c r="C3347" t="s">
        <v>95</v>
      </c>
      <c r="D3347">
        <f>VLOOKUP(мпф1[[#This Row],[Номенклатура]],[1]!Таблица213[[product_name]:[упаковка]],7,FALSE)</f>
        <v>727</v>
      </c>
      <c r="E3347" t="s">
        <v>38</v>
      </c>
      <c r="F3347" s="7">
        <v>2458.4334324680231</v>
      </c>
      <c r="G3347" t="str">
        <f>VLOOKUP(мпф1[[#This Row],[артикул]],[1]!Таблица213[[code]:[упаковка]],4,FALSE)</f>
        <v>ОХЛ</v>
      </c>
      <c r="H3347" t="str">
        <f>VLOOKUP(мпф1[[#This Row],[артикул]],[1]!Таблица213[[code]:[упаковка]],5,FALSE)</f>
        <v>грудка</v>
      </c>
      <c r="I3347" s="7" cm="1">
        <f t="array" ref="I3347">INDEX('[1]прайс ЗПП'!$A$1:$D$1080,MATCH(1,(мпф1[[#This Row],[артикул]]='[1]прайс ЗПП'!$B$1:$B$1080)*(мпф1[[#This Row],[Source.Name.1]]='[1]прайс ЗПП'!$A$1:$A$1080),0),4)</f>
        <v>887.90875134038947</v>
      </c>
      <c r="J3347" s="7">
        <f>мпф1[[#This Row],[цена]]*мпф1[[#This Row],[объем]]</f>
        <v>2182864.5592761501</v>
      </c>
      <c r="K3347" s="7">
        <v>588.75537097999495</v>
      </c>
      <c r="L3347" t="s">
        <v>187</v>
      </c>
    </row>
    <row r="3348" spans="1:12" x14ac:dyDescent="0.35">
      <c r="A3348" t="s">
        <v>155</v>
      </c>
      <c r="B3348" t="s">
        <v>201</v>
      </c>
      <c r="C3348" t="s">
        <v>95</v>
      </c>
      <c r="D3348">
        <f>VLOOKUP(мпф1[[#This Row],[Номенклатура]],[1]!Таблица213[[product_name]:[упаковка]],7,FALSE)</f>
        <v>730</v>
      </c>
      <c r="E3348" t="s">
        <v>45</v>
      </c>
      <c r="F3348" s="7">
        <v>1906.314821383857</v>
      </c>
      <c r="G3348" t="str">
        <f>VLOOKUP(мпф1[[#This Row],[артикул]],[1]!Таблица213[[code]:[упаковка]],4,FALSE)</f>
        <v>ОХЛ</v>
      </c>
      <c r="H3348" t="str">
        <f>VLOOKUP(мпф1[[#This Row],[артикул]],[1]!Таблица213[[code]:[упаковка]],5,FALSE)</f>
        <v>желудки</v>
      </c>
      <c r="I3348" s="7" cm="1">
        <f t="array" ref="I3348">INDEX('[1]прайс ЗПП'!$A$1:$D$1080,MATCH(1,(мпф1[[#This Row],[артикул]]='[1]прайс ЗПП'!$B$1:$B$1080)*(мпф1[[#This Row],[Source.Name.1]]='[1]прайс ЗПП'!$A$1:$A$1080),0),4)</f>
        <v>559.76910841056088</v>
      </c>
      <c r="J3348" s="7">
        <f>мпф1[[#This Row],[цена]]*мпф1[[#This Row],[объем]]</f>
        <v>1067096.1479158793</v>
      </c>
      <c r="K3348" s="7">
        <v>296.39999999999998</v>
      </c>
      <c r="L3348" t="s">
        <v>187</v>
      </c>
    </row>
    <row r="3349" spans="1:12" x14ac:dyDescent="0.35">
      <c r="A3349" t="s">
        <v>155</v>
      </c>
      <c r="B3349" t="s">
        <v>201</v>
      </c>
      <c r="C3349" t="s">
        <v>95</v>
      </c>
      <c r="D3349">
        <f>VLOOKUP(мпф1[[#This Row],[Номенклатура]],[1]!Таблица213[[product_name]:[упаковка]],7,FALSE)</f>
        <v>732</v>
      </c>
      <c r="E3349" t="s">
        <v>47</v>
      </c>
      <c r="F3349" s="7">
        <v>1906.8076893763548</v>
      </c>
      <c r="G3349" t="str">
        <f>VLOOKUP(мпф1[[#This Row],[артикул]],[1]!Таблица213[[code]:[упаковка]],4,FALSE)</f>
        <v>ОХЛ</v>
      </c>
      <c r="H3349" t="str">
        <f>VLOOKUP(мпф1[[#This Row],[артикул]],[1]!Таблица213[[code]:[упаковка]],5,FALSE)</f>
        <v>печень</v>
      </c>
      <c r="I3349" s="7" cm="1">
        <f t="array" ref="I3349">INDEX('[1]прайс ЗПП'!$A$1:$D$1080,MATCH(1,(мпф1[[#This Row],[артикул]]='[1]прайс ЗПП'!$B$1:$B$1080)*(мпф1[[#This Row],[Source.Name.1]]='[1]прайс ЗПП'!$A$1:$A$1080),0),4)</f>
        <v>535.64160138190721</v>
      </c>
      <c r="J3349" s="7">
        <f>мпф1[[#This Row],[цена]]*мпф1[[#This Row],[объем]]</f>
        <v>1021365.524264885</v>
      </c>
      <c r="K3349" s="7">
        <v>1474.2</v>
      </c>
      <c r="L3349" t="s">
        <v>187</v>
      </c>
    </row>
    <row r="3350" spans="1:12" x14ac:dyDescent="0.35">
      <c r="A3350" t="s">
        <v>155</v>
      </c>
      <c r="B3350" t="s">
        <v>201</v>
      </c>
      <c r="C3350" t="s">
        <v>95</v>
      </c>
      <c r="D3350">
        <f>VLOOKUP(мпф1[[#This Row],[Номенклатура]],[1]!Таблица213[[product_name]:[упаковка]],7,FALSE)</f>
        <v>734</v>
      </c>
      <c r="E3350" t="s">
        <v>49</v>
      </c>
      <c r="F3350" s="7">
        <v>1841.2921135778095</v>
      </c>
      <c r="G3350" t="str">
        <f>VLOOKUP(мпф1[[#This Row],[артикул]],[1]!Таблица213[[code]:[упаковка]],4,FALSE)</f>
        <v>ОХЛ</v>
      </c>
      <c r="H3350" t="str">
        <f>VLOOKUP(мпф1[[#This Row],[артикул]],[1]!Таблица213[[code]:[упаковка]],5,FALSE)</f>
        <v>сердце</v>
      </c>
      <c r="I3350" s="7" cm="1">
        <f t="array" ref="I3350">INDEX('[1]прайс ЗПП'!$A$1:$D$1080,MATCH(1,(мпф1[[#This Row],[артикул]]='[1]прайс ЗПП'!$B$1:$B$1080)*(мпф1[[#This Row],[Source.Name.1]]='[1]прайс ЗПП'!$A$1:$A$1080),0),4)</f>
        <v>894.40519049368038</v>
      </c>
      <c r="J3350" s="7">
        <f>мпф1[[#This Row],[цена]]*мпф1[[#This Row],[объем]]</f>
        <v>1646861.2235990721</v>
      </c>
      <c r="K3350" s="7">
        <v>145.61881323315058</v>
      </c>
      <c r="L3350" t="s">
        <v>187</v>
      </c>
    </row>
    <row r="3351" spans="1:12" x14ac:dyDescent="0.35">
      <c r="A3351" t="s">
        <v>155</v>
      </c>
      <c r="B3351" t="s">
        <v>192</v>
      </c>
      <c r="C3351" t="s">
        <v>95</v>
      </c>
      <c r="D3351">
        <f>VLOOKUP(мпф1[[#This Row],[Номенклатура]],[1]!Таблица213[[product_name]:[упаковка]],7,FALSE)</f>
        <v>701</v>
      </c>
      <c r="E3351" t="s">
        <v>26</v>
      </c>
      <c r="F3351" s="7">
        <v>98412.923534050424</v>
      </c>
      <c r="G3351" t="str">
        <f>VLOOKUP(мпф1[[#This Row],[артикул]],[1]!Таблица213[[code]:[упаковка]],4,FALSE)</f>
        <v>ОХЛ</v>
      </c>
      <c r="H3351" t="str">
        <f>VLOOKUP(мпф1[[#This Row],[артикул]],[1]!Таблица213[[code]:[упаковка]],5,FALSE)</f>
        <v>тушка</v>
      </c>
      <c r="I3351" s="7" cm="1">
        <f t="array" ref="I3351">INDEX('[1]прайс ЗПП'!$A$1:$D$1080,MATCH(1,(мпф1[[#This Row],[артикул]]='[1]прайс ЗПП'!$B$1:$B$1080)*(мпф1[[#This Row],[Source.Name.1]]='[1]прайс ЗПП'!$A$1:$A$1080),0),4)</f>
        <v>827.49575610860836</v>
      </c>
      <c r="J3351" s="7">
        <f>мпф1[[#This Row],[цена]]*мпф1[[#This Row],[объем]]</f>
        <v>81436276.570667714</v>
      </c>
      <c r="K3351" s="7">
        <v>592.77714607610233</v>
      </c>
      <c r="L3351" t="s">
        <v>187</v>
      </c>
    </row>
    <row r="3352" spans="1:12" x14ac:dyDescent="0.35">
      <c r="A3352" t="s">
        <v>155</v>
      </c>
      <c r="B3352" t="s">
        <v>192</v>
      </c>
      <c r="C3352" t="s">
        <v>95</v>
      </c>
      <c r="D3352">
        <f>VLOOKUP(мпф1[[#This Row],[Номенклатура]],[1]!Таблица213[[product_name]:[упаковка]],7,FALSE)</f>
        <v>710</v>
      </c>
      <c r="E3352" t="s">
        <v>28</v>
      </c>
      <c r="F3352" s="7">
        <v>98412.479952857189</v>
      </c>
      <c r="G3352" t="str">
        <f>VLOOKUP(мпф1[[#This Row],[артикул]],[1]!Таблица213[[code]:[упаковка]],4,FALSE)</f>
        <v>ОХЛ</v>
      </c>
      <c r="H3352" t="str">
        <f>VLOOKUP(мпф1[[#This Row],[артикул]],[1]!Таблица213[[code]:[упаковка]],5,FALSE)</f>
        <v>бедро</v>
      </c>
      <c r="I3352" s="7" cm="1">
        <f t="array" ref="I3352">INDEX('[1]прайс ЗПП'!$A$1:$D$1080,MATCH(1,(мпф1[[#This Row],[артикул]]='[1]прайс ЗПП'!$B$1:$B$1080)*(мпф1[[#This Row],[Source.Name.1]]='[1]прайс ЗПП'!$A$1:$A$1080),0),4)</f>
        <v>844.27700752267799</v>
      </c>
      <c r="J3352" s="7">
        <f>мпф1[[#This Row],[цена]]*мпф1[[#This Row],[объем]]</f>
        <v>83087394.077483803</v>
      </c>
      <c r="K3352" s="7">
        <v>454.82852051003886</v>
      </c>
      <c r="L3352" t="s">
        <v>187</v>
      </c>
    </row>
    <row r="3353" spans="1:12" x14ac:dyDescent="0.35">
      <c r="A3353" t="s">
        <v>155</v>
      </c>
      <c r="B3353" t="s">
        <v>192</v>
      </c>
      <c r="C3353" t="s">
        <v>95</v>
      </c>
      <c r="D3353">
        <f>VLOOKUP(мпф1[[#This Row],[Номенклатура]],[1]!Таблица213[[product_name]:[упаковка]],7,FALSE)</f>
        <v>712</v>
      </c>
      <c r="E3353" t="s">
        <v>30</v>
      </c>
      <c r="F3353" s="7">
        <v>73809.164296049858</v>
      </c>
      <c r="G3353" t="str">
        <f>VLOOKUP(мпф1[[#This Row],[артикул]],[1]!Таблица213[[code]:[упаковка]],4,FALSE)</f>
        <v>ОХЛ</v>
      </c>
      <c r="H3353" t="str">
        <f>VLOOKUP(мпф1[[#This Row],[артикул]],[1]!Таблица213[[code]:[упаковка]],5,FALSE)</f>
        <v>голень</v>
      </c>
      <c r="I3353" s="7" cm="1">
        <f t="array" ref="I3353">INDEX('[1]прайс ЗПП'!$A$1:$D$1080,MATCH(1,(мпф1[[#This Row],[артикул]]='[1]прайс ЗПП'!$B$1:$B$1080)*(мпф1[[#This Row],[Source.Name.1]]='[1]прайс ЗПП'!$A$1:$A$1080),0),4)</f>
        <v>877.88346360778246</v>
      </c>
      <c r="J3353" s="7">
        <f>мпф1[[#This Row],[цена]]*мпф1[[#This Row],[объем]]</f>
        <v>64795844.798212118</v>
      </c>
      <c r="K3353" s="7">
        <v>462.45005264632545</v>
      </c>
      <c r="L3353" t="s">
        <v>187</v>
      </c>
    </row>
    <row r="3354" spans="1:12" x14ac:dyDescent="0.35">
      <c r="A3354" t="s">
        <v>155</v>
      </c>
      <c r="B3354" t="s">
        <v>192</v>
      </c>
      <c r="C3354" t="s">
        <v>95</v>
      </c>
      <c r="D3354">
        <f>VLOOKUP(мпф1[[#This Row],[Номенклатура]],[1]!Таблица213[[product_name]:[упаковка]],7,FALSE)</f>
        <v>718</v>
      </c>
      <c r="E3354" t="s">
        <v>36</v>
      </c>
      <c r="F3354" s="7">
        <v>86114.565949724551</v>
      </c>
      <c r="G3354" t="str">
        <f>VLOOKUP(мпф1[[#This Row],[артикул]],[1]!Таблица213[[code]:[упаковка]],4,FALSE)</f>
        <v>ОХЛ</v>
      </c>
      <c r="H3354" t="str">
        <f>VLOOKUP(мпф1[[#This Row],[артикул]],[1]!Таблица213[[code]:[упаковка]],5,FALSE)</f>
        <v>филе</v>
      </c>
      <c r="I3354" s="7" cm="1">
        <f t="array" ref="I3354">INDEX('[1]прайс ЗПП'!$A$1:$D$1080,MATCH(1,(мпф1[[#This Row],[артикул]]='[1]прайс ЗПП'!$B$1:$B$1080)*(мпф1[[#This Row],[Source.Name.1]]='[1]прайс ЗПП'!$A$1:$A$1080),0),4)</f>
        <v>1113.7039279813557</v>
      </c>
      <c r="J3354" s="7">
        <f>мпф1[[#This Row],[цена]]*мпф1[[#This Row],[объем]]</f>
        <v>95906130.354617745</v>
      </c>
      <c r="K3354" s="7">
        <v>4315.2790564779916</v>
      </c>
      <c r="L3354" t="s">
        <v>187</v>
      </c>
    </row>
    <row r="3355" spans="1:12" x14ac:dyDescent="0.35">
      <c r="A3355" t="s">
        <v>155</v>
      </c>
      <c r="B3355" t="s">
        <v>192</v>
      </c>
      <c r="C3355" t="s">
        <v>95</v>
      </c>
      <c r="D3355">
        <f>VLOOKUP(мпф1[[#This Row],[Номенклатура]],[1]!Таблица213[[product_name]:[упаковка]],7,FALSE)</f>
        <v>714</v>
      </c>
      <c r="E3355" t="s">
        <v>32</v>
      </c>
      <c r="F3355" s="7">
        <v>61505.231388992841</v>
      </c>
      <c r="G3355" t="str">
        <f>VLOOKUP(мпф1[[#This Row],[артикул]],[1]!Таблица213[[code]:[упаковка]],4,FALSE)</f>
        <v>ОХЛ</v>
      </c>
      <c r="H3355" t="str">
        <f>VLOOKUP(мпф1[[#This Row],[артикул]],[1]!Таблица213[[code]:[упаковка]],5,FALSE)</f>
        <v>крыло</v>
      </c>
      <c r="I3355" s="7" cm="1">
        <f t="array" ref="I3355">INDEX('[1]прайс ЗПП'!$A$1:$D$1080,MATCH(1,(мпф1[[#This Row],[артикул]]='[1]прайс ЗПП'!$B$1:$B$1080)*(мпф1[[#This Row],[Source.Name.1]]='[1]прайс ЗПП'!$A$1:$A$1080),0),4)</f>
        <v>860.70844203270246</v>
      </c>
      <c r="J3355" s="7">
        <f>мпф1[[#This Row],[цена]]*мпф1[[#This Row],[объем]]</f>
        <v>52938071.885680899</v>
      </c>
      <c r="K3355" s="7">
        <v>258.71456146529039</v>
      </c>
      <c r="L3355" t="s">
        <v>187</v>
      </c>
    </row>
    <row r="3356" spans="1:12" x14ac:dyDescent="0.35">
      <c r="A3356" t="s">
        <v>155</v>
      </c>
      <c r="B3356" t="s">
        <v>202</v>
      </c>
      <c r="C3356" t="s">
        <v>95</v>
      </c>
      <c r="D3356">
        <f>VLOOKUP(мпф1[[#This Row],[Номенклатура]],[1]!Таблица213[[product_name]:[упаковка]],7,FALSE)</f>
        <v>701</v>
      </c>
      <c r="E3356" t="s">
        <v>26</v>
      </c>
      <c r="F3356" s="7">
        <v>4985.8526121100103</v>
      </c>
      <c r="G3356" t="str">
        <f>VLOOKUP(мпф1[[#This Row],[артикул]],[1]!Таблица213[[code]:[упаковка]],4,FALSE)</f>
        <v>ОХЛ</v>
      </c>
      <c r="H3356" t="str">
        <f>VLOOKUP(мпф1[[#This Row],[артикул]],[1]!Таблица213[[code]:[упаковка]],5,FALSE)</f>
        <v>тушка</v>
      </c>
      <c r="I3356" s="7" cm="1">
        <f t="array" ref="I3356">INDEX('[1]прайс ЗПП'!$A$1:$D$1080,MATCH(1,(мпф1[[#This Row],[артикул]]='[1]прайс ЗПП'!$B$1:$B$1080)*(мпф1[[#This Row],[Source.Name.1]]='[1]прайс ЗПП'!$A$1:$A$1080),0),4)</f>
        <v>827.49575610860836</v>
      </c>
      <c r="J3356" s="7">
        <f>мпф1[[#This Row],[цена]]*мпф1[[#This Row],[объем]]</f>
        <v>4125771.8771040533</v>
      </c>
      <c r="K3356" s="7">
        <v>292.12503089953583</v>
      </c>
      <c r="L3356" t="s">
        <v>187</v>
      </c>
    </row>
    <row r="3357" spans="1:12" x14ac:dyDescent="0.35">
      <c r="A3357" t="s">
        <v>155</v>
      </c>
      <c r="B3357" t="s">
        <v>202</v>
      </c>
      <c r="C3357" t="s">
        <v>95</v>
      </c>
      <c r="D3357">
        <f>VLOOKUP(мпф1[[#This Row],[Номенклатура]],[1]!Таблица213[[product_name]:[упаковка]],7,FALSE)</f>
        <v>702</v>
      </c>
      <c r="E3357" t="s">
        <v>72</v>
      </c>
      <c r="F3357" s="7">
        <v>2662.1771746788268</v>
      </c>
      <c r="G3357" t="str">
        <f>VLOOKUP(мпф1[[#This Row],[артикул]],[1]!Таблица213[[code]:[упаковка]],4,FALSE)</f>
        <v>ОХЛ</v>
      </c>
      <c r="H3357" t="str">
        <f>VLOOKUP(мпф1[[#This Row],[артикул]],[1]!Таблица213[[code]:[упаковка]],5,FALSE)</f>
        <v>тушка</v>
      </c>
      <c r="I3357" s="7" cm="1">
        <f t="array" ref="I3357">INDEX('[1]прайс ЗПП'!$A$1:$D$1080,MATCH(1,(мпф1[[#This Row],[артикул]]='[1]прайс ЗПП'!$B$1:$B$1080)*(мпф1[[#This Row],[Source.Name.1]]='[1]прайс ЗПП'!$A$1:$A$1080),0),4)</f>
        <v>794.51687116053256</v>
      </c>
      <c r="J3357" s="7">
        <f>мпф1[[#This Row],[цена]]*мпф1[[#This Row],[объем]]</f>
        <v>2115144.6793008079</v>
      </c>
      <c r="K3357" s="7">
        <v>6496</v>
      </c>
      <c r="L3357" t="s">
        <v>187</v>
      </c>
    </row>
    <row r="3358" spans="1:12" x14ac:dyDescent="0.35">
      <c r="A3358" t="s">
        <v>155</v>
      </c>
      <c r="B3358" t="s">
        <v>202</v>
      </c>
      <c r="C3358" t="s">
        <v>95</v>
      </c>
      <c r="D3358">
        <f>VLOOKUP(мпф1[[#This Row],[Номенклатура]],[1]!Таблица213[[product_name]:[упаковка]],7,FALSE)</f>
        <v>710</v>
      </c>
      <c r="E3358" t="s">
        <v>28</v>
      </c>
      <c r="F3358" s="7">
        <v>8299.8477068674747</v>
      </c>
      <c r="G3358" t="str">
        <f>VLOOKUP(мпф1[[#This Row],[артикул]],[1]!Таблица213[[code]:[упаковка]],4,FALSE)</f>
        <v>ОХЛ</v>
      </c>
      <c r="H3358" t="str">
        <f>VLOOKUP(мпф1[[#This Row],[артикул]],[1]!Таблица213[[code]:[упаковка]],5,FALSE)</f>
        <v>бедро</v>
      </c>
      <c r="I3358" s="7" cm="1">
        <f t="array" ref="I3358">INDEX('[1]прайс ЗПП'!$A$1:$D$1080,MATCH(1,(мпф1[[#This Row],[артикул]]='[1]прайс ЗПП'!$B$1:$B$1080)*(мпф1[[#This Row],[Source.Name.1]]='[1]прайс ЗПП'!$A$1:$A$1080),0),4)</f>
        <v>844.27700752267799</v>
      </c>
      <c r="J3358" s="7">
        <f>мпф1[[#This Row],[цена]]*мпф1[[#This Row],[объем]]</f>
        <v>7007370.5848480323</v>
      </c>
      <c r="K3358" s="7">
        <v>690.745</v>
      </c>
      <c r="L3358" t="s">
        <v>187</v>
      </c>
    </row>
    <row r="3359" spans="1:12" x14ac:dyDescent="0.35">
      <c r="A3359" t="s">
        <v>155</v>
      </c>
      <c r="B3359" t="s">
        <v>202</v>
      </c>
      <c r="C3359" t="s">
        <v>95</v>
      </c>
      <c r="D3359">
        <f>VLOOKUP(мпф1[[#This Row],[Номенклатура]],[1]!Таблица213[[product_name]:[упаковка]],7,FALSE)</f>
        <v>711</v>
      </c>
      <c r="E3359" t="s">
        <v>73</v>
      </c>
      <c r="F3359" s="7">
        <v>1663.2520422035313</v>
      </c>
      <c r="G3359" t="str">
        <f>VLOOKUP(мпф1[[#This Row],[артикул]],[1]!Таблица213[[code]:[упаковка]],4,FALSE)</f>
        <v>ОХЛ</v>
      </c>
      <c r="H3359" t="str">
        <f>VLOOKUP(мпф1[[#This Row],[артикул]],[1]!Таблица213[[code]:[упаковка]],5,FALSE)</f>
        <v>бедро</v>
      </c>
      <c r="I3359" s="7" cm="1">
        <f t="array" ref="I3359">INDEX('[1]прайс ЗПП'!$A$1:$D$1080,MATCH(1,(мпф1[[#This Row],[артикул]]='[1]прайс ЗПП'!$B$1:$B$1080)*(мпф1[[#This Row],[Source.Name.1]]='[1]прайс ЗПП'!$A$1:$A$1080),0),4)</f>
        <v>811.17331490876199</v>
      </c>
      <c r="J3359" s="7">
        <f>мпф1[[#This Row],[цена]]*мпф1[[#This Row],[объем]]</f>
        <v>1349185.6726030067</v>
      </c>
      <c r="K3359" s="7">
        <v>996</v>
      </c>
      <c r="L3359" t="s">
        <v>187</v>
      </c>
    </row>
    <row r="3360" spans="1:12" x14ac:dyDescent="0.35">
      <c r="A3360" t="s">
        <v>155</v>
      </c>
      <c r="B3360" t="s">
        <v>202</v>
      </c>
      <c r="C3360" t="s">
        <v>95</v>
      </c>
      <c r="D3360">
        <f>VLOOKUP(мпф1[[#This Row],[Номенклатура]],[1]!Таблица213[[product_name]:[упаковка]],7,FALSE)</f>
        <v>712</v>
      </c>
      <c r="E3360" t="s">
        <v>30</v>
      </c>
      <c r="F3360" s="7">
        <v>4984.4380809715403</v>
      </c>
      <c r="G3360" t="str">
        <f>VLOOKUP(мпф1[[#This Row],[артикул]],[1]!Таблица213[[code]:[упаковка]],4,FALSE)</f>
        <v>ОХЛ</v>
      </c>
      <c r="H3360" t="str">
        <f>VLOOKUP(мпф1[[#This Row],[артикул]],[1]!Таблица213[[code]:[упаковка]],5,FALSE)</f>
        <v>голень</v>
      </c>
      <c r="I3360" s="7" cm="1">
        <f t="array" ref="I3360">INDEX('[1]прайс ЗПП'!$A$1:$D$1080,MATCH(1,(мпф1[[#This Row],[артикул]]='[1]прайс ЗПП'!$B$1:$B$1080)*(мпф1[[#This Row],[Source.Name.1]]='[1]прайс ЗПП'!$A$1:$A$1080),0),4)</f>
        <v>877.88346360778246</v>
      </c>
      <c r="J3360" s="7">
        <f>мпф1[[#This Row],[цена]]*мпф1[[#This Row],[объем]]</f>
        <v>4375755.7666618247</v>
      </c>
      <c r="K3360" s="7">
        <v>2000.1999999999998</v>
      </c>
      <c r="L3360" t="s">
        <v>187</v>
      </c>
    </row>
    <row r="3361" spans="1:12" x14ac:dyDescent="0.35">
      <c r="A3361" t="s">
        <v>155</v>
      </c>
      <c r="B3361" t="s">
        <v>202</v>
      </c>
      <c r="C3361" t="s">
        <v>95</v>
      </c>
      <c r="D3361">
        <f>VLOOKUP(мпф1[[#This Row],[Номенклатура]],[1]!Таблица213[[product_name]:[упаковка]],7,FALSE)</f>
        <v>713</v>
      </c>
      <c r="E3361" t="s">
        <v>74</v>
      </c>
      <c r="F3361" s="7">
        <v>1663.3309010823314</v>
      </c>
      <c r="G3361" t="str">
        <f>VLOOKUP(мпф1[[#This Row],[артикул]],[1]!Таблица213[[code]:[упаковка]],4,FALSE)</f>
        <v>ОХЛ</v>
      </c>
      <c r="H3361" t="str">
        <f>VLOOKUP(мпф1[[#This Row],[артикул]],[1]!Таблица213[[code]:[упаковка]],5,FALSE)</f>
        <v>голень</v>
      </c>
      <c r="I3361" s="7" cm="1">
        <f t="array" ref="I3361">INDEX('[1]прайс ЗПП'!$A$1:$D$1080,MATCH(1,(мпф1[[#This Row],[артикул]]='[1]прайс ЗПП'!$B$1:$B$1080)*(мпф1[[#This Row],[Source.Name.1]]='[1]прайс ЗПП'!$A$1:$A$1080),0),4)</f>
        <v>842.56753579561121</v>
      </c>
      <c r="J3361" s="7">
        <f>мпф1[[#This Row],[цена]]*мпф1[[#This Row],[объем]]</f>
        <v>1401468.6185376334</v>
      </c>
      <c r="K3361" s="7">
        <v>3001.5</v>
      </c>
      <c r="L3361" t="s">
        <v>187</v>
      </c>
    </row>
    <row r="3362" spans="1:12" x14ac:dyDescent="0.35">
      <c r="A3362" t="s">
        <v>155</v>
      </c>
      <c r="B3362" t="s">
        <v>202</v>
      </c>
      <c r="C3362" t="s">
        <v>95</v>
      </c>
      <c r="D3362">
        <f>VLOOKUP(мпф1[[#This Row],[Номенклатура]],[1]!Таблица213[[product_name]:[упаковка]],7,FALSE)</f>
        <v>714</v>
      </c>
      <c r="E3362" t="s">
        <v>32</v>
      </c>
      <c r="F3362" s="7">
        <v>4985.5440767467062</v>
      </c>
      <c r="G3362" t="str">
        <f>VLOOKUP(мпф1[[#This Row],[артикул]],[1]!Таблица213[[code]:[упаковка]],4,FALSE)</f>
        <v>ОХЛ</v>
      </c>
      <c r="H3362" t="str">
        <f>VLOOKUP(мпф1[[#This Row],[артикул]],[1]!Таблица213[[code]:[упаковка]],5,FALSE)</f>
        <v>крыло</v>
      </c>
      <c r="I3362" s="7" cm="1">
        <f t="array" ref="I3362">INDEX('[1]прайс ЗПП'!$A$1:$D$1080,MATCH(1,(мпф1[[#This Row],[артикул]]='[1]прайс ЗПП'!$B$1:$B$1080)*(мпф1[[#This Row],[Source.Name.1]]='[1]прайс ЗПП'!$A$1:$A$1080),0),4)</f>
        <v>860.70844203270246</v>
      </c>
      <c r="J3362" s="7">
        <f>мпф1[[#This Row],[цена]]*мпф1[[#This Row],[объем]]</f>
        <v>4291099.8749820255</v>
      </c>
      <c r="K3362" s="7">
        <v>3500</v>
      </c>
      <c r="L3362" t="s">
        <v>187</v>
      </c>
    </row>
    <row r="3363" spans="1:12" x14ac:dyDescent="0.35">
      <c r="A3363" t="s">
        <v>155</v>
      </c>
      <c r="B3363" t="s">
        <v>202</v>
      </c>
      <c r="C3363" t="s">
        <v>95</v>
      </c>
      <c r="D3363">
        <f>VLOOKUP(мпф1[[#This Row],[Номенклатура]],[1]!Таблица213[[product_name]:[упаковка]],7,FALSE)</f>
        <v>715</v>
      </c>
      <c r="E3363" t="s">
        <v>75</v>
      </c>
      <c r="F3363" s="7">
        <v>1654.9915746492647</v>
      </c>
      <c r="G3363" t="str">
        <f>VLOOKUP(мпф1[[#This Row],[артикул]],[1]!Таблица213[[code]:[упаковка]],4,FALSE)</f>
        <v>ОХЛ</v>
      </c>
      <c r="H3363" t="str">
        <f>VLOOKUP(мпф1[[#This Row],[артикул]],[1]!Таблица213[[code]:[упаковка]],5,FALSE)</f>
        <v>крыло</v>
      </c>
      <c r="I3363" s="7" cm="1">
        <f t="array" ref="I3363">INDEX('[1]прайс ЗПП'!$A$1:$D$1080,MATCH(1,(мпф1[[#This Row],[артикул]]='[1]прайс ЗПП'!$B$1:$B$1080)*(мпф1[[#This Row],[Source.Name.1]]='[1]прайс ЗПП'!$A$1:$A$1080),0),4)</f>
        <v>828.54324866696732</v>
      </c>
      <c r="J3363" s="7">
        <f>мпф1[[#This Row],[цена]]*мпф1[[#This Row],[объем]]</f>
        <v>1371232.0957763616</v>
      </c>
      <c r="K3363" s="7">
        <v>2005.7380000000001</v>
      </c>
      <c r="L3363" t="s">
        <v>187</v>
      </c>
    </row>
    <row r="3364" spans="1:12" x14ac:dyDescent="0.35">
      <c r="A3364" t="s">
        <v>155</v>
      </c>
      <c r="B3364" t="s">
        <v>202</v>
      </c>
      <c r="C3364" t="s">
        <v>95</v>
      </c>
      <c r="D3364">
        <f>VLOOKUP(мпф1[[#This Row],[Номенклатура]],[1]!Таблица213[[product_name]:[упаковка]],7,FALSE)</f>
        <v>718</v>
      </c>
      <c r="E3364" t="s">
        <v>36</v>
      </c>
      <c r="F3364" s="7">
        <v>8308.5517556149898</v>
      </c>
      <c r="G3364" t="str">
        <f>VLOOKUP(мпф1[[#This Row],[артикул]],[1]!Таблица213[[code]:[упаковка]],4,FALSE)</f>
        <v>ОХЛ</v>
      </c>
      <c r="H3364" t="str">
        <f>VLOOKUP(мпф1[[#This Row],[артикул]],[1]!Таблица213[[code]:[упаковка]],5,FALSE)</f>
        <v>филе</v>
      </c>
      <c r="I3364" s="7" cm="1">
        <f t="array" ref="I3364">INDEX('[1]прайс ЗПП'!$A$1:$D$1080,MATCH(1,(мпф1[[#This Row],[артикул]]='[1]прайс ЗПП'!$B$1:$B$1080)*(мпф1[[#This Row],[Source.Name.1]]='[1]прайс ЗПП'!$A$1:$A$1080),0),4)</f>
        <v>1113.7039279813557</v>
      </c>
      <c r="J3364" s="7">
        <f>мпф1[[#This Row],[цена]]*мпф1[[#This Row],[объем]]</f>
        <v>9253266.7260648031</v>
      </c>
      <c r="K3364" s="7">
        <v>2001</v>
      </c>
      <c r="L3364" t="s">
        <v>187</v>
      </c>
    </row>
    <row r="3365" spans="1:12" x14ac:dyDescent="0.35">
      <c r="A3365" t="s">
        <v>155</v>
      </c>
      <c r="B3365" t="s">
        <v>202</v>
      </c>
      <c r="C3365" t="s">
        <v>95</v>
      </c>
      <c r="D3365">
        <f>VLOOKUP(мпф1[[#This Row],[Номенклатура]],[1]!Таблица213[[product_name]:[упаковка]],7,FALSE)</f>
        <v>719</v>
      </c>
      <c r="E3365" t="s">
        <v>77</v>
      </c>
      <c r="F3365" s="7">
        <v>3326.8589493616614</v>
      </c>
      <c r="G3365" t="str">
        <f>VLOOKUP(мпф1[[#This Row],[артикул]],[1]!Таблица213[[code]:[упаковка]],4,FALSE)</f>
        <v>ОХЛ</v>
      </c>
      <c r="H3365" t="str">
        <f>VLOOKUP(мпф1[[#This Row],[артикул]],[1]!Таблица213[[code]:[упаковка]],5,FALSE)</f>
        <v>филе</v>
      </c>
      <c r="I3365" s="7" cm="1">
        <f t="array" ref="I3365">INDEX('[1]прайс ЗПП'!$A$1:$D$1080,MATCH(1,(мпф1[[#This Row],[артикул]]='[1]прайс ЗПП'!$B$1:$B$1080)*(мпф1[[#This Row],[Source.Name.1]]='[1]прайс ЗПП'!$A$1:$A$1080),0),4)</f>
        <v>1077.1223296090793</v>
      </c>
      <c r="J3365" s="7">
        <f>мпф1[[#This Row],[цена]]*мпф1[[#This Row],[объем]]</f>
        <v>3583434.061817247</v>
      </c>
      <c r="K3365" s="7">
        <v>2595.5</v>
      </c>
      <c r="L3365" t="s">
        <v>187</v>
      </c>
    </row>
    <row r="3366" spans="1:12" x14ac:dyDescent="0.35">
      <c r="A3366" t="s">
        <v>155</v>
      </c>
      <c r="B3366" t="s">
        <v>202</v>
      </c>
      <c r="C3366" t="s">
        <v>95</v>
      </c>
      <c r="D3366">
        <f>VLOOKUP(мпф1[[#This Row],[Номенклатура]],[1]!Таблица213[[product_name]:[упаковка]],7,FALSE)</f>
        <v>721</v>
      </c>
      <c r="E3366" t="s">
        <v>183</v>
      </c>
      <c r="F3366" s="7">
        <v>333.96735171666103</v>
      </c>
      <c r="G3366" t="str">
        <f>VLOOKUP(мпф1[[#This Row],[артикул]],[1]!Таблица213[[code]:[упаковка]],4,FALSE)</f>
        <v>ОХЛ</v>
      </c>
      <c r="H3366" t="str">
        <f>VLOOKUP(мпф1[[#This Row],[артикул]],[1]!Таблица213[[code]:[упаковка]],5,FALSE)</f>
        <v>половинка</v>
      </c>
      <c r="I3366" s="7" cm="1">
        <f t="array" ref="I3366">INDEX('[1]прайс ЗПП'!$A$1:$D$1080,MATCH(1,(мпф1[[#This Row],[артикул]]='[1]прайс ЗПП'!$B$1:$B$1080)*(мпф1[[#This Row],[Source.Name.1]]='[1]прайс ЗПП'!$A$1:$A$1080),0),4)</f>
        <v>819.17637554581245</v>
      </c>
      <c r="J3366" s="7">
        <f>мпф1[[#This Row],[цена]]*мпф1[[#This Row],[объем]]</f>
        <v>273578.16472988797</v>
      </c>
      <c r="K3366" s="7">
        <v>841.45299999999997</v>
      </c>
      <c r="L3366" t="s">
        <v>187</v>
      </c>
    </row>
    <row r="3367" spans="1:12" x14ac:dyDescent="0.35">
      <c r="A3367" t="s">
        <v>155</v>
      </c>
      <c r="B3367" t="s">
        <v>202</v>
      </c>
      <c r="C3367" t="s">
        <v>95</v>
      </c>
      <c r="D3367">
        <f>VLOOKUP(мпф1[[#This Row],[Номенклатура]],[1]!Таблица213[[product_name]:[упаковка]],7,FALSE)</f>
        <v>725</v>
      </c>
      <c r="E3367" t="s">
        <v>78</v>
      </c>
      <c r="F3367" s="7">
        <v>333.89342151778629</v>
      </c>
      <c r="G3367" t="str">
        <f>VLOOKUP(мпф1[[#This Row],[артикул]],[1]!Таблица213[[code]:[упаковка]],4,FALSE)</f>
        <v>ОХЛ</v>
      </c>
      <c r="H3367" t="str">
        <f>VLOOKUP(мпф1[[#This Row],[артикул]],[1]!Таблица213[[code]:[упаковка]],5,FALSE)</f>
        <v>грудка</v>
      </c>
      <c r="I3367" s="7" cm="1">
        <f t="array" ref="I3367">INDEX('[1]прайс ЗПП'!$A$1:$D$1080,MATCH(1,(мпф1[[#This Row],[артикул]]='[1]прайс ЗПП'!$B$1:$B$1080)*(мпф1[[#This Row],[Source.Name.1]]='[1]прайс ЗПП'!$A$1:$A$1080),0),4)</f>
        <v>859.6442175498313</v>
      </c>
      <c r="J3367" s="7">
        <f>мпф1[[#This Row],[цена]]*мпф1[[#This Row],[объем]]</f>
        <v>287029.54908569338</v>
      </c>
      <c r="K3367" s="7">
        <v>7000</v>
      </c>
      <c r="L3367" t="s">
        <v>187</v>
      </c>
    </row>
    <row r="3368" spans="1:12" x14ac:dyDescent="0.35">
      <c r="A3368" t="s">
        <v>155</v>
      </c>
      <c r="B3368" t="s">
        <v>202</v>
      </c>
      <c r="C3368" t="s">
        <v>95</v>
      </c>
      <c r="D3368">
        <f>VLOOKUP(мпф1[[#This Row],[Номенклатура]],[1]!Таблица213[[product_name]:[упаковка]],7,FALSE)</f>
        <v>730</v>
      </c>
      <c r="E3368" t="s">
        <v>45</v>
      </c>
      <c r="F3368" s="7">
        <v>163.63217350934394</v>
      </c>
      <c r="G3368" t="str">
        <f>VLOOKUP(мпф1[[#This Row],[артикул]],[1]!Таблица213[[code]:[упаковка]],4,FALSE)</f>
        <v>ОХЛ</v>
      </c>
      <c r="H3368" t="str">
        <f>VLOOKUP(мпф1[[#This Row],[артикул]],[1]!Таблица213[[code]:[упаковка]],5,FALSE)</f>
        <v>желудки</v>
      </c>
      <c r="I3368" s="7" cm="1">
        <f t="array" ref="I3368">INDEX('[1]прайс ЗПП'!$A$1:$D$1080,MATCH(1,(мпф1[[#This Row],[артикул]]='[1]прайс ЗПП'!$B$1:$B$1080)*(мпф1[[#This Row],[Source.Name.1]]='[1]прайс ЗПП'!$A$1:$A$1080),0),4)</f>
        <v>559.76910841056088</v>
      </c>
      <c r="J3368" s="7">
        <f>мпф1[[#This Row],[цена]]*мпф1[[#This Row],[объем]]</f>
        <v>91596.235872607664</v>
      </c>
      <c r="K3368" s="7">
        <v>996</v>
      </c>
      <c r="L3368" t="s">
        <v>187</v>
      </c>
    </row>
    <row r="3369" spans="1:12" x14ac:dyDescent="0.35">
      <c r="A3369" t="s">
        <v>155</v>
      </c>
      <c r="B3369" t="s">
        <v>202</v>
      </c>
      <c r="C3369" t="s">
        <v>95</v>
      </c>
      <c r="D3369">
        <f>VLOOKUP(мпф1[[#This Row],[Номенклатура]],[1]!Таблица213[[product_name]:[упаковка]],7,FALSE)</f>
        <v>731</v>
      </c>
      <c r="E3369" t="s">
        <v>81</v>
      </c>
      <c r="F3369" s="7">
        <v>664.99280321681954</v>
      </c>
      <c r="G3369" t="str">
        <f>VLOOKUP(мпф1[[#This Row],[артикул]],[1]!Таблица213[[code]:[упаковка]],4,FALSE)</f>
        <v>ОХЛ</v>
      </c>
      <c r="H3369" t="str">
        <f>VLOOKUP(мпф1[[#This Row],[артикул]],[1]!Таблица213[[code]:[упаковка]],5,FALSE)</f>
        <v>желудки</v>
      </c>
      <c r="I3369" s="7" cm="1">
        <f t="array" ref="I3369">INDEX('[1]прайс ЗПП'!$A$1:$D$1080,MATCH(1,(мпф1[[#This Row],[артикул]]='[1]прайс ЗПП'!$B$1:$B$1080)*(мпф1[[#This Row],[Source.Name.1]]='[1]прайс ЗПП'!$A$1:$A$1080),0),4)</f>
        <v>537.9788826614074</v>
      </c>
      <c r="J3369" s="7">
        <f>мпф1[[#This Row],[цена]]*мпф1[[#This Row],[объем]]</f>
        <v>357752.08525246172</v>
      </c>
      <c r="K3369" s="7">
        <v>996.64</v>
      </c>
      <c r="L3369" t="s">
        <v>187</v>
      </c>
    </row>
    <row r="3370" spans="1:12" x14ac:dyDescent="0.35">
      <c r="A3370" t="s">
        <v>155</v>
      </c>
      <c r="B3370" t="s">
        <v>202</v>
      </c>
      <c r="C3370" t="s">
        <v>95</v>
      </c>
      <c r="D3370">
        <f>VLOOKUP(мпф1[[#This Row],[Номенклатура]],[1]!Таблица213[[product_name]:[упаковка]],7,FALSE)</f>
        <v>732</v>
      </c>
      <c r="E3370" t="s">
        <v>47</v>
      </c>
      <c r="F3370" s="7">
        <v>330.61584936767446</v>
      </c>
      <c r="G3370" t="str">
        <f>VLOOKUP(мпф1[[#This Row],[артикул]],[1]!Таблица213[[code]:[упаковка]],4,FALSE)</f>
        <v>ОХЛ</v>
      </c>
      <c r="H3370" t="str">
        <f>VLOOKUP(мпф1[[#This Row],[артикул]],[1]!Таблица213[[code]:[упаковка]],5,FALSE)</f>
        <v>печень</v>
      </c>
      <c r="I3370" s="7" cm="1">
        <f t="array" ref="I3370">INDEX('[1]прайс ЗПП'!$A$1:$D$1080,MATCH(1,(мпф1[[#This Row],[артикул]]='[1]прайс ЗПП'!$B$1:$B$1080)*(мпф1[[#This Row],[Source.Name.1]]='[1]прайс ЗПП'!$A$1:$A$1080),0),4)</f>
        <v>535.64160138190721</v>
      </c>
      <c r="J3370" s="7">
        <f>мпф1[[#This Row],[цена]]*мпф1[[#This Row],[объем]]</f>
        <v>177091.60299754055</v>
      </c>
      <c r="K3370" s="7">
        <v>5000.5</v>
      </c>
      <c r="L3370" t="s">
        <v>187</v>
      </c>
    </row>
    <row r="3371" spans="1:12" x14ac:dyDescent="0.35">
      <c r="A3371" t="s">
        <v>155</v>
      </c>
      <c r="B3371" t="s">
        <v>202</v>
      </c>
      <c r="C3371" t="s">
        <v>95</v>
      </c>
      <c r="D3371">
        <f>VLOOKUP(мпф1[[#This Row],[Номенклатура]],[1]!Таблица213[[product_name]:[упаковка]],7,FALSE)</f>
        <v>733</v>
      </c>
      <c r="E3371" t="s">
        <v>82</v>
      </c>
      <c r="F3371" s="7">
        <v>1664.3166370673271</v>
      </c>
      <c r="G3371" t="str">
        <f>VLOOKUP(мпф1[[#This Row],[артикул]],[1]!Таблица213[[code]:[упаковка]],4,FALSE)</f>
        <v>ОХЛ</v>
      </c>
      <c r="H3371" t="str">
        <f>VLOOKUP(мпф1[[#This Row],[артикул]],[1]!Таблица213[[code]:[упаковка]],5,FALSE)</f>
        <v>печень</v>
      </c>
      <c r="I3371" s="7" cm="1">
        <f t="array" ref="I3371">INDEX('[1]прайс ЗПП'!$A$1:$D$1080,MATCH(1,(мпф1[[#This Row],[артикул]]='[1]прайс ЗПП'!$B$1:$B$1080)*(мпф1[[#This Row],[Source.Name.1]]='[1]прайс ЗПП'!$A$1:$A$1080),0),4)</f>
        <v>512.18014320986754</v>
      </c>
      <c r="J3371" s="7">
        <f>мпф1[[#This Row],[цена]]*мпф1[[#This Row],[объем]]</f>
        <v>852429.93351970869</v>
      </c>
      <c r="K3371" s="7">
        <v>4002</v>
      </c>
      <c r="L3371" t="s">
        <v>187</v>
      </c>
    </row>
    <row r="3372" spans="1:12" x14ac:dyDescent="0.35">
      <c r="A3372" t="s">
        <v>155</v>
      </c>
      <c r="B3372" t="s">
        <v>202</v>
      </c>
      <c r="C3372" t="s">
        <v>95</v>
      </c>
      <c r="D3372">
        <f>VLOOKUP(мпф1[[#This Row],[Номенклатура]],[1]!Таблица213[[product_name]:[упаковка]],7,FALSE)</f>
        <v>734</v>
      </c>
      <c r="E3372" t="s">
        <v>49</v>
      </c>
      <c r="F3372" s="7">
        <v>162.46695119804204</v>
      </c>
      <c r="G3372" t="str">
        <f>VLOOKUP(мпф1[[#This Row],[артикул]],[1]!Таблица213[[code]:[упаковка]],4,FALSE)</f>
        <v>ОХЛ</v>
      </c>
      <c r="H3372" t="str">
        <f>VLOOKUP(мпф1[[#This Row],[артикул]],[1]!Таблица213[[code]:[упаковка]],5,FALSE)</f>
        <v>сердце</v>
      </c>
      <c r="I3372" s="7" cm="1">
        <f t="array" ref="I3372">INDEX('[1]прайс ЗПП'!$A$1:$D$1080,MATCH(1,(мпф1[[#This Row],[артикул]]='[1]прайс ЗПП'!$B$1:$B$1080)*(мпф1[[#This Row],[Source.Name.1]]='[1]прайс ЗПП'!$A$1:$A$1080),0),4)</f>
        <v>894.40519049368038</v>
      </c>
      <c r="J3372" s="7">
        <f>мпф1[[#This Row],[цена]]*мпф1[[#This Row],[объем]]</f>
        <v>145311.28443521226</v>
      </c>
      <c r="K3372" s="7">
        <v>1493.5</v>
      </c>
      <c r="L3372" t="s">
        <v>187</v>
      </c>
    </row>
    <row r="3373" spans="1:12" x14ac:dyDescent="0.35">
      <c r="A3373" t="s">
        <v>155</v>
      </c>
      <c r="B3373" t="s">
        <v>202</v>
      </c>
      <c r="C3373" t="s">
        <v>95</v>
      </c>
      <c r="D3373">
        <f>VLOOKUP(мпф1[[#This Row],[Номенклатура]],[1]!Таблица213[[product_name]:[упаковка]],7,FALSE)</f>
        <v>735</v>
      </c>
      <c r="E3373" t="s">
        <v>83</v>
      </c>
      <c r="F3373" s="7">
        <v>637.74157168187298</v>
      </c>
      <c r="G3373" t="str">
        <f>VLOOKUP(мпф1[[#This Row],[артикул]],[1]!Таблица213[[code]:[упаковка]],4,FALSE)</f>
        <v>ОХЛ</v>
      </c>
      <c r="H3373" t="str">
        <f>VLOOKUP(мпф1[[#This Row],[артикул]],[1]!Таблица213[[code]:[упаковка]],5,FALSE)</f>
        <v>сердце</v>
      </c>
      <c r="I3373" s="7" cm="1">
        <f t="array" ref="I3373">INDEX('[1]прайс ЗПП'!$A$1:$D$1080,MATCH(1,(мпф1[[#This Row],[артикул]]='[1]прайс ЗПП'!$B$1:$B$1080)*(мпф1[[#This Row],[Source.Name.1]]='[1]прайс ЗПП'!$A$1:$A$1080),0),4)</f>
        <v>866.67806653221783</v>
      </c>
      <c r="J3373" s="7">
        <f>мпф1[[#This Row],[цена]]*мпф1[[#This Row],[объем]]</f>
        <v>552716.63229246344</v>
      </c>
      <c r="K3373" s="7">
        <v>351.65199999999999</v>
      </c>
      <c r="L3373" t="s">
        <v>187</v>
      </c>
    </row>
    <row r="3374" spans="1:12" x14ac:dyDescent="0.35">
      <c r="A3374" t="s">
        <v>155</v>
      </c>
      <c r="B3374" t="s">
        <v>202</v>
      </c>
      <c r="C3374" t="s">
        <v>95</v>
      </c>
      <c r="D3374">
        <f>VLOOKUP(мпф1[[#This Row],[Номенклатура]],[1]!Таблица213[[product_name]:[упаковка]],7,FALSE)</f>
        <v>952</v>
      </c>
      <c r="E3374" t="s">
        <v>86</v>
      </c>
      <c r="F3374" s="7">
        <v>597.51227334064754</v>
      </c>
      <c r="G3374" t="str">
        <f>VLOOKUP(мпф1[[#This Row],[артикул]],[1]!Таблица213[[code]:[упаковка]],4,FALSE)</f>
        <v>ОХЛ</v>
      </c>
      <c r="H3374" t="str">
        <f>VLOOKUP(мпф1[[#This Row],[артикул]],[1]!Таблица213[[code]:[упаковка]],5,FALSE)</f>
        <v>голень</v>
      </c>
      <c r="I3374" s="7" cm="1">
        <f t="array" ref="I3374">INDEX('[1]прайс ЗПП'!$A$1:$D$1080,MATCH(1,(мпф1[[#This Row],[артикул]]='[1]прайс ЗПП'!$B$1:$B$1080)*(мпф1[[#This Row],[Source.Name.1]]='[1]прайс ЗПП'!$A$1:$A$1080),0),4)</f>
        <v>885.13782693265659</v>
      </c>
      <c r="J3374" s="7">
        <f>мпф1[[#This Row],[цена]]*мпф1[[#This Row],[объем]]</f>
        <v>528880.71519033227</v>
      </c>
      <c r="K3374" s="7">
        <v>2001</v>
      </c>
      <c r="L3374" t="s">
        <v>187</v>
      </c>
    </row>
    <row r="3375" spans="1:12" x14ac:dyDescent="0.35">
      <c r="A3375" t="s">
        <v>155</v>
      </c>
      <c r="B3375" t="s">
        <v>202</v>
      </c>
      <c r="C3375" t="s">
        <v>95</v>
      </c>
      <c r="D3375">
        <f>VLOOKUP(мпф1[[#This Row],[Номенклатура]],[1]!Таблица213[[product_name]:[упаковка]],7,FALSE)</f>
        <v>953</v>
      </c>
      <c r="E3375" t="s">
        <v>87</v>
      </c>
      <c r="F3375" s="7">
        <v>609.64799680039084</v>
      </c>
      <c r="G3375" t="str">
        <f>VLOOKUP(мпф1[[#This Row],[артикул]],[1]!Таблица213[[code]:[упаковка]],4,FALSE)</f>
        <v>ОХЛ</v>
      </c>
      <c r="H3375" t="str">
        <f>VLOOKUP(мпф1[[#This Row],[артикул]],[1]!Таблица213[[code]:[упаковка]],5,FALSE)</f>
        <v>бедро</v>
      </c>
      <c r="I3375" s="7" cm="1">
        <f t="array" ref="I3375">INDEX('[1]прайс ЗПП'!$A$1:$D$1080,MATCH(1,(мпф1[[#This Row],[артикул]]='[1]прайс ЗПП'!$B$1:$B$1080)*(мпф1[[#This Row],[Source.Name.1]]='[1]прайс ЗПП'!$A$1:$A$1080),0),4)</f>
        <v>899.61834479020376</v>
      </c>
      <c r="J3375" s="7">
        <f>мпф1[[#This Row],[цена]]*мпф1[[#This Row],[объем]]</f>
        <v>548450.52178623108</v>
      </c>
      <c r="K3375" s="7">
        <v>1000</v>
      </c>
      <c r="L3375" t="s">
        <v>187</v>
      </c>
    </row>
    <row r="3376" spans="1:12" x14ac:dyDescent="0.35">
      <c r="A3376" t="s">
        <v>155</v>
      </c>
      <c r="B3376" t="s">
        <v>202</v>
      </c>
      <c r="C3376" t="s">
        <v>95</v>
      </c>
      <c r="D3376">
        <f>VLOOKUP(мпф1[[#This Row],[Номенклатура]],[1]!Таблица213[[product_name]:[упаковка]],7,FALSE)</f>
        <v>958</v>
      </c>
      <c r="E3376" t="s">
        <v>58</v>
      </c>
      <c r="F3376" s="7">
        <v>4982.6856008972909</v>
      </c>
      <c r="G3376" t="str">
        <f>VLOOKUP(мпф1[[#This Row],[артикул]],[1]!Таблица213[[code]:[упаковка]],4,FALSE)</f>
        <v>ОХЛ</v>
      </c>
      <c r="H3376" t="str">
        <f>VLOOKUP(мпф1[[#This Row],[артикул]],[1]!Таблица213[[code]:[упаковка]],5,FALSE)</f>
        <v>табак</v>
      </c>
      <c r="I3376" s="7" cm="1">
        <f t="array" ref="I3376">INDEX('[1]прайс ЗПП'!$A$1:$D$1080,MATCH(1,(мпф1[[#This Row],[артикул]]='[1]прайс ЗПП'!$B$1:$B$1080)*(мпф1[[#This Row],[Source.Name.1]]='[1]прайс ЗПП'!$A$1:$A$1080),0),4)</f>
        <v>776.34084275862176</v>
      </c>
      <c r="J3376" s="7">
        <f>мпф1[[#This Row],[цена]]*мпф1[[#This Row],[объем]]</f>
        <v>3868262.3386018523</v>
      </c>
      <c r="K3376" s="7">
        <v>351.65199999999999</v>
      </c>
      <c r="L3376" t="s">
        <v>187</v>
      </c>
    </row>
    <row r="3377" spans="1:12" x14ac:dyDescent="0.35">
      <c r="A3377" t="s">
        <v>155</v>
      </c>
      <c r="B3377" t="s">
        <v>202</v>
      </c>
      <c r="C3377" t="s">
        <v>95</v>
      </c>
      <c r="D3377">
        <f>VLOOKUP(мпф1[[#This Row],[Номенклатура]],[1]!Таблица213[[product_name]:[упаковка]],7,FALSE)</f>
        <v>960</v>
      </c>
      <c r="E3377" t="s">
        <v>189</v>
      </c>
      <c r="F3377" s="7">
        <v>333.24164016162842</v>
      </c>
      <c r="G3377" t="str">
        <f>VLOOKUP(мпф1[[#This Row],[артикул]],[1]!Таблица213[[code]:[упаковка]],4,FALSE)</f>
        <v>ОХЛ</v>
      </c>
      <c r="H3377" t="str">
        <f>VLOOKUP(мпф1[[#This Row],[артикул]],[1]!Таблица213[[code]:[упаковка]],5,FALSE)</f>
        <v>крыло</v>
      </c>
      <c r="I3377" s="7" cm="1">
        <f t="array" ref="I3377">INDEX('[1]прайс ЗПП'!$A$1:$D$1080,MATCH(1,(мпф1[[#This Row],[артикул]]='[1]прайс ЗПП'!$B$1:$B$1080)*(мпф1[[#This Row],[Source.Name.1]]='[1]прайс ЗПП'!$A$1:$A$1080),0),4)</f>
        <v>852.65120549694507</v>
      </c>
      <c r="J3377" s="7">
        <f>мпф1[[#This Row],[цена]]*мпф1[[#This Row],[объем]]</f>
        <v>284138.88620559167</v>
      </c>
      <c r="K3377" s="7">
        <v>8004</v>
      </c>
      <c r="L3377" t="s">
        <v>187</v>
      </c>
    </row>
    <row r="3378" spans="1:12" x14ac:dyDescent="0.35">
      <c r="A3378" t="s">
        <v>155</v>
      </c>
      <c r="B3378" t="s">
        <v>202</v>
      </c>
      <c r="C3378" t="s">
        <v>95</v>
      </c>
      <c r="D3378">
        <f>VLOOKUP(мпф1[[#This Row],[Номенклатура]],[1]!Таблица213[[product_name]:[упаковка]],7,FALSE)</f>
        <v>961</v>
      </c>
      <c r="E3378" t="s">
        <v>89</v>
      </c>
      <c r="F3378" s="7">
        <v>327.06361699378948</v>
      </c>
      <c r="G3378" t="str">
        <f>VLOOKUP(мпф1[[#This Row],[артикул]],[1]!Таблица213[[code]:[упаковка]],4,FALSE)</f>
        <v>ОХЛ</v>
      </c>
      <c r="H3378" t="str">
        <f>VLOOKUP(мпф1[[#This Row],[артикул]],[1]!Таблица213[[code]:[упаковка]],5,FALSE)</f>
        <v>табак</v>
      </c>
      <c r="I3378" s="7" cm="1">
        <f t="array" ref="I3378">INDEX('[1]прайс ЗПП'!$A$1:$D$1080,MATCH(1,(мпф1[[#This Row],[артикул]]='[1]прайс ЗПП'!$B$1:$B$1080)*(мпф1[[#This Row],[Source.Name.1]]='[1]прайс ЗПП'!$A$1:$A$1080),0),4)</f>
        <v>766.05944788232523</v>
      </c>
      <c r="J3378" s="7">
        <f>мпф1[[#This Row],[цена]]*мпф1[[#This Row],[объем]]</f>
        <v>250550.17385665866</v>
      </c>
      <c r="K3378" s="7">
        <v>1180.5459999999998</v>
      </c>
      <c r="L3378" t="s">
        <v>187</v>
      </c>
    </row>
    <row r="3379" spans="1:12" x14ac:dyDescent="0.35">
      <c r="A3379" t="s">
        <v>155</v>
      </c>
      <c r="B3379" t="s">
        <v>97</v>
      </c>
      <c r="C3379" t="s">
        <v>97</v>
      </c>
      <c r="D3379">
        <f>VLOOKUP(мпф1[[#This Row],[Номенклатура]],[1]!Таблица213[[product_name]:[упаковка]],7,FALSE)</f>
        <v>978</v>
      </c>
      <c r="E3379" t="s">
        <v>98</v>
      </c>
      <c r="F3379" s="7">
        <v>7889.8308239083672</v>
      </c>
      <c r="G3379" t="str">
        <f>VLOOKUP(мпф1[[#This Row],[артикул]],[1]!Таблица213[[code]:[упаковка]],4,FALSE)</f>
        <v>ОХЛ</v>
      </c>
      <c r="H3379" t="str">
        <f>VLOOKUP(мпф1[[#This Row],[артикул]],[1]!Таблица213[[code]:[упаковка]],5,FALSE)</f>
        <v>тушка</v>
      </c>
      <c r="I3379" s="7" cm="1">
        <f t="array" ref="I3379">INDEX('[1]прайс ЗПП'!$A$1:$D$1080,MATCH(1,(мпф1[[#This Row],[артикул]]='[1]прайс ЗПП'!$B$1:$B$1080)*(мпф1[[#This Row],[Source.Name.1]]='[1]прайс ЗПП'!$A$1:$A$1080),0),4)</f>
        <v>646.4085593303173</v>
      </c>
      <c r="J3379" s="7">
        <f>мпф1[[#This Row],[цена]]*мпф1[[#This Row],[объем]]</f>
        <v>5100054.1762425378</v>
      </c>
      <c r="K3379" s="7">
        <v>996</v>
      </c>
      <c r="L3379" t="s">
        <v>187</v>
      </c>
    </row>
    <row r="3380" spans="1:12" x14ac:dyDescent="0.35">
      <c r="A3380" t="s">
        <v>155</v>
      </c>
      <c r="B3380" t="s">
        <v>97</v>
      </c>
      <c r="C3380" t="s">
        <v>97</v>
      </c>
      <c r="D3380">
        <f>VLOOKUP(мпф1[[#This Row],[Номенклатура]],[1]!Таблица213[[product_name]:[упаковка]],7,FALSE)</f>
        <v>981</v>
      </c>
      <c r="E3380" t="s">
        <v>203</v>
      </c>
      <c r="F3380" s="7">
        <v>990.38865884522909</v>
      </c>
      <c r="G3380" t="str">
        <f>VLOOKUP(мпф1[[#This Row],[артикул]],[1]!Таблица213[[code]:[упаковка]],4,FALSE)</f>
        <v>ОХЛ</v>
      </c>
      <c r="H3380" t="str">
        <f>VLOOKUP(мпф1[[#This Row],[артикул]],[1]!Таблица213[[code]:[упаковка]],5,FALSE)</f>
        <v>крыло</v>
      </c>
      <c r="I3380" s="7" cm="1">
        <f t="array" ref="I3380">INDEX('[1]прайс ЗПП'!$A$1:$D$1080,MATCH(1,(мпф1[[#This Row],[артикул]]='[1]прайс ЗПП'!$B$1:$B$1080)*(мпф1[[#This Row],[Source.Name.1]]='[1]прайс ЗПП'!$A$1:$A$1080),0),4)</f>
        <v>646.29215999999997</v>
      </c>
      <c r="J3380" s="7">
        <f>мпф1[[#This Row],[цена]]*мпф1[[#This Row],[объем]]</f>
        <v>640080.42556458618</v>
      </c>
      <c r="K3380" s="7">
        <v>996</v>
      </c>
      <c r="L3380" t="s">
        <v>187</v>
      </c>
    </row>
    <row r="3381" spans="1:12" x14ac:dyDescent="0.35">
      <c r="A3381" t="s">
        <v>155</v>
      </c>
      <c r="B3381" t="s">
        <v>97</v>
      </c>
      <c r="C3381" t="s">
        <v>97</v>
      </c>
      <c r="D3381">
        <f>VLOOKUP(мпф1[[#This Row],[Номенклатура]],[1]!Таблица213[[product_name]:[упаковка]],7,FALSE)</f>
        <v>1615</v>
      </c>
      <c r="E3381" t="s">
        <v>204</v>
      </c>
      <c r="F3381" s="7">
        <v>981.79304105606366</v>
      </c>
      <c r="G3381" t="str">
        <f>VLOOKUP(мпф1[[#This Row],[артикул]],[1]!Таблица213[[code]:[упаковка]],4,FALSE)</f>
        <v>ОХЛ</v>
      </c>
      <c r="H3381" t="str">
        <f>VLOOKUP(мпф1[[#This Row],[артикул]],[1]!Таблица213[[code]:[упаковка]],5,FALSE)</f>
        <v>голень</v>
      </c>
      <c r="I3381" s="7" cm="1">
        <f t="array" ref="I3381">INDEX('[1]прайс ЗПП'!$A$1:$D$1080,MATCH(1,(мпф1[[#This Row],[артикул]]='[1]прайс ЗПП'!$B$1:$B$1080)*(мпф1[[#This Row],[Source.Name.1]]='[1]прайс ЗПП'!$A$1:$A$1080),0),4)</f>
        <v>519.45220438588228</v>
      </c>
      <c r="J3381" s="7">
        <f>мпф1[[#This Row],[цена]]*мпф1[[#This Row],[объем]]</f>
        <v>509994.55942729127</v>
      </c>
      <c r="K3381" s="7">
        <v>7000</v>
      </c>
      <c r="L3381" t="s">
        <v>187</v>
      </c>
    </row>
    <row r="3382" spans="1:12" x14ac:dyDescent="0.35">
      <c r="A3382" t="s">
        <v>155</v>
      </c>
      <c r="B3382" t="s">
        <v>97</v>
      </c>
      <c r="C3382" t="s">
        <v>97</v>
      </c>
      <c r="D3382">
        <f>VLOOKUP(мпф1[[#This Row],[Номенклатура]],[1]!Таблица213[[product_name]:[упаковка]],7,FALSE)</f>
        <v>984</v>
      </c>
      <c r="E3382" t="s">
        <v>101</v>
      </c>
      <c r="F3382" s="7">
        <v>1971.6691171890948</v>
      </c>
      <c r="G3382" t="str">
        <f>VLOOKUP(мпф1[[#This Row],[артикул]],[1]!Таблица213[[code]:[упаковка]],4,FALSE)</f>
        <v>ОХЛ</v>
      </c>
      <c r="H3382" t="str">
        <f>VLOOKUP(мпф1[[#This Row],[артикул]],[1]!Таблица213[[code]:[упаковка]],5,FALSE)</f>
        <v>четвертина</v>
      </c>
      <c r="I3382" s="7" cm="1">
        <f t="array" ref="I3382">INDEX('[1]прайс ЗПП'!$A$1:$D$1080,MATCH(1,(мпф1[[#This Row],[артикул]]='[1]прайс ЗПП'!$B$1:$B$1080)*(мпф1[[#This Row],[Source.Name.1]]='[1]прайс ЗПП'!$A$1:$A$1080),0),4)</f>
        <v>601.83412651554579</v>
      </c>
      <c r="J3382" s="7">
        <f>мпф1[[#This Row],[цена]]*мпф1[[#This Row],[объем]]</f>
        <v>1186617.7609211761</v>
      </c>
      <c r="K3382" s="7">
        <v>3494.5</v>
      </c>
      <c r="L3382" t="s">
        <v>187</v>
      </c>
    </row>
    <row r="3383" spans="1:12" x14ac:dyDescent="0.35">
      <c r="A3383" t="s">
        <v>155</v>
      </c>
      <c r="B3383" t="s">
        <v>97</v>
      </c>
      <c r="C3383" t="s">
        <v>97</v>
      </c>
      <c r="D3383">
        <f>VLOOKUP(мпф1[[#This Row],[Номенклатура]],[1]!Таблица213[[product_name]:[упаковка]],7,FALSE)</f>
        <v>978</v>
      </c>
      <c r="E3383" t="s">
        <v>98</v>
      </c>
      <c r="F3383" s="7">
        <v>2958.6865589656377</v>
      </c>
      <c r="G3383" t="str">
        <f>VLOOKUP(мпф1[[#This Row],[артикул]],[1]!Таблица213[[code]:[упаковка]],4,FALSE)</f>
        <v>ОХЛ</v>
      </c>
      <c r="H3383" t="str">
        <f>VLOOKUP(мпф1[[#This Row],[артикул]],[1]!Таблица213[[code]:[упаковка]],5,FALSE)</f>
        <v>тушка</v>
      </c>
      <c r="I3383" s="7" cm="1">
        <f t="array" ref="I3383">INDEX('[1]прайс ЗПП'!$A$1:$D$1080,MATCH(1,(мпф1[[#This Row],[артикул]]='[1]прайс ЗПП'!$B$1:$B$1080)*(мпф1[[#This Row],[Source.Name.1]]='[1]прайс ЗПП'!$A$1:$A$1080),0),4)</f>
        <v>646.4085593303173</v>
      </c>
      <c r="J3383" s="7">
        <f>мпф1[[#This Row],[цена]]*мпф1[[#This Row],[объем]]</f>
        <v>1912520.3160909517</v>
      </c>
      <c r="K3383" s="7">
        <v>1394.049</v>
      </c>
      <c r="L3383" t="s">
        <v>187</v>
      </c>
    </row>
    <row r="3384" spans="1:12" x14ac:dyDescent="0.35">
      <c r="A3384" t="s">
        <v>155</v>
      </c>
      <c r="B3384" t="s">
        <v>97</v>
      </c>
      <c r="C3384" t="s">
        <v>97</v>
      </c>
      <c r="D3384">
        <f>VLOOKUP(мпф1[[#This Row],[Номенклатура]],[1]!Таблица213[[product_name]:[упаковка]],7,FALSE)</f>
        <v>982</v>
      </c>
      <c r="E3384" t="s">
        <v>100</v>
      </c>
      <c r="F3384" s="7">
        <v>2957.2079549881437</v>
      </c>
      <c r="G3384" t="str">
        <f>VLOOKUP(мпф1[[#This Row],[артикул]],[1]!Таблица213[[code]:[упаковка]],4,FALSE)</f>
        <v>ОХЛ</v>
      </c>
      <c r="H3384" t="str">
        <f>VLOOKUP(мпф1[[#This Row],[артикул]],[1]!Таблица213[[code]:[упаковка]],5,FALSE)</f>
        <v>филе</v>
      </c>
      <c r="I3384" s="7" cm="1">
        <f t="array" ref="I3384">INDEX('[1]прайс ЗПП'!$A$1:$D$1080,MATCH(1,(мпф1[[#This Row],[артикул]]='[1]прайс ЗПП'!$B$1:$B$1080)*(мпф1[[#This Row],[Source.Name.1]]='[1]прайс ЗПП'!$A$1:$A$1080),0),4)</f>
        <v>657.18411627285809</v>
      </c>
      <c r="J3384" s="7">
        <f>мпф1[[#This Row],[цена]]*мпф1[[#This Row],[объем]]</f>
        <v>1943430.096533949</v>
      </c>
      <c r="K3384" s="7">
        <v>3504</v>
      </c>
      <c r="L3384" t="s">
        <v>187</v>
      </c>
    </row>
    <row r="3385" spans="1:12" x14ac:dyDescent="0.35">
      <c r="A3385" t="s">
        <v>155</v>
      </c>
      <c r="B3385" t="s">
        <v>97</v>
      </c>
      <c r="C3385" t="s">
        <v>97</v>
      </c>
      <c r="D3385">
        <f>VLOOKUP(мпф1[[#This Row],[Номенклатура]],[1]!Таблица213[[product_name]:[упаковка]],7,FALSE)</f>
        <v>983</v>
      </c>
      <c r="E3385" t="s">
        <v>181</v>
      </c>
      <c r="F3385" s="7">
        <v>1977.128123074003</v>
      </c>
      <c r="G3385" t="str">
        <f>VLOOKUP(мпф1[[#This Row],[артикул]],[1]!Таблица213[[code]:[упаковка]],4,FALSE)</f>
        <v>ОХЛ</v>
      </c>
      <c r="H3385" t="str">
        <f>VLOOKUP(мпф1[[#This Row],[артикул]],[1]!Таблица213[[code]:[упаковка]],5,FALSE)</f>
        <v>грудка</v>
      </c>
      <c r="I3385" s="7" cm="1">
        <f t="array" ref="I3385">INDEX('[1]прайс ЗПП'!$A$1:$D$1080,MATCH(1,(мпф1[[#This Row],[артикул]]='[1]прайс ЗПП'!$B$1:$B$1080)*(мпф1[[#This Row],[Source.Name.1]]='[1]прайс ЗПП'!$A$1:$A$1080),0),4)</f>
        <v>743.15970009917328</v>
      </c>
      <c r="J3385" s="7">
        <f>мпф1[[#This Row],[цена]]*мпф1[[#This Row],[объем]]</f>
        <v>1469321.9430013176</v>
      </c>
      <c r="K3385" s="7">
        <v>996</v>
      </c>
      <c r="L3385" t="s">
        <v>187</v>
      </c>
    </row>
    <row r="3386" spans="1:12" x14ac:dyDescent="0.35">
      <c r="A3386" t="s">
        <v>155</v>
      </c>
      <c r="B3386" t="s">
        <v>97</v>
      </c>
      <c r="C3386" t="s">
        <v>97</v>
      </c>
      <c r="D3386">
        <f>VLOOKUP(мпф1[[#This Row],[Номенклатура]],[1]!Таблица213[[product_name]:[упаковка]],7,FALSE)</f>
        <v>978</v>
      </c>
      <c r="E3386" t="s">
        <v>98</v>
      </c>
      <c r="F3386" s="7">
        <v>1972.4577059770918</v>
      </c>
      <c r="G3386" t="str">
        <f>VLOOKUP(мпф1[[#This Row],[артикул]],[1]!Таблица213[[code]:[упаковка]],4,FALSE)</f>
        <v>ОХЛ</v>
      </c>
      <c r="H3386" t="str">
        <f>VLOOKUP(мпф1[[#This Row],[артикул]],[1]!Таблица213[[code]:[упаковка]],5,FALSE)</f>
        <v>тушка</v>
      </c>
      <c r="I3386" s="7" cm="1">
        <f t="array" ref="I3386">INDEX('[1]прайс ЗПП'!$A$1:$D$1080,MATCH(1,(мпф1[[#This Row],[артикул]]='[1]прайс ЗПП'!$B$1:$B$1080)*(мпф1[[#This Row],[Source.Name.1]]='[1]прайс ЗПП'!$A$1:$A$1080),0),4)</f>
        <v>646.4085593303173</v>
      </c>
      <c r="J3386" s="7">
        <f>мпф1[[#This Row],[цена]]*мпф1[[#This Row],[объем]]</f>
        <v>1275013.5440606344</v>
      </c>
      <c r="K3386" s="7">
        <v>498.32</v>
      </c>
      <c r="L3386" t="s">
        <v>187</v>
      </c>
    </row>
    <row r="3387" spans="1:12" x14ac:dyDescent="0.35">
      <c r="A3387" t="s">
        <v>155</v>
      </c>
      <c r="B3387" t="s">
        <v>97</v>
      </c>
      <c r="C3387" t="s">
        <v>97</v>
      </c>
      <c r="D3387">
        <f>VLOOKUP(мпф1[[#This Row],[Номенклатура]],[1]!Таблица213[[product_name]:[упаковка]],7,FALSE)</f>
        <v>978</v>
      </c>
      <c r="E3387" t="s">
        <v>98</v>
      </c>
      <c r="F3387" s="7">
        <v>2958.6865589656377</v>
      </c>
      <c r="G3387" t="str">
        <f>VLOOKUP(мпф1[[#This Row],[артикул]],[1]!Таблица213[[code]:[упаковка]],4,FALSE)</f>
        <v>ОХЛ</v>
      </c>
      <c r="H3387" t="str">
        <f>VLOOKUP(мпф1[[#This Row],[артикул]],[1]!Таблица213[[code]:[упаковка]],5,FALSE)</f>
        <v>тушка</v>
      </c>
      <c r="I3387" s="7" cm="1">
        <f t="array" ref="I3387">INDEX('[1]прайс ЗПП'!$A$1:$D$1080,MATCH(1,(мпф1[[#This Row],[артикул]]='[1]прайс ЗПП'!$B$1:$B$1080)*(мпф1[[#This Row],[Source.Name.1]]='[1]прайс ЗПП'!$A$1:$A$1080),0),4)</f>
        <v>646.4085593303173</v>
      </c>
      <c r="J3387" s="7">
        <f>мпф1[[#This Row],[цена]]*мпф1[[#This Row],[объем]]</f>
        <v>1912520.3160909517</v>
      </c>
      <c r="K3387" s="7">
        <v>10000</v>
      </c>
      <c r="L3387" t="s">
        <v>187</v>
      </c>
    </row>
    <row r="3388" spans="1:12" x14ac:dyDescent="0.35">
      <c r="A3388" t="s">
        <v>155</v>
      </c>
      <c r="B3388" t="s">
        <v>97</v>
      </c>
      <c r="C3388" t="s">
        <v>97</v>
      </c>
      <c r="D3388">
        <f>VLOOKUP(мпф1[[#This Row],[Номенклатура]],[1]!Таблица213[[product_name]:[упаковка]],7,FALSE)</f>
        <v>981</v>
      </c>
      <c r="E3388" t="s">
        <v>203</v>
      </c>
      <c r="F3388" s="7">
        <v>1188.466390614275</v>
      </c>
      <c r="G3388" t="str">
        <f>VLOOKUP(мпф1[[#This Row],[артикул]],[1]!Таблица213[[code]:[упаковка]],4,FALSE)</f>
        <v>ОХЛ</v>
      </c>
      <c r="H3388" t="str">
        <f>VLOOKUP(мпф1[[#This Row],[артикул]],[1]!Таблица213[[code]:[упаковка]],5,FALSE)</f>
        <v>крыло</v>
      </c>
      <c r="I3388" s="7" cm="1">
        <f t="array" ref="I3388">INDEX('[1]прайс ЗПП'!$A$1:$D$1080,MATCH(1,(мпф1[[#This Row],[артикул]]='[1]прайс ЗПП'!$B$1:$B$1080)*(мпф1[[#This Row],[Source.Name.1]]='[1]прайс ЗПП'!$A$1:$A$1080),0),4)</f>
        <v>646.29215999999997</v>
      </c>
      <c r="J3388" s="7">
        <f>мпф1[[#This Row],[цена]]*мпф1[[#This Row],[объем]]</f>
        <v>768096.51067750354</v>
      </c>
      <c r="K3388" s="7">
        <v>7000.7</v>
      </c>
      <c r="L3388" t="s">
        <v>187</v>
      </c>
    </row>
    <row r="3389" spans="1:12" x14ac:dyDescent="0.35">
      <c r="A3389" t="s">
        <v>155</v>
      </c>
      <c r="B3389" t="s">
        <v>97</v>
      </c>
      <c r="C3389" t="s">
        <v>97</v>
      </c>
      <c r="D3389">
        <f>VLOOKUP(мпф1[[#This Row],[Номенклатура]],[1]!Таблица213[[product_name]:[упаковка]],7,FALSE)</f>
        <v>982</v>
      </c>
      <c r="E3389" t="s">
        <v>100</v>
      </c>
      <c r="F3389" s="7">
        <v>9857.3598499604796</v>
      </c>
      <c r="G3389" t="str">
        <f>VLOOKUP(мпф1[[#This Row],[артикул]],[1]!Таблица213[[code]:[упаковка]],4,FALSE)</f>
        <v>ОХЛ</v>
      </c>
      <c r="H3389" t="str">
        <f>VLOOKUP(мпф1[[#This Row],[артикул]],[1]!Таблица213[[code]:[упаковка]],5,FALSE)</f>
        <v>филе</v>
      </c>
      <c r="I3389" s="7" cm="1">
        <f t="array" ref="I3389">INDEX('[1]прайс ЗПП'!$A$1:$D$1080,MATCH(1,(мпф1[[#This Row],[артикул]]='[1]прайс ЗПП'!$B$1:$B$1080)*(мпф1[[#This Row],[Source.Name.1]]='[1]прайс ЗПП'!$A$1:$A$1080),0),4)</f>
        <v>657.18411627285809</v>
      </c>
      <c r="J3389" s="7">
        <f>мпф1[[#This Row],[цена]]*мпф1[[#This Row],[объем]]</f>
        <v>6478100.3217798304</v>
      </c>
      <c r="K3389" s="7">
        <v>7003.5</v>
      </c>
      <c r="L3389" t="s">
        <v>187</v>
      </c>
    </row>
    <row r="3390" spans="1:12" x14ac:dyDescent="0.35">
      <c r="A3390" t="s">
        <v>155</v>
      </c>
      <c r="B3390" t="s">
        <v>97</v>
      </c>
      <c r="C3390" t="s">
        <v>97</v>
      </c>
      <c r="D3390">
        <f>VLOOKUP(мпф1[[#This Row],[Номенклатура]],[1]!Таблица213[[product_name]:[упаковка]],7,FALSE)</f>
        <v>1615</v>
      </c>
      <c r="E3390" t="s">
        <v>204</v>
      </c>
      <c r="F3390" s="7">
        <v>1478.6039774940718</v>
      </c>
      <c r="G3390" t="str">
        <f>VLOOKUP(мпф1[[#This Row],[артикул]],[1]!Таблица213[[code]:[упаковка]],4,FALSE)</f>
        <v>ОХЛ</v>
      </c>
      <c r="H3390" t="str">
        <f>VLOOKUP(мпф1[[#This Row],[артикул]],[1]!Таблица213[[code]:[упаковка]],5,FALSE)</f>
        <v>голень</v>
      </c>
      <c r="I3390" s="7" cm="1">
        <f t="array" ref="I3390">INDEX('[1]прайс ЗПП'!$A$1:$D$1080,MATCH(1,(мпф1[[#This Row],[артикул]]='[1]прайс ЗПП'!$B$1:$B$1080)*(мпф1[[#This Row],[Source.Name.1]]='[1]прайс ЗПП'!$A$1:$A$1080),0),4)</f>
        <v>519.45220438588228</v>
      </c>
      <c r="J3390" s="7">
        <f>мпф1[[#This Row],[цена]]*мпф1[[#This Row],[объем]]</f>
        <v>768064.0955230291</v>
      </c>
      <c r="K3390" s="7">
        <v>19995.5</v>
      </c>
      <c r="L3390" t="s">
        <v>187</v>
      </c>
    </row>
    <row r="3391" spans="1:12" x14ac:dyDescent="0.35">
      <c r="A3391" t="s">
        <v>155</v>
      </c>
      <c r="B3391" t="s">
        <v>97</v>
      </c>
      <c r="C3391" t="s">
        <v>97</v>
      </c>
      <c r="D3391">
        <f>VLOOKUP(мпф1[[#This Row],[Номенклатура]],[1]!Таблица213[[product_name]:[упаковка]],7,FALSE)</f>
        <v>983</v>
      </c>
      <c r="E3391" t="s">
        <v>181</v>
      </c>
      <c r="F3391" s="7">
        <v>982.42391208646109</v>
      </c>
      <c r="G3391" t="str">
        <f>VLOOKUP(мпф1[[#This Row],[артикул]],[1]!Таблица213[[code]:[упаковка]],4,FALSE)</f>
        <v>ОХЛ</v>
      </c>
      <c r="H3391" t="str">
        <f>VLOOKUP(мпф1[[#This Row],[артикул]],[1]!Таблица213[[code]:[упаковка]],5,FALSE)</f>
        <v>грудка</v>
      </c>
      <c r="I3391" s="7" cm="1">
        <f t="array" ref="I3391">INDEX('[1]прайс ЗПП'!$A$1:$D$1080,MATCH(1,(мпф1[[#This Row],[артикул]]='[1]прайс ЗПП'!$B$1:$B$1080)*(мпф1[[#This Row],[Source.Name.1]]='[1]прайс ЗПП'!$A$1:$A$1080),0),4)</f>
        <v>743.15970009917328</v>
      </c>
      <c r="J3391" s="7">
        <f>мпф1[[#This Row],[цена]]*мпф1[[#This Row],[объем]]</f>
        <v>730097.85987643094</v>
      </c>
      <c r="K3391" s="7">
        <v>5002.5</v>
      </c>
      <c r="L3391" t="s">
        <v>187</v>
      </c>
    </row>
    <row r="3392" spans="1:12" x14ac:dyDescent="0.35">
      <c r="A3392" t="s">
        <v>155</v>
      </c>
      <c r="B3392" t="s">
        <v>97</v>
      </c>
      <c r="C3392" t="s">
        <v>97</v>
      </c>
      <c r="D3392">
        <f>VLOOKUP(мпф1[[#This Row],[Номенклатура]],[1]!Таблица213[[product_name]:[упаковка]],7,FALSE)</f>
        <v>984</v>
      </c>
      <c r="E3392" t="s">
        <v>101</v>
      </c>
      <c r="F3392" s="7">
        <v>6900.8419101618319</v>
      </c>
      <c r="G3392" t="str">
        <f>VLOOKUP(мпф1[[#This Row],[артикул]],[1]!Таблица213[[code]:[упаковка]],4,FALSE)</f>
        <v>ОХЛ</v>
      </c>
      <c r="H3392" t="str">
        <f>VLOOKUP(мпф1[[#This Row],[артикул]],[1]!Таблица213[[code]:[упаковка]],5,FALSE)</f>
        <v>четвертина</v>
      </c>
      <c r="I3392" s="7" cm="1">
        <f t="array" ref="I3392">INDEX('[1]прайс ЗПП'!$A$1:$D$1080,MATCH(1,(мпф1[[#This Row],[артикул]]='[1]прайс ЗПП'!$B$1:$B$1080)*(мпф1[[#This Row],[Source.Name.1]]='[1]прайс ЗПП'!$A$1:$A$1080),0),4)</f>
        <v>601.83412651554579</v>
      </c>
      <c r="J3392" s="7">
        <f>мпф1[[#This Row],[цена]]*мпф1[[#This Row],[объем]]</f>
        <v>4153162.1632241164</v>
      </c>
      <c r="K3392" s="7">
        <v>2001</v>
      </c>
      <c r="L3392" t="s">
        <v>187</v>
      </c>
    </row>
    <row r="3393" spans="1:12" x14ac:dyDescent="0.35">
      <c r="A3393" t="s">
        <v>155</v>
      </c>
      <c r="B3393" t="s">
        <v>97</v>
      </c>
      <c r="C3393" t="s">
        <v>97</v>
      </c>
      <c r="D3393">
        <f>VLOOKUP(мпф1[[#This Row],[Номенклатура]],[1]!Таблица213[[product_name]:[упаковка]],7,FALSE)</f>
        <v>978</v>
      </c>
      <c r="E3393" t="s">
        <v>98</v>
      </c>
      <c r="F3393" s="7">
        <v>4931.144264942729</v>
      </c>
      <c r="G3393" t="str">
        <f>VLOOKUP(мпф1[[#This Row],[артикул]],[1]!Таблица213[[code]:[упаковка]],4,FALSE)</f>
        <v>ОХЛ</v>
      </c>
      <c r="H3393" t="str">
        <f>VLOOKUP(мпф1[[#This Row],[артикул]],[1]!Таблица213[[code]:[упаковка]],5,FALSE)</f>
        <v>тушка</v>
      </c>
      <c r="I3393" s="7" cm="1">
        <f t="array" ref="I3393">INDEX('[1]прайс ЗПП'!$A$1:$D$1080,MATCH(1,(мпф1[[#This Row],[артикул]]='[1]прайс ЗПП'!$B$1:$B$1080)*(мпф1[[#This Row],[Source.Name.1]]='[1]прайс ЗПП'!$A$1:$A$1080),0),4)</f>
        <v>646.4085593303173</v>
      </c>
      <c r="J3393" s="7">
        <f>мпф1[[#This Row],[цена]]*мпф1[[#This Row],[объем]]</f>
        <v>3187533.8601515861</v>
      </c>
      <c r="K3393" s="7">
        <v>4495</v>
      </c>
      <c r="L3393" t="s">
        <v>187</v>
      </c>
    </row>
    <row r="3394" spans="1:12" x14ac:dyDescent="0.35">
      <c r="A3394" t="s">
        <v>155</v>
      </c>
      <c r="B3394" t="s">
        <v>97</v>
      </c>
      <c r="C3394" t="s">
        <v>97</v>
      </c>
      <c r="D3394">
        <f>VLOOKUP(мпф1[[#This Row],[Номенклатура]],[1]!Таблица213[[product_name]:[упаковка]],7,FALSE)</f>
        <v>978</v>
      </c>
      <c r="E3394" t="s">
        <v>98</v>
      </c>
      <c r="F3394" s="7">
        <v>1972.4577059770918</v>
      </c>
      <c r="G3394" t="str">
        <f>VLOOKUP(мпф1[[#This Row],[артикул]],[1]!Таблица213[[code]:[упаковка]],4,FALSE)</f>
        <v>ОХЛ</v>
      </c>
      <c r="H3394" t="str">
        <f>VLOOKUP(мпф1[[#This Row],[артикул]],[1]!Таблица213[[code]:[упаковка]],5,FALSE)</f>
        <v>тушка</v>
      </c>
      <c r="I3394" s="7" cm="1">
        <f t="array" ref="I3394">INDEX('[1]прайс ЗПП'!$A$1:$D$1080,MATCH(1,(мпф1[[#This Row],[артикул]]='[1]прайс ЗПП'!$B$1:$B$1080)*(мпф1[[#This Row],[Source.Name.1]]='[1]прайс ЗПП'!$A$1:$A$1080),0),4)</f>
        <v>646.4085593303173</v>
      </c>
      <c r="J3394" s="7">
        <f>мпф1[[#This Row],[цена]]*мпф1[[#This Row],[объем]]</f>
        <v>1275013.5440606344</v>
      </c>
      <c r="K3394" s="7">
        <v>1042.3969999999999</v>
      </c>
      <c r="L3394" t="s">
        <v>187</v>
      </c>
    </row>
    <row r="3395" spans="1:12" x14ac:dyDescent="0.35">
      <c r="A3395" t="s">
        <v>155</v>
      </c>
      <c r="B3395" t="s">
        <v>97</v>
      </c>
      <c r="C3395" t="s">
        <v>97</v>
      </c>
      <c r="D3395">
        <f>VLOOKUP(мпф1[[#This Row],[Номенклатура]],[1]!Таблица213[[product_name]:[упаковка]],7,FALSE)</f>
        <v>981</v>
      </c>
      <c r="E3395" t="s">
        <v>203</v>
      </c>
      <c r="F3395" s="7">
        <v>495.19432942261454</v>
      </c>
      <c r="G3395" t="str">
        <f>VLOOKUP(мпф1[[#This Row],[артикул]],[1]!Таблица213[[code]:[упаковка]],4,FALSE)</f>
        <v>ОХЛ</v>
      </c>
      <c r="H3395" t="str">
        <f>VLOOKUP(мпф1[[#This Row],[артикул]],[1]!Таблица213[[code]:[упаковка]],5,FALSE)</f>
        <v>крыло</v>
      </c>
      <c r="I3395" s="7" cm="1">
        <f t="array" ref="I3395">INDEX('[1]прайс ЗПП'!$A$1:$D$1080,MATCH(1,(мпф1[[#This Row],[артикул]]='[1]прайс ЗПП'!$B$1:$B$1080)*(мпф1[[#This Row],[Source.Name.1]]='[1]прайс ЗПП'!$A$1:$A$1080),0),4)</f>
        <v>646.29215999999997</v>
      </c>
      <c r="J3395" s="7">
        <f>мпф1[[#This Row],[цена]]*мпф1[[#This Row],[объем]]</f>
        <v>320040.21278229309</v>
      </c>
      <c r="K3395" s="7">
        <v>493.2</v>
      </c>
      <c r="L3395" t="s">
        <v>187</v>
      </c>
    </row>
    <row r="3396" spans="1:12" x14ac:dyDescent="0.35">
      <c r="A3396" t="s">
        <v>155</v>
      </c>
      <c r="B3396" t="s">
        <v>97</v>
      </c>
      <c r="C3396" t="s">
        <v>97</v>
      </c>
      <c r="D3396">
        <f>VLOOKUP(мпф1[[#This Row],[Номенклатура]],[1]!Таблица213[[product_name]:[упаковка]],7,FALSE)</f>
        <v>978</v>
      </c>
      <c r="E3396" t="s">
        <v>98</v>
      </c>
      <c r="F3396" s="7">
        <v>1972.4577059770918</v>
      </c>
      <c r="G3396" t="str">
        <f>VLOOKUP(мпф1[[#This Row],[артикул]],[1]!Таблица213[[code]:[упаковка]],4,FALSE)</f>
        <v>ОХЛ</v>
      </c>
      <c r="H3396" t="str">
        <f>VLOOKUP(мпф1[[#This Row],[артикул]],[1]!Таблица213[[code]:[упаковка]],5,FALSE)</f>
        <v>тушка</v>
      </c>
      <c r="I3396" s="7" cm="1">
        <f t="array" ref="I3396">INDEX('[1]прайс ЗПП'!$A$1:$D$1080,MATCH(1,(мпф1[[#This Row],[артикул]]='[1]прайс ЗПП'!$B$1:$B$1080)*(мпф1[[#This Row],[Source.Name.1]]='[1]прайс ЗПП'!$A$1:$A$1080),0),4)</f>
        <v>646.4085593303173</v>
      </c>
      <c r="J3396" s="7">
        <f>мпф1[[#This Row],[цена]]*мпф1[[#This Row],[объем]]</f>
        <v>1275013.5440606344</v>
      </c>
      <c r="K3396" s="7">
        <v>4000</v>
      </c>
      <c r="L3396" t="s">
        <v>187</v>
      </c>
    </row>
    <row r="3397" spans="1:12" x14ac:dyDescent="0.35">
      <c r="A3397" t="s">
        <v>155</v>
      </c>
      <c r="B3397" t="s">
        <v>97</v>
      </c>
      <c r="C3397" t="s">
        <v>97</v>
      </c>
      <c r="D3397">
        <f>VLOOKUP(мпф1[[#This Row],[Номенклатура]],[1]!Таблица213[[product_name]:[упаковка]],7,FALSE)</f>
        <v>982</v>
      </c>
      <c r="E3397" t="s">
        <v>100</v>
      </c>
      <c r="F3397" s="7">
        <v>985.73598499604782</v>
      </c>
      <c r="G3397" t="str">
        <f>VLOOKUP(мпф1[[#This Row],[артикул]],[1]!Таблица213[[code]:[упаковка]],4,FALSE)</f>
        <v>ОХЛ</v>
      </c>
      <c r="H3397" t="str">
        <f>VLOOKUP(мпф1[[#This Row],[артикул]],[1]!Таблица213[[code]:[упаковка]],5,FALSE)</f>
        <v>филе</v>
      </c>
      <c r="I3397" s="7" cm="1">
        <f t="array" ref="I3397">INDEX('[1]прайс ЗПП'!$A$1:$D$1080,MATCH(1,(мпф1[[#This Row],[артикул]]='[1]прайс ЗПП'!$B$1:$B$1080)*(мпф1[[#This Row],[Source.Name.1]]='[1]прайс ЗПП'!$A$1:$A$1080),0),4)</f>
        <v>657.18411627285809</v>
      </c>
      <c r="J3397" s="7">
        <f>мпф1[[#This Row],[цена]]*мпф1[[#This Row],[объем]]</f>
        <v>647810.03217798297</v>
      </c>
      <c r="K3397" s="7">
        <v>697.64800000000002</v>
      </c>
      <c r="L3397" t="s">
        <v>187</v>
      </c>
    </row>
    <row r="3398" spans="1:12" x14ac:dyDescent="0.35">
      <c r="A3398" t="s">
        <v>155</v>
      </c>
      <c r="B3398" t="s">
        <v>97</v>
      </c>
      <c r="C3398" t="s">
        <v>97</v>
      </c>
      <c r="D3398">
        <f>VLOOKUP(мпф1[[#This Row],[Номенклатура]],[1]!Таблица213[[product_name]:[упаковка]],7,FALSE)</f>
        <v>981</v>
      </c>
      <c r="E3398" t="s">
        <v>203</v>
      </c>
      <c r="F3398" s="7">
        <v>495.19432942261454</v>
      </c>
      <c r="G3398" t="str">
        <f>VLOOKUP(мпф1[[#This Row],[артикул]],[1]!Таблица213[[code]:[упаковка]],4,FALSE)</f>
        <v>ОХЛ</v>
      </c>
      <c r="H3398" t="str">
        <f>VLOOKUP(мпф1[[#This Row],[артикул]],[1]!Таблица213[[code]:[упаковка]],5,FALSE)</f>
        <v>крыло</v>
      </c>
      <c r="I3398" s="7" cm="1">
        <f t="array" ref="I3398">INDEX('[1]прайс ЗПП'!$A$1:$D$1080,MATCH(1,(мпф1[[#This Row],[артикул]]='[1]прайс ЗПП'!$B$1:$B$1080)*(мпф1[[#This Row],[Source.Name.1]]='[1]прайс ЗПП'!$A$1:$A$1080),0),4)</f>
        <v>646.29215999999997</v>
      </c>
      <c r="J3398" s="7">
        <f>мпф1[[#This Row],[цена]]*мпф1[[#This Row],[объем]]</f>
        <v>320040.21278229309</v>
      </c>
      <c r="K3398" s="7">
        <v>5002.5</v>
      </c>
      <c r="L3398" t="s">
        <v>187</v>
      </c>
    </row>
    <row r="3399" spans="1:12" x14ac:dyDescent="0.35">
      <c r="A3399" t="s">
        <v>155</v>
      </c>
      <c r="B3399" t="s">
        <v>97</v>
      </c>
      <c r="C3399" t="s">
        <v>97</v>
      </c>
      <c r="D3399">
        <f>VLOOKUP(мпф1[[#This Row],[Номенклатура]],[1]!Таблица213[[product_name]:[упаковка]],7,FALSE)</f>
        <v>978</v>
      </c>
      <c r="E3399" t="s">
        <v>98</v>
      </c>
      <c r="F3399" s="7">
        <v>9862.288529885458</v>
      </c>
      <c r="G3399" t="str">
        <f>VLOOKUP(мпф1[[#This Row],[артикул]],[1]!Таблица213[[code]:[упаковка]],4,FALSE)</f>
        <v>ОХЛ</v>
      </c>
      <c r="H3399" t="str">
        <f>VLOOKUP(мпф1[[#This Row],[артикул]],[1]!Таблица213[[code]:[упаковка]],5,FALSE)</f>
        <v>тушка</v>
      </c>
      <c r="I3399" s="7" cm="1">
        <f t="array" ref="I3399">INDEX('[1]прайс ЗПП'!$A$1:$D$1080,MATCH(1,(мпф1[[#This Row],[артикул]]='[1]прайс ЗПП'!$B$1:$B$1080)*(мпф1[[#This Row],[Source.Name.1]]='[1]прайс ЗПП'!$A$1:$A$1080),0),4)</f>
        <v>646.4085593303173</v>
      </c>
      <c r="J3399" s="7">
        <f>мпф1[[#This Row],[цена]]*мпф1[[#This Row],[объем]]</f>
        <v>6375067.7203031722</v>
      </c>
      <c r="K3399" s="7">
        <v>3000</v>
      </c>
      <c r="L3399" t="s">
        <v>187</v>
      </c>
    </row>
    <row r="3400" spans="1:12" x14ac:dyDescent="0.35">
      <c r="A3400" t="s">
        <v>155</v>
      </c>
      <c r="B3400" t="s">
        <v>97</v>
      </c>
      <c r="C3400" t="s">
        <v>97</v>
      </c>
      <c r="D3400">
        <f>VLOOKUP(мпф1[[#This Row],[Номенклатура]],[1]!Таблица213[[product_name]:[упаковка]],7,FALSE)</f>
        <v>981</v>
      </c>
      <c r="E3400" t="s">
        <v>203</v>
      </c>
      <c r="F3400" s="7">
        <v>1473.2031300322785</v>
      </c>
      <c r="G3400" t="str">
        <f>VLOOKUP(мпф1[[#This Row],[артикул]],[1]!Таблица213[[code]:[упаковка]],4,FALSE)</f>
        <v>ОХЛ</v>
      </c>
      <c r="H3400" t="str">
        <f>VLOOKUP(мпф1[[#This Row],[артикул]],[1]!Таблица213[[code]:[упаковка]],5,FALSE)</f>
        <v>крыло</v>
      </c>
      <c r="I3400" s="7" cm="1">
        <f t="array" ref="I3400">INDEX('[1]прайс ЗПП'!$A$1:$D$1080,MATCH(1,(мпф1[[#This Row],[артикул]]='[1]прайс ЗПП'!$B$1:$B$1080)*(мпф1[[#This Row],[Source.Name.1]]='[1]прайс ЗПП'!$A$1:$A$1080),0),4)</f>
        <v>646.29215999999997</v>
      </c>
      <c r="J3400" s="7">
        <f>мпф1[[#This Row],[цена]]*мпф1[[#This Row],[объем]]</f>
        <v>952119.63302732212</v>
      </c>
      <c r="K3400" s="7">
        <v>1042.3969999999999</v>
      </c>
      <c r="L3400" t="s">
        <v>187</v>
      </c>
    </row>
    <row r="3401" spans="1:12" x14ac:dyDescent="0.35">
      <c r="A3401" t="s">
        <v>155</v>
      </c>
      <c r="B3401" t="s">
        <v>97</v>
      </c>
      <c r="C3401" t="s">
        <v>97</v>
      </c>
      <c r="D3401">
        <f>VLOOKUP(мпф1[[#This Row],[Номенклатура]],[1]!Таблица213[[product_name]:[упаковка]],7,FALSE)</f>
        <v>1614</v>
      </c>
      <c r="E3401" t="s">
        <v>205</v>
      </c>
      <c r="F3401" s="7">
        <v>981.79304105606366</v>
      </c>
      <c r="G3401" t="str">
        <f>VLOOKUP(мпф1[[#This Row],[артикул]],[1]!Таблица213[[code]:[упаковка]],4,FALSE)</f>
        <v>ОХЛ</v>
      </c>
      <c r="H3401" t="str">
        <f>VLOOKUP(мпф1[[#This Row],[артикул]],[1]!Таблица213[[code]:[упаковка]],5,FALSE)</f>
        <v>бедро</v>
      </c>
      <c r="I3401" s="7" cm="1">
        <f t="array" ref="I3401">INDEX('[1]прайс ЗПП'!$A$1:$D$1080,MATCH(1,(мпф1[[#This Row],[артикул]]='[1]прайс ЗПП'!$B$1:$B$1080)*(мпф1[[#This Row],[Source.Name.1]]='[1]прайс ЗПП'!$A$1:$A$1080),0),4)</f>
        <v>519.45220438588228</v>
      </c>
      <c r="J3401" s="7">
        <f>мпф1[[#This Row],[цена]]*мпф1[[#This Row],[объем]]</f>
        <v>509994.55942729127</v>
      </c>
      <c r="K3401" s="7">
        <v>2000.1999999999998</v>
      </c>
      <c r="L3401" t="s">
        <v>187</v>
      </c>
    </row>
    <row r="3402" spans="1:12" x14ac:dyDescent="0.35">
      <c r="A3402" t="s">
        <v>155</v>
      </c>
      <c r="B3402" t="s">
        <v>97</v>
      </c>
      <c r="C3402" t="s">
        <v>97</v>
      </c>
      <c r="D3402">
        <f>VLOOKUP(мпф1[[#This Row],[Номенклатура]],[1]!Таблица213[[product_name]:[упаковка]],7,FALSE)</f>
        <v>1615</v>
      </c>
      <c r="E3402" t="s">
        <v>204</v>
      </c>
      <c r="F3402" s="7">
        <v>981.79304105606366</v>
      </c>
      <c r="G3402" t="str">
        <f>VLOOKUP(мпф1[[#This Row],[артикул]],[1]!Таблица213[[code]:[упаковка]],4,FALSE)</f>
        <v>ОХЛ</v>
      </c>
      <c r="H3402" t="str">
        <f>VLOOKUP(мпф1[[#This Row],[артикул]],[1]!Таблица213[[code]:[упаковка]],5,FALSE)</f>
        <v>голень</v>
      </c>
      <c r="I3402" s="7" cm="1">
        <f t="array" ref="I3402">INDEX('[1]прайс ЗПП'!$A$1:$D$1080,MATCH(1,(мпф1[[#This Row],[артикул]]='[1]прайс ЗПП'!$B$1:$B$1080)*(мпф1[[#This Row],[Source.Name.1]]='[1]прайс ЗПП'!$A$1:$A$1080),0),4)</f>
        <v>519.45220438588228</v>
      </c>
      <c r="J3402" s="7">
        <f>мпф1[[#This Row],[цена]]*мпф1[[#This Row],[объем]]</f>
        <v>509994.55942729127</v>
      </c>
      <c r="K3402" s="7">
        <v>2504.058</v>
      </c>
      <c r="L3402" t="s">
        <v>187</v>
      </c>
    </row>
    <row r="3403" spans="1:12" x14ac:dyDescent="0.35">
      <c r="A3403" t="s">
        <v>155</v>
      </c>
      <c r="B3403" t="s">
        <v>97</v>
      </c>
      <c r="C3403" t="s">
        <v>97</v>
      </c>
      <c r="D3403">
        <f>VLOOKUP(мпф1[[#This Row],[Номенклатура]],[1]!Таблица213[[product_name]:[упаковка]],7,FALSE)</f>
        <v>982</v>
      </c>
      <c r="E3403" t="s">
        <v>100</v>
      </c>
      <c r="F3403" s="7">
        <v>9857.3598499604796</v>
      </c>
      <c r="G3403" t="str">
        <f>VLOOKUP(мпф1[[#This Row],[артикул]],[1]!Таблица213[[code]:[упаковка]],4,FALSE)</f>
        <v>ОХЛ</v>
      </c>
      <c r="H3403" t="str">
        <f>VLOOKUP(мпф1[[#This Row],[артикул]],[1]!Таблица213[[code]:[упаковка]],5,FALSE)</f>
        <v>филе</v>
      </c>
      <c r="I3403" s="7" cm="1">
        <f t="array" ref="I3403">INDEX('[1]прайс ЗПП'!$A$1:$D$1080,MATCH(1,(мпф1[[#This Row],[артикул]]='[1]прайс ЗПП'!$B$1:$B$1080)*(мпф1[[#This Row],[Source.Name.1]]='[1]прайс ЗПП'!$A$1:$A$1080),0),4)</f>
        <v>657.18411627285809</v>
      </c>
      <c r="J3403" s="7">
        <f>мпф1[[#This Row],[цена]]*мпф1[[#This Row],[объем]]</f>
        <v>6478100.3217798304</v>
      </c>
      <c r="K3403" s="7">
        <v>4002</v>
      </c>
      <c r="L3403" t="s">
        <v>187</v>
      </c>
    </row>
    <row r="3404" spans="1:12" x14ac:dyDescent="0.35">
      <c r="A3404" t="s">
        <v>155</v>
      </c>
      <c r="B3404" t="s">
        <v>97</v>
      </c>
      <c r="C3404" t="s">
        <v>97</v>
      </c>
      <c r="D3404">
        <f>VLOOKUP(мпф1[[#This Row],[Номенклатура]],[1]!Таблица213[[product_name]:[упаковка]],7,FALSE)</f>
        <v>978</v>
      </c>
      <c r="E3404" t="s">
        <v>98</v>
      </c>
      <c r="F3404" s="7">
        <v>3944.9154119541836</v>
      </c>
      <c r="G3404" t="str">
        <f>VLOOKUP(мпф1[[#This Row],[артикул]],[1]!Таблица213[[code]:[упаковка]],4,FALSE)</f>
        <v>ОХЛ</v>
      </c>
      <c r="H3404" t="str">
        <f>VLOOKUP(мпф1[[#This Row],[артикул]],[1]!Таблица213[[code]:[упаковка]],5,FALSE)</f>
        <v>тушка</v>
      </c>
      <c r="I3404" s="7" cm="1">
        <f t="array" ref="I3404">INDEX('[1]прайс ЗПП'!$A$1:$D$1080,MATCH(1,(мпф1[[#This Row],[артикул]]='[1]прайс ЗПП'!$B$1:$B$1080)*(мпф1[[#This Row],[Source.Name.1]]='[1]прайс ЗПП'!$A$1:$A$1080),0),4)</f>
        <v>646.4085593303173</v>
      </c>
      <c r="J3404" s="7">
        <f>мпф1[[#This Row],[цена]]*мпф1[[#This Row],[объем]]</f>
        <v>2550027.0881212689</v>
      </c>
      <c r="K3404" s="7">
        <v>1042.3969999999999</v>
      </c>
      <c r="L3404" t="s">
        <v>187</v>
      </c>
    </row>
    <row r="3405" spans="1:12" x14ac:dyDescent="0.35">
      <c r="A3405" t="s">
        <v>155</v>
      </c>
      <c r="B3405" t="s">
        <v>97</v>
      </c>
      <c r="C3405" t="s">
        <v>97</v>
      </c>
      <c r="D3405">
        <f>VLOOKUP(мпф1[[#This Row],[Номенклатура]],[1]!Таблица213[[product_name]:[упаковка]],7,FALSE)</f>
        <v>981</v>
      </c>
      <c r="E3405" t="s">
        <v>203</v>
      </c>
      <c r="F3405" s="7">
        <v>1473.2031300322785</v>
      </c>
      <c r="G3405" t="str">
        <f>VLOOKUP(мпф1[[#This Row],[артикул]],[1]!Таблица213[[code]:[упаковка]],4,FALSE)</f>
        <v>ОХЛ</v>
      </c>
      <c r="H3405" t="str">
        <f>VLOOKUP(мпф1[[#This Row],[артикул]],[1]!Таблица213[[code]:[упаковка]],5,FALSE)</f>
        <v>крыло</v>
      </c>
      <c r="I3405" s="7" cm="1">
        <f t="array" ref="I3405">INDEX('[1]прайс ЗПП'!$A$1:$D$1080,MATCH(1,(мпф1[[#This Row],[артикул]]='[1]прайс ЗПП'!$B$1:$B$1080)*(мпф1[[#This Row],[Source.Name.1]]='[1]прайс ЗПП'!$A$1:$A$1080),0),4)</f>
        <v>646.29215999999997</v>
      </c>
      <c r="J3405" s="7">
        <f>мпф1[[#This Row],[цена]]*мпф1[[#This Row],[объем]]</f>
        <v>952119.63302732212</v>
      </c>
      <c r="K3405" s="7">
        <v>1000.0999999999999</v>
      </c>
      <c r="L3405" t="s">
        <v>187</v>
      </c>
    </row>
    <row r="3406" spans="1:12" x14ac:dyDescent="0.35">
      <c r="A3406" t="s">
        <v>155</v>
      </c>
      <c r="B3406" t="s">
        <v>97</v>
      </c>
      <c r="C3406" t="s">
        <v>97</v>
      </c>
      <c r="D3406">
        <f>VLOOKUP(мпф1[[#This Row],[Номенклатура]],[1]!Таблица213[[product_name]:[упаковка]],7,FALSE)</f>
        <v>1614</v>
      </c>
      <c r="E3406" t="s">
        <v>205</v>
      </c>
      <c r="F3406" s="7">
        <v>3939.0009960442071</v>
      </c>
      <c r="G3406" t="str">
        <f>VLOOKUP(мпф1[[#This Row],[артикул]],[1]!Таблица213[[code]:[упаковка]],4,FALSE)</f>
        <v>ОХЛ</v>
      </c>
      <c r="H3406" t="str">
        <f>VLOOKUP(мпф1[[#This Row],[артикул]],[1]!Таблица213[[code]:[упаковка]],5,FALSE)</f>
        <v>бедро</v>
      </c>
      <c r="I3406" s="7" cm="1">
        <f t="array" ref="I3406">INDEX('[1]прайс ЗПП'!$A$1:$D$1080,MATCH(1,(мпф1[[#This Row],[артикул]]='[1]прайс ЗПП'!$B$1:$B$1080)*(мпф1[[#This Row],[Source.Name.1]]='[1]прайс ЗПП'!$A$1:$A$1080),0),4)</f>
        <v>519.45220438588228</v>
      </c>
      <c r="J3406" s="7">
        <f>мпф1[[#This Row],[цена]]*мпф1[[#This Row],[объем]]</f>
        <v>2046122.7504733494</v>
      </c>
      <c r="K3406" s="7">
        <v>19995.5</v>
      </c>
      <c r="L3406" t="s">
        <v>187</v>
      </c>
    </row>
    <row r="3407" spans="1:12" x14ac:dyDescent="0.35">
      <c r="A3407" t="s">
        <v>155</v>
      </c>
      <c r="B3407" t="s">
        <v>97</v>
      </c>
      <c r="C3407" t="s">
        <v>97</v>
      </c>
      <c r="D3407">
        <f>VLOOKUP(мпф1[[#This Row],[Номенклатура]],[1]!Таблица213[[product_name]:[упаковка]],7,FALSE)</f>
        <v>1615</v>
      </c>
      <c r="E3407" t="s">
        <v>204</v>
      </c>
      <c r="F3407" s="7">
        <v>496.81093643800813</v>
      </c>
      <c r="G3407" t="str">
        <f>VLOOKUP(мпф1[[#This Row],[артикул]],[1]!Таблица213[[code]:[упаковка]],4,FALSE)</f>
        <v>ОХЛ</v>
      </c>
      <c r="H3407" t="str">
        <f>VLOOKUP(мпф1[[#This Row],[артикул]],[1]!Таблица213[[code]:[упаковка]],5,FALSE)</f>
        <v>голень</v>
      </c>
      <c r="I3407" s="7" cm="1">
        <f t="array" ref="I3407">INDEX('[1]прайс ЗПП'!$A$1:$D$1080,MATCH(1,(мпф1[[#This Row],[артикул]]='[1]прайс ЗПП'!$B$1:$B$1080)*(мпф1[[#This Row],[Source.Name.1]]='[1]прайс ЗПП'!$A$1:$A$1080),0),4)</f>
        <v>519.45220438588228</v>
      </c>
      <c r="J3407" s="7">
        <f>мпф1[[#This Row],[цена]]*мпф1[[#This Row],[объем]]</f>
        <v>258069.53609573777</v>
      </c>
      <c r="K3407" s="7">
        <v>2000</v>
      </c>
      <c r="L3407" t="s">
        <v>187</v>
      </c>
    </row>
    <row r="3408" spans="1:12" x14ac:dyDescent="0.35">
      <c r="A3408" t="s">
        <v>155</v>
      </c>
      <c r="B3408" t="s">
        <v>97</v>
      </c>
      <c r="C3408" t="s">
        <v>97</v>
      </c>
      <c r="D3408">
        <f>VLOOKUP(мпф1[[#This Row],[Номенклатура]],[1]!Таблица213[[product_name]:[упаковка]],7,FALSE)</f>
        <v>983</v>
      </c>
      <c r="E3408" t="s">
        <v>181</v>
      </c>
      <c r="F3408" s="7">
        <v>491.21195604323054</v>
      </c>
      <c r="G3408" t="str">
        <f>VLOOKUP(мпф1[[#This Row],[артикул]],[1]!Таблица213[[code]:[упаковка]],4,FALSE)</f>
        <v>ОХЛ</v>
      </c>
      <c r="H3408" t="str">
        <f>VLOOKUP(мпф1[[#This Row],[артикул]],[1]!Таблица213[[code]:[упаковка]],5,FALSE)</f>
        <v>грудка</v>
      </c>
      <c r="I3408" s="7" cm="1">
        <f t="array" ref="I3408">INDEX('[1]прайс ЗПП'!$A$1:$D$1080,MATCH(1,(мпф1[[#This Row],[артикул]]='[1]прайс ЗПП'!$B$1:$B$1080)*(мпф1[[#This Row],[Source.Name.1]]='[1]прайс ЗПП'!$A$1:$A$1080),0),4)</f>
        <v>743.15970009917328</v>
      </c>
      <c r="J3408" s="7">
        <f>мпф1[[#This Row],[цена]]*мпф1[[#This Row],[объем]]</f>
        <v>365048.92993821547</v>
      </c>
      <c r="K3408" s="7">
        <v>1493.5</v>
      </c>
      <c r="L3408" t="s">
        <v>187</v>
      </c>
    </row>
    <row r="3409" spans="1:12" x14ac:dyDescent="0.35">
      <c r="A3409" t="s">
        <v>155</v>
      </c>
      <c r="B3409" t="s">
        <v>97</v>
      </c>
      <c r="C3409" t="s">
        <v>97</v>
      </c>
      <c r="D3409">
        <f>VLOOKUP(мпф1[[#This Row],[Номенклатура]],[1]!Таблица213[[product_name]:[упаковка]],7,FALSE)</f>
        <v>982</v>
      </c>
      <c r="E3409" t="s">
        <v>100</v>
      </c>
      <c r="F3409" s="7">
        <v>11828.831819952575</v>
      </c>
      <c r="G3409" t="str">
        <f>VLOOKUP(мпф1[[#This Row],[артикул]],[1]!Таблица213[[code]:[упаковка]],4,FALSE)</f>
        <v>ОХЛ</v>
      </c>
      <c r="H3409" t="str">
        <f>VLOOKUP(мпф1[[#This Row],[артикул]],[1]!Таблица213[[code]:[упаковка]],5,FALSE)</f>
        <v>филе</v>
      </c>
      <c r="I3409" s="7" cm="1">
        <f t="array" ref="I3409">INDEX('[1]прайс ЗПП'!$A$1:$D$1080,MATCH(1,(мпф1[[#This Row],[артикул]]='[1]прайс ЗПП'!$B$1:$B$1080)*(мпф1[[#This Row],[Source.Name.1]]='[1]прайс ЗПП'!$A$1:$A$1080),0),4)</f>
        <v>657.18411627285809</v>
      </c>
      <c r="J3409" s="7">
        <f>мпф1[[#This Row],[цена]]*мпф1[[#This Row],[объем]]</f>
        <v>7773720.3861357961</v>
      </c>
      <c r="K3409" s="7">
        <v>698.69999999999993</v>
      </c>
      <c r="L3409" t="s">
        <v>187</v>
      </c>
    </row>
    <row r="3410" spans="1:12" x14ac:dyDescent="0.35">
      <c r="A3410" t="s">
        <v>155</v>
      </c>
      <c r="B3410" t="s">
        <v>97</v>
      </c>
      <c r="C3410" t="s">
        <v>97</v>
      </c>
      <c r="D3410">
        <f>VLOOKUP(мпф1[[#This Row],[Номенклатура]],[1]!Таблица213[[product_name]:[упаковка]],7,FALSE)</f>
        <v>984</v>
      </c>
      <c r="E3410" t="s">
        <v>101</v>
      </c>
      <c r="F3410" s="7">
        <v>2957.5036757836419</v>
      </c>
      <c r="G3410" t="str">
        <f>VLOOKUP(мпф1[[#This Row],[артикул]],[1]!Таблица213[[code]:[упаковка]],4,FALSE)</f>
        <v>ОХЛ</v>
      </c>
      <c r="H3410" t="str">
        <f>VLOOKUP(мпф1[[#This Row],[артикул]],[1]!Таблица213[[code]:[упаковка]],5,FALSE)</f>
        <v>четвертина</v>
      </c>
      <c r="I3410" s="7" cm="1">
        <f t="array" ref="I3410">INDEX('[1]прайс ЗПП'!$A$1:$D$1080,MATCH(1,(мпф1[[#This Row],[артикул]]='[1]прайс ЗПП'!$B$1:$B$1080)*(мпф1[[#This Row],[Source.Name.1]]='[1]прайс ЗПП'!$A$1:$A$1080),0),4)</f>
        <v>601.83412651554579</v>
      </c>
      <c r="J3410" s="7">
        <f>мпф1[[#This Row],[цена]]*мпф1[[#This Row],[объем]]</f>
        <v>1779926.6413817641</v>
      </c>
      <c r="K3410" s="7">
        <v>1494.96</v>
      </c>
      <c r="L3410" t="s">
        <v>187</v>
      </c>
    </row>
    <row r="3411" spans="1:12" x14ac:dyDescent="0.35">
      <c r="A3411" t="s">
        <v>155</v>
      </c>
      <c r="B3411" t="s">
        <v>97</v>
      </c>
      <c r="C3411" t="s">
        <v>97</v>
      </c>
      <c r="D3411">
        <f>VLOOKUP(мпф1[[#This Row],[Номенклатура]],[1]!Таблица213[[product_name]:[упаковка]],7,FALSE)</f>
        <v>978</v>
      </c>
      <c r="E3411" t="s">
        <v>98</v>
      </c>
      <c r="F3411" s="7">
        <v>7889.8308239083672</v>
      </c>
      <c r="G3411" t="str">
        <f>VLOOKUP(мпф1[[#This Row],[артикул]],[1]!Таблица213[[code]:[упаковка]],4,FALSE)</f>
        <v>ОХЛ</v>
      </c>
      <c r="H3411" t="str">
        <f>VLOOKUP(мпф1[[#This Row],[артикул]],[1]!Таблица213[[code]:[упаковка]],5,FALSE)</f>
        <v>тушка</v>
      </c>
      <c r="I3411" s="7" cm="1">
        <f t="array" ref="I3411">INDEX('[1]прайс ЗПП'!$A$1:$D$1080,MATCH(1,(мпф1[[#This Row],[артикул]]='[1]прайс ЗПП'!$B$1:$B$1080)*(мпф1[[#This Row],[Source.Name.1]]='[1]прайс ЗПП'!$A$1:$A$1080),0),4)</f>
        <v>646.4085593303173</v>
      </c>
      <c r="J3411" s="7">
        <f>мпф1[[#This Row],[цена]]*мпф1[[#This Row],[объем]]</f>
        <v>5100054.1762425378</v>
      </c>
      <c r="K3411" s="7">
        <v>1394.049</v>
      </c>
      <c r="L3411" t="s">
        <v>187</v>
      </c>
    </row>
    <row r="3412" spans="1:12" x14ac:dyDescent="0.35">
      <c r="A3412" t="s">
        <v>155</v>
      </c>
      <c r="B3412" t="s">
        <v>97</v>
      </c>
      <c r="C3412" t="s">
        <v>97</v>
      </c>
      <c r="D3412">
        <f>VLOOKUP(мпф1[[#This Row],[Номенклатура]],[1]!Таблица213[[product_name]:[упаковка]],7,FALSE)</f>
        <v>978</v>
      </c>
      <c r="E3412" t="s">
        <v>98</v>
      </c>
      <c r="F3412" s="7">
        <v>21682.741593965566</v>
      </c>
      <c r="G3412" t="str">
        <f>VLOOKUP(мпф1[[#This Row],[артикул]],[1]!Таблица213[[code]:[упаковка]],4,FALSE)</f>
        <v>ОХЛ</v>
      </c>
      <c r="H3412" t="str">
        <f>VLOOKUP(мпф1[[#This Row],[артикул]],[1]!Таблица213[[code]:[упаковка]],5,FALSE)</f>
        <v>тушка</v>
      </c>
      <c r="I3412" s="7" cm="1">
        <f t="array" ref="I3412">INDEX('[1]прайс ЗПП'!$A$1:$D$1080,MATCH(1,(мпф1[[#This Row],[артикул]]='[1]прайс ЗПП'!$B$1:$B$1080)*(мпф1[[#This Row],[Source.Name.1]]='[1]прайс ЗПП'!$A$1:$A$1080),0),4)</f>
        <v>646.4085593303173</v>
      </c>
      <c r="J3412" s="7">
        <f>мпф1[[#This Row],[цена]]*мпф1[[#This Row],[объем]]</f>
        <v>14015909.75608683</v>
      </c>
      <c r="K3412" s="7">
        <v>690.745</v>
      </c>
      <c r="L3412" t="s">
        <v>187</v>
      </c>
    </row>
    <row r="3413" spans="1:12" x14ac:dyDescent="0.35">
      <c r="A3413" t="s">
        <v>155</v>
      </c>
      <c r="B3413" t="s">
        <v>97</v>
      </c>
      <c r="C3413" t="s">
        <v>97</v>
      </c>
      <c r="D3413">
        <f>VLOOKUP(мпф1[[#This Row],[Номенклатура]],[1]!Таблица213[[product_name]:[упаковка]],7,FALSE)</f>
        <v>978</v>
      </c>
      <c r="E3413" t="s">
        <v>98</v>
      </c>
      <c r="F3413" s="7">
        <v>4931.144264942729</v>
      </c>
      <c r="G3413" t="str">
        <f>VLOOKUP(мпф1[[#This Row],[артикул]],[1]!Таблица213[[code]:[упаковка]],4,FALSE)</f>
        <v>ОХЛ</v>
      </c>
      <c r="H3413" t="str">
        <f>VLOOKUP(мпф1[[#This Row],[артикул]],[1]!Таблица213[[code]:[упаковка]],5,FALSE)</f>
        <v>тушка</v>
      </c>
      <c r="I3413" s="7" cm="1">
        <f t="array" ref="I3413">INDEX('[1]прайс ЗПП'!$A$1:$D$1080,MATCH(1,(мпф1[[#This Row],[артикул]]='[1]прайс ЗПП'!$B$1:$B$1080)*(мпф1[[#This Row],[Source.Name.1]]='[1]прайс ЗПП'!$A$1:$A$1080),0),4)</f>
        <v>646.4085593303173</v>
      </c>
      <c r="J3413" s="7">
        <f>мпф1[[#This Row],[цена]]*мпф1[[#This Row],[объем]]</f>
        <v>3187533.8601515861</v>
      </c>
      <c r="K3413" s="7">
        <v>9000</v>
      </c>
      <c r="L3413" t="s">
        <v>187</v>
      </c>
    </row>
    <row r="3414" spans="1:12" x14ac:dyDescent="0.35">
      <c r="A3414" t="s">
        <v>155</v>
      </c>
      <c r="B3414" t="s">
        <v>97</v>
      </c>
      <c r="C3414" t="s">
        <v>97</v>
      </c>
      <c r="D3414">
        <f>VLOOKUP(мпф1[[#This Row],[Номенклатура]],[1]!Таблица213[[product_name]:[упаковка]],7,FALSE)</f>
        <v>978</v>
      </c>
      <c r="E3414" t="s">
        <v>98</v>
      </c>
      <c r="F3414" s="7">
        <v>2958.6865589656377</v>
      </c>
      <c r="G3414" t="str">
        <f>VLOOKUP(мпф1[[#This Row],[артикул]],[1]!Таблица213[[code]:[упаковка]],4,FALSE)</f>
        <v>ОХЛ</v>
      </c>
      <c r="H3414" t="str">
        <f>VLOOKUP(мпф1[[#This Row],[артикул]],[1]!Таблица213[[code]:[упаковка]],5,FALSE)</f>
        <v>тушка</v>
      </c>
      <c r="I3414" s="7" cm="1">
        <f t="array" ref="I3414">INDEX('[1]прайс ЗПП'!$A$1:$D$1080,MATCH(1,(мпф1[[#This Row],[артикул]]='[1]прайс ЗПП'!$B$1:$B$1080)*(мпф1[[#This Row],[Source.Name.1]]='[1]прайс ЗПП'!$A$1:$A$1080),0),4)</f>
        <v>646.4085593303173</v>
      </c>
      <c r="J3414" s="7">
        <f>мпф1[[#This Row],[цена]]*мпф1[[#This Row],[объем]]</f>
        <v>1912520.3160909517</v>
      </c>
      <c r="K3414" s="7">
        <v>996</v>
      </c>
      <c r="L3414" t="s">
        <v>187</v>
      </c>
    </row>
    <row r="3415" spans="1:12" x14ac:dyDescent="0.35">
      <c r="A3415" t="s">
        <v>155</v>
      </c>
      <c r="B3415" t="s">
        <v>97</v>
      </c>
      <c r="C3415" t="s">
        <v>97</v>
      </c>
      <c r="D3415">
        <f>VLOOKUP(мпф1[[#This Row],[Номенклатура]],[1]!Таблица213[[product_name]:[упаковка]],7,FALSE)</f>
        <v>978</v>
      </c>
      <c r="E3415" t="s">
        <v>98</v>
      </c>
      <c r="F3415" s="7">
        <v>4931.144264942729</v>
      </c>
      <c r="G3415" t="str">
        <f>VLOOKUP(мпф1[[#This Row],[артикул]],[1]!Таблица213[[code]:[упаковка]],4,FALSE)</f>
        <v>ОХЛ</v>
      </c>
      <c r="H3415" t="str">
        <f>VLOOKUP(мпф1[[#This Row],[артикул]],[1]!Таблица213[[code]:[упаковка]],5,FALSE)</f>
        <v>тушка</v>
      </c>
      <c r="I3415" s="7" cm="1">
        <f t="array" ref="I3415">INDEX('[1]прайс ЗПП'!$A$1:$D$1080,MATCH(1,(мпф1[[#This Row],[артикул]]='[1]прайс ЗПП'!$B$1:$B$1080)*(мпф1[[#This Row],[Source.Name.1]]='[1]прайс ЗПП'!$A$1:$A$1080),0),4)</f>
        <v>646.4085593303173</v>
      </c>
      <c r="J3415" s="7">
        <f>мпф1[[#This Row],[цена]]*мпф1[[#This Row],[объем]]</f>
        <v>3187533.8601515861</v>
      </c>
      <c r="K3415" s="7">
        <v>2494</v>
      </c>
      <c r="L3415" t="s">
        <v>187</v>
      </c>
    </row>
    <row r="3416" spans="1:12" x14ac:dyDescent="0.35">
      <c r="A3416" t="s">
        <v>155</v>
      </c>
      <c r="B3416" t="s">
        <v>97</v>
      </c>
      <c r="C3416" t="s">
        <v>97</v>
      </c>
      <c r="D3416">
        <f>VLOOKUP(мпф1[[#This Row],[Номенклатура]],[1]!Таблица213[[product_name]:[упаковка]],7,FALSE)</f>
        <v>981</v>
      </c>
      <c r="E3416" t="s">
        <v>203</v>
      </c>
      <c r="F3416" s="7">
        <v>1968.3974594548929</v>
      </c>
      <c r="G3416" t="str">
        <f>VLOOKUP(мпф1[[#This Row],[артикул]],[1]!Таблица213[[code]:[упаковка]],4,FALSE)</f>
        <v>ОХЛ</v>
      </c>
      <c r="H3416" t="str">
        <f>VLOOKUP(мпф1[[#This Row],[артикул]],[1]!Таблица213[[code]:[упаковка]],5,FALSE)</f>
        <v>крыло</v>
      </c>
      <c r="I3416" s="7" cm="1">
        <f t="array" ref="I3416">INDEX('[1]прайс ЗПП'!$A$1:$D$1080,MATCH(1,(мпф1[[#This Row],[артикул]]='[1]прайс ЗПП'!$B$1:$B$1080)*(мпф1[[#This Row],[Source.Name.1]]='[1]прайс ЗПП'!$A$1:$A$1080),0),4)</f>
        <v>646.29215999999997</v>
      </c>
      <c r="J3416" s="7">
        <f>мпф1[[#This Row],[цена]]*мпф1[[#This Row],[объем]]</f>
        <v>1272159.845809615</v>
      </c>
      <c r="K3416" s="7">
        <v>213.50299999999999</v>
      </c>
      <c r="L3416" t="s">
        <v>187</v>
      </c>
    </row>
    <row r="3417" spans="1:12" x14ac:dyDescent="0.35">
      <c r="A3417" t="s">
        <v>155</v>
      </c>
      <c r="B3417" t="s">
        <v>97</v>
      </c>
      <c r="C3417" t="s">
        <v>97</v>
      </c>
      <c r="D3417">
        <f>VLOOKUP(мпф1[[#This Row],[Номенклатура]],[1]!Таблица213[[product_name]:[упаковка]],7,FALSE)</f>
        <v>984</v>
      </c>
      <c r="E3417" t="s">
        <v>101</v>
      </c>
      <c r="F3417" s="7">
        <v>486.16498780005082</v>
      </c>
      <c r="G3417" t="str">
        <f>VLOOKUP(мпф1[[#This Row],[артикул]],[1]!Таблица213[[code]:[упаковка]],4,FALSE)</f>
        <v>ОХЛ</v>
      </c>
      <c r="H3417" t="str">
        <f>VLOOKUP(мпф1[[#This Row],[артикул]],[1]!Таблица213[[code]:[упаковка]],5,FALSE)</f>
        <v>четвертина</v>
      </c>
      <c r="I3417" s="7" cm="1">
        <f t="array" ref="I3417">INDEX('[1]прайс ЗПП'!$A$1:$D$1080,MATCH(1,(мпф1[[#This Row],[артикул]]='[1]прайс ЗПП'!$B$1:$B$1080)*(мпф1[[#This Row],[Source.Name.1]]='[1]прайс ЗПП'!$A$1:$A$1080),0),4)</f>
        <v>601.83412651554579</v>
      </c>
      <c r="J3417" s="7">
        <f>мпф1[[#This Row],[цена]]*мпф1[[#This Row],[объем]]</f>
        <v>292590.68077508459</v>
      </c>
      <c r="K3417" s="7">
        <v>3000</v>
      </c>
      <c r="L3417" t="s">
        <v>187</v>
      </c>
    </row>
    <row r="3418" spans="1:12" x14ac:dyDescent="0.35">
      <c r="A3418" t="s">
        <v>155</v>
      </c>
      <c r="B3418" t="s">
        <v>97</v>
      </c>
      <c r="C3418" t="s">
        <v>97</v>
      </c>
      <c r="D3418">
        <f>VLOOKUP(мпф1[[#This Row],[Номенклатура]],[1]!Таблица213[[product_name]:[упаковка]],7,FALSE)</f>
        <v>982</v>
      </c>
      <c r="E3418" t="s">
        <v>100</v>
      </c>
      <c r="F3418" s="7">
        <v>5914.4159099762874</v>
      </c>
      <c r="G3418" t="str">
        <f>VLOOKUP(мпф1[[#This Row],[артикул]],[1]!Таблица213[[code]:[упаковка]],4,FALSE)</f>
        <v>ОХЛ</v>
      </c>
      <c r="H3418" t="str">
        <f>VLOOKUP(мпф1[[#This Row],[артикул]],[1]!Таблица213[[code]:[упаковка]],5,FALSE)</f>
        <v>филе</v>
      </c>
      <c r="I3418" s="7" cm="1">
        <f t="array" ref="I3418">INDEX('[1]прайс ЗПП'!$A$1:$D$1080,MATCH(1,(мпф1[[#This Row],[артикул]]='[1]прайс ЗПП'!$B$1:$B$1080)*(мпф1[[#This Row],[Source.Name.1]]='[1]прайс ЗПП'!$A$1:$A$1080),0),4)</f>
        <v>657.18411627285809</v>
      </c>
      <c r="J3418" s="7">
        <f>мпф1[[#This Row],[цена]]*мпф1[[#This Row],[объем]]</f>
        <v>3886860.193067898</v>
      </c>
      <c r="K3418" s="7">
        <v>2001</v>
      </c>
      <c r="L3418" t="s">
        <v>187</v>
      </c>
    </row>
    <row r="3419" spans="1:12" x14ac:dyDescent="0.35">
      <c r="A3419" t="s">
        <v>155</v>
      </c>
      <c r="B3419" t="s">
        <v>97</v>
      </c>
      <c r="C3419" t="s">
        <v>97</v>
      </c>
      <c r="D3419">
        <f>VLOOKUP(мпф1[[#This Row],[Номенклатура]],[1]!Таблица213[[product_name]:[упаковка]],7,FALSE)</f>
        <v>983</v>
      </c>
      <c r="E3419" t="s">
        <v>181</v>
      </c>
      <c r="F3419" s="7">
        <v>982.42391208646109</v>
      </c>
      <c r="G3419" t="str">
        <f>VLOOKUP(мпф1[[#This Row],[артикул]],[1]!Таблица213[[code]:[упаковка]],4,FALSE)</f>
        <v>ОХЛ</v>
      </c>
      <c r="H3419" t="str">
        <f>VLOOKUP(мпф1[[#This Row],[артикул]],[1]!Таблица213[[code]:[упаковка]],5,FALSE)</f>
        <v>грудка</v>
      </c>
      <c r="I3419" s="7" cm="1">
        <f t="array" ref="I3419">INDEX('[1]прайс ЗПП'!$A$1:$D$1080,MATCH(1,(мпф1[[#This Row],[артикул]]='[1]прайс ЗПП'!$B$1:$B$1080)*(мпф1[[#This Row],[Source.Name.1]]='[1]прайс ЗПП'!$A$1:$A$1080),0),4)</f>
        <v>743.15970009917328</v>
      </c>
      <c r="J3419" s="7">
        <f>мпф1[[#This Row],[цена]]*мпф1[[#This Row],[объем]]</f>
        <v>730097.85987643094</v>
      </c>
      <c r="K3419" s="7">
        <v>301.39999999999998</v>
      </c>
      <c r="L3419" t="s">
        <v>187</v>
      </c>
    </row>
    <row r="3420" spans="1:12" x14ac:dyDescent="0.35">
      <c r="A3420" t="s">
        <v>155</v>
      </c>
      <c r="B3420" t="s">
        <v>97</v>
      </c>
      <c r="C3420" t="s">
        <v>97</v>
      </c>
      <c r="D3420">
        <f>VLOOKUP(мпф1[[#This Row],[Номенклатура]],[1]!Таблица213[[product_name]:[упаковка]],7,FALSE)</f>
        <v>978</v>
      </c>
      <c r="E3420" t="s">
        <v>98</v>
      </c>
      <c r="F3420" s="7">
        <v>6903.6019709198208</v>
      </c>
      <c r="G3420" t="str">
        <f>VLOOKUP(мпф1[[#This Row],[артикул]],[1]!Таблица213[[code]:[упаковка]],4,FALSE)</f>
        <v>ОХЛ</v>
      </c>
      <c r="H3420" t="str">
        <f>VLOOKUP(мпф1[[#This Row],[артикул]],[1]!Таблица213[[code]:[упаковка]],5,FALSE)</f>
        <v>тушка</v>
      </c>
      <c r="I3420" s="7" cm="1">
        <f t="array" ref="I3420">INDEX('[1]прайс ЗПП'!$A$1:$D$1080,MATCH(1,(мпф1[[#This Row],[артикул]]='[1]прайс ЗПП'!$B$1:$B$1080)*(мпф1[[#This Row],[Source.Name.1]]='[1]прайс ЗПП'!$A$1:$A$1080),0),4)</f>
        <v>646.4085593303173</v>
      </c>
      <c r="J3420" s="7">
        <f>мпф1[[#This Row],[цена]]*мпф1[[#This Row],[объем]]</f>
        <v>4462547.4042122206</v>
      </c>
      <c r="K3420" s="7">
        <v>213.50299999999999</v>
      </c>
      <c r="L3420" t="s">
        <v>187</v>
      </c>
    </row>
    <row r="3421" spans="1:12" x14ac:dyDescent="0.35">
      <c r="A3421" t="s">
        <v>155</v>
      </c>
      <c r="B3421" t="s">
        <v>97</v>
      </c>
      <c r="C3421" t="s">
        <v>97</v>
      </c>
      <c r="D3421">
        <f>VLOOKUP(мпф1[[#This Row],[Номенклатура]],[1]!Таблица213[[product_name]:[упаковка]],7,FALSE)</f>
        <v>982</v>
      </c>
      <c r="E3421" t="s">
        <v>100</v>
      </c>
      <c r="F3421" s="7">
        <v>2957.2079549881437</v>
      </c>
      <c r="G3421" t="str">
        <f>VLOOKUP(мпф1[[#This Row],[артикул]],[1]!Таблица213[[code]:[упаковка]],4,FALSE)</f>
        <v>ОХЛ</v>
      </c>
      <c r="H3421" t="str">
        <f>VLOOKUP(мпф1[[#This Row],[артикул]],[1]!Таблица213[[code]:[упаковка]],5,FALSE)</f>
        <v>филе</v>
      </c>
      <c r="I3421" s="7" cm="1">
        <f t="array" ref="I3421">INDEX('[1]прайс ЗПП'!$A$1:$D$1080,MATCH(1,(мпф1[[#This Row],[артикул]]='[1]прайс ЗПП'!$B$1:$B$1080)*(мпф1[[#This Row],[Source.Name.1]]='[1]прайс ЗПП'!$A$1:$A$1080),0),4)</f>
        <v>657.18411627285809</v>
      </c>
      <c r="J3421" s="7">
        <f>мпф1[[#This Row],[цена]]*мпф1[[#This Row],[объем]]</f>
        <v>1943430.096533949</v>
      </c>
      <c r="K3421" s="7">
        <v>2000</v>
      </c>
      <c r="L3421" t="s">
        <v>187</v>
      </c>
    </row>
    <row r="3422" spans="1:12" x14ac:dyDescent="0.35">
      <c r="A3422" t="s">
        <v>155</v>
      </c>
      <c r="B3422" t="s">
        <v>97</v>
      </c>
      <c r="C3422" t="s">
        <v>97</v>
      </c>
      <c r="D3422">
        <f>VLOOKUP(мпф1[[#This Row],[Номенклатура]],[1]!Таблица213[[product_name]:[упаковка]],7,FALSE)</f>
        <v>981</v>
      </c>
      <c r="E3422" t="s">
        <v>203</v>
      </c>
      <c r="F3422" s="7">
        <v>1473.2031300322785</v>
      </c>
      <c r="G3422" t="str">
        <f>VLOOKUP(мпф1[[#This Row],[артикул]],[1]!Таблица213[[code]:[упаковка]],4,FALSE)</f>
        <v>ОХЛ</v>
      </c>
      <c r="H3422" t="str">
        <f>VLOOKUP(мпф1[[#This Row],[артикул]],[1]!Таблица213[[code]:[упаковка]],5,FALSE)</f>
        <v>крыло</v>
      </c>
      <c r="I3422" s="7" cm="1">
        <f t="array" ref="I3422">INDEX('[1]прайс ЗПП'!$A$1:$D$1080,MATCH(1,(мпф1[[#This Row],[артикул]]='[1]прайс ЗПП'!$B$1:$B$1080)*(мпф1[[#This Row],[Source.Name.1]]='[1]прайс ЗПП'!$A$1:$A$1080),0),4)</f>
        <v>646.29215999999997</v>
      </c>
      <c r="J3422" s="7">
        <f>мпф1[[#This Row],[цена]]*мпф1[[#This Row],[объем]]</f>
        <v>952119.63302732212</v>
      </c>
      <c r="K3422" s="7">
        <v>3999.018</v>
      </c>
      <c r="L3422" t="s">
        <v>187</v>
      </c>
    </row>
    <row r="3423" spans="1:12" x14ac:dyDescent="0.35">
      <c r="A3423" t="s">
        <v>155</v>
      </c>
      <c r="B3423" t="s">
        <v>97</v>
      </c>
      <c r="C3423" t="s">
        <v>97</v>
      </c>
      <c r="D3423">
        <f>VLOOKUP(мпф1[[#This Row],[Номенклатура]],[1]!Таблица213[[product_name]:[упаковка]],7,FALSE)</f>
        <v>984</v>
      </c>
      <c r="E3423" t="s">
        <v>101</v>
      </c>
      <c r="F3423" s="7">
        <v>1971.6691171890948</v>
      </c>
      <c r="G3423" t="str">
        <f>VLOOKUP(мпф1[[#This Row],[артикул]],[1]!Таблица213[[code]:[упаковка]],4,FALSE)</f>
        <v>ОХЛ</v>
      </c>
      <c r="H3423" t="str">
        <f>VLOOKUP(мпф1[[#This Row],[артикул]],[1]!Таблица213[[code]:[упаковка]],5,FALSE)</f>
        <v>четвертина</v>
      </c>
      <c r="I3423" s="7" cm="1">
        <f t="array" ref="I3423">INDEX('[1]прайс ЗПП'!$A$1:$D$1080,MATCH(1,(мпф1[[#This Row],[артикул]]='[1]прайс ЗПП'!$B$1:$B$1080)*(мпф1[[#This Row],[Source.Name.1]]='[1]прайс ЗПП'!$A$1:$A$1080),0),4)</f>
        <v>601.83412651554579</v>
      </c>
      <c r="J3423" s="7">
        <f>мпф1[[#This Row],[цена]]*мпф1[[#This Row],[объем]]</f>
        <v>1186617.7609211761</v>
      </c>
      <c r="K3423" s="7">
        <v>14993</v>
      </c>
      <c r="L3423" t="s">
        <v>187</v>
      </c>
    </row>
    <row r="3424" spans="1:12" x14ac:dyDescent="0.35">
      <c r="A3424" t="s">
        <v>155</v>
      </c>
      <c r="B3424" t="s">
        <v>97</v>
      </c>
      <c r="C3424" t="s">
        <v>97</v>
      </c>
      <c r="D3424">
        <f>VLOOKUP(мпф1[[#This Row],[Номенклатура]],[1]!Таблица213[[product_name]:[упаковка]],7,FALSE)</f>
        <v>983</v>
      </c>
      <c r="E3424" t="s">
        <v>181</v>
      </c>
      <c r="F3424" s="7">
        <v>2959.5520351604641</v>
      </c>
      <c r="G3424" t="str">
        <f>VLOOKUP(мпф1[[#This Row],[артикул]],[1]!Таблица213[[code]:[упаковка]],4,FALSE)</f>
        <v>ОХЛ</v>
      </c>
      <c r="H3424" t="str">
        <f>VLOOKUP(мпф1[[#This Row],[артикул]],[1]!Таблица213[[code]:[упаковка]],5,FALSE)</f>
        <v>грудка</v>
      </c>
      <c r="I3424" s="7" cm="1">
        <f t="array" ref="I3424">INDEX('[1]прайс ЗПП'!$A$1:$D$1080,MATCH(1,(мпф1[[#This Row],[артикул]]='[1]прайс ЗПП'!$B$1:$B$1080)*(мпф1[[#This Row],[Source.Name.1]]='[1]прайс ЗПП'!$A$1:$A$1080),0),4)</f>
        <v>743.15970009917328</v>
      </c>
      <c r="J3424" s="7">
        <f>мпф1[[#This Row],[цена]]*мпф1[[#This Row],[объем]]</f>
        <v>2199419.8028777484</v>
      </c>
      <c r="K3424" s="7">
        <v>4000</v>
      </c>
      <c r="L3424" t="s">
        <v>187</v>
      </c>
    </row>
    <row r="3425" spans="1:12" x14ac:dyDescent="0.35">
      <c r="A3425" t="s">
        <v>155</v>
      </c>
      <c r="B3425" t="s">
        <v>97</v>
      </c>
      <c r="C3425" t="s">
        <v>97</v>
      </c>
      <c r="D3425">
        <f>VLOOKUP(мпф1[[#This Row],[Номенклатура]],[1]!Таблица213[[product_name]:[упаковка]],7,FALSE)</f>
        <v>978</v>
      </c>
      <c r="E3425" t="s">
        <v>98</v>
      </c>
      <c r="F3425" s="7">
        <v>4931.144264942729</v>
      </c>
      <c r="G3425" t="str">
        <f>VLOOKUP(мпф1[[#This Row],[артикул]],[1]!Таблица213[[code]:[упаковка]],4,FALSE)</f>
        <v>ОХЛ</v>
      </c>
      <c r="H3425" t="str">
        <f>VLOOKUP(мпф1[[#This Row],[артикул]],[1]!Таблица213[[code]:[упаковка]],5,FALSE)</f>
        <v>тушка</v>
      </c>
      <c r="I3425" s="7" cm="1">
        <f t="array" ref="I3425">INDEX('[1]прайс ЗПП'!$A$1:$D$1080,MATCH(1,(мпф1[[#This Row],[артикул]]='[1]прайс ЗПП'!$B$1:$B$1080)*(мпф1[[#This Row],[Source.Name.1]]='[1]прайс ЗПП'!$A$1:$A$1080),0),4)</f>
        <v>646.4085593303173</v>
      </c>
      <c r="J3425" s="7">
        <f>мпф1[[#This Row],[цена]]*мпф1[[#This Row],[объем]]</f>
        <v>3187533.8601515861</v>
      </c>
      <c r="K3425" s="7">
        <v>7000.7</v>
      </c>
      <c r="L3425" t="s">
        <v>187</v>
      </c>
    </row>
    <row r="3426" spans="1:12" x14ac:dyDescent="0.35">
      <c r="A3426" t="s">
        <v>155</v>
      </c>
      <c r="B3426" t="s">
        <v>97</v>
      </c>
      <c r="C3426" t="s">
        <v>97</v>
      </c>
      <c r="D3426">
        <f>VLOOKUP(мпф1[[#This Row],[Номенклатура]],[1]!Таблица213[[product_name]:[упаковка]],7,FALSE)</f>
        <v>981</v>
      </c>
      <c r="E3426" t="s">
        <v>203</v>
      </c>
      <c r="F3426" s="7">
        <v>1968.3974594548929</v>
      </c>
      <c r="G3426" t="str">
        <f>VLOOKUP(мпф1[[#This Row],[артикул]],[1]!Таблица213[[code]:[упаковка]],4,FALSE)</f>
        <v>ОХЛ</v>
      </c>
      <c r="H3426" t="str">
        <f>VLOOKUP(мпф1[[#This Row],[артикул]],[1]!Таблица213[[code]:[упаковка]],5,FALSE)</f>
        <v>крыло</v>
      </c>
      <c r="I3426" s="7" cm="1">
        <f t="array" ref="I3426">INDEX('[1]прайс ЗПП'!$A$1:$D$1080,MATCH(1,(мпф1[[#This Row],[артикул]]='[1]прайс ЗПП'!$B$1:$B$1080)*(мпф1[[#This Row],[Source.Name.1]]='[1]прайс ЗПП'!$A$1:$A$1080),0),4)</f>
        <v>646.29215999999997</v>
      </c>
      <c r="J3426" s="7">
        <f>мпф1[[#This Row],[цена]]*мпф1[[#This Row],[объем]]</f>
        <v>1272159.845809615</v>
      </c>
      <c r="K3426" s="7">
        <v>1000.5</v>
      </c>
      <c r="L3426" t="s">
        <v>187</v>
      </c>
    </row>
    <row r="3427" spans="1:12" x14ac:dyDescent="0.35">
      <c r="A3427" t="s">
        <v>155</v>
      </c>
      <c r="B3427" t="s">
        <v>97</v>
      </c>
      <c r="C3427" t="s">
        <v>97</v>
      </c>
      <c r="D3427">
        <f>VLOOKUP(мпф1[[#This Row],[Номенклатура]],[1]!Таблица213[[product_name]:[упаковка]],7,FALSE)</f>
        <v>984</v>
      </c>
      <c r="E3427" t="s">
        <v>101</v>
      </c>
      <c r="F3427" s="7">
        <v>985.83455859454739</v>
      </c>
      <c r="G3427" t="str">
        <f>VLOOKUP(мпф1[[#This Row],[артикул]],[1]!Таблица213[[code]:[упаковка]],4,FALSE)</f>
        <v>ОХЛ</v>
      </c>
      <c r="H3427" t="str">
        <f>VLOOKUP(мпф1[[#This Row],[артикул]],[1]!Таблица213[[code]:[упаковка]],5,FALSE)</f>
        <v>четвертина</v>
      </c>
      <c r="I3427" s="7" cm="1">
        <f t="array" ref="I3427">INDEX('[1]прайс ЗПП'!$A$1:$D$1080,MATCH(1,(мпф1[[#This Row],[артикул]]='[1]прайс ЗПП'!$B$1:$B$1080)*(мпф1[[#This Row],[Source.Name.1]]='[1]прайс ЗПП'!$A$1:$A$1080),0),4)</f>
        <v>601.83412651554579</v>
      </c>
      <c r="J3427" s="7">
        <f>мпф1[[#This Row],[цена]]*мпф1[[#This Row],[объем]]</f>
        <v>593308.88046058803</v>
      </c>
      <c r="K3427" s="7">
        <v>3494.5</v>
      </c>
      <c r="L3427" t="s">
        <v>187</v>
      </c>
    </row>
    <row r="3428" spans="1:12" x14ac:dyDescent="0.35">
      <c r="A3428" t="s">
        <v>155</v>
      </c>
      <c r="B3428" t="s">
        <v>97</v>
      </c>
      <c r="C3428" t="s">
        <v>97</v>
      </c>
      <c r="D3428">
        <f>VLOOKUP(мпф1[[#This Row],[Номенклатура]],[1]!Таблица213[[product_name]:[упаковка]],7,FALSE)</f>
        <v>978</v>
      </c>
      <c r="E3428" t="s">
        <v>98</v>
      </c>
      <c r="F3428" s="7">
        <v>21682.741593965566</v>
      </c>
      <c r="G3428" t="str">
        <f>VLOOKUP(мпф1[[#This Row],[артикул]],[1]!Таблица213[[code]:[упаковка]],4,FALSE)</f>
        <v>ОХЛ</v>
      </c>
      <c r="H3428" t="str">
        <f>VLOOKUP(мпф1[[#This Row],[артикул]],[1]!Таблица213[[code]:[упаковка]],5,FALSE)</f>
        <v>тушка</v>
      </c>
      <c r="I3428" s="7" cm="1">
        <f t="array" ref="I3428">INDEX('[1]прайс ЗПП'!$A$1:$D$1080,MATCH(1,(мпф1[[#This Row],[артикул]]='[1]прайс ЗПП'!$B$1:$B$1080)*(мпф1[[#This Row],[Source.Name.1]]='[1]прайс ЗПП'!$A$1:$A$1080),0),4)</f>
        <v>646.4085593303173</v>
      </c>
      <c r="J3428" s="7">
        <f>мпф1[[#This Row],[цена]]*мпф1[[#This Row],[объем]]</f>
        <v>14015909.75608683</v>
      </c>
      <c r="K3428" s="7">
        <v>5000</v>
      </c>
      <c r="L3428" t="s">
        <v>187</v>
      </c>
    </row>
    <row r="3429" spans="1:12" x14ac:dyDescent="0.35">
      <c r="A3429" t="s">
        <v>155</v>
      </c>
      <c r="B3429" t="s">
        <v>97</v>
      </c>
      <c r="C3429" t="s">
        <v>97</v>
      </c>
      <c r="D3429">
        <f>VLOOKUP(мпф1[[#This Row],[Номенклатура]],[1]!Таблица213[[product_name]:[упаковка]],7,FALSE)</f>
        <v>982</v>
      </c>
      <c r="E3429" t="s">
        <v>100</v>
      </c>
      <c r="F3429" s="7">
        <v>1971.4719699920956</v>
      </c>
      <c r="G3429" t="str">
        <f>VLOOKUP(мпф1[[#This Row],[артикул]],[1]!Таблица213[[code]:[упаковка]],4,FALSE)</f>
        <v>ОХЛ</v>
      </c>
      <c r="H3429" t="str">
        <f>VLOOKUP(мпф1[[#This Row],[артикул]],[1]!Таблица213[[code]:[упаковка]],5,FALSE)</f>
        <v>филе</v>
      </c>
      <c r="I3429" s="7" cm="1">
        <f t="array" ref="I3429">INDEX('[1]прайс ЗПП'!$A$1:$D$1080,MATCH(1,(мпф1[[#This Row],[артикул]]='[1]прайс ЗПП'!$B$1:$B$1080)*(мпф1[[#This Row],[Source.Name.1]]='[1]прайс ЗПП'!$A$1:$A$1080),0),4)</f>
        <v>657.18411627285809</v>
      </c>
      <c r="J3429" s="7">
        <f>мпф1[[#This Row],[цена]]*мпф1[[#This Row],[объем]]</f>
        <v>1295620.0643559659</v>
      </c>
      <c r="K3429" s="7">
        <v>8004</v>
      </c>
      <c r="L3429" t="s">
        <v>187</v>
      </c>
    </row>
    <row r="3430" spans="1:12" x14ac:dyDescent="0.35">
      <c r="A3430" t="s">
        <v>155</v>
      </c>
      <c r="B3430" t="s">
        <v>97</v>
      </c>
      <c r="C3430" t="s">
        <v>97</v>
      </c>
      <c r="D3430">
        <f>VLOOKUP(мпф1[[#This Row],[Номенклатура]],[1]!Таблица213[[product_name]:[упаковка]],7,FALSE)</f>
        <v>978</v>
      </c>
      <c r="E3430" t="s">
        <v>98</v>
      </c>
      <c r="F3430" s="7">
        <v>1972.4577059770918</v>
      </c>
      <c r="G3430" t="str">
        <f>VLOOKUP(мпф1[[#This Row],[артикул]],[1]!Таблица213[[code]:[упаковка]],4,FALSE)</f>
        <v>ОХЛ</v>
      </c>
      <c r="H3430" t="str">
        <f>VLOOKUP(мпф1[[#This Row],[артикул]],[1]!Таблица213[[code]:[упаковка]],5,FALSE)</f>
        <v>тушка</v>
      </c>
      <c r="I3430" s="7" cm="1">
        <f t="array" ref="I3430">INDEX('[1]прайс ЗПП'!$A$1:$D$1080,MATCH(1,(мпф1[[#This Row],[артикул]]='[1]прайс ЗПП'!$B$1:$B$1080)*(мпф1[[#This Row],[Source.Name.1]]='[1]прайс ЗПП'!$A$1:$A$1080),0),4)</f>
        <v>646.4085593303173</v>
      </c>
      <c r="J3430" s="7">
        <f>мпф1[[#This Row],[цена]]*мпф1[[#This Row],[объем]]</f>
        <v>1275013.5440606344</v>
      </c>
      <c r="K3430" s="7">
        <v>2500</v>
      </c>
      <c r="L3430" t="s">
        <v>187</v>
      </c>
    </row>
    <row r="3431" spans="1:12" x14ac:dyDescent="0.35">
      <c r="A3431" t="s">
        <v>155</v>
      </c>
      <c r="B3431" t="s">
        <v>97</v>
      </c>
      <c r="C3431" t="s">
        <v>97</v>
      </c>
      <c r="D3431">
        <f>VLOOKUP(мпф1[[#This Row],[Номенклатура]],[1]!Таблица213[[product_name]:[упаковка]],7,FALSE)</f>
        <v>984</v>
      </c>
      <c r="E3431" t="s">
        <v>101</v>
      </c>
      <c r="F3431" s="7">
        <v>985.83455859454739</v>
      </c>
      <c r="G3431" t="str">
        <f>VLOOKUP(мпф1[[#This Row],[артикул]],[1]!Таблица213[[code]:[упаковка]],4,FALSE)</f>
        <v>ОХЛ</v>
      </c>
      <c r="H3431" t="str">
        <f>VLOOKUP(мпф1[[#This Row],[артикул]],[1]!Таблица213[[code]:[упаковка]],5,FALSE)</f>
        <v>четвертина</v>
      </c>
      <c r="I3431" s="7" cm="1">
        <f t="array" ref="I3431">INDEX('[1]прайс ЗПП'!$A$1:$D$1080,MATCH(1,(мпф1[[#This Row],[артикул]]='[1]прайс ЗПП'!$B$1:$B$1080)*(мпф1[[#This Row],[Source.Name.1]]='[1]прайс ЗПП'!$A$1:$A$1080),0),4)</f>
        <v>601.83412651554579</v>
      </c>
      <c r="J3431" s="7">
        <f>мпф1[[#This Row],[цена]]*мпф1[[#This Row],[объем]]</f>
        <v>593308.88046058803</v>
      </c>
      <c r="K3431" s="7">
        <v>15000</v>
      </c>
      <c r="L3431" t="s">
        <v>187</v>
      </c>
    </row>
    <row r="3432" spans="1:12" x14ac:dyDescent="0.35">
      <c r="A3432" t="s">
        <v>155</v>
      </c>
      <c r="B3432" t="s">
        <v>97</v>
      </c>
      <c r="C3432" t="s">
        <v>97</v>
      </c>
      <c r="D3432">
        <f>VLOOKUP(мпф1[[#This Row],[Номенклатура]],[1]!Таблица213[[product_name]:[упаковка]],7,FALSE)</f>
        <v>983</v>
      </c>
      <c r="E3432" t="s">
        <v>181</v>
      </c>
      <c r="F3432" s="7">
        <v>1977.128123074003</v>
      </c>
      <c r="G3432" t="str">
        <f>VLOOKUP(мпф1[[#This Row],[артикул]],[1]!Таблица213[[code]:[упаковка]],4,FALSE)</f>
        <v>ОХЛ</v>
      </c>
      <c r="H3432" t="str">
        <f>VLOOKUP(мпф1[[#This Row],[артикул]],[1]!Таблица213[[code]:[упаковка]],5,FALSE)</f>
        <v>грудка</v>
      </c>
      <c r="I3432" s="7" cm="1">
        <f t="array" ref="I3432">INDEX('[1]прайс ЗПП'!$A$1:$D$1080,MATCH(1,(мпф1[[#This Row],[артикул]]='[1]прайс ЗПП'!$B$1:$B$1080)*(мпф1[[#This Row],[Source.Name.1]]='[1]прайс ЗПП'!$A$1:$A$1080),0),4)</f>
        <v>743.15970009917328</v>
      </c>
      <c r="J3432" s="7">
        <f>мпф1[[#This Row],[цена]]*мпф1[[#This Row],[объем]]</f>
        <v>1469321.9430013176</v>
      </c>
      <c r="K3432" s="7">
        <v>8000.7999999999993</v>
      </c>
      <c r="L3432" t="s">
        <v>187</v>
      </c>
    </row>
    <row r="3433" spans="1:12" x14ac:dyDescent="0.35">
      <c r="A3433" t="s">
        <v>155</v>
      </c>
      <c r="B3433" t="s">
        <v>97</v>
      </c>
      <c r="C3433" t="s">
        <v>97</v>
      </c>
      <c r="D3433">
        <f>VLOOKUP(мпф1[[#This Row],[Номенклатура]],[1]!Таблица213[[product_name]:[упаковка]],7,FALSE)</f>
        <v>981</v>
      </c>
      <c r="E3433" t="s">
        <v>203</v>
      </c>
      <c r="F3433" s="7">
        <v>1968.3974594548929</v>
      </c>
      <c r="G3433" t="str">
        <f>VLOOKUP(мпф1[[#This Row],[артикул]],[1]!Таблица213[[code]:[упаковка]],4,FALSE)</f>
        <v>ОХЛ</v>
      </c>
      <c r="H3433" t="str">
        <f>VLOOKUP(мпф1[[#This Row],[артикул]],[1]!Таблица213[[code]:[упаковка]],5,FALSE)</f>
        <v>крыло</v>
      </c>
      <c r="I3433" s="7" cm="1">
        <f t="array" ref="I3433">INDEX('[1]прайс ЗПП'!$A$1:$D$1080,MATCH(1,(мпф1[[#This Row],[артикул]]='[1]прайс ЗПП'!$B$1:$B$1080)*(мпф1[[#This Row],[Source.Name.1]]='[1]прайс ЗПП'!$A$1:$A$1080),0),4)</f>
        <v>646.29215999999997</v>
      </c>
      <c r="J3433" s="7">
        <f>мпф1[[#This Row],[цена]]*мпф1[[#This Row],[объем]]</f>
        <v>1272159.845809615</v>
      </c>
      <c r="K3433" s="7">
        <v>15000</v>
      </c>
      <c r="L3433" t="s">
        <v>187</v>
      </c>
    </row>
    <row r="3434" spans="1:12" x14ac:dyDescent="0.35">
      <c r="A3434" t="s">
        <v>155</v>
      </c>
      <c r="B3434" t="s">
        <v>97</v>
      </c>
      <c r="C3434" t="s">
        <v>97</v>
      </c>
      <c r="D3434">
        <f>VLOOKUP(мпф1[[#This Row],[Номенклатура]],[1]!Таблица213[[product_name]:[упаковка]],7,FALSE)</f>
        <v>981</v>
      </c>
      <c r="E3434" t="s">
        <v>203</v>
      </c>
      <c r="F3434" s="7">
        <v>0</v>
      </c>
      <c r="G3434" t="str">
        <f>VLOOKUP(мпф1[[#This Row],[артикул]],[1]!Таблица213[[code]:[упаковка]],4,FALSE)</f>
        <v>ОХЛ</v>
      </c>
      <c r="H3434" t="str">
        <f>VLOOKUP(мпф1[[#This Row],[артикул]],[1]!Таблица213[[code]:[упаковка]],5,FALSE)</f>
        <v>крыло</v>
      </c>
      <c r="I3434" s="7" cm="1">
        <f t="array" ref="I3434">INDEX('[1]прайс ЗПП'!$A$1:$D$1080,MATCH(1,(мпф1[[#This Row],[артикул]]='[1]прайс ЗПП'!$B$1:$B$1080)*(мпф1[[#This Row],[Source.Name.1]]='[1]прайс ЗПП'!$A$1:$A$1080),0),4)</f>
        <v>646.29215999999997</v>
      </c>
      <c r="J3434" s="7">
        <f>мпф1[[#This Row],[цена]]*мпф1[[#This Row],[объем]]</f>
        <v>0</v>
      </c>
      <c r="K3434" s="7">
        <v>14993</v>
      </c>
      <c r="L3434" t="s">
        <v>187</v>
      </c>
    </row>
    <row r="3435" spans="1:12" x14ac:dyDescent="0.35">
      <c r="A3435" t="s">
        <v>155</v>
      </c>
      <c r="B3435" t="s">
        <v>97</v>
      </c>
      <c r="C3435" t="s">
        <v>97</v>
      </c>
      <c r="D3435">
        <f>VLOOKUP(мпф1[[#This Row],[Номенклатура]],[1]!Таблица213[[product_name]:[упаковка]],7,FALSE)</f>
        <v>982</v>
      </c>
      <c r="E3435" t="s">
        <v>100</v>
      </c>
      <c r="F3435" s="7">
        <v>9857.3598499604796</v>
      </c>
      <c r="G3435" t="str">
        <f>VLOOKUP(мпф1[[#This Row],[артикул]],[1]!Таблица213[[code]:[упаковка]],4,FALSE)</f>
        <v>ОХЛ</v>
      </c>
      <c r="H3435" t="str">
        <f>VLOOKUP(мпф1[[#This Row],[артикул]],[1]!Таблица213[[code]:[упаковка]],5,FALSE)</f>
        <v>филе</v>
      </c>
      <c r="I3435" s="7" cm="1">
        <f t="array" ref="I3435">INDEX('[1]прайс ЗПП'!$A$1:$D$1080,MATCH(1,(мпф1[[#This Row],[артикул]]='[1]прайс ЗПП'!$B$1:$B$1080)*(мпф1[[#This Row],[Source.Name.1]]='[1]прайс ЗПП'!$A$1:$A$1080),0),4)</f>
        <v>657.18411627285809</v>
      </c>
      <c r="J3435" s="7">
        <f>мпф1[[#This Row],[цена]]*мпф1[[#This Row],[объем]]</f>
        <v>6478100.3217798304</v>
      </c>
      <c r="K3435" s="7">
        <v>1493.3</v>
      </c>
      <c r="L3435" t="s">
        <v>187</v>
      </c>
    </row>
    <row r="3436" spans="1:12" x14ac:dyDescent="0.35">
      <c r="A3436" t="s">
        <v>155</v>
      </c>
      <c r="B3436" t="s">
        <v>97</v>
      </c>
      <c r="C3436" t="s">
        <v>97</v>
      </c>
      <c r="D3436">
        <f>VLOOKUP(мпф1[[#This Row],[Номенклатура]],[1]!Таблица213[[product_name]:[упаковка]],7,FALSE)</f>
        <v>1614</v>
      </c>
      <c r="E3436" t="s">
        <v>205</v>
      </c>
      <c r="F3436" s="7">
        <v>981.79304105606366</v>
      </c>
      <c r="G3436" t="str">
        <f>VLOOKUP(мпф1[[#This Row],[артикул]],[1]!Таблица213[[code]:[упаковка]],4,FALSE)</f>
        <v>ОХЛ</v>
      </c>
      <c r="H3436" t="str">
        <f>VLOOKUP(мпф1[[#This Row],[артикул]],[1]!Таблица213[[code]:[упаковка]],5,FALSE)</f>
        <v>бедро</v>
      </c>
      <c r="I3436" s="7" cm="1">
        <f t="array" ref="I3436">INDEX('[1]прайс ЗПП'!$A$1:$D$1080,MATCH(1,(мпф1[[#This Row],[артикул]]='[1]прайс ЗПП'!$B$1:$B$1080)*(мпф1[[#This Row],[Source.Name.1]]='[1]прайс ЗПП'!$A$1:$A$1080),0),4)</f>
        <v>519.45220438588228</v>
      </c>
      <c r="J3436" s="7">
        <f>мпф1[[#This Row],[цена]]*мпф1[[#This Row],[объем]]</f>
        <v>509994.55942729127</v>
      </c>
      <c r="K3436" s="7">
        <v>4002</v>
      </c>
      <c r="L3436" t="s">
        <v>187</v>
      </c>
    </row>
    <row r="3437" spans="1:12" x14ac:dyDescent="0.35">
      <c r="A3437" t="s">
        <v>155</v>
      </c>
      <c r="B3437" t="s">
        <v>97</v>
      </c>
      <c r="C3437" t="s">
        <v>97</v>
      </c>
      <c r="D3437">
        <f>VLOOKUP(мпф1[[#This Row],[Номенклатура]],[1]!Таблица213[[product_name]:[упаковка]],7,FALSE)</f>
        <v>978</v>
      </c>
      <c r="E3437" t="s">
        <v>98</v>
      </c>
      <c r="F3437" s="7">
        <v>2958.6865589656377</v>
      </c>
      <c r="G3437" t="str">
        <f>VLOOKUP(мпф1[[#This Row],[артикул]],[1]!Таблица213[[code]:[упаковка]],4,FALSE)</f>
        <v>ОХЛ</v>
      </c>
      <c r="H3437" t="str">
        <f>VLOOKUP(мпф1[[#This Row],[артикул]],[1]!Таблица213[[code]:[упаковка]],5,FALSE)</f>
        <v>тушка</v>
      </c>
      <c r="I3437" s="7" cm="1">
        <f t="array" ref="I3437">INDEX('[1]прайс ЗПП'!$A$1:$D$1080,MATCH(1,(мпф1[[#This Row],[артикул]]='[1]прайс ЗПП'!$B$1:$B$1080)*(мпф1[[#This Row],[Source.Name.1]]='[1]прайс ЗПП'!$A$1:$A$1080),0),4)</f>
        <v>646.4085593303173</v>
      </c>
      <c r="J3437" s="7">
        <f>мпф1[[#This Row],[цена]]*мпф1[[#This Row],[объем]]</f>
        <v>1912520.3160909517</v>
      </c>
      <c r="K3437" s="7">
        <v>1500</v>
      </c>
      <c r="L3437" t="s">
        <v>187</v>
      </c>
    </row>
    <row r="3438" spans="1:12" x14ac:dyDescent="0.35">
      <c r="A3438" t="s">
        <v>155</v>
      </c>
      <c r="B3438" t="s">
        <v>97</v>
      </c>
      <c r="C3438" t="s">
        <v>97</v>
      </c>
      <c r="D3438">
        <f>VLOOKUP(мпф1[[#This Row],[Номенклатура]],[1]!Таблица213[[product_name]:[упаковка]],7,FALSE)</f>
        <v>981</v>
      </c>
      <c r="E3438" t="s">
        <v>203</v>
      </c>
      <c r="F3438" s="7">
        <v>297.11659765356876</v>
      </c>
      <c r="G3438" t="str">
        <f>VLOOKUP(мпф1[[#This Row],[артикул]],[1]!Таблица213[[code]:[упаковка]],4,FALSE)</f>
        <v>ОХЛ</v>
      </c>
      <c r="H3438" t="str">
        <f>VLOOKUP(мпф1[[#This Row],[артикул]],[1]!Таблица213[[code]:[упаковка]],5,FALSE)</f>
        <v>крыло</v>
      </c>
      <c r="I3438" s="7" cm="1">
        <f t="array" ref="I3438">INDEX('[1]прайс ЗПП'!$A$1:$D$1080,MATCH(1,(мпф1[[#This Row],[артикул]]='[1]прайс ЗПП'!$B$1:$B$1080)*(мпф1[[#This Row],[Source.Name.1]]='[1]прайс ЗПП'!$A$1:$A$1080),0),4)</f>
        <v>646.29215999999997</v>
      </c>
      <c r="J3438" s="7">
        <f>мпф1[[#This Row],[цена]]*мпф1[[#This Row],[объем]]</f>
        <v>192024.12766937588</v>
      </c>
      <c r="K3438" s="7">
        <v>2000</v>
      </c>
      <c r="L3438" t="s">
        <v>187</v>
      </c>
    </row>
    <row r="3439" spans="1:12" x14ac:dyDescent="0.35">
      <c r="A3439" t="s">
        <v>155</v>
      </c>
      <c r="B3439" t="s">
        <v>97</v>
      </c>
      <c r="C3439" t="s">
        <v>97</v>
      </c>
      <c r="D3439">
        <f>VLOOKUP(мпф1[[#This Row],[Номенклатура]],[1]!Таблица213[[product_name]:[упаковка]],7,FALSE)</f>
        <v>982</v>
      </c>
      <c r="E3439" t="s">
        <v>100</v>
      </c>
      <c r="F3439" s="7">
        <v>2957.2079549881437</v>
      </c>
      <c r="G3439" t="str">
        <f>VLOOKUP(мпф1[[#This Row],[артикул]],[1]!Таблица213[[code]:[упаковка]],4,FALSE)</f>
        <v>ОХЛ</v>
      </c>
      <c r="H3439" t="str">
        <f>VLOOKUP(мпф1[[#This Row],[артикул]],[1]!Таблица213[[code]:[упаковка]],5,FALSE)</f>
        <v>филе</v>
      </c>
      <c r="I3439" s="7" cm="1">
        <f t="array" ref="I3439">INDEX('[1]прайс ЗПП'!$A$1:$D$1080,MATCH(1,(мпф1[[#This Row],[артикул]]='[1]прайс ЗПП'!$B$1:$B$1080)*(мпф1[[#This Row],[Source.Name.1]]='[1]прайс ЗПП'!$A$1:$A$1080),0),4)</f>
        <v>657.18411627285809</v>
      </c>
      <c r="J3439" s="7">
        <f>мпф1[[#This Row],[цена]]*мпф1[[#This Row],[объем]]</f>
        <v>1943430.096533949</v>
      </c>
      <c r="K3439" s="7">
        <v>504</v>
      </c>
      <c r="L3439" t="s">
        <v>187</v>
      </c>
    </row>
    <row r="3440" spans="1:12" x14ac:dyDescent="0.35">
      <c r="A3440" t="s">
        <v>155</v>
      </c>
      <c r="B3440" t="s">
        <v>97</v>
      </c>
      <c r="C3440" t="s">
        <v>97</v>
      </c>
      <c r="D3440">
        <f>VLOOKUP(мпф1[[#This Row],[Номенклатура]],[1]!Таблица213[[product_name]:[упаковка]],7,FALSE)</f>
        <v>978</v>
      </c>
      <c r="E3440" t="s">
        <v>98</v>
      </c>
      <c r="F3440" s="7">
        <v>2958.6865589656377</v>
      </c>
      <c r="G3440" t="str">
        <f>VLOOKUP(мпф1[[#This Row],[артикул]],[1]!Таблица213[[code]:[упаковка]],4,FALSE)</f>
        <v>ОХЛ</v>
      </c>
      <c r="H3440" t="str">
        <f>VLOOKUP(мпф1[[#This Row],[артикул]],[1]!Таблица213[[code]:[упаковка]],5,FALSE)</f>
        <v>тушка</v>
      </c>
      <c r="I3440" s="7" cm="1">
        <f t="array" ref="I3440">INDEX('[1]прайс ЗПП'!$A$1:$D$1080,MATCH(1,(мпф1[[#This Row],[артикул]]='[1]прайс ЗПП'!$B$1:$B$1080)*(мпф1[[#This Row],[Source.Name.1]]='[1]прайс ЗПП'!$A$1:$A$1080),0),4)</f>
        <v>646.4085593303173</v>
      </c>
      <c r="J3440" s="7">
        <f>мпф1[[#This Row],[цена]]*мпф1[[#This Row],[объем]]</f>
        <v>1912520.3160909517</v>
      </c>
      <c r="K3440" s="7">
        <v>493.2</v>
      </c>
      <c r="L3440" t="s">
        <v>187</v>
      </c>
    </row>
    <row r="3441" spans="1:12" x14ac:dyDescent="0.35">
      <c r="A3441" t="s">
        <v>155</v>
      </c>
      <c r="B3441" t="s">
        <v>97</v>
      </c>
      <c r="C3441" t="s">
        <v>97</v>
      </c>
      <c r="D3441">
        <f>VLOOKUP(мпф1[[#This Row],[Номенклатура]],[1]!Таблица213[[product_name]:[упаковка]],7,FALSE)</f>
        <v>984</v>
      </c>
      <c r="E3441" t="s">
        <v>101</v>
      </c>
      <c r="F3441" s="7">
        <v>486.16498780005082</v>
      </c>
      <c r="G3441" t="str">
        <f>VLOOKUP(мпф1[[#This Row],[артикул]],[1]!Таблица213[[code]:[упаковка]],4,FALSE)</f>
        <v>ОХЛ</v>
      </c>
      <c r="H3441" t="str">
        <f>VLOOKUP(мпф1[[#This Row],[артикул]],[1]!Таблица213[[code]:[упаковка]],5,FALSE)</f>
        <v>четвертина</v>
      </c>
      <c r="I3441" s="7" cm="1">
        <f t="array" ref="I3441">INDEX('[1]прайс ЗПП'!$A$1:$D$1080,MATCH(1,(мпф1[[#This Row],[артикул]]='[1]прайс ЗПП'!$B$1:$B$1080)*(мпф1[[#This Row],[Source.Name.1]]='[1]прайс ЗПП'!$A$1:$A$1080),0),4)</f>
        <v>601.83412651554579</v>
      </c>
      <c r="J3441" s="7">
        <f>мпф1[[#This Row],[цена]]*мпф1[[#This Row],[объем]]</f>
        <v>292590.68077508459</v>
      </c>
      <c r="K3441" s="7">
        <v>996</v>
      </c>
      <c r="L3441" t="s">
        <v>187</v>
      </c>
    </row>
    <row r="3442" spans="1:12" x14ac:dyDescent="0.35">
      <c r="A3442" t="s">
        <v>155</v>
      </c>
      <c r="B3442" t="s">
        <v>97</v>
      </c>
      <c r="C3442" t="s">
        <v>97</v>
      </c>
      <c r="D3442">
        <f>VLOOKUP(мпф1[[#This Row],[Номенклатура]],[1]!Таблица213[[product_name]:[упаковка]],7,FALSE)</f>
        <v>981</v>
      </c>
      <c r="E3442" t="s">
        <v>203</v>
      </c>
      <c r="F3442" s="7">
        <v>0</v>
      </c>
      <c r="G3442" t="str">
        <f>VLOOKUP(мпф1[[#This Row],[артикул]],[1]!Таблица213[[code]:[упаковка]],4,FALSE)</f>
        <v>ОХЛ</v>
      </c>
      <c r="H3442" t="str">
        <f>VLOOKUP(мпф1[[#This Row],[артикул]],[1]!Таблица213[[code]:[упаковка]],5,FALSE)</f>
        <v>крыло</v>
      </c>
      <c r="I3442" s="7" cm="1">
        <f t="array" ref="I3442">INDEX('[1]прайс ЗПП'!$A$1:$D$1080,MATCH(1,(мпф1[[#This Row],[артикул]]='[1]прайс ЗПП'!$B$1:$B$1080)*(мпф1[[#This Row],[Source.Name.1]]='[1]прайс ЗПП'!$A$1:$A$1080),0),4)</f>
        <v>646.29215999999997</v>
      </c>
      <c r="J3442" s="7">
        <f>мпф1[[#This Row],[цена]]*мпф1[[#This Row],[объем]]</f>
        <v>0</v>
      </c>
      <c r="K3442" s="7">
        <v>351.65199999999999</v>
      </c>
      <c r="L3442" t="s">
        <v>187</v>
      </c>
    </row>
    <row r="3443" spans="1:12" x14ac:dyDescent="0.35">
      <c r="A3443" t="s">
        <v>155</v>
      </c>
      <c r="B3443" t="s">
        <v>97</v>
      </c>
      <c r="C3443" t="s">
        <v>97</v>
      </c>
      <c r="D3443">
        <f>VLOOKUP(мпф1[[#This Row],[Номенклатура]],[1]!Таблица213[[product_name]:[упаковка]],7,FALSE)</f>
        <v>982</v>
      </c>
      <c r="E3443" t="s">
        <v>100</v>
      </c>
      <c r="F3443" s="7">
        <v>1971.4719699920956</v>
      </c>
      <c r="G3443" t="str">
        <f>VLOOKUP(мпф1[[#This Row],[артикул]],[1]!Таблица213[[code]:[упаковка]],4,FALSE)</f>
        <v>ОХЛ</v>
      </c>
      <c r="H3443" t="str">
        <f>VLOOKUP(мпф1[[#This Row],[артикул]],[1]!Таблица213[[code]:[упаковка]],5,FALSE)</f>
        <v>филе</v>
      </c>
      <c r="I3443" s="7" cm="1">
        <f t="array" ref="I3443">INDEX('[1]прайс ЗПП'!$A$1:$D$1080,MATCH(1,(мпф1[[#This Row],[артикул]]='[1]прайс ЗПП'!$B$1:$B$1080)*(мпф1[[#This Row],[Source.Name.1]]='[1]прайс ЗПП'!$A$1:$A$1080),0),4)</f>
        <v>657.18411627285809</v>
      </c>
      <c r="J3443" s="7">
        <f>мпф1[[#This Row],[цена]]*мпф1[[#This Row],[объем]]</f>
        <v>1295620.0643559659</v>
      </c>
      <c r="K3443" s="7">
        <v>493.2</v>
      </c>
      <c r="L3443" t="s">
        <v>187</v>
      </c>
    </row>
    <row r="3444" spans="1:12" x14ac:dyDescent="0.35">
      <c r="A3444" t="s">
        <v>155</v>
      </c>
      <c r="B3444" t="s">
        <v>97</v>
      </c>
      <c r="C3444" t="s">
        <v>97</v>
      </c>
      <c r="D3444">
        <f>VLOOKUP(мпф1[[#This Row],[Номенклатура]],[1]!Таблица213[[product_name]:[упаковка]],7,FALSE)</f>
        <v>983</v>
      </c>
      <c r="E3444" t="s">
        <v>181</v>
      </c>
      <c r="F3444" s="7">
        <v>4924.3998593333872</v>
      </c>
      <c r="G3444" t="str">
        <f>VLOOKUP(мпф1[[#This Row],[артикул]],[1]!Таблица213[[code]:[упаковка]],4,FALSE)</f>
        <v>ОХЛ</v>
      </c>
      <c r="H3444" t="str">
        <f>VLOOKUP(мпф1[[#This Row],[артикул]],[1]!Таблица213[[code]:[упаковка]],5,FALSE)</f>
        <v>грудка</v>
      </c>
      <c r="I3444" s="7" cm="1">
        <f t="array" ref="I3444">INDEX('[1]прайс ЗПП'!$A$1:$D$1080,MATCH(1,(мпф1[[#This Row],[артикул]]='[1]прайс ЗПП'!$B$1:$B$1080)*(мпф1[[#This Row],[Source.Name.1]]='[1]прайс ЗПП'!$A$1:$A$1080),0),4)</f>
        <v>743.15970009917328</v>
      </c>
      <c r="J3444" s="7">
        <f>мпф1[[#This Row],[цена]]*мпф1[[#This Row],[объем]]</f>
        <v>3659615.522630611</v>
      </c>
      <c r="K3444" s="7">
        <v>2000</v>
      </c>
      <c r="L3444" t="s">
        <v>187</v>
      </c>
    </row>
    <row r="3445" spans="1:12" x14ac:dyDescent="0.35">
      <c r="A3445" t="s">
        <v>155</v>
      </c>
      <c r="B3445" t="s">
        <v>97</v>
      </c>
      <c r="C3445" t="s">
        <v>97</v>
      </c>
      <c r="D3445">
        <f>VLOOKUP(мпф1[[#This Row],[Номенклатура]],[1]!Таблица213[[product_name]:[упаковка]],7,FALSE)</f>
        <v>978</v>
      </c>
      <c r="E3445" t="s">
        <v>98</v>
      </c>
      <c r="F3445" s="7">
        <v>19710.283887988477</v>
      </c>
      <c r="G3445" t="str">
        <f>VLOOKUP(мпф1[[#This Row],[артикул]],[1]!Таблица213[[code]:[упаковка]],4,FALSE)</f>
        <v>ОХЛ</v>
      </c>
      <c r="H3445" t="str">
        <f>VLOOKUP(мпф1[[#This Row],[артикул]],[1]!Таблица213[[code]:[упаковка]],5,FALSE)</f>
        <v>тушка</v>
      </c>
      <c r="I3445" s="7" cm="1">
        <f t="array" ref="I3445">INDEX('[1]прайс ЗПП'!$A$1:$D$1080,MATCH(1,(мпф1[[#This Row],[артикул]]='[1]прайс ЗПП'!$B$1:$B$1080)*(мпф1[[#This Row],[Source.Name.1]]='[1]прайс ЗПП'!$A$1:$A$1080),0),4)</f>
        <v>646.4085593303173</v>
      </c>
      <c r="J3445" s="7">
        <f>мпф1[[#This Row],[цена]]*мпф1[[#This Row],[объем]]</f>
        <v>12740896.212026196</v>
      </c>
      <c r="K3445" s="7">
        <v>504</v>
      </c>
      <c r="L3445" t="s">
        <v>187</v>
      </c>
    </row>
    <row r="3446" spans="1:12" x14ac:dyDescent="0.35">
      <c r="A3446" t="s">
        <v>155</v>
      </c>
      <c r="B3446" t="s">
        <v>97</v>
      </c>
      <c r="C3446" t="s">
        <v>97</v>
      </c>
      <c r="D3446">
        <f>VLOOKUP(мпф1[[#This Row],[Номенклатура]],[1]!Таблица213[[product_name]:[упаковка]],7,FALSE)</f>
        <v>982</v>
      </c>
      <c r="E3446" t="s">
        <v>100</v>
      </c>
      <c r="F3446" s="7">
        <v>4928.6799249802398</v>
      </c>
      <c r="G3446" t="str">
        <f>VLOOKUP(мпф1[[#This Row],[артикул]],[1]!Таблица213[[code]:[упаковка]],4,FALSE)</f>
        <v>ОХЛ</v>
      </c>
      <c r="H3446" t="str">
        <f>VLOOKUP(мпф1[[#This Row],[артикул]],[1]!Таблица213[[code]:[упаковка]],5,FALSE)</f>
        <v>филе</v>
      </c>
      <c r="I3446" s="7" cm="1">
        <f t="array" ref="I3446">INDEX('[1]прайс ЗПП'!$A$1:$D$1080,MATCH(1,(мпф1[[#This Row],[артикул]]='[1]прайс ЗПП'!$B$1:$B$1080)*(мпф1[[#This Row],[Source.Name.1]]='[1]прайс ЗПП'!$A$1:$A$1080),0),4)</f>
        <v>657.18411627285809</v>
      </c>
      <c r="J3446" s="7">
        <f>мпф1[[#This Row],[цена]]*мпф1[[#This Row],[объем]]</f>
        <v>3239050.1608899152</v>
      </c>
      <c r="K3446" s="7">
        <v>3493.5</v>
      </c>
      <c r="L3446" t="s">
        <v>187</v>
      </c>
    </row>
    <row r="3447" spans="1:12" x14ac:dyDescent="0.35">
      <c r="A3447" t="s">
        <v>155</v>
      </c>
      <c r="B3447" t="s">
        <v>97</v>
      </c>
      <c r="C3447" t="s">
        <v>97</v>
      </c>
      <c r="D3447">
        <f>VLOOKUP(мпф1[[#This Row],[Номенклатура]],[1]!Таблица213[[product_name]:[упаковка]],7,FALSE)</f>
        <v>984</v>
      </c>
      <c r="E3447" t="s">
        <v>101</v>
      </c>
      <c r="F3447" s="7">
        <v>6900.8419101618319</v>
      </c>
      <c r="G3447" t="str">
        <f>VLOOKUP(мпф1[[#This Row],[артикул]],[1]!Таблица213[[code]:[упаковка]],4,FALSE)</f>
        <v>ОХЛ</v>
      </c>
      <c r="H3447" t="str">
        <f>VLOOKUP(мпф1[[#This Row],[артикул]],[1]!Таблица213[[code]:[упаковка]],5,FALSE)</f>
        <v>четвертина</v>
      </c>
      <c r="I3447" s="7" cm="1">
        <f t="array" ref="I3447">INDEX('[1]прайс ЗПП'!$A$1:$D$1080,MATCH(1,(мпф1[[#This Row],[артикул]]='[1]прайс ЗПП'!$B$1:$B$1080)*(мпф1[[#This Row],[Source.Name.1]]='[1]прайс ЗПП'!$A$1:$A$1080),0),4)</f>
        <v>601.83412651554579</v>
      </c>
      <c r="J3447" s="7">
        <f>мпф1[[#This Row],[цена]]*мпф1[[#This Row],[объем]]</f>
        <v>4153162.1632241164</v>
      </c>
      <c r="K3447" s="7">
        <v>500</v>
      </c>
      <c r="L3447" t="s">
        <v>187</v>
      </c>
    </row>
    <row r="3448" spans="1:12" x14ac:dyDescent="0.35">
      <c r="A3448" t="s">
        <v>155</v>
      </c>
      <c r="B3448" t="s">
        <v>97</v>
      </c>
      <c r="C3448" t="s">
        <v>97</v>
      </c>
      <c r="D3448">
        <f>VLOOKUP(мпф1[[#This Row],[Номенклатура]],[1]!Таблица213[[product_name]:[упаковка]],7,FALSE)</f>
        <v>978</v>
      </c>
      <c r="E3448" t="s">
        <v>98</v>
      </c>
      <c r="F3448" s="7">
        <v>986.2288529885459</v>
      </c>
      <c r="G3448" t="str">
        <f>VLOOKUP(мпф1[[#This Row],[артикул]],[1]!Таблица213[[code]:[упаковка]],4,FALSE)</f>
        <v>ОХЛ</v>
      </c>
      <c r="H3448" t="str">
        <f>VLOOKUP(мпф1[[#This Row],[артикул]],[1]!Таблица213[[code]:[упаковка]],5,FALSE)</f>
        <v>тушка</v>
      </c>
      <c r="I3448" s="7" cm="1">
        <f t="array" ref="I3448">INDEX('[1]прайс ЗПП'!$A$1:$D$1080,MATCH(1,(мпф1[[#This Row],[артикул]]='[1]прайс ЗПП'!$B$1:$B$1080)*(мпф1[[#This Row],[Source.Name.1]]='[1]прайс ЗПП'!$A$1:$A$1080),0),4)</f>
        <v>646.4085593303173</v>
      </c>
      <c r="J3448" s="7">
        <f>мпф1[[#This Row],[цена]]*мпф1[[#This Row],[объем]]</f>
        <v>637506.77203031722</v>
      </c>
      <c r="K3448" s="7">
        <v>1000</v>
      </c>
      <c r="L3448" t="s">
        <v>187</v>
      </c>
    </row>
    <row r="3449" spans="1:12" x14ac:dyDescent="0.35">
      <c r="A3449" t="s">
        <v>155</v>
      </c>
      <c r="B3449" t="s">
        <v>97</v>
      </c>
      <c r="C3449" t="s">
        <v>97</v>
      </c>
      <c r="D3449">
        <f>VLOOKUP(мпф1[[#This Row],[Номенклатура]],[1]!Таблица213[[product_name]:[упаковка]],7,FALSE)</f>
        <v>978</v>
      </c>
      <c r="E3449" t="s">
        <v>98</v>
      </c>
      <c r="F3449" s="7">
        <v>4931.144264942729</v>
      </c>
      <c r="G3449" t="str">
        <f>VLOOKUP(мпф1[[#This Row],[артикул]],[1]!Таблица213[[code]:[упаковка]],4,FALSE)</f>
        <v>ОХЛ</v>
      </c>
      <c r="H3449" t="str">
        <f>VLOOKUP(мпф1[[#This Row],[артикул]],[1]!Таблица213[[code]:[упаковка]],5,FALSE)</f>
        <v>тушка</v>
      </c>
      <c r="I3449" s="7" cm="1">
        <f t="array" ref="I3449">INDEX('[1]прайс ЗПП'!$A$1:$D$1080,MATCH(1,(мпф1[[#This Row],[артикул]]='[1]прайс ЗПП'!$B$1:$B$1080)*(мпф1[[#This Row],[Source.Name.1]]='[1]прайс ЗПП'!$A$1:$A$1080),0),4)</f>
        <v>646.4085593303173</v>
      </c>
      <c r="J3449" s="7">
        <f>мпф1[[#This Row],[цена]]*мпф1[[#This Row],[объем]]</f>
        <v>3187533.8601515861</v>
      </c>
      <c r="K3449" s="7">
        <v>2000.1999999999998</v>
      </c>
      <c r="L3449" t="s">
        <v>187</v>
      </c>
    </row>
    <row r="3450" spans="1:12" x14ac:dyDescent="0.35">
      <c r="A3450" t="s">
        <v>155</v>
      </c>
      <c r="B3450" t="s">
        <v>97</v>
      </c>
      <c r="C3450" t="s">
        <v>97</v>
      </c>
      <c r="D3450">
        <f>VLOOKUP(мпф1[[#This Row],[Номенклатура]],[1]!Таблица213[[product_name]:[упаковка]],7,FALSE)</f>
        <v>982</v>
      </c>
      <c r="E3450" t="s">
        <v>100</v>
      </c>
      <c r="F3450" s="7">
        <v>5914.4159099762874</v>
      </c>
      <c r="G3450" t="str">
        <f>VLOOKUP(мпф1[[#This Row],[артикул]],[1]!Таблица213[[code]:[упаковка]],4,FALSE)</f>
        <v>ОХЛ</v>
      </c>
      <c r="H3450" t="str">
        <f>VLOOKUP(мпф1[[#This Row],[артикул]],[1]!Таблица213[[code]:[упаковка]],5,FALSE)</f>
        <v>филе</v>
      </c>
      <c r="I3450" s="7" cm="1">
        <f t="array" ref="I3450">INDEX('[1]прайс ЗПП'!$A$1:$D$1080,MATCH(1,(мпф1[[#This Row],[артикул]]='[1]прайс ЗПП'!$B$1:$B$1080)*(мпф1[[#This Row],[Source.Name.1]]='[1]прайс ЗПП'!$A$1:$A$1080),0),4)</f>
        <v>657.18411627285809</v>
      </c>
      <c r="J3450" s="7">
        <f>мпф1[[#This Row],[цена]]*мпф1[[#This Row],[объем]]</f>
        <v>3886860.193067898</v>
      </c>
      <c r="K3450" s="7">
        <v>351.65199999999999</v>
      </c>
      <c r="L3450" t="s">
        <v>187</v>
      </c>
    </row>
    <row r="3451" spans="1:12" x14ac:dyDescent="0.35">
      <c r="A3451" t="s">
        <v>155</v>
      </c>
      <c r="B3451" t="s">
        <v>97</v>
      </c>
      <c r="C3451" t="s">
        <v>97</v>
      </c>
      <c r="D3451">
        <f>VLOOKUP(мпф1[[#This Row],[Номенклатура]],[1]!Таблица213[[product_name]:[упаковка]],7,FALSE)</f>
        <v>978</v>
      </c>
      <c r="E3451" t="s">
        <v>98</v>
      </c>
      <c r="F3451" s="7">
        <v>8876.0596768969135</v>
      </c>
      <c r="G3451" t="str">
        <f>VLOOKUP(мпф1[[#This Row],[артикул]],[1]!Таблица213[[code]:[упаковка]],4,FALSE)</f>
        <v>ОХЛ</v>
      </c>
      <c r="H3451" t="str">
        <f>VLOOKUP(мпф1[[#This Row],[артикул]],[1]!Таблица213[[code]:[упаковка]],5,FALSE)</f>
        <v>тушка</v>
      </c>
      <c r="I3451" s="7" cm="1">
        <f t="array" ref="I3451">INDEX('[1]прайс ЗПП'!$A$1:$D$1080,MATCH(1,(мпф1[[#This Row],[артикул]]='[1]прайс ЗПП'!$B$1:$B$1080)*(мпф1[[#This Row],[Source.Name.1]]='[1]прайс ЗПП'!$A$1:$A$1080),0),4)</f>
        <v>646.4085593303173</v>
      </c>
      <c r="J3451" s="7">
        <f>мпф1[[#This Row],[цена]]*мпф1[[#This Row],[объем]]</f>
        <v>5737560.948272856</v>
      </c>
      <c r="K3451" s="7">
        <v>493.2</v>
      </c>
      <c r="L3451" t="s">
        <v>187</v>
      </c>
    </row>
    <row r="3452" spans="1:12" x14ac:dyDescent="0.35">
      <c r="A3452" t="s">
        <v>155</v>
      </c>
      <c r="B3452" t="s">
        <v>97</v>
      </c>
      <c r="C3452" t="s">
        <v>97</v>
      </c>
      <c r="D3452">
        <f>VLOOKUP(мпф1[[#This Row],[Номенклатура]],[1]!Таблица213[[product_name]:[упаковка]],7,FALSE)</f>
        <v>982</v>
      </c>
      <c r="E3452" t="s">
        <v>100</v>
      </c>
      <c r="F3452" s="7">
        <v>2957.2079549881437</v>
      </c>
      <c r="G3452" t="str">
        <f>VLOOKUP(мпф1[[#This Row],[артикул]],[1]!Таблица213[[code]:[упаковка]],4,FALSE)</f>
        <v>ОХЛ</v>
      </c>
      <c r="H3452" t="str">
        <f>VLOOKUP(мпф1[[#This Row],[артикул]],[1]!Таблица213[[code]:[упаковка]],5,FALSE)</f>
        <v>филе</v>
      </c>
      <c r="I3452" s="7" cm="1">
        <f t="array" ref="I3452">INDEX('[1]прайс ЗПП'!$A$1:$D$1080,MATCH(1,(мпф1[[#This Row],[артикул]]='[1]прайс ЗПП'!$B$1:$B$1080)*(мпф1[[#This Row],[Source.Name.1]]='[1]прайс ЗПП'!$A$1:$A$1080),0),4)</f>
        <v>657.18411627285809</v>
      </c>
      <c r="J3452" s="7">
        <f>мпф1[[#This Row],[цена]]*мпф1[[#This Row],[объем]]</f>
        <v>1943430.096533949</v>
      </c>
      <c r="K3452" s="7">
        <v>2000</v>
      </c>
      <c r="L3452" t="s">
        <v>187</v>
      </c>
    </row>
    <row r="3453" spans="1:12" x14ac:dyDescent="0.35">
      <c r="A3453" t="s">
        <v>155</v>
      </c>
      <c r="B3453" t="s">
        <v>97</v>
      </c>
      <c r="C3453" t="s">
        <v>97</v>
      </c>
      <c r="D3453">
        <f>VLOOKUP(мпф1[[#This Row],[Номенклатура]],[1]!Таблица213[[product_name]:[упаковка]],7,FALSE)</f>
        <v>982</v>
      </c>
      <c r="E3453" t="s">
        <v>100</v>
      </c>
      <c r="F3453" s="7">
        <v>19714.719699920959</v>
      </c>
      <c r="G3453" t="str">
        <f>VLOOKUP(мпф1[[#This Row],[артикул]],[1]!Таблица213[[code]:[упаковка]],4,FALSE)</f>
        <v>ОХЛ</v>
      </c>
      <c r="H3453" t="str">
        <f>VLOOKUP(мпф1[[#This Row],[артикул]],[1]!Таблица213[[code]:[упаковка]],5,FALSE)</f>
        <v>филе</v>
      </c>
      <c r="I3453" s="7" cm="1">
        <f t="array" ref="I3453">INDEX('[1]прайс ЗПП'!$A$1:$D$1080,MATCH(1,(мпф1[[#This Row],[артикул]]='[1]прайс ЗПП'!$B$1:$B$1080)*(мпф1[[#This Row],[Source.Name.1]]='[1]прайс ЗПП'!$A$1:$A$1080),0),4)</f>
        <v>657.18411627285809</v>
      </c>
      <c r="J3453" s="7">
        <f>мпф1[[#This Row],[цена]]*мпф1[[#This Row],[объем]]</f>
        <v>12956200.643559661</v>
      </c>
      <c r="K3453" s="7">
        <v>2000</v>
      </c>
      <c r="L3453" t="s">
        <v>187</v>
      </c>
    </row>
    <row r="3454" spans="1:12" x14ac:dyDescent="0.35">
      <c r="A3454" t="s">
        <v>155</v>
      </c>
      <c r="B3454" t="s">
        <v>97</v>
      </c>
      <c r="C3454" t="s">
        <v>97</v>
      </c>
      <c r="D3454">
        <f>VLOOKUP(мпф1[[#This Row],[Номенклатура]],[1]!Таблица213[[product_name]:[упаковка]],7,FALSE)</f>
        <v>984</v>
      </c>
      <c r="E3454" t="s">
        <v>101</v>
      </c>
      <c r="F3454" s="7">
        <v>9858.3455859454752</v>
      </c>
      <c r="G3454" t="str">
        <f>VLOOKUP(мпф1[[#This Row],[артикул]],[1]!Таблица213[[code]:[упаковка]],4,FALSE)</f>
        <v>ОХЛ</v>
      </c>
      <c r="H3454" t="str">
        <f>VLOOKUP(мпф1[[#This Row],[артикул]],[1]!Таблица213[[code]:[упаковка]],5,FALSE)</f>
        <v>четвертина</v>
      </c>
      <c r="I3454" s="7" cm="1">
        <f t="array" ref="I3454">INDEX('[1]прайс ЗПП'!$A$1:$D$1080,MATCH(1,(мпф1[[#This Row],[артикул]]='[1]прайс ЗПП'!$B$1:$B$1080)*(мпф1[[#This Row],[Source.Name.1]]='[1]прайс ЗПП'!$A$1:$A$1080),0),4)</f>
        <v>601.83412651554579</v>
      </c>
      <c r="J3454" s="7">
        <f>мпф1[[#This Row],[цена]]*мпф1[[#This Row],[объем]]</f>
        <v>5933088.8046058817</v>
      </c>
      <c r="K3454" s="7">
        <v>205.5</v>
      </c>
      <c r="L3454" t="s">
        <v>187</v>
      </c>
    </row>
    <row r="3455" spans="1:12" x14ac:dyDescent="0.35">
      <c r="A3455" t="s">
        <v>155</v>
      </c>
      <c r="B3455" t="s">
        <v>97</v>
      </c>
      <c r="C3455" t="s">
        <v>97</v>
      </c>
      <c r="D3455">
        <f>VLOOKUP(мпф1[[#This Row],[Номенклатура]],[1]!Таблица213[[product_name]:[упаковка]],7,FALSE)</f>
        <v>1614</v>
      </c>
      <c r="E3455" t="s">
        <v>205</v>
      </c>
      <c r="F3455" s="7">
        <v>19718.662643860942</v>
      </c>
      <c r="G3455" t="str">
        <f>VLOOKUP(мпф1[[#This Row],[артикул]],[1]!Таблица213[[code]:[упаковка]],4,FALSE)</f>
        <v>ОХЛ</v>
      </c>
      <c r="H3455" t="str">
        <f>VLOOKUP(мпф1[[#This Row],[артикул]],[1]!Таблица213[[code]:[упаковка]],5,FALSE)</f>
        <v>бедро</v>
      </c>
      <c r="I3455" s="7" cm="1">
        <f t="array" ref="I3455">INDEX('[1]прайс ЗПП'!$A$1:$D$1080,MATCH(1,(мпф1[[#This Row],[артикул]]='[1]прайс ЗПП'!$B$1:$B$1080)*(мпф1[[#This Row],[Source.Name.1]]='[1]прайс ЗПП'!$A$1:$A$1080),0),4)</f>
        <v>519.45220438588228</v>
      </c>
      <c r="J3455" s="7">
        <f>мпф1[[#This Row],[цена]]*мпф1[[#This Row],[объем]]</f>
        <v>10242902.777895115</v>
      </c>
      <c r="K3455" s="7">
        <v>797.5</v>
      </c>
      <c r="L3455" t="s">
        <v>187</v>
      </c>
    </row>
    <row r="3456" spans="1:12" x14ac:dyDescent="0.35">
      <c r="A3456" t="s">
        <v>155</v>
      </c>
      <c r="B3456" t="s">
        <v>97</v>
      </c>
      <c r="C3456" t="s">
        <v>97</v>
      </c>
      <c r="D3456">
        <f>VLOOKUP(мпф1[[#This Row],[Номенклатура]],[1]!Таблица213[[product_name]:[упаковка]],7,FALSE)</f>
        <v>978</v>
      </c>
      <c r="E3456" t="s">
        <v>98</v>
      </c>
      <c r="F3456" s="7">
        <v>19710.283887988477</v>
      </c>
      <c r="G3456" t="str">
        <f>VLOOKUP(мпф1[[#This Row],[артикул]],[1]!Таблица213[[code]:[упаковка]],4,FALSE)</f>
        <v>ОХЛ</v>
      </c>
      <c r="H3456" t="str">
        <f>VLOOKUP(мпф1[[#This Row],[артикул]],[1]!Таблица213[[code]:[упаковка]],5,FALSE)</f>
        <v>тушка</v>
      </c>
      <c r="I3456" s="7" cm="1">
        <f t="array" ref="I3456">INDEX('[1]прайс ЗПП'!$A$1:$D$1080,MATCH(1,(мпф1[[#This Row],[артикул]]='[1]прайс ЗПП'!$B$1:$B$1080)*(мпф1[[#This Row],[Source.Name.1]]='[1]прайс ЗПП'!$A$1:$A$1080),0),4)</f>
        <v>646.4085593303173</v>
      </c>
      <c r="J3456" s="7">
        <f>мпф1[[#This Row],[цена]]*мпф1[[#This Row],[объем]]</f>
        <v>12740896.212026196</v>
      </c>
      <c r="K3456" s="7">
        <v>2000.1999999999998</v>
      </c>
      <c r="L3456" t="s">
        <v>187</v>
      </c>
    </row>
    <row r="3457" spans="1:12" x14ac:dyDescent="0.35">
      <c r="A3457" t="s">
        <v>155</v>
      </c>
      <c r="B3457" t="s">
        <v>97</v>
      </c>
      <c r="C3457" t="s">
        <v>97</v>
      </c>
      <c r="D3457">
        <f>VLOOKUP(мпф1[[#This Row],[Номенклатура]],[1]!Таблица213[[product_name]:[упаковка]],7,FALSE)</f>
        <v>984</v>
      </c>
      <c r="E3457" t="s">
        <v>101</v>
      </c>
      <c r="F3457" s="7">
        <v>1971.6691171890948</v>
      </c>
      <c r="G3457" t="str">
        <f>VLOOKUP(мпф1[[#This Row],[артикул]],[1]!Таблица213[[code]:[упаковка]],4,FALSE)</f>
        <v>ОХЛ</v>
      </c>
      <c r="H3457" t="str">
        <f>VLOOKUP(мпф1[[#This Row],[артикул]],[1]!Таблица213[[code]:[упаковка]],5,FALSE)</f>
        <v>четвертина</v>
      </c>
      <c r="I3457" s="7" cm="1">
        <f t="array" ref="I3457">INDEX('[1]прайс ЗПП'!$A$1:$D$1080,MATCH(1,(мпф1[[#This Row],[артикул]]='[1]прайс ЗПП'!$B$1:$B$1080)*(мпф1[[#This Row],[Source.Name.1]]='[1]прайс ЗПП'!$A$1:$A$1080),0),4)</f>
        <v>601.83412651554579</v>
      </c>
      <c r="J3457" s="7">
        <f>мпф1[[#This Row],[цена]]*мпф1[[#This Row],[объем]]</f>
        <v>1186617.7609211761</v>
      </c>
      <c r="K3457" s="7">
        <v>2000</v>
      </c>
      <c r="L3457" t="s">
        <v>187</v>
      </c>
    </row>
    <row r="3458" spans="1:12" x14ac:dyDescent="0.35">
      <c r="A3458" t="s">
        <v>155</v>
      </c>
      <c r="B3458" t="s">
        <v>97</v>
      </c>
      <c r="C3458" t="s">
        <v>97</v>
      </c>
      <c r="D3458">
        <f>VLOOKUP(мпф1[[#This Row],[Номенклатура]],[1]!Таблица213[[product_name]:[упаковка]],7,FALSE)</f>
        <v>978</v>
      </c>
      <c r="E3458" t="s">
        <v>98</v>
      </c>
      <c r="F3458" s="7">
        <v>4931.144264942729</v>
      </c>
      <c r="G3458" t="str">
        <f>VLOOKUP(мпф1[[#This Row],[артикул]],[1]!Таблица213[[code]:[упаковка]],4,FALSE)</f>
        <v>ОХЛ</v>
      </c>
      <c r="H3458" t="str">
        <f>VLOOKUP(мпф1[[#This Row],[артикул]],[1]!Таблица213[[code]:[упаковка]],5,FALSE)</f>
        <v>тушка</v>
      </c>
      <c r="I3458" s="7" cm="1">
        <f t="array" ref="I3458">INDEX('[1]прайс ЗПП'!$A$1:$D$1080,MATCH(1,(мпф1[[#This Row],[артикул]]='[1]прайс ЗПП'!$B$1:$B$1080)*(мпф1[[#This Row],[Source.Name.1]]='[1]прайс ЗПП'!$A$1:$A$1080),0),4)</f>
        <v>646.4085593303173</v>
      </c>
      <c r="J3458" s="7">
        <f>мпф1[[#This Row],[цена]]*мпф1[[#This Row],[объем]]</f>
        <v>3187533.8601515861</v>
      </c>
      <c r="K3458" s="7">
        <v>6000.5999999999995</v>
      </c>
      <c r="L3458" t="s">
        <v>187</v>
      </c>
    </row>
    <row r="3459" spans="1:12" x14ac:dyDescent="0.35">
      <c r="A3459" t="s">
        <v>155</v>
      </c>
      <c r="B3459" t="s">
        <v>97</v>
      </c>
      <c r="C3459" t="s">
        <v>97</v>
      </c>
      <c r="D3459">
        <f>VLOOKUP(мпф1[[#This Row],[Номенклатура]],[1]!Таблица213[[product_name]:[упаковка]],7,FALSE)</f>
        <v>1615</v>
      </c>
      <c r="E3459" t="s">
        <v>204</v>
      </c>
      <c r="F3459" s="7">
        <v>1975.41491393208</v>
      </c>
      <c r="G3459" t="str">
        <f>VLOOKUP(мпф1[[#This Row],[артикул]],[1]!Таблица213[[code]:[упаковка]],4,FALSE)</f>
        <v>ОХЛ</v>
      </c>
      <c r="H3459" t="str">
        <f>VLOOKUP(мпф1[[#This Row],[артикул]],[1]!Таблица213[[code]:[упаковка]],5,FALSE)</f>
        <v>голень</v>
      </c>
      <c r="I3459" s="7" cm="1">
        <f t="array" ref="I3459">INDEX('[1]прайс ЗПП'!$A$1:$D$1080,MATCH(1,(мпф1[[#This Row],[артикул]]='[1]прайс ЗПП'!$B$1:$B$1080)*(мпф1[[#This Row],[Source.Name.1]]='[1]прайс ЗПП'!$A$1:$A$1080),0),4)</f>
        <v>519.45220438588228</v>
      </c>
      <c r="J3459" s="7">
        <f>мпф1[[#This Row],[цена]]*мпф1[[#This Row],[объем]]</f>
        <v>1026133.6316187669</v>
      </c>
      <c r="K3459" s="7">
        <v>2788.098</v>
      </c>
      <c r="L3459" t="s">
        <v>187</v>
      </c>
    </row>
    <row r="3460" spans="1:12" x14ac:dyDescent="0.35">
      <c r="A3460" t="s">
        <v>155</v>
      </c>
      <c r="B3460" t="s">
        <v>97</v>
      </c>
      <c r="C3460" t="s">
        <v>97</v>
      </c>
      <c r="D3460">
        <f>VLOOKUP(мпф1[[#This Row],[Номенклатура]],[1]!Таблица213[[product_name]:[упаковка]],7,FALSE)</f>
        <v>982</v>
      </c>
      <c r="E3460" t="s">
        <v>100</v>
      </c>
      <c r="F3460" s="7">
        <v>2957.2079549881437</v>
      </c>
      <c r="G3460" t="str">
        <f>VLOOKUP(мпф1[[#This Row],[артикул]],[1]!Таблица213[[code]:[упаковка]],4,FALSE)</f>
        <v>ОХЛ</v>
      </c>
      <c r="H3460" t="str">
        <f>VLOOKUP(мпф1[[#This Row],[артикул]],[1]!Таблица213[[code]:[упаковка]],5,FALSE)</f>
        <v>филе</v>
      </c>
      <c r="I3460" s="7" cm="1">
        <f t="array" ref="I3460">INDEX('[1]прайс ЗПП'!$A$1:$D$1080,MATCH(1,(мпф1[[#This Row],[артикул]]='[1]прайс ЗПП'!$B$1:$B$1080)*(мпф1[[#This Row],[Source.Name.1]]='[1]прайс ЗПП'!$A$1:$A$1080),0),4)</f>
        <v>657.18411627285809</v>
      </c>
      <c r="J3460" s="7">
        <f>мпф1[[#This Row],[цена]]*мпф1[[#This Row],[объем]]</f>
        <v>1943430.096533949</v>
      </c>
      <c r="K3460" s="7">
        <v>20002</v>
      </c>
      <c r="L3460" t="s">
        <v>187</v>
      </c>
    </row>
    <row r="3461" spans="1:12" x14ac:dyDescent="0.35">
      <c r="A3461" t="s">
        <v>155</v>
      </c>
      <c r="B3461" t="s">
        <v>97</v>
      </c>
      <c r="C3461" t="s">
        <v>97</v>
      </c>
      <c r="D3461">
        <f>VLOOKUP(мпф1[[#This Row],[Номенклатура]],[1]!Таблица213[[product_name]:[упаковка]],7,FALSE)</f>
        <v>1614</v>
      </c>
      <c r="E3461" t="s">
        <v>205</v>
      </c>
      <c r="F3461" s="7">
        <v>496.81093643800813</v>
      </c>
      <c r="G3461" t="str">
        <f>VLOOKUP(мпф1[[#This Row],[артикул]],[1]!Таблица213[[code]:[упаковка]],4,FALSE)</f>
        <v>ОХЛ</v>
      </c>
      <c r="H3461" t="str">
        <f>VLOOKUP(мпф1[[#This Row],[артикул]],[1]!Таблица213[[code]:[упаковка]],5,FALSE)</f>
        <v>бедро</v>
      </c>
      <c r="I3461" s="7" cm="1">
        <f t="array" ref="I3461">INDEX('[1]прайс ЗПП'!$A$1:$D$1080,MATCH(1,(мпф1[[#This Row],[артикул]]='[1]прайс ЗПП'!$B$1:$B$1080)*(мпф1[[#This Row],[Source.Name.1]]='[1]прайс ЗПП'!$A$1:$A$1080),0),4)</f>
        <v>519.45220438588228</v>
      </c>
      <c r="J3461" s="7">
        <f>мпф1[[#This Row],[цена]]*мпф1[[#This Row],[объем]]</f>
        <v>258069.53609573777</v>
      </c>
      <c r="K3461" s="7">
        <v>20000</v>
      </c>
      <c r="L3461" t="s">
        <v>187</v>
      </c>
    </row>
    <row r="3462" spans="1:12" x14ac:dyDescent="0.35">
      <c r="A3462" t="s">
        <v>155</v>
      </c>
      <c r="B3462" t="s">
        <v>97</v>
      </c>
      <c r="C3462" t="s">
        <v>97</v>
      </c>
      <c r="D3462">
        <f>VLOOKUP(мпф1[[#This Row],[Номенклатура]],[1]!Таблица213[[product_name]:[упаковка]],7,FALSE)</f>
        <v>984</v>
      </c>
      <c r="E3462" t="s">
        <v>101</v>
      </c>
      <c r="F3462" s="7">
        <v>486.16498780005082</v>
      </c>
      <c r="G3462" t="str">
        <f>VLOOKUP(мпф1[[#This Row],[артикул]],[1]!Таблица213[[code]:[упаковка]],4,FALSE)</f>
        <v>ОХЛ</v>
      </c>
      <c r="H3462" t="str">
        <f>VLOOKUP(мпф1[[#This Row],[артикул]],[1]!Таблица213[[code]:[упаковка]],5,FALSE)</f>
        <v>четвертина</v>
      </c>
      <c r="I3462" s="7" cm="1">
        <f t="array" ref="I3462">INDEX('[1]прайс ЗПП'!$A$1:$D$1080,MATCH(1,(мпф1[[#This Row],[артикул]]='[1]прайс ЗПП'!$B$1:$B$1080)*(мпф1[[#This Row],[Source.Name.1]]='[1]прайс ЗПП'!$A$1:$A$1080),0),4)</f>
        <v>601.83412651554579</v>
      </c>
      <c r="J3462" s="7">
        <f>мпф1[[#This Row],[цена]]*мпф1[[#This Row],[объем]]</f>
        <v>292590.68077508459</v>
      </c>
      <c r="K3462" s="7">
        <v>14993</v>
      </c>
      <c r="L3462" t="s">
        <v>187</v>
      </c>
    </row>
    <row r="3463" spans="1:12" x14ac:dyDescent="0.35">
      <c r="A3463" t="s">
        <v>155</v>
      </c>
      <c r="B3463" t="s">
        <v>97</v>
      </c>
      <c r="C3463" t="s">
        <v>97</v>
      </c>
      <c r="D3463">
        <f>VLOOKUP(мпф1[[#This Row],[Номенклатура]],[1]!Таблица213[[product_name]:[упаковка]],7,FALSE)</f>
        <v>1614</v>
      </c>
      <c r="E3463" t="s">
        <v>205</v>
      </c>
      <c r="F3463" s="7">
        <v>981.79304105606366</v>
      </c>
      <c r="G3463" t="str">
        <f>VLOOKUP(мпф1[[#This Row],[артикул]],[1]!Таблица213[[code]:[упаковка]],4,FALSE)</f>
        <v>ОХЛ</v>
      </c>
      <c r="H3463" t="str">
        <f>VLOOKUP(мпф1[[#This Row],[артикул]],[1]!Таблица213[[code]:[упаковка]],5,FALSE)</f>
        <v>бедро</v>
      </c>
      <c r="I3463" s="7" cm="1">
        <f t="array" ref="I3463">INDEX('[1]прайс ЗПП'!$A$1:$D$1080,MATCH(1,(мпф1[[#This Row],[артикул]]='[1]прайс ЗПП'!$B$1:$B$1080)*(мпф1[[#This Row],[Source.Name.1]]='[1]прайс ЗПП'!$A$1:$A$1080),0),4)</f>
        <v>519.45220438588228</v>
      </c>
      <c r="J3463" s="7">
        <f>мпф1[[#This Row],[цена]]*мпф1[[#This Row],[объем]]</f>
        <v>509994.55942729127</v>
      </c>
      <c r="K3463" s="7">
        <v>4872.8919999999998</v>
      </c>
      <c r="L3463" t="s">
        <v>187</v>
      </c>
    </row>
    <row r="3464" spans="1:12" x14ac:dyDescent="0.35">
      <c r="A3464" t="s">
        <v>155</v>
      </c>
      <c r="B3464" t="s">
        <v>97</v>
      </c>
      <c r="C3464" t="s">
        <v>97</v>
      </c>
      <c r="D3464">
        <f>VLOOKUP(мпф1[[#This Row],[Номенклатура]],[1]!Таблица213[[product_name]:[упаковка]],7,FALSE)</f>
        <v>981</v>
      </c>
      <c r="E3464" t="s">
        <v>203</v>
      </c>
      <c r="F3464" s="7">
        <v>495.19432942261454</v>
      </c>
      <c r="G3464" t="str">
        <f>VLOOKUP(мпф1[[#This Row],[артикул]],[1]!Таблица213[[code]:[упаковка]],4,FALSE)</f>
        <v>ОХЛ</v>
      </c>
      <c r="H3464" t="str">
        <f>VLOOKUP(мпф1[[#This Row],[артикул]],[1]!Таблица213[[code]:[упаковка]],5,FALSE)</f>
        <v>крыло</v>
      </c>
      <c r="I3464" s="7" cm="1">
        <f t="array" ref="I3464">INDEX('[1]прайс ЗПП'!$A$1:$D$1080,MATCH(1,(мпф1[[#This Row],[артикул]]='[1]прайс ЗПП'!$B$1:$B$1080)*(мпф1[[#This Row],[Source.Name.1]]='[1]прайс ЗПП'!$A$1:$A$1080),0),4)</f>
        <v>646.29215999999997</v>
      </c>
      <c r="J3464" s="7">
        <f>мпф1[[#This Row],[цена]]*мпф1[[#This Row],[объем]]</f>
        <v>320040.21278229309</v>
      </c>
      <c r="K3464" s="7">
        <v>15000</v>
      </c>
      <c r="L3464" t="s">
        <v>187</v>
      </c>
    </row>
    <row r="3465" spans="1:12" x14ac:dyDescent="0.35">
      <c r="A3465" t="s">
        <v>155</v>
      </c>
      <c r="B3465" t="s">
        <v>97</v>
      </c>
      <c r="C3465" t="s">
        <v>97</v>
      </c>
      <c r="D3465">
        <f>VLOOKUP(мпф1[[#This Row],[Номенклатура]],[1]!Таблица213[[product_name]:[упаковка]],7,FALSE)</f>
        <v>984</v>
      </c>
      <c r="E3465" t="s">
        <v>101</v>
      </c>
      <c r="F3465" s="7">
        <v>486.16498780005082</v>
      </c>
      <c r="G3465" t="str">
        <f>VLOOKUP(мпф1[[#This Row],[артикул]],[1]!Таблица213[[code]:[упаковка]],4,FALSE)</f>
        <v>ОХЛ</v>
      </c>
      <c r="H3465" t="str">
        <f>VLOOKUP(мпф1[[#This Row],[артикул]],[1]!Таблица213[[code]:[упаковка]],5,FALSE)</f>
        <v>четвертина</v>
      </c>
      <c r="I3465" s="7" cm="1">
        <f t="array" ref="I3465">INDEX('[1]прайс ЗПП'!$A$1:$D$1080,MATCH(1,(мпф1[[#This Row],[артикул]]='[1]прайс ЗПП'!$B$1:$B$1080)*(мпф1[[#This Row],[Source.Name.1]]='[1]прайс ЗПП'!$A$1:$A$1080),0),4)</f>
        <v>601.83412651554579</v>
      </c>
      <c r="J3465" s="7">
        <f>мпф1[[#This Row],[цена]]*мпф1[[#This Row],[объем]]</f>
        <v>292590.68077508459</v>
      </c>
      <c r="K3465" s="7">
        <v>3000</v>
      </c>
      <c r="L3465" t="s">
        <v>187</v>
      </c>
    </row>
    <row r="3466" spans="1:12" x14ac:dyDescent="0.35">
      <c r="A3466" t="s">
        <v>155</v>
      </c>
      <c r="B3466" t="s">
        <v>97</v>
      </c>
      <c r="C3466" t="s">
        <v>97</v>
      </c>
      <c r="D3466">
        <f>VLOOKUP(мпф1[[#This Row],[Номенклатура]],[1]!Таблица213[[product_name]:[упаковка]],7,FALSE)</f>
        <v>982</v>
      </c>
      <c r="E3466" t="s">
        <v>100</v>
      </c>
      <c r="F3466" s="7">
        <v>1971.4719699920956</v>
      </c>
      <c r="G3466" t="str">
        <f>VLOOKUP(мпф1[[#This Row],[артикул]],[1]!Таблица213[[code]:[упаковка]],4,FALSE)</f>
        <v>ОХЛ</v>
      </c>
      <c r="H3466" t="str">
        <f>VLOOKUP(мпф1[[#This Row],[артикул]],[1]!Таблица213[[code]:[упаковка]],5,FALSE)</f>
        <v>филе</v>
      </c>
      <c r="I3466" s="7" cm="1">
        <f t="array" ref="I3466">INDEX('[1]прайс ЗПП'!$A$1:$D$1080,MATCH(1,(мпф1[[#This Row],[артикул]]='[1]прайс ЗПП'!$B$1:$B$1080)*(мпф1[[#This Row],[Source.Name.1]]='[1]прайс ЗПП'!$A$1:$A$1080),0),4)</f>
        <v>657.18411627285809</v>
      </c>
      <c r="J3466" s="7">
        <f>мпф1[[#This Row],[цена]]*мпф1[[#This Row],[объем]]</f>
        <v>1295620.0643559659</v>
      </c>
      <c r="K3466" s="7">
        <v>19995.5</v>
      </c>
      <c r="L3466" t="s">
        <v>187</v>
      </c>
    </row>
    <row r="3467" spans="1:12" x14ac:dyDescent="0.35">
      <c r="A3467" t="s">
        <v>155</v>
      </c>
      <c r="B3467" t="s">
        <v>97</v>
      </c>
      <c r="C3467" t="s">
        <v>97</v>
      </c>
      <c r="D3467">
        <f>VLOOKUP(мпф1[[#This Row],[Номенклатура]],[1]!Таблица213[[product_name]:[упаковка]],7,FALSE)</f>
        <v>1615</v>
      </c>
      <c r="E3467" t="s">
        <v>204</v>
      </c>
      <c r="F3467" s="7">
        <v>496.81093643800813</v>
      </c>
      <c r="G3467" t="str">
        <f>VLOOKUP(мпф1[[#This Row],[артикул]],[1]!Таблица213[[code]:[упаковка]],4,FALSE)</f>
        <v>ОХЛ</v>
      </c>
      <c r="H3467" t="str">
        <f>VLOOKUP(мпф1[[#This Row],[артикул]],[1]!Таблица213[[code]:[упаковка]],5,FALSE)</f>
        <v>голень</v>
      </c>
      <c r="I3467" s="7" cm="1">
        <f t="array" ref="I3467">INDEX('[1]прайс ЗПП'!$A$1:$D$1080,MATCH(1,(мпф1[[#This Row],[артикул]]='[1]прайс ЗПП'!$B$1:$B$1080)*(мпф1[[#This Row],[Source.Name.1]]='[1]прайс ЗПП'!$A$1:$A$1080),0),4)</f>
        <v>519.45220438588228</v>
      </c>
      <c r="J3467" s="7">
        <f>мпф1[[#This Row],[цена]]*мпф1[[#This Row],[объем]]</f>
        <v>258069.53609573777</v>
      </c>
      <c r="K3467" s="7">
        <v>1394.049</v>
      </c>
      <c r="L3467" t="s">
        <v>187</v>
      </c>
    </row>
    <row r="3468" spans="1:12" x14ac:dyDescent="0.35">
      <c r="A3468" t="s">
        <v>155</v>
      </c>
      <c r="B3468" t="s">
        <v>97</v>
      </c>
      <c r="C3468" t="s">
        <v>97</v>
      </c>
      <c r="D3468">
        <f>VLOOKUP(мпф1[[#This Row],[Номенклатура]],[1]!Таблица213[[product_name]:[упаковка]],7,FALSE)</f>
        <v>984</v>
      </c>
      <c r="E3468" t="s">
        <v>101</v>
      </c>
      <c r="F3468" s="7">
        <v>3943.3382343781896</v>
      </c>
      <c r="G3468" t="str">
        <f>VLOOKUP(мпф1[[#This Row],[артикул]],[1]!Таблица213[[code]:[упаковка]],4,FALSE)</f>
        <v>ОХЛ</v>
      </c>
      <c r="H3468" t="str">
        <f>VLOOKUP(мпф1[[#This Row],[артикул]],[1]!Таблица213[[code]:[упаковка]],5,FALSE)</f>
        <v>четвертина</v>
      </c>
      <c r="I3468" s="7" cm="1">
        <f t="array" ref="I3468">INDEX('[1]прайс ЗПП'!$A$1:$D$1080,MATCH(1,(мпф1[[#This Row],[артикул]]='[1]прайс ЗПП'!$B$1:$B$1080)*(мпф1[[#This Row],[Source.Name.1]]='[1]прайс ЗПП'!$A$1:$A$1080),0),4)</f>
        <v>601.83412651554579</v>
      </c>
      <c r="J3468" s="7">
        <f>мпф1[[#This Row],[цена]]*мпф1[[#This Row],[объем]]</f>
        <v>2373235.5218423521</v>
      </c>
      <c r="K3468" s="7">
        <v>15000</v>
      </c>
      <c r="L3468" t="s">
        <v>187</v>
      </c>
    </row>
    <row r="3469" spans="1:12" x14ac:dyDescent="0.35">
      <c r="A3469" t="s">
        <v>155</v>
      </c>
      <c r="B3469" t="s">
        <v>97</v>
      </c>
      <c r="C3469" t="s">
        <v>97</v>
      </c>
      <c r="D3469">
        <f>VLOOKUP(мпф1[[#This Row],[Номенклатура]],[1]!Таблица213[[product_name]:[упаковка]],7,FALSE)</f>
        <v>982</v>
      </c>
      <c r="E3469" t="s">
        <v>100</v>
      </c>
      <c r="F3469" s="7">
        <v>492.86799249802391</v>
      </c>
      <c r="G3469" t="str">
        <f>VLOOKUP(мпф1[[#This Row],[артикул]],[1]!Таблица213[[code]:[упаковка]],4,FALSE)</f>
        <v>ОХЛ</v>
      </c>
      <c r="H3469" t="str">
        <f>VLOOKUP(мпф1[[#This Row],[артикул]],[1]!Таблица213[[code]:[упаковка]],5,FALSE)</f>
        <v>филе</v>
      </c>
      <c r="I3469" s="7" cm="1">
        <f t="array" ref="I3469">INDEX('[1]прайс ЗПП'!$A$1:$D$1080,MATCH(1,(мпф1[[#This Row],[артикул]]='[1]прайс ЗПП'!$B$1:$B$1080)*(мпф1[[#This Row],[Source.Name.1]]='[1]прайс ЗПП'!$A$1:$A$1080),0),4)</f>
        <v>657.18411627285809</v>
      </c>
      <c r="J3469" s="7">
        <f>мпф1[[#This Row],[цена]]*мпф1[[#This Row],[объем]]</f>
        <v>323905.01608899148</v>
      </c>
      <c r="K3469" s="7">
        <v>4000.3999999999996</v>
      </c>
      <c r="L3469" t="s">
        <v>187</v>
      </c>
    </row>
    <row r="3470" spans="1:12" x14ac:dyDescent="0.35">
      <c r="A3470" t="s">
        <v>155</v>
      </c>
      <c r="B3470" t="s">
        <v>97</v>
      </c>
      <c r="C3470" t="s">
        <v>97</v>
      </c>
      <c r="D3470">
        <f>VLOOKUP(мпф1[[#This Row],[Номенклатура]],[1]!Таблица213[[product_name]:[упаковка]],7,FALSE)</f>
        <v>982</v>
      </c>
      <c r="E3470" t="s">
        <v>100</v>
      </c>
      <c r="F3470" s="7">
        <v>985.73598499604782</v>
      </c>
      <c r="G3470" t="str">
        <f>VLOOKUP(мпф1[[#This Row],[артикул]],[1]!Таблица213[[code]:[упаковка]],4,FALSE)</f>
        <v>ОХЛ</v>
      </c>
      <c r="H3470" t="str">
        <f>VLOOKUP(мпф1[[#This Row],[артикул]],[1]!Таблица213[[code]:[упаковка]],5,FALSE)</f>
        <v>филе</v>
      </c>
      <c r="I3470" s="7" cm="1">
        <f t="array" ref="I3470">INDEX('[1]прайс ЗПП'!$A$1:$D$1080,MATCH(1,(мпф1[[#This Row],[артикул]]='[1]прайс ЗПП'!$B$1:$B$1080)*(мпф1[[#This Row],[Source.Name.1]]='[1]прайс ЗПП'!$A$1:$A$1080),0),4)</f>
        <v>657.18411627285809</v>
      </c>
      <c r="J3470" s="7">
        <f>мпф1[[#This Row],[цена]]*мпф1[[#This Row],[объем]]</f>
        <v>647810.03217798297</v>
      </c>
      <c r="K3470" s="7">
        <v>10000</v>
      </c>
      <c r="L3470" t="s">
        <v>187</v>
      </c>
    </row>
    <row r="3471" spans="1:12" x14ac:dyDescent="0.35">
      <c r="A3471" t="s">
        <v>155</v>
      </c>
      <c r="B3471" t="s">
        <v>97</v>
      </c>
      <c r="C3471" t="s">
        <v>97</v>
      </c>
      <c r="D3471">
        <f>VLOOKUP(мпф1[[#This Row],[Номенклатура]],[1]!Таблица213[[product_name]:[упаковка]],7,FALSE)</f>
        <v>984</v>
      </c>
      <c r="E3471" t="s">
        <v>101</v>
      </c>
      <c r="F3471" s="7">
        <v>1971.6691171890948</v>
      </c>
      <c r="G3471" t="str">
        <f>VLOOKUP(мпф1[[#This Row],[артикул]],[1]!Таблица213[[code]:[упаковка]],4,FALSE)</f>
        <v>ОХЛ</v>
      </c>
      <c r="H3471" t="str">
        <f>VLOOKUP(мпф1[[#This Row],[артикул]],[1]!Таблица213[[code]:[упаковка]],5,FALSE)</f>
        <v>четвертина</v>
      </c>
      <c r="I3471" s="7" cm="1">
        <f t="array" ref="I3471">INDEX('[1]прайс ЗПП'!$A$1:$D$1080,MATCH(1,(мпф1[[#This Row],[артикул]]='[1]прайс ЗПП'!$B$1:$B$1080)*(мпф1[[#This Row],[Source.Name.1]]='[1]прайс ЗПП'!$A$1:$A$1080),0),4)</f>
        <v>601.83412651554579</v>
      </c>
      <c r="J3471" s="7">
        <f>мпф1[[#This Row],[цена]]*мпф1[[#This Row],[объем]]</f>
        <v>1186617.7609211761</v>
      </c>
      <c r="K3471" s="7">
        <v>2004</v>
      </c>
      <c r="L3471" t="s">
        <v>187</v>
      </c>
    </row>
    <row r="3472" spans="1:12" x14ac:dyDescent="0.35">
      <c r="A3472" t="s">
        <v>155</v>
      </c>
      <c r="B3472" t="s">
        <v>97</v>
      </c>
      <c r="C3472" t="s">
        <v>97</v>
      </c>
      <c r="D3472">
        <f>VLOOKUP(мпф1[[#This Row],[Номенклатура]],[1]!Таблица213[[product_name]:[упаковка]],7,FALSE)</f>
        <v>981</v>
      </c>
      <c r="E3472" t="s">
        <v>203</v>
      </c>
      <c r="F3472" s="7">
        <v>495.19432942261454</v>
      </c>
      <c r="G3472" t="str">
        <f>VLOOKUP(мпф1[[#This Row],[артикул]],[1]!Таблица213[[code]:[упаковка]],4,FALSE)</f>
        <v>ОХЛ</v>
      </c>
      <c r="H3472" t="str">
        <f>VLOOKUP(мпф1[[#This Row],[артикул]],[1]!Таблица213[[code]:[упаковка]],5,FALSE)</f>
        <v>крыло</v>
      </c>
      <c r="I3472" s="7" cm="1">
        <f t="array" ref="I3472">INDEX('[1]прайс ЗПП'!$A$1:$D$1080,MATCH(1,(мпф1[[#This Row],[артикул]]='[1]прайс ЗПП'!$B$1:$B$1080)*(мпф1[[#This Row],[Source.Name.1]]='[1]прайс ЗПП'!$A$1:$A$1080),0),4)</f>
        <v>646.29215999999997</v>
      </c>
      <c r="J3472" s="7">
        <f>мпф1[[#This Row],[цена]]*мпф1[[#This Row],[объем]]</f>
        <v>320040.21278229309</v>
      </c>
      <c r="K3472" s="7">
        <v>14993</v>
      </c>
      <c r="L3472" t="s">
        <v>187</v>
      </c>
    </row>
    <row r="3473" spans="1:12" x14ac:dyDescent="0.35">
      <c r="A3473" t="s">
        <v>155</v>
      </c>
      <c r="B3473" t="s">
        <v>97</v>
      </c>
      <c r="C3473" t="s">
        <v>97</v>
      </c>
      <c r="D3473">
        <f>VLOOKUP(мпф1[[#This Row],[Номенклатура]],[1]!Таблица213[[product_name]:[упаковка]],7,FALSE)</f>
        <v>984</v>
      </c>
      <c r="E3473" t="s">
        <v>101</v>
      </c>
      <c r="F3473" s="7">
        <v>486.16498780005082</v>
      </c>
      <c r="G3473" t="str">
        <f>VLOOKUP(мпф1[[#This Row],[артикул]],[1]!Таблица213[[code]:[упаковка]],4,FALSE)</f>
        <v>ОХЛ</v>
      </c>
      <c r="H3473" t="str">
        <f>VLOOKUP(мпф1[[#This Row],[артикул]],[1]!Таблица213[[code]:[упаковка]],5,FALSE)</f>
        <v>четвертина</v>
      </c>
      <c r="I3473" s="7" cm="1">
        <f t="array" ref="I3473">INDEX('[1]прайс ЗПП'!$A$1:$D$1080,MATCH(1,(мпф1[[#This Row],[артикул]]='[1]прайс ЗПП'!$B$1:$B$1080)*(мпф1[[#This Row],[Source.Name.1]]='[1]прайс ЗПП'!$A$1:$A$1080),0),4)</f>
        <v>601.83412651554579</v>
      </c>
      <c r="J3473" s="7">
        <f>мпф1[[#This Row],[цена]]*мпф1[[#This Row],[объем]]</f>
        <v>292590.68077508459</v>
      </c>
      <c r="K3473" s="7">
        <v>504</v>
      </c>
      <c r="L3473" t="s">
        <v>187</v>
      </c>
    </row>
    <row r="3474" spans="1:12" x14ac:dyDescent="0.35">
      <c r="A3474" t="s">
        <v>155</v>
      </c>
      <c r="B3474" t="s">
        <v>97</v>
      </c>
      <c r="C3474" t="s">
        <v>97</v>
      </c>
      <c r="D3474">
        <f>VLOOKUP(мпф1[[#This Row],[Номенклатура]],[1]!Таблица213[[product_name]:[упаковка]],7,FALSE)</f>
        <v>982</v>
      </c>
      <c r="E3474" t="s">
        <v>100</v>
      </c>
      <c r="F3474" s="7">
        <v>1971.4719699920956</v>
      </c>
      <c r="G3474" t="str">
        <f>VLOOKUP(мпф1[[#This Row],[артикул]],[1]!Таблица213[[code]:[упаковка]],4,FALSE)</f>
        <v>ОХЛ</v>
      </c>
      <c r="H3474" t="str">
        <f>VLOOKUP(мпф1[[#This Row],[артикул]],[1]!Таблица213[[code]:[упаковка]],5,FALSE)</f>
        <v>филе</v>
      </c>
      <c r="I3474" s="7" cm="1">
        <f t="array" ref="I3474">INDEX('[1]прайс ЗПП'!$A$1:$D$1080,MATCH(1,(мпф1[[#This Row],[артикул]]='[1]прайс ЗПП'!$B$1:$B$1080)*(мпф1[[#This Row],[Source.Name.1]]='[1]прайс ЗПП'!$A$1:$A$1080),0),4)</f>
        <v>657.18411627285809</v>
      </c>
      <c r="J3474" s="7">
        <f>мпф1[[#This Row],[цена]]*мпф1[[#This Row],[объем]]</f>
        <v>1295620.0643559659</v>
      </c>
      <c r="K3474" s="7">
        <v>2001</v>
      </c>
      <c r="L3474" t="s">
        <v>187</v>
      </c>
    </row>
    <row r="3475" spans="1:12" x14ac:dyDescent="0.35">
      <c r="A3475" t="s">
        <v>155</v>
      </c>
      <c r="B3475" t="s">
        <v>97</v>
      </c>
      <c r="C3475" t="s">
        <v>97</v>
      </c>
      <c r="D3475">
        <f>VLOOKUP(мпф1[[#This Row],[Номенклатура]],[1]!Таблица213[[product_name]:[упаковка]],7,FALSE)</f>
        <v>982</v>
      </c>
      <c r="E3475" t="s">
        <v>100</v>
      </c>
      <c r="F3475" s="7">
        <v>1971.4719699920956</v>
      </c>
      <c r="G3475" t="str">
        <f>VLOOKUP(мпф1[[#This Row],[артикул]],[1]!Таблица213[[code]:[упаковка]],4,FALSE)</f>
        <v>ОХЛ</v>
      </c>
      <c r="H3475" t="str">
        <f>VLOOKUP(мпф1[[#This Row],[артикул]],[1]!Таблица213[[code]:[упаковка]],5,FALSE)</f>
        <v>филе</v>
      </c>
      <c r="I3475" s="7" cm="1">
        <f t="array" ref="I3475">INDEX('[1]прайс ЗПП'!$A$1:$D$1080,MATCH(1,(мпф1[[#This Row],[артикул]]='[1]прайс ЗПП'!$B$1:$B$1080)*(мпф1[[#This Row],[Source.Name.1]]='[1]прайс ЗПП'!$A$1:$A$1080),0),4)</f>
        <v>657.18411627285809</v>
      </c>
      <c r="J3475" s="7">
        <f>мпф1[[#This Row],[цена]]*мпф1[[#This Row],[объем]]</f>
        <v>1295620.0643559659</v>
      </c>
      <c r="K3475" s="7">
        <v>1000</v>
      </c>
      <c r="L3475" t="s">
        <v>187</v>
      </c>
    </row>
    <row r="3476" spans="1:12" x14ac:dyDescent="0.35">
      <c r="A3476" t="s">
        <v>155</v>
      </c>
      <c r="B3476" t="s">
        <v>97</v>
      </c>
      <c r="C3476" t="s">
        <v>97</v>
      </c>
      <c r="D3476">
        <f>VLOOKUP(мпф1[[#This Row],[Номенклатура]],[1]!Таблица213[[product_name]:[упаковка]],7,FALSE)</f>
        <v>984</v>
      </c>
      <c r="E3476" t="s">
        <v>101</v>
      </c>
      <c r="F3476" s="7">
        <v>202.56874491668785</v>
      </c>
      <c r="G3476" t="str">
        <f>VLOOKUP(мпф1[[#This Row],[артикул]],[1]!Таблица213[[code]:[упаковка]],4,FALSE)</f>
        <v>ОХЛ</v>
      </c>
      <c r="H3476" t="str">
        <f>VLOOKUP(мпф1[[#This Row],[артикул]],[1]!Таблица213[[code]:[упаковка]],5,FALSE)</f>
        <v>четвертина</v>
      </c>
      <c r="I3476" s="7" cm="1">
        <f t="array" ref="I3476">INDEX('[1]прайс ЗПП'!$A$1:$D$1080,MATCH(1,(мпф1[[#This Row],[артикул]]='[1]прайс ЗПП'!$B$1:$B$1080)*(мпф1[[#This Row],[Source.Name.1]]='[1]прайс ЗПП'!$A$1:$A$1080),0),4)</f>
        <v>601.83412651554579</v>
      </c>
      <c r="J3476" s="7">
        <f>мпф1[[#This Row],[цена]]*мпф1[[#This Row],[объем]]</f>
        <v>121912.78365628523</v>
      </c>
      <c r="K3476" s="7">
        <v>504</v>
      </c>
      <c r="L3476" t="s">
        <v>187</v>
      </c>
    </row>
    <row r="3477" spans="1:12" x14ac:dyDescent="0.35">
      <c r="A3477" t="s">
        <v>155</v>
      </c>
      <c r="B3477" t="s">
        <v>97</v>
      </c>
      <c r="C3477" t="s">
        <v>97</v>
      </c>
      <c r="D3477">
        <f>VLOOKUP(мпф1[[#This Row],[Номенклатура]],[1]!Таблица213[[product_name]:[упаковка]],7,FALSE)</f>
        <v>978</v>
      </c>
      <c r="E3477" t="s">
        <v>98</v>
      </c>
      <c r="F3477" s="7">
        <v>786.12444803434812</v>
      </c>
      <c r="G3477" t="str">
        <f>VLOOKUP(мпф1[[#This Row],[артикул]],[1]!Таблица213[[code]:[упаковка]],4,FALSE)</f>
        <v>ОХЛ</v>
      </c>
      <c r="H3477" t="str">
        <f>VLOOKUP(мпф1[[#This Row],[артикул]],[1]!Таблица213[[code]:[упаковка]],5,FALSE)</f>
        <v>тушка</v>
      </c>
      <c r="I3477" s="7" cm="1">
        <f t="array" ref="I3477">INDEX('[1]прайс ЗПП'!$A$1:$D$1080,MATCH(1,(мпф1[[#This Row],[артикул]]='[1]прайс ЗПП'!$B$1:$B$1080)*(мпф1[[#This Row],[Source.Name.1]]='[1]прайс ЗПП'!$A$1:$A$1080),0),4)</f>
        <v>646.4085593303173</v>
      </c>
      <c r="J3477" s="7">
        <f>мпф1[[#This Row],[цена]]*мпф1[[#This Row],[объем]]</f>
        <v>508157.57190822385</v>
      </c>
      <c r="K3477" s="7">
        <v>493.2</v>
      </c>
      <c r="L3477" t="s">
        <v>187</v>
      </c>
    </row>
    <row r="3478" spans="1:12" x14ac:dyDescent="0.35">
      <c r="A3478" t="s">
        <v>155</v>
      </c>
      <c r="B3478" t="s">
        <v>97</v>
      </c>
      <c r="C3478" t="s">
        <v>97</v>
      </c>
      <c r="D3478">
        <f>VLOOKUP(мпф1[[#This Row],[Номенклатура]],[1]!Таблица213[[product_name]:[упаковка]],7,FALSE)</f>
        <v>984</v>
      </c>
      <c r="E3478" t="s">
        <v>101</v>
      </c>
      <c r="F3478" s="7">
        <v>1971.6691171890948</v>
      </c>
      <c r="G3478" t="str">
        <f>VLOOKUP(мпф1[[#This Row],[артикул]],[1]!Таблица213[[code]:[упаковка]],4,FALSE)</f>
        <v>ОХЛ</v>
      </c>
      <c r="H3478" t="str">
        <f>VLOOKUP(мпф1[[#This Row],[артикул]],[1]!Таблица213[[code]:[упаковка]],5,FALSE)</f>
        <v>четвертина</v>
      </c>
      <c r="I3478" s="7" cm="1">
        <f t="array" ref="I3478">INDEX('[1]прайс ЗПП'!$A$1:$D$1080,MATCH(1,(мпф1[[#This Row],[артикул]]='[1]прайс ЗПП'!$B$1:$B$1080)*(мпф1[[#This Row],[Source.Name.1]]='[1]прайс ЗПП'!$A$1:$A$1080),0),4)</f>
        <v>601.83412651554579</v>
      </c>
      <c r="J3478" s="7">
        <f>мпф1[[#This Row],[цена]]*мпф1[[#This Row],[объем]]</f>
        <v>1186617.7609211761</v>
      </c>
      <c r="K3478" s="7">
        <v>120002</v>
      </c>
      <c r="L3478" t="s">
        <v>187</v>
      </c>
    </row>
    <row r="3479" spans="1:12" x14ac:dyDescent="0.35">
      <c r="A3479" t="s">
        <v>155</v>
      </c>
      <c r="B3479" t="s">
        <v>97</v>
      </c>
      <c r="C3479" t="s">
        <v>97</v>
      </c>
      <c r="D3479">
        <f>VLOOKUP(мпф1[[#This Row],[Номенклатура]],[1]!Таблица213[[product_name]:[упаковка]],7,FALSE)</f>
        <v>982</v>
      </c>
      <c r="E3479" t="s">
        <v>100</v>
      </c>
      <c r="F3479" s="7">
        <v>1971.4719699920956</v>
      </c>
      <c r="G3479" t="str">
        <f>VLOOKUP(мпф1[[#This Row],[артикул]],[1]!Таблица213[[code]:[упаковка]],4,FALSE)</f>
        <v>ОХЛ</v>
      </c>
      <c r="H3479" t="str">
        <f>VLOOKUP(мпф1[[#This Row],[артикул]],[1]!Таблица213[[code]:[упаковка]],5,FALSE)</f>
        <v>филе</v>
      </c>
      <c r="I3479" s="7" cm="1">
        <f t="array" ref="I3479">INDEX('[1]прайс ЗПП'!$A$1:$D$1080,MATCH(1,(мпф1[[#This Row],[артикул]]='[1]прайс ЗПП'!$B$1:$B$1080)*(мпф1[[#This Row],[Source.Name.1]]='[1]прайс ЗПП'!$A$1:$A$1080),0),4)</f>
        <v>657.18411627285809</v>
      </c>
      <c r="J3479" s="7">
        <f>мпф1[[#This Row],[цена]]*мпф1[[#This Row],[объем]]</f>
        <v>1295620.0643559659</v>
      </c>
      <c r="K3479" s="7">
        <v>15001.5</v>
      </c>
      <c r="L3479" t="s">
        <v>187</v>
      </c>
    </row>
    <row r="3480" spans="1:12" x14ac:dyDescent="0.35">
      <c r="A3480" t="s">
        <v>155</v>
      </c>
      <c r="B3480" t="s">
        <v>97</v>
      </c>
      <c r="C3480" t="s">
        <v>97</v>
      </c>
      <c r="D3480">
        <f>VLOOKUP(мпф1[[#This Row],[Номенклатура]],[1]!Таблица213[[product_name]:[упаковка]],7,FALSE)</f>
        <v>984</v>
      </c>
      <c r="E3480" t="s">
        <v>101</v>
      </c>
      <c r="F3480" s="7">
        <v>6900.8419101618319</v>
      </c>
      <c r="G3480" t="str">
        <f>VLOOKUP(мпф1[[#This Row],[артикул]],[1]!Таблица213[[code]:[упаковка]],4,FALSE)</f>
        <v>ОХЛ</v>
      </c>
      <c r="H3480" t="str">
        <f>VLOOKUP(мпф1[[#This Row],[артикул]],[1]!Таблица213[[code]:[упаковка]],5,FALSE)</f>
        <v>четвертина</v>
      </c>
      <c r="I3480" s="7" cm="1">
        <f t="array" ref="I3480">INDEX('[1]прайс ЗПП'!$A$1:$D$1080,MATCH(1,(мпф1[[#This Row],[артикул]]='[1]прайс ЗПП'!$B$1:$B$1080)*(мпф1[[#This Row],[Source.Name.1]]='[1]прайс ЗПП'!$A$1:$A$1080),0),4)</f>
        <v>601.83412651554579</v>
      </c>
      <c r="J3480" s="7">
        <f>мпф1[[#This Row],[цена]]*мпф1[[#This Row],[объем]]</f>
        <v>4153162.1632241164</v>
      </c>
      <c r="K3480" s="7">
        <v>20000</v>
      </c>
      <c r="L3480" t="s">
        <v>187</v>
      </c>
    </row>
    <row r="3481" spans="1:12" x14ac:dyDescent="0.35">
      <c r="A3481" t="s">
        <v>155</v>
      </c>
      <c r="B3481" t="s">
        <v>97</v>
      </c>
      <c r="C3481" t="s">
        <v>97</v>
      </c>
      <c r="D3481">
        <f>VLOOKUP(мпф1[[#This Row],[Номенклатура]],[1]!Таблица213[[product_name]:[упаковка]],7,FALSE)</f>
        <v>981</v>
      </c>
      <c r="E3481" t="s">
        <v>203</v>
      </c>
      <c r="F3481" s="7">
        <v>4927.183577755015</v>
      </c>
      <c r="G3481" t="str">
        <f>VLOOKUP(мпф1[[#This Row],[артикул]],[1]!Таблица213[[code]:[упаковка]],4,FALSE)</f>
        <v>ОХЛ</v>
      </c>
      <c r="H3481" t="str">
        <f>VLOOKUP(мпф1[[#This Row],[артикул]],[1]!Таблица213[[code]:[упаковка]],5,FALSE)</f>
        <v>крыло</v>
      </c>
      <c r="I3481" s="7" cm="1">
        <f t="array" ref="I3481">INDEX('[1]прайс ЗПП'!$A$1:$D$1080,MATCH(1,(мпф1[[#This Row],[артикул]]='[1]прайс ЗПП'!$B$1:$B$1080)*(мпф1[[#This Row],[Source.Name.1]]='[1]прайс ЗПП'!$A$1:$A$1080),0),4)</f>
        <v>646.29215999999997</v>
      </c>
      <c r="J3481" s="7">
        <f>мпф1[[#This Row],[цена]]*мпф1[[#This Row],[объем]]</f>
        <v>3184400.1171838166</v>
      </c>
      <c r="K3481" s="7">
        <v>664970</v>
      </c>
      <c r="L3481" t="s">
        <v>187</v>
      </c>
    </row>
    <row r="3482" spans="1:12" x14ac:dyDescent="0.35">
      <c r="A3482" t="s">
        <v>155</v>
      </c>
      <c r="B3482" t="s">
        <v>97</v>
      </c>
      <c r="C3482" t="s">
        <v>97</v>
      </c>
      <c r="D3482">
        <f>VLOOKUP(мпф1[[#This Row],[Номенклатура]],[1]!Таблица213[[product_name]:[упаковка]],7,FALSE)</f>
        <v>984</v>
      </c>
      <c r="E3482" t="s">
        <v>101</v>
      </c>
      <c r="F3482" s="7">
        <v>29575.036757836424</v>
      </c>
      <c r="G3482" t="str">
        <f>VLOOKUP(мпф1[[#This Row],[артикул]],[1]!Таблица213[[code]:[упаковка]],4,FALSE)</f>
        <v>ОХЛ</v>
      </c>
      <c r="H3482" t="str">
        <f>VLOOKUP(мпф1[[#This Row],[артикул]],[1]!Таблица213[[code]:[упаковка]],5,FALSE)</f>
        <v>четвертина</v>
      </c>
      <c r="I3482" s="7" cm="1">
        <f t="array" ref="I3482">INDEX('[1]прайс ЗПП'!$A$1:$D$1080,MATCH(1,(мпф1[[#This Row],[артикул]]='[1]прайс ЗПП'!$B$1:$B$1080)*(мпф1[[#This Row],[Source.Name.1]]='[1]прайс ЗПП'!$A$1:$A$1080),0),4)</f>
        <v>601.83412651554579</v>
      </c>
      <c r="J3482" s="7">
        <f>мпф1[[#This Row],[цена]]*мпф1[[#This Row],[объем]]</f>
        <v>17799266.413817644</v>
      </c>
      <c r="K3482" s="7">
        <v>18096</v>
      </c>
      <c r="L3482" t="s">
        <v>187</v>
      </c>
    </row>
    <row r="3483" spans="1:12" x14ac:dyDescent="0.35">
      <c r="A3483" t="s">
        <v>155</v>
      </c>
      <c r="B3483" t="s">
        <v>97</v>
      </c>
      <c r="C3483" t="s">
        <v>97</v>
      </c>
      <c r="D3483">
        <f>VLOOKUP(мпф1[[#This Row],[Номенклатура]],[1]!Таблица213[[product_name]:[упаковка]],7,FALSE)</f>
        <v>982</v>
      </c>
      <c r="E3483" t="s">
        <v>100</v>
      </c>
      <c r="F3483" s="7">
        <v>29572.079549881437</v>
      </c>
      <c r="G3483" t="str">
        <f>VLOOKUP(мпф1[[#This Row],[артикул]],[1]!Таблица213[[code]:[упаковка]],4,FALSE)</f>
        <v>ОХЛ</v>
      </c>
      <c r="H3483" t="str">
        <f>VLOOKUP(мпф1[[#This Row],[артикул]],[1]!Таблица213[[code]:[упаковка]],5,FALSE)</f>
        <v>филе</v>
      </c>
      <c r="I3483" s="7" cm="1">
        <f t="array" ref="I3483">INDEX('[1]прайс ЗПП'!$A$1:$D$1080,MATCH(1,(мпф1[[#This Row],[артикул]]='[1]прайс ЗПП'!$B$1:$B$1080)*(мпф1[[#This Row],[Source.Name.1]]='[1]прайс ЗПП'!$A$1:$A$1080),0),4)</f>
        <v>657.18411627285809</v>
      </c>
      <c r="J3483" s="7">
        <f>мпф1[[#This Row],[цена]]*мпф1[[#This Row],[объем]]</f>
        <v>19434300.965339493</v>
      </c>
      <c r="K3483" s="7">
        <v>32837.5</v>
      </c>
      <c r="L3483" t="s">
        <v>187</v>
      </c>
    </row>
    <row r="3484" spans="1:12" x14ac:dyDescent="0.35">
      <c r="A3484" t="s">
        <v>155</v>
      </c>
      <c r="B3484" t="s">
        <v>97</v>
      </c>
      <c r="C3484" t="s">
        <v>97</v>
      </c>
      <c r="D3484">
        <f>VLOOKUP(мпф1[[#This Row],[Номенклатура]],[1]!Таблица213[[product_name]:[упаковка]],7,FALSE)</f>
        <v>978</v>
      </c>
      <c r="E3484" s="22" t="s">
        <v>98</v>
      </c>
      <c r="F3484" s="7">
        <v>14779.139623045745</v>
      </c>
      <c r="G3484" t="str">
        <f>VLOOKUP(мпф1[[#This Row],[артикул]],[1]!Таблица213[[code]:[упаковка]],4,FALSE)</f>
        <v>ОХЛ</v>
      </c>
      <c r="H3484" t="str">
        <f>VLOOKUP(мпф1[[#This Row],[артикул]],[1]!Таблица213[[code]:[упаковка]],5,FALSE)</f>
        <v>тушка</v>
      </c>
      <c r="I3484" s="7" cm="1">
        <f t="array" ref="I3484">INDEX('[1]прайс ЗПП'!$A$1:$D$1080,MATCH(1,(мпф1[[#This Row],[артикул]]='[1]прайс ЗПП'!$B$1:$B$1080)*(мпф1[[#This Row],[Source.Name.1]]='[1]прайс ЗПП'!$A$1:$A$1080),0),4)</f>
        <v>646.4085593303173</v>
      </c>
      <c r="J3484" s="7">
        <f>мпф1[[#This Row],[цена]]*мпф1[[#This Row],[объем]]</f>
        <v>9553362.3518746085</v>
      </c>
      <c r="K3484" s="7">
        <v>24044.763183573079</v>
      </c>
      <c r="L3484" t="s">
        <v>187</v>
      </c>
    </row>
    <row r="3485" spans="1:12" x14ac:dyDescent="0.35">
      <c r="A3485" t="s">
        <v>155</v>
      </c>
      <c r="B3485" t="s">
        <v>97</v>
      </c>
      <c r="C3485" t="s">
        <v>97</v>
      </c>
      <c r="D3485">
        <f>VLOOKUP(мпф1[[#This Row],[Номенклатура]],[1]!Таблица213[[product_name]:[упаковка]],7,FALSE)</f>
        <v>981</v>
      </c>
      <c r="E3485" t="s">
        <v>203</v>
      </c>
      <c r="F3485" s="7">
        <v>9854.36715551003</v>
      </c>
      <c r="G3485" t="str">
        <f>VLOOKUP(мпф1[[#This Row],[артикул]],[1]!Таблица213[[code]:[упаковка]],4,FALSE)</f>
        <v>ОХЛ</v>
      </c>
      <c r="H3485" t="str">
        <f>VLOOKUP(мпф1[[#This Row],[артикул]],[1]!Таблица213[[code]:[упаковка]],5,FALSE)</f>
        <v>крыло</v>
      </c>
      <c r="I3485" s="7" cm="1">
        <f t="array" ref="I3485">INDEX('[1]прайс ЗПП'!$A$1:$D$1080,MATCH(1,(мпф1[[#This Row],[артикул]]='[1]прайс ЗПП'!$B$1:$B$1080)*(мпф1[[#This Row],[Source.Name.1]]='[1]прайс ЗПП'!$A$1:$A$1080),0),4)</f>
        <v>646.29215999999997</v>
      </c>
      <c r="J3485" s="7">
        <f>мпф1[[#This Row],[цена]]*мпф1[[#This Row],[объем]]</f>
        <v>6368800.2343676332</v>
      </c>
      <c r="K3485" s="7">
        <v>137731.76642349162</v>
      </c>
      <c r="L3485" t="s">
        <v>187</v>
      </c>
    </row>
    <row r="3486" spans="1:12" x14ac:dyDescent="0.35">
      <c r="A3486" t="s">
        <v>155</v>
      </c>
      <c r="B3486" t="s">
        <v>97</v>
      </c>
      <c r="C3486" t="s">
        <v>97</v>
      </c>
      <c r="D3486">
        <f>VLOOKUP(мпф1[[#This Row],[Номенклатура]],[1]!Таблица213[[product_name]:[упаковка]],7,FALSE)</f>
        <v>1614</v>
      </c>
      <c r="E3486" t="s">
        <v>205</v>
      </c>
      <c r="F3486" s="7">
        <v>19718.662643860942</v>
      </c>
      <c r="G3486" t="str">
        <f>VLOOKUP(мпф1[[#This Row],[артикул]],[1]!Таблица213[[code]:[упаковка]],4,FALSE)</f>
        <v>ОХЛ</v>
      </c>
      <c r="H3486" t="str">
        <f>VLOOKUP(мпф1[[#This Row],[артикул]],[1]!Таблица213[[code]:[упаковка]],5,FALSE)</f>
        <v>бедро</v>
      </c>
      <c r="I3486" s="7" cm="1">
        <f t="array" ref="I3486">INDEX('[1]прайс ЗПП'!$A$1:$D$1080,MATCH(1,(мпф1[[#This Row],[артикул]]='[1]прайс ЗПП'!$B$1:$B$1080)*(мпф1[[#This Row],[Source.Name.1]]='[1]прайс ЗПП'!$A$1:$A$1080),0),4)</f>
        <v>519.45220438588228</v>
      </c>
      <c r="J3486" s="7">
        <f>мпф1[[#This Row],[цена]]*мпф1[[#This Row],[объем]]</f>
        <v>10242902.777895115</v>
      </c>
      <c r="K3486" s="7">
        <v>121230.70319309177</v>
      </c>
      <c r="L3486" t="s">
        <v>187</v>
      </c>
    </row>
    <row r="3487" spans="1:12" x14ac:dyDescent="0.35">
      <c r="A3487" t="s">
        <v>155</v>
      </c>
      <c r="B3487" t="s">
        <v>97</v>
      </c>
      <c r="C3487" t="s">
        <v>97</v>
      </c>
      <c r="D3487">
        <f>VLOOKUP(мпф1[[#This Row],[Номенклатура]],[1]!Таблица213[[product_name]:[упаковка]],7,FALSE)</f>
        <v>1615</v>
      </c>
      <c r="E3487" t="s">
        <v>204</v>
      </c>
      <c r="F3487" s="7">
        <v>2957.2079549881437</v>
      </c>
      <c r="G3487" t="str">
        <f>VLOOKUP(мпф1[[#This Row],[артикул]],[1]!Таблица213[[code]:[упаковка]],4,FALSE)</f>
        <v>ОХЛ</v>
      </c>
      <c r="H3487" t="str">
        <f>VLOOKUP(мпф1[[#This Row],[артикул]],[1]!Таблица213[[code]:[упаковка]],5,FALSE)</f>
        <v>голень</v>
      </c>
      <c r="I3487" s="7" cm="1">
        <f t="array" ref="I3487">INDEX('[1]прайс ЗПП'!$A$1:$D$1080,MATCH(1,(мпф1[[#This Row],[артикул]]='[1]прайс ЗПП'!$B$1:$B$1080)*(мпф1[[#This Row],[Source.Name.1]]='[1]прайс ЗПП'!$A$1:$A$1080),0),4)</f>
        <v>519.45220438588228</v>
      </c>
      <c r="J3487" s="7">
        <f>мпф1[[#This Row],[цена]]*мпф1[[#This Row],[объем]]</f>
        <v>1536128.1910460582</v>
      </c>
      <c r="K3487" s="7">
        <v>121236.17326754042</v>
      </c>
      <c r="L3487" t="s">
        <v>187</v>
      </c>
    </row>
    <row r="3488" spans="1:12" x14ac:dyDescent="0.35">
      <c r="A3488" t="s">
        <v>155</v>
      </c>
      <c r="B3488" t="s">
        <v>97</v>
      </c>
      <c r="C3488" t="s">
        <v>97</v>
      </c>
      <c r="D3488">
        <f>VLOOKUP(мпф1[[#This Row],[Номенклатура]],[1]!Таблица213[[product_name]:[упаковка]],7,FALSE)</f>
        <v>978</v>
      </c>
      <c r="E3488" t="s">
        <v>98</v>
      </c>
      <c r="F3488" s="7">
        <v>24641.428152931203</v>
      </c>
      <c r="G3488" t="str">
        <f>VLOOKUP(мпф1[[#This Row],[артикул]],[1]!Таблица213[[code]:[упаковка]],4,FALSE)</f>
        <v>ОХЛ</v>
      </c>
      <c r="H3488" t="str">
        <f>VLOOKUP(мпф1[[#This Row],[артикул]],[1]!Таблица213[[code]:[упаковка]],5,FALSE)</f>
        <v>тушка</v>
      </c>
      <c r="I3488" s="7" cm="1">
        <f t="array" ref="I3488">INDEX('[1]прайс ЗПП'!$A$1:$D$1080,MATCH(1,(мпф1[[#This Row],[артикул]]='[1]прайс ЗПП'!$B$1:$B$1080)*(мпф1[[#This Row],[Source.Name.1]]='[1]прайс ЗПП'!$A$1:$A$1080),0),4)</f>
        <v>646.4085593303173</v>
      </c>
      <c r="J3488" s="7">
        <f>мпф1[[#This Row],[цена]]*мпф1[[#This Row],[объем]]</f>
        <v>15928430.072177781</v>
      </c>
      <c r="K3488" s="7">
        <v>39285</v>
      </c>
      <c r="L3488" t="s">
        <v>187</v>
      </c>
    </row>
    <row r="3489" spans="1:12" x14ac:dyDescent="0.35">
      <c r="A3489" t="s">
        <v>155</v>
      </c>
      <c r="B3489" t="s">
        <v>97</v>
      </c>
      <c r="C3489" t="s">
        <v>97</v>
      </c>
      <c r="D3489">
        <f>VLOOKUP(мпф1[[#This Row],[Номенклатура]],[1]!Таблица213[[product_name]:[упаковка]],7,FALSE)</f>
        <v>981</v>
      </c>
      <c r="E3489" t="s">
        <v>203</v>
      </c>
      <c r="F3489" s="7">
        <v>0</v>
      </c>
      <c r="G3489" t="str">
        <f>VLOOKUP(мпф1[[#This Row],[артикул]],[1]!Таблица213[[code]:[упаковка]],4,FALSE)</f>
        <v>ОХЛ</v>
      </c>
      <c r="H3489" t="str">
        <f>VLOOKUP(мпф1[[#This Row],[артикул]],[1]!Таблица213[[code]:[упаковка]],5,FALSE)</f>
        <v>крыло</v>
      </c>
      <c r="I3489" s="7" cm="1">
        <f t="array" ref="I3489">INDEX('[1]прайс ЗПП'!$A$1:$D$1080,MATCH(1,(мпф1[[#This Row],[артикул]]='[1]прайс ЗПП'!$B$1:$B$1080)*(мпф1[[#This Row],[Source.Name.1]]='[1]прайс ЗПП'!$A$1:$A$1080),0),4)</f>
        <v>646.29215999999997</v>
      </c>
      <c r="J3489" s="7">
        <f>мпф1[[#This Row],[цена]]*мпф1[[#This Row],[объем]]</f>
        <v>0</v>
      </c>
      <c r="K3489" s="7">
        <v>10000</v>
      </c>
      <c r="L3489" t="s">
        <v>187</v>
      </c>
    </row>
    <row r="3490" spans="1:12" x14ac:dyDescent="0.35">
      <c r="A3490" t="s">
        <v>155</v>
      </c>
      <c r="B3490" t="s">
        <v>97</v>
      </c>
      <c r="C3490" t="s">
        <v>97</v>
      </c>
      <c r="D3490">
        <f>VLOOKUP(мпф1[[#This Row],[Номенклатура]],[1]!Таблица213[[product_name]:[упаковка]],7,FALSE)</f>
        <v>982</v>
      </c>
      <c r="E3490" t="s">
        <v>100</v>
      </c>
      <c r="F3490" s="7">
        <v>19714.719699920959</v>
      </c>
      <c r="G3490" t="str">
        <f>VLOOKUP(мпф1[[#This Row],[артикул]],[1]!Таблица213[[code]:[упаковка]],4,FALSE)</f>
        <v>ОХЛ</v>
      </c>
      <c r="H3490" t="str">
        <f>VLOOKUP(мпф1[[#This Row],[артикул]],[1]!Таблица213[[code]:[упаковка]],5,FALSE)</f>
        <v>филе</v>
      </c>
      <c r="I3490" s="7" cm="1">
        <f t="array" ref="I3490">INDEX('[1]прайс ЗПП'!$A$1:$D$1080,MATCH(1,(мпф1[[#This Row],[артикул]]='[1]прайс ЗПП'!$B$1:$B$1080)*(мпф1[[#This Row],[Source.Name.1]]='[1]прайс ЗПП'!$A$1:$A$1080),0),4)</f>
        <v>657.18411627285809</v>
      </c>
      <c r="J3490" s="7">
        <f>мпф1[[#This Row],[цена]]*мпф1[[#This Row],[объем]]</f>
        <v>12956200.643559661</v>
      </c>
      <c r="K3490" s="7">
        <v>200000</v>
      </c>
      <c r="L3490" t="s">
        <v>187</v>
      </c>
    </row>
    <row r="3491" spans="1:12" x14ac:dyDescent="0.35">
      <c r="A3491" t="s">
        <v>155</v>
      </c>
      <c r="B3491" t="s">
        <v>97</v>
      </c>
      <c r="C3491" t="s">
        <v>97</v>
      </c>
      <c r="D3491">
        <f>VLOOKUP(мпф1[[#This Row],[Номенклатура]],[1]!Таблица213[[product_name]:[упаковка]],7,FALSE)</f>
        <v>984</v>
      </c>
      <c r="E3491" t="s">
        <v>101</v>
      </c>
      <c r="F3491" s="7">
        <v>4929.1727929727376</v>
      </c>
      <c r="G3491" t="str">
        <f>VLOOKUP(мпф1[[#This Row],[артикул]],[1]!Таблица213[[code]:[упаковка]],4,FALSE)</f>
        <v>ОХЛ</v>
      </c>
      <c r="H3491" t="str">
        <f>VLOOKUP(мпф1[[#This Row],[артикул]],[1]!Таблица213[[code]:[упаковка]],5,FALSE)</f>
        <v>четвертина</v>
      </c>
      <c r="I3491" s="7" cm="1">
        <f t="array" ref="I3491">INDEX('[1]прайс ЗПП'!$A$1:$D$1080,MATCH(1,(мпф1[[#This Row],[артикул]]='[1]прайс ЗПП'!$B$1:$B$1080)*(мпф1[[#This Row],[Source.Name.1]]='[1]прайс ЗПП'!$A$1:$A$1080),0),4)</f>
        <v>601.83412651554579</v>
      </c>
      <c r="J3491" s="7">
        <f>мпф1[[#This Row],[цена]]*мпф1[[#This Row],[объем]]</f>
        <v>2966544.4023029408</v>
      </c>
      <c r="K3491" s="7">
        <v>116476</v>
      </c>
      <c r="L3491" t="s">
        <v>187</v>
      </c>
    </row>
    <row r="3492" spans="1:12" x14ac:dyDescent="0.35">
      <c r="A3492" t="s">
        <v>155</v>
      </c>
      <c r="B3492" t="s">
        <v>97</v>
      </c>
      <c r="C3492" t="s">
        <v>97</v>
      </c>
      <c r="D3492">
        <f>VLOOKUP(мпф1[[#This Row],[Номенклатура]],[1]!Таблица213[[product_name]:[упаковка]],7,FALSE)</f>
        <v>982</v>
      </c>
      <c r="E3492" t="s">
        <v>100</v>
      </c>
      <c r="F3492" s="7">
        <v>14786.039774940718</v>
      </c>
      <c r="G3492" t="str">
        <f>VLOOKUP(мпф1[[#This Row],[артикул]],[1]!Таблица213[[code]:[упаковка]],4,FALSE)</f>
        <v>ОХЛ</v>
      </c>
      <c r="H3492" t="str">
        <f>VLOOKUP(мпф1[[#This Row],[артикул]],[1]!Таблица213[[code]:[упаковка]],5,FALSE)</f>
        <v>филе</v>
      </c>
      <c r="I3492" s="7" cm="1">
        <f t="array" ref="I3492">INDEX('[1]прайс ЗПП'!$A$1:$D$1080,MATCH(1,(мпф1[[#This Row],[артикул]]='[1]прайс ЗПП'!$B$1:$B$1080)*(мпф1[[#This Row],[Source.Name.1]]='[1]прайс ЗПП'!$A$1:$A$1080),0),4)</f>
        <v>657.18411627285809</v>
      </c>
      <c r="J3492" s="7">
        <f>мпф1[[#This Row],[цена]]*мпф1[[#This Row],[объем]]</f>
        <v>9717150.4826697465</v>
      </c>
      <c r="K3492" s="7">
        <v>113195</v>
      </c>
      <c r="L3492" t="s">
        <v>187</v>
      </c>
    </row>
    <row r="3493" spans="1:12" x14ac:dyDescent="0.35">
      <c r="A3493" t="s">
        <v>155</v>
      </c>
      <c r="B3493" t="s">
        <v>97</v>
      </c>
      <c r="C3493" t="s">
        <v>97</v>
      </c>
      <c r="D3493">
        <f>VLOOKUP(мпф1[[#This Row],[Номенклатура]],[1]!Таблица213[[product_name]:[упаковка]],7,FALSE)</f>
        <v>1614</v>
      </c>
      <c r="E3493" t="s">
        <v>205</v>
      </c>
      <c r="F3493" s="7">
        <v>2957.2079549881437</v>
      </c>
      <c r="G3493" t="str">
        <f>VLOOKUP(мпф1[[#This Row],[артикул]],[1]!Таблица213[[code]:[упаковка]],4,FALSE)</f>
        <v>ОХЛ</v>
      </c>
      <c r="H3493" t="str">
        <f>VLOOKUP(мпф1[[#This Row],[артикул]],[1]!Таблица213[[code]:[упаковка]],5,FALSE)</f>
        <v>бедро</v>
      </c>
      <c r="I3493" s="7" cm="1">
        <f t="array" ref="I3493">INDEX('[1]прайс ЗПП'!$A$1:$D$1080,MATCH(1,(мпф1[[#This Row],[артикул]]='[1]прайс ЗПП'!$B$1:$B$1080)*(мпф1[[#This Row],[Source.Name.1]]='[1]прайс ЗПП'!$A$1:$A$1080),0),4)</f>
        <v>519.45220438588228</v>
      </c>
      <c r="J3493" s="7">
        <f>мпф1[[#This Row],[цена]]*мпф1[[#This Row],[объем]]</f>
        <v>1536128.1910460582</v>
      </c>
      <c r="K3493" s="7">
        <v>5700</v>
      </c>
      <c r="L3493" t="s">
        <v>187</v>
      </c>
    </row>
    <row r="3494" spans="1:12" x14ac:dyDescent="0.35">
      <c r="A3494" t="s">
        <v>155</v>
      </c>
      <c r="B3494" t="s">
        <v>97</v>
      </c>
      <c r="C3494" t="s">
        <v>97</v>
      </c>
      <c r="D3494">
        <f>VLOOKUP(мпф1[[#This Row],[Номенклатура]],[1]!Таблица213[[product_name]:[упаковка]],7,FALSE)</f>
        <v>978</v>
      </c>
      <c r="E3494" t="s">
        <v>98</v>
      </c>
      <c r="F3494" s="7">
        <v>14779.139623045745</v>
      </c>
      <c r="G3494" t="str">
        <f>VLOOKUP(мпф1[[#This Row],[артикул]],[1]!Таблица213[[code]:[упаковка]],4,FALSE)</f>
        <v>ОХЛ</v>
      </c>
      <c r="H3494" t="str">
        <f>VLOOKUP(мпф1[[#This Row],[артикул]],[1]!Таблица213[[code]:[упаковка]],5,FALSE)</f>
        <v>тушка</v>
      </c>
      <c r="I3494" s="7" cm="1">
        <f t="array" ref="I3494">INDEX('[1]прайс ЗПП'!$A$1:$D$1080,MATCH(1,(мпф1[[#This Row],[артикул]]='[1]прайс ЗПП'!$B$1:$B$1080)*(мпф1[[#This Row],[Source.Name.1]]='[1]прайс ЗПП'!$A$1:$A$1080),0),4)</f>
        <v>646.4085593303173</v>
      </c>
      <c r="J3494" s="7">
        <f>мпф1[[#This Row],[цена]]*мпф1[[#This Row],[объем]]</f>
        <v>9553362.3518746085</v>
      </c>
      <c r="K3494" s="7">
        <v>5850</v>
      </c>
      <c r="L3494" t="s">
        <v>187</v>
      </c>
    </row>
    <row r="3495" spans="1:12" x14ac:dyDescent="0.35">
      <c r="A3495" t="s">
        <v>155</v>
      </c>
      <c r="B3495" t="s">
        <v>97</v>
      </c>
      <c r="C3495" t="s">
        <v>97</v>
      </c>
      <c r="D3495">
        <f>VLOOKUP(мпф1[[#This Row],[Номенклатура]],[1]!Таблица213[[product_name]:[упаковка]],7,FALSE)</f>
        <v>1614</v>
      </c>
      <c r="E3495" t="s">
        <v>205</v>
      </c>
      <c r="F3495" s="7">
        <v>496.81093643800813</v>
      </c>
      <c r="G3495" t="str">
        <f>VLOOKUP(мпф1[[#This Row],[артикул]],[1]!Таблица213[[code]:[упаковка]],4,FALSE)</f>
        <v>ОХЛ</v>
      </c>
      <c r="H3495" t="str">
        <f>VLOOKUP(мпф1[[#This Row],[артикул]],[1]!Таблица213[[code]:[упаковка]],5,FALSE)</f>
        <v>бедро</v>
      </c>
      <c r="I3495" s="7" cm="1">
        <f t="array" ref="I3495">INDEX('[1]прайс ЗПП'!$A$1:$D$1080,MATCH(1,(мпф1[[#This Row],[артикул]]='[1]прайс ЗПП'!$B$1:$B$1080)*(мпф1[[#This Row],[Source.Name.1]]='[1]прайс ЗПП'!$A$1:$A$1080),0),4)</f>
        <v>519.45220438588228</v>
      </c>
      <c r="J3495" s="7">
        <f>мпф1[[#This Row],[цена]]*мпф1[[#This Row],[объем]]</f>
        <v>258069.53609573777</v>
      </c>
      <c r="K3495" s="7">
        <v>14550</v>
      </c>
      <c r="L3495" t="s">
        <v>187</v>
      </c>
    </row>
    <row r="3496" spans="1:12" x14ac:dyDescent="0.35">
      <c r="A3496" t="s">
        <v>155</v>
      </c>
      <c r="B3496" t="s">
        <v>97</v>
      </c>
      <c r="C3496" t="s">
        <v>97</v>
      </c>
      <c r="D3496">
        <f>VLOOKUP(мпф1[[#This Row],[Номенклатура]],[1]!Таблица213[[product_name]:[упаковка]],7,FALSE)</f>
        <v>978</v>
      </c>
      <c r="E3496" t="s">
        <v>98</v>
      </c>
      <c r="F3496" s="7">
        <v>1972.4577059770918</v>
      </c>
      <c r="G3496" t="str">
        <f>VLOOKUP(мпф1[[#This Row],[артикул]],[1]!Таблица213[[code]:[упаковка]],4,FALSE)</f>
        <v>ОХЛ</v>
      </c>
      <c r="H3496" t="str">
        <f>VLOOKUP(мпф1[[#This Row],[артикул]],[1]!Таблица213[[code]:[упаковка]],5,FALSE)</f>
        <v>тушка</v>
      </c>
      <c r="I3496" s="7" cm="1">
        <f t="array" ref="I3496">INDEX('[1]прайс ЗПП'!$A$1:$D$1080,MATCH(1,(мпф1[[#This Row],[артикул]]='[1]прайс ЗПП'!$B$1:$B$1080)*(мпф1[[#This Row],[Source.Name.1]]='[1]прайс ЗПП'!$A$1:$A$1080),0),4)</f>
        <v>646.4085593303173</v>
      </c>
      <c r="J3496" s="7">
        <f>мпф1[[#This Row],[цена]]*мпф1[[#This Row],[объем]]</f>
        <v>1275013.5440606344</v>
      </c>
      <c r="K3496" s="7">
        <v>5443.5</v>
      </c>
      <c r="L3496" t="s">
        <v>187</v>
      </c>
    </row>
    <row r="3497" spans="1:12" x14ac:dyDescent="0.35">
      <c r="A3497" t="s">
        <v>155</v>
      </c>
      <c r="B3497" t="s">
        <v>97</v>
      </c>
      <c r="C3497" t="s">
        <v>97</v>
      </c>
      <c r="D3497">
        <f>VLOOKUP(мпф1[[#This Row],[Номенклатура]],[1]!Таблица213[[product_name]:[упаковка]],7,FALSE)</f>
        <v>982</v>
      </c>
      <c r="E3497" t="s">
        <v>100</v>
      </c>
      <c r="F3497" s="7">
        <v>985.73598499604782</v>
      </c>
      <c r="G3497" t="str">
        <f>VLOOKUP(мпф1[[#This Row],[артикул]],[1]!Таблица213[[code]:[упаковка]],4,FALSE)</f>
        <v>ОХЛ</v>
      </c>
      <c r="H3497" t="str">
        <f>VLOOKUP(мпф1[[#This Row],[артикул]],[1]!Таблица213[[code]:[упаковка]],5,FALSE)</f>
        <v>филе</v>
      </c>
      <c r="I3497" s="7" cm="1">
        <f t="array" ref="I3497">INDEX('[1]прайс ЗПП'!$A$1:$D$1080,MATCH(1,(мпф1[[#This Row],[артикул]]='[1]прайс ЗПП'!$B$1:$B$1080)*(мпф1[[#This Row],[Source.Name.1]]='[1]прайс ЗПП'!$A$1:$A$1080),0),4)</f>
        <v>657.18411627285809</v>
      </c>
      <c r="J3497" s="7">
        <f>мпф1[[#This Row],[цена]]*мпф1[[#This Row],[объем]]</f>
        <v>647810.03217798297</v>
      </c>
      <c r="K3497" s="7">
        <v>21300</v>
      </c>
      <c r="L3497" t="s">
        <v>187</v>
      </c>
    </row>
    <row r="3498" spans="1:12" x14ac:dyDescent="0.35">
      <c r="A3498" t="s">
        <v>155</v>
      </c>
      <c r="B3498" t="s">
        <v>97</v>
      </c>
      <c r="C3498" t="s">
        <v>97</v>
      </c>
      <c r="D3498">
        <f>VLOOKUP(мпф1[[#This Row],[Номенклатура]],[1]!Таблица213[[product_name]:[упаковка]],7,FALSE)</f>
        <v>1615</v>
      </c>
      <c r="E3498" t="s">
        <v>204</v>
      </c>
      <c r="F3498" s="7">
        <v>496.81093643800813</v>
      </c>
      <c r="G3498" t="str">
        <f>VLOOKUP(мпф1[[#This Row],[артикул]],[1]!Таблица213[[code]:[упаковка]],4,FALSE)</f>
        <v>ОХЛ</v>
      </c>
      <c r="H3498" t="str">
        <f>VLOOKUP(мпф1[[#This Row],[артикул]],[1]!Таблица213[[code]:[упаковка]],5,FALSE)</f>
        <v>голень</v>
      </c>
      <c r="I3498" s="7" cm="1">
        <f t="array" ref="I3498">INDEX('[1]прайс ЗПП'!$A$1:$D$1080,MATCH(1,(мпф1[[#This Row],[артикул]]='[1]прайс ЗПП'!$B$1:$B$1080)*(мпф1[[#This Row],[Source.Name.1]]='[1]прайс ЗПП'!$A$1:$A$1080),0),4)</f>
        <v>519.45220438588228</v>
      </c>
      <c r="J3498" s="7">
        <f>мпф1[[#This Row],[цена]]*мпф1[[#This Row],[объем]]</f>
        <v>258069.53609573777</v>
      </c>
      <c r="K3498" s="7">
        <v>50830.478635319239</v>
      </c>
      <c r="L3498" t="s">
        <v>187</v>
      </c>
    </row>
    <row r="3499" spans="1:12" x14ac:dyDescent="0.35">
      <c r="A3499" t="s">
        <v>155</v>
      </c>
      <c r="B3499" t="s">
        <v>97</v>
      </c>
      <c r="C3499" t="s">
        <v>97</v>
      </c>
      <c r="D3499">
        <f>VLOOKUP(мпф1[[#This Row],[Номенклатура]],[1]!Таблица213[[product_name]:[упаковка]],7,FALSE)</f>
        <v>984</v>
      </c>
      <c r="E3499" t="s">
        <v>101</v>
      </c>
      <c r="F3499" s="7">
        <v>486.16498780005082</v>
      </c>
      <c r="G3499" t="str">
        <f>VLOOKUP(мпф1[[#This Row],[артикул]],[1]!Таблица213[[code]:[упаковка]],4,FALSE)</f>
        <v>ОХЛ</v>
      </c>
      <c r="H3499" t="str">
        <f>VLOOKUP(мпф1[[#This Row],[артикул]],[1]!Таблица213[[code]:[упаковка]],5,FALSE)</f>
        <v>четвертина</v>
      </c>
      <c r="I3499" s="7" cm="1">
        <f t="array" ref="I3499">INDEX('[1]прайс ЗПП'!$A$1:$D$1080,MATCH(1,(мпф1[[#This Row],[артикул]]='[1]прайс ЗПП'!$B$1:$B$1080)*(мпф1[[#This Row],[Source.Name.1]]='[1]прайс ЗПП'!$A$1:$A$1080),0),4)</f>
        <v>601.83412651554579</v>
      </c>
      <c r="J3499" s="7">
        <f>мпф1[[#This Row],[цена]]*мпф1[[#This Row],[объем]]</f>
        <v>292590.68077508459</v>
      </c>
      <c r="K3499" s="7">
        <v>5700</v>
      </c>
      <c r="L3499" t="s">
        <v>187</v>
      </c>
    </row>
    <row r="3500" spans="1:12" x14ac:dyDescent="0.35">
      <c r="A3500" t="s">
        <v>155</v>
      </c>
      <c r="B3500" t="s">
        <v>97</v>
      </c>
      <c r="C3500" t="s">
        <v>97</v>
      </c>
      <c r="D3500">
        <f>VLOOKUP(мпф1[[#This Row],[Номенклатура]],[1]!Таблица213[[product_name]:[упаковка]],7,FALSE)</f>
        <v>978</v>
      </c>
      <c r="E3500" t="s">
        <v>98</v>
      </c>
      <c r="F3500" s="7">
        <v>118290.28967149573</v>
      </c>
      <c r="G3500" t="str">
        <f>VLOOKUP(мпф1[[#This Row],[артикул]],[1]!Таблица213[[code]:[упаковка]],4,FALSE)</f>
        <v>ОХЛ</v>
      </c>
      <c r="H3500" t="str">
        <f>VLOOKUP(мпф1[[#This Row],[артикул]],[1]!Таблица213[[code]:[упаковка]],5,FALSE)</f>
        <v>тушка</v>
      </c>
      <c r="I3500" s="7" cm="1">
        <f t="array" ref="I3500">INDEX('[1]прайс ЗПП'!$A$1:$D$1080,MATCH(1,(мпф1[[#This Row],[артикул]]='[1]прайс ЗПП'!$B$1:$B$1080)*(мпф1[[#This Row],[Source.Name.1]]='[1]прайс ЗПП'!$A$1:$A$1080),0),4)</f>
        <v>646.4085593303173</v>
      </c>
      <c r="J3500" s="7">
        <f>мпф1[[#This Row],[цена]]*мпф1[[#This Row],[объем]]</f>
        <v>76463855.729317471</v>
      </c>
      <c r="K3500" s="7">
        <v>5850</v>
      </c>
      <c r="L3500" t="s">
        <v>187</v>
      </c>
    </row>
    <row r="3501" spans="1:12" x14ac:dyDescent="0.35">
      <c r="A3501" t="s">
        <v>155</v>
      </c>
      <c r="B3501" t="s">
        <v>210</v>
      </c>
      <c r="C3501" t="s">
        <v>210</v>
      </c>
      <c r="D3501">
        <f>VLOOKUP(мпф1[[#This Row],[Номенклатура]],[1]!Таблица213[[product_name]:[упаковка]],7,FALSE)</f>
        <v>981</v>
      </c>
      <c r="E3501" t="s">
        <v>203</v>
      </c>
      <c r="F3501" s="7">
        <v>0</v>
      </c>
      <c r="G3501" t="str">
        <f>VLOOKUP(мпф1[[#This Row],[артикул]],[1]!Таблица213[[code]:[упаковка]],4,FALSE)</f>
        <v>ОХЛ</v>
      </c>
      <c r="H3501" t="str">
        <f>VLOOKUP(мпф1[[#This Row],[артикул]],[1]!Таблица213[[code]:[упаковка]],5,FALSE)</f>
        <v>крыло</v>
      </c>
      <c r="I3501" s="7" cm="1">
        <f t="array" ref="I3501">INDEX('[1]прайс ЗПП'!$A$1:$D$1080,MATCH(1,(мпф1[[#This Row],[артикул]]='[1]прайс ЗПП'!$B$1:$B$1080)*(мпф1[[#This Row],[Source.Name.1]]='[1]прайс ЗПП'!$A$1:$A$1080),0),4)</f>
        <v>646.29215999999997</v>
      </c>
      <c r="J3501" s="7">
        <f>мпф1[[#This Row],[цена]]*мпф1[[#This Row],[объем]]</f>
        <v>0</v>
      </c>
      <c r="K3501" s="7">
        <v>14550</v>
      </c>
      <c r="L3501" t="s">
        <v>187</v>
      </c>
    </row>
    <row r="3502" spans="1:12" x14ac:dyDescent="0.35">
      <c r="A3502" t="s">
        <v>155</v>
      </c>
      <c r="B3502" t="s">
        <v>210</v>
      </c>
      <c r="C3502" t="s">
        <v>210</v>
      </c>
      <c r="D3502">
        <f>VLOOKUP(мпф1[[#This Row],[Номенклатура]],[1]!Таблица213[[product_name]:[упаковка]],7,FALSE)</f>
        <v>984</v>
      </c>
      <c r="E3502" t="s">
        <v>101</v>
      </c>
      <c r="F3502" s="7">
        <v>14787.518378918212</v>
      </c>
      <c r="G3502" t="str">
        <f>VLOOKUP(мпф1[[#This Row],[артикул]],[1]!Таблица213[[code]:[упаковка]],4,FALSE)</f>
        <v>ОХЛ</v>
      </c>
      <c r="H3502" t="str">
        <f>VLOOKUP(мпф1[[#This Row],[артикул]],[1]!Таблица213[[code]:[упаковка]],5,FALSE)</f>
        <v>четвертина</v>
      </c>
      <c r="I3502" s="7" cm="1">
        <f t="array" ref="I3502">INDEX('[1]прайс ЗПП'!$A$1:$D$1080,MATCH(1,(мпф1[[#This Row],[артикул]]='[1]прайс ЗПП'!$B$1:$B$1080)*(мпф1[[#This Row],[Source.Name.1]]='[1]прайс ЗПП'!$A$1:$A$1080),0),4)</f>
        <v>601.83412651554579</v>
      </c>
      <c r="J3502" s="7">
        <f>мпф1[[#This Row],[цена]]*мпф1[[#This Row],[объем]]</f>
        <v>8899633.2069088221</v>
      </c>
      <c r="K3502" s="7">
        <v>5443.5</v>
      </c>
      <c r="L3502" t="s">
        <v>187</v>
      </c>
    </row>
    <row r="3503" spans="1:12" x14ac:dyDescent="0.35">
      <c r="A3503" t="s">
        <v>155</v>
      </c>
      <c r="B3503" t="s">
        <v>210</v>
      </c>
      <c r="C3503" t="s">
        <v>210</v>
      </c>
      <c r="D3503">
        <f>VLOOKUP(мпф1[[#This Row],[Номенклатура]],[1]!Таблица213[[product_name]:[упаковка]],7,FALSE)</f>
        <v>982</v>
      </c>
      <c r="E3503" t="s">
        <v>100</v>
      </c>
      <c r="F3503" s="7">
        <v>19714.719699920959</v>
      </c>
      <c r="G3503" t="str">
        <f>VLOOKUP(мпф1[[#This Row],[артикул]],[1]!Таблица213[[code]:[упаковка]],4,FALSE)</f>
        <v>ОХЛ</v>
      </c>
      <c r="H3503" t="str">
        <f>VLOOKUP(мпф1[[#This Row],[артикул]],[1]!Таблица213[[code]:[упаковка]],5,FALSE)</f>
        <v>филе</v>
      </c>
      <c r="I3503" s="7" cm="1">
        <f t="array" ref="I3503">INDEX('[1]прайс ЗПП'!$A$1:$D$1080,MATCH(1,(мпф1[[#This Row],[артикул]]='[1]прайс ЗПП'!$B$1:$B$1080)*(мпф1[[#This Row],[Source.Name.1]]='[1]прайс ЗПП'!$A$1:$A$1080),0),4)</f>
        <v>657.18411627285809</v>
      </c>
      <c r="J3503" s="7">
        <f>мпф1[[#This Row],[цена]]*мпф1[[#This Row],[объем]]</f>
        <v>12956200.643559661</v>
      </c>
      <c r="K3503" s="7">
        <v>21300</v>
      </c>
      <c r="L3503" t="s">
        <v>187</v>
      </c>
    </row>
    <row r="3504" spans="1:12" x14ac:dyDescent="0.35">
      <c r="A3504" t="s">
        <v>155</v>
      </c>
      <c r="B3504" t="s">
        <v>180</v>
      </c>
      <c r="C3504" t="s">
        <v>180</v>
      </c>
      <c r="D3504">
        <f>VLOOKUP(мпф1[[#This Row],[Номенклатура]],[1]!Таблица213[[product_name]:[упаковка]],7,FALSE)</f>
        <v>978</v>
      </c>
      <c r="E3504" t="s">
        <v>98</v>
      </c>
      <c r="F3504" s="7">
        <v>394294.39399841917</v>
      </c>
      <c r="G3504" t="str">
        <f>VLOOKUP(мпф1[[#This Row],[артикул]],[1]!Таблица213[[code]:[упаковка]],4,FALSE)</f>
        <v>ОХЛ</v>
      </c>
      <c r="H3504" t="str">
        <f>VLOOKUP(мпф1[[#This Row],[артикул]],[1]!Таблица213[[code]:[упаковка]],5,FALSE)</f>
        <v>тушка</v>
      </c>
      <c r="I3504" s="7" cm="1">
        <f t="array" ref="I3504">INDEX('[1]прайс ЗПП'!$A$1:$D$1080,MATCH(1,(мпф1[[#This Row],[артикул]]='[1]прайс ЗПП'!$B$1:$B$1080)*(мпф1[[#This Row],[Source.Name.1]]='[1]прайс ЗПП'!$A$1:$A$1080),0),4)</f>
        <v>646.4085593303173</v>
      </c>
      <c r="J3504" s="7">
        <f>мпф1[[#This Row],[цена]]*мпф1[[#This Row],[объем]]</f>
        <v>254875271.17653865</v>
      </c>
      <c r="K3504" s="7">
        <v>48796.35418624233</v>
      </c>
      <c r="L3504" t="s">
        <v>187</v>
      </c>
    </row>
    <row r="3505" spans="1:12" x14ac:dyDescent="0.35">
      <c r="A3505" t="s">
        <v>155</v>
      </c>
      <c r="B3505" t="s">
        <v>13</v>
      </c>
      <c r="C3505" t="s">
        <v>13</v>
      </c>
      <c r="D3505">
        <f>VLOOKUP(мпф1[[#This Row],[Номенклатура]],[1]!Таблица213[[product_name]:[упаковка]],7,FALSE)</f>
        <v>962</v>
      </c>
      <c r="E3505" t="s">
        <v>118</v>
      </c>
      <c r="F3505" s="7">
        <v>16661.039753852219</v>
      </c>
      <c r="G3505" t="str">
        <f>VLOOKUP(мпф1[[#This Row],[артикул]],[1]!Таблица213[[code]:[упаковка]],4,FALSE)</f>
        <v>ЗАМ</v>
      </c>
      <c r="H3505" t="str">
        <f>VLOOKUP(мпф1[[#This Row],[артикул]],[1]!Таблица213[[code]:[упаковка]],5,FALSE)</f>
        <v>рагу</v>
      </c>
      <c r="I3505" s="7" cm="1">
        <f t="array" ref="I3505">INDEX('[1]прайс ЗПП'!$A$1:$D$1080,MATCH(1,(мпф1[[#This Row],[артикул]]='[1]прайс ЗПП'!$B$1:$B$1080)*(мпф1[[#This Row],[Source.Name.1]]='[1]прайс ЗПП'!$A$1:$A$1080),0),4)</f>
        <v>557.142857142857</v>
      </c>
      <c r="J3505" s="7">
        <f>мпф1[[#This Row],[цена]]*мпф1[[#This Row],[объем]]</f>
        <v>9282579.2914319485</v>
      </c>
      <c r="K3505" s="7">
        <v>5700</v>
      </c>
      <c r="L3505" t="s">
        <v>187</v>
      </c>
    </row>
    <row r="3506" spans="1:12" x14ac:dyDescent="0.35">
      <c r="A3506" t="s">
        <v>155</v>
      </c>
      <c r="B3506" t="s">
        <v>13</v>
      </c>
      <c r="C3506" t="s">
        <v>13</v>
      </c>
      <c r="D3506">
        <f>VLOOKUP(мпф1[[#This Row],[Номенклатура]],[1]!Таблица213[[product_name]:[упаковка]],7,FALSE)</f>
        <v>15</v>
      </c>
      <c r="E3506" t="s">
        <v>121</v>
      </c>
      <c r="F3506" s="7">
        <v>45954.583704362783</v>
      </c>
      <c r="G3506" t="str">
        <f>VLOOKUP(мпф1[[#This Row],[артикул]],[1]!Таблица213[[code]:[упаковка]],4,FALSE)</f>
        <v>ЗАМ</v>
      </c>
      <c r="H3506" t="str">
        <f>VLOOKUP(мпф1[[#This Row],[артикул]],[1]!Таблица213[[code]:[упаковка]],5,FALSE)</f>
        <v>табак</v>
      </c>
      <c r="I3506" s="7" cm="1">
        <f t="array" ref="I3506">INDEX('[1]прайс ЗПП'!$A$1:$D$1080,MATCH(1,(мпф1[[#This Row],[артикул]]='[1]прайс ЗПП'!$B$1:$B$1080)*(мпф1[[#This Row],[Source.Name.1]]='[1]прайс ЗПП'!$A$1:$A$1080),0),4)</f>
        <v>656.34936483198521</v>
      </c>
      <c r="J3506" s="7">
        <f>мпф1[[#This Row],[цена]]*мпф1[[#This Row],[объем]]</f>
        <v>30162261.82547681</v>
      </c>
      <c r="K3506" s="7">
        <v>5850</v>
      </c>
      <c r="L3506" t="s">
        <v>187</v>
      </c>
    </row>
    <row r="3507" spans="1:12" x14ac:dyDescent="0.35">
      <c r="A3507" t="s">
        <v>155</v>
      </c>
      <c r="B3507" t="s">
        <v>13</v>
      </c>
      <c r="C3507" t="s">
        <v>13</v>
      </c>
      <c r="D3507">
        <f>VLOOKUP(мпф1[[#This Row],[Номенклатура]],[1]!Таблица213[[product_name]:[упаковка]],7,FALSE)</f>
        <v>1055</v>
      </c>
      <c r="E3507" t="s">
        <v>125</v>
      </c>
      <c r="F3507" s="7">
        <v>126810.03734251116</v>
      </c>
      <c r="G3507" t="str">
        <f>VLOOKUP(мпф1[[#This Row],[артикул]],[1]!Таблица213[[code]:[упаковка]],4,FALSE)</f>
        <v>ЗАМ</v>
      </c>
      <c r="H3507" t="str">
        <f>VLOOKUP(мпф1[[#This Row],[артикул]],[1]!Таблица213[[code]:[упаковка]],5,FALSE)</f>
        <v>табак</v>
      </c>
      <c r="I3507" s="7" cm="1">
        <f t="array" ref="I3507">INDEX('[1]прайс ЗПП'!$A$1:$D$1080,MATCH(1,(мпф1[[#This Row],[артикул]]='[1]прайс ЗПП'!$B$1:$B$1080)*(мпф1[[#This Row],[Source.Name.1]]='[1]прайс ЗПП'!$A$1:$A$1080),0),4)</f>
        <v>613.62002514855487</v>
      </c>
      <c r="J3507" s="7">
        <f>мпф1[[#This Row],[цена]]*мпф1[[#This Row],[объем]]</f>
        <v>77813178.303200886</v>
      </c>
      <c r="K3507" s="7">
        <v>14550</v>
      </c>
      <c r="L3507" t="s">
        <v>187</v>
      </c>
    </row>
    <row r="3508" spans="1:12" x14ac:dyDescent="0.35">
      <c r="A3508" t="s">
        <v>155</v>
      </c>
      <c r="B3508" t="s">
        <v>13</v>
      </c>
      <c r="C3508" t="s">
        <v>13</v>
      </c>
      <c r="D3508">
        <f>VLOOKUP(мпф1[[#This Row],[Номенклатура]],[1]!Таблица213[[product_name]:[упаковка]],7,FALSE)</f>
        <v>1056</v>
      </c>
      <c r="E3508" t="s">
        <v>126</v>
      </c>
      <c r="F3508" s="7">
        <v>111617.46050439661</v>
      </c>
      <c r="G3508" t="str">
        <f>VLOOKUP(мпф1[[#This Row],[артикул]],[1]!Таблица213[[code]:[упаковка]],4,FALSE)</f>
        <v>ЗАМ</v>
      </c>
      <c r="H3508" t="str">
        <f>VLOOKUP(мпф1[[#This Row],[артикул]],[1]!Таблица213[[code]:[упаковка]],5,FALSE)</f>
        <v>табак</v>
      </c>
      <c r="I3508" s="7" cm="1">
        <f t="array" ref="I3508">INDEX('[1]прайс ЗПП'!$A$1:$D$1080,MATCH(1,(мпф1[[#This Row],[артикул]]='[1]прайс ЗПП'!$B$1:$B$1080)*(мпф1[[#This Row],[Source.Name.1]]='[1]прайс ЗПП'!$A$1:$A$1080),0),4)</f>
        <v>591.05809401192892</v>
      </c>
      <c r="J3508" s="7">
        <f>мпф1[[#This Row],[цена]]*мпф1[[#This Row],[объем]]</f>
        <v>65972403.464180417</v>
      </c>
      <c r="K3508" s="7">
        <v>5443.5</v>
      </c>
      <c r="L3508" t="s">
        <v>187</v>
      </c>
    </row>
    <row r="3509" spans="1:12" x14ac:dyDescent="0.35">
      <c r="A3509" t="s">
        <v>155</v>
      </c>
      <c r="B3509" t="s">
        <v>13</v>
      </c>
      <c r="C3509" t="s">
        <v>13</v>
      </c>
      <c r="D3509">
        <f>VLOOKUP(мпф1[[#This Row],[Номенклатура]],[1]!Таблица213[[product_name]:[упаковка]],7,FALSE)</f>
        <v>1057</v>
      </c>
      <c r="E3509" t="s">
        <v>127</v>
      </c>
      <c r="F3509" s="7">
        <v>133809.40296497659</v>
      </c>
      <c r="G3509" t="str">
        <f>VLOOKUP(мпф1[[#This Row],[артикул]],[1]!Таблица213[[code]:[упаковка]],4,FALSE)</f>
        <v>ЗАМ</v>
      </c>
      <c r="H3509" t="str">
        <f>VLOOKUP(мпф1[[#This Row],[артикул]],[1]!Таблица213[[code]:[упаковка]],5,FALSE)</f>
        <v>табак</v>
      </c>
      <c r="I3509" s="7" cm="1">
        <f t="array" ref="I3509">INDEX('[1]прайс ЗПП'!$A$1:$D$1080,MATCH(1,(мпф1[[#This Row],[артикул]]='[1]прайс ЗПП'!$B$1:$B$1080)*(мпф1[[#This Row],[Source.Name.1]]='[1]прайс ЗПП'!$A$1:$A$1080),0),4)</f>
        <v>609.33414676660254</v>
      </c>
      <c r="J3509" s="7">
        <f>мпф1[[#This Row],[цена]]*мпф1[[#This Row],[объем]]</f>
        <v>81534638.385012507</v>
      </c>
      <c r="K3509" s="7">
        <v>21300</v>
      </c>
      <c r="L3509" t="s">
        <v>187</v>
      </c>
    </row>
    <row r="3510" spans="1:12" x14ac:dyDescent="0.35">
      <c r="A3510" t="s">
        <v>155</v>
      </c>
      <c r="B3510" t="s">
        <v>13</v>
      </c>
      <c r="C3510" t="s">
        <v>13</v>
      </c>
      <c r="D3510">
        <f>VLOOKUP(мпф1[[#This Row],[Номенклатура]],[1]!Таблица213[[product_name]:[упаковка]],7,FALSE)</f>
        <v>27</v>
      </c>
      <c r="E3510" t="s">
        <v>117</v>
      </c>
      <c r="F3510" s="7">
        <v>9911.2678184678316</v>
      </c>
      <c r="G3510" t="str">
        <f>VLOOKUP(мпф1[[#This Row],[артикул]],[1]!Таблица213[[code]:[упаковка]],4,FALSE)</f>
        <v>ЗАМ</v>
      </c>
      <c r="H3510" t="str">
        <f>VLOOKUP(мпф1[[#This Row],[артикул]],[1]!Таблица213[[code]:[упаковка]],5,FALSE)</f>
        <v>печень</v>
      </c>
      <c r="I3510" s="7" cm="1">
        <f t="array" ref="I3510">INDEX('[1]прайс ЗПП'!$A$1:$D$1080,MATCH(1,(мпф1[[#This Row],[артикул]]='[1]прайс ЗПП'!$B$1:$B$1080)*(мпф1[[#This Row],[Source.Name.1]]='[1]прайс ЗПП'!$A$1:$A$1080),0),4)</f>
        <v>646.51679999999999</v>
      </c>
      <c r="J3510" s="7">
        <f>мпф1[[#This Row],[цена]]*мпф1[[#This Row],[объем]]</f>
        <v>6407801.1539388029</v>
      </c>
      <c r="K3510" s="7">
        <v>46245.552344205498</v>
      </c>
      <c r="L3510" t="s">
        <v>187</v>
      </c>
    </row>
    <row r="3511" spans="1:12" x14ac:dyDescent="0.35">
      <c r="A3511" t="s">
        <v>155</v>
      </c>
      <c r="B3511" t="s">
        <v>13</v>
      </c>
      <c r="C3511" t="s">
        <v>13</v>
      </c>
      <c r="D3511">
        <f>VLOOKUP(мпф1[[#This Row],[Номенклатура]],[1]!Таблица213[[product_name]:[упаковка]],7,FALSE)</f>
        <v>1107</v>
      </c>
      <c r="E3511" t="s">
        <v>113</v>
      </c>
      <c r="F3511" s="7">
        <v>46526.80055930416</v>
      </c>
      <c r="G3511" t="str">
        <f>VLOOKUP(мпф1[[#This Row],[артикул]],[1]!Таблица213[[code]:[упаковка]],4,FALSE)</f>
        <v>ЗАМ</v>
      </c>
      <c r="H3511" t="str">
        <f>VLOOKUP(мпф1[[#This Row],[артикул]],[1]!Таблица213[[code]:[упаковка]],5,FALSE)</f>
        <v>голень</v>
      </c>
      <c r="I3511" s="7" cm="1">
        <f t="array" ref="I3511">INDEX('[1]прайс ЗПП'!$A$1:$D$1080,MATCH(1,(мпф1[[#This Row],[артикул]]='[1]прайс ЗПП'!$B$1:$B$1080)*(мпф1[[#This Row],[Source.Name.1]]='[1]прайс ЗПП'!$A$1:$A$1080),0),4)</f>
        <v>646.51679999999999</v>
      </c>
      <c r="J3511" s="7">
        <f>мпф1[[#This Row],[цена]]*мпф1[[#This Row],[объем]]</f>
        <v>30080358.211839534</v>
      </c>
      <c r="K3511" s="7">
        <v>5700</v>
      </c>
      <c r="L3511" t="s">
        <v>187</v>
      </c>
    </row>
    <row r="3512" spans="1:12" x14ac:dyDescent="0.35">
      <c r="A3512" t="s">
        <v>155</v>
      </c>
      <c r="B3512" t="s">
        <v>102</v>
      </c>
      <c r="C3512" t="s">
        <v>102</v>
      </c>
      <c r="D3512">
        <f>VLOOKUP(мпф1[[#This Row],[Номенклатура]],[1]!Таблица213[[product_name]:[упаковка]],7,FALSE)</f>
        <v>357</v>
      </c>
      <c r="E3512" t="s">
        <v>105</v>
      </c>
      <c r="F3512" s="7">
        <v>184140.58083391047</v>
      </c>
      <c r="G3512" t="str">
        <f>VLOOKUP(мпф1[[#This Row],[артикул]],[1]!Таблица213[[code]:[упаковка]],4,FALSE)</f>
        <v>ЗАМ</v>
      </c>
      <c r="H3512" t="str">
        <f>VLOOKUP(мпф1[[#This Row],[артикул]],[1]!Таблица213[[code]:[упаковка]],5,FALSE)</f>
        <v>филе</v>
      </c>
      <c r="I3512" s="7" cm="1">
        <f t="array" ref="I3512">INDEX('[1]прайс ЗПП'!$A$1:$D$1080,MATCH(1,(мпф1[[#This Row],[артикул]]='[1]прайс ЗПП'!$B$1:$B$1080)*(мпф1[[#This Row],[Source.Name.1]]='[1]прайс ЗПП'!$A$1:$A$1080),0),4)</f>
        <v>779.35501474188118</v>
      </c>
      <c r="J3512" s="7">
        <f>мпф1[[#This Row],[цена]]*мпф1[[#This Row],[объем]]</f>
        <v>143510885.09039086</v>
      </c>
      <c r="K3512" s="7">
        <v>5850</v>
      </c>
      <c r="L3512" t="s">
        <v>187</v>
      </c>
    </row>
    <row r="3513" spans="1:12" x14ac:dyDescent="0.35">
      <c r="A3513" t="s">
        <v>155</v>
      </c>
      <c r="B3513" t="s">
        <v>102</v>
      </c>
      <c r="C3513" t="s">
        <v>102</v>
      </c>
      <c r="D3513">
        <f>VLOOKUP(мпф1[[#This Row],[Номенклатура]],[1]!Таблица213[[product_name]:[упаковка]],7,FALSE)</f>
        <v>140</v>
      </c>
      <c r="E3513" t="s">
        <v>109</v>
      </c>
      <c r="F3513" s="7">
        <v>92070.290416955235</v>
      </c>
      <c r="G3513" t="str">
        <f>VLOOKUP(мпф1[[#This Row],[артикул]],[1]!Таблица213[[code]:[упаковка]],4,FALSE)</f>
        <v>ЗАМ</v>
      </c>
      <c r="H3513" t="str">
        <f>VLOOKUP(мпф1[[#This Row],[артикул]],[1]!Таблица213[[code]:[упаковка]],5,FALSE)</f>
        <v>бедро</v>
      </c>
      <c r="I3513" s="7" cm="1">
        <f t="array" ref="I3513">INDEX('[1]прайс ЗПП'!$A$1:$D$1080,MATCH(1,(мпф1[[#This Row],[артикул]]='[1]прайс ЗПП'!$B$1:$B$1080)*(мпф1[[#This Row],[Source.Name.1]]='[1]прайс ЗПП'!$A$1:$A$1080),0),4)</f>
        <v>712.81964454867443</v>
      </c>
      <c r="J3513" s="7">
        <f>мпф1[[#This Row],[цена]]*мпф1[[#This Row],[объем]]</f>
        <v>65629511.688507259</v>
      </c>
      <c r="K3513" s="7">
        <v>14550</v>
      </c>
      <c r="L3513" t="s">
        <v>187</v>
      </c>
    </row>
    <row r="3514" spans="1:12" x14ac:dyDescent="0.35">
      <c r="A3514" t="s">
        <v>155</v>
      </c>
      <c r="B3514" t="s">
        <v>102</v>
      </c>
      <c r="C3514" t="s">
        <v>102</v>
      </c>
      <c r="D3514">
        <f>VLOOKUP(мпф1[[#This Row],[Номенклатура]],[1]!Таблица213[[product_name]:[упаковка]],7,FALSE)</f>
        <v>141</v>
      </c>
      <c r="E3514" t="s">
        <v>108</v>
      </c>
      <c r="F3514" s="7">
        <v>27621.087125086571</v>
      </c>
      <c r="G3514" t="str">
        <f>VLOOKUP(мпф1[[#This Row],[артикул]],[1]!Таблица213[[code]:[упаковка]],4,FALSE)</f>
        <v>ЗАМ</v>
      </c>
      <c r="H3514" t="str">
        <f>VLOOKUP(мпф1[[#This Row],[артикул]],[1]!Таблица213[[code]:[упаковка]],5,FALSE)</f>
        <v>голень</v>
      </c>
      <c r="I3514" s="7" cm="1">
        <f t="array" ref="I3514">INDEX('[1]прайс ЗПП'!$A$1:$D$1080,MATCH(1,(мпф1[[#This Row],[артикул]]='[1]прайс ЗПП'!$B$1:$B$1080)*(мпф1[[#This Row],[Source.Name.1]]='[1]прайс ЗПП'!$A$1:$A$1080),0),4)</f>
        <v>729.77403622947747</v>
      </c>
      <c r="J3514" s="7">
        <f>мпф1[[#This Row],[цена]]*мпф1[[#This Row],[объем]]</f>
        <v>20157152.236320481</v>
      </c>
      <c r="K3514" s="7">
        <v>5443.5</v>
      </c>
      <c r="L3514" t="s">
        <v>187</v>
      </c>
    </row>
    <row r="3515" spans="1:12" x14ac:dyDescent="0.35">
      <c r="A3515" t="s">
        <v>155</v>
      </c>
      <c r="B3515" t="s">
        <v>214</v>
      </c>
      <c r="C3515" t="s">
        <v>214</v>
      </c>
      <c r="D3515">
        <f>VLOOKUP(мпф1[[#This Row],[Номенклатура]],[1]!Таблица213[[product_name]:[упаковка]],7,FALSE)</f>
        <v>1083</v>
      </c>
      <c r="E3515" t="s">
        <v>133</v>
      </c>
      <c r="F3515" s="7">
        <v>5618.695114477473</v>
      </c>
      <c r="G3515" t="str">
        <f>VLOOKUP(мпф1[[#This Row],[артикул]],[1]!Таблица213[[code]:[упаковка]],4,FALSE)</f>
        <v>ЗАМ</v>
      </c>
      <c r="H3515" t="str">
        <f>VLOOKUP(мпф1[[#This Row],[артикул]],[1]!Таблица213[[code]:[упаковка]],5,FALSE)</f>
        <v>филе</v>
      </c>
      <c r="I3515" s="7" cm="1">
        <f t="array" ref="I3515">INDEX('[1]прайс ЗПП'!$A$1:$D$1080,MATCH(1,(мпф1[[#This Row],[артикул]]='[1]прайс ЗПП'!$B$1:$B$1080)*(мпф1[[#This Row],[Source.Name.1]]='[1]прайс ЗПП'!$A$1:$A$1080),0),4)</f>
        <v>1167.3599999999999</v>
      </c>
      <c r="J3515" s="7">
        <f>мпф1[[#This Row],[цена]]*мпф1[[#This Row],[объем]]</f>
        <v>6559039.928836422</v>
      </c>
      <c r="K3515" s="7">
        <v>21300</v>
      </c>
      <c r="L3515" t="s">
        <v>215</v>
      </c>
    </row>
    <row r="3516" spans="1:12" x14ac:dyDescent="0.35">
      <c r="A3516" t="s">
        <v>155</v>
      </c>
      <c r="B3516" t="s">
        <v>214</v>
      </c>
      <c r="C3516" t="s">
        <v>214</v>
      </c>
      <c r="D3516">
        <f>VLOOKUP(мпф1[[#This Row],[Номенклатура]],[1]!Таблица213[[product_name]:[упаковка]],7,FALSE)</f>
        <v>1085</v>
      </c>
      <c r="E3516" t="s">
        <v>134</v>
      </c>
      <c r="F3516" s="7">
        <v>5766.5555122268797</v>
      </c>
      <c r="G3516" t="str">
        <f>VLOOKUP(мпф1[[#This Row],[артикул]],[1]!Таблица213[[code]:[упаковка]],4,FALSE)</f>
        <v>ЗАМ</v>
      </c>
      <c r="H3516" t="str">
        <f>VLOOKUP(мпф1[[#This Row],[артикул]],[1]!Таблица213[[code]:[упаковка]],5,FALSE)</f>
        <v>филе</v>
      </c>
      <c r="I3516" s="7" cm="1">
        <f t="array" ref="I3516">INDEX('[1]прайс ЗПП'!$A$1:$D$1080,MATCH(1,(мпф1[[#This Row],[артикул]]='[1]прайс ЗПП'!$B$1:$B$1080)*(мпф1[[#This Row],[Source.Name.1]]='[1]прайс ЗПП'!$A$1:$A$1080),0),4)</f>
        <v>856.34042553191489</v>
      </c>
      <c r="J3516" s="7">
        <f>мпф1[[#This Row],[цена]]*мпф1[[#This Row],[объем]]</f>
        <v>4938134.6011937754</v>
      </c>
      <c r="K3516" s="7">
        <v>49194.263391342887</v>
      </c>
      <c r="L3516" t="s">
        <v>215</v>
      </c>
    </row>
    <row r="3517" spans="1:12" x14ac:dyDescent="0.35">
      <c r="A3517" t="s">
        <v>155</v>
      </c>
      <c r="B3517" t="s">
        <v>214</v>
      </c>
      <c r="C3517" t="s">
        <v>214</v>
      </c>
      <c r="D3517">
        <f>VLOOKUP(мпф1[[#This Row],[Номенклатура]],[1]!Таблица213[[product_name]:[упаковка]],7,FALSE)</f>
        <v>1104</v>
      </c>
      <c r="E3517" t="s">
        <v>136</v>
      </c>
      <c r="F3517" s="7">
        <v>14342.458581692497</v>
      </c>
      <c r="G3517" t="str">
        <f>VLOOKUP(мпф1[[#This Row],[артикул]],[1]!Таблица213[[code]:[упаковка]],4,FALSE)</f>
        <v>ЗАМ</v>
      </c>
      <c r="H3517" t="str">
        <f>VLOOKUP(мпф1[[#This Row],[артикул]],[1]!Таблица213[[code]:[упаковка]],5,FALSE)</f>
        <v>филе</v>
      </c>
      <c r="I3517" s="7" cm="1">
        <f t="array" ref="I3517">INDEX('[1]прайс ЗПП'!$A$1:$D$1080,MATCH(1,(мпф1[[#This Row],[артикул]]='[1]прайс ЗПП'!$B$1:$B$1080)*(мпф1[[#This Row],[Source.Name.1]]='[1]прайс ЗПП'!$A$1:$A$1080),0),4)</f>
        <v>1224</v>
      </c>
      <c r="J3517" s="7">
        <f>мпф1[[#This Row],[цена]]*мпф1[[#This Row],[объем]]</f>
        <v>17555169.303991616</v>
      </c>
      <c r="K3517" s="7">
        <v>5700</v>
      </c>
      <c r="L3517" t="s">
        <v>215</v>
      </c>
    </row>
    <row r="3518" spans="1:12" x14ac:dyDescent="0.35">
      <c r="A3518" t="s">
        <v>155</v>
      </c>
      <c r="B3518" t="s">
        <v>214</v>
      </c>
      <c r="C3518" t="s">
        <v>214</v>
      </c>
      <c r="D3518">
        <f>VLOOKUP(мпф1[[#This Row],[Номенклатура]],[1]!Таблица213[[product_name]:[упаковка]],7,FALSE)</f>
        <v>1103</v>
      </c>
      <c r="E3518" t="s">
        <v>137</v>
      </c>
      <c r="F3518" s="7">
        <v>6653.7178987233228</v>
      </c>
      <c r="G3518" t="str">
        <f>VLOOKUP(мпф1[[#This Row],[артикул]],[1]!Таблица213[[code]:[упаковка]],4,FALSE)</f>
        <v>ЗАМ</v>
      </c>
      <c r="H3518" t="str">
        <f>VLOOKUP(мпф1[[#This Row],[артикул]],[1]!Таблица213[[code]:[упаковка]],5,FALSE)</f>
        <v>филе</v>
      </c>
      <c r="I3518" s="7" cm="1">
        <f t="array" ref="I3518">INDEX('[1]прайс ЗПП'!$A$1:$D$1080,MATCH(1,(мпф1[[#This Row],[артикул]]='[1]прайс ЗПП'!$B$1:$B$1080)*(мпф1[[#This Row],[Source.Name.1]]='[1]прайс ЗПП'!$A$1:$A$1080),0),4)</f>
        <v>1224</v>
      </c>
      <c r="J3518" s="7">
        <f>мпф1[[#This Row],[цена]]*мпф1[[#This Row],[объем]]</f>
        <v>8144150.7080373475</v>
      </c>
      <c r="K3518" s="7">
        <v>5850</v>
      </c>
      <c r="L3518" t="s">
        <v>215</v>
      </c>
    </row>
    <row r="3519" spans="1:12" x14ac:dyDescent="0.35">
      <c r="A3519" t="s">
        <v>155</v>
      </c>
      <c r="B3519" t="s">
        <v>214</v>
      </c>
      <c r="C3519" t="s">
        <v>214</v>
      </c>
      <c r="D3519">
        <f>VLOOKUP(мпф1[[#This Row],[Номенклатура]],[1]!Таблица213[[product_name]:[упаковка]],7,FALSE)</f>
        <v>1087</v>
      </c>
      <c r="E3519" t="s">
        <v>138</v>
      </c>
      <c r="F3519" s="7">
        <v>20996.176480415819</v>
      </c>
      <c r="G3519" t="str">
        <f>VLOOKUP(мпф1[[#This Row],[артикул]],[1]!Таблица213[[code]:[упаковка]],4,FALSE)</f>
        <v>ЗАМ</v>
      </c>
      <c r="H3519" t="str">
        <f>VLOOKUP(мпф1[[#This Row],[артикул]],[1]!Таблица213[[code]:[упаковка]],5,FALSE)</f>
        <v>голень</v>
      </c>
      <c r="I3519" s="7" cm="1">
        <f t="array" ref="I3519">INDEX('[1]прайс ЗПП'!$A$1:$D$1080,MATCH(1,(мпф1[[#This Row],[артикул]]='[1]прайс ЗПП'!$B$1:$B$1080)*(мпф1[[#This Row],[Source.Name.1]]='[1]прайс ЗПП'!$A$1:$A$1080),0),4)</f>
        <v>1167.3599999999999</v>
      </c>
      <c r="J3519" s="7">
        <f>мпф1[[#This Row],[цена]]*мпф1[[#This Row],[объем]]</f>
        <v>24510096.576178208</v>
      </c>
      <c r="K3519" s="7">
        <v>14550</v>
      </c>
      <c r="L3519" t="s">
        <v>215</v>
      </c>
    </row>
    <row r="3520" spans="1:12" x14ac:dyDescent="0.35">
      <c r="A3520" t="s">
        <v>155</v>
      </c>
      <c r="B3520" t="s">
        <v>214</v>
      </c>
      <c r="C3520" t="s">
        <v>214</v>
      </c>
      <c r="D3520">
        <f>VLOOKUP(мпф1[[#This Row],[Номенклатура]],[1]!Таблица213[[product_name]:[упаковка]],7,FALSE)</f>
        <v>1084</v>
      </c>
      <c r="E3520" t="s">
        <v>135</v>
      </c>
      <c r="F3520" s="7">
        <v>48921.653450066813</v>
      </c>
      <c r="G3520" t="str">
        <f>VLOOKUP(мпф1[[#This Row],[артикул]],[1]!Таблица213[[code]:[упаковка]],4,FALSE)</f>
        <v>ЗАМ</v>
      </c>
      <c r="H3520" t="str">
        <f>VLOOKUP(мпф1[[#This Row],[артикул]],[1]!Таблица213[[code]:[упаковка]],5,FALSE)</f>
        <v>крыло</v>
      </c>
      <c r="I3520" s="7" cm="1">
        <f t="array" ref="I3520">INDEX('[1]прайс ЗПП'!$A$1:$D$1080,MATCH(1,(мпф1[[#This Row],[артикул]]='[1]прайс ЗПП'!$B$1:$B$1080)*(мпф1[[#This Row],[Source.Name.1]]='[1]прайс ЗПП'!$A$1:$A$1080),0),4)</f>
        <v>1167.3599999999999</v>
      </c>
      <c r="J3520" s="7">
        <f>мпф1[[#This Row],[цена]]*мпф1[[#This Row],[объем]]</f>
        <v>57109181.371469989</v>
      </c>
      <c r="K3520" s="7">
        <v>5443.5</v>
      </c>
      <c r="L3520" t="s">
        <v>215</v>
      </c>
    </row>
    <row r="3521" spans="1:12" x14ac:dyDescent="0.35">
      <c r="A3521" t="s">
        <v>154</v>
      </c>
      <c r="B3521" t="s">
        <v>162</v>
      </c>
      <c r="C3521" t="s">
        <v>25</v>
      </c>
      <c r="D3521">
        <f>VLOOKUP(мпф1[[#This Row],[Номенклатура]],[1]!Таблица213[[product_name]:[упаковка]],7,FALSE)</f>
        <v>737</v>
      </c>
      <c r="E3521" t="s">
        <v>90</v>
      </c>
      <c r="F3521" s="7">
        <v>2169.2877295217845</v>
      </c>
      <c r="G3521" t="str">
        <f>VLOOKUP(мпф1[[#This Row],[артикул]],[1]!Таблица213[[code]:[упаковка]],4,FALSE)</f>
        <v>ОХЛ</v>
      </c>
      <c r="H3521" t="str">
        <f>VLOOKUP(мпф1[[#This Row],[артикул]],[1]!Таблица213[[code]:[упаковка]],5,FALSE)</f>
        <v>лапы</v>
      </c>
      <c r="I3521" s="7" cm="1">
        <f t="array" ref="I3521">INDEX('[1]прайс ЗПП'!$A$1:$D$1080,MATCH(1,(мпф1[[#This Row],[артикул]]='[1]прайс ЗПП'!$B$1:$B$1080)*(мпф1[[#This Row],[Source.Name.1]]='[1]прайс ЗПП'!$A$1:$A$1080),0),4)</f>
        <v>164.56934734838359</v>
      </c>
      <c r="J3521" s="7">
        <f>мпф1[[#This Row],[цена]]*мпф1[[#This Row],[объем]]</f>
        <v>356998.26585825696</v>
      </c>
      <c r="K3521" s="7">
        <v>5700</v>
      </c>
      <c r="L3521" t="s">
        <v>187</v>
      </c>
    </row>
    <row r="3522" spans="1:12" x14ac:dyDescent="0.35">
      <c r="A3522" t="s">
        <v>154</v>
      </c>
      <c r="B3522" t="s">
        <v>162</v>
      </c>
      <c r="C3522" t="s">
        <v>25</v>
      </c>
      <c r="D3522">
        <f>VLOOKUP(мпф1[[#This Row],[Номенклатура]],[1]!Таблица213[[product_name]:[упаковка]],7,FALSE)</f>
        <v>739</v>
      </c>
      <c r="E3522" t="s">
        <v>91</v>
      </c>
      <c r="F3522" s="7">
        <v>2169.2877295217845</v>
      </c>
      <c r="G3522" t="str">
        <f>VLOOKUP(мпф1[[#This Row],[артикул]],[1]!Таблица213[[code]:[упаковка]],4,FALSE)</f>
        <v>ОХЛ</v>
      </c>
      <c r="H3522" t="str">
        <f>VLOOKUP(мпф1[[#This Row],[артикул]],[1]!Таблица213[[code]:[упаковка]],5,FALSE)</f>
        <v>головы</v>
      </c>
      <c r="I3522" s="7" cm="1">
        <f t="array" ref="I3522">INDEX('[1]прайс ЗПП'!$A$1:$D$1080,MATCH(1,(мпф1[[#This Row],[артикул]]='[1]прайс ЗПП'!$B$1:$B$1080)*(мпф1[[#This Row],[Source.Name.1]]='[1]прайс ЗПП'!$A$1:$A$1080),0),4)</f>
        <v>172.23305178779253</v>
      </c>
      <c r="J3522" s="7">
        <f>мпф1[[#This Row],[цена]]*мпф1[[#This Row],[объем]]</f>
        <v>373623.04586134839</v>
      </c>
      <c r="K3522" s="7">
        <v>5850</v>
      </c>
      <c r="L3522" t="s">
        <v>187</v>
      </c>
    </row>
    <row r="3523" spans="1:12" x14ac:dyDescent="0.35">
      <c r="A3523" t="s">
        <v>154</v>
      </c>
      <c r="B3523" t="s">
        <v>179</v>
      </c>
      <c r="C3523" t="s">
        <v>25</v>
      </c>
      <c r="D3523">
        <f>VLOOKUP(мпф1[[#This Row],[Номенклатура]],[1]!Таблица213[[product_name]:[упаковка]],7,FALSE)</f>
        <v>737</v>
      </c>
      <c r="E3523" t="s">
        <v>90</v>
      </c>
      <c r="F3523" s="7">
        <v>4880.897391424015</v>
      </c>
      <c r="G3523" t="str">
        <f>VLOOKUP(мпф1[[#This Row],[артикул]],[1]!Таблица213[[code]:[упаковка]],4,FALSE)</f>
        <v>ОХЛ</v>
      </c>
      <c r="H3523" t="str">
        <f>VLOOKUP(мпф1[[#This Row],[артикул]],[1]!Таблица213[[code]:[упаковка]],5,FALSE)</f>
        <v>лапы</v>
      </c>
      <c r="I3523" s="7" cm="1">
        <f t="array" ref="I3523">INDEX('[1]прайс ЗПП'!$A$1:$D$1080,MATCH(1,(мпф1[[#This Row],[артикул]]='[1]прайс ЗПП'!$B$1:$B$1080)*(мпф1[[#This Row],[Source.Name.1]]='[1]прайс ЗПП'!$A$1:$A$1080),0),4)</f>
        <v>164.56934734838359</v>
      </c>
      <c r="J3523" s="7">
        <f>мпф1[[#This Row],[цена]]*мпф1[[#This Row],[объем]]</f>
        <v>803246.09818107809</v>
      </c>
      <c r="K3523" s="7">
        <v>14550</v>
      </c>
      <c r="L3523" t="s">
        <v>187</v>
      </c>
    </row>
    <row r="3524" spans="1:12" x14ac:dyDescent="0.35">
      <c r="A3524" t="s">
        <v>154</v>
      </c>
      <c r="B3524" t="s">
        <v>179</v>
      </c>
      <c r="C3524" t="s">
        <v>25</v>
      </c>
      <c r="D3524">
        <f>VLOOKUP(мпф1[[#This Row],[Номенклатура]],[1]!Таблица213[[product_name]:[упаковка]],7,FALSE)</f>
        <v>739</v>
      </c>
      <c r="E3524" t="s">
        <v>91</v>
      </c>
      <c r="F3524" s="7">
        <v>4338.575459043569</v>
      </c>
      <c r="G3524" t="str">
        <f>VLOOKUP(мпф1[[#This Row],[артикул]],[1]!Таблица213[[code]:[упаковка]],4,FALSE)</f>
        <v>ОХЛ</v>
      </c>
      <c r="H3524" t="str">
        <f>VLOOKUP(мпф1[[#This Row],[артикул]],[1]!Таблица213[[code]:[упаковка]],5,FALSE)</f>
        <v>головы</v>
      </c>
      <c r="I3524" s="7" cm="1">
        <f t="array" ref="I3524">INDEX('[1]прайс ЗПП'!$A$1:$D$1080,MATCH(1,(мпф1[[#This Row],[артикул]]='[1]прайс ЗПП'!$B$1:$B$1080)*(мпф1[[#This Row],[Source.Name.1]]='[1]прайс ЗПП'!$A$1:$A$1080),0),4)</f>
        <v>172.23305178779253</v>
      </c>
      <c r="J3524" s="7">
        <f>мпф1[[#This Row],[цена]]*мпф1[[#This Row],[объем]]</f>
        <v>747246.09172269679</v>
      </c>
      <c r="K3524" s="7">
        <v>5443.5</v>
      </c>
      <c r="L3524" t="s">
        <v>187</v>
      </c>
    </row>
    <row r="3525" spans="1:12" x14ac:dyDescent="0.35">
      <c r="A3525" t="s">
        <v>154</v>
      </c>
      <c r="B3525" t="s">
        <v>193</v>
      </c>
      <c r="C3525" t="s">
        <v>194</v>
      </c>
      <c r="D3525">
        <f>VLOOKUP(мпф1[[#This Row],[Номенклатура]],[1]!Таблица213[[product_name]:[упаковка]],7,FALSE)</f>
        <v>737</v>
      </c>
      <c r="E3525" t="s">
        <v>90</v>
      </c>
      <c r="F3525" s="7">
        <v>6509.5021563693526</v>
      </c>
      <c r="G3525" t="str">
        <f>VLOOKUP(мпф1[[#This Row],[артикул]],[1]!Таблица213[[code]:[упаковка]],4,FALSE)</f>
        <v>ОХЛ</v>
      </c>
      <c r="H3525" t="str">
        <f>VLOOKUP(мпф1[[#This Row],[артикул]],[1]!Таблица213[[code]:[упаковка]],5,FALSE)</f>
        <v>лапы</v>
      </c>
      <c r="I3525" s="7" cm="1">
        <f t="array" ref="I3525">INDEX('[1]прайс ЗПП'!$A$1:$D$1080,MATCH(1,(мпф1[[#This Row],[артикул]]='[1]прайс ЗПП'!$B$1:$B$1080)*(мпф1[[#This Row],[Source.Name.1]]='[1]прайс ЗПП'!$A$1:$A$1080),0),4)</f>
        <v>164.56934734838359</v>
      </c>
      <c r="J3525" s="7">
        <f>мпф1[[#This Row],[цена]]*мпф1[[#This Row],[объем]]</f>
        <v>1071264.5214366</v>
      </c>
      <c r="K3525" s="7">
        <v>21300</v>
      </c>
      <c r="L3525" t="s">
        <v>187</v>
      </c>
    </row>
    <row r="3526" spans="1:12" x14ac:dyDescent="0.35">
      <c r="A3526" t="s">
        <v>154</v>
      </c>
      <c r="B3526" t="s">
        <v>193</v>
      </c>
      <c r="C3526" t="s">
        <v>194</v>
      </c>
      <c r="D3526">
        <f>VLOOKUP(мпф1[[#This Row],[Номенклатура]],[1]!Таблица213[[product_name]:[упаковка]],7,FALSE)</f>
        <v>739</v>
      </c>
      <c r="E3526" t="s">
        <v>91</v>
      </c>
      <c r="F3526" s="7">
        <v>10515.349637212033</v>
      </c>
      <c r="G3526" t="str">
        <f>VLOOKUP(мпф1[[#This Row],[артикул]],[1]!Таблица213[[code]:[упаковка]],4,FALSE)</f>
        <v>ОХЛ</v>
      </c>
      <c r="H3526" t="str">
        <f>VLOOKUP(мпф1[[#This Row],[артикул]],[1]!Таблица213[[code]:[упаковка]],5,FALSE)</f>
        <v>головы</v>
      </c>
      <c r="I3526" s="7" cm="1">
        <f t="array" ref="I3526">INDEX('[1]прайс ЗПП'!$A$1:$D$1080,MATCH(1,(мпф1[[#This Row],[артикул]]='[1]прайс ЗПП'!$B$1:$B$1080)*(мпф1[[#This Row],[Source.Name.1]]='[1]прайс ЗПП'!$A$1:$A$1080),0),4)</f>
        <v>172.23305178779253</v>
      </c>
      <c r="J3526" s="7">
        <f>мпф1[[#This Row],[цена]]*мпф1[[#This Row],[объем]]</f>
        <v>1811090.7586326855</v>
      </c>
      <c r="K3526" s="7">
        <v>42676.26078564881</v>
      </c>
      <c r="L3526" t="s">
        <v>187</v>
      </c>
    </row>
    <row r="3527" spans="1:12" x14ac:dyDescent="0.35">
      <c r="A3527" t="s">
        <v>154</v>
      </c>
      <c r="B3527" t="s">
        <v>13</v>
      </c>
      <c r="C3527" t="s">
        <v>13</v>
      </c>
      <c r="D3527">
        <f>VLOOKUP(мпф1[[#This Row],[Номенклатура]],[1]!Таблица213[[product_name]:[упаковка]],7,FALSE)</f>
        <v>126</v>
      </c>
      <c r="E3527" t="s">
        <v>131</v>
      </c>
      <c r="F3527" s="7">
        <v>189484.91559018433</v>
      </c>
      <c r="G3527" t="str">
        <f>VLOOKUP(мпф1[[#This Row],[артикул]],[1]!Таблица213[[code]:[упаковка]],4,FALSE)</f>
        <v>ЗАМ</v>
      </c>
      <c r="H3527" t="str">
        <f>VLOOKUP(мпф1[[#This Row],[артикул]],[1]!Таблица213[[code]:[упаковка]],5,FALSE)</f>
        <v>шкура</v>
      </c>
      <c r="I3527" s="7" cm="1">
        <f t="array" ref="I3527">INDEX('[1]прайс ЗПП'!$A$1:$D$1080,MATCH(1,(мпф1[[#This Row],[артикул]]='[1]прайс ЗПП'!$B$1:$B$1080)*(мпф1[[#This Row],[Source.Name.1]]='[1]прайс ЗПП'!$A$1:$A$1080),0),4)</f>
        <v>259.21384404781031</v>
      </c>
      <c r="J3527" s="7">
        <f>мпф1[[#This Row],[цена]]*мпф1[[#This Row],[объем]]</f>
        <v>49117113.359206542</v>
      </c>
      <c r="K3527" s="7">
        <v>70900</v>
      </c>
      <c r="L3527" t="s">
        <v>187</v>
      </c>
    </row>
    <row r="3528" spans="1:12" x14ac:dyDescent="0.35">
      <c r="A3528" t="s">
        <v>155</v>
      </c>
      <c r="B3528" t="s">
        <v>13</v>
      </c>
      <c r="C3528" t="s">
        <v>13</v>
      </c>
      <c r="D3528">
        <f>VLOOKUP(мпф1[[#This Row],[Номенклатура]],[1]!Таблица213[[product_name]:[упаковка]],7,FALSE)</f>
        <v>117</v>
      </c>
      <c r="E3528" t="s">
        <v>212</v>
      </c>
      <c r="F3528" s="7">
        <v>463103.84005547734</v>
      </c>
      <c r="G3528" t="str">
        <f>VLOOKUP(мпф1[[#This Row],[артикул]],[1]!Таблица213[[code]:[упаковка]],4,FALSE)</f>
        <v>ЗАМ</v>
      </c>
      <c r="H3528" t="str">
        <f>VLOOKUP(мпф1[[#This Row],[артикул]],[1]!Таблица213[[code]:[упаковка]],5,FALSE)</f>
        <v>ммо</v>
      </c>
      <c r="I3528" s="7" cm="1">
        <f t="array" ref="I3528">INDEX('[1]прайс ЗПП'!$A$1:$D$1080,MATCH(1,(мпф1[[#This Row],[артикул]]='[1]прайс ЗПП'!$B$1:$B$1080)*(мпф1[[#This Row],[Source.Name.1]]='[1]прайс ЗПП'!$A$1:$A$1080),0),4)</f>
        <v>484.36363472654085</v>
      </c>
      <c r="J3528" s="7">
        <f>мпф1[[#This Row],[цена]]*мпф1[[#This Row],[объем]]</f>
        <v>224310659.22508961</v>
      </c>
      <c r="K3528" s="7">
        <v>75000</v>
      </c>
      <c r="L3528" t="s">
        <v>187</v>
      </c>
    </row>
    <row r="3529" spans="1:12" x14ac:dyDescent="0.35">
      <c r="A3529" t="s">
        <v>155</v>
      </c>
      <c r="B3529" t="s">
        <v>213</v>
      </c>
      <c r="C3529" t="s">
        <v>213</v>
      </c>
      <c r="D3529">
        <f>VLOOKUP(мпф1[[#This Row],[Номенклатура]],[1]!Таблица213[[product_name]:[упаковка]],7,FALSE)</f>
        <v>711</v>
      </c>
      <c r="E3529" t="s">
        <v>73</v>
      </c>
      <c r="F3529" s="7">
        <v>32857.866166534928</v>
      </c>
      <c r="G3529" t="str">
        <f>VLOOKUP(мпф1[[#This Row],[артикул]],[1]!Таблица213[[code]:[упаковка]],4,FALSE)</f>
        <v>ОХЛ</v>
      </c>
      <c r="H3529" t="str">
        <f>VLOOKUP(мпф1[[#This Row],[артикул]],[1]!Таблица213[[code]:[упаковка]],5,FALSE)</f>
        <v>бедро</v>
      </c>
      <c r="I3529" s="7" cm="1">
        <f t="array" ref="I3529">INDEX('[1]прайс ЗПП'!$A$1:$D$1080,MATCH(1,(мпф1[[#This Row],[артикул]]='[1]прайс ЗПП'!$B$1:$B$1080)*(мпф1[[#This Row],[Source.Name.1]]='[1]прайс ЗПП'!$A$1:$A$1080),0),4)</f>
        <v>811.17331490876199</v>
      </c>
      <c r="J3529" s="7">
        <f>мпф1[[#This Row],[цена]]*мпф1[[#This Row],[объем]]</f>
        <v>26653424.219136592</v>
      </c>
      <c r="K3529" s="7">
        <v>75000</v>
      </c>
      <c r="L3529" t="s">
        <v>187</v>
      </c>
    </row>
    <row r="3530" spans="1:12" x14ac:dyDescent="0.35">
      <c r="A3530" t="s">
        <v>154</v>
      </c>
      <c r="B3530" t="s">
        <v>13</v>
      </c>
      <c r="C3530" t="s">
        <v>13</v>
      </c>
      <c r="D3530">
        <f>VLOOKUP(мпф1[[#This Row],[Номенклатура]],[1]!Таблица213[[product_name]:[упаковка]],7,FALSE)</f>
        <v>1109</v>
      </c>
      <c r="E3530" t="s">
        <v>14</v>
      </c>
      <c r="F3530" s="7">
        <v>42160.813037913118</v>
      </c>
      <c r="G3530" t="str">
        <f>VLOOKUP(мпф1[[#This Row],[артикул]],[1]!Таблица213[[code]:[упаковка]],4,FALSE)</f>
        <v>ЗАМ</v>
      </c>
      <c r="H3530" t="str">
        <f>VLOOKUP(мпф1[[#This Row],[артикул]],[1]!Таблица213[[code]:[упаковка]],5,FALSE)</f>
        <v>филе</v>
      </c>
      <c r="I3530" s="7" cm="1">
        <f t="array" ref="I3530">INDEX('[1]прайс ЗПП'!$A$1:$D$1080,MATCH(1,(мпф1[[#This Row],[артикул]]='[1]прайс ЗПП'!$B$1:$B$1080)*(мпф1[[#This Row],[Source.Name.1]]='[1]прайс ЗПП'!$A$1:$A$1080),0),4)</f>
        <v>646.51679999999988</v>
      </c>
      <c r="J3530" s="7">
        <f>мпф1[[#This Row],[цена]]*мпф1[[#This Row],[объем]]</f>
        <v>27257673.930669863</v>
      </c>
      <c r="K3530" s="7">
        <v>70900</v>
      </c>
      <c r="L3530" s="7" t="s">
        <v>187</v>
      </c>
    </row>
    <row r="3531" spans="1:12" x14ac:dyDescent="0.35">
      <c r="A3531" t="s">
        <v>155</v>
      </c>
      <c r="B3531" t="s">
        <v>13</v>
      </c>
      <c r="C3531" t="s">
        <v>13</v>
      </c>
      <c r="D3531">
        <f>VLOOKUP(мпф1[[#This Row],[Номенклатура]],[1]!Таблица213[[product_name]:[упаковка]],7,FALSE)</f>
        <v>142</v>
      </c>
      <c r="E3531" t="s">
        <v>119</v>
      </c>
      <c r="F3531" s="7">
        <v>126939.16515348354</v>
      </c>
      <c r="G3531" t="str">
        <f>VLOOKUP(мпф1[[#This Row],[артикул]],[1]!Таблица213[[code]:[упаковка]],4,FALSE)</f>
        <v>ЗАМ</v>
      </c>
      <c r="H3531" t="str">
        <f>VLOOKUP(мпф1[[#This Row],[артикул]],[1]!Таблица213[[code]:[упаковка]],5,FALSE)</f>
        <v>филе</v>
      </c>
      <c r="I3531" s="7" cm="1">
        <f t="array" ref="I3531">INDEX('[1]прайс ЗПП'!$A$1:$D$1080,MATCH(1,(мпф1[[#This Row],[артикул]]='[1]прайс ЗПП'!$B$1:$B$1080)*(мпф1[[#This Row],[Source.Name.1]]='[1]прайс ЗПП'!$A$1:$A$1080),0),4)</f>
        <v>897.09145348327672</v>
      </c>
      <c r="J3531" s="7">
        <f>мпф1[[#This Row],[цена]]*мпф1[[#This Row],[объем]]</f>
        <v>113876040.17149226</v>
      </c>
      <c r="K3531" s="7">
        <v>21400</v>
      </c>
      <c r="L3531" s="7" t="s">
        <v>187</v>
      </c>
    </row>
    <row r="3532" spans="1:12" x14ac:dyDescent="0.35">
      <c r="A3532" s="24" t="s">
        <v>140</v>
      </c>
      <c r="B3532" t="s">
        <v>13</v>
      </c>
      <c r="C3532" t="s">
        <v>13</v>
      </c>
      <c r="D3532">
        <f>VLOOKUP(мпф1[[#This Row],[Номенклатура]],[1]!Таблица213[[product_name]:[упаковка]],7,FALSE)</f>
        <v>357</v>
      </c>
      <c r="E3532" s="25" t="s">
        <v>105</v>
      </c>
      <c r="F3532" s="7">
        <v>875.64084565682026</v>
      </c>
      <c r="G3532" t="str">
        <f>VLOOKUP(мпф1[[#This Row],[артикул]],[1]!Таблица213[[code]:[упаковка]],4,FALSE)</f>
        <v>ЗАМ</v>
      </c>
      <c r="H3532" t="str">
        <f>VLOOKUP(мпф1[[#This Row],[артикул]],[1]!Таблица213[[code]:[упаковка]],5,FALSE)</f>
        <v>филе</v>
      </c>
      <c r="I3532" s="7" cm="1">
        <f t="array" ref="I3532">INDEX('[1]прайс ЗПП'!$A$1:$D$1080,MATCH(1,(мпф1[[#This Row],[артикул]]='[1]прайс ЗПП'!$B$1:$B$1080)*(мпф1[[#This Row],[Source.Name.1]]='[1]прайс ЗПП'!$A$1:$A$1080),0),4)</f>
        <v>833.28404303505374</v>
      </c>
      <c r="J3532" s="7">
        <f>мпф1[[#This Row],[цена]]*мпф1[[#This Row],[объем]]</f>
        <v>729657.54411554872</v>
      </c>
      <c r="K3532" s="7">
        <v>10763.299686187522</v>
      </c>
      <c r="L3532" t="s">
        <v>187</v>
      </c>
    </row>
    <row r="3533" spans="1:12" x14ac:dyDescent="0.35">
      <c r="A3533" s="24" t="s">
        <v>144</v>
      </c>
      <c r="B3533" t="s">
        <v>13</v>
      </c>
      <c r="C3533" t="s">
        <v>13</v>
      </c>
      <c r="D3533">
        <f>VLOOKUP(мпф1[[#This Row],[Номенклатура]],[1]!Таблица213[[product_name]:[упаковка]],7,FALSE)</f>
        <v>357</v>
      </c>
      <c r="E3533" s="25" t="s">
        <v>105</v>
      </c>
      <c r="F3533" s="7">
        <v>20499.241825520454</v>
      </c>
      <c r="G3533" t="str">
        <f>VLOOKUP(мпф1[[#This Row],[артикул]],[1]!Таблица213[[code]:[упаковка]],4,FALSE)</f>
        <v>ЗАМ</v>
      </c>
      <c r="H3533" t="str">
        <f>VLOOKUP(мпф1[[#This Row],[артикул]],[1]!Таблица213[[code]:[упаковка]],5,FALSE)</f>
        <v>филе</v>
      </c>
      <c r="I3533" s="7" cm="1">
        <f t="array" ref="I3533">INDEX('[1]прайс ЗПП'!$A$1:$D$1080,MATCH(1,(мпф1[[#This Row],[артикул]]='[1]прайс ЗПП'!$B$1:$B$1080)*(мпф1[[#This Row],[Source.Name.1]]='[1]прайс ЗПП'!$A$1:$A$1080),0),4)</f>
        <v>837.85539923908129</v>
      </c>
      <c r="J3533" s="7">
        <f>мпф1[[#This Row],[цена]]*мпф1[[#This Row],[объем]]</f>
        <v>17175400.443819914</v>
      </c>
      <c r="K3533" s="7">
        <v>9873.9042832344785</v>
      </c>
      <c r="L3533" t="s">
        <v>187</v>
      </c>
    </row>
    <row r="3534" spans="1:12" x14ac:dyDescent="0.35">
      <c r="A3534" s="24" t="s">
        <v>147</v>
      </c>
      <c r="B3534" t="s">
        <v>13</v>
      </c>
      <c r="C3534" t="s">
        <v>13</v>
      </c>
      <c r="D3534">
        <f>VLOOKUP(мпф1[[#This Row],[Номенклатура]],[1]!Таблица213[[product_name]:[упаковка]],7,FALSE)</f>
        <v>357</v>
      </c>
      <c r="E3534" s="25" t="s">
        <v>105</v>
      </c>
      <c r="F3534" s="7">
        <v>6270.2322406799549</v>
      </c>
      <c r="G3534" t="str">
        <f>VLOOKUP(мпф1[[#This Row],[артикул]],[1]!Таблица213[[code]:[упаковка]],4,FALSE)</f>
        <v>ЗАМ</v>
      </c>
      <c r="H3534" t="str">
        <f>VLOOKUP(мпф1[[#This Row],[артикул]],[1]!Таблица213[[code]:[упаковка]],5,FALSE)</f>
        <v>филе</v>
      </c>
      <c r="I3534" s="7" cm="1">
        <f t="array" ref="I3534">INDEX('[1]прайс ЗПП'!$A$1:$D$1080,MATCH(1,(мпф1[[#This Row],[артикул]]='[1]прайс ЗПП'!$B$1:$B$1080)*(мпф1[[#This Row],[Source.Name.1]]='[1]прайс ЗПП'!$A$1:$A$1080),0),4)</f>
        <v>785.63574457985749</v>
      </c>
      <c r="J3534" s="7">
        <f>мпф1[[#This Row],[цена]]*мпф1[[#This Row],[объем]]</f>
        <v>4926118.5750952242</v>
      </c>
      <c r="K3534" s="7">
        <v>12114.452085782563</v>
      </c>
      <c r="L3534" t="s">
        <v>187</v>
      </c>
    </row>
    <row r="3535" spans="1:12" x14ac:dyDescent="0.35">
      <c r="A3535" s="24" t="s">
        <v>149</v>
      </c>
      <c r="B3535" t="s">
        <v>13</v>
      </c>
      <c r="C3535" t="s">
        <v>13</v>
      </c>
      <c r="D3535">
        <f>VLOOKUP(мпф1[[#This Row],[Номенклатура]],[1]!Таблица213[[product_name]:[упаковка]],7,FALSE)</f>
        <v>357</v>
      </c>
      <c r="E3535" s="25" t="s">
        <v>105</v>
      </c>
      <c r="F3535" s="7">
        <v>7382.5828700991415</v>
      </c>
      <c r="G3535" t="str">
        <f>VLOOKUP(мпф1[[#This Row],[артикул]],[1]!Таблица213[[code]:[упаковка]],4,FALSE)</f>
        <v>ЗАМ</v>
      </c>
      <c r="H3535" t="str">
        <f>VLOOKUP(мпф1[[#This Row],[артикул]],[1]!Таблица213[[code]:[упаковка]],5,FALSE)</f>
        <v>филе</v>
      </c>
      <c r="I3535" s="7" cm="1">
        <f t="array" ref="I3535">INDEX('[1]прайс ЗПП'!$A$1:$D$1080,MATCH(1,(мпф1[[#This Row],[артикул]]='[1]прайс ЗПП'!$B$1:$B$1080)*(мпф1[[#This Row],[Source.Name.1]]='[1]прайс ЗПП'!$A$1:$A$1080),0),4)</f>
        <v>835.3345964684413</v>
      </c>
      <c r="J3535" s="7">
        <f>мпф1[[#This Row],[цена]]*мпф1[[#This Row],[объем]]</f>
        <v>6166926.8826890932</v>
      </c>
      <c r="K3535" s="7">
        <v>11840.303861219883</v>
      </c>
      <c r="L3535" t="s">
        <v>187</v>
      </c>
    </row>
    <row r="3536" spans="1:12" x14ac:dyDescent="0.35">
      <c r="A3536" s="24" t="s">
        <v>140</v>
      </c>
      <c r="B3536" t="s">
        <v>13</v>
      </c>
      <c r="C3536" t="s">
        <v>13</v>
      </c>
      <c r="D3536" s="24">
        <f>VLOOKUP(мпф1[[#This Row],[Номенклатура]],[1]!Таблица213[[product_name]:[упаковка]],7,FALSE)</f>
        <v>411</v>
      </c>
      <c r="E3536" s="24" t="s">
        <v>157</v>
      </c>
      <c r="F3536" s="15">
        <v>51202.803632782248</v>
      </c>
      <c r="G3536" t="str">
        <f>VLOOKUP(мпф1[[#This Row],[артикул]],[1]!Таблица213[[code]:[упаковка]],4,FALSE)</f>
        <v>ЗАМ</v>
      </c>
      <c r="H3536" t="str">
        <f>VLOOKUP(мпф1[[#This Row],[артикул]],[1]!Таблица213[[code]:[упаковка]],5,FALSE)</f>
        <v>печень</v>
      </c>
      <c r="I3536" s="7" cm="1">
        <f t="array" ref="I3536">INDEX('[1]прайс ЗПП'!$A$1:$D$1080,MATCH(1,(мпф1[[#This Row],[артикул]]='[1]прайс ЗПП'!$B$1:$B$1080)*(мпф1[[#This Row],[Source.Name.1]]='[1]прайс ЗПП'!$A$1:$A$1080),0),4)</f>
        <v>343.13666350661055</v>
      </c>
      <c r="J3536" s="15">
        <f>мпф1[[#This Row],[цена]]*мпф1[[#This Row],[объем]]</f>
        <v>17569559.200737059</v>
      </c>
      <c r="K3536" s="15"/>
      <c r="L3536" t="s">
        <v>187</v>
      </c>
    </row>
    <row r="3537" spans="1:12" x14ac:dyDescent="0.35">
      <c r="A3537" s="24" t="s">
        <v>144</v>
      </c>
      <c r="B3537" t="s">
        <v>13</v>
      </c>
      <c r="C3537" t="s">
        <v>13</v>
      </c>
      <c r="D3537" s="24">
        <f>VLOOKUP(мпф1[[#This Row],[Номенклатура]],[1]!Таблица213[[product_name]:[упаковка]],7,FALSE)</f>
        <v>411</v>
      </c>
      <c r="E3537" s="24" t="s">
        <v>157</v>
      </c>
      <c r="F3537" s="15">
        <v>59983.078792979381</v>
      </c>
      <c r="G3537" t="str">
        <f>VLOOKUP(мпф1[[#This Row],[артикул]],[1]!Таблица213[[code]:[упаковка]],4,FALSE)</f>
        <v>ЗАМ</v>
      </c>
      <c r="H3537" t="str">
        <f>VLOOKUP(мпф1[[#This Row],[артикул]],[1]!Таблица213[[code]:[упаковка]],5,FALSE)</f>
        <v>печень</v>
      </c>
      <c r="I3537" s="7" cm="1">
        <f t="array" ref="I3537">INDEX('[1]прайс ЗПП'!$A$1:$D$1080,MATCH(1,(мпф1[[#This Row],[артикул]]='[1]прайс ЗПП'!$B$1:$B$1080)*(мпф1[[#This Row],[Source.Name.1]]='[1]прайс ЗПП'!$A$1:$A$1080),0),4)</f>
        <v>343.13666350661055</v>
      </c>
      <c r="J3537" s="15">
        <f>мпф1[[#This Row],[цена]]*мпф1[[#This Row],[объем]]</f>
        <v>20582393.523877073</v>
      </c>
      <c r="K3537" s="15"/>
      <c r="L3537" t="s">
        <v>187</v>
      </c>
    </row>
    <row r="3538" spans="1:12" x14ac:dyDescent="0.35">
      <c r="A3538" s="24" t="s">
        <v>147</v>
      </c>
      <c r="B3538" t="s">
        <v>13</v>
      </c>
      <c r="C3538" t="s">
        <v>13</v>
      </c>
      <c r="D3538" s="24">
        <f>VLOOKUP(мпф1[[#This Row],[Номенклатура]],[1]!Таблица213[[product_name]:[упаковка]],7,FALSE)</f>
        <v>411</v>
      </c>
      <c r="E3538" s="24" t="s">
        <v>157</v>
      </c>
      <c r="F3538" s="15">
        <v>59248.869942779762</v>
      </c>
      <c r="G3538" t="str">
        <f>VLOOKUP(мпф1[[#This Row],[артикул]],[1]!Таблица213[[code]:[упаковка]],4,FALSE)</f>
        <v>ЗАМ</v>
      </c>
      <c r="H3538" t="str">
        <f>VLOOKUP(мпф1[[#This Row],[артикул]],[1]!Таблица213[[code]:[упаковка]],5,FALSE)</f>
        <v>печень</v>
      </c>
      <c r="I3538" s="7" cm="1">
        <f t="array" ref="I3538">INDEX('[1]прайс ЗПП'!$A$1:$D$1080,MATCH(1,(мпф1[[#This Row],[артикул]]='[1]прайс ЗПП'!$B$1:$B$1080)*(мпф1[[#This Row],[Source.Name.1]]='[1]прайс ЗПП'!$A$1:$A$1080),0),4)</f>
        <v>345.30057704165296</v>
      </c>
      <c r="J3538" s="15">
        <f>мпф1[[#This Row],[цена]]*мпф1[[#This Row],[объем]]</f>
        <v>20458668.980307698</v>
      </c>
      <c r="K3538" s="15"/>
      <c r="L3538" t="s">
        <v>187</v>
      </c>
    </row>
    <row r="3539" spans="1:12" x14ac:dyDescent="0.35">
      <c r="A3539" s="24" t="s">
        <v>149</v>
      </c>
      <c r="B3539" t="s">
        <v>13</v>
      </c>
      <c r="C3539" t="s">
        <v>13</v>
      </c>
      <c r="D3539" s="24">
        <f>VLOOKUP(мпф1[[#This Row],[Номенклатура]],[1]!Таблица213[[product_name]:[упаковка]],7,FALSE)</f>
        <v>411</v>
      </c>
      <c r="E3539" s="24" t="s">
        <v>157</v>
      </c>
      <c r="F3539" s="15">
        <v>40414.086343016388</v>
      </c>
      <c r="G3539" t="str">
        <f>VLOOKUP(мпф1[[#This Row],[артикул]],[1]!Таблица213[[code]:[упаковка]],4,FALSE)</f>
        <v>ЗАМ</v>
      </c>
      <c r="H3539" t="str">
        <f>VLOOKUP(мпф1[[#This Row],[артикул]],[1]!Таблица213[[code]:[упаковка]],5,FALSE)</f>
        <v>печень</v>
      </c>
      <c r="I3539" s="7" cm="1">
        <f t="array" ref="I3539">INDEX('[1]прайс ЗПП'!$A$1:$D$1080,MATCH(1,(мпф1[[#This Row],[артикул]]='[1]прайс ЗПП'!$B$1:$B$1080)*(мпф1[[#This Row],[Source.Name.1]]='[1]прайс ЗПП'!$A$1:$A$1080),0),4)</f>
        <v>345.30057704165296</v>
      </c>
      <c r="J3539" s="15">
        <f>мпф1[[#This Row],[цена]]*мпф1[[#This Row],[объем]]</f>
        <v>13955007.334854744</v>
      </c>
      <c r="K3539" s="15"/>
      <c r="L3539" t="s">
        <v>187</v>
      </c>
    </row>
    <row r="3540" spans="1:12" x14ac:dyDescent="0.35">
      <c r="A3540" s="24" t="s">
        <v>151</v>
      </c>
      <c r="B3540" t="s">
        <v>13</v>
      </c>
      <c r="C3540" t="s">
        <v>13</v>
      </c>
      <c r="D3540" s="24">
        <f>VLOOKUP(мпф1[[#This Row],[Номенклатура]],[1]!Таблица213[[product_name]:[упаковка]],7,FALSE)</f>
        <v>411</v>
      </c>
      <c r="E3540" s="24" t="s">
        <v>157</v>
      </c>
      <c r="F3540" s="15">
        <v>43858.260511980763</v>
      </c>
      <c r="G3540" t="str">
        <f>VLOOKUP(мпф1[[#This Row],[артикул]],[1]!Таблица213[[code]:[упаковка]],4,FALSE)</f>
        <v>ЗАМ</v>
      </c>
      <c r="H3540" t="str">
        <f>VLOOKUP(мпф1[[#This Row],[артикул]],[1]!Таблица213[[code]:[упаковка]],5,FALSE)</f>
        <v>печень</v>
      </c>
      <c r="I3540" s="7" cm="1">
        <f t="array" ref="I3540">INDEX('[1]прайс ЗПП'!$A$1:$D$1080,MATCH(1,(мпф1[[#This Row],[артикул]]='[1]прайс ЗПП'!$B$1:$B$1080)*(мпф1[[#This Row],[Source.Name.1]]='[1]прайс ЗПП'!$A$1:$A$1080),0),4)</f>
        <v>425.89493059133139</v>
      </c>
      <c r="J3540" s="15">
        <f>мпф1[[#This Row],[цена]]*мпф1[[#This Row],[объем]]</f>
        <v>18679010.816606577</v>
      </c>
      <c r="K3540" s="15"/>
      <c r="L3540" t="s">
        <v>187</v>
      </c>
    </row>
    <row r="3541" spans="1:12" x14ac:dyDescent="0.35">
      <c r="A3541" s="24" t="s">
        <v>153</v>
      </c>
      <c r="B3541" t="s">
        <v>13</v>
      </c>
      <c r="C3541" t="s">
        <v>13</v>
      </c>
      <c r="D3541" s="24">
        <f>VLOOKUP(мпф1[[#This Row],[Номенклатура]],[1]!Таблица213[[product_name]:[упаковка]],7,FALSE)</f>
        <v>411</v>
      </c>
      <c r="E3541" s="24" t="s">
        <v>157</v>
      </c>
      <c r="F3541" s="15">
        <v>40480.367316887488</v>
      </c>
      <c r="G3541" t="str">
        <f>VLOOKUP(мпф1[[#This Row],[артикул]],[1]!Таблица213[[code]:[упаковка]],4,FALSE)</f>
        <v>ЗАМ</v>
      </c>
      <c r="H3541" t="str">
        <f>VLOOKUP(мпф1[[#This Row],[артикул]],[1]!Таблица213[[code]:[упаковка]],5,FALSE)</f>
        <v>печень</v>
      </c>
      <c r="I3541" s="7" cm="1">
        <f t="array" ref="I3541">INDEX('[1]прайс ЗПП'!$A$1:$D$1080,MATCH(1,(мпф1[[#This Row],[артикул]]='[1]прайс ЗПП'!$B$1:$B$1080)*(мпф1[[#This Row],[Source.Name.1]]='[1]прайс ЗПП'!$A$1:$A$1080),0),4)</f>
        <v>340.86617224290086</v>
      </c>
      <c r="J3541" s="15">
        <f>мпф1[[#This Row],[цена]]*мпф1[[#This Row],[объем]]</f>
        <v>13798387.858294066</v>
      </c>
      <c r="K3541" s="15"/>
      <c r="L3541" t="s">
        <v>187</v>
      </c>
    </row>
    <row r="3542" spans="1:12" x14ac:dyDescent="0.35">
      <c r="A3542" s="24" t="s">
        <v>155</v>
      </c>
      <c r="B3542" t="s">
        <v>13</v>
      </c>
      <c r="C3542" t="s">
        <v>13</v>
      </c>
      <c r="D3542" s="24">
        <f>VLOOKUP(мпф1[[#This Row],[Номенклатура]],[1]!Таблица213[[product_name]:[упаковка]],7,FALSE)</f>
        <v>411</v>
      </c>
      <c r="E3542" s="24" t="s">
        <v>157</v>
      </c>
      <c r="F3542" s="15">
        <v>41869.701799471673</v>
      </c>
      <c r="G3542" t="str">
        <f>VLOOKUP(мпф1[[#This Row],[артикул]],[1]!Таблица213[[code]:[упаковка]],4,FALSE)</f>
        <v>ЗАМ</v>
      </c>
      <c r="H3542" t="str">
        <f>VLOOKUP(мпф1[[#This Row],[артикул]],[1]!Таблица213[[code]:[упаковка]],5,FALSE)</f>
        <v>печень</v>
      </c>
      <c r="I3542" s="7" cm="1">
        <f t="array" ref="I3542">INDEX('[1]прайс ЗПП'!$A$1:$D$1080,MATCH(1,(мпф1[[#This Row],[артикул]]='[1]прайс ЗПП'!$B$1:$B$1080)*(мпф1[[#This Row],[Source.Name.1]]='[1]прайс ЗПП'!$A$1:$A$1080),0),4)</f>
        <v>440.67830929909343</v>
      </c>
      <c r="J3542" s="15">
        <f>мпф1[[#This Row],[цена]]*мпф1[[#This Row],[объем]]</f>
        <v>18451069.399848387</v>
      </c>
      <c r="K3542" s="15"/>
      <c r="L3542" t="s">
        <v>187</v>
      </c>
    </row>
    <row r="3543" spans="1:12" x14ac:dyDescent="0.35">
      <c r="A3543" s="24" t="s">
        <v>140</v>
      </c>
      <c r="B3543" t="s">
        <v>13</v>
      </c>
      <c r="C3543" t="s">
        <v>13</v>
      </c>
      <c r="D3543" s="24">
        <f>VLOOKUP(мпф1[[#This Row],[Номенклатура]],[1]!Таблица213[[product_name]:[упаковка]],7,FALSE)</f>
        <v>410</v>
      </c>
      <c r="E3543" s="24" t="s">
        <v>158</v>
      </c>
      <c r="F3543" s="15">
        <v>8012.3919548122294</v>
      </c>
      <c r="G3543" t="str">
        <f>VLOOKUP(мпф1[[#This Row],[артикул]],[1]!Таблица213[[code]:[упаковка]],4,FALSE)</f>
        <v>ЗАМ</v>
      </c>
      <c r="H3543" t="str">
        <f>VLOOKUP(мпф1[[#This Row],[артикул]],[1]!Таблица213[[code]:[упаковка]],5,FALSE)</f>
        <v>желудки</v>
      </c>
      <c r="I3543" s="7" cm="1">
        <f t="array" ref="I3543">INDEX('[1]прайс ЗПП'!$A$1:$D$1080,MATCH(1,(мпф1[[#This Row],[артикул]]='[1]прайс ЗПП'!$B$1:$B$1080)*(мпф1[[#This Row],[Source.Name.1]]='[1]прайс ЗПП'!$A$1:$A$1080),0),4)</f>
        <v>480.42241413150151</v>
      </c>
      <c r="J3543" s="15">
        <f>мпф1[[#This Row],[цена]]*мпф1[[#This Row],[объем]]</f>
        <v>3849332.6858987119</v>
      </c>
      <c r="K3543" s="15"/>
      <c r="L3543" t="s">
        <v>187</v>
      </c>
    </row>
    <row r="3544" spans="1:12" x14ac:dyDescent="0.35">
      <c r="A3544" s="24" t="s">
        <v>144</v>
      </c>
      <c r="B3544" t="s">
        <v>13</v>
      </c>
      <c r="C3544" t="s">
        <v>13</v>
      </c>
      <c r="D3544" s="24">
        <f>VLOOKUP(мпф1[[#This Row],[Номенклатура]],[1]!Таблица213[[product_name]:[упаковка]],7,FALSE)</f>
        <v>410</v>
      </c>
      <c r="E3544" s="24" t="s">
        <v>158</v>
      </c>
      <c r="F3544" s="15">
        <v>10988.18452982397</v>
      </c>
      <c r="G3544" t="str">
        <f>VLOOKUP(мпф1[[#This Row],[артикул]],[1]!Таблица213[[code]:[упаковка]],4,FALSE)</f>
        <v>ЗАМ</v>
      </c>
      <c r="H3544" t="str">
        <f>VLOOKUP(мпф1[[#This Row],[артикул]],[1]!Таблица213[[code]:[упаковка]],5,FALSE)</f>
        <v>желудки</v>
      </c>
      <c r="I3544" s="7" cm="1">
        <f t="array" ref="I3544">INDEX('[1]прайс ЗПП'!$A$1:$D$1080,MATCH(1,(мпф1[[#This Row],[артикул]]='[1]прайс ЗПП'!$B$1:$B$1080)*(мпф1[[#This Row],[Source.Name.1]]='[1]прайс ЗПП'!$A$1:$A$1080),0),4)</f>
        <v>480.4224141315014</v>
      </c>
      <c r="J3544" s="15">
        <f>мпф1[[#This Row],[цена]]*мпф1[[#This Row],[объем]]</f>
        <v>5278970.1387404483</v>
      </c>
      <c r="K3544" s="15"/>
      <c r="L3544" t="s">
        <v>187</v>
      </c>
    </row>
    <row r="3545" spans="1:12" x14ac:dyDescent="0.35">
      <c r="A3545" s="24" t="s">
        <v>147</v>
      </c>
      <c r="B3545" t="s">
        <v>13</v>
      </c>
      <c r="C3545" t="s">
        <v>13</v>
      </c>
      <c r="D3545" s="24">
        <f>VLOOKUP(мпф1[[#This Row],[Номенклатура]],[1]!Таблица213[[product_name]:[упаковка]],7,FALSE)</f>
        <v>410</v>
      </c>
      <c r="E3545" s="24" t="s">
        <v>158</v>
      </c>
      <c r="F3545" s="15">
        <v>12004.459493353528</v>
      </c>
      <c r="G3545" t="str">
        <f>VLOOKUP(мпф1[[#This Row],[артикул]],[1]!Таблица213[[code]:[упаковка]],4,FALSE)</f>
        <v>ЗАМ</v>
      </c>
      <c r="H3545" t="str">
        <f>VLOOKUP(мпф1[[#This Row],[артикул]],[1]!Таблица213[[code]:[упаковка]],5,FALSE)</f>
        <v>желудки</v>
      </c>
      <c r="I3545" s="7" cm="1">
        <f t="array" ref="I3545">INDEX('[1]прайс ЗПП'!$A$1:$D$1080,MATCH(1,(мпф1[[#This Row],[артикул]]='[1]прайс ЗПП'!$B$1:$B$1080)*(мпф1[[#This Row],[Source.Name.1]]='[1]прайс ЗПП'!$A$1:$A$1080),0),4)</f>
        <v>481.37507785795668</v>
      </c>
      <c r="J3545" s="15">
        <f>мпф1[[#This Row],[цена]]*мпф1[[#This Row],[объем]]</f>
        <v>5778647.6232557418</v>
      </c>
      <c r="K3545" s="15"/>
      <c r="L3545" t="s">
        <v>187</v>
      </c>
    </row>
    <row r="3546" spans="1:12" x14ac:dyDescent="0.35">
      <c r="A3546" s="24" t="s">
        <v>149</v>
      </c>
      <c r="B3546" t="s">
        <v>13</v>
      </c>
      <c r="C3546" t="s">
        <v>13</v>
      </c>
      <c r="D3546" s="24">
        <f>VLOOKUP(мпф1[[#This Row],[Номенклатура]],[1]!Таблица213[[product_name]:[упаковка]],7,FALSE)</f>
        <v>410</v>
      </c>
      <c r="E3546" s="24" t="s">
        <v>158</v>
      </c>
      <c r="F3546" s="15">
        <v>7677.0996492197282</v>
      </c>
      <c r="G3546" t="str">
        <f>VLOOKUP(мпф1[[#This Row],[артикул]],[1]!Таблица213[[code]:[упаковка]],4,FALSE)</f>
        <v>ЗАМ</v>
      </c>
      <c r="H3546" t="str">
        <f>VLOOKUP(мпф1[[#This Row],[артикул]],[1]!Таблица213[[code]:[упаковка]],5,FALSE)</f>
        <v>желудки</v>
      </c>
      <c r="I3546" s="7" cm="1">
        <f t="array" ref="I3546">INDEX('[1]прайс ЗПП'!$A$1:$D$1080,MATCH(1,(мпф1[[#This Row],[артикул]]='[1]прайс ЗПП'!$B$1:$B$1080)*(мпф1[[#This Row],[Source.Name.1]]='[1]прайс ЗПП'!$A$1:$A$1080),0),4)</f>
        <v>481.37507785795674</v>
      </c>
      <c r="J3546" s="15">
        <f>мпф1[[#This Row],[цена]]*мпф1[[#This Row],[объем]]</f>
        <v>3695564.4413664392</v>
      </c>
      <c r="K3546" s="15"/>
      <c r="L3546" t="s">
        <v>187</v>
      </c>
    </row>
    <row r="3547" spans="1:12" x14ac:dyDescent="0.35">
      <c r="A3547" s="24" t="s">
        <v>151</v>
      </c>
      <c r="B3547" t="s">
        <v>13</v>
      </c>
      <c r="C3547" t="s">
        <v>13</v>
      </c>
      <c r="D3547" s="24">
        <f>VLOOKUP(мпф1[[#This Row],[Номенклатура]],[1]!Таблица213[[product_name]:[упаковка]],7,FALSE)</f>
        <v>410</v>
      </c>
      <c r="E3547" s="24" t="s">
        <v>158</v>
      </c>
      <c r="F3547" s="15">
        <v>7838.7012745739203</v>
      </c>
      <c r="G3547" t="str">
        <f>VLOOKUP(мпф1[[#This Row],[артикул]],[1]!Таблица213[[code]:[упаковка]],4,FALSE)</f>
        <v>ЗАМ</v>
      </c>
      <c r="H3547" t="str">
        <f>VLOOKUP(мпф1[[#This Row],[артикул]],[1]!Таблица213[[code]:[упаковка]],5,FALSE)</f>
        <v>желудки</v>
      </c>
      <c r="I3547" s="7" cm="1">
        <f t="array" ref="I3547">INDEX('[1]прайс ЗПП'!$A$1:$D$1080,MATCH(1,(мпф1[[#This Row],[артикул]]='[1]прайс ЗПП'!$B$1:$B$1080)*(мпф1[[#This Row],[Source.Name.1]]='[1]прайс ЗПП'!$A$1:$A$1080),0),4)</f>
        <v>497.36840402503759</v>
      </c>
      <c r="J3547" s="15">
        <f>мпф1[[#This Row],[цена]]*мпф1[[#This Row],[объем]]</f>
        <v>3898722.3425638587</v>
      </c>
      <c r="K3547" s="15"/>
      <c r="L3547" t="s">
        <v>187</v>
      </c>
    </row>
    <row r="3548" spans="1:12" x14ac:dyDescent="0.35">
      <c r="A3548" s="24" t="s">
        <v>153</v>
      </c>
      <c r="B3548" t="s">
        <v>13</v>
      </c>
      <c r="C3548" t="s">
        <v>13</v>
      </c>
      <c r="D3548" s="24">
        <f>VLOOKUP(мпф1[[#This Row],[Номенклатура]],[1]!Таблица213[[product_name]:[упаковка]],7,FALSE)</f>
        <v>410</v>
      </c>
      <c r="E3548" s="24" t="s">
        <v>158</v>
      </c>
      <c r="F3548" s="15">
        <v>7085.6182907975472</v>
      </c>
      <c r="G3548" t="str">
        <f>VLOOKUP(мпф1[[#This Row],[артикул]],[1]!Таблица213[[code]:[упаковка]],4,FALSE)</f>
        <v>ЗАМ</v>
      </c>
      <c r="H3548" t="str">
        <f>VLOOKUP(мпф1[[#This Row],[артикул]],[1]!Таблица213[[code]:[упаковка]],5,FALSE)</f>
        <v>желудки</v>
      </c>
      <c r="I3548" s="7" cm="1">
        <f t="array" ref="I3548">INDEX('[1]прайс ЗПП'!$A$1:$D$1080,MATCH(1,(мпф1[[#This Row],[артикул]]='[1]прайс ЗПП'!$B$1:$B$1080)*(мпф1[[#This Row],[Source.Name.1]]='[1]прайс ЗПП'!$A$1:$A$1080),0),4)</f>
        <v>479.40281180980423</v>
      </c>
      <c r="J3548" s="15">
        <f>мпф1[[#This Row],[цена]]*мпф1[[#This Row],[объем]]</f>
        <v>3396865.332019323</v>
      </c>
      <c r="K3548" s="15"/>
      <c r="L3548" t="s">
        <v>187</v>
      </c>
    </row>
    <row r="3549" spans="1:12" x14ac:dyDescent="0.35">
      <c r="A3549" s="24" t="s">
        <v>155</v>
      </c>
      <c r="B3549" t="s">
        <v>13</v>
      </c>
      <c r="C3549" t="s">
        <v>13</v>
      </c>
      <c r="D3549" s="24">
        <f>VLOOKUP(мпф1[[#This Row],[Номенклатура]],[1]!Таблица213[[product_name]:[упаковка]],7,FALSE)</f>
        <v>410</v>
      </c>
      <c r="E3549" s="24" t="s">
        <v>158</v>
      </c>
      <c r="F3549" s="15">
        <v>8210.3292298225733</v>
      </c>
      <c r="G3549" t="str">
        <f>VLOOKUP(мпф1[[#This Row],[артикул]],[1]!Таблица213[[code]:[упаковка]],4,FALSE)</f>
        <v>ЗАМ</v>
      </c>
      <c r="H3549" t="str">
        <f>VLOOKUP(мпф1[[#This Row],[артикул]],[1]!Таблица213[[code]:[упаковка]],5,FALSE)</f>
        <v>желудки</v>
      </c>
      <c r="I3549" s="7" cm="1">
        <f t="array" ref="I3549">INDEX('[1]прайс ЗПП'!$A$1:$D$1080,MATCH(1,(мпф1[[#This Row],[артикул]]='[1]прайс ЗПП'!$B$1:$B$1080)*(мпф1[[#This Row],[Source.Name.1]]='[1]прайс ЗПП'!$A$1:$A$1080),0),4)</f>
        <v>478.31061410199095</v>
      </c>
      <c r="J3549" s="15">
        <f>мпф1[[#This Row],[цена]]*мпф1[[#This Row],[объем]]</f>
        <v>3927087.6158959614</v>
      </c>
      <c r="K3549" s="15"/>
      <c r="L3549" t="s">
        <v>187</v>
      </c>
    </row>
    <row r="3550" spans="1:12" x14ac:dyDescent="0.35">
      <c r="A3550" s="24" t="s">
        <v>140</v>
      </c>
      <c r="B3550" t="s">
        <v>13</v>
      </c>
      <c r="C3550" t="s">
        <v>13</v>
      </c>
      <c r="D3550" s="24">
        <f>VLOOKUP(мпф1[[#This Row],[Номенклатура]],[1]!Таблица213[[product_name]:[упаковка]],7,FALSE)</f>
        <v>600</v>
      </c>
      <c r="E3550" s="24" t="s">
        <v>156</v>
      </c>
      <c r="F3550" s="15">
        <v>67441.306985770614</v>
      </c>
      <c r="G3550" t="str">
        <f>VLOOKUP(мпф1[[#This Row],[артикул]],[1]!Таблица213[[code]:[упаковка]],4,FALSE)</f>
        <v>ЗАМ</v>
      </c>
      <c r="H3550" t="str">
        <f>VLOOKUP(мпф1[[#This Row],[артикул]],[1]!Таблица213[[code]:[упаковка]],5,FALSE)</f>
        <v>головы</v>
      </c>
      <c r="I3550" s="7" cm="1">
        <f t="array" ref="I3550">INDEX('[1]прайс ЗПП'!$A$1:$D$1080,MATCH(1,(мпф1[[#This Row],[артикул]]='[1]прайс ЗПП'!$B$1:$B$1080)*(мпф1[[#This Row],[Source.Name.1]]='[1]прайс ЗПП'!$A$1:$A$1080),0),4)</f>
        <v>119.99999999999999</v>
      </c>
      <c r="J3550" s="15">
        <f>мпф1[[#This Row],[цена]]*мпф1[[#This Row],[объем]]</f>
        <v>8092956.838292473</v>
      </c>
      <c r="K3550" s="15"/>
      <c r="L3550" t="s">
        <v>187</v>
      </c>
    </row>
    <row r="3551" spans="1:12" x14ac:dyDescent="0.35">
      <c r="A3551" s="24" t="s">
        <v>144</v>
      </c>
      <c r="B3551" t="s">
        <v>13</v>
      </c>
      <c r="C3551" t="s">
        <v>13</v>
      </c>
      <c r="D3551" s="24">
        <f>VLOOKUP(мпф1[[#This Row],[Номенклатура]],[1]!Таблица213[[product_name]:[упаковка]],7,FALSE)</f>
        <v>600</v>
      </c>
      <c r="E3551" s="24" t="s">
        <v>156</v>
      </c>
      <c r="F3551" s="15">
        <v>74396.077389270766</v>
      </c>
      <c r="G3551" t="str">
        <f>VLOOKUP(мпф1[[#This Row],[артикул]],[1]!Таблица213[[code]:[упаковка]],4,FALSE)</f>
        <v>ЗАМ</v>
      </c>
      <c r="H3551" t="str">
        <f>VLOOKUP(мпф1[[#This Row],[артикул]],[1]!Таблица213[[code]:[упаковка]],5,FALSE)</f>
        <v>головы</v>
      </c>
      <c r="I3551" s="7" cm="1">
        <f t="array" ref="I3551">INDEX('[1]прайс ЗПП'!$A$1:$D$1080,MATCH(1,(мпф1[[#This Row],[артикул]]='[1]прайс ЗПП'!$B$1:$B$1080)*(мпф1[[#This Row],[Source.Name.1]]='[1]прайс ЗПП'!$A$1:$A$1080),0),4)</f>
        <v>119.99999999999999</v>
      </c>
      <c r="J3551" s="15">
        <f>мпф1[[#This Row],[цена]]*мпф1[[#This Row],[объем]]</f>
        <v>8927529.28671249</v>
      </c>
      <c r="K3551" s="15"/>
      <c r="L3551" t="s">
        <v>187</v>
      </c>
    </row>
    <row r="3552" spans="1:12" x14ac:dyDescent="0.35">
      <c r="A3552" s="24" t="s">
        <v>147</v>
      </c>
      <c r="B3552" t="s">
        <v>13</v>
      </c>
      <c r="C3552" t="s">
        <v>13</v>
      </c>
      <c r="D3552" s="24">
        <f>VLOOKUP(мпф1[[#This Row],[Номенклатура]],[1]!Таблица213[[product_name]:[упаковка]],7,FALSE)</f>
        <v>600</v>
      </c>
      <c r="E3552" s="24" t="s">
        <v>156</v>
      </c>
      <c r="F3552" s="15">
        <v>76429.29938423117</v>
      </c>
      <c r="G3552" t="str">
        <f>VLOOKUP(мпф1[[#This Row],[артикул]],[1]!Таблица213[[code]:[упаковка]],4,FALSE)</f>
        <v>ЗАМ</v>
      </c>
      <c r="H3552" t="str">
        <f>VLOOKUP(мпф1[[#This Row],[артикул]],[1]!Таблица213[[code]:[упаковка]],5,FALSE)</f>
        <v>головы</v>
      </c>
      <c r="I3552" s="7" cm="1">
        <f t="array" ref="I3552">INDEX('[1]прайс ЗПП'!$A$1:$D$1080,MATCH(1,(мпф1[[#This Row],[артикул]]='[1]прайс ЗПП'!$B$1:$B$1080)*(мпф1[[#This Row],[Source.Name.1]]='[1]прайс ЗПП'!$A$1:$A$1080),0),4)</f>
        <v>119.99999999999999</v>
      </c>
      <c r="J3552" s="15">
        <f>мпф1[[#This Row],[цена]]*мпф1[[#This Row],[объем]]</f>
        <v>9171515.92610774</v>
      </c>
      <c r="K3552" s="15"/>
      <c r="L3552" t="s">
        <v>187</v>
      </c>
    </row>
    <row r="3553" spans="1:12" x14ac:dyDescent="0.35">
      <c r="A3553" s="24" t="s">
        <v>149</v>
      </c>
      <c r="B3553" t="s">
        <v>13</v>
      </c>
      <c r="C3553" t="s">
        <v>13</v>
      </c>
      <c r="D3553" s="24">
        <f>VLOOKUP(мпф1[[#This Row],[Номенклатура]],[1]!Таблица213[[product_name]:[упаковка]],7,FALSE)</f>
        <v>600</v>
      </c>
      <c r="E3553" s="24" t="s">
        <v>156</v>
      </c>
      <c r="F3553" s="15">
        <v>68415.939317712502</v>
      </c>
      <c r="G3553" t="str">
        <f>VLOOKUP(мпф1[[#This Row],[артикул]],[1]!Таблица213[[code]:[упаковка]],4,FALSE)</f>
        <v>ЗАМ</v>
      </c>
      <c r="H3553" t="str">
        <f>VLOOKUP(мпф1[[#This Row],[артикул]],[1]!Таблица213[[code]:[упаковка]],5,FALSE)</f>
        <v>головы</v>
      </c>
      <c r="I3553" s="7" cm="1">
        <f t="array" ref="I3553">INDEX('[1]прайс ЗПП'!$A$1:$D$1080,MATCH(1,(мпф1[[#This Row],[артикул]]='[1]прайс ЗПП'!$B$1:$B$1080)*(мпф1[[#This Row],[Source.Name.1]]='[1]прайс ЗПП'!$A$1:$A$1080),0),4)</f>
        <v>119.99999999999997</v>
      </c>
      <c r="J3553" s="15">
        <f>мпф1[[#This Row],[цена]]*мпф1[[#This Row],[объем]]</f>
        <v>8209912.7181254979</v>
      </c>
      <c r="K3553" s="15"/>
      <c r="L3553" t="s">
        <v>187</v>
      </c>
    </row>
    <row r="3554" spans="1:12" x14ac:dyDescent="0.35">
      <c r="A3554" s="24" t="s">
        <v>151</v>
      </c>
      <c r="B3554" t="s">
        <v>13</v>
      </c>
      <c r="C3554" t="s">
        <v>13</v>
      </c>
      <c r="D3554" s="24">
        <f>VLOOKUP(мпф1[[#This Row],[Номенклатура]],[1]!Таблица213[[product_name]:[упаковка]],7,FALSE)</f>
        <v>600</v>
      </c>
      <c r="E3554" s="24" t="s">
        <v>156</v>
      </c>
      <c r="F3554" s="15">
        <v>73455.6766429899</v>
      </c>
      <c r="G3554" t="str">
        <f>VLOOKUP(мпф1[[#This Row],[артикул]],[1]!Таблица213[[code]:[упаковка]],4,FALSE)</f>
        <v>ЗАМ</v>
      </c>
      <c r="H3554" t="str">
        <f>VLOOKUP(мпф1[[#This Row],[артикул]],[1]!Таблица213[[code]:[упаковка]],5,FALSE)</f>
        <v>головы</v>
      </c>
      <c r="I3554" s="7" cm="1">
        <f t="array" ref="I3554">INDEX('[1]прайс ЗПП'!$A$1:$D$1080,MATCH(1,(мпф1[[#This Row],[артикул]]='[1]прайс ЗПП'!$B$1:$B$1080)*(мпф1[[#This Row],[Source.Name.1]]='[1]прайс ЗПП'!$A$1:$A$1080),0),4)</f>
        <v>126.11325025872726</v>
      </c>
      <c r="J3554" s="15">
        <f>мпф1[[#This Row],[цена]]*мпф1[[#This Row],[объем]]</f>
        <v>9263734.1314015314</v>
      </c>
      <c r="K3554" s="15"/>
      <c r="L3554" t="s">
        <v>187</v>
      </c>
    </row>
    <row r="3555" spans="1:12" x14ac:dyDescent="0.35">
      <c r="A3555" s="24" t="s">
        <v>153</v>
      </c>
      <c r="B3555" t="s">
        <v>13</v>
      </c>
      <c r="C3555" t="s">
        <v>13</v>
      </c>
      <c r="D3555" s="24">
        <f>VLOOKUP(мпф1[[#This Row],[Номенклатура]],[1]!Таблица213[[product_name]:[упаковка]],7,FALSE)</f>
        <v>600</v>
      </c>
      <c r="E3555" s="24" t="s">
        <v>156</v>
      </c>
      <c r="F3555" s="15">
        <v>73040.534544334485</v>
      </c>
      <c r="G3555" t="str">
        <f>VLOOKUP(мпф1[[#This Row],[артикул]],[1]!Таблица213[[code]:[упаковка]],4,FALSE)</f>
        <v>ЗАМ</v>
      </c>
      <c r="H3555" t="str">
        <f>VLOOKUP(мпф1[[#This Row],[артикул]],[1]!Таблица213[[code]:[упаковка]],5,FALSE)</f>
        <v>головы</v>
      </c>
      <c r="I3555" s="7" cm="1">
        <f t="array" ref="I3555">INDEX('[1]прайс ЗПП'!$A$1:$D$1080,MATCH(1,(мпф1[[#This Row],[артикул]]='[1]прайс ЗПП'!$B$1:$B$1080)*(мпф1[[#This Row],[Source.Name.1]]='[1]прайс ЗПП'!$A$1:$A$1080),0),4)</f>
        <v>119.99999999999999</v>
      </c>
      <c r="J3555" s="15">
        <f>мпф1[[#This Row],[цена]]*мпф1[[#This Row],[объем]]</f>
        <v>8764864.145320138</v>
      </c>
      <c r="K3555" s="15"/>
      <c r="L3555" t="s">
        <v>187</v>
      </c>
    </row>
    <row r="3556" spans="1:12" x14ac:dyDescent="0.35">
      <c r="A3556" s="24" t="s">
        <v>155</v>
      </c>
      <c r="B3556" t="s">
        <v>13</v>
      </c>
      <c r="C3556" t="s">
        <v>13</v>
      </c>
      <c r="D3556" s="24">
        <f>VLOOKUP(мпф1[[#This Row],[Номенклатура]],[1]!Таблица213[[product_name]:[упаковка]],7,FALSE)</f>
        <v>600</v>
      </c>
      <c r="E3556" s="24" t="s">
        <v>156</v>
      </c>
      <c r="F3556" s="15">
        <v>72749.785193077769</v>
      </c>
      <c r="G3556" t="str">
        <f>VLOOKUP(мпф1[[#This Row],[артикул]],[1]!Таблица213[[code]:[упаковка]],4,FALSE)</f>
        <v>ЗАМ</v>
      </c>
      <c r="H3556" t="str">
        <f>VLOOKUP(мпф1[[#This Row],[артикул]],[1]!Таблица213[[code]:[упаковка]],5,FALSE)</f>
        <v>головы</v>
      </c>
      <c r="I3556" s="7" cm="1">
        <f t="array" ref="I3556">INDEX('[1]прайс ЗПП'!$A$1:$D$1080,MATCH(1,(мпф1[[#This Row],[артикул]]='[1]прайс ЗПП'!$B$1:$B$1080)*(мпф1[[#This Row],[Source.Name.1]]='[1]прайс ЗПП'!$A$1:$A$1080),0),4)</f>
        <v>119.99999999999999</v>
      </c>
      <c r="J3556" s="15">
        <f>мпф1[[#This Row],[цена]]*мпф1[[#This Row],[объем]]</f>
        <v>8729974.2231693305</v>
      </c>
      <c r="K3556" s="15"/>
      <c r="L3556" t="s">
        <v>187</v>
      </c>
    </row>
    <row r="3557" spans="1:12" x14ac:dyDescent="0.35">
      <c r="A3557" s="24" t="s">
        <v>140</v>
      </c>
      <c r="B3557" t="s">
        <v>13</v>
      </c>
      <c r="C3557" t="s">
        <v>13</v>
      </c>
      <c r="D3557" s="24">
        <f>VLOOKUP(мпф1[[#This Row],[Номенклатура]],[1]!Таблица213[[product_name]:[упаковка]],7,FALSE)</f>
        <v>500</v>
      </c>
      <c r="E3557" s="24" t="s">
        <v>159</v>
      </c>
      <c r="F3557" s="15">
        <v>16363.128407586755</v>
      </c>
      <c r="G3557" t="str">
        <f>VLOOKUP(мпф1[[#This Row],[артикул]],[1]!Таблица213[[code]:[упаковка]],4,FALSE)</f>
        <v>ЗАМ</v>
      </c>
      <c r="H3557" t="str">
        <f>VLOOKUP(мпф1[[#This Row],[артикул]],[1]!Таблица213[[code]:[упаковка]],5,FALSE)</f>
        <v>лапы</v>
      </c>
      <c r="I3557" s="7" cm="1">
        <f t="array" ref="I3557">INDEX('[1]прайс ЗПП'!$A$1:$D$1080,MATCH(1,(мпф1[[#This Row],[артикул]]='[1]прайс ЗПП'!$B$1:$B$1080)*(мпф1[[#This Row],[Source.Name.1]]='[1]прайс ЗПП'!$A$1:$A$1080),0),4)</f>
        <v>127.44</v>
      </c>
      <c r="J3557" s="15">
        <f>мпф1[[#This Row],[цена]]*мпф1[[#This Row],[объем]]</f>
        <v>2085317.084262856</v>
      </c>
      <c r="K3557" s="15"/>
      <c r="L3557" t="s">
        <v>187</v>
      </c>
    </row>
    <row r="3558" spans="1:12" x14ac:dyDescent="0.35">
      <c r="A3558" s="24" t="s">
        <v>144</v>
      </c>
      <c r="B3558" t="s">
        <v>13</v>
      </c>
      <c r="C3558" t="s">
        <v>13</v>
      </c>
      <c r="D3558" s="24">
        <f>VLOOKUP(мпф1[[#This Row],[Номенклатура]],[1]!Таблица213[[product_name]:[упаковка]],7,FALSE)</f>
        <v>500</v>
      </c>
      <c r="E3558" s="24" t="s">
        <v>159</v>
      </c>
      <c r="F3558" s="15">
        <v>18728.576353401939</v>
      </c>
      <c r="G3558" t="str">
        <f>VLOOKUP(мпф1[[#This Row],[артикул]],[1]!Таблица213[[code]:[упаковка]],4,FALSE)</f>
        <v>ЗАМ</v>
      </c>
      <c r="H3558" t="str">
        <f>VLOOKUP(мпф1[[#This Row],[артикул]],[1]!Таблица213[[code]:[упаковка]],5,FALSE)</f>
        <v>лапы</v>
      </c>
      <c r="I3558" s="7" cm="1">
        <f t="array" ref="I3558">INDEX('[1]прайс ЗПП'!$A$1:$D$1080,MATCH(1,(мпф1[[#This Row],[артикул]]='[1]прайс ЗПП'!$B$1:$B$1080)*(мпф1[[#This Row],[Source.Name.1]]='[1]прайс ЗПП'!$A$1:$A$1080),0),4)</f>
        <v>127.44</v>
      </c>
      <c r="J3558" s="15">
        <f>мпф1[[#This Row],[цена]]*мпф1[[#This Row],[объем]]</f>
        <v>2386769.7704775431</v>
      </c>
      <c r="K3558" s="15"/>
      <c r="L3558" t="s">
        <v>187</v>
      </c>
    </row>
    <row r="3559" spans="1:12" x14ac:dyDescent="0.35">
      <c r="A3559" s="24" t="s">
        <v>147</v>
      </c>
      <c r="B3559" t="s">
        <v>13</v>
      </c>
      <c r="C3559" t="s">
        <v>13</v>
      </c>
      <c r="D3559" s="24">
        <f>VLOOKUP(мпф1[[#This Row],[Номенклатура]],[1]!Таблица213[[product_name]:[упаковка]],7,FALSE)</f>
        <v>500</v>
      </c>
      <c r="E3559" s="24" t="s">
        <v>159</v>
      </c>
      <c r="F3559" s="15">
        <v>19117.295915077437</v>
      </c>
      <c r="G3559" t="str">
        <f>VLOOKUP(мпф1[[#This Row],[артикул]],[1]!Таблица213[[code]:[упаковка]],4,FALSE)</f>
        <v>ЗАМ</v>
      </c>
      <c r="H3559" t="str">
        <f>VLOOKUP(мпф1[[#This Row],[артикул]],[1]!Таблица213[[code]:[упаковка]],5,FALSE)</f>
        <v>лапы</v>
      </c>
      <c r="I3559" s="7" cm="1">
        <f t="array" ref="I3559">INDEX('[1]прайс ЗПП'!$A$1:$D$1080,MATCH(1,(мпф1[[#This Row],[артикул]]='[1]прайс ЗПП'!$B$1:$B$1080)*(мпф1[[#This Row],[Source.Name.1]]='[1]прайс ЗПП'!$A$1:$A$1080),0),4)</f>
        <v>127.44</v>
      </c>
      <c r="J3559" s="15">
        <f>мпф1[[#This Row],[цена]]*мпф1[[#This Row],[объем]]</f>
        <v>2436308.1914174687</v>
      </c>
      <c r="K3559" s="15"/>
      <c r="L3559" t="s">
        <v>187</v>
      </c>
    </row>
    <row r="3560" spans="1:12" x14ac:dyDescent="0.35">
      <c r="A3560" s="24" t="s">
        <v>149</v>
      </c>
      <c r="B3560" t="s">
        <v>13</v>
      </c>
      <c r="C3560" t="s">
        <v>13</v>
      </c>
      <c r="D3560" s="24">
        <f>VLOOKUP(мпф1[[#This Row],[Номенклатура]],[1]!Таблица213[[product_name]:[упаковка]],7,FALSE)</f>
        <v>500</v>
      </c>
      <c r="E3560" s="24" t="s">
        <v>159</v>
      </c>
      <c r="F3560" s="15">
        <v>16856.860466060232</v>
      </c>
      <c r="G3560" t="str">
        <f>VLOOKUP(мпф1[[#This Row],[артикул]],[1]!Таблица213[[code]:[упаковка]],4,FALSE)</f>
        <v>ЗАМ</v>
      </c>
      <c r="H3560" t="str">
        <f>VLOOKUP(мпф1[[#This Row],[артикул]],[1]!Таблица213[[code]:[упаковка]],5,FALSE)</f>
        <v>лапы</v>
      </c>
      <c r="I3560" s="7" cm="1">
        <f t="array" ref="I3560">INDEX('[1]прайс ЗПП'!$A$1:$D$1080,MATCH(1,(мпф1[[#This Row],[артикул]]='[1]прайс ЗПП'!$B$1:$B$1080)*(мпф1[[#This Row],[Source.Name.1]]='[1]прайс ЗПП'!$A$1:$A$1080),0),4)</f>
        <v>137.94870039023249</v>
      </c>
      <c r="J3560" s="15">
        <f>мпф1[[#This Row],[цена]]*мпф1[[#This Row],[объем]]</f>
        <v>2325381.9939524978</v>
      </c>
      <c r="K3560" s="15"/>
      <c r="L3560" t="s">
        <v>187</v>
      </c>
    </row>
    <row r="3561" spans="1:12" x14ac:dyDescent="0.35">
      <c r="A3561" s="24" t="s">
        <v>151</v>
      </c>
      <c r="B3561" t="s">
        <v>13</v>
      </c>
      <c r="C3561" t="s">
        <v>13</v>
      </c>
      <c r="D3561" s="24">
        <f>VLOOKUP(мпф1[[#This Row],[Номенклатура]],[1]!Таблица213[[product_name]:[упаковка]],7,FALSE)</f>
        <v>500</v>
      </c>
      <c r="E3561" s="24" t="s">
        <v>159</v>
      </c>
      <c r="F3561" s="15">
        <v>18633.509365566406</v>
      </c>
      <c r="G3561" t="str">
        <f>VLOOKUP(мпф1[[#This Row],[артикул]],[1]!Таблица213[[code]:[упаковка]],4,FALSE)</f>
        <v>ЗАМ</v>
      </c>
      <c r="H3561" t="str">
        <f>VLOOKUP(мпф1[[#This Row],[артикул]],[1]!Таблица213[[code]:[упаковка]],5,FALSE)</f>
        <v>лапы</v>
      </c>
      <c r="I3561" s="7" cm="1">
        <f t="array" ref="I3561">INDEX('[1]прайс ЗПП'!$A$1:$D$1080,MATCH(1,(мпф1[[#This Row],[артикул]]='[1]прайс ЗПП'!$B$1:$B$1080)*(мпф1[[#This Row],[Source.Name.1]]='[1]прайс ЗПП'!$A$1:$A$1080),0),4)</f>
        <v>138.46525056553523</v>
      </c>
      <c r="J3561" s="15">
        <f>мпф1[[#This Row],[цена]]*мпф1[[#This Row],[объем]]</f>
        <v>2580093.5432183999</v>
      </c>
      <c r="K3561" s="15"/>
      <c r="L3561" t="s">
        <v>187</v>
      </c>
    </row>
    <row r="3562" spans="1:12" x14ac:dyDescent="0.35">
      <c r="A3562" s="24" t="s">
        <v>153</v>
      </c>
      <c r="B3562" t="s">
        <v>13</v>
      </c>
      <c r="C3562" t="s">
        <v>13</v>
      </c>
      <c r="D3562" s="24">
        <f>VLOOKUP(мпф1[[#This Row],[Номенклатура]],[1]!Таблица213[[product_name]:[упаковка]],7,FALSE)</f>
        <v>500</v>
      </c>
      <c r="E3562" s="24" t="s">
        <v>159</v>
      </c>
      <c r="F3562" s="15">
        <v>18108.348999175792</v>
      </c>
      <c r="G3562" t="str">
        <f>VLOOKUP(мпф1[[#This Row],[артикул]],[1]!Таблица213[[code]:[упаковка]],4,FALSE)</f>
        <v>ЗАМ</v>
      </c>
      <c r="H3562" t="str">
        <f>VLOOKUP(мпф1[[#This Row],[артикул]],[1]!Таблица213[[code]:[упаковка]],5,FALSE)</f>
        <v>лапы</v>
      </c>
      <c r="I3562" s="7" cm="1">
        <f t="array" ref="I3562">INDEX('[1]прайс ЗПП'!$A$1:$D$1080,MATCH(1,(мпф1[[#This Row],[артикул]]='[1]прайс ЗПП'!$B$1:$B$1080)*(мпф1[[#This Row],[Source.Name.1]]='[1]прайс ЗПП'!$A$1:$A$1080),0),4)</f>
        <v>127.44</v>
      </c>
      <c r="J3562" s="15">
        <f>мпф1[[#This Row],[цена]]*мпф1[[#This Row],[объем]]</f>
        <v>2307727.996454963</v>
      </c>
      <c r="K3562" s="15"/>
      <c r="L3562" t="s">
        <v>187</v>
      </c>
    </row>
    <row r="3563" spans="1:12" x14ac:dyDescent="0.35">
      <c r="A3563" s="24" t="s">
        <v>155</v>
      </c>
      <c r="B3563" t="s">
        <v>13</v>
      </c>
      <c r="C3563" t="s">
        <v>13</v>
      </c>
      <c r="D3563" s="24">
        <f>VLOOKUP(мпф1[[#This Row],[Номенклатура]],[1]!Таблица213[[product_name]:[упаковка]],7,FALSE)</f>
        <v>500</v>
      </c>
      <c r="E3563" s="24" t="s">
        <v>159</v>
      </c>
      <c r="F3563" s="15">
        <v>18624.235842344558</v>
      </c>
      <c r="G3563" t="str">
        <f>VLOOKUP(мпф1[[#This Row],[артикул]],[1]!Таблица213[[code]:[упаковка]],4,FALSE)</f>
        <v>ЗАМ</v>
      </c>
      <c r="H3563" t="str">
        <f>VLOOKUP(мпф1[[#This Row],[артикул]],[1]!Таблица213[[code]:[упаковка]],5,FALSE)</f>
        <v>лапы</v>
      </c>
      <c r="I3563" s="7" cm="1">
        <f t="array" ref="I3563">INDEX('[1]прайс ЗПП'!$A$1:$D$1080,MATCH(1,(мпф1[[#This Row],[артикул]]='[1]прайс ЗПП'!$B$1:$B$1080)*(мпф1[[#This Row],[Source.Name.1]]='[1]прайс ЗПП'!$A$1:$A$1080),0),4)</f>
        <v>127.44</v>
      </c>
      <c r="J3563" s="15">
        <f>мпф1[[#This Row],[цена]]*мпф1[[#This Row],[объем]]</f>
        <v>2373472.6157483906</v>
      </c>
      <c r="K3563" s="15"/>
      <c r="L3563" t="s">
        <v>187</v>
      </c>
    </row>
    <row r="3564" spans="1:12" x14ac:dyDescent="0.35">
      <c r="A3564" t="s">
        <v>161</v>
      </c>
      <c r="B3564" t="s">
        <v>132</v>
      </c>
      <c r="C3564" t="s">
        <v>132</v>
      </c>
      <c r="D3564">
        <v>1637</v>
      </c>
      <c r="E3564" t="s">
        <v>216</v>
      </c>
      <c r="F3564" s="26">
        <v>2268</v>
      </c>
      <c r="G3564" t="str">
        <f>VLOOKUP(мпф1[[#This Row],[артикул]],[1]!Таблица213[[code]:[упаковка]],4,FALSE)</f>
        <v>ОХЛ</v>
      </c>
      <c r="H3564" t="str">
        <f>VLOOKUP(мпф1[[#This Row],[артикул]],[1]!Таблица213[[code]:[упаковка]],5,FALSE)</f>
        <v>голень</v>
      </c>
      <c r="I3564" s="7">
        <v>707.14285714285711</v>
      </c>
      <c r="J3564" s="15">
        <f>мпф1[[#This Row],[цена]]*мпф1[[#This Row],[объем]]</f>
        <v>1603800</v>
      </c>
      <c r="K3564" s="15"/>
      <c r="L3564" t="s">
        <v>187</v>
      </c>
    </row>
    <row r="3565" spans="1:12" x14ac:dyDescent="0.35">
      <c r="A3565" t="s">
        <v>161</v>
      </c>
      <c r="B3565" t="s">
        <v>132</v>
      </c>
      <c r="C3565" t="s">
        <v>132</v>
      </c>
      <c r="D3565">
        <v>1638</v>
      </c>
      <c r="E3565" t="s">
        <v>217</v>
      </c>
      <c r="F3565" s="26">
        <v>2125</v>
      </c>
      <c r="G3565" t="str">
        <f>VLOOKUP(мпф1[[#This Row],[артикул]],[1]!Таблица213[[code]:[упаковка]],4,FALSE)</f>
        <v>ОХЛ</v>
      </c>
      <c r="H3565" t="str">
        <f>VLOOKUP(мпф1[[#This Row],[артикул]],[1]!Таблица213[[code]:[упаковка]],5,FALSE)</f>
        <v>филе</v>
      </c>
      <c r="I3565" s="7">
        <v>910.44642857142856</v>
      </c>
      <c r="J3565" s="15">
        <f>мпф1[[#This Row],[цена]]*мпф1[[#This Row],[объем]]</f>
        <v>1934698.6607142857</v>
      </c>
      <c r="K3565" s="15"/>
      <c r="L3565" t="s">
        <v>187</v>
      </c>
    </row>
    <row r="3566" spans="1:12" x14ac:dyDescent="0.35">
      <c r="A3566" t="s">
        <v>161</v>
      </c>
      <c r="B3566" t="s">
        <v>132</v>
      </c>
      <c r="C3566" t="s">
        <v>132</v>
      </c>
      <c r="D3566">
        <v>1639</v>
      </c>
      <c r="E3566" t="s">
        <v>218</v>
      </c>
      <c r="F3566" s="26">
        <v>904.32</v>
      </c>
      <c r="G3566" t="str">
        <f>VLOOKUP(мпф1[[#This Row],[артикул]],[1]!Таблица213[[code]:[упаковка]],4,FALSE)</f>
        <v>ОХЛ</v>
      </c>
      <c r="H3566" t="str">
        <f>VLOOKUP(мпф1[[#This Row],[артикул]],[1]!Таблица213[[code]:[упаковка]],5,FALSE)</f>
        <v>крыло</v>
      </c>
      <c r="I3566" s="7">
        <v>769.01785714285711</v>
      </c>
      <c r="J3566" s="15">
        <f>мпф1[[#This Row],[цена]]*мпф1[[#This Row],[объем]]</f>
        <v>695438.22857142857</v>
      </c>
      <c r="K3566" s="15"/>
      <c r="L3566" t="s">
        <v>187</v>
      </c>
    </row>
    <row r="3567" spans="1:12" x14ac:dyDescent="0.35">
      <c r="A3567" t="s">
        <v>161</v>
      </c>
      <c r="B3567" t="s">
        <v>192</v>
      </c>
      <c r="C3567" t="s">
        <v>95</v>
      </c>
      <c r="D3567">
        <v>701</v>
      </c>
      <c r="E3567" t="s">
        <v>26</v>
      </c>
      <c r="F3567" s="26">
        <v>2502</v>
      </c>
      <c r="G3567" t="str">
        <f>VLOOKUP(мпф1[[#This Row],[артикул]],[1]!Таблица213[[code]:[упаковка]],4,FALSE)</f>
        <v>ОХЛ</v>
      </c>
      <c r="H3567" t="str">
        <f>VLOOKUP(мпф1[[#This Row],[артикул]],[1]!Таблица213[[code]:[упаковка]],5,FALSE)</f>
        <v>тушка</v>
      </c>
      <c r="I3567" s="7">
        <v>827.59580357142841</v>
      </c>
      <c r="J3567" s="15">
        <f>мпф1[[#This Row],[цена]]*мпф1[[#This Row],[объем]]</f>
        <v>2070644.7005357139</v>
      </c>
      <c r="K3567" s="15"/>
      <c r="L3567" t="s">
        <v>187</v>
      </c>
    </row>
    <row r="3568" spans="1:12" x14ac:dyDescent="0.35">
      <c r="A3568" t="s">
        <v>161</v>
      </c>
      <c r="B3568" t="s">
        <v>192</v>
      </c>
      <c r="C3568" t="s">
        <v>95</v>
      </c>
      <c r="D3568">
        <v>710</v>
      </c>
      <c r="E3568" t="s">
        <v>28</v>
      </c>
      <c r="F3568" s="26">
        <v>995.08500000000004</v>
      </c>
      <c r="G3568" t="str">
        <f>VLOOKUP(мпф1[[#This Row],[артикул]],[1]!Таблица213[[code]:[упаковка]],4,FALSE)</f>
        <v>ОХЛ</v>
      </c>
      <c r="H3568" t="str">
        <f>VLOOKUP(мпф1[[#This Row],[артикул]],[1]!Таблица213[[code]:[упаковка]],5,FALSE)</f>
        <v>бедро</v>
      </c>
      <c r="I3568" s="7">
        <v>884.0434821428571</v>
      </c>
      <c r="J3568" s="15">
        <f>мпф1[[#This Row],[цена]]*мпф1[[#This Row],[объем]]</f>
        <v>879698.40842812497</v>
      </c>
      <c r="K3568" s="15"/>
      <c r="L3568" t="s">
        <v>187</v>
      </c>
    </row>
    <row r="3569" spans="1:12" x14ac:dyDescent="0.35">
      <c r="A3569" t="s">
        <v>161</v>
      </c>
      <c r="B3569" t="s">
        <v>192</v>
      </c>
      <c r="C3569" t="s">
        <v>95</v>
      </c>
      <c r="D3569">
        <v>712</v>
      </c>
      <c r="E3569" t="s">
        <v>30</v>
      </c>
      <c r="F3569" s="26">
        <v>3003.9</v>
      </c>
      <c r="G3569" t="str">
        <f>VLOOKUP(мпф1[[#This Row],[артикул]],[1]!Таблица213[[code]:[упаковка]],4,FALSE)</f>
        <v>ОХЛ</v>
      </c>
      <c r="H3569" t="str">
        <f>VLOOKUP(мпф1[[#This Row],[артикул]],[1]!Таблица213[[code]:[упаковка]],5,FALSE)</f>
        <v>голень</v>
      </c>
      <c r="I3569" s="7">
        <v>915.90910714285712</v>
      </c>
      <c r="J3569" s="15">
        <f>мпф1[[#This Row],[цена]]*мпф1[[#This Row],[объем]]</f>
        <v>2751299.3669464285</v>
      </c>
      <c r="K3569" s="15"/>
      <c r="L3569" t="s">
        <v>187</v>
      </c>
    </row>
    <row r="3570" spans="1:12" x14ac:dyDescent="0.35">
      <c r="A3570" t="s">
        <v>161</v>
      </c>
      <c r="B3570" t="s">
        <v>192</v>
      </c>
      <c r="C3570" t="s">
        <v>95</v>
      </c>
      <c r="D3570">
        <v>714</v>
      </c>
      <c r="E3570" t="s">
        <v>32</v>
      </c>
      <c r="F3570" s="26">
        <v>1200.3030000000001</v>
      </c>
      <c r="G3570" t="str">
        <f>VLOOKUP(мпф1[[#This Row],[артикул]],[1]!Таблица213[[code]:[упаковка]],4,FALSE)</f>
        <v>ОХЛ</v>
      </c>
      <c r="H3570" t="str">
        <f>VLOOKUP(мпф1[[#This Row],[артикул]],[1]!Таблица213[[code]:[упаковка]],5,FALSE)</f>
        <v>крыло</v>
      </c>
      <c r="I3570" s="7">
        <v>915.90910714285712</v>
      </c>
      <c r="J3570" s="15">
        <f>мпф1[[#This Row],[цена]]*мпф1[[#This Row],[объем]]</f>
        <v>1099368.4490308929</v>
      </c>
      <c r="K3570" s="15"/>
      <c r="L3570" t="s">
        <v>187</v>
      </c>
    </row>
    <row r="3571" spans="1:12" x14ac:dyDescent="0.35">
      <c r="A3571" t="s">
        <v>161</v>
      </c>
      <c r="B3571" t="s">
        <v>192</v>
      </c>
      <c r="C3571" t="s">
        <v>95</v>
      </c>
      <c r="D3571">
        <v>716</v>
      </c>
      <c r="E3571" t="s">
        <v>34</v>
      </c>
      <c r="F3571" s="26">
        <v>696</v>
      </c>
      <c r="G3571" t="str">
        <f>VLOOKUP(мпф1[[#This Row],[артикул]],[1]!Таблица213[[code]:[упаковка]],4,FALSE)</f>
        <v>ОХЛ</v>
      </c>
      <c r="H3571" t="str">
        <f>VLOOKUP(мпф1[[#This Row],[артикул]],[1]!Таблица213[[code]:[упаковка]],5,FALSE)</f>
        <v>четвертина</v>
      </c>
      <c r="I3571" s="7">
        <v>835.5847500000001</v>
      </c>
      <c r="J3571" s="15">
        <f>мпф1[[#This Row],[цена]]*мпф1[[#This Row],[объем]]</f>
        <v>581566.98600000003</v>
      </c>
      <c r="K3571" s="15"/>
      <c r="L3571" t="s">
        <v>187</v>
      </c>
    </row>
    <row r="3572" spans="1:12" x14ac:dyDescent="0.35">
      <c r="A3572" t="s">
        <v>161</v>
      </c>
      <c r="B3572" t="s">
        <v>192</v>
      </c>
      <c r="C3572" t="s">
        <v>95</v>
      </c>
      <c r="D3572">
        <v>718</v>
      </c>
      <c r="E3572" t="s">
        <v>36</v>
      </c>
      <c r="F3572" s="26">
        <v>7995.9800000000005</v>
      </c>
      <c r="G3572" t="str">
        <f>VLOOKUP(мпф1[[#This Row],[артикул]],[1]!Таблица213[[code]:[упаковка]],4,FALSE)</f>
        <v>ОХЛ</v>
      </c>
      <c r="H3572" t="str">
        <f>VLOOKUP(мпф1[[#This Row],[артикул]],[1]!Таблица213[[code]:[упаковка]],5,FALSE)</f>
        <v>филе</v>
      </c>
      <c r="I3572" s="7">
        <v>1157.1774107142855</v>
      </c>
      <c r="J3572" s="15">
        <f>мпф1[[#This Row],[цена]]*мпф1[[#This Row],[объем]]</f>
        <v>9252767.4325232133</v>
      </c>
      <c r="K3572" s="15"/>
      <c r="L3572" t="s">
        <v>187</v>
      </c>
    </row>
    <row r="3573" spans="1:12" x14ac:dyDescent="0.35">
      <c r="A3573" t="s">
        <v>161</v>
      </c>
      <c r="B3573" t="s">
        <v>190</v>
      </c>
      <c r="C3573" t="s">
        <v>95</v>
      </c>
      <c r="D3573">
        <v>701</v>
      </c>
      <c r="E3573" t="s">
        <v>26</v>
      </c>
      <c r="F3573" s="26">
        <v>198</v>
      </c>
      <c r="G3573" t="str">
        <f>VLOOKUP(мпф1[[#This Row],[артикул]],[1]!Таблица213[[code]:[упаковка]],4,FALSE)</f>
        <v>ОХЛ</v>
      </c>
      <c r="H3573" t="str">
        <f>VLOOKUP(мпф1[[#This Row],[артикул]],[1]!Таблица213[[code]:[упаковка]],5,FALSE)</f>
        <v>тушка</v>
      </c>
      <c r="I3573" s="7">
        <v>827.59580357142841</v>
      </c>
      <c r="J3573" s="15">
        <f>мпф1[[#This Row],[цена]]*мпф1[[#This Row],[объем]]</f>
        <v>163863.96910714282</v>
      </c>
      <c r="K3573" s="15"/>
      <c r="L3573" t="s">
        <v>187</v>
      </c>
    </row>
    <row r="3574" spans="1:12" x14ac:dyDescent="0.35">
      <c r="A3574" t="s">
        <v>161</v>
      </c>
      <c r="B3574" t="s">
        <v>190</v>
      </c>
      <c r="C3574" t="s">
        <v>95</v>
      </c>
      <c r="D3574">
        <v>710</v>
      </c>
      <c r="E3574" t="s">
        <v>28</v>
      </c>
      <c r="F3574" s="26">
        <v>295.245</v>
      </c>
      <c r="G3574" t="str">
        <f>VLOOKUP(мпф1[[#This Row],[артикул]],[1]!Таблица213[[code]:[упаковка]],4,FALSE)</f>
        <v>ОХЛ</v>
      </c>
      <c r="H3574" t="str">
        <f>VLOOKUP(мпф1[[#This Row],[артикул]],[1]!Таблица213[[code]:[упаковка]],5,FALSE)</f>
        <v>бедро</v>
      </c>
      <c r="I3574" s="7">
        <v>884.0434821428571</v>
      </c>
      <c r="J3574" s="15">
        <f>мпф1[[#This Row],[цена]]*мпф1[[#This Row],[объем]]</f>
        <v>261009.41788526785</v>
      </c>
      <c r="K3574" s="15"/>
      <c r="L3574" t="s">
        <v>187</v>
      </c>
    </row>
    <row r="3575" spans="1:12" x14ac:dyDescent="0.35">
      <c r="A3575" t="s">
        <v>161</v>
      </c>
      <c r="B3575" t="s">
        <v>190</v>
      </c>
      <c r="C3575" t="s">
        <v>95</v>
      </c>
      <c r="D3575">
        <v>712</v>
      </c>
      <c r="E3575" t="s">
        <v>30</v>
      </c>
      <c r="F3575" s="26">
        <v>300.39</v>
      </c>
      <c r="G3575" t="str">
        <f>VLOOKUP(мпф1[[#This Row],[артикул]],[1]!Таблица213[[code]:[упаковка]],4,FALSE)</f>
        <v>ОХЛ</v>
      </c>
      <c r="H3575" t="str">
        <f>VLOOKUP(мпф1[[#This Row],[артикул]],[1]!Таблица213[[code]:[упаковка]],5,FALSE)</f>
        <v>голень</v>
      </c>
      <c r="I3575" s="7">
        <v>915.90910714285712</v>
      </c>
      <c r="J3575" s="15">
        <f>мпф1[[#This Row],[цена]]*мпф1[[#This Row],[объем]]</f>
        <v>275129.93669464282</v>
      </c>
      <c r="K3575" s="15"/>
      <c r="L3575" t="s">
        <v>187</v>
      </c>
    </row>
    <row r="3576" spans="1:12" x14ac:dyDescent="0.35">
      <c r="A3576" t="s">
        <v>161</v>
      </c>
      <c r="B3576" t="s">
        <v>190</v>
      </c>
      <c r="C3576" t="s">
        <v>95</v>
      </c>
      <c r="D3576">
        <v>714</v>
      </c>
      <c r="E3576" t="s">
        <v>32</v>
      </c>
      <c r="F3576" s="26">
        <v>194.92099999999999</v>
      </c>
      <c r="G3576" t="str">
        <f>VLOOKUP(мпф1[[#This Row],[артикул]],[1]!Таблица213[[code]:[упаковка]],4,FALSE)</f>
        <v>ОХЛ</v>
      </c>
      <c r="H3576" t="str">
        <f>VLOOKUP(мпф1[[#This Row],[артикул]],[1]!Таблица213[[code]:[упаковка]],5,FALSE)</f>
        <v>крыло</v>
      </c>
      <c r="I3576" s="7">
        <v>915.90910714285712</v>
      </c>
      <c r="J3576" s="15">
        <f>мпф1[[#This Row],[цена]]*мпф1[[#This Row],[объем]]</f>
        <v>178529.91907339284</v>
      </c>
      <c r="K3576" s="15"/>
      <c r="L3576" t="s">
        <v>187</v>
      </c>
    </row>
    <row r="3577" spans="1:12" x14ac:dyDescent="0.35">
      <c r="A3577" t="s">
        <v>161</v>
      </c>
      <c r="B3577" t="s">
        <v>190</v>
      </c>
      <c r="C3577" t="s">
        <v>95</v>
      </c>
      <c r="D3577">
        <v>716</v>
      </c>
      <c r="E3577" t="s">
        <v>34</v>
      </c>
      <c r="F3577" s="26">
        <v>43.5</v>
      </c>
      <c r="G3577" t="str">
        <f>VLOOKUP(мпф1[[#This Row],[артикул]],[1]!Таблица213[[code]:[упаковка]],4,FALSE)</f>
        <v>ОХЛ</v>
      </c>
      <c r="H3577" t="str">
        <f>VLOOKUP(мпф1[[#This Row],[артикул]],[1]!Таблица213[[code]:[упаковка]],5,FALSE)</f>
        <v>четвертина</v>
      </c>
      <c r="I3577" s="7">
        <v>835.5847500000001</v>
      </c>
      <c r="J3577" s="15">
        <f>мпф1[[#This Row],[цена]]*мпф1[[#This Row],[объем]]</f>
        <v>36347.936625000002</v>
      </c>
      <c r="K3577" s="15"/>
      <c r="L3577" t="s">
        <v>187</v>
      </c>
    </row>
    <row r="3578" spans="1:12" x14ac:dyDescent="0.35">
      <c r="A3578" t="s">
        <v>161</v>
      </c>
      <c r="B3578" t="s">
        <v>190</v>
      </c>
      <c r="C3578" t="s">
        <v>95</v>
      </c>
      <c r="D3578">
        <v>718</v>
      </c>
      <c r="E3578" t="s">
        <v>36</v>
      </c>
      <c r="F3578" s="26">
        <v>703.30000000000007</v>
      </c>
      <c r="G3578" t="str">
        <f>VLOOKUP(мпф1[[#This Row],[артикул]],[1]!Таблица213[[code]:[упаковка]],4,FALSE)</f>
        <v>ОХЛ</v>
      </c>
      <c r="H3578" t="str">
        <f>VLOOKUP(мпф1[[#This Row],[артикул]],[1]!Таблица213[[code]:[упаковка]],5,FALSE)</f>
        <v>филе</v>
      </c>
      <c r="I3578" s="7">
        <v>1157.1774107142855</v>
      </c>
      <c r="J3578" s="15">
        <f>мпф1[[#This Row],[цена]]*мпф1[[#This Row],[объем]]</f>
        <v>813842.87295535707</v>
      </c>
      <c r="K3578" s="15"/>
      <c r="L3578" t="s">
        <v>187</v>
      </c>
    </row>
    <row r="3579" spans="1:12" x14ac:dyDescent="0.35">
      <c r="A3579" t="s">
        <v>161</v>
      </c>
      <c r="B3579" t="s">
        <v>190</v>
      </c>
      <c r="C3579" t="s">
        <v>95</v>
      </c>
      <c r="D3579">
        <v>730</v>
      </c>
      <c r="E3579" t="s">
        <v>45</v>
      </c>
      <c r="F3579" s="26">
        <v>41.5</v>
      </c>
      <c r="G3579" t="str">
        <f>VLOOKUP(мпф1[[#This Row],[артикул]],[1]!Таблица213[[code]:[упаковка]],4,FALSE)</f>
        <v>ОХЛ</v>
      </c>
      <c r="H3579" t="str">
        <f>VLOOKUP(мпф1[[#This Row],[артикул]],[1]!Таблица213[[code]:[упаковка]],5,FALSE)</f>
        <v>желудки</v>
      </c>
      <c r="I3579" s="7">
        <v>570.84991071428567</v>
      </c>
      <c r="J3579" s="15">
        <f>мпф1[[#This Row],[цена]]*мпф1[[#This Row],[объем]]</f>
        <v>23690.271294642855</v>
      </c>
      <c r="K3579" s="15"/>
      <c r="L3579" t="s">
        <v>187</v>
      </c>
    </row>
    <row r="3580" spans="1:12" x14ac:dyDescent="0.35">
      <c r="A3580" t="s">
        <v>161</v>
      </c>
      <c r="B3580" t="s">
        <v>190</v>
      </c>
      <c r="C3580" t="s">
        <v>95</v>
      </c>
      <c r="D3580">
        <v>732</v>
      </c>
      <c r="E3580" t="s">
        <v>47</v>
      </c>
      <c r="F3580" s="26">
        <v>46.8</v>
      </c>
      <c r="G3580" t="str">
        <f>VLOOKUP(мпф1[[#This Row],[артикул]],[1]!Таблица213[[code]:[упаковка]],4,FALSE)</f>
        <v>ОХЛ</v>
      </c>
      <c r="H3580" t="str">
        <f>VLOOKUP(мпф1[[#This Row],[артикул]],[1]!Таблица213[[code]:[упаковка]],5,FALSE)</f>
        <v>печень</v>
      </c>
      <c r="I3580" s="7">
        <v>538.07383928571426</v>
      </c>
      <c r="J3580" s="15">
        <f>мпф1[[#This Row],[цена]]*мпф1[[#This Row],[объем]]</f>
        <v>25181.855678571425</v>
      </c>
      <c r="K3580" s="15"/>
      <c r="L3580" t="s">
        <v>187</v>
      </c>
    </row>
    <row r="3581" spans="1:12" x14ac:dyDescent="0.35">
      <c r="A3581" t="s">
        <v>161</v>
      </c>
      <c r="B3581" t="s">
        <v>190</v>
      </c>
      <c r="C3581" t="s">
        <v>95</v>
      </c>
      <c r="D3581">
        <v>734</v>
      </c>
      <c r="E3581" t="s">
        <v>49</v>
      </c>
      <c r="F3581" s="26">
        <v>40.614999999999995</v>
      </c>
      <c r="G3581" t="str">
        <f>VLOOKUP(мпф1[[#This Row],[артикул]],[1]!Таблица213[[code]:[упаковка]],4,FALSE)</f>
        <v>ОХЛ</v>
      </c>
      <c r="H3581" t="str">
        <f>VLOOKUP(мпф1[[#This Row],[артикул]],[1]!Таблица213[[code]:[упаковка]],5,FALSE)</f>
        <v>сердце</v>
      </c>
      <c r="I3581" s="7">
        <v>915.90910714285712</v>
      </c>
      <c r="J3581" s="15">
        <f>мпф1[[#This Row],[цена]]*мпф1[[#This Row],[объем]]</f>
        <v>37199.648386607136</v>
      </c>
      <c r="K3581" s="15"/>
      <c r="L3581" t="s">
        <v>187</v>
      </c>
    </row>
    <row r="3582" spans="1:12" x14ac:dyDescent="0.35">
      <c r="A3582" t="s">
        <v>161</v>
      </c>
      <c r="B3582" t="s">
        <v>190</v>
      </c>
      <c r="C3582" t="s">
        <v>95</v>
      </c>
      <c r="D3582">
        <v>958</v>
      </c>
      <c r="E3582" t="s">
        <v>58</v>
      </c>
      <c r="F3582" s="26">
        <v>496.12499999999994</v>
      </c>
      <c r="G3582" t="str">
        <f>VLOOKUP(мпф1[[#This Row],[артикул]],[1]!Таблица213[[code]:[упаковка]],4,FALSE)</f>
        <v>ОХЛ</v>
      </c>
      <c r="H3582" t="str">
        <f>VLOOKUP(мпф1[[#This Row],[артикул]],[1]!Таблица213[[code]:[упаковка]],5,FALSE)</f>
        <v>табак</v>
      </c>
      <c r="I3582" s="7">
        <v>799.37196428571428</v>
      </c>
      <c r="J3582" s="15">
        <f>мпф1[[#This Row],[цена]]*мпф1[[#This Row],[объем]]</f>
        <v>396588.41578124993</v>
      </c>
      <c r="K3582" s="15"/>
      <c r="L3582" t="s">
        <v>187</v>
      </c>
    </row>
    <row r="3583" spans="1:12" x14ac:dyDescent="0.35">
      <c r="A3583" t="s">
        <v>161</v>
      </c>
      <c r="B3583" t="s">
        <v>190</v>
      </c>
      <c r="C3583" t="s">
        <v>95</v>
      </c>
      <c r="D3583">
        <v>961</v>
      </c>
      <c r="E3583" t="s">
        <v>89</v>
      </c>
      <c r="F3583" s="26">
        <v>50.526315789473685</v>
      </c>
      <c r="G3583" t="str">
        <f>VLOOKUP(мпф1[[#This Row],[артикул]],[1]!Таблица213[[code]:[упаковка]],4,FALSE)</f>
        <v>ОХЛ</v>
      </c>
      <c r="H3583" t="str">
        <f>VLOOKUP(мпф1[[#This Row],[артикул]],[1]!Таблица213[[code]:[упаковка]],5,FALSE)</f>
        <v>табак</v>
      </c>
      <c r="I3583" s="7">
        <v>777.06602678571426</v>
      </c>
      <c r="J3583" s="15">
        <f>мпф1[[#This Row],[цена]]*мпф1[[#This Row],[объем]]</f>
        <v>39262.283458646612</v>
      </c>
      <c r="K3583" s="15"/>
      <c r="L3583" t="s">
        <v>187</v>
      </c>
    </row>
    <row r="3584" spans="1:12" x14ac:dyDescent="0.35">
      <c r="A3584" t="s">
        <v>161</v>
      </c>
      <c r="B3584" t="s">
        <v>162</v>
      </c>
      <c r="C3584" t="s">
        <v>95</v>
      </c>
      <c r="D3584">
        <v>701</v>
      </c>
      <c r="E3584" t="s">
        <v>26</v>
      </c>
      <c r="F3584" s="26">
        <v>1503</v>
      </c>
      <c r="G3584" t="str">
        <f>VLOOKUP(мпф1[[#This Row],[артикул]],[1]!Таблица213[[code]:[упаковка]],4,FALSE)</f>
        <v>ОХЛ</v>
      </c>
      <c r="H3584" t="str">
        <f>VLOOKUP(мпф1[[#This Row],[артикул]],[1]!Таблица213[[code]:[упаковка]],5,FALSE)</f>
        <v>тушка</v>
      </c>
      <c r="I3584" s="7">
        <v>827.59580357142841</v>
      </c>
      <c r="J3584" s="15">
        <f>мпф1[[#This Row],[цена]]*мпф1[[#This Row],[объем]]</f>
        <v>1243876.4927678569</v>
      </c>
      <c r="K3584" s="15"/>
      <c r="L3584" t="s">
        <v>187</v>
      </c>
    </row>
    <row r="3585" spans="1:12" x14ac:dyDescent="0.35">
      <c r="A3585" t="s">
        <v>161</v>
      </c>
      <c r="B3585" t="s">
        <v>162</v>
      </c>
      <c r="C3585" t="s">
        <v>95</v>
      </c>
      <c r="D3585">
        <v>710</v>
      </c>
      <c r="E3585" t="s">
        <v>28</v>
      </c>
      <c r="F3585" s="26">
        <v>2296.35</v>
      </c>
      <c r="G3585" t="str">
        <f>VLOOKUP(мпф1[[#This Row],[артикул]],[1]!Таблица213[[code]:[упаковка]],4,FALSE)</f>
        <v>ОХЛ</v>
      </c>
      <c r="H3585" t="str">
        <f>VLOOKUP(мпф1[[#This Row],[артикул]],[1]!Таблица213[[code]:[упаковка]],5,FALSE)</f>
        <v>бедро</v>
      </c>
      <c r="I3585" s="7">
        <v>884.0434821428571</v>
      </c>
      <c r="J3585" s="15">
        <f>мпф1[[#This Row],[цена]]*мпф1[[#This Row],[объем]]</f>
        <v>2030073.2502187497</v>
      </c>
      <c r="K3585" s="15"/>
      <c r="L3585" t="s">
        <v>187</v>
      </c>
    </row>
    <row r="3586" spans="1:12" x14ac:dyDescent="0.35">
      <c r="A3586" t="s">
        <v>161</v>
      </c>
      <c r="B3586" t="s">
        <v>162</v>
      </c>
      <c r="C3586" t="s">
        <v>95</v>
      </c>
      <c r="D3586">
        <v>712</v>
      </c>
      <c r="E3586" t="s">
        <v>30</v>
      </c>
      <c r="F3586" s="26">
        <v>2302.9899999999998</v>
      </c>
      <c r="G3586" t="str">
        <f>VLOOKUP(мпф1[[#This Row],[артикул]],[1]!Таблица213[[code]:[упаковка]],4,FALSE)</f>
        <v>ОХЛ</v>
      </c>
      <c r="H3586" t="str">
        <f>VLOOKUP(мпф1[[#This Row],[артикул]],[1]!Таблица213[[code]:[упаковка]],5,FALSE)</f>
        <v>голень</v>
      </c>
      <c r="I3586" s="7">
        <v>915.90910714285712</v>
      </c>
      <c r="J3586" s="15">
        <f>мпф1[[#This Row],[цена]]*мпф1[[#This Row],[объем]]</f>
        <v>2109329.5146589284</v>
      </c>
      <c r="K3586" s="15"/>
      <c r="L3586" t="s">
        <v>187</v>
      </c>
    </row>
    <row r="3587" spans="1:12" x14ac:dyDescent="0.35">
      <c r="A3587" t="s">
        <v>161</v>
      </c>
      <c r="B3587" t="s">
        <v>162</v>
      </c>
      <c r="C3587" t="s">
        <v>95</v>
      </c>
      <c r="D3587">
        <v>714</v>
      </c>
      <c r="E3587" t="s">
        <v>32</v>
      </c>
      <c r="F3587" s="26">
        <v>1200.3030000000001</v>
      </c>
      <c r="G3587" t="str">
        <f>VLOOKUP(мпф1[[#This Row],[артикул]],[1]!Таблица213[[code]:[упаковка]],4,FALSE)</f>
        <v>ОХЛ</v>
      </c>
      <c r="H3587" t="str">
        <f>VLOOKUP(мпф1[[#This Row],[артикул]],[1]!Таблица213[[code]:[упаковка]],5,FALSE)</f>
        <v>крыло</v>
      </c>
      <c r="I3587" s="7">
        <v>915.90910714285712</v>
      </c>
      <c r="J3587" s="15">
        <f>мпф1[[#This Row],[цена]]*мпф1[[#This Row],[объем]]</f>
        <v>1099368.4490308929</v>
      </c>
      <c r="K3587" s="15"/>
      <c r="L3587" t="s">
        <v>187</v>
      </c>
    </row>
    <row r="3588" spans="1:12" x14ac:dyDescent="0.35">
      <c r="A3588" t="s">
        <v>161</v>
      </c>
      <c r="B3588" t="s">
        <v>162</v>
      </c>
      <c r="C3588" t="s">
        <v>95</v>
      </c>
      <c r="D3588">
        <v>716</v>
      </c>
      <c r="E3588" t="s">
        <v>34</v>
      </c>
      <c r="F3588" s="26">
        <v>121.79999999999998</v>
      </c>
      <c r="G3588" t="str">
        <f>VLOOKUP(мпф1[[#This Row],[артикул]],[1]!Таблица213[[code]:[упаковка]],4,FALSE)</f>
        <v>ОХЛ</v>
      </c>
      <c r="H3588" t="str">
        <f>VLOOKUP(мпф1[[#This Row],[артикул]],[1]!Таблица213[[code]:[упаковка]],5,FALSE)</f>
        <v>четвертина</v>
      </c>
      <c r="I3588" s="7">
        <v>835.5847500000001</v>
      </c>
      <c r="J3588" s="15">
        <f>мпф1[[#This Row],[цена]]*мпф1[[#This Row],[объем]]</f>
        <v>101774.22254999999</v>
      </c>
      <c r="K3588" s="15"/>
      <c r="L3588" t="s">
        <v>187</v>
      </c>
    </row>
    <row r="3589" spans="1:12" x14ac:dyDescent="0.35">
      <c r="A3589" t="s">
        <v>161</v>
      </c>
      <c r="B3589" t="s">
        <v>162</v>
      </c>
      <c r="C3589" t="s">
        <v>95</v>
      </c>
      <c r="D3589">
        <v>718</v>
      </c>
      <c r="E3589" t="s">
        <v>36</v>
      </c>
      <c r="F3589" s="26">
        <v>2997.14</v>
      </c>
      <c r="G3589" t="str">
        <f>VLOOKUP(мпф1[[#This Row],[артикул]],[1]!Таблица213[[code]:[упаковка]],4,FALSE)</f>
        <v>ОХЛ</v>
      </c>
      <c r="H3589" t="str">
        <f>VLOOKUP(мпф1[[#This Row],[артикул]],[1]!Таблица213[[code]:[упаковка]],5,FALSE)</f>
        <v>филе</v>
      </c>
      <c r="I3589" s="7">
        <v>1157.1774107142855</v>
      </c>
      <c r="J3589" s="15">
        <f>мпф1[[#This Row],[цена]]*мпф1[[#This Row],[объем]]</f>
        <v>3468222.7047482138</v>
      </c>
      <c r="K3589" s="15"/>
      <c r="L3589" t="s">
        <v>187</v>
      </c>
    </row>
    <row r="3590" spans="1:12" x14ac:dyDescent="0.35">
      <c r="A3590" t="s">
        <v>161</v>
      </c>
      <c r="B3590" t="s">
        <v>162</v>
      </c>
      <c r="C3590" t="s">
        <v>95</v>
      </c>
      <c r="D3590">
        <v>727</v>
      </c>
      <c r="E3590" t="s">
        <v>38</v>
      </c>
      <c r="F3590" s="26">
        <v>102.36599999999999</v>
      </c>
      <c r="G3590" t="str">
        <f>VLOOKUP(мпф1[[#This Row],[артикул]],[1]!Таблица213[[code]:[упаковка]],4,FALSE)</f>
        <v>ОХЛ</v>
      </c>
      <c r="H3590" t="str">
        <f>VLOOKUP(мпф1[[#This Row],[артикул]],[1]!Таблица213[[code]:[упаковка]],5,FALSE)</f>
        <v>грудка</v>
      </c>
      <c r="I3590" s="7">
        <v>899.79420535714269</v>
      </c>
      <c r="J3590" s="15">
        <f>мпф1[[#This Row],[цена]]*мпф1[[#This Row],[объем]]</f>
        <v>92108.33362558925</v>
      </c>
      <c r="K3590" s="15"/>
      <c r="L3590" t="s">
        <v>187</v>
      </c>
    </row>
    <row r="3591" spans="1:12" x14ac:dyDescent="0.35">
      <c r="A3591" t="s">
        <v>161</v>
      </c>
      <c r="B3591" t="s">
        <v>162</v>
      </c>
      <c r="C3591" t="s">
        <v>95</v>
      </c>
      <c r="D3591">
        <v>730</v>
      </c>
      <c r="E3591" t="s">
        <v>45</v>
      </c>
      <c r="F3591" s="26">
        <v>16.600000000000001</v>
      </c>
      <c r="G3591" t="str">
        <f>VLOOKUP(мпф1[[#This Row],[артикул]],[1]!Таблица213[[code]:[упаковка]],4,FALSE)</f>
        <v>ОХЛ</v>
      </c>
      <c r="H3591" t="str">
        <f>VLOOKUP(мпф1[[#This Row],[артикул]],[1]!Таблица213[[code]:[упаковка]],5,FALSE)</f>
        <v>желудки</v>
      </c>
      <c r="I3591" s="7">
        <v>570.84991071428567</v>
      </c>
      <c r="J3591" s="15">
        <f>мпф1[[#This Row],[цена]]*мпф1[[#This Row],[объем]]</f>
        <v>9476.1085178571429</v>
      </c>
      <c r="K3591" s="15"/>
      <c r="L3591" t="s">
        <v>187</v>
      </c>
    </row>
    <row r="3592" spans="1:12" x14ac:dyDescent="0.35">
      <c r="A3592" t="s">
        <v>161</v>
      </c>
      <c r="B3592" t="s">
        <v>162</v>
      </c>
      <c r="C3592" t="s">
        <v>95</v>
      </c>
      <c r="D3592">
        <v>732</v>
      </c>
      <c r="E3592" t="s">
        <v>47</v>
      </c>
      <c r="F3592" s="26">
        <v>101.39999999999999</v>
      </c>
      <c r="G3592" t="str">
        <f>VLOOKUP(мпф1[[#This Row],[артикул]],[1]!Таблица213[[code]:[упаковка]],4,FALSE)</f>
        <v>ОХЛ</v>
      </c>
      <c r="H3592" t="str">
        <f>VLOOKUP(мпф1[[#This Row],[артикул]],[1]!Таблица213[[code]:[упаковка]],5,FALSE)</f>
        <v>печень</v>
      </c>
      <c r="I3592" s="7">
        <v>538.07383928571426</v>
      </c>
      <c r="J3592" s="15">
        <f>мпф1[[#This Row],[цена]]*мпф1[[#This Row],[объем]]</f>
        <v>54560.687303571423</v>
      </c>
      <c r="K3592" s="15"/>
      <c r="L3592" t="s">
        <v>187</v>
      </c>
    </row>
    <row r="3593" spans="1:12" x14ac:dyDescent="0.35">
      <c r="A3593" t="s">
        <v>161</v>
      </c>
      <c r="B3593" t="s">
        <v>162</v>
      </c>
      <c r="C3593" t="s">
        <v>95</v>
      </c>
      <c r="D3593">
        <v>734</v>
      </c>
      <c r="E3593" t="s">
        <v>49</v>
      </c>
      <c r="F3593" s="26">
        <v>48.738</v>
      </c>
      <c r="G3593" t="str">
        <f>VLOOKUP(мпф1[[#This Row],[артикул]],[1]!Таблица213[[code]:[упаковка]],4,FALSE)</f>
        <v>ОХЛ</v>
      </c>
      <c r="H3593" t="str">
        <f>VLOOKUP(мпф1[[#This Row],[артикул]],[1]!Таблица213[[code]:[упаковка]],5,FALSE)</f>
        <v>сердце</v>
      </c>
      <c r="I3593" s="7">
        <v>915.90910714285712</v>
      </c>
      <c r="J3593" s="15">
        <f>мпф1[[#This Row],[цена]]*мпф1[[#This Row],[объем]]</f>
        <v>44639.578063928573</v>
      </c>
      <c r="K3593" s="15"/>
      <c r="L3593" t="s">
        <v>187</v>
      </c>
    </row>
    <row r="3594" spans="1:12" x14ac:dyDescent="0.35">
      <c r="A3594" t="s">
        <v>161</v>
      </c>
      <c r="B3594" t="s">
        <v>162</v>
      </c>
      <c r="C3594" t="s">
        <v>95</v>
      </c>
      <c r="D3594">
        <v>958</v>
      </c>
      <c r="E3594" t="s">
        <v>58</v>
      </c>
      <c r="F3594" s="26">
        <v>496.12499999999994</v>
      </c>
      <c r="G3594" t="str">
        <f>VLOOKUP(мпф1[[#This Row],[артикул]],[1]!Таблица213[[code]:[упаковка]],4,FALSE)</f>
        <v>ОХЛ</v>
      </c>
      <c r="H3594" t="str">
        <f>VLOOKUP(мпф1[[#This Row],[артикул]],[1]!Таблица213[[code]:[упаковка]],5,FALSE)</f>
        <v>табак</v>
      </c>
      <c r="I3594" s="7">
        <v>799.37196428571428</v>
      </c>
      <c r="J3594" s="15">
        <f>мпф1[[#This Row],[цена]]*мпф1[[#This Row],[объем]]</f>
        <v>396588.41578124993</v>
      </c>
      <c r="K3594" s="15"/>
      <c r="L3594" t="s">
        <v>187</v>
      </c>
    </row>
    <row r="3595" spans="1:12" x14ac:dyDescent="0.35">
      <c r="A3595" t="s">
        <v>161</v>
      </c>
      <c r="B3595" t="s">
        <v>202</v>
      </c>
      <c r="C3595" t="s">
        <v>95</v>
      </c>
      <c r="D3595">
        <v>701</v>
      </c>
      <c r="E3595" t="s">
        <v>26</v>
      </c>
      <c r="F3595" s="26">
        <v>198</v>
      </c>
      <c r="G3595" t="str">
        <f>VLOOKUP(мпф1[[#This Row],[артикул]],[1]!Таблица213[[code]:[упаковка]],4,FALSE)</f>
        <v>ОХЛ</v>
      </c>
      <c r="H3595" t="str">
        <f>VLOOKUP(мпф1[[#This Row],[артикул]],[1]!Таблица213[[code]:[упаковка]],5,FALSE)</f>
        <v>тушка</v>
      </c>
      <c r="I3595" s="7">
        <v>827.59580357142841</v>
      </c>
      <c r="J3595" s="15">
        <f>мпф1[[#This Row],[цена]]*мпф1[[#This Row],[объем]]</f>
        <v>163863.96910714282</v>
      </c>
      <c r="K3595" s="15"/>
      <c r="L3595" t="s">
        <v>187</v>
      </c>
    </row>
    <row r="3596" spans="1:12" x14ac:dyDescent="0.35">
      <c r="A3596" t="s">
        <v>161</v>
      </c>
      <c r="B3596" t="s">
        <v>202</v>
      </c>
      <c r="C3596" t="s">
        <v>95</v>
      </c>
      <c r="D3596">
        <v>702</v>
      </c>
      <c r="E3596" t="s">
        <v>72</v>
      </c>
      <c r="F3596" s="26">
        <v>101.7</v>
      </c>
      <c r="G3596" t="str">
        <f>VLOOKUP(мпф1[[#This Row],[артикул]],[1]!Таблица213[[code]:[упаковка]],4,FALSE)</f>
        <v>ОХЛ</v>
      </c>
      <c r="H3596" t="str">
        <f>VLOOKUP(мпф1[[#This Row],[артикул]],[1]!Таблица213[[code]:[упаковка]],5,FALSE)</f>
        <v>тушка</v>
      </c>
      <c r="I3596" s="7">
        <v>811.20776785714281</v>
      </c>
      <c r="J3596" s="15">
        <f>мпф1[[#This Row],[цена]]*мпф1[[#This Row],[объем]]</f>
        <v>82499.829991071427</v>
      </c>
      <c r="K3596" s="15"/>
      <c r="L3596" t="s">
        <v>187</v>
      </c>
    </row>
    <row r="3597" spans="1:12" x14ac:dyDescent="0.35">
      <c r="A3597" t="s">
        <v>161</v>
      </c>
      <c r="B3597" t="s">
        <v>202</v>
      </c>
      <c r="C3597" t="s">
        <v>95</v>
      </c>
      <c r="D3597">
        <v>710</v>
      </c>
      <c r="E3597" t="s">
        <v>28</v>
      </c>
      <c r="F3597" s="26">
        <v>295.245</v>
      </c>
      <c r="G3597" t="str">
        <f>VLOOKUP(мпф1[[#This Row],[артикул]],[1]!Таблица213[[code]:[упаковка]],4,FALSE)</f>
        <v>ОХЛ</v>
      </c>
      <c r="H3597" t="str">
        <f>VLOOKUP(мпф1[[#This Row],[артикул]],[1]!Таблица213[[code]:[упаковка]],5,FALSE)</f>
        <v>бедро</v>
      </c>
      <c r="I3597" s="7">
        <v>884.0434821428571</v>
      </c>
      <c r="J3597" s="15">
        <f>мпф1[[#This Row],[цена]]*мпф1[[#This Row],[объем]]</f>
        <v>261009.41788526785</v>
      </c>
      <c r="K3597" s="15"/>
      <c r="L3597" t="s">
        <v>187</v>
      </c>
    </row>
    <row r="3598" spans="1:12" x14ac:dyDescent="0.35">
      <c r="A3598" t="s">
        <v>161</v>
      </c>
      <c r="B3598" t="s">
        <v>202</v>
      </c>
      <c r="C3598" t="s">
        <v>95</v>
      </c>
      <c r="D3598">
        <v>711</v>
      </c>
      <c r="E3598" t="s">
        <v>73</v>
      </c>
      <c r="F3598" s="26">
        <v>104.64</v>
      </c>
      <c r="G3598" t="str">
        <f>VLOOKUP(мпф1[[#This Row],[артикул]],[1]!Таблица213[[code]:[упаковка]],4,FALSE)</f>
        <v>ОХЛ</v>
      </c>
      <c r="H3598" t="str">
        <f>VLOOKUP(мпф1[[#This Row],[артикул]],[1]!Таблица213[[code]:[упаковка]],5,FALSE)</f>
        <v>бедро</v>
      </c>
      <c r="I3598" s="7">
        <v>867.65544642857139</v>
      </c>
      <c r="J3598" s="15">
        <f>мпф1[[#This Row],[цена]]*мпф1[[#This Row],[объем]]</f>
        <v>90791.465914285713</v>
      </c>
      <c r="K3598" s="15"/>
      <c r="L3598" t="s">
        <v>187</v>
      </c>
    </row>
    <row r="3599" spans="1:12" x14ac:dyDescent="0.35">
      <c r="A3599" t="s">
        <v>161</v>
      </c>
      <c r="B3599" t="s">
        <v>202</v>
      </c>
      <c r="C3599" t="s">
        <v>95</v>
      </c>
      <c r="D3599">
        <v>712</v>
      </c>
      <c r="E3599" t="s">
        <v>30</v>
      </c>
      <c r="F3599" s="26">
        <v>250.32499999999999</v>
      </c>
      <c r="G3599" t="str">
        <f>VLOOKUP(мпф1[[#This Row],[артикул]],[1]!Таблица213[[code]:[упаковка]],4,FALSE)</f>
        <v>ОХЛ</v>
      </c>
      <c r="H3599" t="str">
        <f>VLOOKUP(мпф1[[#This Row],[артикул]],[1]!Таблица213[[code]:[упаковка]],5,FALSE)</f>
        <v>голень</v>
      </c>
      <c r="I3599" s="7">
        <v>915.90910714285712</v>
      </c>
      <c r="J3599" s="15">
        <f>мпф1[[#This Row],[цена]]*мпф1[[#This Row],[объем]]</f>
        <v>229274.9472455357</v>
      </c>
      <c r="K3599" s="15"/>
      <c r="L3599" t="s">
        <v>187</v>
      </c>
    </row>
    <row r="3600" spans="1:12" x14ac:dyDescent="0.35">
      <c r="A3600" t="s">
        <v>161</v>
      </c>
      <c r="B3600" t="s">
        <v>202</v>
      </c>
      <c r="C3600" t="s">
        <v>95</v>
      </c>
      <c r="D3600">
        <v>713</v>
      </c>
      <c r="E3600" t="s">
        <v>74</v>
      </c>
      <c r="F3600" s="26">
        <v>64.900000000000006</v>
      </c>
      <c r="G3600" t="str">
        <f>VLOOKUP(мпф1[[#This Row],[артикул]],[1]!Таблица213[[code]:[упаковка]],4,FALSE)</f>
        <v>ОХЛ</v>
      </c>
      <c r="H3600" t="str">
        <f>VLOOKUP(мпф1[[#This Row],[артикул]],[1]!Таблица213[[code]:[упаковка]],5,FALSE)</f>
        <v>голень</v>
      </c>
      <c r="I3600" s="7">
        <v>899.88524999999993</v>
      </c>
      <c r="J3600" s="15">
        <f>мпф1[[#This Row],[цена]]*мпф1[[#This Row],[объем]]</f>
        <v>58402.552725000001</v>
      </c>
      <c r="K3600" s="15"/>
      <c r="L3600" t="s">
        <v>187</v>
      </c>
    </row>
    <row r="3601" spans="1:12" x14ac:dyDescent="0.35">
      <c r="A3601" t="s">
        <v>161</v>
      </c>
      <c r="B3601" t="s">
        <v>202</v>
      </c>
      <c r="C3601" t="s">
        <v>95</v>
      </c>
      <c r="D3601">
        <v>714</v>
      </c>
      <c r="E3601" t="s">
        <v>32</v>
      </c>
      <c r="F3601" s="26">
        <v>246.21600000000001</v>
      </c>
      <c r="G3601" t="str">
        <f>VLOOKUP(мпф1[[#This Row],[артикул]],[1]!Таблица213[[code]:[упаковка]],4,FALSE)</f>
        <v>ОХЛ</v>
      </c>
      <c r="H3601" t="str">
        <f>VLOOKUP(мпф1[[#This Row],[артикул]],[1]!Таблица213[[code]:[упаковка]],5,FALSE)</f>
        <v>крыло</v>
      </c>
      <c r="I3601" s="7">
        <v>915.90910714285712</v>
      </c>
      <c r="J3601" s="15">
        <f>мпф1[[#This Row],[цена]]*мпф1[[#This Row],[объем]]</f>
        <v>225511.47672428572</v>
      </c>
      <c r="K3601" s="15"/>
      <c r="L3601" t="s">
        <v>187</v>
      </c>
    </row>
    <row r="3602" spans="1:12" x14ac:dyDescent="0.35">
      <c r="A3602" t="s">
        <v>161</v>
      </c>
      <c r="B3602" t="s">
        <v>202</v>
      </c>
      <c r="C3602" t="s">
        <v>95</v>
      </c>
      <c r="D3602">
        <v>715</v>
      </c>
      <c r="E3602" t="s">
        <v>75</v>
      </c>
      <c r="F3602" s="26">
        <v>66.100000000000009</v>
      </c>
      <c r="G3602" t="str">
        <f>VLOOKUP(мпф1[[#This Row],[артикул]],[1]!Таблица213[[code]:[упаковка]],4,FALSE)</f>
        <v>ОХЛ</v>
      </c>
      <c r="H3602" t="str">
        <f>VLOOKUP(мпф1[[#This Row],[артикул]],[1]!Таблица213[[code]:[упаковка]],5,FALSE)</f>
        <v>крыло</v>
      </c>
      <c r="I3602" s="7">
        <v>899.88524999999993</v>
      </c>
      <c r="J3602" s="15">
        <f>мпф1[[#This Row],[цена]]*мпф1[[#This Row],[объем]]</f>
        <v>59482.415025000002</v>
      </c>
      <c r="K3602" s="15"/>
      <c r="L3602" t="s">
        <v>187</v>
      </c>
    </row>
    <row r="3603" spans="1:12" x14ac:dyDescent="0.35">
      <c r="A3603" t="s">
        <v>161</v>
      </c>
      <c r="B3603" t="s">
        <v>202</v>
      </c>
      <c r="C3603" t="s">
        <v>95</v>
      </c>
      <c r="D3603">
        <v>718</v>
      </c>
      <c r="E3603" t="s">
        <v>36</v>
      </c>
      <c r="F3603" s="26">
        <v>302.96000000000004</v>
      </c>
      <c r="G3603" t="str">
        <f>VLOOKUP(мпф1[[#This Row],[артикул]],[1]!Таблица213[[code]:[упаковка]],4,FALSE)</f>
        <v>ОХЛ</v>
      </c>
      <c r="H3603" t="str">
        <f>VLOOKUP(мпф1[[#This Row],[артикул]],[1]!Таблица213[[code]:[упаковка]],5,FALSE)</f>
        <v>филе</v>
      </c>
      <c r="I3603" s="7">
        <v>1157.1774107142855</v>
      </c>
      <c r="J3603" s="15">
        <f>мпф1[[#This Row],[цена]]*мпф1[[#This Row],[объем]]</f>
        <v>350578.46834999998</v>
      </c>
      <c r="K3603" s="15"/>
      <c r="L3603" t="s">
        <v>187</v>
      </c>
    </row>
    <row r="3604" spans="1:12" x14ac:dyDescent="0.35">
      <c r="A3604" t="s">
        <v>161</v>
      </c>
      <c r="B3604" t="s">
        <v>202</v>
      </c>
      <c r="C3604" t="s">
        <v>95</v>
      </c>
      <c r="D3604">
        <v>719</v>
      </c>
      <c r="E3604" t="s">
        <v>77</v>
      </c>
      <c r="F3604" s="26">
        <v>148.5</v>
      </c>
      <c r="G3604" t="str">
        <f>VLOOKUP(мпф1[[#This Row],[артикул]],[1]!Таблица213[[code]:[упаковка]],4,FALSE)</f>
        <v>ОХЛ</v>
      </c>
      <c r="H3604" t="str">
        <f>VLOOKUP(мпф1[[#This Row],[артикул]],[1]!Таблица213[[code]:[упаковка]],5,FALSE)</f>
        <v>филе</v>
      </c>
      <c r="I3604" s="7">
        <v>1140.7893750000001</v>
      </c>
      <c r="J3604" s="15">
        <f>мпф1[[#This Row],[цена]]*мпф1[[#This Row],[объем]]</f>
        <v>169407.22218750001</v>
      </c>
      <c r="K3604" s="15"/>
      <c r="L3604" t="s">
        <v>187</v>
      </c>
    </row>
    <row r="3605" spans="1:12" x14ac:dyDescent="0.35">
      <c r="A3605" t="s">
        <v>161</v>
      </c>
      <c r="B3605" t="s">
        <v>202</v>
      </c>
      <c r="C3605" t="s">
        <v>95</v>
      </c>
      <c r="D3605">
        <v>721</v>
      </c>
      <c r="E3605" t="s">
        <v>183</v>
      </c>
      <c r="F3605" s="26">
        <v>12.1</v>
      </c>
      <c r="G3605" t="str">
        <f>VLOOKUP(мпф1[[#This Row],[артикул]],[1]!Таблица213[[code]:[упаковка]],4,FALSE)</f>
        <v>ОХЛ</v>
      </c>
      <c r="H3605" t="str">
        <f>VLOOKUP(мпф1[[#This Row],[артикул]],[1]!Таблица213[[code]:[упаковка]],5,FALSE)</f>
        <v>половинка</v>
      </c>
      <c r="I3605" s="7">
        <v>819.40178571428567</v>
      </c>
      <c r="J3605" s="15">
        <f>мпф1[[#This Row],[цена]]*мпф1[[#This Row],[объем]]</f>
        <v>9914.7616071428565</v>
      </c>
      <c r="K3605" s="15"/>
      <c r="L3605" t="s">
        <v>187</v>
      </c>
    </row>
    <row r="3606" spans="1:12" x14ac:dyDescent="0.35">
      <c r="A3606" t="s">
        <v>161</v>
      </c>
      <c r="B3606" t="s">
        <v>202</v>
      </c>
      <c r="C3606" t="s">
        <v>95</v>
      </c>
      <c r="D3606">
        <v>725</v>
      </c>
      <c r="E3606" t="s">
        <v>78</v>
      </c>
      <c r="F3606" s="26">
        <v>13.548999999999999</v>
      </c>
      <c r="G3606" t="str">
        <f>VLOOKUP(мпф1[[#This Row],[артикул]],[1]!Таблица213[[code]:[упаковка]],4,FALSE)</f>
        <v>ОХЛ</v>
      </c>
      <c r="H3606" t="str">
        <f>VLOOKUP(мпф1[[#This Row],[артикул]],[1]!Таблица213[[code]:[упаковка]],5,FALSE)</f>
        <v>грудка</v>
      </c>
      <c r="I3606" s="7">
        <v>884.0434821428571</v>
      </c>
      <c r="J3606" s="15">
        <f>мпф1[[#This Row],[цена]]*мпф1[[#This Row],[объем]]</f>
        <v>11977.90513955357</v>
      </c>
      <c r="K3606" s="15"/>
      <c r="L3606" t="s">
        <v>187</v>
      </c>
    </row>
    <row r="3607" spans="1:12" x14ac:dyDescent="0.35">
      <c r="A3607" t="s">
        <v>161</v>
      </c>
      <c r="B3607" t="s">
        <v>202</v>
      </c>
      <c r="C3607" t="s">
        <v>95</v>
      </c>
      <c r="D3607">
        <v>727</v>
      </c>
      <c r="E3607" t="s">
        <v>38</v>
      </c>
      <c r="F3607" s="26">
        <v>18.611999999999998</v>
      </c>
      <c r="G3607" t="str">
        <f>VLOOKUP(мпф1[[#This Row],[артикул]],[1]!Таблица213[[code]:[упаковка]],4,FALSE)</f>
        <v>ОХЛ</v>
      </c>
      <c r="H3607" t="str">
        <f>VLOOKUP(мпф1[[#This Row],[артикул]],[1]!Таблица213[[code]:[упаковка]],5,FALSE)</f>
        <v>грудка</v>
      </c>
      <c r="I3607" s="7">
        <v>899.79420535714269</v>
      </c>
      <c r="J3607" s="15">
        <f>мпф1[[#This Row],[цена]]*мпф1[[#This Row],[объем]]</f>
        <v>16746.969750107139</v>
      </c>
      <c r="K3607" s="15"/>
      <c r="L3607" t="s">
        <v>187</v>
      </c>
    </row>
    <row r="3608" spans="1:12" x14ac:dyDescent="0.35">
      <c r="A3608" t="s">
        <v>161</v>
      </c>
      <c r="B3608" t="s">
        <v>202</v>
      </c>
      <c r="C3608" t="s">
        <v>95</v>
      </c>
      <c r="D3608">
        <v>730</v>
      </c>
      <c r="E3608" t="s">
        <v>45</v>
      </c>
      <c r="F3608" s="26">
        <v>8.3000000000000007</v>
      </c>
      <c r="G3608" t="str">
        <f>VLOOKUP(мпф1[[#This Row],[артикул]],[1]!Таблица213[[code]:[упаковка]],4,FALSE)</f>
        <v>ОХЛ</v>
      </c>
      <c r="H3608" t="str">
        <f>VLOOKUP(мпф1[[#This Row],[артикул]],[1]!Таблица213[[code]:[упаковка]],5,FALSE)</f>
        <v>желудки</v>
      </c>
      <c r="I3608" s="7">
        <v>570.84991071428567</v>
      </c>
      <c r="J3608" s="15">
        <f>мпф1[[#This Row],[цена]]*мпф1[[#This Row],[объем]]</f>
        <v>4738.0542589285715</v>
      </c>
      <c r="K3608" s="15"/>
      <c r="L3608" t="s">
        <v>187</v>
      </c>
    </row>
    <row r="3609" spans="1:12" x14ac:dyDescent="0.35">
      <c r="A3609" t="s">
        <v>161</v>
      </c>
      <c r="B3609" t="s">
        <v>202</v>
      </c>
      <c r="C3609" t="s">
        <v>95</v>
      </c>
      <c r="D3609">
        <v>731</v>
      </c>
      <c r="E3609" t="s">
        <v>81</v>
      </c>
      <c r="F3609" s="26">
        <v>24.531473790833122</v>
      </c>
      <c r="G3609" t="str">
        <f>VLOOKUP(мпф1[[#This Row],[артикул]],[1]!Таблица213[[code]:[упаковка]],4,FALSE)</f>
        <v>ОХЛ</v>
      </c>
      <c r="H3609" t="str">
        <f>VLOOKUP(мпф1[[#This Row],[артикул]],[1]!Таблица213[[code]:[упаковка]],5,FALSE)</f>
        <v>желудки</v>
      </c>
      <c r="I3609" s="7">
        <v>554.21605446428566</v>
      </c>
      <c r="J3609" s="15">
        <f>мпф1[[#This Row],[цена]]*мпф1[[#This Row],[объем]]</f>
        <v>13595.736614549565</v>
      </c>
      <c r="K3609" s="15"/>
      <c r="L3609" t="s">
        <v>187</v>
      </c>
    </row>
    <row r="3610" spans="1:12" x14ac:dyDescent="0.35">
      <c r="A3610" t="s">
        <v>161</v>
      </c>
      <c r="B3610" t="s">
        <v>202</v>
      </c>
      <c r="C3610" t="s">
        <v>95</v>
      </c>
      <c r="D3610">
        <v>732</v>
      </c>
      <c r="E3610" t="s">
        <v>47</v>
      </c>
      <c r="F3610" s="26">
        <v>7.8</v>
      </c>
      <c r="G3610" t="str">
        <f>VLOOKUP(мпф1[[#This Row],[артикул]],[1]!Таблица213[[code]:[упаковка]],4,FALSE)</f>
        <v>ОХЛ</v>
      </c>
      <c r="H3610" t="str">
        <f>VLOOKUP(мпф1[[#This Row],[артикул]],[1]!Таблица213[[code]:[упаковка]],5,FALSE)</f>
        <v>печень</v>
      </c>
      <c r="I3610" s="7">
        <v>538.07383928571426</v>
      </c>
      <c r="J3610" s="15">
        <f>мпф1[[#This Row],[цена]]*мпф1[[#This Row],[объем]]</f>
        <v>4196.9759464285708</v>
      </c>
      <c r="K3610" s="15"/>
      <c r="L3610" t="s">
        <v>187</v>
      </c>
    </row>
    <row r="3611" spans="1:12" x14ac:dyDescent="0.35">
      <c r="A3611" t="s">
        <v>161</v>
      </c>
      <c r="B3611" t="s">
        <v>202</v>
      </c>
      <c r="C3611" t="s">
        <v>95</v>
      </c>
      <c r="D3611">
        <v>733</v>
      </c>
      <c r="E3611" t="s">
        <v>82</v>
      </c>
      <c r="F3611" s="26">
        <v>50.4</v>
      </c>
      <c r="G3611" t="str">
        <f>VLOOKUP(мпф1[[#This Row],[артикул]],[1]!Таблица213[[code]:[упаковка]],4,FALSE)</f>
        <v>ОХЛ</v>
      </c>
      <c r="H3611" t="str">
        <f>VLOOKUP(мпф1[[#This Row],[артикул]],[1]!Таблица213[[code]:[упаковка]],5,FALSE)</f>
        <v>печень</v>
      </c>
      <c r="I3611" s="7">
        <v>522.04998214285706</v>
      </c>
      <c r="J3611" s="15">
        <f>мпф1[[#This Row],[цена]]*мпф1[[#This Row],[объем]]</f>
        <v>26311.319099999993</v>
      </c>
      <c r="K3611" s="15"/>
      <c r="L3611" t="s">
        <v>187</v>
      </c>
    </row>
    <row r="3612" spans="1:12" x14ac:dyDescent="0.35">
      <c r="A3612" t="s">
        <v>161</v>
      </c>
      <c r="B3612" t="s">
        <v>202</v>
      </c>
      <c r="C3612" t="s">
        <v>95</v>
      </c>
      <c r="D3612">
        <v>734</v>
      </c>
      <c r="E3612" t="s">
        <v>49</v>
      </c>
      <c r="F3612" s="26">
        <v>8.1229999999999993</v>
      </c>
      <c r="G3612" t="str">
        <f>VLOOKUP(мпф1[[#This Row],[артикул]],[1]!Таблица213[[code]:[упаковка]],4,FALSE)</f>
        <v>ОХЛ</v>
      </c>
      <c r="H3612" t="str">
        <f>VLOOKUP(мпф1[[#This Row],[артикул]],[1]!Таблица213[[code]:[упаковка]],5,FALSE)</f>
        <v>сердце</v>
      </c>
      <c r="I3612" s="7">
        <v>915.90910714285712</v>
      </c>
      <c r="J3612" s="15">
        <f>мпф1[[#This Row],[цена]]*мпф1[[#This Row],[объем]]</f>
        <v>7439.9296773214282</v>
      </c>
      <c r="K3612" s="15"/>
      <c r="L3612" t="s">
        <v>187</v>
      </c>
    </row>
    <row r="3613" spans="1:12" x14ac:dyDescent="0.35">
      <c r="A3613" t="s">
        <v>161</v>
      </c>
      <c r="B3613" t="s">
        <v>202</v>
      </c>
      <c r="C3613" t="s">
        <v>95</v>
      </c>
      <c r="D3613">
        <v>735</v>
      </c>
      <c r="E3613" t="s">
        <v>83</v>
      </c>
      <c r="F3613" s="26">
        <v>24.8</v>
      </c>
      <c r="G3613" t="str">
        <f>VLOOKUP(мпф1[[#This Row],[артикул]],[1]!Таблица213[[code]:[упаковка]],4,FALSE)</f>
        <v>ОХЛ</v>
      </c>
      <c r="H3613" t="str">
        <f>VLOOKUP(мпф1[[#This Row],[артикул]],[1]!Таблица213[[code]:[упаковка]],5,FALSE)</f>
        <v>сердце</v>
      </c>
      <c r="I3613" s="7">
        <v>899.88524999999993</v>
      </c>
      <c r="J3613" s="15">
        <f>мпф1[[#This Row],[цена]]*мпф1[[#This Row],[объем]]</f>
        <v>22317.154199999997</v>
      </c>
      <c r="K3613" s="15"/>
      <c r="L3613" t="s">
        <v>187</v>
      </c>
    </row>
    <row r="3614" spans="1:12" x14ac:dyDescent="0.35">
      <c r="A3614" t="s">
        <v>161</v>
      </c>
      <c r="B3614" t="s">
        <v>202</v>
      </c>
      <c r="C3614" t="s">
        <v>95</v>
      </c>
      <c r="D3614">
        <v>952</v>
      </c>
      <c r="E3614" t="s">
        <v>86</v>
      </c>
      <c r="F3614" s="26">
        <v>12.500000000000002</v>
      </c>
      <c r="G3614" t="str">
        <f>VLOOKUP(мпф1[[#This Row],[артикул]],[1]!Таблица213[[code]:[упаковка]],4,FALSE)</f>
        <v>ОХЛ</v>
      </c>
      <c r="H3614" t="str">
        <f>VLOOKUP(мпф1[[#This Row],[артикул]],[1]!Таблица213[[code]:[упаковка]],5,FALSE)</f>
        <v>голень</v>
      </c>
      <c r="I3614" s="7">
        <v>930.02102678571418</v>
      </c>
      <c r="J3614" s="15">
        <f>мпф1[[#This Row],[цена]]*мпф1[[#This Row],[объем]]</f>
        <v>11625.262834821429</v>
      </c>
      <c r="K3614" s="15"/>
      <c r="L3614" t="s">
        <v>187</v>
      </c>
    </row>
    <row r="3615" spans="1:12" x14ac:dyDescent="0.35">
      <c r="A3615" t="s">
        <v>161</v>
      </c>
      <c r="B3615" t="s">
        <v>202</v>
      </c>
      <c r="C3615" t="s">
        <v>95</v>
      </c>
      <c r="D3615">
        <v>953</v>
      </c>
      <c r="E3615" t="s">
        <v>87</v>
      </c>
      <c r="F3615" s="26">
        <v>13.584905660377357</v>
      </c>
      <c r="G3615" t="str">
        <f>VLOOKUP(мпф1[[#This Row],[артикул]],[1]!Таблица213[[code]:[упаковка]],4,FALSE)</f>
        <v>ОХЛ</v>
      </c>
      <c r="H3615" t="str">
        <f>VLOOKUP(мпф1[[#This Row],[артикул]],[1]!Таблица213[[code]:[упаковка]],5,FALSE)</f>
        <v>бедро</v>
      </c>
      <c r="I3615" s="7">
        <v>953.23741071428572</v>
      </c>
      <c r="J3615" s="15">
        <f>мпф1[[#This Row],[цена]]*мпф1[[#This Row],[объем]]</f>
        <v>12949.640296495956</v>
      </c>
      <c r="K3615" s="15"/>
      <c r="L3615" t="s">
        <v>187</v>
      </c>
    </row>
    <row r="3616" spans="1:12" x14ac:dyDescent="0.35">
      <c r="A3616" t="s">
        <v>161</v>
      </c>
      <c r="B3616" t="s">
        <v>202</v>
      </c>
      <c r="C3616" t="s">
        <v>95</v>
      </c>
      <c r="D3616">
        <v>958</v>
      </c>
      <c r="E3616" t="s">
        <v>58</v>
      </c>
      <c r="F3616" s="26">
        <v>50.625</v>
      </c>
      <c r="G3616" t="str">
        <f>VLOOKUP(мпф1[[#This Row],[артикул]],[1]!Таблица213[[code]:[упаковка]],4,FALSE)</f>
        <v>ОХЛ</v>
      </c>
      <c r="H3616" t="str">
        <f>VLOOKUP(мпф1[[#This Row],[артикул]],[1]!Таблица213[[code]:[упаковка]],5,FALSE)</f>
        <v>табак</v>
      </c>
      <c r="I3616" s="7">
        <v>799.37196428571428</v>
      </c>
      <c r="J3616" s="15">
        <f>мпф1[[#This Row],[цена]]*мпф1[[#This Row],[объем]]</f>
        <v>40468.205691964286</v>
      </c>
      <c r="K3616" s="15"/>
      <c r="L3616" t="s">
        <v>187</v>
      </c>
    </row>
    <row r="3617" spans="1:12" x14ac:dyDescent="0.35">
      <c r="A3617" t="s">
        <v>161</v>
      </c>
      <c r="B3617" t="s">
        <v>202</v>
      </c>
      <c r="C3617" t="s">
        <v>95</v>
      </c>
      <c r="D3617">
        <v>961</v>
      </c>
      <c r="E3617" t="s">
        <v>89</v>
      </c>
      <c r="F3617" s="26">
        <v>12.631578947368421</v>
      </c>
      <c r="G3617" t="str">
        <f>VLOOKUP(мпф1[[#This Row],[артикул]],[1]!Таблица213[[code]:[упаковка]],4,FALSE)</f>
        <v>ОХЛ</v>
      </c>
      <c r="H3617" t="str">
        <f>VLOOKUP(мпф1[[#This Row],[артикул]],[1]!Таблица213[[code]:[упаковка]],5,FALSE)</f>
        <v>табак</v>
      </c>
      <c r="I3617" s="7">
        <v>777.06602678571426</v>
      </c>
      <c r="J3617" s="15">
        <f>мпф1[[#This Row],[цена]]*мпф1[[#This Row],[объем]]</f>
        <v>9815.5708646616531</v>
      </c>
      <c r="K3617" s="15"/>
      <c r="L3617" t="s">
        <v>187</v>
      </c>
    </row>
    <row r="3618" spans="1:12" x14ac:dyDescent="0.35">
      <c r="A3618" t="s">
        <v>161</v>
      </c>
      <c r="B3618" t="s">
        <v>192</v>
      </c>
      <c r="C3618" t="s">
        <v>97</v>
      </c>
      <c r="D3618">
        <v>978</v>
      </c>
      <c r="E3618" t="s">
        <v>98</v>
      </c>
      <c r="F3618" s="26">
        <v>2001</v>
      </c>
      <c r="G3618" t="str">
        <f>VLOOKUP(мпф1[[#This Row],[артикул]],[1]!Таблица213[[code]:[упаковка]],4,FALSE)</f>
        <v>ОХЛ</v>
      </c>
      <c r="H3618" t="str">
        <f>VLOOKUP(мпф1[[#This Row],[артикул]],[1]!Таблица213[[code]:[упаковка]],5,FALSE)</f>
        <v>тушка</v>
      </c>
      <c r="I3618" s="7">
        <v>715.98214285714278</v>
      </c>
      <c r="J3618" s="15">
        <f>мпф1[[#This Row],[цена]]*мпф1[[#This Row],[объем]]</f>
        <v>1432680.2678571427</v>
      </c>
      <c r="K3618" s="15"/>
      <c r="L3618" t="s">
        <v>187</v>
      </c>
    </row>
    <row r="3619" spans="1:12" x14ac:dyDescent="0.35">
      <c r="A3619" t="s">
        <v>161</v>
      </c>
      <c r="B3619" t="s">
        <v>192</v>
      </c>
      <c r="C3619" t="s">
        <v>97</v>
      </c>
      <c r="D3619">
        <v>981</v>
      </c>
      <c r="E3619" t="s">
        <v>203</v>
      </c>
      <c r="F3619" s="26">
        <v>502.35999999999996</v>
      </c>
      <c r="G3619" t="str">
        <f>VLOOKUP(мпф1[[#This Row],[артикул]],[1]!Таблица213[[code]:[упаковка]],4,FALSE)</f>
        <v>ОХЛ</v>
      </c>
      <c r="H3619" t="str">
        <f>VLOOKUP(мпф1[[#This Row],[артикул]],[1]!Таблица213[[code]:[упаковка]],5,FALSE)</f>
        <v>крыло</v>
      </c>
      <c r="I3619" s="7">
        <v>866.24999999999989</v>
      </c>
      <c r="J3619" s="15">
        <f>мпф1[[#This Row],[цена]]*мпф1[[#This Row],[объем]]</f>
        <v>435169.34999999992</v>
      </c>
      <c r="K3619" s="15"/>
      <c r="L3619" t="s">
        <v>187</v>
      </c>
    </row>
    <row r="3620" spans="1:12" x14ac:dyDescent="0.35">
      <c r="A3620" t="s">
        <v>161</v>
      </c>
      <c r="B3620" t="s">
        <v>192</v>
      </c>
      <c r="C3620" t="s">
        <v>97</v>
      </c>
      <c r="D3620">
        <v>982</v>
      </c>
      <c r="E3620" t="s">
        <v>100</v>
      </c>
      <c r="F3620" s="26">
        <v>1250</v>
      </c>
      <c r="G3620" t="str">
        <f>VLOOKUP(мпф1[[#This Row],[артикул]],[1]!Таблица213[[code]:[упаковка]],4,FALSE)</f>
        <v>ОХЛ</v>
      </c>
      <c r="H3620" t="str">
        <f>VLOOKUP(мпф1[[#This Row],[артикул]],[1]!Таблица213[[code]:[упаковка]],5,FALSE)</f>
        <v>филе</v>
      </c>
      <c r="I3620" s="7">
        <v>1051.875</v>
      </c>
      <c r="J3620" s="15">
        <f>мпф1[[#This Row],[цена]]*мпф1[[#This Row],[объем]]</f>
        <v>1314843.75</v>
      </c>
      <c r="K3620" s="15"/>
      <c r="L3620" t="s">
        <v>187</v>
      </c>
    </row>
    <row r="3621" spans="1:12" x14ac:dyDescent="0.35">
      <c r="A3621" t="s">
        <v>161</v>
      </c>
      <c r="B3621" t="s">
        <v>192</v>
      </c>
      <c r="C3621" t="s">
        <v>97</v>
      </c>
      <c r="D3621">
        <v>984</v>
      </c>
      <c r="E3621" t="s">
        <v>101</v>
      </c>
      <c r="F3621" s="26">
        <v>1493.3</v>
      </c>
      <c r="G3621" t="str">
        <f>VLOOKUP(мпф1[[#This Row],[артикул]],[1]!Таблица213[[code]:[упаковка]],4,FALSE)</f>
        <v>ОХЛ</v>
      </c>
      <c r="H3621" t="str">
        <f>VLOOKUP(мпф1[[#This Row],[артикул]],[1]!Таблица213[[code]:[упаковка]],5,FALSE)</f>
        <v>четвертина</v>
      </c>
      <c r="I3621" s="7">
        <v>676.20535714285711</v>
      </c>
      <c r="J3621" s="15">
        <f>мпф1[[#This Row],[цена]]*мпф1[[#This Row],[объем]]</f>
        <v>1009777.4598214285</v>
      </c>
      <c r="K3621" s="15"/>
      <c r="L3621" t="s">
        <v>187</v>
      </c>
    </row>
    <row r="3622" spans="1:12" x14ac:dyDescent="0.35">
      <c r="A3622" t="s">
        <v>161</v>
      </c>
      <c r="B3622" t="s">
        <v>192</v>
      </c>
      <c r="C3622" t="s">
        <v>97</v>
      </c>
      <c r="D3622">
        <v>1615</v>
      </c>
      <c r="E3622" t="s">
        <v>204</v>
      </c>
      <c r="F3622" s="26">
        <v>252</v>
      </c>
      <c r="G3622" t="str">
        <f>VLOOKUP(мпф1[[#This Row],[артикул]],[1]!Таблица213[[code]:[упаковка]],4,FALSE)</f>
        <v>ОХЛ</v>
      </c>
      <c r="H3622" t="str">
        <f>VLOOKUP(мпф1[[#This Row],[артикул]],[1]!Таблица213[[code]:[упаковка]],5,FALSE)</f>
        <v>голень</v>
      </c>
      <c r="I3622" s="7">
        <v>866.24999999999989</v>
      </c>
      <c r="J3622" s="15">
        <f>мпф1[[#This Row],[цена]]*мпф1[[#This Row],[объем]]</f>
        <v>218294.99999999997</v>
      </c>
      <c r="K3622" s="15"/>
      <c r="L3622" t="s">
        <v>187</v>
      </c>
    </row>
    <row r="3623" spans="1:12" x14ac:dyDescent="0.35">
      <c r="A3623" t="s">
        <v>161</v>
      </c>
      <c r="B3623" t="s">
        <v>192</v>
      </c>
      <c r="C3623" t="s">
        <v>97</v>
      </c>
      <c r="D3623">
        <v>1632</v>
      </c>
      <c r="E3623" t="s">
        <v>219</v>
      </c>
      <c r="F3623" s="26">
        <v>1004.4936666666667</v>
      </c>
      <c r="G3623" t="str">
        <f>VLOOKUP(мпф1[[#This Row],[артикул]],[1]!Таблица213[[code]:[упаковка]],4,FALSE)</f>
        <v>ОХЛ</v>
      </c>
      <c r="H3623" t="str">
        <f>VLOOKUP(мпф1[[#This Row],[артикул]],[1]!Таблица213[[code]:[упаковка]],5,FALSE)</f>
        <v>табак</v>
      </c>
      <c r="I3623" s="7">
        <v>667.36607142857133</v>
      </c>
      <c r="J3623" s="15">
        <f>мпф1[[#This Row],[цена]]*мпф1[[#This Row],[объем]]</f>
        <v>670364.99209821422</v>
      </c>
      <c r="K3623" s="15"/>
      <c r="L3623" t="s">
        <v>187</v>
      </c>
    </row>
    <row r="3624" spans="1:12" x14ac:dyDescent="0.35">
      <c r="A3624" t="s">
        <v>161</v>
      </c>
      <c r="B3624" t="s">
        <v>190</v>
      </c>
      <c r="C3624" t="s">
        <v>97</v>
      </c>
      <c r="D3624">
        <v>978</v>
      </c>
      <c r="E3624" t="s">
        <v>98</v>
      </c>
      <c r="F3624" s="26">
        <v>5698.5</v>
      </c>
      <c r="G3624" t="str">
        <f>VLOOKUP(мпф1[[#This Row],[артикул]],[1]!Таблица213[[code]:[упаковка]],4,FALSE)</f>
        <v>ОХЛ</v>
      </c>
      <c r="H3624" t="str">
        <f>VLOOKUP(мпф1[[#This Row],[артикул]],[1]!Таблица213[[code]:[упаковка]],5,FALSE)</f>
        <v>тушка</v>
      </c>
      <c r="I3624" s="7">
        <v>715.98214285714278</v>
      </c>
      <c r="J3624" s="15">
        <f>мпф1[[#This Row],[цена]]*мпф1[[#This Row],[объем]]</f>
        <v>4080024.2410714282</v>
      </c>
      <c r="K3624" s="15"/>
      <c r="L3624" t="s">
        <v>187</v>
      </c>
    </row>
    <row r="3625" spans="1:12" x14ac:dyDescent="0.35">
      <c r="A3625" t="s">
        <v>161</v>
      </c>
      <c r="B3625" t="s">
        <v>190</v>
      </c>
      <c r="C3625" t="s">
        <v>97</v>
      </c>
      <c r="D3625">
        <v>981</v>
      </c>
      <c r="E3625" t="s">
        <v>203</v>
      </c>
      <c r="F3625" s="26">
        <v>1494.521</v>
      </c>
      <c r="G3625" t="str">
        <f>VLOOKUP(мпф1[[#This Row],[артикул]],[1]!Таблица213[[code]:[упаковка]],4,FALSE)</f>
        <v>ОХЛ</v>
      </c>
      <c r="H3625" t="str">
        <f>VLOOKUP(мпф1[[#This Row],[артикул]],[1]!Таблица213[[code]:[упаковка]],5,FALSE)</f>
        <v>крыло</v>
      </c>
      <c r="I3625" s="7">
        <v>866.24999999999989</v>
      </c>
      <c r="J3625" s="15">
        <f>мпф1[[#This Row],[цена]]*мпф1[[#This Row],[объем]]</f>
        <v>1294628.8162499997</v>
      </c>
      <c r="K3625" s="15"/>
      <c r="L3625" t="s">
        <v>187</v>
      </c>
    </row>
    <row r="3626" spans="1:12" x14ac:dyDescent="0.35">
      <c r="A3626" t="s">
        <v>161</v>
      </c>
      <c r="B3626" t="s">
        <v>190</v>
      </c>
      <c r="C3626" t="s">
        <v>97</v>
      </c>
      <c r="D3626">
        <v>982</v>
      </c>
      <c r="E3626" t="s">
        <v>100</v>
      </c>
      <c r="F3626" s="26">
        <v>1500</v>
      </c>
      <c r="G3626" t="str">
        <f>VLOOKUP(мпф1[[#This Row],[артикул]],[1]!Таблица213[[code]:[упаковка]],4,FALSE)</f>
        <v>ОХЛ</v>
      </c>
      <c r="H3626" t="str">
        <f>VLOOKUP(мпф1[[#This Row],[артикул]],[1]!Таблица213[[code]:[упаковка]],5,FALSE)</f>
        <v>филе</v>
      </c>
      <c r="I3626" s="7">
        <v>1051.875</v>
      </c>
      <c r="J3626" s="15">
        <f>мпф1[[#This Row],[цена]]*мпф1[[#This Row],[объем]]</f>
        <v>1577812.5</v>
      </c>
      <c r="K3626" s="15"/>
      <c r="L3626" t="s">
        <v>187</v>
      </c>
    </row>
    <row r="3627" spans="1:12" x14ac:dyDescent="0.35">
      <c r="A3627" t="s">
        <v>161</v>
      </c>
      <c r="B3627" t="s">
        <v>190</v>
      </c>
      <c r="C3627" t="s">
        <v>97</v>
      </c>
      <c r="D3627">
        <v>983</v>
      </c>
      <c r="E3627" t="s">
        <v>181</v>
      </c>
      <c r="F3627" s="26">
        <v>398.65600000000001</v>
      </c>
      <c r="G3627" t="str">
        <f>VLOOKUP(мпф1[[#This Row],[артикул]],[1]!Таблица213[[code]:[упаковка]],4,FALSE)</f>
        <v>ОХЛ</v>
      </c>
      <c r="H3627" t="str">
        <f>VLOOKUP(мпф1[[#This Row],[артикул]],[1]!Таблица213[[code]:[упаковка]],5,FALSE)</f>
        <v>грудка</v>
      </c>
      <c r="I3627" s="7">
        <v>813.21428571428567</v>
      </c>
      <c r="J3627" s="15">
        <f>мпф1[[#This Row],[цена]]*мпф1[[#This Row],[объем]]</f>
        <v>324192.7542857143</v>
      </c>
      <c r="K3627" s="15"/>
      <c r="L3627" t="s">
        <v>187</v>
      </c>
    </row>
    <row r="3628" spans="1:12" x14ac:dyDescent="0.35">
      <c r="A3628" t="s">
        <v>161</v>
      </c>
      <c r="B3628" t="s">
        <v>190</v>
      </c>
      <c r="C3628" t="s">
        <v>97</v>
      </c>
      <c r="D3628">
        <v>984</v>
      </c>
      <c r="E3628" t="s">
        <v>101</v>
      </c>
      <c r="F3628" s="26">
        <v>602.79999999999995</v>
      </c>
      <c r="G3628" t="str">
        <f>VLOOKUP(мпф1[[#This Row],[артикул]],[1]!Таблица213[[code]:[упаковка]],4,FALSE)</f>
        <v>ОХЛ</v>
      </c>
      <c r="H3628" t="str">
        <f>VLOOKUP(мпф1[[#This Row],[артикул]],[1]!Таблица213[[code]:[упаковка]],5,FALSE)</f>
        <v>четвертина</v>
      </c>
      <c r="I3628" s="7">
        <v>676.20535714285711</v>
      </c>
      <c r="J3628" s="15">
        <f>мпф1[[#This Row],[цена]]*мпф1[[#This Row],[объем]]</f>
        <v>407616.58928571426</v>
      </c>
      <c r="K3628" s="15"/>
      <c r="L3628" t="s">
        <v>187</v>
      </c>
    </row>
    <row r="3629" spans="1:12" x14ac:dyDescent="0.35">
      <c r="A3629" t="s">
        <v>161</v>
      </c>
      <c r="B3629" t="s">
        <v>190</v>
      </c>
      <c r="C3629" t="s">
        <v>97</v>
      </c>
      <c r="D3629">
        <v>1614</v>
      </c>
      <c r="E3629" t="s">
        <v>205</v>
      </c>
      <c r="F3629" s="26">
        <v>396</v>
      </c>
      <c r="G3629" t="str">
        <f>VLOOKUP(мпф1[[#This Row],[артикул]],[1]!Таблица213[[code]:[упаковка]],4,FALSE)</f>
        <v>ОХЛ</v>
      </c>
      <c r="H3629" t="str">
        <f>VLOOKUP(мпф1[[#This Row],[артикул]],[1]!Таблица213[[code]:[упаковка]],5,FALSE)</f>
        <v>бедро</v>
      </c>
      <c r="I3629" s="7">
        <v>777.85714285714278</v>
      </c>
      <c r="J3629" s="15">
        <f>мпф1[[#This Row],[цена]]*мпф1[[#This Row],[объем]]</f>
        <v>308031.42857142852</v>
      </c>
      <c r="K3629" s="15"/>
      <c r="L3629" t="s">
        <v>187</v>
      </c>
    </row>
    <row r="3630" spans="1:12" x14ac:dyDescent="0.35">
      <c r="A3630" t="s">
        <v>161</v>
      </c>
      <c r="B3630" t="s">
        <v>190</v>
      </c>
      <c r="C3630" t="s">
        <v>97</v>
      </c>
      <c r="D3630">
        <v>1615</v>
      </c>
      <c r="E3630" t="s">
        <v>204</v>
      </c>
      <c r="F3630" s="26">
        <v>96</v>
      </c>
      <c r="G3630" t="str">
        <f>VLOOKUP(мпф1[[#This Row],[артикул]],[1]!Таблица213[[code]:[упаковка]],4,FALSE)</f>
        <v>ОХЛ</v>
      </c>
      <c r="H3630" t="str">
        <f>VLOOKUP(мпф1[[#This Row],[артикул]],[1]!Таблица213[[code]:[упаковка]],5,FALSE)</f>
        <v>голень</v>
      </c>
      <c r="I3630" s="7">
        <v>866.24999999999989</v>
      </c>
      <c r="J3630" s="15">
        <f>мпф1[[#This Row],[цена]]*мпф1[[#This Row],[объем]]</f>
        <v>83159.999999999985</v>
      </c>
      <c r="K3630" s="15"/>
      <c r="L3630" t="s">
        <v>187</v>
      </c>
    </row>
    <row r="3631" spans="1:12" x14ac:dyDescent="0.35">
      <c r="A3631" t="s">
        <v>161</v>
      </c>
      <c r="B3631" t="s">
        <v>190</v>
      </c>
      <c r="C3631" t="s">
        <v>97</v>
      </c>
      <c r="D3631">
        <v>1632</v>
      </c>
      <c r="E3631" t="s">
        <v>219</v>
      </c>
      <c r="F3631" s="26">
        <v>496.19566666666668</v>
      </c>
      <c r="G3631" t="str">
        <f>VLOOKUP(мпф1[[#This Row],[артикул]],[1]!Таблица213[[code]:[упаковка]],4,FALSE)</f>
        <v>ОХЛ</v>
      </c>
      <c r="H3631" t="str">
        <f>VLOOKUP(мпф1[[#This Row],[артикул]],[1]!Таблица213[[code]:[упаковка]],5,FALSE)</f>
        <v>табак</v>
      </c>
      <c r="I3631" s="7">
        <v>667.36607142857133</v>
      </c>
      <c r="J3631" s="15">
        <f>мпф1[[#This Row],[цена]]*мпф1[[#This Row],[объем]]</f>
        <v>331144.15272321424</v>
      </c>
      <c r="K3631" s="15"/>
      <c r="L3631" t="s">
        <v>187</v>
      </c>
    </row>
    <row r="3632" spans="1:12" x14ac:dyDescent="0.35">
      <c r="A3632" t="s">
        <v>161</v>
      </c>
      <c r="B3632" t="s">
        <v>162</v>
      </c>
      <c r="C3632" t="s">
        <v>97</v>
      </c>
      <c r="D3632">
        <v>978</v>
      </c>
      <c r="E3632" t="s">
        <v>98</v>
      </c>
      <c r="F3632" s="26">
        <v>2001</v>
      </c>
      <c r="G3632" t="str">
        <f>VLOOKUP(мпф1[[#This Row],[артикул]],[1]!Таблица213[[code]:[упаковка]],4,FALSE)</f>
        <v>ОХЛ</v>
      </c>
      <c r="H3632" t="str">
        <f>VLOOKUP(мпф1[[#This Row],[артикул]],[1]!Таблица213[[code]:[упаковка]],5,FALSE)</f>
        <v>тушка</v>
      </c>
      <c r="I3632" s="7">
        <v>715.98214285714278</v>
      </c>
      <c r="J3632" s="15">
        <f>мпф1[[#This Row],[цена]]*мпф1[[#This Row],[объем]]</f>
        <v>1432680.2678571427</v>
      </c>
      <c r="K3632" s="15"/>
      <c r="L3632" t="s">
        <v>187</v>
      </c>
    </row>
    <row r="3633" spans="1:12" x14ac:dyDescent="0.35">
      <c r="A3633" t="s">
        <v>161</v>
      </c>
      <c r="B3633" t="s">
        <v>162</v>
      </c>
      <c r="C3633" t="s">
        <v>97</v>
      </c>
      <c r="D3633">
        <v>981</v>
      </c>
      <c r="E3633" t="s">
        <v>203</v>
      </c>
      <c r="F3633" s="26">
        <v>602.83199999999999</v>
      </c>
      <c r="G3633" t="str">
        <f>VLOOKUP(мпф1[[#This Row],[артикул]],[1]!Таблица213[[code]:[упаковка]],4,FALSE)</f>
        <v>ОХЛ</v>
      </c>
      <c r="H3633" t="str">
        <f>VLOOKUP(мпф1[[#This Row],[артикул]],[1]!Таблица213[[code]:[упаковка]],5,FALSE)</f>
        <v>крыло</v>
      </c>
      <c r="I3633" s="7">
        <v>866.24999999999989</v>
      </c>
      <c r="J3633" s="15">
        <f>мпф1[[#This Row],[цена]]*мпф1[[#This Row],[объем]]</f>
        <v>522203.21999999991</v>
      </c>
      <c r="K3633" s="15"/>
      <c r="L3633" t="s">
        <v>187</v>
      </c>
    </row>
    <row r="3634" spans="1:12" x14ac:dyDescent="0.35">
      <c r="A3634" t="s">
        <v>161</v>
      </c>
      <c r="B3634" t="s">
        <v>162</v>
      </c>
      <c r="C3634" t="s">
        <v>97</v>
      </c>
      <c r="D3634">
        <v>982</v>
      </c>
      <c r="E3634" t="s">
        <v>100</v>
      </c>
      <c r="F3634" s="26">
        <v>2000</v>
      </c>
      <c r="G3634" t="str">
        <f>VLOOKUP(мпф1[[#This Row],[артикул]],[1]!Таблица213[[code]:[упаковка]],4,FALSE)</f>
        <v>ОХЛ</v>
      </c>
      <c r="H3634" t="str">
        <f>VLOOKUP(мпф1[[#This Row],[артикул]],[1]!Таблица213[[code]:[упаковка]],5,FALSE)</f>
        <v>филе</v>
      </c>
      <c r="I3634" s="7">
        <v>1051.875</v>
      </c>
      <c r="J3634" s="15">
        <f>мпф1[[#This Row],[цена]]*мпф1[[#This Row],[объем]]</f>
        <v>2103750</v>
      </c>
      <c r="K3634" s="15"/>
      <c r="L3634" t="s">
        <v>187</v>
      </c>
    </row>
    <row r="3635" spans="1:12" x14ac:dyDescent="0.35">
      <c r="A3635" t="s">
        <v>161</v>
      </c>
      <c r="B3635" t="s">
        <v>162</v>
      </c>
      <c r="C3635" t="s">
        <v>97</v>
      </c>
      <c r="D3635">
        <v>984</v>
      </c>
      <c r="E3635" t="s">
        <v>101</v>
      </c>
      <c r="F3635" s="26">
        <v>602.79999999999995</v>
      </c>
      <c r="G3635" t="str">
        <f>VLOOKUP(мпф1[[#This Row],[артикул]],[1]!Таблица213[[code]:[упаковка]],4,FALSE)</f>
        <v>ОХЛ</v>
      </c>
      <c r="H3635" t="str">
        <f>VLOOKUP(мпф1[[#This Row],[артикул]],[1]!Таблица213[[code]:[упаковка]],5,FALSE)</f>
        <v>четвертина</v>
      </c>
      <c r="I3635" s="7">
        <v>676.20535714285711</v>
      </c>
      <c r="J3635" s="15">
        <f>мпф1[[#This Row],[цена]]*мпф1[[#This Row],[объем]]</f>
        <v>407616.58928571426</v>
      </c>
      <c r="K3635" s="15"/>
      <c r="L3635" t="s">
        <v>187</v>
      </c>
    </row>
    <row r="3636" spans="1:12" x14ac:dyDescent="0.35">
      <c r="A3636" t="s">
        <v>161</v>
      </c>
      <c r="B3636" t="s">
        <v>162</v>
      </c>
      <c r="C3636" t="s">
        <v>97</v>
      </c>
      <c r="D3636">
        <v>1614</v>
      </c>
      <c r="E3636" t="s">
        <v>205</v>
      </c>
      <c r="F3636" s="26">
        <v>12</v>
      </c>
      <c r="G3636" t="str">
        <f>VLOOKUP(мпф1[[#This Row],[артикул]],[1]!Таблица213[[code]:[упаковка]],4,FALSE)</f>
        <v>ОХЛ</v>
      </c>
      <c r="H3636" t="str">
        <f>VLOOKUP(мпф1[[#This Row],[артикул]],[1]!Таблица213[[code]:[упаковка]],5,FALSE)</f>
        <v>бедро</v>
      </c>
      <c r="I3636" s="7">
        <v>777.85714285714278</v>
      </c>
      <c r="J3636" s="15">
        <f>мпф1[[#This Row],[цена]]*мпф1[[#This Row],[объем]]</f>
        <v>9334.2857142857138</v>
      </c>
      <c r="K3636" s="15"/>
      <c r="L3636" t="s">
        <v>187</v>
      </c>
    </row>
    <row r="3637" spans="1:12" x14ac:dyDescent="0.35">
      <c r="A3637" t="s">
        <v>161</v>
      </c>
      <c r="B3637" t="s">
        <v>162</v>
      </c>
      <c r="C3637" t="s">
        <v>97</v>
      </c>
      <c r="D3637">
        <v>1615</v>
      </c>
      <c r="E3637" t="s">
        <v>204</v>
      </c>
      <c r="F3637" s="26">
        <v>12</v>
      </c>
      <c r="G3637" t="str">
        <f>VLOOKUP(мпф1[[#This Row],[артикул]],[1]!Таблица213[[code]:[упаковка]],4,FALSE)</f>
        <v>ОХЛ</v>
      </c>
      <c r="H3637" t="str">
        <f>VLOOKUP(мпф1[[#This Row],[артикул]],[1]!Таблица213[[code]:[упаковка]],5,FALSE)</f>
        <v>голень</v>
      </c>
      <c r="I3637" s="7">
        <v>866.24999999999989</v>
      </c>
      <c r="J3637" s="15">
        <f>мпф1[[#This Row],[цена]]*мпф1[[#This Row],[объем]]</f>
        <v>10394.999999999998</v>
      </c>
      <c r="K3637" s="15"/>
      <c r="L3637" t="s">
        <v>187</v>
      </c>
    </row>
    <row r="3638" spans="1:12" x14ac:dyDescent="0.35">
      <c r="A3638" t="s">
        <v>161</v>
      </c>
      <c r="B3638" t="s">
        <v>179</v>
      </c>
      <c r="C3638" t="s">
        <v>97</v>
      </c>
      <c r="D3638">
        <v>978</v>
      </c>
      <c r="E3638" t="s">
        <v>98</v>
      </c>
      <c r="F3638" s="26">
        <v>1696.5</v>
      </c>
      <c r="G3638" t="str">
        <f>VLOOKUP(мпф1[[#This Row],[артикул]],[1]!Таблица213[[code]:[упаковка]],4,FALSE)</f>
        <v>ОХЛ</v>
      </c>
      <c r="H3638" t="str">
        <f>VLOOKUP(мпф1[[#This Row],[артикул]],[1]!Таблица213[[code]:[упаковка]],5,FALSE)</f>
        <v>тушка</v>
      </c>
      <c r="I3638" s="7">
        <v>715.98214285714278</v>
      </c>
      <c r="J3638" s="15">
        <f>мпф1[[#This Row],[цена]]*мпф1[[#This Row],[объем]]</f>
        <v>1214663.7053571427</v>
      </c>
      <c r="K3638" s="15"/>
      <c r="L3638" t="s">
        <v>187</v>
      </c>
    </row>
    <row r="3639" spans="1:12" x14ac:dyDescent="0.35">
      <c r="A3639" t="s">
        <v>161</v>
      </c>
      <c r="B3639" t="s">
        <v>179</v>
      </c>
      <c r="C3639" t="s">
        <v>97</v>
      </c>
      <c r="D3639">
        <v>981</v>
      </c>
      <c r="E3639" t="s">
        <v>203</v>
      </c>
      <c r="F3639" s="26">
        <v>502.35999999999996</v>
      </c>
      <c r="G3639" t="str">
        <f>VLOOKUP(мпф1[[#This Row],[артикул]],[1]!Таблица213[[code]:[упаковка]],4,FALSE)</f>
        <v>ОХЛ</v>
      </c>
      <c r="H3639" t="str">
        <f>VLOOKUP(мпф1[[#This Row],[артикул]],[1]!Таблица213[[code]:[упаковка]],5,FALSE)</f>
        <v>крыло</v>
      </c>
      <c r="I3639" s="7">
        <v>866.24999999999989</v>
      </c>
      <c r="J3639" s="15">
        <f>мпф1[[#This Row],[цена]]*мпф1[[#This Row],[объем]]</f>
        <v>435169.34999999992</v>
      </c>
      <c r="K3639" s="15"/>
      <c r="L3639" t="s">
        <v>187</v>
      </c>
    </row>
    <row r="3640" spans="1:12" x14ac:dyDescent="0.35">
      <c r="A3640" t="s">
        <v>161</v>
      </c>
      <c r="B3640" t="s">
        <v>179</v>
      </c>
      <c r="C3640" t="s">
        <v>97</v>
      </c>
      <c r="D3640">
        <v>982</v>
      </c>
      <c r="E3640" t="s">
        <v>100</v>
      </c>
      <c r="F3640" s="26">
        <v>1575</v>
      </c>
      <c r="G3640" t="str">
        <f>VLOOKUP(мпф1[[#This Row],[артикул]],[1]!Таблица213[[code]:[упаковка]],4,FALSE)</f>
        <v>ОХЛ</v>
      </c>
      <c r="H3640" t="str">
        <f>VLOOKUP(мпф1[[#This Row],[артикул]],[1]!Таблица213[[code]:[упаковка]],5,FALSE)</f>
        <v>филе</v>
      </c>
      <c r="I3640" s="7">
        <v>1051.875</v>
      </c>
      <c r="J3640" s="15">
        <f>мпф1[[#This Row],[цена]]*мпф1[[#This Row],[объем]]</f>
        <v>1656703.125</v>
      </c>
      <c r="K3640" s="15"/>
      <c r="L3640" t="s">
        <v>187</v>
      </c>
    </row>
    <row r="3641" spans="1:12" x14ac:dyDescent="0.35">
      <c r="A3641" t="s">
        <v>161</v>
      </c>
      <c r="B3641" t="s">
        <v>179</v>
      </c>
      <c r="C3641" t="s">
        <v>97</v>
      </c>
      <c r="D3641">
        <v>984</v>
      </c>
      <c r="E3641" t="s">
        <v>101</v>
      </c>
      <c r="F3641" s="26">
        <v>164.39999999999998</v>
      </c>
      <c r="G3641" t="str">
        <f>VLOOKUP(мпф1[[#This Row],[артикул]],[1]!Таблица213[[code]:[упаковка]],4,FALSE)</f>
        <v>ОХЛ</v>
      </c>
      <c r="H3641" t="str">
        <f>VLOOKUP(мпф1[[#This Row],[артикул]],[1]!Таблица213[[code]:[упаковка]],5,FALSE)</f>
        <v>четвертина</v>
      </c>
      <c r="I3641" s="7">
        <v>676.20535714285711</v>
      </c>
      <c r="J3641" s="15">
        <f>мпф1[[#This Row],[цена]]*мпф1[[#This Row],[объем]]</f>
        <v>111168.1607142857</v>
      </c>
      <c r="K3641" s="15"/>
      <c r="L3641" t="s">
        <v>187</v>
      </c>
    </row>
    <row r="3642" spans="1:12" x14ac:dyDescent="0.35">
      <c r="A3642" t="s">
        <v>161</v>
      </c>
      <c r="B3642" t="s">
        <v>179</v>
      </c>
      <c r="C3642" t="s">
        <v>97</v>
      </c>
      <c r="D3642">
        <v>1614</v>
      </c>
      <c r="E3642" t="s">
        <v>205</v>
      </c>
      <c r="F3642" s="26">
        <v>852</v>
      </c>
      <c r="G3642" t="str">
        <f>VLOOKUP(мпф1[[#This Row],[артикул]],[1]!Таблица213[[code]:[упаковка]],4,FALSE)</f>
        <v>ОХЛ</v>
      </c>
      <c r="H3642" t="str">
        <f>VLOOKUP(мпф1[[#This Row],[артикул]],[1]!Таблица213[[code]:[упаковка]],5,FALSE)</f>
        <v>бедро</v>
      </c>
      <c r="I3642" s="7">
        <v>777.85714285714278</v>
      </c>
      <c r="J3642" s="15">
        <f>мпф1[[#This Row],[цена]]*мпф1[[#This Row],[объем]]</f>
        <v>662734.28571428568</v>
      </c>
      <c r="K3642" s="15"/>
      <c r="L3642" t="s">
        <v>187</v>
      </c>
    </row>
    <row r="3643" spans="1:12" x14ac:dyDescent="0.35">
      <c r="A3643" t="s">
        <v>161</v>
      </c>
      <c r="B3643" t="s">
        <v>179</v>
      </c>
      <c r="C3643" t="s">
        <v>97</v>
      </c>
      <c r="D3643">
        <v>1615</v>
      </c>
      <c r="E3643" t="s">
        <v>204</v>
      </c>
      <c r="F3643" s="26">
        <v>96</v>
      </c>
      <c r="G3643" t="str">
        <f>VLOOKUP(мпф1[[#This Row],[артикул]],[1]!Таблица213[[code]:[упаковка]],4,FALSE)</f>
        <v>ОХЛ</v>
      </c>
      <c r="H3643" t="str">
        <f>VLOOKUP(мпф1[[#This Row],[артикул]],[1]!Таблица213[[code]:[упаковка]],5,FALSE)</f>
        <v>голень</v>
      </c>
      <c r="I3643" s="7">
        <v>866.24999999999989</v>
      </c>
      <c r="J3643" s="15">
        <f>мпф1[[#This Row],[цена]]*мпф1[[#This Row],[объем]]</f>
        <v>83159.999999999985</v>
      </c>
      <c r="K3643" s="15"/>
      <c r="L3643" t="s">
        <v>187</v>
      </c>
    </row>
    <row r="3644" spans="1:12" x14ac:dyDescent="0.35">
      <c r="A3644" t="s">
        <v>161</v>
      </c>
      <c r="B3644" t="s">
        <v>192</v>
      </c>
      <c r="C3644" t="s">
        <v>180</v>
      </c>
      <c r="D3644">
        <v>978</v>
      </c>
      <c r="E3644" t="s">
        <v>98</v>
      </c>
      <c r="F3644" s="26">
        <v>14993</v>
      </c>
      <c r="G3644" t="str">
        <f>VLOOKUP(мпф1[[#This Row],[артикул]],[1]!Таблица213[[code]:[упаковка]],4,FALSE)</f>
        <v>ОХЛ</v>
      </c>
      <c r="H3644" t="str">
        <f>VLOOKUP(мпф1[[#This Row],[артикул]],[1]!Таблица213[[code]:[упаковка]],5,FALSE)</f>
        <v>тушка</v>
      </c>
      <c r="I3644" s="7">
        <v>715.98214285714278</v>
      </c>
      <c r="J3644" s="15">
        <f>мпф1[[#This Row],[цена]]*мпф1[[#This Row],[объем]]</f>
        <v>10734720.267857142</v>
      </c>
      <c r="K3644" s="15"/>
      <c r="L3644" t="s">
        <v>187</v>
      </c>
    </row>
    <row r="3645" spans="1:12" x14ac:dyDescent="0.35">
      <c r="A3645" t="s">
        <v>161</v>
      </c>
      <c r="B3645" t="s">
        <v>199</v>
      </c>
      <c r="C3645" t="s">
        <v>180</v>
      </c>
      <c r="D3645">
        <v>978</v>
      </c>
      <c r="E3645" t="s">
        <v>98</v>
      </c>
      <c r="F3645" s="26">
        <v>304.5</v>
      </c>
      <c r="G3645" t="str">
        <f>VLOOKUP(мпф1[[#This Row],[артикул]],[1]!Таблица213[[code]:[упаковка]],4,FALSE)</f>
        <v>ОХЛ</v>
      </c>
      <c r="H3645" t="str">
        <f>VLOOKUP(мпф1[[#This Row],[артикул]],[1]!Таблица213[[code]:[упаковка]],5,FALSE)</f>
        <v>тушка</v>
      </c>
      <c r="I3645" s="7">
        <v>715.98214285714278</v>
      </c>
      <c r="J3645" s="15">
        <f>мпф1[[#This Row],[цена]]*мпф1[[#This Row],[объем]]</f>
        <v>218016.56249999997</v>
      </c>
      <c r="K3645" s="15"/>
      <c r="L3645" t="s">
        <v>187</v>
      </c>
    </row>
    <row r="3646" spans="1:12" x14ac:dyDescent="0.35">
      <c r="A3646" t="s">
        <v>161</v>
      </c>
      <c r="B3646" t="s">
        <v>199</v>
      </c>
      <c r="C3646" t="s">
        <v>180</v>
      </c>
      <c r="D3646">
        <v>982</v>
      </c>
      <c r="E3646" t="s">
        <v>100</v>
      </c>
      <c r="F3646" s="26">
        <v>500</v>
      </c>
      <c r="G3646" t="str">
        <f>VLOOKUP(мпф1[[#This Row],[артикул]],[1]!Таблица213[[code]:[упаковка]],4,FALSE)</f>
        <v>ОХЛ</v>
      </c>
      <c r="H3646" t="str">
        <f>VLOOKUP(мпф1[[#This Row],[артикул]],[1]!Таблица213[[code]:[упаковка]],5,FALSE)</f>
        <v>филе</v>
      </c>
      <c r="I3646" s="7">
        <v>1051.875</v>
      </c>
      <c r="J3646" s="15">
        <f>мпф1[[#This Row],[цена]]*мпф1[[#This Row],[объем]]</f>
        <v>525937.5</v>
      </c>
      <c r="K3646" s="15"/>
      <c r="L3646" t="s">
        <v>187</v>
      </c>
    </row>
    <row r="3647" spans="1:12" x14ac:dyDescent="0.35">
      <c r="A3647" t="s">
        <v>161</v>
      </c>
      <c r="B3647" t="s">
        <v>220</v>
      </c>
      <c r="C3647" t="s">
        <v>180</v>
      </c>
      <c r="D3647">
        <v>978</v>
      </c>
      <c r="E3647" t="s">
        <v>98</v>
      </c>
      <c r="F3647" s="26">
        <v>3001.5</v>
      </c>
      <c r="G3647" t="str">
        <f>VLOOKUP(мпф1[[#This Row],[артикул]],[1]!Таблица213[[code]:[упаковка]],4,FALSE)</f>
        <v>ОХЛ</v>
      </c>
      <c r="H3647" t="str">
        <f>VLOOKUP(мпф1[[#This Row],[артикул]],[1]!Таблица213[[code]:[упаковка]],5,FALSE)</f>
        <v>тушка</v>
      </c>
      <c r="I3647" s="7">
        <v>715.98214285714278</v>
      </c>
      <c r="J3647" s="15">
        <f>мпф1[[#This Row],[цена]]*мпф1[[#This Row],[объем]]</f>
        <v>2149020.4017857141</v>
      </c>
      <c r="K3647" s="15"/>
      <c r="L3647" t="s">
        <v>187</v>
      </c>
    </row>
    <row r="3648" spans="1:12" x14ac:dyDescent="0.35">
      <c r="A3648" t="s">
        <v>161</v>
      </c>
      <c r="B3648" t="s">
        <v>190</v>
      </c>
      <c r="C3648" t="s">
        <v>25</v>
      </c>
      <c r="D3648">
        <v>29</v>
      </c>
      <c r="E3648" t="s">
        <v>79</v>
      </c>
      <c r="F3648" s="26">
        <v>94.4</v>
      </c>
      <c r="G3648" t="str">
        <f>VLOOKUP(мпф1[[#This Row],[артикул]],[1]!Таблица213[[code]:[упаковка]],4,FALSE)</f>
        <v>ОХЛ</v>
      </c>
      <c r="H3648" t="str">
        <f>VLOOKUP(мпф1[[#This Row],[артикул]],[1]!Таблица213[[code]:[упаковка]],5,FALSE)</f>
        <v>табак</v>
      </c>
      <c r="I3648" s="7">
        <v>747.80357142857133</v>
      </c>
      <c r="J3648" s="15">
        <f>мпф1[[#This Row],[цена]]*мпф1[[#This Row],[объем]]</f>
        <v>70592.657142857133</v>
      </c>
      <c r="K3648" s="15"/>
      <c r="L3648" t="s">
        <v>187</v>
      </c>
    </row>
    <row r="3649" spans="1:12" x14ac:dyDescent="0.35">
      <c r="A3649" t="s">
        <v>161</v>
      </c>
      <c r="B3649" t="s">
        <v>190</v>
      </c>
      <c r="C3649" t="s">
        <v>25</v>
      </c>
      <c r="D3649">
        <v>30</v>
      </c>
      <c r="E3649" t="s">
        <v>80</v>
      </c>
      <c r="F3649" s="26">
        <v>224.20000000000002</v>
      </c>
      <c r="G3649" t="str">
        <f>VLOOKUP(мпф1[[#This Row],[артикул]],[1]!Таблица213[[code]:[упаковка]],4,FALSE)</f>
        <v>ОХЛ</v>
      </c>
      <c r="H3649" t="str">
        <f>VLOOKUP(мпф1[[#This Row],[артикул]],[1]!Таблица213[[code]:[упаковка]],5,FALSE)</f>
        <v>рагу</v>
      </c>
      <c r="I3649" s="7">
        <v>739.28249999999991</v>
      </c>
      <c r="J3649" s="15">
        <f>мпф1[[#This Row],[цена]]*мпф1[[#This Row],[объем]]</f>
        <v>165747.13649999999</v>
      </c>
      <c r="K3649" s="15"/>
      <c r="L3649" t="s">
        <v>187</v>
      </c>
    </row>
    <row r="3650" spans="1:12" x14ac:dyDescent="0.35">
      <c r="A3650" t="s">
        <v>161</v>
      </c>
      <c r="B3650" t="s">
        <v>190</v>
      </c>
      <c r="C3650" t="s">
        <v>25</v>
      </c>
      <c r="D3650">
        <v>204</v>
      </c>
      <c r="E3650" t="s">
        <v>84</v>
      </c>
      <c r="F3650" s="26">
        <v>393.96226415094338</v>
      </c>
      <c r="G3650" t="str">
        <f>VLOOKUP(мпф1[[#This Row],[артикул]],[1]!Таблица213[[code]:[упаковка]],4,FALSE)</f>
        <v>ОХЛ</v>
      </c>
      <c r="H3650" t="str">
        <f>VLOOKUP(мпф1[[#This Row],[артикул]],[1]!Таблица213[[code]:[упаковка]],5,FALSE)</f>
        <v>крыло</v>
      </c>
      <c r="I3650" s="7">
        <v>884.0434821428571</v>
      </c>
      <c r="J3650" s="15">
        <f>мпф1[[#This Row],[цена]]*мпф1[[#This Row],[объем]]</f>
        <v>348279.77183288406</v>
      </c>
      <c r="K3650" s="15"/>
      <c r="L3650" t="s">
        <v>187</v>
      </c>
    </row>
    <row r="3651" spans="1:12" x14ac:dyDescent="0.35">
      <c r="A3651" t="s">
        <v>161</v>
      </c>
      <c r="B3651" t="s">
        <v>190</v>
      </c>
      <c r="C3651" t="s">
        <v>25</v>
      </c>
      <c r="D3651">
        <v>205</v>
      </c>
      <c r="E3651" t="s">
        <v>88</v>
      </c>
      <c r="F3651" s="26">
        <v>69.642857142857139</v>
      </c>
      <c r="G3651" t="str">
        <f>VLOOKUP(мпф1[[#This Row],[артикул]],[1]!Таблица213[[code]:[упаковка]],4,FALSE)</f>
        <v>ОХЛ</v>
      </c>
      <c r="H3651" t="str">
        <f>VLOOKUP(мпф1[[#This Row],[артикул]],[1]!Таблица213[[code]:[упаковка]],5,FALSE)</f>
        <v>рагу</v>
      </c>
      <c r="I3651" s="7">
        <v>635.49160714285711</v>
      </c>
      <c r="J3651" s="15">
        <f>мпф1[[#This Row],[цена]]*мпф1[[#This Row],[объем]]</f>
        <v>44257.451211734689</v>
      </c>
      <c r="K3651" s="15"/>
      <c r="L3651" t="s">
        <v>187</v>
      </c>
    </row>
    <row r="3652" spans="1:12" x14ac:dyDescent="0.35">
      <c r="A3652" t="s">
        <v>161</v>
      </c>
      <c r="B3652" t="s">
        <v>190</v>
      </c>
      <c r="C3652" t="s">
        <v>25</v>
      </c>
      <c r="D3652">
        <v>701</v>
      </c>
      <c r="E3652" t="s">
        <v>26</v>
      </c>
      <c r="F3652" s="26">
        <v>54</v>
      </c>
      <c r="G3652" t="str">
        <f>VLOOKUP(мпф1[[#This Row],[артикул]],[1]!Таблица213[[code]:[упаковка]],4,FALSE)</f>
        <v>ОХЛ</v>
      </c>
      <c r="H3652" t="str">
        <f>VLOOKUP(мпф1[[#This Row],[артикул]],[1]!Таблица213[[code]:[упаковка]],5,FALSE)</f>
        <v>тушка</v>
      </c>
      <c r="I3652" s="7">
        <v>827.59580357142841</v>
      </c>
      <c r="J3652" s="15">
        <f>мпф1[[#This Row],[цена]]*мпф1[[#This Row],[объем]]</f>
        <v>44690.173392857134</v>
      </c>
      <c r="K3652" s="15"/>
      <c r="L3652" t="s">
        <v>187</v>
      </c>
    </row>
    <row r="3653" spans="1:12" x14ac:dyDescent="0.35">
      <c r="A3653" t="s">
        <v>161</v>
      </c>
      <c r="B3653" t="s">
        <v>190</v>
      </c>
      <c r="C3653" t="s">
        <v>25</v>
      </c>
      <c r="D3653">
        <v>702</v>
      </c>
      <c r="E3653" t="s">
        <v>72</v>
      </c>
      <c r="F3653" s="26">
        <v>90.4</v>
      </c>
      <c r="G3653" t="str">
        <f>VLOOKUP(мпф1[[#This Row],[артикул]],[1]!Таблица213[[code]:[упаковка]],4,FALSE)</f>
        <v>ОХЛ</v>
      </c>
      <c r="H3653" t="str">
        <f>VLOOKUP(мпф1[[#This Row],[артикул]],[1]!Таблица213[[code]:[упаковка]],5,FALSE)</f>
        <v>тушка</v>
      </c>
      <c r="I3653" s="7">
        <v>811.20776785714281</v>
      </c>
      <c r="J3653" s="15">
        <f>мпф1[[#This Row],[цена]]*мпф1[[#This Row],[объем]]</f>
        <v>73333.182214285713</v>
      </c>
      <c r="K3653" s="15"/>
      <c r="L3653" t="s">
        <v>187</v>
      </c>
    </row>
    <row r="3654" spans="1:12" x14ac:dyDescent="0.35">
      <c r="A3654" t="s">
        <v>161</v>
      </c>
      <c r="B3654" t="s">
        <v>190</v>
      </c>
      <c r="C3654" t="s">
        <v>25</v>
      </c>
      <c r="D3654">
        <v>710</v>
      </c>
      <c r="E3654" t="s">
        <v>28</v>
      </c>
      <c r="F3654" s="26">
        <v>153.09</v>
      </c>
      <c r="G3654" t="str">
        <f>VLOOKUP(мпф1[[#This Row],[артикул]],[1]!Таблица213[[code]:[упаковка]],4,FALSE)</f>
        <v>ОХЛ</v>
      </c>
      <c r="H3654" t="str">
        <f>VLOOKUP(мпф1[[#This Row],[артикул]],[1]!Таблица213[[code]:[упаковка]],5,FALSE)</f>
        <v>бедро</v>
      </c>
      <c r="I3654" s="7">
        <v>884.0434821428571</v>
      </c>
      <c r="J3654" s="15">
        <f>мпф1[[#This Row],[цена]]*мпф1[[#This Row],[объем]]</f>
        <v>135338.21668124999</v>
      </c>
      <c r="K3654" s="15"/>
      <c r="L3654" t="s">
        <v>187</v>
      </c>
    </row>
    <row r="3655" spans="1:12" x14ac:dyDescent="0.35">
      <c r="A3655" t="s">
        <v>161</v>
      </c>
      <c r="B3655" t="s">
        <v>190</v>
      </c>
      <c r="C3655" t="s">
        <v>25</v>
      </c>
      <c r="D3655">
        <v>711</v>
      </c>
      <c r="E3655" t="s">
        <v>73</v>
      </c>
      <c r="F3655" s="26">
        <v>614.76</v>
      </c>
      <c r="G3655" t="str">
        <f>VLOOKUP(мпф1[[#This Row],[артикул]],[1]!Таблица213[[code]:[упаковка]],4,FALSE)</f>
        <v>ОХЛ</v>
      </c>
      <c r="H3655" t="str">
        <f>VLOOKUP(мпф1[[#This Row],[артикул]],[1]!Таблица213[[code]:[упаковка]],5,FALSE)</f>
        <v>бедро</v>
      </c>
      <c r="I3655" s="7">
        <v>867.65544642857139</v>
      </c>
      <c r="J3655" s="15">
        <f>мпф1[[#This Row],[цена]]*мпф1[[#This Row],[объем]]</f>
        <v>533399.8622464285</v>
      </c>
      <c r="K3655" s="15"/>
      <c r="L3655" t="s">
        <v>187</v>
      </c>
    </row>
    <row r="3656" spans="1:12" x14ac:dyDescent="0.35">
      <c r="A3656" t="s">
        <v>161</v>
      </c>
      <c r="B3656" t="s">
        <v>190</v>
      </c>
      <c r="C3656" t="s">
        <v>25</v>
      </c>
      <c r="D3656">
        <v>712</v>
      </c>
      <c r="E3656" t="s">
        <v>30</v>
      </c>
      <c r="F3656" s="26">
        <v>100.13</v>
      </c>
      <c r="G3656" t="str">
        <f>VLOOKUP(мпф1[[#This Row],[артикул]],[1]!Таблица213[[code]:[упаковка]],4,FALSE)</f>
        <v>ОХЛ</v>
      </c>
      <c r="H3656" t="str">
        <f>VLOOKUP(мпф1[[#This Row],[артикул]],[1]!Таблица213[[code]:[упаковка]],5,FALSE)</f>
        <v>голень</v>
      </c>
      <c r="I3656" s="7">
        <v>915.90910714285712</v>
      </c>
      <c r="J3656" s="15">
        <f>мпф1[[#This Row],[цена]]*мпф1[[#This Row],[объем]]</f>
        <v>91709.978898214278</v>
      </c>
      <c r="K3656" s="15"/>
      <c r="L3656" t="s">
        <v>187</v>
      </c>
    </row>
    <row r="3657" spans="1:12" x14ac:dyDescent="0.35">
      <c r="A3657" t="s">
        <v>161</v>
      </c>
      <c r="B3657" t="s">
        <v>190</v>
      </c>
      <c r="C3657" t="s">
        <v>25</v>
      </c>
      <c r="D3657">
        <v>713</v>
      </c>
      <c r="E3657" t="s">
        <v>74</v>
      </c>
      <c r="F3657" s="26">
        <v>324.5</v>
      </c>
      <c r="G3657" t="str">
        <f>VLOOKUP(мпф1[[#This Row],[артикул]],[1]!Таблица213[[code]:[упаковка]],4,FALSE)</f>
        <v>ОХЛ</v>
      </c>
      <c r="H3657" t="str">
        <f>VLOOKUP(мпф1[[#This Row],[артикул]],[1]!Таблица213[[code]:[упаковка]],5,FALSE)</f>
        <v>голень</v>
      </c>
      <c r="I3657" s="7">
        <v>899.88524999999993</v>
      </c>
      <c r="J3657" s="15">
        <f>мпф1[[#This Row],[цена]]*мпф1[[#This Row],[объем]]</f>
        <v>292012.76362499996</v>
      </c>
      <c r="K3657" s="15"/>
      <c r="L3657" t="s">
        <v>187</v>
      </c>
    </row>
    <row r="3658" spans="1:12" x14ac:dyDescent="0.35">
      <c r="A3658" t="s">
        <v>161</v>
      </c>
      <c r="B3658" t="s">
        <v>190</v>
      </c>
      <c r="C3658" t="s">
        <v>25</v>
      </c>
      <c r="D3658">
        <v>714</v>
      </c>
      <c r="E3658" t="s">
        <v>32</v>
      </c>
      <c r="F3658" s="26">
        <v>123.108</v>
      </c>
      <c r="G3658" t="str">
        <f>VLOOKUP(мпф1[[#This Row],[артикул]],[1]!Таблица213[[code]:[упаковка]],4,FALSE)</f>
        <v>ОХЛ</v>
      </c>
      <c r="H3658" t="str">
        <f>VLOOKUP(мпф1[[#This Row],[артикул]],[1]!Таблица213[[code]:[упаковка]],5,FALSE)</f>
        <v>крыло</v>
      </c>
      <c r="I3658" s="7">
        <v>915.90910714285712</v>
      </c>
      <c r="J3658" s="15">
        <f>мпф1[[#This Row],[цена]]*мпф1[[#This Row],[объем]]</f>
        <v>112755.73836214286</v>
      </c>
      <c r="K3658" s="15"/>
      <c r="L3658" t="s">
        <v>187</v>
      </c>
    </row>
    <row r="3659" spans="1:12" x14ac:dyDescent="0.35">
      <c r="A3659" t="s">
        <v>161</v>
      </c>
      <c r="B3659" t="s">
        <v>190</v>
      </c>
      <c r="C3659" t="s">
        <v>25</v>
      </c>
      <c r="D3659">
        <v>715</v>
      </c>
      <c r="E3659" t="s">
        <v>75</v>
      </c>
      <c r="F3659" s="26">
        <v>277.62</v>
      </c>
      <c r="G3659" t="str">
        <f>VLOOKUP(мпф1[[#This Row],[артикул]],[1]!Таблица213[[code]:[упаковка]],4,FALSE)</f>
        <v>ОХЛ</v>
      </c>
      <c r="H3659" t="str">
        <f>VLOOKUP(мпф1[[#This Row],[артикул]],[1]!Таблица213[[code]:[упаковка]],5,FALSE)</f>
        <v>крыло</v>
      </c>
      <c r="I3659" s="7">
        <v>899.88524999999993</v>
      </c>
      <c r="J3659" s="15">
        <f>мпф1[[#This Row],[цена]]*мпф1[[#This Row],[объем]]</f>
        <v>249826.143105</v>
      </c>
      <c r="K3659" s="15"/>
      <c r="L3659" t="s">
        <v>187</v>
      </c>
    </row>
    <row r="3660" spans="1:12" x14ac:dyDescent="0.35">
      <c r="A3660" t="s">
        <v>161</v>
      </c>
      <c r="B3660" t="s">
        <v>190</v>
      </c>
      <c r="C3660" t="s">
        <v>25</v>
      </c>
      <c r="D3660">
        <v>717</v>
      </c>
      <c r="E3660" t="s">
        <v>76</v>
      </c>
      <c r="F3660" s="26">
        <v>163.79999999999998</v>
      </c>
      <c r="G3660" t="str">
        <f>VLOOKUP(мпф1[[#This Row],[артикул]],[1]!Таблица213[[code]:[упаковка]],4,FALSE)</f>
        <v>ОХЛ</v>
      </c>
      <c r="H3660" t="str">
        <f>VLOOKUP(мпф1[[#This Row],[артикул]],[1]!Таблица213[[code]:[упаковка]],5,FALSE)</f>
        <v>четвертина</v>
      </c>
      <c r="I3660" s="7">
        <v>819.40178571428567</v>
      </c>
      <c r="J3660" s="15">
        <f>мпф1[[#This Row],[цена]]*мпф1[[#This Row],[объем]]</f>
        <v>134218.01249999998</v>
      </c>
      <c r="K3660" s="15"/>
      <c r="L3660" t="s">
        <v>187</v>
      </c>
    </row>
    <row r="3661" spans="1:12" x14ac:dyDescent="0.35">
      <c r="A3661" t="s">
        <v>161</v>
      </c>
      <c r="B3661" t="s">
        <v>190</v>
      </c>
      <c r="C3661" t="s">
        <v>25</v>
      </c>
      <c r="D3661">
        <v>718</v>
      </c>
      <c r="E3661" t="s">
        <v>36</v>
      </c>
      <c r="F3661" s="26">
        <v>97.38</v>
      </c>
      <c r="G3661" t="str">
        <f>VLOOKUP(мпф1[[#This Row],[артикул]],[1]!Таблица213[[code]:[упаковка]],4,FALSE)</f>
        <v>ОХЛ</v>
      </c>
      <c r="H3661" t="str">
        <f>VLOOKUP(мпф1[[#This Row],[артикул]],[1]!Таблица213[[code]:[упаковка]],5,FALSE)</f>
        <v>филе</v>
      </c>
      <c r="I3661" s="7">
        <v>1157.1774107142855</v>
      </c>
      <c r="J3661" s="15">
        <f>мпф1[[#This Row],[цена]]*мпф1[[#This Row],[объем]]</f>
        <v>112685.93625535713</v>
      </c>
      <c r="K3661" s="15"/>
      <c r="L3661" t="s">
        <v>187</v>
      </c>
    </row>
    <row r="3662" spans="1:12" x14ac:dyDescent="0.35">
      <c r="A3662" t="s">
        <v>161</v>
      </c>
      <c r="B3662" t="s">
        <v>190</v>
      </c>
      <c r="C3662" t="s">
        <v>25</v>
      </c>
      <c r="D3662">
        <v>719</v>
      </c>
      <c r="E3662" t="s">
        <v>77</v>
      </c>
      <c r="F3662" s="26">
        <v>648</v>
      </c>
      <c r="G3662" t="str">
        <f>VLOOKUP(мпф1[[#This Row],[артикул]],[1]!Таблица213[[code]:[упаковка]],4,FALSE)</f>
        <v>ОХЛ</v>
      </c>
      <c r="H3662" t="str">
        <f>VLOOKUP(мпф1[[#This Row],[артикул]],[1]!Таблица213[[code]:[упаковка]],5,FALSE)</f>
        <v>филе</v>
      </c>
      <c r="I3662" s="7">
        <v>1140.7893750000001</v>
      </c>
      <c r="J3662" s="15">
        <f>мпф1[[#This Row],[цена]]*мпф1[[#This Row],[объем]]</f>
        <v>739231.51500000001</v>
      </c>
      <c r="K3662" s="15"/>
      <c r="L3662" t="s">
        <v>187</v>
      </c>
    </row>
    <row r="3663" spans="1:12" x14ac:dyDescent="0.35">
      <c r="A3663" t="s">
        <v>161</v>
      </c>
      <c r="B3663" t="s">
        <v>190</v>
      </c>
      <c r="C3663" t="s">
        <v>25</v>
      </c>
      <c r="D3663">
        <v>725</v>
      </c>
      <c r="E3663" t="s">
        <v>78</v>
      </c>
      <c r="F3663" s="26">
        <v>149.03899999999999</v>
      </c>
      <c r="G3663" t="str">
        <f>VLOOKUP(мпф1[[#This Row],[артикул]],[1]!Таблица213[[code]:[упаковка]],4,FALSE)</f>
        <v>ОХЛ</v>
      </c>
      <c r="H3663" t="str">
        <f>VLOOKUP(мпф1[[#This Row],[артикул]],[1]!Таблица213[[code]:[упаковка]],5,FALSE)</f>
        <v>грудка</v>
      </c>
      <c r="I3663" s="7">
        <v>884.0434821428571</v>
      </c>
      <c r="J3663" s="15">
        <f>мпф1[[#This Row],[цена]]*мпф1[[#This Row],[объем]]</f>
        <v>131756.95653508927</v>
      </c>
      <c r="K3663" s="15"/>
      <c r="L3663" t="s">
        <v>187</v>
      </c>
    </row>
    <row r="3664" spans="1:12" x14ac:dyDescent="0.35">
      <c r="A3664" t="s">
        <v>161</v>
      </c>
      <c r="B3664" t="s">
        <v>190</v>
      </c>
      <c r="C3664" t="s">
        <v>25</v>
      </c>
      <c r="D3664">
        <v>727</v>
      </c>
      <c r="E3664" t="s">
        <v>38</v>
      </c>
      <c r="F3664" s="26">
        <v>27.917999999999999</v>
      </c>
      <c r="G3664" t="str">
        <f>VLOOKUP(мпф1[[#This Row],[артикул]],[1]!Таблица213[[code]:[упаковка]],4,FALSE)</f>
        <v>ОХЛ</v>
      </c>
      <c r="H3664" t="str">
        <f>VLOOKUP(мпф1[[#This Row],[артикул]],[1]!Таблица213[[code]:[упаковка]],5,FALSE)</f>
        <v>грудка</v>
      </c>
      <c r="I3664" s="7">
        <v>899.79420535714269</v>
      </c>
      <c r="J3664" s="15">
        <f>мпф1[[#This Row],[цена]]*мпф1[[#This Row],[объем]]</f>
        <v>25120.45462516071</v>
      </c>
      <c r="K3664" s="15"/>
      <c r="L3664" t="s">
        <v>187</v>
      </c>
    </row>
    <row r="3665" spans="1:12" x14ac:dyDescent="0.35">
      <c r="A3665" t="s">
        <v>161</v>
      </c>
      <c r="B3665" t="s">
        <v>190</v>
      </c>
      <c r="C3665" t="s">
        <v>25</v>
      </c>
      <c r="D3665">
        <v>730</v>
      </c>
      <c r="E3665" t="s">
        <v>45</v>
      </c>
      <c r="F3665" s="26">
        <v>58.100000000000009</v>
      </c>
      <c r="G3665" t="str">
        <f>VLOOKUP(мпф1[[#This Row],[артикул]],[1]!Таблица213[[code]:[упаковка]],4,FALSE)</f>
        <v>ОХЛ</v>
      </c>
      <c r="H3665" t="str">
        <f>VLOOKUP(мпф1[[#This Row],[артикул]],[1]!Таблица213[[code]:[упаковка]],5,FALSE)</f>
        <v>желудки</v>
      </c>
      <c r="I3665" s="7">
        <v>570.84991071428567</v>
      </c>
      <c r="J3665" s="15">
        <f>мпф1[[#This Row],[цена]]*мпф1[[#This Row],[объем]]</f>
        <v>33166.379812500003</v>
      </c>
      <c r="K3665" s="15"/>
      <c r="L3665" t="s">
        <v>187</v>
      </c>
    </row>
    <row r="3666" spans="1:12" x14ac:dyDescent="0.35">
      <c r="A3666" t="s">
        <v>161</v>
      </c>
      <c r="B3666" t="s">
        <v>190</v>
      </c>
      <c r="C3666" t="s">
        <v>25</v>
      </c>
      <c r="D3666">
        <v>731</v>
      </c>
      <c r="E3666" t="s">
        <v>81</v>
      </c>
      <c r="F3666" s="26">
        <v>183.98605343124842</v>
      </c>
      <c r="G3666" t="str">
        <f>VLOOKUP(мпф1[[#This Row],[артикул]],[1]!Таблица213[[code]:[упаковка]],4,FALSE)</f>
        <v>ОХЛ</v>
      </c>
      <c r="H3666" t="str">
        <f>VLOOKUP(мпф1[[#This Row],[артикул]],[1]!Таблица213[[code]:[упаковка]],5,FALSE)</f>
        <v>желудки</v>
      </c>
      <c r="I3666" s="7">
        <v>554.21605446428566</v>
      </c>
      <c r="J3666" s="15">
        <f>мпф1[[#This Row],[цена]]*мпф1[[#This Row],[объем]]</f>
        <v>101968.02460912174</v>
      </c>
      <c r="K3666" s="15"/>
      <c r="L3666" t="s">
        <v>187</v>
      </c>
    </row>
    <row r="3667" spans="1:12" x14ac:dyDescent="0.35">
      <c r="A3667" t="s">
        <v>161</v>
      </c>
      <c r="B3667" t="s">
        <v>190</v>
      </c>
      <c r="C3667" t="s">
        <v>25</v>
      </c>
      <c r="D3667">
        <v>732</v>
      </c>
      <c r="E3667" t="s">
        <v>47</v>
      </c>
      <c r="F3667" s="26">
        <v>39</v>
      </c>
      <c r="G3667" t="str">
        <f>VLOOKUP(мпф1[[#This Row],[артикул]],[1]!Таблица213[[code]:[упаковка]],4,FALSE)</f>
        <v>ОХЛ</v>
      </c>
      <c r="H3667" t="str">
        <f>VLOOKUP(мпф1[[#This Row],[артикул]],[1]!Таблица213[[code]:[упаковка]],5,FALSE)</f>
        <v>печень</v>
      </c>
      <c r="I3667" s="7">
        <v>538.07383928571426</v>
      </c>
      <c r="J3667" s="15">
        <f>мпф1[[#This Row],[цена]]*мпф1[[#This Row],[объем]]</f>
        <v>20984.879732142857</v>
      </c>
      <c r="K3667" s="15"/>
      <c r="L3667" t="s">
        <v>187</v>
      </c>
    </row>
    <row r="3668" spans="1:12" x14ac:dyDescent="0.35">
      <c r="A3668" t="s">
        <v>161</v>
      </c>
      <c r="B3668" t="s">
        <v>190</v>
      </c>
      <c r="C3668" t="s">
        <v>25</v>
      </c>
      <c r="D3668">
        <v>733</v>
      </c>
      <c r="E3668" t="s">
        <v>82</v>
      </c>
      <c r="F3668" s="26">
        <v>176.4</v>
      </c>
      <c r="G3668" t="str">
        <f>VLOOKUP(мпф1[[#This Row],[артикул]],[1]!Таблица213[[code]:[упаковка]],4,FALSE)</f>
        <v>ОХЛ</v>
      </c>
      <c r="H3668" t="str">
        <f>VLOOKUP(мпф1[[#This Row],[артикул]],[1]!Таблица213[[code]:[упаковка]],5,FALSE)</f>
        <v>печень</v>
      </c>
      <c r="I3668" s="7">
        <v>522.04998214285706</v>
      </c>
      <c r="J3668" s="15">
        <f>мпф1[[#This Row],[цена]]*мпф1[[#This Row],[объем]]</f>
        <v>92089.616849999991</v>
      </c>
      <c r="K3668" s="15"/>
      <c r="L3668" t="s">
        <v>187</v>
      </c>
    </row>
    <row r="3669" spans="1:12" x14ac:dyDescent="0.35">
      <c r="A3669" t="s">
        <v>161</v>
      </c>
      <c r="B3669" t="s">
        <v>190</v>
      </c>
      <c r="C3669" t="s">
        <v>25</v>
      </c>
      <c r="D3669">
        <v>734</v>
      </c>
      <c r="E3669" t="s">
        <v>49</v>
      </c>
      <c r="F3669" s="26">
        <v>32.491999999999997</v>
      </c>
      <c r="G3669" t="str">
        <f>VLOOKUP(мпф1[[#This Row],[артикул]],[1]!Таблица213[[code]:[упаковка]],4,FALSE)</f>
        <v>ОХЛ</v>
      </c>
      <c r="H3669" t="str">
        <f>VLOOKUP(мпф1[[#This Row],[артикул]],[1]!Таблица213[[code]:[упаковка]],5,FALSE)</f>
        <v>сердце</v>
      </c>
      <c r="I3669" s="7">
        <v>915.90910714285712</v>
      </c>
      <c r="J3669" s="15">
        <f>мпф1[[#This Row],[цена]]*мпф1[[#This Row],[объем]]</f>
        <v>29759.718709285713</v>
      </c>
      <c r="K3669" s="15"/>
      <c r="L3669" t="s">
        <v>187</v>
      </c>
    </row>
    <row r="3670" spans="1:12" x14ac:dyDescent="0.35">
      <c r="A3670" t="s">
        <v>161</v>
      </c>
      <c r="B3670" t="s">
        <v>190</v>
      </c>
      <c r="C3670" t="s">
        <v>25</v>
      </c>
      <c r="D3670">
        <v>735</v>
      </c>
      <c r="E3670" t="s">
        <v>83</v>
      </c>
      <c r="F3670" s="26">
        <v>74.400000000000006</v>
      </c>
      <c r="G3670" t="str">
        <f>VLOOKUP(мпф1[[#This Row],[артикул]],[1]!Таблица213[[code]:[упаковка]],4,FALSE)</f>
        <v>ОХЛ</v>
      </c>
      <c r="H3670" t="str">
        <f>VLOOKUP(мпф1[[#This Row],[артикул]],[1]!Таблица213[[code]:[упаковка]],5,FALSE)</f>
        <v>сердце</v>
      </c>
      <c r="I3670" s="7">
        <v>899.88524999999993</v>
      </c>
      <c r="J3670" s="15">
        <f>мпф1[[#This Row],[цена]]*мпф1[[#This Row],[объем]]</f>
        <v>66951.462599999999</v>
      </c>
      <c r="K3670" s="15"/>
      <c r="L3670" t="s">
        <v>187</v>
      </c>
    </row>
    <row r="3671" spans="1:12" x14ac:dyDescent="0.35">
      <c r="A3671" t="s">
        <v>161</v>
      </c>
      <c r="B3671" t="s">
        <v>190</v>
      </c>
      <c r="C3671" t="s">
        <v>25</v>
      </c>
      <c r="D3671">
        <v>744</v>
      </c>
      <c r="E3671" t="s">
        <v>92</v>
      </c>
      <c r="F3671" s="26">
        <v>554.4</v>
      </c>
      <c r="G3671" t="str">
        <f>VLOOKUP(мпф1[[#This Row],[артикул]],[1]!Таблица213[[code]:[упаковка]],4,FALSE)</f>
        <v>ОХЛ</v>
      </c>
      <c r="H3671" t="str">
        <f>VLOOKUP(мпф1[[#This Row],[артикул]],[1]!Таблица213[[code]:[упаковка]],5,FALSE)</f>
        <v>шея</v>
      </c>
      <c r="I3671" s="7">
        <v>297.71598214285711</v>
      </c>
      <c r="J3671" s="15">
        <f>мпф1[[#This Row],[цена]]*мпф1[[#This Row],[объем]]</f>
        <v>165053.74049999999</v>
      </c>
      <c r="K3671" s="15"/>
      <c r="L3671" t="s">
        <v>187</v>
      </c>
    </row>
    <row r="3672" spans="1:12" x14ac:dyDescent="0.35">
      <c r="A3672" t="s">
        <v>161</v>
      </c>
      <c r="B3672" t="s">
        <v>190</v>
      </c>
      <c r="C3672" t="s">
        <v>25</v>
      </c>
      <c r="D3672">
        <v>781</v>
      </c>
      <c r="E3672" t="s">
        <v>221</v>
      </c>
      <c r="F3672" s="26">
        <v>79.800000000000011</v>
      </c>
      <c r="G3672" t="str">
        <f>VLOOKUP(мпф1[[#This Row],[артикул]],[1]!Таблица213[[code]:[упаковка]],4,FALSE)</f>
        <v>ОХЛ</v>
      </c>
      <c r="H3672" t="str">
        <f>VLOOKUP(мпф1[[#This Row],[артикул]],[1]!Таблица213[[code]:[упаковка]],5,FALSE)</f>
        <v>спинка</v>
      </c>
      <c r="I3672" s="7">
        <v>386.02928571428566</v>
      </c>
      <c r="J3672" s="15">
        <f>мпф1[[#This Row],[цена]]*мпф1[[#This Row],[объем]]</f>
        <v>30805.136999999999</v>
      </c>
      <c r="K3672" s="15"/>
      <c r="L3672" t="s">
        <v>187</v>
      </c>
    </row>
    <row r="3673" spans="1:12" x14ac:dyDescent="0.35">
      <c r="A3673" t="s">
        <v>161</v>
      </c>
      <c r="B3673" t="s">
        <v>190</v>
      </c>
      <c r="C3673" t="s">
        <v>25</v>
      </c>
      <c r="D3673">
        <v>952</v>
      </c>
      <c r="E3673" t="s">
        <v>86</v>
      </c>
      <c r="F3673" s="26">
        <v>200.00000000000003</v>
      </c>
      <c r="G3673" t="str">
        <f>VLOOKUP(мпф1[[#This Row],[артикул]],[1]!Таблица213[[code]:[упаковка]],4,FALSE)</f>
        <v>ОХЛ</v>
      </c>
      <c r="H3673" t="str">
        <f>VLOOKUP(мпф1[[#This Row],[артикул]],[1]!Таблица213[[code]:[упаковка]],5,FALSE)</f>
        <v>голень</v>
      </c>
      <c r="I3673" s="7">
        <v>930.02102678571418</v>
      </c>
      <c r="J3673" s="15">
        <f>мпф1[[#This Row],[цена]]*мпф1[[#This Row],[объем]]</f>
        <v>186004.20535714287</v>
      </c>
      <c r="K3673" s="15"/>
      <c r="L3673" t="s">
        <v>187</v>
      </c>
    </row>
    <row r="3674" spans="1:12" x14ac:dyDescent="0.35">
      <c r="A3674" t="s">
        <v>161</v>
      </c>
      <c r="B3674" t="s">
        <v>190</v>
      </c>
      <c r="C3674" t="s">
        <v>25</v>
      </c>
      <c r="D3674">
        <v>953</v>
      </c>
      <c r="E3674" t="s">
        <v>87</v>
      </c>
      <c r="F3674" s="26">
        <v>149.43396226415092</v>
      </c>
      <c r="G3674" t="str">
        <f>VLOOKUP(мпф1[[#This Row],[артикул]],[1]!Таблица213[[code]:[упаковка]],4,FALSE)</f>
        <v>ОХЛ</v>
      </c>
      <c r="H3674" t="str">
        <f>VLOOKUP(мпф1[[#This Row],[артикул]],[1]!Таблица213[[code]:[упаковка]],5,FALSE)</f>
        <v>бедро</v>
      </c>
      <c r="I3674" s="7">
        <v>953.23741071428572</v>
      </c>
      <c r="J3674" s="15">
        <f>мпф1[[#This Row],[цена]]*мпф1[[#This Row],[объем]]</f>
        <v>142446.04326145552</v>
      </c>
      <c r="K3674" s="15"/>
      <c r="L3674" t="s">
        <v>187</v>
      </c>
    </row>
    <row r="3675" spans="1:12" x14ac:dyDescent="0.35">
      <c r="A3675" t="s">
        <v>161</v>
      </c>
      <c r="B3675" t="s">
        <v>190</v>
      </c>
      <c r="C3675" t="s">
        <v>25</v>
      </c>
      <c r="D3675">
        <v>958</v>
      </c>
      <c r="E3675" t="s">
        <v>58</v>
      </c>
      <c r="F3675" s="26">
        <v>182.25</v>
      </c>
      <c r="G3675" t="str">
        <f>VLOOKUP(мпф1[[#This Row],[артикул]],[1]!Таблица213[[code]:[упаковка]],4,FALSE)</f>
        <v>ОХЛ</v>
      </c>
      <c r="H3675" t="str">
        <f>VLOOKUP(мпф1[[#This Row],[артикул]],[1]!Таблица213[[code]:[упаковка]],5,FALSE)</f>
        <v>табак</v>
      </c>
      <c r="I3675" s="7">
        <v>799.37196428571428</v>
      </c>
      <c r="J3675" s="15">
        <f>мпф1[[#This Row],[цена]]*мпф1[[#This Row],[объем]]</f>
        <v>145685.54049107144</v>
      </c>
      <c r="K3675" s="15"/>
      <c r="L3675" t="s">
        <v>187</v>
      </c>
    </row>
    <row r="3676" spans="1:12" x14ac:dyDescent="0.35">
      <c r="A3676" t="s">
        <v>161</v>
      </c>
      <c r="B3676" t="s">
        <v>190</v>
      </c>
      <c r="C3676" t="s">
        <v>25</v>
      </c>
      <c r="D3676">
        <v>959</v>
      </c>
      <c r="E3676" t="s">
        <v>85</v>
      </c>
      <c r="F3676" s="26">
        <v>106.66666666666667</v>
      </c>
      <c r="G3676" t="str">
        <f>VLOOKUP(мпф1[[#This Row],[артикул]],[1]!Таблица213[[code]:[упаковка]],4,FALSE)</f>
        <v>ОХЛ</v>
      </c>
      <c r="H3676" t="str">
        <f>VLOOKUP(мпф1[[#This Row],[артикул]],[1]!Таблица213[[code]:[упаковка]],5,FALSE)</f>
        <v>табак</v>
      </c>
      <c r="I3676" s="7">
        <v>722.43924107142857</v>
      </c>
      <c r="J3676" s="15">
        <f>мпф1[[#This Row],[цена]]*мпф1[[#This Row],[объем]]</f>
        <v>77060.185714285719</v>
      </c>
      <c r="K3676" s="15"/>
      <c r="L3676" t="s">
        <v>187</v>
      </c>
    </row>
    <row r="3677" spans="1:12" x14ac:dyDescent="0.35">
      <c r="A3677" t="s">
        <v>161</v>
      </c>
      <c r="B3677" t="s">
        <v>190</v>
      </c>
      <c r="C3677" t="s">
        <v>25</v>
      </c>
      <c r="D3677">
        <v>961</v>
      </c>
      <c r="E3677" t="s">
        <v>89</v>
      </c>
      <c r="F3677" s="26">
        <v>25.263157894736842</v>
      </c>
      <c r="G3677" t="str">
        <f>VLOOKUP(мпф1[[#This Row],[артикул]],[1]!Таблица213[[code]:[упаковка]],4,FALSE)</f>
        <v>ОХЛ</v>
      </c>
      <c r="H3677" t="str">
        <f>VLOOKUP(мпф1[[#This Row],[артикул]],[1]!Таблица213[[code]:[упаковка]],5,FALSE)</f>
        <v>табак</v>
      </c>
      <c r="I3677" s="7">
        <v>777.06602678571426</v>
      </c>
      <c r="J3677" s="15">
        <f>мпф1[[#This Row],[цена]]*мпф1[[#This Row],[объем]]</f>
        <v>19631.141729323306</v>
      </c>
      <c r="K3677" s="15"/>
      <c r="L3677" t="s">
        <v>187</v>
      </c>
    </row>
    <row r="3678" spans="1:12" x14ac:dyDescent="0.35">
      <c r="A3678" t="s">
        <v>161</v>
      </c>
      <c r="B3678" t="s">
        <v>190</v>
      </c>
      <c r="C3678" t="s">
        <v>25</v>
      </c>
      <c r="D3678">
        <v>1066</v>
      </c>
      <c r="E3678" t="s">
        <v>63</v>
      </c>
      <c r="F3678" s="26">
        <v>53.333333333333336</v>
      </c>
      <c r="G3678" t="str">
        <f>VLOOKUP(мпф1[[#This Row],[артикул]],[1]!Таблица213[[code]:[упаковка]],4,FALSE)</f>
        <v>ОХЛ</v>
      </c>
      <c r="H3678" t="str">
        <f>VLOOKUP(мпф1[[#This Row],[артикул]],[1]!Таблица213[[code]:[упаковка]],5,FALSE)</f>
        <v>бедро</v>
      </c>
      <c r="I3678" s="7">
        <v>884.0434821428571</v>
      </c>
      <c r="J3678" s="15">
        <f>мпф1[[#This Row],[цена]]*мпф1[[#This Row],[объем]]</f>
        <v>47148.985714285714</v>
      </c>
      <c r="K3678" s="15"/>
      <c r="L3678" t="s">
        <v>187</v>
      </c>
    </row>
    <row r="3679" spans="1:12" x14ac:dyDescent="0.35">
      <c r="A3679" t="s">
        <v>161</v>
      </c>
      <c r="B3679" t="s">
        <v>196</v>
      </c>
      <c r="C3679" t="s">
        <v>69</v>
      </c>
      <c r="D3679">
        <v>29</v>
      </c>
      <c r="E3679" t="s">
        <v>79</v>
      </c>
      <c r="F3679" s="26">
        <v>35.400000000000006</v>
      </c>
      <c r="G3679" t="str">
        <f>VLOOKUP(мпф1[[#This Row],[артикул]],[1]!Таблица213[[code]:[упаковка]],4,FALSE)</f>
        <v>ОХЛ</v>
      </c>
      <c r="H3679" t="str">
        <f>VLOOKUP(мпф1[[#This Row],[артикул]],[1]!Таблица213[[code]:[упаковка]],5,FALSE)</f>
        <v>табак</v>
      </c>
      <c r="I3679" s="7">
        <v>747.80357142857133</v>
      </c>
      <c r="J3679" s="15">
        <f>мпф1[[#This Row],[цена]]*мпф1[[#This Row],[объем]]</f>
        <v>26472.24642857143</v>
      </c>
      <c r="K3679" s="15"/>
      <c r="L3679" t="s">
        <v>187</v>
      </c>
    </row>
    <row r="3680" spans="1:12" x14ac:dyDescent="0.35">
      <c r="A3680" t="s">
        <v>161</v>
      </c>
      <c r="B3680" t="s">
        <v>196</v>
      </c>
      <c r="C3680" t="s">
        <v>69</v>
      </c>
      <c r="D3680">
        <v>30</v>
      </c>
      <c r="E3680" t="s">
        <v>80</v>
      </c>
      <c r="F3680" s="26">
        <v>47.2</v>
      </c>
      <c r="G3680" t="str">
        <f>VLOOKUP(мпф1[[#This Row],[артикул]],[1]!Таблица213[[code]:[упаковка]],4,FALSE)</f>
        <v>ОХЛ</v>
      </c>
      <c r="H3680" t="str">
        <f>VLOOKUP(мпф1[[#This Row],[артикул]],[1]!Таблица213[[code]:[упаковка]],5,FALSE)</f>
        <v>рагу</v>
      </c>
      <c r="I3680" s="7">
        <v>739.28249999999991</v>
      </c>
      <c r="J3680" s="15">
        <f>мпф1[[#This Row],[цена]]*мпф1[[#This Row],[объем]]</f>
        <v>34894.133999999998</v>
      </c>
      <c r="K3680" s="15"/>
      <c r="L3680" t="s">
        <v>187</v>
      </c>
    </row>
    <row r="3681" spans="1:12" x14ac:dyDescent="0.35">
      <c r="A3681" t="s">
        <v>161</v>
      </c>
      <c r="B3681" t="s">
        <v>196</v>
      </c>
      <c r="C3681" t="s">
        <v>69</v>
      </c>
      <c r="D3681">
        <v>204</v>
      </c>
      <c r="E3681" t="s">
        <v>84</v>
      </c>
      <c r="F3681" s="26">
        <v>13.584905660377357</v>
      </c>
      <c r="G3681" t="str">
        <f>VLOOKUP(мпф1[[#This Row],[артикул]],[1]!Таблица213[[code]:[упаковка]],4,FALSE)</f>
        <v>ОХЛ</v>
      </c>
      <c r="H3681" t="str">
        <f>VLOOKUP(мпф1[[#This Row],[артикул]],[1]!Таблица213[[code]:[упаковка]],5,FALSE)</f>
        <v>крыло</v>
      </c>
      <c r="I3681" s="7">
        <v>884.0434821428571</v>
      </c>
      <c r="J3681" s="15">
        <f>мпф1[[#This Row],[цена]]*мпф1[[#This Row],[объем]]</f>
        <v>12009.647304582209</v>
      </c>
      <c r="K3681" s="15"/>
      <c r="L3681" t="s">
        <v>187</v>
      </c>
    </row>
    <row r="3682" spans="1:12" x14ac:dyDescent="0.35">
      <c r="A3682" t="s">
        <v>161</v>
      </c>
      <c r="B3682" t="s">
        <v>196</v>
      </c>
      <c r="C3682" t="s">
        <v>69</v>
      </c>
      <c r="D3682">
        <v>205</v>
      </c>
      <c r="E3682" t="s">
        <v>88</v>
      </c>
      <c r="F3682" s="26">
        <v>27.857142857142861</v>
      </c>
      <c r="G3682" t="str">
        <f>VLOOKUP(мпф1[[#This Row],[артикул]],[1]!Таблица213[[code]:[упаковка]],4,FALSE)</f>
        <v>ОХЛ</v>
      </c>
      <c r="H3682" t="str">
        <f>VLOOKUP(мпф1[[#This Row],[артикул]],[1]!Таблица213[[code]:[упаковка]],5,FALSE)</f>
        <v>рагу</v>
      </c>
      <c r="I3682" s="7">
        <v>635.49160714285711</v>
      </c>
      <c r="J3682" s="15">
        <f>мпф1[[#This Row],[цена]]*мпф1[[#This Row],[объем]]</f>
        <v>17702.980484693879</v>
      </c>
      <c r="K3682" s="15"/>
      <c r="L3682" t="s">
        <v>187</v>
      </c>
    </row>
    <row r="3683" spans="1:12" x14ac:dyDescent="0.35">
      <c r="A3683" t="s">
        <v>161</v>
      </c>
      <c r="B3683" t="s">
        <v>196</v>
      </c>
      <c r="C3683" t="s">
        <v>69</v>
      </c>
      <c r="D3683">
        <v>701</v>
      </c>
      <c r="E3683" t="s">
        <v>26</v>
      </c>
      <c r="F3683" s="26">
        <v>18</v>
      </c>
      <c r="G3683" t="str">
        <f>VLOOKUP(мпф1[[#This Row],[артикул]],[1]!Таблица213[[code]:[упаковка]],4,FALSE)</f>
        <v>ОХЛ</v>
      </c>
      <c r="H3683" t="str">
        <f>VLOOKUP(мпф1[[#This Row],[артикул]],[1]!Таблица213[[code]:[упаковка]],5,FALSE)</f>
        <v>тушка</v>
      </c>
      <c r="I3683" s="7">
        <v>827.59580357142841</v>
      </c>
      <c r="J3683" s="15">
        <f>мпф1[[#This Row],[цена]]*мпф1[[#This Row],[объем]]</f>
        <v>14896.724464285711</v>
      </c>
      <c r="K3683" s="15"/>
      <c r="L3683" t="s">
        <v>187</v>
      </c>
    </row>
    <row r="3684" spans="1:12" x14ac:dyDescent="0.35">
      <c r="A3684" t="s">
        <v>161</v>
      </c>
      <c r="B3684" t="s">
        <v>196</v>
      </c>
      <c r="C3684" t="s">
        <v>69</v>
      </c>
      <c r="D3684">
        <v>702</v>
      </c>
      <c r="E3684" t="s">
        <v>72</v>
      </c>
      <c r="F3684" s="26">
        <v>33.900000000000006</v>
      </c>
      <c r="G3684" t="str">
        <f>VLOOKUP(мпф1[[#This Row],[артикул]],[1]!Таблица213[[code]:[упаковка]],4,FALSE)</f>
        <v>ОХЛ</v>
      </c>
      <c r="H3684" t="str">
        <f>VLOOKUP(мпф1[[#This Row],[артикул]],[1]!Таблица213[[code]:[упаковка]],5,FALSE)</f>
        <v>тушка</v>
      </c>
      <c r="I3684" s="7">
        <v>811.20776785714281</v>
      </c>
      <c r="J3684" s="15">
        <f>мпф1[[#This Row],[цена]]*мпф1[[#This Row],[объем]]</f>
        <v>27499.943330357146</v>
      </c>
      <c r="K3684" s="15"/>
      <c r="L3684" t="s">
        <v>187</v>
      </c>
    </row>
    <row r="3685" spans="1:12" x14ac:dyDescent="0.35">
      <c r="A3685" t="s">
        <v>161</v>
      </c>
      <c r="B3685" t="s">
        <v>196</v>
      </c>
      <c r="C3685" t="s">
        <v>69</v>
      </c>
      <c r="D3685">
        <v>710</v>
      </c>
      <c r="E3685" t="s">
        <v>28</v>
      </c>
      <c r="F3685" s="26">
        <v>21.87</v>
      </c>
      <c r="G3685" t="str">
        <f>VLOOKUP(мпф1[[#This Row],[артикул]],[1]!Таблица213[[code]:[упаковка]],4,FALSE)</f>
        <v>ОХЛ</v>
      </c>
      <c r="H3685" t="str">
        <f>VLOOKUP(мпф1[[#This Row],[артикул]],[1]!Таблица213[[code]:[упаковка]],5,FALSE)</f>
        <v>бедро</v>
      </c>
      <c r="I3685" s="7">
        <v>884.0434821428571</v>
      </c>
      <c r="J3685" s="15">
        <f>мпф1[[#This Row],[цена]]*мпф1[[#This Row],[объем]]</f>
        <v>19334.030954464284</v>
      </c>
      <c r="K3685" s="15"/>
      <c r="L3685" t="s">
        <v>187</v>
      </c>
    </row>
    <row r="3686" spans="1:12" x14ac:dyDescent="0.35">
      <c r="A3686" t="s">
        <v>161</v>
      </c>
      <c r="B3686" t="s">
        <v>196</v>
      </c>
      <c r="C3686" t="s">
        <v>69</v>
      </c>
      <c r="D3686">
        <v>711</v>
      </c>
      <c r="E3686" t="s">
        <v>73</v>
      </c>
      <c r="F3686" s="26">
        <v>26.16</v>
      </c>
      <c r="G3686" t="str">
        <f>VLOOKUP(мпф1[[#This Row],[артикул]],[1]!Таблица213[[code]:[упаковка]],4,FALSE)</f>
        <v>ОХЛ</v>
      </c>
      <c r="H3686" t="str">
        <f>VLOOKUP(мпф1[[#This Row],[артикул]],[1]!Таблица213[[code]:[упаковка]],5,FALSE)</f>
        <v>бедро</v>
      </c>
      <c r="I3686" s="7">
        <v>867.65544642857139</v>
      </c>
      <c r="J3686" s="15">
        <f>мпф1[[#This Row],[цена]]*мпф1[[#This Row],[объем]]</f>
        <v>22697.866478571428</v>
      </c>
      <c r="K3686" s="15"/>
      <c r="L3686" t="s">
        <v>187</v>
      </c>
    </row>
    <row r="3687" spans="1:12" x14ac:dyDescent="0.35">
      <c r="A3687" t="s">
        <v>161</v>
      </c>
      <c r="B3687" t="s">
        <v>196</v>
      </c>
      <c r="C3687" t="s">
        <v>69</v>
      </c>
      <c r="D3687">
        <v>712</v>
      </c>
      <c r="E3687" t="s">
        <v>30</v>
      </c>
      <c r="F3687" s="26">
        <v>20.026</v>
      </c>
      <c r="G3687" t="str">
        <f>VLOOKUP(мпф1[[#This Row],[артикул]],[1]!Таблица213[[code]:[упаковка]],4,FALSE)</f>
        <v>ОХЛ</v>
      </c>
      <c r="H3687" t="str">
        <f>VLOOKUP(мпф1[[#This Row],[артикул]],[1]!Таблица213[[code]:[упаковка]],5,FALSE)</f>
        <v>голень</v>
      </c>
      <c r="I3687" s="7">
        <v>915.90910714285712</v>
      </c>
      <c r="J3687" s="15">
        <f>мпф1[[#This Row],[цена]]*мпф1[[#This Row],[объем]]</f>
        <v>18341.995779642857</v>
      </c>
      <c r="K3687" s="15"/>
      <c r="L3687" t="s">
        <v>187</v>
      </c>
    </row>
    <row r="3688" spans="1:12" x14ac:dyDescent="0.35">
      <c r="A3688" t="s">
        <v>161</v>
      </c>
      <c r="B3688" t="s">
        <v>196</v>
      </c>
      <c r="C3688" t="s">
        <v>69</v>
      </c>
      <c r="D3688">
        <v>713</v>
      </c>
      <c r="E3688" t="s">
        <v>74</v>
      </c>
      <c r="F3688" s="26">
        <v>25.96</v>
      </c>
      <c r="G3688" t="str">
        <f>VLOOKUP(мпф1[[#This Row],[артикул]],[1]!Таблица213[[code]:[упаковка]],4,FALSE)</f>
        <v>ОХЛ</v>
      </c>
      <c r="H3688" t="str">
        <f>VLOOKUP(мпф1[[#This Row],[артикул]],[1]!Таблица213[[code]:[упаковка]],5,FALSE)</f>
        <v>голень</v>
      </c>
      <c r="I3688" s="7">
        <v>899.88524999999993</v>
      </c>
      <c r="J3688" s="15">
        <f>мпф1[[#This Row],[цена]]*мпф1[[#This Row],[объем]]</f>
        <v>23361.021089999998</v>
      </c>
      <c r="K3688" s="15"/>
      <c r="L3688" t="s">
        <v>187</v>
      </c>
    </row>
    <row r="3689" spans="1:12" x14ac:dyDescent="0.35">
      <c r="A3689" t="s">
        <v>161</v>
      </c>
      <c r="B3689" t="s">
        <v>196</v>
      </c>
      <c r="C3689" t="s">
        <v>69</v>
      </c>
      <c r="D3689">
        <v>714</v>
      </c>
      <c r="E3689" t="s">
        <v>32</v>
      </c>
      <c r="F3689" s="26">
        <v>20.518000000000001</v>
      </c>
      <c r="G3689" t="str">
        <f>VLOOKUP(мпф1[[#This Row],[артикул]],[1]!Таблица213[[code]:[упаковка]],4,FALSE)</f>
        <v>ОХЛ</v>
      </c>
      <c r="H3689" t="str">
        <f>VLOOKUP(мпф1[[#This Row],[артикул]],[1]!Таблица213[[code]:[упаковка]],5,FALSE)</f>
        <v>крыло</v>
      </c>
      <c r="I3689" s="7">
        <v>915.90910714285712</v>
      </c>
      <c r="J3689" s="15">
        <f>мпф1[[#This Row],[цена]]*мпф1[[#This Row],[объем]]</f>
        <v>18792.623060357142</v>
      </c>
      <c r="K3689" s="15"/>
      <c r="L3689" t="s">
        <v>187</v>
      </c>
    </row>
    <row r="3690" spans="1:12" x14ac:dyDescent="0.35">
      <c r="A3690" t="s">
        <v>161</v>
      </c>
      <c r="B3690" t="s">
        <v>196</v>
      </c>
      <c r="C3690" t="s">
        <v>69</v>
      </c>
      <c r="D3690">
        <v>715</v>
      </c>
      <c r="E3690" t="s">
        <v>75</v>
      </c>
      <c r="F3690" s="26">
        <v>52.88</v>
      </c>
      <c r="G3690" t="str">
        <f>VLOOKUP(мпф1[[#This Row],[артикул]],[1]!Таблица213[[code]:[упаковка]],4,FALSE)</f>
        <v>ОХЛ</v>
      </c>
      <c r="H3690" t="str">
        <f>VLOOKUP(мпф1[[#This Row],[артикул]],[1]!Таблица213[[code]:[упаковка]],5,FALSE)</f>
        <v>крыло</v>
      </c>
      <c r="I3690" s="7">
        <v>899.88524999999993</v>
      </c>
      <c r="J3690" s="15">
        <f>мпф1[[#This Row],[цена]]*мпф1[[#This Row],[объем]]</f>
        <v>47585.93202</v>
      </c>
      <c r="K3690" s="15"/>
      <c r="L3690" t="s">
        <v>187</v>
      </c>
    </row>
    <row r="3691" spans="1:12" x14ac:dyDescent="0.35">
      <c r="A3691" t="s">
        <v>161</v>
      </c>
      <c r="B3691" t="s">
        <v>196</v>
      </c>
      <c r="C3691" t="s">
        <v>69</v>
      </c>
      <c r="D3691">
        <v>716</v>
      </c>
      <c r="E3691" t="s">
        <v>34</v>
      </c>
      <c r="F3691" s="26">
        <v>17.399999999999999</v>
      </c>
      <c r="G3691" t="str">
        <f>VLOOKUP(мпф1[[#This Row],[артикул]],[1]!Таблица213[[code]:[упаковка]],4,FALSE)</f>
        <v>ОХЛ</v>
      </c>
      <c r="H3691" t="str">
        <f>VLOOKUP(мпф1[[#This Row],[артикул]],[1]!Таблица213[[code]:[упаковка]],5,FALSE)</f>
        <v>четвертина</v>
      </c>
      <c r="I3691" s="7">
        <v>835.5847500000001</v>
      </c>
      <c r="J3691" s="15">
        <f>мпф1[[#This Row],[цена]]*мпф1[[#This Row],[объем]]</f>
        <v>14539.174650000001</v>
      </c>
      <c r="K3691" s="15"/>
      <c r="L3691" t="s">
        <v>187</v>
      </c>
    </row>
    <row r="3692" spans="1:12" x14ac:dyDescent="0.35">
      <c r="A3692" t="s">
        <v>161</v>
      </c>
      <c r="B3692" t="s">
        <v>196</v>
      </c>
      <c r="C3692" t="s">
        <v>69</v>
      </c>
      <c r="D3692">
        <v>717</v>
      </c>
      <c r="E3692" t="s">
        <v>76</v>
      </c>
      <c r="F3692" s="26">
        <v>63</v>
      </c>
      <c r="G3692" t="str">
        <f>VLOOKUP(мпф1[[#This Row],[артикул]],[1]!Таблица213[[code]:[упаковка]],4,FALSE)</f>
        <v>ОХЛ</v>
      </c>
      <c r="H3692" t="str">
        <f>VLOOKUP(мпф1[[#This Row],[артикул]],[1]!Таблица213[[code]:[упаковка]],5,FALSE)</f>
        <v>четвертина</v>
      </c>
      <c r="I3692" s="7">
        <v>819.40178571428567</v>
      </c>
      <c r="J3692" s="15">
        <f>мпф1[[#This Row],[цена]]*мпф1[[#This Row],[объем]]</f>
        <v>51622.3125</v>
      </c>
      <c r="K3692" s="15"/>
      <c r="L3692" t="s">
        <v>187</v>
      </c>
    </row>
    <row r="3693" spans="1:12" x14ac:dyDescent="0.35">
      <c r="A3693" t="s">
        <v>161</v>
      </c>
      <c r="B3693" t="s">
        <v>196</v>
      </c>
      <c r="C3693" t="s">
        <v>69</v>
      </c>
      <c r="D3693">
        <v>718</v>
      </c>
      <c r="E3693" t="s">
        <v>36</v>
      </c>
      <c r="F3693" s="26">
        <v>54.1</v>
      </c>
      <c r="G3693" t="str">
        <f>VLOOKUP(мпф1[[#This Row],[артикул]],[1]!Таблица213[[code]:[упаковка]],4,FALSE)</f>
        <v>ОХЛ</v>
      </c>
      <c r="H3693" t="str">
        <f>VLOOKUP(мпф1[[#This Row],[артикул]],[1]!Таблица213[[code]:[упаковка]],5,FALSE)</f>
        <v>филе</v>
      </c>
      <c r="I3693" s="7">
        <v>1157.1774107142855</v>
      </c>
      <c r="J3693" s="15">
        <f>мпф1[[#This Row],[цена]]*мпф1[[#This Row],[объем]]</f>
        <v>62603.29791964285</v>
      </c>
      <c r="K3693" s="15"/>
      <c r="L3693" t="s">
        <v>187</v>
      </c>
    </row>
    <row r="3694" spans="1:12" x14ac:dyDescent="0.35">
      <c r="A3694" t="s">
        <v>161</v>
      </c>
      <c r="B3694" t="s">
        <v>196</v>
      </c>
      <c r="C3694" t="s">
        <v>69</v>
      </c>
      <c r="D3694">
        <v>719</v>
      </c>
      <c r="E3694" t="s">
        <v>77</v>
      </c>
      <c r="F3694" s="26">
        <v>54</v>
      </c>
      <c r="G3694" t="str">
        <f>VLOOKUP(мпф1[[#This Row],[артикул]],[1]!Таблица213[[code]:[упаковка]],4,FALSE)</f>
        <v>ОХЛ</v>
      </c>
      <c r="H3694" t="str">
        <f>VLOOKUP(мпф1[[#This Row],[артикул]],[1]!Таблица213[[code]:[упаковка]],5,FALSE)</f>
        <v>филе</v>
      </c>
      <c r="I3694" s="7">
        <v>1140.7893750000001</v>
      </c>
      <c r="J3694" s="15">
        <f>мпф1[[#This Row],[цена]]*мпф1[[#This Row],[объем]]</f>
        <v>61602.626250000001</v>
      </c>
      <c r="K3694" s="15"/>
      <c r="L3694" t="s">
        <v>187</v>
      </c>
    </row>
    <row r="3695" spans="1:12" x14ac:dyDescent="0.35">
      <c r="A3695" t="s">
        <v>161</v>
      </c>
      <c r="B3695" t="s">
        <v>196</v>
      </c>
      <c r="C3695" t="s">
        <v>69</v>
      </c>
      <c r="D3695">
        <v>725</v>
      </c>
      <c r="E3695" t="s">
        <v>78</v>
      </c>
      <c r="F3695" s="26">
        <v>13.548999999999999</v>
      </c>
      <c r="G3695" t="str">
        <f>VLOOKUP(мпф1[[#This Row],[артикул]],[1]!Таблица213[[code]:[упаковка]],4,FALSE)</f>
        <v>ОХЛ</v>
      </c>
      <c r="H3695" t="str">
        <f>VLOOKUP(мпф1[[#This Row],[артикул]],[1]!Таблица213[[code]:[упаковка]],5,FALSE)</f>
        <v>грудка</v>
      </c>
      <c r="I3695" s="7">
        <v>884.0434821428571</v>
      </c>
      <c r="J3695" s="15">
        <f>мпф1[[#This Row],[цена]]*мпф1[[#This Row],[объем]]</f>
        <v>11977.90513955357</v>
      </c>
      <c r="K3695" s="15"/>
      <c r="L3695" t="s">
        <v>187</v>
      </c>
    </row>
    <row r="3696" spans="1:12" x14ac:dyDescent="0.35">
      <c r="A3696" t="s">
        <v>161</v>
      </c>
      <c r="B3696" t="s">
        <v>196</v>
      </c>
      <c r="C3696" t="s">
        <v>69</v>
      </c>
      <c r="D3696">
        <v>727</v>
      </c>
      <c r="E3696" t="s">
        <v>38</v>
      </c>
      <c r="F3696" s="26">
        <v>18.611999999999998</v>
      </c>
      <c r="G3696" t="str">
        <f>VLOOKUP(мпф1[[#This Row],[артикул]],[1]!Таблица213[[code]:[упаковка]],4,FALSE)</f>
        <v>ОХЛ</v>
      </c>
      <c r="H3696" t="str">
        <f>VLOOKUP(мпф1[[#This Row],[артикул]],[1]!Таблица213[[code]:[упаковка]],5,FALSE)</f>
        <v>грудка</v>
      </c>
      <c r="I3696" s="7">
        <v>899.79420535714269</v>
      </c>
      <c r="J3696" s="15">
        <f>мпф1[[#This Row],[цена]]*мпф1[[#This Row],[объем]]</f>
        <v>16746.969750107139</v>
      </c>
      <c r="K3696" s="15"/>
      <c r="L3696" t="s">
        <v>187</v>
      </c>
    </row>
    <row r="3697" spans="1:12" x14ac:dyDescent="0.35">
      <c r="A3697" t="s">
        <v>161</v>
      </c>
      <c r="B3697" t="s">
        <v>196</v>
      </c>
      <c r="C3697" t="s">
        <v>69</v>
      </c>
      <c r="D3697">
        <v>730</v>
      </c>
      <c r="E3697" t="s">
        <v>45</v>
      </c>
      <c r="F3697" s="26">
        <v>58.100000000000009</v>
      </c>
      <c r="G3697" t="str">
        <f>VLOOKUP(мпф1[[#This Row],[артикул]],[1]!Таблица213[[code]:[упаковка]],4,FALSE)</f>
        <v>ОХЛ</v>
      </c>
      <c r="H3697" t="str">
        <f>VLOOKUP(мпф1[[#This Row],[артикул]],[1]!Таблица213[[code]:[упаковка]],5,FALSE)</f>
        <v>желудки</v>
      </c>
      <c r="I3697" s="7">
        <v>570.84991071428567</v>
      </c>
      <c r="J3697" s="15">
        <f>мпф1[[#This Row],[цена]]*мпф1[[#This Row],[объем]]</f>
        <v>33166.379812500003</v>
      </c>
      <c r="K3697" s="15"/>
      <c r="L3697" t="s">
        <v>187</v>
      </c>
    </row>
    <row r="3698" spans="1:12" x14ac:dyDescent="0.35">
      <c r="A3698" t="s">
        <v>161</v>
      </c>
      <c r="B3698" t="s">
        <v>196</v>
      </c>
      <c r="C3698" t="s">
        <v>69</v>
      </c>
      <c r="D3698">
        <v>731</v>
      </c>
      <c r="E3698" t="s">
        <v>81</v>
      </c>
      <c r="F3698" s="26">
        <v>49.062947581666243</v>
      </c>
      <c r="G3698" t="str">
        <f>VLOOKUP(мпф1[[#This Row],[артикул]],[1]!Таблица213[[code]:[упаковка]],4,FALSE)</f>
        <v>ОХЛ</v>
      </c>
      <c r="H3698" t="str">
        <f>VLOOKUP(мпф1[[#This Row],[артикул]],[1]!Таблица213[[code]:[упаковка]],5,FALSE)</f>
        <v>желудки</v>
      </c>
      <c r="I3698" s="7">
        <v>554.21605446428566</v>
      </c>
      <c r="J3698" s="15">
        <f>мпф1[[#This Row],[цена]]*мпф1[[#This Row],[объем]]</f>
        <v>27191.473229099131</v>
      </c>
      <c r="K3698" s="15"/>
      <c r="L3698" t="s">
        <v>187</v>
      </c>
    </row>
    <row r="3699" spans="1:12" x14ac:dyDescent="0.35">
      <c r="A3699" t="s">
        <v>161</v>
      </c>
      <c r="B3699" t="s">
        <v>196</v>
      </c>
      <c r="C3699" t="s">
        <v>69</v>
      </c>
      <c r="D3699">
        <v>732</v>
      </c>
      <c r="E3699" t="s">
        <v>47</v>
      </c>
      <c r="F3699" s="26">
        <v>46.8</v>
      </c>
      <c r="G3699" t="str">
        <f>VLOOKUP(мпф1[[#This Row],[артикул]],[1]!Таблица213[[code]:[упаковка]],4,FALSE)</f>
        <v>ОХЛ</v>
      </c>
      <c r="H3699" t="str">
        <f>VLOOKUP(мпф1[[#This Row],[артикул]],[1]!Таблица213[[code]:[упаковка]],5,FALSE)</f>
        <v>печень</v>
      </c>
      <c r="I3699" s="7">
        <v>538.07383928571426</v>
      </c>
      <c r="J3699" s="15">
        <f>мпф1[[#This Row],[цена]]*мпф1[[#This Row],[объем]]</f>
        <v>25181.855678571425</v>
      </c>
      <c r="K3699" s="15"/>
      <c r="L3699" t="s">
        <v>187</v>
      </c>
    </row>
    <row r="3700" spans="1:12" x14ac:dyDescent="0.35">
      <c r="A3700" t="s">
        <v>161</v>
      </c>
      <c r="B3700" t="s">
        <v>196</v>
      </c>
      <c r="C3700" t="s">
        <v>69</v>
      </c>
      <c r="D3700">
        <v>733</v>
      </c>
      <c r="E3700" t="s">
        <v>82</v>
      </c>
      <c r="F3700" s="26">
        <v>25.2</v>
      </c>
      <c r="G3700" t="str">
        <f>VLOOKUP(мпф1[[#This Row],[артикул]],[1]!Таблица213[[code]:[упаковка]],4,FALSE)</f>
        <v>ОХЛ</v>
      </c>
      <c r="H3700" t="str">
        <f>VLOOKUP(мпф1[[#This Row],[артикул]],[1]!Таблица213[[code]:[упаковка]],5,FALSE)</f>
        <v>печень</v>
      </c>
      <c r="I3700" s="7">
        <v>522.04998214285706</v>
      </c>
      <c r="J3700" s="15">
        <f>мпф1[[#This Row],[цена]]*мпф1[[#This Row],[объем]]</f>
        <v>13155.659549999997</v>
      </c>
      <c r="K3700" s="15"/>
      <c r="L3700" t="s">
        <v>187</v>
      </c>
    </row>
    <row r="3701" spans="1:12" x14ac:dyDescent="0.35">
      <c r="A3701" t="s">
        <v>161</v>
      </c>
      <c r="B3701" t="s">
        <v>196</v>
      </c>
      <c r="C3701" t="s">
        <v>69</v>
      </c>
      <c r="D3701">
        <v>734</v>
      </c>
      <c r="E3701" t="s">
        <v>49</v>
      </c>
      <c r="F3701" s="26">
        <v>48.738</v>
      </c>
      <c r="G3701" t="str">
        <f>VLOOKUP(мпф1[[#This Row],[артикул]],[1]!Таблица213[[code]:[упаковка]],4,FALSE)</f>
        <v>ОХЛ</v>
      </c>
      <c r="H3701" t="str">
        <f>VLOOKUP(мпф1[[#This Row],[артикул]],[1]!Таблица213[[code]:[упаковка]],5,FALSE)</f>
        <v>сердце</v>
      </c>
      <c r="I3701" s="7">
        <v>915.90910714285712</v>
      </c>
      <c r="J3701" s="15">
        <f>мпф1[[#This Row],[цена]]*мпф1[[#This Row],[объем]]</f>
        <v>44639.578063928573</v>
      </c>
      <c r="K3701" s="15"/>
      <c r="L3701" t="s">
        <v>187</v>
      </c>
    </row>
    <row r="3702" spans="1:12" x14ac:dyDescent="0.35">
      <c r="A3702" t="s">
        <v>161</v>
      </c>
      <c r="B3702" t="s">
        <v>196</v>
      </c>
      <c r="C3702" t="s">
        <v>69</v>
      </c>
      <c r="D3702">
        <v>735</v>
      </c>
      <c r="E3702" t="s">
        <v>83</v>
      </c>
      <c r="F3702" s="26">
        <v>49.6</v>
      </c>
      <c r="G3702" t="str">
        <f>VLOOKUP(мпф1[[#This Row],[артикул]],[1]!Таблица213[[code]:[упаковка]],4,FALSE)</f>
        <v>ОХЛ</v>
      </c>
      <c r="H3702" t="str">
        <f>VLOOKUP(мпф1[[#This Row],[артикул]],[1]!Таблица213[[code]:[упаковка]],5,FALSE)</f>
        <v>сердце</v>
      </c>
      <c r="I3702" s="7">
        <v>899.88524999999993</v>
      </c>
      <c r="J3702" s="15">
        <f>мпф1[[#This Row],[цена]]*мпф1[[#This Row],[объем]]</f>
        <v>44634.308399999994</v>
      </c>
      <c r="K3702" s="15"/>
      <c r="L3702" t="s">
        <v>187</v>
      </c>
    </row>
    <row r="3703" spans="1:12" x14ac:dyDescent="0.35">
      <c r="A3703" t="s">
        <v>161</v>
      </c>
      <c r="B3703" t="s">
        <v>196</v>
      </c>
      <c r="C3703" t="s">
        <v>69</v>
      </c>
      <c r="D3703">
        <v>744</v>
      </c>
      <c r="E3703" t="s">
        <v>92</v>
      </c>
      <c r="F3703" s="26">
        <v>100.8</v>
      </c>
      <c r="G3703" t="str">
        <f>VLOOKUP(мпф1[[#This Row],[артикул]],[1]!Таблица213[[code]:[упаковка]],4,FALSE)</f>
        <v>ОХЛ</v>
      </c>
      <c r="H3703" t="str">
        <f>VLOOKUP(мпф1[[#This Row],[артикул]],[1]!Таблица213[[code]:[упаковка]],5,FALSE)</f>
        <v>шея</v>
      </c>
      <c r="I3703" s="7">
        <v>297.71598214285711</v>
      </c>
      <c r="J3703" s="15">
        <f>мпф1[[#This Row],[цена]]*мпф1[[#This Row],[объем]]</f>
        <v>30009.770999999997</v>
      </c>
      <c r="K3703" s="15"/>
      <c r="L3703" t="s">
        <v>187</v>
      </c>
    </row>
    <row r="3704" spans="1:12" x14ac:dyDescent="0.35">
      <c r="A3704" t="s">
        <v>161</v>
      </c>
      <c r="B3704" t="s">
        <v>196</v>
      </c>
      <c r="C3704" t="s">
        <v>69</v>
      </c>
      <c r="D3704">
        <v>781</v>
      </c>
      <c r="E3704" t="s">
        <v>221</v>
      </c>
      <c r="F3704" s="26">
        <v>26.6</v>
      </c>
      <c r="G3704" t="str">
        <f>VLOOKUP(мпф1[[#This Row],[артикул]],[1]!Таблица213[[code]:[упаковка]],4,FALSE)</f>
        <v>ОХЛ</v>
      </c>
      <c r="H3704" t="str">
        <f>VLOOKUP(мпф1[[#This Row],[артикул]],[1]!Таблица213[[code]:[упаковка]],5,FALSE)</f>
        <v>спинка</v>
      </c>
      <c r="I3704" s="7">
        <v>386.02928571428566</v>
      </c>
      <c r="J3704" s="15">
        <f>мпф1[[#This Row],[цена]]*мпф1[[#This Row],[объем]]</f>
        <v>10268.378999999999</v>
      </c>
      <c r="K3704" s="15"/>
      <c r="L3704" t="s">
        <v>187</v>
      </c>
    </row>
    <row r="3705" spans="1:12" x14ac:dyDescent="0.35">
      <c r="A3705" t="s">
        <v>161</v>
      </c>
      <c r="B3705" t="s">
        <v>196</v>
      </c>
      <c r="C3705" t="s">
        <v>69</v>
      </c>
      <c r="D3705">
        <v>953</v>
      </c>
      <c r="E3705" t="s">
        <v>87</v>
      </c>
      <c r="F3705" s="26">
        <v>13.584905660377357</v>
      </c>
      <c r="G3705" t="str">
        <f>VLOOKUP(мпф1[[#This Row],[артикул]],[1]!Таблица213[[code]:[упаковка]],4,FALSE)</f>
        <v>ОХЛ</v>
      </c>
      <c r="H3705" t="str">
        <f>VLOOKUP(мпф1[[#This Row],[артикул]],[1]!Таблица213[[code]:[упаковка]],5,FALSE)</f>
        <v>бедро</v>
      </c>
      <c r="I3705" s="7">
        <v>953.23741071428572</v>
      </c>
      <c r="J3705" s="15">
        <f>мпф1[[#This Row],[цена]]*мпф1[[#This Row],[объем]]</f>
        <v>12949.640296495956</v>
      </c>
      <c r="K3705" s="15"/>
      <c r="L3705" t="s">
        <v>187</v>
      </c>
    </row>
    <row r="3706" spans="1:12" x14ac:dyDescent="0.35">
      <c r="A3706" t="s">
        <v>161</v>
      </c>
      <c r="B3706" t="s">
        <v>196</v>
      </c>
      <c r="C3706" t="s">
        <v>69</v>
      </c>
      <c r="D3706">
        <v>958</v>
      </c>
      <c r="E3706" t="s">
        <v>58</v>
      </c>
      <c r="F3706" s="26">
        <v>20.25</v>
      </c>
      <c r="G3706" t="str">
        <f>VLOOKUP(мпф1[[#This Row],[артикул]],[1]!Таблица213[[code]:[упаковка]],4,FALSE)</f>
        <v>ОХЛ</v>
      </c>
      <c r="H3706" t="str">
        <f>VLOOKUP(мпф1[[#This Row],[артикул]],[1]!Таблица213[[code]:[упаковка]],5,FALSE)</f>
        <v>табак</v>
      </c>
      <c r="I3706" s="7">
        <v>799.37196428571428</v>
      </c>
      <c r="J3706" s="15">
        <f>мпф1[[#This Row],[цена]]*мпф1[[#This Row],[объем]]</f>
        <v>16187.282276785714</v>
      </c>
      <c r="K3706" s="15"/>
      <c r="L3706" t="s">
        <v>187</v>
      </c>
    </row>
    <row r="3707" spans="1:12" x14ac:dyDescent="0.35">
      <c r="A3707" t="s">
        <v>161</v>
      </c>
      <c r="B3707" t="s">
        <v>162</v>
      </c>
      <c r="C3707" t="s">
        <v>25</v>
      </c>
      <c r="D3707">
        <v>30</v>
      </c>
      <c r="E3707" t="s">
        <v>80</v>
      </c>
      <c r="F3707" s="26">
        <v>153.4</v>
      </c>
      <c r="G3707" t="str">
        <f>VLOOKUP(мпф1[[#This Row],[артикул]],[1]!Таблица213[[code]:[упаковка]],4,FALSE)</f>
        <v>ОХЛ</v>
      </c>
      <c r="H3707" t="str">
        <f>VLOOKUP(мпф1[[#This Row],[артикул]],[1]!Таблица213[[code]:[упаковка]],5,FALSE)</f>
        <v>рагу</v>
      </c>
      <c r="I3707" s="7">
        <v>739.28249999999991</v>
      </c>
      <c r="J3707" s="15">
        <f>мпф1[[#This Row],[цена]]*мпф1[[#This Row],[объем]]</f>
        <v>113405.93549999999</v>
      </c>
      <c r="K3707" s="15"/>
      <c r="L3707" t="s">
        <v>187</v>
      </c>
    </row>
    <row r="3708" spans="1:12" x14ac:dyDescent="0.35">
      <c r="A3708" t="s">
        <v>161</v>
      </c>
      <c r="B3708" t="s">
        <v>162</v>
      </c>
      <c r="C3708" t="s">
        <v>25</v>
      </c>
      <c r="D3708">
        <v>204</v>
      </c>
      <c r="E3708" t="s">
        <v>84</v>
      </c>
      <c r="F3708" s="26">
        <v>81.509433962264154</v>
      </c>
      <c r="G3708" t="str">
        <f>VLOOKUP(мпф1[[#This Row],[артикул]],[1]!Таблица213[[code]:[упаковка]],4,FALSE)</f>
        <v>ОХЛ</v>
      </c>
      <c r="H3708" t="str">
        <f>VLOOKUP(мпф1[[#This Row],[артикул]],[1]!Таблица213[[code]:[упаковка]],5,FALSE)</f>
        <v>крыло</v>
      </c>
      <c r="I3708" s="7">
        <v>884.0434821428571</v>
      </c>
      <c r="J3708" s="15">
        <f>мпф1[[#This Row],[цена]]*мпф1[[#This Row],[объем]]</f>
        <v>72057.883827493264</v>
      </c>
      <c r="K3708" s="15"/>
      <c r="L3708" t="s">
        <v>187</v>
      </c>
    </row>
    <row r="3709" spans="1:12" x14ac:dyDescent="0.35">
      <c r="A3709" t="s">
        <v>161</v>
      </c>
      <c r="B3709" t="s">
        <v>162</v>
      </c>
      <c r="C3709" t="s">
        <v>25</v>
      </c>
      <c r="D3709">
        <v>701</v>
      </c>
      <c r="E3709" t="s">
        <v>26</v>
      </c>
      <c r="F3709" s="26">
        <v>198</v>
      </c>
      <c r="G3709" t="str">
        <f>VLOOKUP(мпф1[[#This Row],[артикул]],[1]!Таблица213[[code]:[упаковка]],4,FALSE)</f>
        <v>ОХЛ</v>
      </c>
      <c r="H3709" t="str">
        <f>VLOOKUP(мпф1[[#This Row],[артикул]],[1]!Таблица213[[code]:[упаковка]],5,FALSE)</f>
        <v>тушка</v>
      </c>
      <c r="I3709" s="7">
        <v>827.59580357142841</v>
      </c>
      <c r="J3709" s="15">
        <f>мпф1[[#This Row],[цена]]*мпф1[[#This Row],[объем]]</f>
        <v>163863.96910714282</v>
      </c>
      <c r="K3709" s="15"/>
      <c r="L3709" t="s">
        <v>187</v>
      </c>
    </row>
    <row r="3710" spans="1:12" x14ac:dyDescent="0.35">
      <c r="A3710" t="s">
        <v>161</v>
      </c>
      <c r="B3710" t="s">
        <v>162</v>
      </c>
      <c r="C3710" t="s">
        <v>25</v>
      </c>
      <c r="D3710">
        <v>702</v>
      </c>
      <c r="E3710" t="s">
        <v>72</v>
      </c>
      <c r="F3710" s="26">
        <v>203.4</v>
      </c>
      <c r="G3710" t="str">
        <f>VLOOKUP(мпф1[[#This Row],[артикул]],[1]!Таблица213[[code]:[упаковка]],4,FALSE)</f>
        <v>ОХЛ</v>
      </c>
      <c r="H3710" t="str">
        <f>VLOOKUP(мпф1[[#This Row],[артикул]],[1]!Таблица213[[code]:[упаковка]],5,FALSE)</f>
        <v>тушка</v>
      </c>
      <c r="I3710" s="7">
        <v>811.20776785714281</v>
      </c>
      <c r="J3710" s="15">
        <f>мпф1[[#This Row],[цена]]*мпф1[[#This Row],[объем]]</f>
        <v>164999.65998214285</v>
      </c>
      <c r="K3710" s="15"/>
      <c r="L3710" t="s">
        <v>187</v>
      </c>
    </row>
    <row r="3711" spans="1:12" x14ac:dyDescent="0.35">
      <c r="A3711" t="s">
        <v>161</v>
      </c>
      <c r="B3711" t="s">
        <v>162</v>
      </c>
      <c r="C3711" t="s">
        <v>25</v>
      </c>
      <c r="D3711">
        <v>710</v>
      </c>
      <c r="E3711" t="s">
        <v>28</v>
      </c>
      <c r="F3711" s="26">
        <v>699.84</v>
      </c>
      <c r="G3711" t="str">
        <f>VLOOKUP(мпф1[[#This Row],[артикул]],[1]!Таблица213[[code]:[упаковка]],4,FALSE)</f>
        <v>ОХЛ</v>
      </c>
      <c r="H3711" t="str">
        <f>VLOOKUP(мпф1[[#This Row],[артикул]],[1]!Таблица213[[code]:[упаковка]],5,FALSE)</f>
        <v>бедро</v>
      </c>
      <c r="I3711" s="7">
        <v>884.0434821428571</v>
      </c>
      <c r="J3711" s="15">
        <f>мпф1[[#This Row],[цена]]*мпф1[[#This Row],[объем]]</f>
        <v>618688.99054285709</v>
      </c>
      <c r="K3711" s="15"/>
      <c r="L3711" t="s">
        <v>187</v>
      </c>
    </row>
    <row r="3712" spans="1:12" x14ac:dyDescent="0.35">
      <c r="A3712" t="s">
        <v>161</v>
      </c>
      <c r="B3712" t="s">
        <v>162</v>
      </c>
      <c r="C3712" t="s">
        <v>25</v>
      </c>
      <c r="D3712">
        <v>711</v>
      </c>
      <c r="E3712" t="s">
        <v>73</v>
      </c>
      <c r="F3712" s="26">
        <v>1203.3599999999999</v>
      </c>
      <c r="G3712" t="str">
        <f>VLOOKUP(мпф1[[#This Row],[артикул]],[1]!Таблица213[[code]:[упаковка]],4,FALSE)</f>
        <v>ОХЛ</v>
      </c>
      <c r="H3712" t="str">
        <f>VLOOKUP(мпф1[[#This Row],[артикул]],[1]!Таблица213[[code]:[упаковка]],5,FALSE)</f>
        <v>бедро</v>
      </c>
      <c r="I3712" s="7">
        <v>867.65544642857139</v>
      </c>
      <c r="J3712" s="15">
        <f>мпф1[[#This Row],[цена]]*мпф1[[#This Row],[объем]]</f>
        <v>1044101.8580142856</v>
      </c>
      <c r="K3712" s="15"/>
      <c r="L3712" t="s">
        <v>187</v>
      </c>
    </row>
    <row r="3713" spans="1:12" x14ac:dyDescent="0.35">
      <c r="A3713" t="s">
        <v>161</v>
      </c>
      <c r="B3713" t="s">
        <v>162</v>
      </c>
      <c r="C3713" t="s">
        <v>25</v>
      </c>
      <c r="D3713">
        <v>712</v>
      </c>
      <c r="E3713" t="s">
        <v>30</v>
      </c>
      <c r="F3713" s="26">
        <v>400.52</v>
      </c>
      <c r="G3713" t="str">
        <f>VLOOKUP(мпф1[[#This Row],[артикул]],[1]!Таблица213[[code]:[упаковка]],4,FALSE)</f>
        <v>ОХЛ</v>
      </c>
      <c r="H3713" t="str">
        <f>VLOOKUP(мпф1[[#This Row],[артикул]],[1]!Таблица213[[code]:[упаковка]],5,FALSE)</f>
        <v>голень</v>
      </c>
      <c r="I3713" s="7">
        <v>915.90910714285712</v>
      </c>
      <c r="J3713" s="15">
        <f>мпф1[[#This Row],[цена]]*мпф1[[#This Row],[объем]]</f>
        <v>366839.91559285711</v>
      </c>
      <c r="K3713" s="15"/>
      <c r="L3713" t="s">
        <v>187</v>
      </c>
    </row>
    <row r="3714" spans="1:12" x14ac:dyDescent="0.35">
      <c r="A3714" t="s">
        <v>161</v>
      </c>
      <c r="B3714" t="s">
        <v>162</v>
      </c>
      <c r="C3714" t="s">
        <v>25</v>
      </c>
      <c r="D3714">
        <v>713</v>
      </c>
      <c r="E3714" t="s">
        <v>74</v>
      </c>
      <c r="F3714" s="26">
        <v>454.3</v>
      </c>
      <c r="G3714" t="str">
        <f>VLOOKUP(мпф1[[#This Row],[артикул]],[1]!Таблица213[[code]:[упаковка]],4,FALSE)</f>
        <v>ОХЛ</v>
      </c>
      <c r="H3714" t="str">
        <f>VLOOKUP(мпф1[[#This Row],[артикул]],[1]!Таблица213[[code]:[упаковка]],5,FALSE)</f>
        <v>голень</v>
      </c>
      <c r="I3714" s="7">
        <v>899.88524999999993</v>
      </c>
      <c r="J3714" s="15">
        <f>мпф1[[#This Row],[цена]]*мпф1[[#This Row],[объем]]</f>
        <v>408817.869075</v>
      </c>
      <c r="K3714" s="15"/>
      <c r="L3714" t="s">
        <v>187</v>
      </c>
    </row>
    <row r="3715" spans="1:12" x14ac:dyDescent="0.35">
      <c r="A3715" t="s">
        <v>161</v>
      </c>
      <c r="B3715" t="s">
        <v>162</v>
      </c>
      <c r="C3715" t="s">
        <v>25</v>
      </c>
      <c r="D3715">
        <v>714</v>
      </c>
      <c r="E3715" t="s">
        <v>32</v>
      </c>
      <c r="F3715" s="26">
        <v>400.101</v>
      </c>
      <c r="G3715" t="str">
        <f>VLOOKUP(мпф1[[#This Row],[артикул]],[1]!Таблица213[[code]:[упаковка]],4,FALSE)</f>
        <v>ОХЛ</v>
      </c>
      <c r="H3715" t="str">
        <f>VLOOKUP(мпф1[[#This Row],[артикул]],[1]!Таблица213[[code]:[упаковка]],5,FALSE)</f>
        <v>крыло</v>
      </c>
      <c r="I3715" s="7">
        <v>915.90910714285712</v>
      </c>
      <c r="J3715" s="15">
        <f>мпф1[[#This Row],[цена]]*мпф1[[#This Row],[объем]]</f>
        <v>366456.14967696427</v>
      </c>
      <c r="K3715" s="15"/>
      <c r="L3715" t="s">
        <v>187</v>
      </c>
    </row>
    <row r="3716" spans="1:12" x14ac:dyDescent="0.35">
      <c r="A3716" t="s">
        <v>161</v>
      </c>
      <c r="B3716" t="s">
        <v>162</v>
      </c>
      <c r="C3716" t="s">
        <v>25</v>
      </c>
      <c r="D3716">
        <v>715</v>
      </c>
      <c r="E3716" t="s">
        <v>75</v>
      </c>
      <c r="F3716" s="26">
        <v>1493.8600000000001</v>
      </c>
      <c r="G3716" t="str">
        <f>VLOOKUP(мпф1[[#This Row],[артикул]],[1]!Таблица213[[code]:[упаковка]],4,FALSE)</f>
        <v>ОХЛ</v>
      </c>
      <c r="H3716" t="str">
        <f>VLOOKUP(мпф1[[#This Row],[артикул]],[1]!Таблица213[[code]:[упаковка]],5,FALSE)</f>
        <v>крыло</v>
      </c>
      <c r="I3716" s="7">
        <v>899.88524999999993</v>
      </c>
      <c r="J3716" s="15">
        <f>мпф1[[#This Row],[цена]]*мпф1[[#This Row],[объем]]</f>
        <v>1344302.579565</v>
      </c>
      <c r="K3716" s="15"/>
      <c r="L3716" t="s">
        <v>187</v>
      </c>
    </row>
    <row r="3717" spans="1:12" x14ac:dyDescent="0.35">
      <c r="A3717" t="s">
        <v>161</v>
      </c>
      <c r="B3717" t="s">
        <v>162</v>
      </c>
      <c r="C3717" t="s">
        <v>25</v>
      </c>
      <c r="D3717">
        <v>717</v>
      </c>
      <c r="E3717" t="s">
        <v>76</v>
      </c>
      <c r="F3717" s="26">
        <v>201.6</v>
      </c>
      <c r="G3717" t="str">
        <f>VLOOKUP(мпф1[[#This Row],[артикул]],[1]!Таблица213[[code]:[упаковка]],4,FALSE)</f>
        <v>ОХЛ</v>
      </c>
      <c r="H3717" t="str">
        <f>VLOOKUP(мпф1[[#This Row],[артикул]],[1]!Таблица213[[code]:[упаковка]],5,FALSE)</f>
        <v>четвертина</v>
      </c>
      <c r="I3717" s="7">
        <v>819.40178571428567</v>
      </c>
      <c r="J3717" s="15">
        <f>мпф1[[#This Row],[цена]]*мпф1[[#This Row],[объем]]</f>
        <v>165191.4</v>
      </c>
      <c r="K3717" s="15"/>
      <c r="L3717" t="s">
        <v>187</v>
      </c>
    </row>
    <row r="3718" spans="1:12" x14ac:dyDescent="0.35">
      <c r="A3718" t="s">
        <v>161</v>
      </c>
      <c r="B3718" t="s">
        <v>162</v>
      </c>
      <c r="C3718" t="s">
        <v>25</v>
      </c>
      <c r="D3718">
        <v>718</v>
      </c>
      <c r="E3718" t="s">
        <v>36</v>
      </c>
      <c r="F3718" s="26">
        <v>995.44</v>
      </c>
      <c r="G3718" t="str">
        <f>VLOOKUP(мпф1[[#This Row],[артикул]],[1]!Таблица213[[code]:[упаковка]],4,FALSE)</f>
        <v>ОХЛ</v>
      </c>
      <c r="H3718" t="str">
        <f>VLOOKUP(мпф1[[#This Row],[артикул]],[1]!Таблица213[[code]:[упаковка]],5,FALSE)</f>
        <v>филе</v>
      </c>
      <c r="I3718" s="7">
        <v>1157.1774107142855</v>
      </c>
      <c r="J3718" s="15">
        <f>мпф1[[#This Row],[цена]]*мпф1[[#This Row],[объем]]</f>
        <v>1151900.6817214284</v>
      </c>
      <c r="K3718" s="15"/>
      <c r="L3718" t="s">
        <v>187</v>
      </c>
    </row>
    <row r="3719" spans="1:12" x14ac:dyDescent="0.35">
      <c r="A3719" t="s">
        <v>161</v>
      </c>
      <c r="B3719" t="s">
        <v>162</v>
      </c>
      <c r="C3719" t="s">
        <v>25</v>
      </c>
      <c r="D3719">
        <v>719</v>
      </c>
      <c r="E3719" t="s">
        <v>77</v>
      </c>
      <c r="F3719" s="26">
        <v>1498.5</v>
      </c>
      <c r="G3719" t="str">
        <f>VLOOKUP(мпф1[[#This Row],[артикул]],[1]!Таблица213[[code]:[упаковка]],4,FALSE)</f>
        <v>ОХЛ</v>
      </c>
      <c r="H3719" t="str">
        <f>VLOOKUP(мпф1[[#This Row],[артикул]],[1]!Таблица213[[code]:[упаковка]],5,FALSE)</f>
        <v>филе</v>
      </c>
      <c r="I3719" s="7">
        <v>1140.7893750000001</v>
      </c>
      <c r="J3719" s="15">
        <f>мпф1[[#This Row],[цена]]*мпф1[[#This Row],[объем]]</f>
        <v>1709472.8784375</v>
      </c>
      <c r="K3719" s="15"/>
      <c r="L3719" t="s">
        <v>187</v>
      </c>
    </row>
    <row r="3720" spans="1:12" x14ac:dyDescent="0.35">
      <c r="A3720" t="s">
        <v>161</v>
      </c>
      <c r="B3720" t="s">
        <v>162</v>
      </c>
      <c r="C3720" t="s">
        <v>25</v>
      </c>
      <c r="D3720">
        <v>725</v>
      </c>
      <c r="E3720" t="s">
        <v>78</v>
      </c>
      <c r="F3720" s="26">
        <v>27.097999999999999</v>
      </c>
      <c r="G3720" t="str">
        <f>VLOOKUP(мпф1[[#This Row],[артикул]],[1]!Таблица213[[code]:[упаковка]],4,FALSE)</f>
        <v>ОХЛ</v>
      </c>
      <c r="H3720" t="str">
        <f>VLOOKUP(мпф1[[#This Row],[артикул]],[1]!Таблица213[[code]:[упаковка]],5,FALSE)</f>
        <v>грудка</v>
      </c>
      <c r="I3720" s="7">
        <v>884.0434821428571</v>
      </c>
      <c r="J3720" s="15">
        <f>мпф1[[#This Row],[цена]]*мпф1[[#This Row],[объем]]</f>
        <v>23955.81027910714</v>
      </c>
      <c r="K3720" s="15"/>
      <c r="L3720" t="s">
        <v>187</v>
      </c>
    </row>
    <row r="3721" spans="1:12" x14ac:dyDescent="0.35">
      <c r="A3721" t="s">
        <v>161</v>
      </c>
      <c r="B3721" t="s">
        <v>162</v>
      </c>
      <c r="C3721" t="s">
        <v>25</v>
      </c>
      <c r="D3721">
        <v>727</v>
      </c>
      <c r="E3721" t="s">
        <v>38</v>
      </c>
      <c r="F3721" s="26">
        <v>27.917999999999999</v>
      </c>
      <c r="G3721" t="str">
        <f>VLOOKUP(мпф1[[#This Row],[артикул]],[1]!Таблица213[[code]:[упаковка]],4,FALSE)</f>
        <v>ОХЛ</v>
      </c>
      <c r="H3721" t="str">
        <f>VLOOKUP(мпф1[[#This Row],[артикул]],[1]!Таблица213[[code]:[упаковка]],5,FALSE)</f>
        <v>грудка</v>
      </c>
      <c r="I3721" s="7">
        <v>899.79420535714269</v>
      </c>
      <c r="J3721" s="15">
        <f>мпф1[[#This Row],[цена]]*мпф1[[#This Row],[объем]]</f>
        <v>25120.45462516071</v>
      </c>
      <c r="K3721" s="15"/>
      <c r="L3721" t="s">
        <v>187</v>
      </c>
    </row>
    <row r="3722" spans="1:12" x14ac:dyDescent="0.35">
      <c r="A3722" t="s">
        <v>161</v>
      </c>
      <c r="B3722" t="s">
        <v>162</v>
      </c>
      <c r="C3722" t="s">
        <v>25</v>
      </c>
      <c r="D3722">
        <v>730</v>
      </c>
      <c r="E3722" t="s">
        <v>45</v>
      </c>
      <c r="F3722" s="26">
        <v>41.5</v>
      </c>
      <c r="G3722" t="str">
        <f>VLOOKUP(мпф1[[#This Row],[артикул]],[1]!Таблица213[[code]:[упаковка]],4,FALSE)</f>
        <v>ОХЛ</v>
      </c>
      <c r="H3722" t="str">
        <f>VLOOKUP(мпф1[[#This Row],[артикул]],[1]!Таблица213[[code]:[упаковка]],5,FALSE)</f>
        <v>желудки</v>
      </c>
      <c r="I3722" s="7">
        <v>570.84991071428567</v>
      </c>
      <c r="J3722" s="15">
        <f>мпф1[[#This Row],[цена]]*мпф1[[#This Row],[объем]]</f>
        <v>23690.271294642855</v>
      </c>
      <c r="K3722" s="15"/>
      <c r="L3722" t="s">
        <v>187</v>
      </c>
    </row>
    <row r="3723" spans="1:12" x14ac:dyDescent="0.35">
      <c r="A3723" t="s">
        <v>161</v>
      </c>
      <c r="B3723" t="s">
        <v>162</v>
      </c>
      <c r="C3723" t="s">
        <v>25</v>
      </c>
      <c r="D3723">
        <v>731</v>
      </c>
      <c r="E3723" t="s">
        <v>81</v>
      </c>
      <c r="F3723" s="26">
        <v>85.860158267915921</v>
      </c>
      <c r="G3723" t="str">
        <f>VLOOKUP(мпф1[[#This Row],[артикул]],[1]!Таблица213[[code]:[упаковка]],4,FALSE)</f>
        <v>ОХЛ</v>
      </c>
      <c r="H3723" t="str">
        <f>VLOOKUP(мпф1[[#This Row],[артикул]],[1]!Таблица213[[code]:[упаковка]],5,FALSE)</f>
        <v>желудки</v>
      </c>
      <c r="I3723" s="7">
        <v>554.21605446428566</v>
      </c>
      <c r="J3723" s="15">
        <f>мпф1[[#This Row],[цена]]*мпф1[[#This Row],[объем]]</f>
        <v>47585.07815092348</v>
      </c>
      <c r="K3723" s="15"/>
      <c r="L3723" t="s">
        <v>187</v>
      </c>
    </row>
    <row r="3724" spans="1:12" x14ac:dyDescent="0.35">
      <c r="A3724" t="s">
        <v>161</v>
      </c>
      <c r="B3724" t="s">
        <v>162</v>
      </c>
      <c r="C3724" t="s">
        <v>25</v>
      </c>
      <c r="D3724">
        <v>732</v>
      </c>
      <c r="E3724" t="s">
        <v>47</v>
      </c>
      <c r="F3724" s="26">
        <v>46.8</v>
      </c>
      <c r="G3724" t="str">
        <f>VLOOKUP(мпф1[[#This Row],[артикул]],[1]!Таблица213[[code]:[упаковка]],4,FALSE)</f>
        <v>ОХЛ</v>
      </c>
      <c r="H3724" t="str">
        <f>VLOOKUP(мпф1[[#This Row],[артикул]],[1]!Таблица213[[code]:[упаковка]],5,FALSE)</f>
        <v>печень</v>
      </c>
      <c r="I3724" s="7">
        <v>538.07383928571426</v>
      </c>
      <c r="J3724" s="15">
        <f>мпф1[[#This Row],[цена]]*мпф1[[#This Row],[объем]]</f>
        <v>25181.855678571425</v>
      </c>
      <c r="K3724" s="15"/>
      <c r="L3724" t="s">
        <v>187</v>
      </c>
    </row>
    <row r="3725" spans="1:12" x14ac:dyDescent="0.35">
      <c r="A3725" t="s">
        <v>161</v>
      </c>
      <c r="B3725" t="s">
        <v>162</v>
      </c>
      <c r="C3725" t="s">
        <v>25</v>
      </c>
      <c r="D3725">
        <v>733</v>
      </c>
      <c r="E3725" t="s">
        <v>82</v>
      </c>
      <c r="F3725" s="26">
        <v>113.39999999999999</v>
      </c>
      <c r="G3725" t="str">
        <f>VLOOKUP(мпф1[[#This Row],[артикул]],[1]!Таблица213[[code]:[упаковка]],4,FALSE)</f>
        <v>ОХЛ</v>
      </c>
      <c r="H3725" t="str">
        <f>VLOOKUP(мпф1[[#This Row],[артикул]],[1]!Таблица213[[code]:[упаковка]],5,FALSE)</f>
        <v>печень</v>
      </c>
      <c r="I3725" s="7">
        <v>522.04998214285706</v>
      </c>
      <c r="J3725" s="15">
        <f>мпф1[[#This Row],[цена]]*мпф1[[#This Row],[объем]]</f>
        <v>59200.467974999985</v>
      </c>
      <c r="K3725" s="15"/>
      <c r="L3725" t="s">
        <v>187</v>
      </c>
    </row>
    <row r="3726" spans="1:12" x14ac:dyDescent="0.35">
      <c r="A3726" t="s">
        <v>161</v>
      </c>
      <c r="B3726" t="s">
        <v>162</v>
      </c>
      <c r="C3726" t="s">
        <v>25</v>
      </c>
      <c r="D3726">
        <v>734</v>
      </c>
      <c r="E3726" t="s">
        <v>49</v>
      </c>
      <c r="F3726" s="26">
        <v>40.614999999999995</v>
      </c>
      <c r="G3726" t="str">
        <f>VLOOKUP(мпф1[[#This Row],[артикул]],[1]!Таблица213[[code]:[упаковка]],4,FALSE)</f>
        <v>ОХЛ</v>
      </c>
      <c r="H3726" t="str">
        <f>VLOOKUP(мпф1[[#This Row],[артикул]],[1]!Таблица213[[code]:[упаковка]],5,FALSE)</f>
        <v>сердце</v>
      </c>
      <c r="I3726" s="7">
        <v>915.90910714285712</v>
      </c>
      <c r="J3726" s="15">
        <f>мпф1[[#This Row],[цена]]*мпф1[[#This Row],[объем]]</f>
        <v>37199.648386607136</v>
      </c>
      <c r="K3726" s="15"/>
      <c r="L3726" t="s">
        <v>187</v>
      </c>
    </row>
    <row r="3727" spans="1:12" x14ac:dyDescent="0.35">
      <c r="A3727" t="s">
        <v>161</v>
      </c>
      <c r="B3727" t="s">
        <v>162</v>
      </c>
      <c r="C3727" t="s">
        <v>25</v>
      </c>
      <c r="D3727">
        <v>735</v>
      </c>
      <c r="E3727" t="s">
        <v>83</v>
      </c>
      <c r="F3727" s="26">
        <v>37.200000000000003</v>
      </c>
      <c r="G3727" t="str">
        <f>VLOOKUP(мпф1[[#This Row],[артикул]],[1]!Таблица213[[code]:[упаковка]],4,FALSE)</f>
        <v>ОХЛ</v>
      </c>
      <c r="H3727" t="str">
        <f>VLOOKUP(мпф1[[#This Row],[артикул]],[1]!Таблица213[[code]:[упаковка]],5,FALSE)</f>
        <v>сердце</v>
      </c>
      <c r="I3727" s="7">
        <v>899.88524999999993</v>
      </c>
      <c r="J3727" s="15">
        <f>мпф1[[#This Row],[цена]]*мпф1[[#This Row],[объем]]</f>
        <v>33475.731299999999</v>
      </c>
      <c r="K3727" s="15"/>
      <c r="L3727" t="s">
        <v>187</v>
      </c>
    </row>
    <row r="3728" spans="1:12" x14ac:dyDescent="0.35">
      <c r="A3728" t="s">
        <v>161</v>
      </c>
      <c r="B3728" t="s">
        <v>162</v>
      </c>
      <c r="C3728" t="s">
        <v>25</v>
      </c>
      <c r="D3728">
        <v>744</v>
      </c>
      <c r="E3728" t="s">
        <v>92</v>
      </c>
      <c r="F3728" s="26">
        <v>50.4</v>
      </c>
      <c r="G3728" t="str">
        <f>VLOOKUP(мпф1[[#This Row],[артикул]],[1]!Таблица213[[code]:[упаковка]],4,FALSE)</f>
        <v>ОХЛ</v>
      </c>
      <c r="H3728" t="str">
        <f>VLOOKUP(мпф1[[#This Row],[артикул]],[1]!Таблица213[[code]:[упаковка]],5,FALSE)</f>
        <v>шея</v>
      </c>
      <c r="I3728" s="7">
        <v>297.71598214285711</v>
      </c>
      <c r="J3728" s="15">
        <f>мпф1[[#This Row],[цена]]*мпф1[[#This Row],[объем]]</f>
        <v>15004.885499999999</v>
      </c>
      <c r="K3728" s="15"/>
      <c r="L3728" t="s">
        <v>187</v>
      </c>
    </row>
    <row r="3729" spans="1:12" x14ac:dyDescent="0.35">
      <c r="A3729" t="s">
        <v>161</v>
      </c>
      <c r="B3729" t="s">
        <v>162</v>
      </c>
      <c r="C3729" t="s">
        <v>25</v>
      </c>
      <c r="D3729">
        <v>781</v>
      </c>
      <c r="E3729" t="s">
        <v>221</v>
      </c>
      <c r="F3729" s="26">
        <v>26.6</v>
      </c>
      <c r="G3729" t="str">
        <f>VLOOKUP(мпф1[[#This Row],[артикул]],[1]!Таблица213[[code]:[упаковка]],4,FALSE)</f>
        <v>ОХЛ</v>
      </c>
      <c r="H3729" t="str">
        <f>VLOOKUP(мпф1[[#This Row],[артикул]],[1]!Таблица213[[code]:[упаковка]],5,FALSE)</f>
        <v>спинка</v>
      </c>
      <c r="I3729" s="7">
        <v>386.02928571428566</v>
      </c>
      <c r="J3729" s="15">
        <f>мпф1[[#This Row],[цена]]*мпф1[[#This Row],[объем]]</f>
        <v>10268.378999999999</v>
      </c>
      <c r="K3729" s="15"/>
      <c r="L3729" t="s">
        <v>187</v>
      </c>
    </row>
    <row r="3730" spans="1:12" x14ac:dyDescent="0.35">
      <c r="A3730" t="s">
        <v>161</v>
      </c>
      <c r="B3730" t="s">
        <v>162</v>
      </c>
      <c r="C3730" t="s">
        <v>25</v>
      </c>
      <c r="D3730">
        <v>952</v>
      </c>
      <c r="E3730" t="s">
        <v>86</v>
      </c>
      <c r="F3730" s="26">
        <v>75.000000000000014</v>
      </c>
      <c r="G3730" t="str">
        <f>VLOOKUP(мпф1[[#This Row],[артикул]],[1]!Таблица213[[code]:[упаковка]],4,FALSE)</f>
        <v>ОХЛ</v>
      </c>
      <c r="H3730" t="str">
        <f>VLOOKUP(мпф1[[#This Row],[артикул]],[1]!Таблица213[[code]:[упаковка]],5,FALSE)</f>
        <v>голень</v>
      </c>
      <c r="I3730" s="7">
        <v>930.02102678571418</v>
      </c>
      <c r="J3730" s="15">
        <f>мпф1[[#This Row],[цена]]*мпф1[[#This Row],[объем]]</f>
        <v>69751.57700892858</v>
      </c>
      <c r="K3730" s="15"/>
      <c r="L3730" t="s">
        <v>187</v>
      </c>
    </row>
    <row r="3731" spans="1:12" x14ac:dyDescent="0.35">
      <c r="A3731" t="s">
        <v>161</v>
      </c>
      <c r="B3731" t="s">
        <v>162</v>
      </c>
      <c r="C3731" t="s">
        <v>25</v>
      </c>
      <c r="D3731">
        <v>953</v>
      </c>
      <c r="E3731" t="s">
        <v>87</v>
      </c>
      <c r="F3731" s="26">
        <v>81.50943396226414</v>
      </c>
      <c r="G3731" t="str">
        <f>VLOOKUP(мпф1[[#This Row],[артикул]],[1]!Таблица213[[code]:[упаковка]],4,FALSE)</f>
        <v>ОХЛ</v>
      </c>
      <c r="H3731" t="str">
        <f>VLOOKUP(мпф1[[#This Row],[артикул]],[1]!Таблица213[[code]:[упаковка]],5,FALSE)</f>
        <v>бедро</v>
      </c>
      <c r="I3731" s="7">
        <v>953.23741071428572</v>
      </c>
      <c r="J3731" s="15">
        <f>мпф1[[#This Row],[цена]]*мпф1[[#This Row],[объем]]</f>
        <v>77697.841778975737</v>
      </c>
      <c r="K3731" s="15"/>
      <c r="L3731" t="s">
        <v>187</v>
      </c>
    </row>
    <row r="3732" spans="1:12" x14ac:dyDescent="0.35">
      <c r="A3732" t="s">
        <v>161</v>
      </c>
      <c r="B3732" t="s">
        <v>162</v>
      </c>
      <c r="C3732" t="s">
        <v>25</v>
      </c>
      <c r="D3732">
        <v>958</v>
      </c>
      <c r="E3732" t="s">
        <v>58</v>
      </c>
      <c r="F3732" s="26">
        <v>101.25</v>
      </c>
      <c r="G3732" t="str">
        <f>VLOOKUP(мпф1[[#This Row],[артикул]],[1]!Таблица213[[code]:[упаковка]],4,FALSE)</f>
        <v>ОХЛ</v>
      </c>
      <c r="H3732" t="str">
        <f>VLOOKUP(мпф1[[#This Row],[артикул]],[1]!Таблица213[[code]:[упаковка]],5,FALSE)</f>
        <v>табак</v>
      </c>
      <c r="I3732" s="7">
        <v>799.37196428571428</v>
      </c>
      <c r="J3732" s="15">
        <f>мпф1[[#This Row],[цена]]*мпф1[[#This Row],[объем]]</f>
        <v>80936.411383928571</v>
      </c>
      <c r="K3732" s="15"/>
      <c r="L3732" t="s">
        <v>187</v>
      </c>
    </row>
    <row r="3733" spans="1:12" x14ac:dyDescent="0.35">
      <c r="A3733" t="s">
        <v>161</v>
      </c>
      <c r="B3733" t="s">
        <v>179</v>
      </c>
      <c r="C3733" t="s">
        <v>25</v>
      </c>
      <c r="D3733">
        <v>29</v>
      </c>
      <c r="E3733" t="s">
        <v>79</v>
      </c>
      <c r="F3733" s="26">
        <v>11.8</v>
      </c>
      <c r="G3733" t="str">
        <f>VLOOKUP(мпф1[[#This Row],[артикул]],[1]!Таблица213[[code]:[упаковка]],4,FALSE)</f>
        <v>ОХЛ</v>
      </c>
      <c r="H3733" t="str">
        <f>VLOOKUP(мпф1[[#This Row],[артикул]],[1]!Таблица213[[code]:[упаковка]],5,FALSE)</f>
        <v>табак</v>
      </c>
      <c r="I3733" s="7">
        <v>747.80357142857133</v>
      </c>
      <c r="J3733" s="15">
        <f>мпф1[[#This Row],[цена]]*мпф1[[#This Row],[объем]]</f>
        <v>8824.0821428571417</v>
      </c>
      <c r="K3733" s="15"/>
      <c r="L3733" t="s">
        <v>187</v>
      </c>
    </row>
    <row r="3734" spans="1:12" x14ac:dyDescent="0.35">
      <c r="A3734" t="s">
        <v>161</v>
      </c>
      <c r="B3734" t="s">
        <v>179</v>
      </c>
      <c r="C3734" t="s">
        <v>25</v>
      </c>
      <c r="D3734">
        <v>30</v>
      </c>
      <c r="E3734" t="s">
        <v>80</v>
      </c>
      <c r="F3734" s="26">
        <v>495.6</v>
      </c>
      <c r="G3734" t="str">
        <f>VLOOKUP(мпф1[[#This Row],[артикул]],[1]!Таблица213[[code]:[упаковка]],4,FALSE)</f>
        <v>ОХЛ</v>
      </c>
      <c r="H3734" t="str">
        <f>VLOOKUP(мпф1[[#This Row],[артикул]],[1]!Таблица213[[code]:[упаковка]],5,FALSE)</f>
        <v>рагу</v>
      </c>
      <c r="I3734" s="7">
        <v>739.28249999999991</v>
      </c>
      <c r="J3734" s="15">
        <f>мпф1[[#This Row],[цена]]*мпф1[[#This Row],[объем]]</f>
        <v>366388.40699999995</v>
      </c>
      <c r="K3734" s="15"/>
      <c r="L3734" t="s">
        <v>187</v>
      </c>
    </row>
    <row r="3735" spans="1:12" x14ac:dyDescent="0.35">
      <c r="A3735" t="s">
        <v>161</v>
      </c>
      <c r="B3735" t="s">
        <v>179</v>
      </c>
      <c r="C3735" t="s">
        <v>25</v>
      </c>
      <c r="D3735">
        <v>204</v>
      </c>
      <c r="E3735" t="s">
        <v>84</v>
      </c>
      <c r="F3735" s="26">
        <v>298.86792452830184</v>
      </c>
      <c r="G3735" t="str">
        <f>VLOOKUP(мпф1[[#This Row],[артикул]],[1]!Таблица213[[code]:[упаковка]],4,FALSE)</f>
        <v>ОХЛ</v>
      </c>
      <c r="H3735" t="str">
        <f>VLOOKUP(мпф1[[#This Row],[артикул]],[1]!Таблица213[[code]:[упаковка]],5,FALSE)</f>
        <v>крыло</v>
      </c>
      <c r="I3735" s="7">
        <v>884.0434821428571</v>
      </c>
      <c r="J3735" s="15">
        <f>мпф1[[#This Row],[цена]]*мпф1[[#This Row],[объем]]</f>
        <v>264212.24070080859</v>
      </c>
      <c r="K3735" s="15"/>
      <c r="L3735" t="s">
        <v>187</v>
      </c>
    </row>
    <row r="3736" spans="1:12" x14ac:dyDescent="0.35">
      <c r="A3736" t="s">
        <v>161</v>
      </c>
      <c r="B3736" t="s">
        <v>179</v>
      </c>
      <c r="C3736" t="s">
        <v>25</v>
      </c>
      <c r="D3736">
        <v>205</v>
      </c>
      <c r="E3736" t="s">
        <v>88</v>
      </c>
      <c r="F3736" s="26">
        <v>111.42857142857144</v>
      </c>
      <c r="G3736" t="str">
        <f>VLOOKUP(мпф1[[#This Row],[артикул]],[1]!Таблица213[[code]:[упаковка]],4,FALSE)</f>
        <v>ОХЛ</v>
      </c>
      <c r="H3736" t="str">
        <f>VLOOKUP(мпф1[[#This Row],[артикул]],[1]!Таблица213[[code]:[упаковка]],5,FALSE)</f>
        <v>рагу</v>
      </c>
      <c r="I3736" s="7">
        <v>635.49160714285711</v>
      </c>
      <c r="J3736" s="15">
        <f>мпф1[[#This Row],[цена]]*мпф1[[#This Row],[объем]]</f>
        <v>70811.921938775515</v>
      </c>
      <c r="K3736" s="15"/>
      <c r="L3736" t="s">
        <v>187</v>
      </c>
    </row>
    <row r="3737" spans="1:12" x14ac:dyDescent="0.35">
      <c r="A3737" t="s">
        <v>161</v>
      </c>
      <c r="B3737" t="s">
        <v>179</v>
      </c>
      <c r="C3737" t="s">
        <v>25</v>
      </c>
      <c r="D3737">
        <v>701</v>
      </c>
      <c r="E3737" t="s">
        <v>26</v>
      </c>
      <c r="F3737" s="26">
        <v>54</v>
      </c>
      <c r="G3737" t="str">
        <f>VLOOKUP(мпф1[[#This Row],[артикул]],[1]!Таблица213[[code]:[упаковка]],4,FALSE)</f>
        <v>ОХЛ</v>
      </c>
      <c r="H3737" t="str">
        <f>VLOOKUP(мпф1[[#This Row],[артикул]],[1]!Таблица213[[code]:[упаковка]],5,FALSE)</f>
        <v>тушка</v>
      </c>
      <c r="I3737" s="7">
        <v>827.59580357142841</v>
      </c>
      <c r="J3737" s="15">
        <f>мпф1[[#This Row],[цена]]*мпф1[[#This Row],[объем]]</f>
        <v>44690.173392857134</v>
      </c>
      <c r="K3737" s="15"/>
      <c r="L3737" t="s">
        <v>187</v>
      </c>
    </row>
    <row r="3738" spans="1:12" x14ac:dyDescent="0.35">
      <c r="A3738" t="s">
        <v>161</v>
      </c>
      <c r="B3738" t="s">
        <v>179</v>
      </c>
      <c r="C3738" t="s">
        <v>25</v>
      </c>
      <c r="D3738">
        <v>702</v>
      </c>
      <c r="E3738" t="s">
        <v>72</v>
      </c>
      <c r="F3738" s="26">
        <v>79.100000000000009</v>
      </c>
      <c r="G3738" t="str">
        <f>VLOOKUP(мпф1[[#This Row],[артикул]],[1]!Таблица213[[code]:[упаковка]],4,FALSE)</f>
        <v>ОХЛ</v>
      </c>
      <c r="H3738" t="str">
        <f>VLOOKUP(мпф1[[#This Row],[артикул]],[1]!Таблица213[[code]:[упаковка]],5,FALSE)</f>
        <v>тушка</v>
      </c>
      <c r="I3738" s="7">
        <v>811.20776785714281</v>
      </c>
      <c r="J3738" s="15">
        <f>мпф1[[#This Row],[цена]]*мпф1[[#This Row],[объем]]</f>
        <v>64166.534437500006</v>
      </c>
      <c r="K3738" s="15"/>
      <c r="L3738" t="s">
        <v>187</v>
      </c>
    </row>
    <row r="3739" spans="1:12" x14ac:dyDescent="0.35">
      <c r="A3739" t="s">
        <v>161</v>
      </c>
      <c r="B3739" t="s">
        <v>179</v>
      </c>
      <c r="C3739" t="s">
        <v>25</v>
      </c>
      <c r="D3739">
        <v>710</v>
      </c>
      <c r="E3739" t="s">
        <v>28</v>
      </c>
      <c r="F3739" s="26">
        <v>76.545000000000002</v>
      </c>
      <c r="G3739" t="str">
        <f>VLOOKUP(мпф1[[#This Row],[артикул]],[1]!Таблица213[[code]:[упаковка]],4,FALSE)</f>
        <v>ОХЛ</v>
      </c>
      <c r="H3739" t="str">
        <f>VLOOKUP(мпф1[[#This Row],[артикул]],[1]!Таблица213[[code]:[упаковка]],5,FALSE)</f>
        <v>бедро</v>
      </c>
      <c r="I3739" s="7">
        <v>884.0434821428571</v>
      </c>
      <c r="J3739" s="15">
        <f>мпф1[[#This Row],[цена]]*мпф1[[#This Row],[объем]]</f>
        <v>67669.108340624996</v>
      </c>
      <c r="K3739" s="15"/>
      <c r="L3739" t="s">
        <v>187</v>
      </c>
    </row>
    <row r="3740" spans="1:12" x14ac:dyDescent="0.35">
      <c r="A3740" t="s">
        <v>161</v>
      </c>
      <c r="B3740" t="s">
        <v>179</v>
      </c>
      <c r="C3740" t="s">
        <v>25</v>
      </c>
      <c r="D3740">
        <v>711</v>
      </c>
      <c r="E3740" t="s">
        <v>73</v>
      </c>
      <c r="F3740" s="26">
        <v>797.88</v>
      </c>
      <c r="G3740" t="str">
        <f>VLOOKUP(мпф1[[#This Row],[артикул]],[1]!Таблица213[[code]:[упаковка]],4,FALSE)</f>
        <v>ОХЛ</v>
      </c>
      <c r="H3740" t="str">
        <f>VLOOKUP(мпф1[[#This Row],[артикул]],[1]!Таблица213[[code]:[упаковка]],5,FALSE)</f>
        <v>бедро</v>
      </c>
      <c r="I3740" s="7">
        <v>867.65544642857139</v>
      </c>
      <c r="J3740" s="15">
        <f>мпф1[[#This Row],[цена]]*мпф1[[#This Row],[объем]]</f>
        <v>692284.92759642855</v>
      </c>
      <c r="K3740" s="15"/>
      <c r="L3740" t="s">
        <v>187</v>
      </c>
    </row>
    <row r="3741" spans="1:12" x14ac:dyDescent="0.35">
      <c r="A3741" t="s">
        <v>161</v>
      </c>
      <c r="B3741" t="s">
        <v>179</v>
      </c>
      <c r="C3741" t="s">
        <v>25</v>
      </c>
      <c r="D3741">
        <v>712</v>
      </c>
      <c r="E3741" t="s">
        <v>30</v>
      </c>
      <c r="F3741" s="26">
        <v>10.013</v>
      </c>
      <c r="G3741" t="str">
        <f>VLOOKUP(мпф1[[#This Row],[артикул]],[1]!Таблица213[[code]:[упаковка]],4,FALSE)</f>
        <v>ОХЛ</v>
      </c>
      <c r="H3741" t="str">
        <f>VLOOKUP(мпф1[[#This Row],[артикул]],[1]!Таблица213[[code]:[упаковка]],5,FALSE)</f>
        <v>голень</v>
      </c>
      <c r="I3741" s="7">
        <v>915.90910714285712</v>
      </c>
      <c r="J3741" s="15">
        <f>мпф1[[#This Row],[цена]]*мпф1[[#This Row],[объем]]</f>
        <v>9170.9978898214285</v>
      </c>
      <c r="K3741" s="15"/>
      <c r="L3741" t="s">
        <v>187</v>
      </c>
    </row>
    <row r="3742" spans="1:12" x14ac:dyDescent="0.35">
      <c r="A3742" t="s">
        <v>161</v>
      </c>
      <c r="B3742" t="s">
        <v>179</v>
      </c>
      <c r="C3742" t="s">
        <v>25</v>
      </c>
      <c r="D3742">
        <v>713</v>
      </c>
      <c r="E3742" t="s">
        <v>74</v>
      </c>
      <c r="F3742" s="26">
        <v>350.46000000000004</v>
      </c>
      <c r="G3742" t="str">
        <f>VLOOKUP(мпф1[[#This Row],[артикул]],[1]!Таблица213[[code]:[упаковка]],4,FALSE)</f>
        <v>ОХЛ</v>
      </c>
      <c r="H3742" t="str">
        <f>VLOOKUP(мпф1[[#This Row],[артикул]],[1]!Таблица213[[code]:[упаковка]],5,FALSE)</f>
        <v>голень</v>
      </c>
      <c r="I3742" s="7">
        <v>899.88524999999993</v>
      </c>
      <c r="J3742" s="15">
        <f>мпф1[[#This Row],[цена]]*мпф1[[#This Row],[объем]]</f>
        <v>315373.78471500002</v>
      </c>
      <c r="K3742" s="15"/>
      <c r="L3742" t="s">
        <v>187</v>
      </c>
    </row>
    <row r="3743" spans="1:12" x14ac:dyDescent="0.35">
      <c r="A3743" t="s">
        <v>161</v>
      </c>
      <c r="B3743" t="s">
        <v>179</v>
      </c>
      <c r="C3743" t="s">
        <v>25</v>
      </c>
      <c r="D3743">
        <v>714</v>
      </c>
      <c r="E3743" t="s">
        <v>32</v>
      </c>
      <c r="F3743" s="26">
        <v>10.259</v>
      </c>
      <c r="G3743" t="str">
        <f>VLOOKUP(мпф1[[#This Row],[артикул]],[1]!Таблица213[[code]:[упаковка]],4,FALSE)</f>
        <v>ОХЛ</v>
      </c>
      <c r="H3743" t="str">
        <f>VLOOKUP(мпф1[[#This Row],[артикул]],[1]!Таблица213[[code]:[упаковка]],5,FALSE)</f>
        <v>крыло</v>
      </c>
      <c r="I3743" s="7">
        <v>915.90910714285712</v>
      </c>
      <c r="J3743" s="15">
        <f>мпф1[[#This Row],[цена]]*мпф1[[#This Row],[объем]]</f>
        <v>9396.311530178571</v>
      </c>
      <c r="K3743" s="15"/>
      <c r="L3743" t="s">
        <v>187</v>
      </c>
    </row>
    <row r="3744" spans="1:12" x14ac:dyDescent="0.35">
      <c r="A3744" t="s">
        <v>161</v>
      </c>
      <c r="B3744" t="s">
        <v>179</v>
      </c>
      <c r="C3744" t="s">
        <v>25</v>
      </c>
      <c r="D3744">
        <v>715</v>
      </c>
      <c r="E3744" t="s">
        <v>75</v>
      </c>
      <c r="F3744" s="26">
        <v>396.6</v>
      </c>
      <c r="G3744" t="str">
        <f>VLOOKUP(мпф1[[#This Row],[артикул]],[1]!Таблица213[[code]:[упаковка]],4,FALSE)</f>
        <v>ОХЛ</v>
      </c>
      <c r="H3744" t="str">
        <f>VLOOKUP(мпф1[[#This Row],[артикул]],[1]!Таблица213[[code]:[упаковка]],5,FALSE)</f>
        <v>крыло</v>
      </c>
      <c r="I3744" s="7">
        <v>899.88524999999993</v>
      </c>
      <c r="J3744" s="15">
        <f>мпф1[[#This Row],[цена]]*мпф1[[#This Row],[объем]]</f>
        <v>356894.49014999997</v>
      </c>
      <c r="K3744" s="15"/>
      <c r="L3744" t="s">
        <v>187</v>
      </c>
    </row>
    <row r="3745" spans="1:12" x14ac:dyDescent="0.35">
      <c r="A3745" t="s">
        <v>161</v>
      </c>
      <c r="B3745" t="s">
        <v>179</v>
      </c>
      <c r="C3745" t="s">
        <v>25</v>
      </c>
      <c r="D3745">
        <v>717</v>
      </c>
      <c r="E3745" t="s">
        <v>76</v>
      </c>
      <c r="F3745" s="26">
        <v>352.8</v>
      </c>
      <c r="G3745" t="str">
        <f>VLOOKUP(мпф1[[#This Row],[артикул]],[1]!Таблица213[[code]:[упаковка]],4,FALSE)</f>
        <v>ОХЛ</v>
      </c>
      <c r="H3745" t="str">
        <f>VLOOKUP(мпф1[[#This Row],[артикул]],[1]!Таблица213[[code]:[упаковка]],5,FALSE)</f>
        <v>четвертина</v>
      </c>
      <c r="I3745" s="7">
        <v>819.40178571428567</v>
      </c>
      <c r="J3745" s="15">
        <f>мпф1[[#This Row],[цена]]*мпф1[[#This Row],[объем]]</f>
        <v>289084.95</v>
      </c>
      <c r="K3745" s="15"/>
      <c r="L3745" t="s">
        <v>187</v>
      </c>
    </row>
    <row r="3746" spans="1:12" x14ac:dyDescent="0.35">
      <c r="A3746" t="s">
        <v>161</v>
      </c>
      <c r="B3746" t="s">
        <v>179</v>
      </c>
      <c r="C3746" t="s">
        <v>25</v>
      </c>
      <c r="D3746">
        <v>718</v>
      </c>
      <c r="E3746" t="s">
        <v>36</v>
      </c>
      <c r="F3746" s="26">
        <v>21.64</v>
      </c>
      <c r="G3746" t="str">
        <f>VLOOKUP(мпф1[[#This Row],[артикул]],[1]!Таблица213[[code]:[упаковка]],4,FALSE)</f>
        <v>ОХЛ</v>
      </c>
      <c r="H3746" t="str">
        <f>VLOOKUP(мпф1[[#This Row],[артикул]],[1]!Таблица213[[code]:[упаковка]],5,FALSE)</f>
        <v>филе</v>
      </c>
      <c r="I3746" s="7">
        <v>1157.1774107142855</v>
      </c>
      <c r="J3746" s="15">
        <f>мпф1[[#This Row],[цена]]*мпф1[[#This Row],[объем]]</f>
        <v>25041.319167857138</v>
      </c>
      <c r="K3746" s="15"/>
      <c r="L3746" t="s">
        <v>187</v>
      </c>
    </row>
    <row r="3747" spans="1:12" x14ac:dyDescent="0.35">
      <c r="A3747" t="s">
        <v>161</v>
      </c>
      <c r="B3747" t="s">
        <v>179</v>
      </c>
      <c r="C3747" t="s">
        <v>25</v>
      </c>
      <c r="D3747">
        <v>719</v>
      </c>
      <c r="E3747" t="s">
        <v>77</v>
      </c>
      <c r="F3747" s="26">
        <v>904.5</v>
      </c>
      <c r="G3747" t="str">
        <f>VLOOKUP(мпф1[[#This Row],[артикул]],[1]!Таблица213[[code]:[упаковка]],4,FALSE)</f>
        <v>ОХЛ</v>
      </c>
      <c r="H3747" t="str">
        <f>VLOOKUP(мпф1[[#This Row],[артикул]],[1]!Таблица213[[code]:[упаковка]],5,FALSE)</f>
        <v>филе</v>
      </c>
      <c r="I3747" s="7">
        <v>1140.7893750000001</v>
      </c>
      <c r="J3747" s="15">
        <f>мпф1[[#This Row],[цена]]*мпф1[[#This Row],[объем]]</f>
        <v>1031843.9896875001</v>
      </c>
      <c r="K3747" s="15"/>
      <c r="L3747" t="s">
        <v>187</v>
      </c>
    </row>
    <row r="3748" spans="1:12" x14ac:dyDescent="0.35">
      <c r="A3748" t="s">
        <v>161</v>
      </c>
      <c r="B3748" t="s">
        <v>179</v>
      </c>
      <c r="C3748" t="s">
        <v>25</v>
      </c>
      <c r="D3748">
        <v>721</v>
      </c>
      <c r="E3748" t="s">
        <v>183</v>
      </c>
      <c r="F3748" s="26">
        <v>24.2</v>
      </c>
      <c r="G3748" t="str">
        <f>VLOOKUP(мпф1[[#This Row],[артикул]],[1]!Таблица213[[code]:[упаковка]],4,FALSE)</f>
        <v>ОХЛ</v>
      </c>
      <c r="H3748" t="str">
        <f>VLOOKUP(мпф1[[#This Row],[артикул]],[1]!Таблица213[[code]:[упаковка]],5,FALSE)</f>
        <v>половинка</v>
      </c>
      <c r="I3748" s="7">
        <v>819.40178571428567</v>
      </c>
      <c r="J3748" s="15">
        <f>мпф1[[#This Row],[цена]]*мпф1[[#This Row],[объем]]</f>
        <v>19829.523214285713</v>
      </c>
      <c r="K3748" s="15"/>
      <c r="L3748" t="s">
        <v>187</v>
      </c>
    </row>
    <row r="3749" spans="1:12" x14ac:dyDescent="0.35">
      <c r="A3749" t="s">
        <v>161</v>
      </c>
      <c r="B3749" t="s">
        <v>179</v>
      </c>
      <c r="C3749" t="s">
        <v>25</v>
      </c>
      <c r="D3749">
        <v>725</v>
      </c>
      <c r="E3749" t="s">
        <v>78</v>
      </c>
      <c r="F3749" s="26">
        <v>352.274</v>
      </c>
      <c r="G3749" t="str">
        <f>VLOOKUP(мпф1[[#This Row],[артикул]],[1]!Таблица213[[code]:[упаковка]],4,FALSE)</f>
        <v>ОХЛ</v>
      </c>
      <c r="H3749" t="str">
        <f>VLOOKUP(мпф1[[#This Row],[артикул]],[1]!Таблица213[[code]:[упаковка]],5,FALSE)</f>
        <v>грудка</v>
      </c>
      <c r="I3749" s="7">
        <v>884.0434821428571</v>
      </c>
      <c r="J3749" s="15">
        <f>мпф1[[#This Row],[цена]]*мпф1[[#This Row],[объем]]</f>
        <v>311425.53362839285</v>
      </c>
      <c r="K3749" s="15"/>
      <c r="L3749" t="s">
        <v>187</v>
      </c>
    </row>
    <row r="3750" spans="1:12" x14ac:dyDescent="0.35">
      <c r="A3750" t="s">
        <v>161</v>
      </c>
      <c r="B3750" t="s">
        <v>179</v>
      </c>
      <c r="C3750" t="s">
        <v>25</v>
      </c>
      <c r="D3750">
        <v>727</v>
      </c>
      <c r="E3750" t="s">
        <v>38</v>
      </c>
      <c r="F3750" s="26">
        <v>9.3059999999999992</v>
      </c>
      <c r="G3750" t="str">
        <f>VLOOKUP(мпф1[[#This Row],[артикул]],[1]!Таблица213[[code]:[упаковка]],4,FALSE)</f>
        <v>ОХЛ</v>
      </c>
      <c r="H3750" t="str">
        <f>VLOOKUP(мпф1[[#This Row],[артикул]],[1]!Таблица213[[code]:[упаковка]],5,FALSE)</f>
        <v>грудка</v>
      </c>
      <c r="I3750" s="7">
        <v>899.79420535714269</v>
      </c>
      <c r="J3750" s="15">
        <f>мпф1[[#This Row],[цена]]*мпф1[[#This Row],[объем]]</f>
        <v>8373.4848750535693</v>
      </c>
      <c r="K3750" s="15"/>
      <c r="L3750" t="s">
        <v>187</v>
      </c>
    </row>
    <row r="3751" spans="1:12" x14ac:dyDescent="0.35">
      <c r="A3751" t="s">
        <v>161</v>
      </c>
      <c r="B3751" t="s">
        <v>179</v>
      </c>
      <c r="C3751" t="s">
        <v>25</v>
      </c>
      <c r="D3751">
        <v>730</v>
      </c>
      <c r="E3751" t="s">
        <v>45</v>
      </c>
      <c r="F3751" s="26">
        <v>8.3000000000000007</v>
      </c>
      <c r="G3751" t="str">
        <f>VLOOKUP(мпф1[[#This Row],[артикул]],[1]!Таблица213[[code]:[упаковка]],4,FALSE)</f>
        <v>ОХЛ</v>
      </c>
      <c r="H3751" t="str">
        <f>VLOOKUP(мпф1[[#This Row],[артикул]],[1]!Таблица213[[code]:[упаковка]],5,FALSE)</f>
        <v>желудки</v>
      </c>
      <c r="I3751" s="7">
        <v>570.84991071428567</v>
      </c>
      <c r="J3751" s="15">
        <f>мпф1[[#This Row],[цена]]*мпф1[[#This Row],[объем]]</f>
        <v>4738.0542589285715</v>
      </c>
      <c r="K3751" s="15"/>
      <c r="L3751" t="s">
        <v>187</v>
      </c>
    </row>
    <row r="3752" spans="1:12" x14ac:dyDescent="0.35">
      <c r="A3752" t="s">
        <v>161</v>
      </c>
      <c r="B3752" t="s">
        <v>179</v>
      </c>
      <c r="C3752" t="s">
        <v>25</v>
      </c>
      <c r="D3752">
        <v>731</v>
      </c>
      <c r="E3752" t="s">
        <v>81</v>
      </c>
      <c r="F3752" s="26">
        <v>245.31473790833121</v>
      </c>
      <c r="G3752" t="str">
        <f>VLOOKUP(мпф1[[#This Row],[артикул]],[1]!Таблица213[[code]:[упаковка]],4,FALSE)</f>
        <v>ОХЛ</v>
      </c>
      <c r="H3752" t="str">
        <f>VLOOKUP(мпф1[[#This Row],[артикул]],[1]!Таблица213[[code]:[упаковка]],5,FALSE)</f>
        <v>желудки</v>
      </c>
      <c r="I3752" s="7">
        <v>554.21605446428566</v>
      </c>
      <c r="J3752" s="15">
        <f>мпф1[[#This Row],[цена]]*мпф1[[#This Row],[объем]]</f>
        <v>135957.36614549565</v>
      </c>
      <c r="K3752" s="15"/>
      <c r="L3752" t="s">
        <v>187</v>
      </c>
    </row>
    <row r="3753" spans="1:12" x14ac:dyDescent="0.35">
      <c r="A3753" t="s">
        <v>161</v>
      </c>
      <c r="B3753" t="s">
        <v>179</v>
      </c>
      <c r="C3753" t="s">
        <v>25</v>
      </c>
      <c r="D3753">
        <v>732</v>
      </c>
      <c r="E3753" t="s">
        <v>47</v>
      </c>
      <c r="F3753" s="26">
        <v>7.8</v>
      </c>
      <c r="G3753" t="str">
        <f>VLOOKUP(мпф1[[#This Row],[артикул]],[1]!Таблица213[[code]:[упаковка]],4,FALSE)</f>
        <v>ОХЛ</v>
      </c>
      <c r="H3753" t="str">
        <f>VLOOKUP(мпф1[[#This Row],[артикул]],[1]!Таблица213[[code]:[упаковка]],5,FALSE)</f>
        <v>печень</v>
      </c>
      <c r="I3753" s="7">
        <v>538.07383928571426</v>
      </c>
      <c r="J3753" s="15">
        <f>мпф1[[#This Row],[цена]]*мпф1[[#This Row],[объем]]</f>
        <v>4196.9759464285708</v>
      </c>
      <c r="K3753" s="15"/>
      <c r="L3753" t="s">
        <v>187</v>
      </c>
    </row>
    <row r="3754" spans="1:12" x14ac:dyDescent="0.35">
      <c r="A3754" t="s">
        <v>161</v>
      </c>
      <c r="B3754" t="s">
        <v>179</v>
      </c>
      <c r="C3754" t="s">
        <v>25</v>
      </c>
      <c r="D3754">
        <v>733</v>
      </c>
      <c r="E3754" t="s">
        <v>82</v>
      </c>
      <c r="F3754" s="26">
        <v>302.39999999999998</v>
      </c>
      <c r="G3754" t="str">
        <f>VLOOKUP(мпф1[[#This Row],[артикул]],[1]!Таблица213[[code]:[упаковка]],4,FALSE)</f>
        <v>ОХЛ</v>
      </c>
      <c r="H3754" t="str">
        <f>VLOOKUP(мпф1[[#This Row],[артикул]],[1]!Таблица213[[code]:[упаковка]],5,FALSE)</f>
        <v>печень</v>
      </c>
      <c r="I3754" s="7">
        <v>522.04998214285706</v>
      </c>
      <c r="J3754" s="15">
        <f>мпф1[[#This Row],[цена]]*мпф1[[#This Row],[объем]]</f>
        <v>157867.91459999996</v>
      </c>
      <c r="K3754" s="15"/>
      <c r="L3754" t="s">
        <v>187</v>
      </c>
    </row>
    <row r="3755" spans="1:12" x14ac:dyDescent="0.35">
      <c r="A3755" t="s">
        <v>161</v>
      </c>
      <c r="B3755" t="s">
        <v>179</v>
      </c>
      <c r="C3755" t="s">
        <v>25</v>
      </c>
      <c r="D3755">
        <v>734</v>
      </c>
      <c r="E3755" t="s">
        <v>49</v>
      </c>
      <c r="F3755" s="26">
        <v>8.1229999999999993</v>
      </c>
      <c r="G3755" t="str">
        <f>VLOOKUP(мпф1[[#This Row],[артикул]],[1]!Таблица213[[code]:[упаковка]],4,FALSE)</f>
        <v>ОХЛ</v>
      </c>
      <c r="H3755" t="str">
        <f>VLOOKUP(мпф1[[#This Row],[артикул]],[1]!Таблица213[[code]:[упаковка]],5,FALSE)</f>
        <v>сердце</v>
      </c>
      <c r="I3755" s="7">
        <v>915.90910714285712</v>
      </c>
      <c r="J3755" s="15">
        <f>мпф1[[#This Row],[цена]]*мпф1[[#This Row],[объем]]</f>
        <v>7439.9296773214282</v>
      </c>
      <c r="K3755" s="15"/>
      <c r="L3755" t="s">
        <v>187</v>
      </c>
    </row>
    <row r="3756" spans="1:12" x14ac:dyDescent="0.35">
      <c r="A3756" t="s">
        <v>161</v>
      </c>
      <c r="B3756" t="s">
        <v>179</v>
      </c>
      <c r="C3756" t="s">
        <v>25</v>
      </c>
      <c r="D3756">
        <v>735</v>
      </c>
      <c r="E3756" t="s">
        <v>83</v>
      </c>
      <c r="F3756" s="26">
        <v>99.2</v>
      </c>
      <c r="G3756" t="str">
        <f>VLOOKUP(мпф1[[#This Row],[артикул]],[1]!Таблица213[[code]:[упаковка]],4,FALSE)</f>
        <v>ОХЛ</v>
      </c>
      <c r="H3756" t="str">
        <f>VLOOKUP(мпф1[[#This Row],[артикул]],[1]!Таблица213[[code]:[упаковка]],5,FALSE)</f>
        <v>сердце</v>
      </c>
      <c r="I3756" s="7">
        <v>899.88524999999993</v>
      </c>
      <c r="J3756" s="15">
        <f>мпф1[[#This Row],[цена]]*мпф1[[#This Row],[объем]]</f>
        <v>89268.616799999989</v>
      </c>
      <c r="K3756" s="15"/>
      <c r="L3756" t="s">
        <v>187</v>
      </c>
    </row>
    <row r="3757" spans="1:12" x14ac:dyDescent="0.35">
      <c r="A3757" t="s">
        <v>161</v>
      </c>
      <c r="B3757" t="s">
        <v>179</v>
      </c>
      <c r="C3757" t="s">
        <v>25</v>
      </c>
      <c r="D3757">
        <v>744</v>
      </c>
      <c r="E3757" t="s">
        <v>92</v>
      </c>
      <c r="F3757" s="26">
        <v>201.6</v>
      </c>
      <c r="G3757" t="str">
        <f>VLOOKUP(мпф1[[#This Row],[артикул]],[1]!Таблица213[[code]:[упаковка]],4,FALSE)</f>
        <v>ОХЛ</v>
      </c>
      <c r="H3757" t="str">
        <f>VLOOKUP(мпф1[[#This Row],[артикул]],[1]!Таблица213[[code]:[упаковка]],5,FALSE)</f>
        <v>шея</v>
      </c>
      <c r="I3757" s="7">
        <v>297.71598214285711</v>
      </c>
      <c r="J3757" s="15">
        <f>мпф1[[#This Row],[цена]]*мпф1[[#This Row],[объем]]</f>
        <v>60019.541999999994</v>
      </c>
      <c r="K3757" s="15"/>
      <c r="L3757" t="s">
        <v>187</v>
      </c>
    </row>
    <row r="3758" spans="1:12" x14ac:dyDescent="0.35">
      <c r="A3758" t="s">
        <v>161</v>
      </c>
      <c r="B3758" t="s">
        <v>179</v>
      </c>
      <c r="C3758" t="s">
        <v>25</v>
      </c>
      <c r="D3758">
        <v>781</v>
      </c>
      <c r="E3758" t="s">
        <v>221</v>
      </c>
      <c r="F3758" s="26">
        <v>199.5</v>
      </c>
      <c r="G3758" t="str">
        <f>VLOOKUP(мпф1[[#This Row],[артикул]],[1]!Таблица213[[code]:[упаковка]],4,FALSE)</f>
        <v>ОХЛ</v>
      </c>
      <c r="H3758" t="str">
        <f>VLOOKUP(мпф1[[#This Row],[артикул]],[1]!Таблица213[[code]:[упаковка]],5,FALSE)</f>
        <v>спинка</v>
      </c>
      <c r="I3758" s="7">
        <v>386.02928571428566</v>
      </c>
      <c r="J3758" s="15">
        <f>мпф1[[#This Row],[цена]]*мпф1[[#This Row],[объем]]</f>
        <v>77012.842499999984</v>
      </c>
      <c r="K3758" s="15"/>
      <c r="L3758" t="s">
        <v>187</v>
      </c>
    </row>
    <row r="3759" spans="1:12" x14ac:dyDescent="0.35">
      <c r="A3759" t="s">
        <v>161</v>
      </c>
      <c r="B3759" t="s">
        <v>179</v>
      </c>
      <c r="C3759" t="s">
        <v>25</v>
      </c>
      <c r="D3759">
        <v>952</v>
      </c>
      <c r="E3759" t="s">
        <v>86</v>
      </c>
      <c r="F3759" s="26">
        <v>150.00000000000003</v>
      </c>
      <c r="G3759" t="str">
        <f>VLOOKUP(мпф1[[#This Row],[артикул]],[1]!Таблица213[[code]:[упаковка]],4,FALSE)</f>
        <v>ОХЛ</v>
      </c>
      <c r="H3759" t="str">
        <f>VLOOKUP(мпф1[[#This Row],[артикул]],[1]!Таблица213[[code]:[упаковка]],5,FALSE)</f>
        <v>голень</v>
      </c>
      <c r="I3759" s="7">
        <v>930.02102678571418</v>
      </c>
      <c r="J3759" s="15">
        <f>мпф1[[#This Row],[цена]]*мпф1[[#This Row],[объем]]</f>
        <v>139503.15401785716</v>
      </c>
      <c r="K3759" s="15"/>
      <c r="L3759" t="s">
        <v>187</v>
      </c>
    </row>
    <row r="3760" spans="1:12" x14ac:dyDescent="0.35">
      <c r="A3760" t="s">
        <v>161</v>
      </c>
      <c r="B3760" t="s">
        <v>179</v>
      </c>
      <c r="C3760" t="s">
        <v>25</v>
      </c>
      <c r="D3760">
        <v>953</v>
      </c>
      <c r="E3760" t="s">
        <v>87</v>
      </c>
      <c r="F3760" s="26">
        <v>149.43396226415092</v>
      </c>
      <c r="G3760" t="str">
        <f>VLOOKUP(мпф1[[#This Row],[артикул]],[1]!Таблица213[[code]:[упаковка]],4,FALSE)</f>
        <v>ОХЛ</v>
      </c>
      <c r="H3760" t="str">
        <f>VLOOKUP(мпф1[[#This Row],[артикул]],[1]!Таблица213[[code]:[упаковка]],5,FALSE)</f>
        <v>бедро</v>
      </c>
      <c r="I3760" s="7">
        <v>953.23741071428572</v>
      </c>
      <c r="J3760" s="15">
        <f>мпф1[[#This Row],[цена]]*мпф1[[#This Row],[объем]]</f>
        <v>142446.04326145552</v>
      </c>
      <c r="K3760" s="15"/>
      <c r="L3760" t="s">
        <v>187</v>
      </c>
    </row>
    <row r="3761" spans="1:12" x14ac:dyDescent="0.35">
      <c r="A3761" t="s">
        <v>161</v>
      </c>
      <c r="B3761" t="s">
        <v>179</v>
      </c>
      <c r="C3761" t="s">
        <v>25</v>
      </c>
      <c r="D3761">
        <v>958</v>
      </c>
      <c r="E3761" t="s">
        <v>58</v>
      </c>
      <c r="F3761" s="26">
        <v>101.25</v>
      </c>
      <c r="G3761" t="str">
        <f>VLOOKUP(мпф1[[#This Row],[артикул]],[1]!Таблица213[[code]:[упаковка]],4,FALSE)</f>
        <v>ОХЛ</v>
      </c>
      <c r="H3761" t="str">
        <f>VLOOKUP(мпф1[[#This Row],[артикул]],[1]!Таблица213[[code]:[упаковка]],5,FALSE)</f>
        <v>табак</v>
      </c>
      <c r="I3761" s="7">
        <v>799.37196428571428</v>
      </c>
      <c r="J3761" s="15">
        <f>мпф1[[#This Row],[цена]]*мпф1[[#This Row],[объем]]</f>
        <v>80936.411383928571</v>
      </c>
      <c r="K3761" s="15"/>
      <c r="L3761" t="s">
        <v>187</v>
      </c>
    </row>
    <row r="3762" spans="1:12" x14ac:dyDescent="0.35">
      <c r="A3762" t="s">
        <v>161</v>
      </c>
      <c r="B3762" t="s">
        <v>179</v>
      </c>
      <c r="C3762" t="s">
        <v>25</v>
      </c>
      <c r="D3762">
        <v>961</v>
      </c>
      <c r="E3762" t="s">
        <v>89</v>
      </c>
      <c r="F3762" s="26">
        <v>63.157894736842103</v>
      </c>
      <c r="G3762" t="str">
        <f>VLOOKUP(мпф1[[#This Row],[артикул]],[1]!Таблица213[[code]:[упаковка]],4,FALSE)</f>
        <v>ОХЛ</v>
      </c>
      <c r="H3762" t="str">
        <f>VLOOKUP(мпф1[[#This Row],[артикул]],[1]!Таблица213[[code]:[упаковка]],5,FALSE)</f>
        <v>табак</v>
      </c>
      <c r="I3762" s="7">
        <v>777.06602678571426</v>
      </c>
      <c r="J3762" s="15">
        <f>мпф1[[#This Row],[цена]]*мпф1[[#This Row],[объем]]</f>
        <v>49077.854323308267</v>
      </c>
      <c r="K3762" s="15"/>
      <c r="L3762" t="s">
        <v>187</v>
      </c>
    </row>
    <row r="3763" spans="1:12" x14ac:dyDescent="0.35">
      <c r="A3763" t="s">
        <v>161</v>
      </c>
      <c r="B3763" t="s">
        <v>199</v>
      </c>
      <c r="C3763" t="s">
        <v>69</v>
      </c>
      <c r="D3763">
        <v>29</v>
      </c>
      <c r="E3763" t="s">
        <v>79</v>
      </c>
      <c r="F3763" s="26">
        <v>47.2</v>
      </c>
      <c r="G3763" t="str">
        <f>VLOOKUP(мпф1[[#This Row],[артикул]],[1]!Таблица213[[code]:[упаковка]],4,FALSE)</f>
        <v>ОХЛ</v>
      </c>
      <c r="H3763" t="str">
        <f>VLOOKUP(мпф1[[#This Row],[артикул]],[1]!Таблица213[[code]:[упаковка]],5,FALSE)</f>
        <v>табак</v>
      </c>
      <c r="I3763" s="7">
        <v>747.80357142857133</v>
      </c>
      <c r="J3763" s="15">
        <f>мпф1[[#This Row],[цена]]*мпф1[[#This Row],[объем]]</f>
        <v>35296.328571428567</v>
      </c>
      <c r="K3763" s="15"/>
      <c r="L3763" t="s">
        <v>187</v>
      </c>
    </row>
    <row r="3764" spans="1:12" x14ac:dyDescent="0.35">
      <c r="A3764" t="s">
        <v>161</v>
      </c>
      <c r="B3764" t="s">
        <v>199</v>
      </c>
      <c r="C3764" t="s">
        <v>69</v>
      </c>
      <c r="D3764">
        <v>30</v>
      </c>
      <c r="E3764" t="s">
        <v>80</v>
      </c>
      <c r="F3764" s="26">
        <v>94.4</v>
      </c>
      <c r="G3764" t="str">
        <f>VLOOKUP(мпф1[[#This Row],[артикул]],[1]!Таблица213[[code]:[упаковка]],4,FALSE)</f>
        <v>ОХЛ</v>
      </c>
      <c r="H3764" t="str">
        <f>VLOOKUP(мпф1[[#This Row],[артикул]],[1]!Таблица213[[code]:[упаковка]],5,FALSE)</f>
        <v>рагу</v>
      </c>
      <c r="I3764" s="7">
        <v>739.28249999999991</v>
      </c>
      <c r="J3764" s="15">
        <f>мпф1[[#This Row],[цена]]*мпф1[[#This Row],[объем]]</f>
        <v>69788.267999999996</v>
      </c>
      <c r="K3764" s="15"/>
      <c r="L3764" t="s">
        <v>187</v>
      </c>
    </row>
    <row r="3765" spans="1:12" x14ac:dyDescent="0.35">
      <c r="A3765" t="s">
        <v>161</v>
      </c>
      <c r="B3765" t="s">
        <v>199</v>
      </c>
      <c r="C3765" t="s">
        <v>69</v>
      </c>
      <c r="D3765">
        <v>204</v>
      </c>
      <c r="E3765" t="s">
        <v>84</v>
      </c>
      <c r="F3765" s="26">
        <v>54.339622641509429</v>
      </c>
      <c r="G3765" t="str">
        <f>VLOOKUP(мпф1[[#This Row],[артикул]],[1]!Таблица213[[code]:[упаковка]],4,FALSE)</f>
        <v>ОХЛ</v>
      </c>
      <c r="H3765" t="str">
        <f>VLOOKUP(мпф1[[#This Row],[артикул]],[1]!Таблица213[[code]:[упаковка]],5,FALSE)</f>
        <v>крыло</v>
      </c>
      <c r="I3765" s="7">
        <v>884.0434821428571</v>
      </c>
      <c r="J3765" s="15">
        <f>мпф1[[#This Row],[цена]]*мпф1[[#This Row],[объем]]</f>
        <v>48038.589218328838</v>
      </c>
      <c r="K3765" s="15"/>
      <c r="L3765" t="s">
        <v>187</v>
      </c>
    </row>
    <row r="3766" spans="1:12" x14ac:dyDescent="0.35">
      <c r="A3766" t="s">
        <v>161</v>
      </c>
      <c r="B3766" t="s">
        <v>199</v>
      </c>
      <c r="C3766" t="s">
        <v>69</v>
      </c>
      <c r="D3766">
        <v>701</v>
      </c>
      <c r="E3766" t="s">
        <v>26</v>
      </c>
      <c r="F3766" s="26">
        <v>54</v>
      </c>
      <c r="G3766" t="str">
        <f>VLOOKUP(мпф1[[#This Row],[артикул]],[1]!Таблица213[[code]:[упаковка]],4,FALSE)</f>
        <v>ОХЛ</v>
      </c>
      <c r="H3766" t="str">
        <f>VLOOKUP(мпф1[[#This Row],[артикул]],[1]!Таблица213[[code]:[упаковка]],5,FALSE)</f>
        <v>тушка</v>
      </c>
      <c r="I3766" s="7">
        <v>827.59580357142841</v>
      </c>
      <c r="J3766" s="15">
        <f>мпф1[[#This Row],[цена]]*мпф1[[#This Row],[объем]]</f>
        <v>44690.173392857134</v>
      </c>
      <c r="K3766" s="15"/>
      <c r="L3766" t="s">
        <v>187</v>
      </c>
    </row>
    <row r="3767" spans="1:12" x14ac:dyDescent="0.35">
      <c r="A3767" t="s">
        <v>161</v>
      </c>
      <c r="B3767" t="s">
        <v>199</v>
      </c>
      <c r="C3767" t="s">
        <v>69</v>
      </c>
      <c r="D3767">
        <v>702</v>
      </c>
      <c r="E3767" t="s">
        <v>72</v>
      </c>
      <c r="F3767" s="26">
        <v>22.6</v>
      </c>
      <c r="G3767" t="str">
        <f>VLOOKUP(мпф1[[#This Row],[артикул]],[1]!Таблица213[[code]:[упаковка]],4,FALSE)</f>
        <v>ОХЛ</v>
      </c>
      <c r="H3767" t="str">
        <f>VLOOKUP(мпф1[[#This Row],[артикул]],[1]!Таблица213[[code]:[упаковка]],5,FALSE)</f>
        <v>тушка</v>
      </c>
      <c r="I3767" s="7">
        <v>811.20776785714281</v>
      </c>
      <c r="J3767" s="15">
        <f>мпф1[[#This Row],[цена]]*мпф1[[#This Row],[объем]]</f>
        <v>18333.295553571428</v>
      </c>
      <c r="K3767" s="15"/>
      <c r="L3767" t="s">
        <v>187</v>
      </c>
    </row>
    <row r="3768" spans="1:12" x14ac:dyDescent="0.35">
      <c r="A3768" t="s">
        <v>161</v>
      </c>
      <c r="B3768" t="s">
        <v>199</v>
      </c>
      <c r="C3768" t="s">
        <v>69</v>
      </c>
      <c r="D3768">
        <v>710</v>
      </c>
      <c r="E3768" t="s">
        <v>28</v>
      </c>
      <c r="F3768" s="26">
        <v>251.50500000000002</v>
      </c>
      <c r="G3768" t="str">
        <f>VLOOKUP(мпф1[[#This Row],[артикул]],[1]!Таблица213[[code]:[упаковка]],4,FALSE)</f>
        <v>ОХЛ</v>
      </c>
      <c r="H3768" t="str">
        <f>VLOOKUP(мпф1[[#This Row],[артикул]],[1]!Таблица213[[code]:[упаковка]],5,FALSE)</f>
        <v>бедро</v>
      </c>
      <c r="I3768" s="7">
        <v>884.0434821428571</v>
      </c>
      <c r="J3768" s="15">
        <f>мпф1[[#This Row],[цена]]*мпф1[[#This Row],[объем]]</f>
        <v>222341.35597633928</v>
      </c>
      <c r="K3768" s="15"/>
      <c r="L3768" t="s">
        <v>187</v>
      </c>
    </row>
    <row r="3769" spans="1:12" x14ac:dyDescent="0.35">
      <c r="A3769" t="s">
        <v>161</v>
      </c>
      <c r="B3769" t="s">
        <v>199</v>
      </c>
      <c r="C3769" t="s">
        <v>69</v>
      </c>
      <c r="D3769">
        <v>711</v>
      </c>
      <c r="E3769" t="s">
        <v>73</v>
      </c>
      <c r="F3769" s="26">
        <v>248.52</v>
      </c>
      <c r="G3769" t="str">
        <f>VLOOKUP(мпф1[[#This Row],[артикул]],[1]!Таблица213[[code]:[упаковка]],4,FALSE)</f>
        <v>ОХЛ</v>
      </c>
      <c r="H3769" t="str">
        <f>VLOOKUP(мпф1[[#This Row],[артикул]],[1]!Таблица213[[code]:[упаковка]],5,FALSE)</f>
        <v>бедро</v>
      </c>
      <c r="I3769" s="7">
        <v>867.65544642857139</v>
      </c>
      <c r="J3769" s="15">
        <f>мпф1[[#This Row],[цена]]*мпф1[[#This Row],[объем]]</f>
        <v>215629.73154642858</v>
      </c>
      <c r="K3769" s="15"/>
      <c r="L3769" t="s">
        <v>187</v>
      </c>
    </row>
    <row r="3770" spans="1:12" x14ac:dyDescent="0.35">
      <c r="A3770" t="s">
        <v>161</v>
      </c>
      <c r="B3770" t="s">
        <v>199</v>
      </c>
      <c r="C3770" t="s">
        <v>69</v>
      </c>
      <c r="D3770">
        <v>712</v>
      </c>
      <c r="E3770" t="s">
        <v>30</v>
      </c>
      <c r="F3770" s="26">
        <v>150.19499999999999</v>
      </c>
      <c r="G3770" t="str">
        <f>VLOOKUP(мпф1[[#This Row],[артикул]],[1]!Таблица213[[code]:[упаковка]],4,FALSE)</f>
        <v>ОХЛ</v>
      </c>
      <c r="H3770" t="str">
        <f>VLOOKUP(мпф1[[#This Row],[артикул]],[1]!Таблица213[[code]:[упаковка]],5,FALSE)</f>
        <v>голень</v>
      </c>
      <c r="I3770" s="7">
        <v>915.90910714285712</v>
      </c>
      <c r="J3770" s="15">
        <f>мпф1[[#This Row],[цена]]*мпф1[[#This Row],[объем]]</f>
        <v>137564.96834732141</v>
      </c>
      <c r="K3770" s="15"/>
      <c r="L3770" t="s">
        <v>187</v>
      </c>
    </row>
    <row r="3771" spans="1:12" x14ac:dyDescent="0.35">
      <c r="A3771" t="s">
        <v>161</v>
      </c>
      <c r="B3771" t="s">
        <v>199</v>
      </c>
      <c r="C3771" t="s">
        <v>69</v>
      </c>
      <c r="D3771">
        <v>713</v>
      </c>
      <c r="E3771" t="s">
        <v>74</v>
      </c>
      <c r="F3771" s="26">
        <v>194.70000000000002</v>
      </c>
      <c r="G3771" t="str">
        <f>VLOOKUP(мпф1[[#This Row],[артикул]],[1]!Таблица213[[code]:[упаковка]],4,FALSE)</f>
        <v>ОХЛ</v>
      </c>
      <c r="H3771" t="str">
        <f>VLOOKUP(мпф1[[#This Row],[артикул]],[1]!Таблица213[[code]:[упаковка]],5,FALSE)</f>
        <v>голень</v>
      </c>
      <c r="I3771" s="7">
        <v>899.88524999999993</v>
      </c>
      <c r="J3771" s="15">
        <f>мпф1[[#This Row],[цена]]*мпф1[[#This Row],[объем]]</f>
        <v>175207.65817499999</v>
      </c>
      <c r="K3771" s="15"/>
      <c r="L3771" t="s">
        <v>187</v>
      </c>
    </row>
    <row r="3772" spans="1:12" x14ac:dyDescent="0.35">
      <c r="A3772" t="s">
        <v>161</v>
      </c>
      <c r="B3772" t="s">
        <v>199</v>
      </c>
      <c r="C3772" t="s">
        <v>69</v>
      </c>
      <c r="D3772">
        <v>714</v>
      </c>
      <c r="E3772" t="s">
        <v>32</v>
      </c>
      <c r="F3772" s="26">
        <v>153.88499999999999</v>
      </c>
      <c r="G3772" t="str">
        <f>VLOOKUP(мпф1[[#This Row],[артикул]],[1]!Таблица213[[code]:[упаковка]],4,FALSE)</f>
        <v>ОХЛ</v>
      </c>
      <c r="H3772" t="str">
        <f>VLOOKUP(мпф1[[#This Row],[артикул]],[1]!Таблица213[[code]:[упаковка]],5,FALSE)</f>
        <v>крыло</v>
      </c>
      <c r="I3772" s="7">
        <v>915.90910714285712</v>
      </c>
      <c r="J3772" s="15">
        <f>мпф1[[#This Row],[цена]]*мпф1[[#This Row],[объем]]</f>
        <v>140944.67295267855</v>
      </c>
      <c r="K3772" s="15"/>
      <c r="L3772" t="s">
        <v>187</v>
      </c>
    </row>
    <row r="3773" spans="1:12" x14ac:dyDescent="0.35">
      <c r="A3773" t="s">
        <v>161</v>
      </c>
      <c r="B3773" t="s">
        <v>199</v>
      </c>
      <c r="C3773" t="s">
        <v>69</v>
      </c>
      <c r="D3773">
        <v>715</v>
      </c>
      <c r="E3773" t="s">
        <v>75</v>
      </c>
      <c r="F3773" s="26">
        <v>198.3</v>
      </c>
      <c r="G3773" t="str">
        <f>VLOOKUP(мпф1[[#This Row],[артикул]],[1]!Таблица213[[code]:[упаковка]],4,FALSE)</f>
        <v>ОХЛ</v>
      </c>
      <c r="H3773" t="str">
        <f>VLOOKUP(мпф1[[#This Row],[артикул]],[1]!Таблица213[[code]:[упаковка]],5,FALSE)</f>
        <v>крыло</v>
      </c>
      <c r="I3773" s="7">
        <v>899.88524999999993</v>
      </c>
      <c r="J3773" s="15">
        <f>мпф1[[#This Row],[цена]]*мпф1[[#This Row],[объем]]</f>
        <v>178447.24507499998</v>
      </c>
      <c r="K3773" s="15"/>
      <c r="L3773" t="s">
        <v>187</v>
      </c>
    </row>
    <row r="3774" spans="1:12" x14ac:dyDescent="0.35">
      <c r="A3774" t="s">
        <v>161</v>
      </c>
      <c r="B3774" t="s">
        <v>199</v>
      </c>
      <c r="C3774" t="s">
        <v>69</v>
      </c>
      <c r="D3774">
        <v>716</v>
      </c>
      <c r="E3774" t="s">
        <v>34</v>
      </c>
      <c r="F3774" s="26">
        <v>17.399999999999999</v>
      </c>
      <c r="G3774" t="str">
        <f>VLOOKUP(мпф1[[#This Row],[артикул]],[1]!Таблица213[[code]:[упаковка]],4,FALSE)</f>
        <v>ОХЛ</v>
      </c>
      <c r="H3774" t="str">
        <f>VLOOKUP(мпф1[[#This Row],[артикул]],[1]!Таблица213[[code]:[упаковка]],5,FALSE)</f>
        <v>четвертина</v>
      </c>
      <c r="I3774" s="7">
        <v>835.5847500000001</v>
      </c>
      <c r="J3774" s="15">
        <f>мпф1[[#This Row],[цена]]*мпф1[[#This Row],[объем]]</f>
        <v>14539.174650000001</v>
      </c>
      <c r="K3774" s="15"/>
      <c r="L3774" t="s">
        <v>187</v>
      </c>
    </row>
    <row r="3775" spans="1:12" x14ac:dyDescent="0.35">
      <c r="A3775" t="s">
        <v>161</v>
      </c>
      <c r="B3775" t="s">
        <v>199</v>
      </c>
      <c r="C3775" t="s">
        <v>69</v>
      </c>
      <c r="D3775">
        <v>717</v>
      </c>
      <c r="E3775" t="s">
        <v>76</v>
      </c>
      <c r="F3775" s="26">
        <v>176.4</v>
      </c>
      <c r="G3775" t="str">
        <f>VLOOKUP(мпф1[[#This Row],[артикул]],[1]!Таблица213[[code]:[упаковка]],4,FALSE)</f>
        <v>ОХЛ</v>
      </c>
      <c r="H3775" t="str">
        <f>VLOOKUP(мпф1[[#This Row],[артикул]],[1]!Таблица213[[code]:[упаковка]],5,FALSE)</f>
        <v>четвертина</v>
      </c>
      <c r="I3775" s="7">
        <v>819.40178571428567</v>
      </c>
      <c r="J3775" s="15">
        <f>мпф1[[#This Row],[цена]]*мпф1[[#This Row],[объем]]</f>
        <v>144542.47500000001</v>
      </c>
      <c r="K3775" s="15"/>
      <c r="L3775" t="s">
        <v>187</v>
      </c>
    </row>
    <row r="3776" spans="1:12" x14ac:dyDescent="0.35">
      <c r="A3776" t="s">
        <v>161</v>
      </c>
      <c r="B3776" t="s">
        <v>199</v>
      </c>
      <c r="C3776" t="s">
        <v>69</v>
      </c>
      <c r="D3776">
        <v>718</v>
      </c>
      <c r="E3776" t="s">
        <v>36</v>
      </c>
      <c r="F3776" s="26">
        <v>194.76</v>
      </c>
      <c r="G3776" t="str">
        <f>VLOOKUP(мпф1[[#This Row],[артикул]],[1]!Таблица213[[code]:[упаковка]],4,FALSE)</f>
        <v>ОХЛ</v>
      </c>
      <c r="H3776" t="str">
        <f>VLOOKUP(мпф1[[#This Row],[артикул]],[1]!Таблица213[[code]:[упаковка]],5,FALSE)</f>
        <v>филе</v>
      </c>
      <c r="I3776" s="7">
        <v>1157.1774107142855</v>
      </c>
      <c r="J3776" s="15">
        <f>мпф1[[#This Row],[цена]]*мпф1[[#This Row],[объем]]</f>
        <v>225371.87251071425</v>
      </c>
      <c r="K3776" s="15"/>
      <c r="L3776" t="s">
        <v>187</v>
      </c>
    </row>
    <row r="3777" spans="1:12" x14ac:dyDescent="0.35">
      <c r="A3777" t="s">
        <v>161</v>
      </c>
      <c r="B3777" t="s">
        <v>199</v>
      </c>
      <c r="C3777" t="s">
        <v>69</v>
      </c>
      <c r="D3777">
        <v>719</v>
      </c>
      <c r="E3777" t="s">
        <v>77</v>
      </c>
      <c r="F3777" s="26">
        <v>94.5</v>
      </c>
      <c r="G3777" t="str">
        <f>VLOOKUP(мпф1[[#This Row],[артикул]],[1]!Таблица213[[code]:[упаковка]],4,FALSE)</f>
        <v>ОХЛ</v>
      </c>
      <c r="H3777" t="str">
        <f>VLOOKUP(мпф1[[#This Row],[артикул]],[1]!Таблица213[[code]:[упаковка]],5,FALSE)</f>
        <v>филе</v>
      </c>
      <c r="I3777" s="7">
        <v>1140.7893750000001</v>
      </c>
      <c r="J3777" s="15">
        <f>мпф1[[#This Row],[цена]]*мпф1[[#This Row],[объем]]</f>
        <v>107804.59593750001</v>
      </c>
      <c r="K3777" s="15"/>
      <c r="L3777" t="s">
        <v>187</v>
      </c>
    </row>
    <row r="3778" spans="1:12" x14ac:dyDescent="0.35">
      <c r="A3778" t="s">
        <v>161</v>
      </c>
      <c r="B3778" t="s">
        <v>199</v>
      </c>
      <c r="C3778" t="s">
        <v>69</v>
      </c>
      <c r="D3778">
        <v>725</v>
      </c>
      <c r="E3778" t="s">
        <v>78</v>
      </c>
      <c r="F3778" s="26">
        <v>94.842999999999989</v>
      </c>
      <c r="G3778" t="str">
        <f>VLOOKUP(мпф1[[#This Row],[артикул]],[1]!Таблица213[[code]:[упаковка]],4,FALSE)</f>
        <v>ОХЛ</v>
      </c>
      <c r="H3778" t="str">
        <f>VLOOKUP(мпф1[[#This Row],[артикул]],[1]!Таблица213[[code]:[упаковка]],5,FALSE)</f>
        <v>грудка</v>
      </c>
      <c r="I3778" s="7">
        <v>884.0434821428571</v>
      </c>
      <c r="J3778" s="15">
        <f>мпф1[[#This Row],[цена]]*мпф1[[#This Row],[объем]]</f>
        <v>83845.33597687498</v>
      </c>
      <c r="K3778" s="15"/>
      <c r="L3778" t="s">
        <v>187</v>
      </c>
    </row>
    <row r="3779" spans="1:12" x14ac:dyDescent="0.35">
      <c r="A3779" t="s">
        <v>161</v>
      </c>
      <c r="B3779" t="s">
        <v>199</v>
      </c>
      <c r="C3779" t="s">
        <v>69</v>
      </c>
      <c r="D3779">
        <v>727</v>
      </c>
      <c r="E3779" t="s">
        <v>38</v>
      </c>
      <c r="F3779" s="26">
        <v>46.529999999999994</v>
      </c>
      <c r="G3779" t="str">
        <f>VLOOKUP(мпф1[[#This Row],[артикул]],[1]!Таблица213[[code]:[упаковка]],4,FALSE)</f>
        <v>ОХЛ</v>
      </c>
      <c r="H3779" t="str">
        <f>VLOOKUP(мпф1[[#This Row],[артикул]],[1]!Таблица213[[code]:[упаковка]],5,FALSE)</f>
        <v>грудка</v>
      </c>
      <c r="I3779" s="7">
        <v>899.79420535714269</v>
      </c>
      <c r="J3779" s="15">
        <f>мпф1[[#This Row],[цена]]*мпф1[[#This Row],[объем]]</f>
        <v>41867.424375267845</v>
      </c>
      <c r="K3779" s="15"/>
      <c r="L3779" t="s">
        <v>187</v>
      </c>
    </row>
    <row r="3780" spans="1:12" x14ac:dyDescent="0.35">
      <c r="A3780" t="s">
        <v>161</v>
      </c>
      <c r="B3780" t="s">
        <v>199</v>
      </c>
      <c r="C3780" t="s">
        <v>69</v>
      </c>
      <c r="D3780">
        <v>730</v>
      </c>
      <c r="E3780" t="s">
        <v>45</v>
      </c>
      <c r="F3780" s="26">
        <v>33.200000000000003</v>
      </c>
      <c r="G3780" t="str">
        <f>VLOOKUP(мпф1[[#This Row],[артикул]],[1]!Таблица213[[code]:[упаковка]],4,FALSE)</f>
        <v>ОХЛ</v>
      </c>
      <c r="H3780" t="str">
        <f>VLOOKUP(мпф1[[#This Row],[артикул]],[1]!Таблица213[[code]:[упаковка]],5,FALSE)</f>
        <v>желудки</v>
      </c>
      <c r="I3780" s="7">
        <v>570.84991071428567</v>
      </c>
      <c r="J3780" s="15">
        <f>мпф1[[#This Row],[цена]]*мпф1[[#This Row],[объем]]</f>
        <v>18952.217035714286</v>
      </c>
      <c r="K3780" s="15"/>
      <c r="L3780" t="s">
        <v>187</v>
      </c>
    </row>
    <row r="3781" spans="1:12" x14ac:dyDescent="0.35">
      <c r="A3781" t="s">
        <v>161</v>
      </c>
      <c r="B3781" t="s">
        <v>199</v>
      </c>
      <c r="C3781" t="s">
        <v>69</v>
      </c>
      <c r="D3781">
        <v>731</v>
      </c>
      <c r="E3781" t="s">
        <v>81</v>
      </c>
      <c r="F3781" s="26">
        <v>49.062947581666243</v>
      </c>
      <c r="G3781" t="str">
        <f>VLOOKUP(мпф1[[#This Row],[артикул]],[1]!Таблица213[[code]:[упаковка]],4,FALSE)</f>
        <v>ОХЛ</v>
      </c>
      <c r="H3781" t="str">
        <f>VLOOKUP(мпф1[[#This Row],[артикул]],[1]!Таблица213[[code]:[упаковка]],5,FALSE)</f>
        <v>желудки</v>
      </c>
      <c r="I3781" s="7">
        <v>554.21605446428566</v>
      </c>
      <c r="J3781" s="15">
        <f>мпф1[[#This Row],[цена]]*мпф1[[#This Row],[объем]]</f>
        <v>27191.473229099131</v>
      </c>
      <c r="K3781" s="15"/>
      <c r="L3781" t="s">
        <v>187</v>
      </c>
    </row>
    <row r="3782" spans="1:12" x14ac:dyDescent="0.35">
      <c r="A3782" t="s">
        <v>161</v>
      </c>
      <c r="B3782" t="s">
        <v>199</v>
      </c>
      <c r="C3782" t="s">
        <v>69</v>
      </c>
      <c r="D3782">
        <v>732</v>
      </c>
      <c r="E3782" t="s">
        <v>47</v>
      </c>
      <c r="F3782" s="26">
        <v>46.8</v>
      </c>
      <c r="G3782" t="str">
        <f>VLOOKUP(мпф1[[#This Row],[артикул]],[1]!Таблица213[[code]:[упаковка]],4,FALSE)</f>
        <v>ОХЛ</v>
      </c>
      <c r="H3782" t="str">
        <f>VLOOKUP(мпф1[[#This Row],[артикул]],[1]!Таблица213[[code]:[упаковка]],5,FALSE)</f>
        <v>печень</v>
      </c>
      <c r="I3782" s="7">
        <v>538.07383928571426</v>
      </c>
      <c r="J3782" s="15">
        <f>мпф1[[#This Row],[цена]]*мпф1[[#This Row],[объем]]</f>
        <v>25181.855678571425</v>
      </c>
      <c r="K3782" s="15"/>
      <c r="L3782" t="s">
        <v>187</v>
      </c>
    </row>
    <row r="3783" spans="1:12" x14ac:dyDescent="0.35">
      <c r="A3783" t="s">
        <v>161</v>
      </c>
      <c r="B3783" t="s">
        <v>199</v>
      </c>
      <c r="C3783" t="s">
        <v>69</v>
      </c>
      <c r="D3783">
        <v>733</v>
      </c>
      <c r="E3783" t="s">
        <v>82</v>
      </c>
      <c r="F3783" s="26">
        <v>151.19999999999999</v>
      </c>
      <c r="G3783" t="str">
        <f>VLOOKUP(мпф1[[#This Row],[артикул]],[1]!Таблица213[[code]:[упаковка]],4,FALSE)</f>
        <v>ОХЛ</v>
      </c>
      <c r="H3783" t="str">
        <f>VLOOKUP(мпф1[[#This Row],[артикул]],[1]!Таблица213[[code]:[упаковка]],5,FALSE)</f>
        <v>печень</v>
      </c>
      <c r="I3783" s="7">
        <v>522.04998214285706</v>
      </c>
      <c r="J3783" s="15">
        <f>мпф1[[#This Row],[цена]]*мпф1[[#This Row],[объем]]</f>
        <v>78933.95729999998</v>
      </c>
      <c r="K3783" s="15"/>
      <c r="L3783" t="s">
        <v>187</v>
      </c>
    </row>
    <row r="3784" spans="1:12" x14ac:dyDescent="0.35">
      <c r="A3784" t="s">
        <v>161</v>
      </c>
      <c r="B3784" t="s">
        <v>199</v>
      </c>
      <c r="C3784" t="s">
        <v>69</v>
      </c>
      <c r="D3784">
        <v>734</v>
      </c>
      <c r="E3784" t="s">
        <v>49</v>
      </c>
      <c r="F3784" s="26">
        <v>56.860999999999997</v>
      </c>
      <c r="G3784" t="str">
        <f>VLOOKUP(мпф1[[#This Row],[артикул]],[1]!Таблица213[[code]:[упаковка]],4,FALSE)</f>
        <v>ОХЛ</v>
      </c>
      <c r="H3784" t="str">
        <f>VLOOKUP(мпф1[[#This Row],[артикул]],[1]!Таблица213[[code]:[упаковка]],5,FALSE)</f>
        <v>сердце</v>
      </c>
      <c r="I3784" s="7">
        <v>915.90910714285712</v>
      </c>
      <c r="J3784" s="15">
        <f>мпф1[[#This Row],[цена]]*мпф1[[#This Row],[объем]]</f>
        <v>52079.507741249996</v>
      </c>
      <c r="K3784" s="15"/>
      <c r="L3784" t="s">
        <v>187</v>
      </c>
    </row>
    <row r="3785" spans="1:12" x14ac:dyDescent="0.35">
      <c r="A3785" t="s">
        <v>161</v>
      </c>
      <c r="B3785" t="s">
        <v>199</v>
      </c>
      <c r="C3785" t="s">
        <v>69</v>
      </c>
      <c r="D3785">
        <v>735</v>
      </c>
      <c r="E3785" t="s">
        <v>83</v>
      </c>
      <c r="F3785" s="26">
        <v>62</v>
      </c>
      <c r="G3785" t="str">
        <f>VLOOKUP(мпф1[[#This Row],[артикул]],[1]!Таблица213[[code]:[упаковка]],4,FALSE)</f>
        <v>ОХЛ</v>
      </c>
      <c r="H3785" t="str">
        <f>VLOOKUP(мпф1[[#This Row],[артикул]],[1]!Таблица213[[code]:[упаковка]],5,FALSE)</f>
        <v>сердце</v>
      </c>
      <c r="I3785" s="7">
        <v>899.88524999999993</v>
      </c>
      <c r="J3785" s="15">
        <f>мпф1[[#This Row],[цена]]*мпф1[[#This Row],[объем]]</f>
        <v>55792.885499999997</v>
      </c>
      <c r="K3785" s="15"/>
      <c r="L3785" t="s">
        <v>187</v>
      </c>
    </row>
    <row r="3786" spans="1:12" x14ac:dyDescent="0.35">
      <c r="A3786" t="s">
        <v>161</v>
      </c>
      <c r="B3786" t="s">
        <v>199</v>
      </c>
      <c r="C3786" t="s">
        <v>69</v>
      </c>
      <c r="D3786">
        <v>744</v>
      </c>
      <c r="E3786" t="s">
        <v>92</v>
      </c>
      <c r="F3786" s="26">
        <v>264.59999999999997</v>
      </c>
      <c r="G3786" t="str">
        <f>VLOOKUP(мпф1[[#This Row],[артикул]],[1]!Таблица213[[code]:[упаковка]],4,FALSE)</f>
        <v>ОХЛ</v>
      </c>
      <c r="H3786" t="str">
        <f>VLOOKUP(мпф1[[#This Row],[артикул]],[1]!Таблица213[[code]:[упаковка]],5,FALSE)</f>
        <v>шея</v>
      </c>
      <c r="I3786" s="7">
        <v>297.71598214285711</v>
      </c>
      <c r="J3786" s="15">
        <f>мпф1[[#This Row],[цена]]*мпф1[[#This Row],[объем]]</f>
        <v>78775.648874999984</v>
      </c>
      <c r="K3786" s="15"/>
      <c r="L3786" t="s">
        <v>187</v>
      </c>
    </row>
    <row r="3787" spans="1:12" x14ac:dyDescent="0.35">
      <c r="A3787" t="s">
        <v>161</v>
      </c>
      <c r="B3787" t="s">
        <v>199</v>
      </c>
      <c r="C3787" t="s">
        <v>69</v>
      </c>
      <c r="D3787">
        <v>781</v>
      </c>
      <c r="E3787" t="s">
        <v>221</v>
      </c>
      <c r="F3787" s="26">
        <v>79.800000000000011</v>
      </c>
      <c r="G3787" t="str">
        <f>VLOOKUP(мпф1[[#This Row],[артикул]],[1]!Таблица213[[code]:[упаковка]],4,FALSE)</f>
        <v>ОХЛ</v>
      </c>
      <c r="H3787" t="str">
        <f>VLOOKUP(мпф1[[#This Row],[артикул]],[1]!Таблица213[[code]:[упаковка]],5,FALSE)</f>
        <v>спинка</v>
      </c>
      <c r="I3787" s="7">
        <v>386.02928571428566</v>
      </c>
      <c r="J3787" s="15">
        <f>мпф1[[#This Row],[цена]]*мпф1[[#This Row],[объем]]</f>
        <v>30805.136999999999</v>
      </c>
      <c r="K3787" s="15"/>
      <c r="L3787" t="s">
        <v>187</v>
      </c>
    </row>
    <row r="3788" spans="1:12" x14ac:dyDescent="0.35">
      <c r="A3788" t="s">
        <v>161</v>
      </c>
      <c r="B3788" t="s">
        <v>199</v>
      </c>
      <c r="C3788" t="s">
        <v>69</v>
      </c>
      <c r="D3788">
        <v>952</v>
      </c>
      <c r="E3788" t="s">
        <v>86</v>
      </c>
      <c r="F3788" s="26">
        <v>50.000000000000007</v>
      </c>
      <c r="G3788" t="str">
        <f>VLOOKUP(мпф1[[#This Row],[артикул]],[1]!Таблица213[[code]:[упаковка]],4,FALSE)</f>
        <v>ОХЛ</v>
      </c>
      <c r="H3788" t="str">
        <f>VLOOKUP(мпф1[[#This Row],[артикул]],[1]!Таблица213[[code]:[упаковка]],5,FALSE)</f>
        <v>голень</v>
      </c>
      <c r="I3788" s="7">
        <v>930.02102678571418</v>
      </c>
      <c r="J3788" s="15">
        <f>мпф1[[#This Row],[цена]]*мпф1[[#This Row],[объем]]</f>
        <v>46501.051339285717</v>
      </c>
      <c r="K3788" s="15"/>
      <c r="L3788" t="s">
        <v>187</v>
      </c>
    </row>
    <row r="3789" spans="1:12" x14ac:dyDescent="0.35">
      <c r="A3789" t="s">
        <v>161</v>
      </c>
      <c r="B3789" t="s">
        <v>199</v>
      </c>
      <c r="C3789" t="s">
        <v>69</v>
      </c>
      <c r="D3789">
        <v>953</v>
      </c>
      <c r="E3789" t="s">
        <v>87</v>
      </c>
      <c r="F3789" s="26">
        <v>54.339622641509429</v>
      </c>
      <c r="G3789" t="str">
        <f>VLOOKUP(мпф1[[#This Row],[артикул]],[1]!Таблица213[[code]:[упаковка]],4,FALSE)</f>
        <v>ОХЛ</v>
      </c>
      <c r="H3789" t="str">
        <f>VLOOKUP(мпф1[[#This Row],[артикул]],[1]!Таблица213[[code]:[упаковка]],5,FALSE)</f>
        <v>бедро</v>
      </c>
      <c r="I3789" s="7">
        <v>953.23741071428572</v>
      </c>
      <c r="J3789" s="15">
        <f>мпф1[[#This Row],[цена]]*мпф1[[#This Row],[объем]]</f>
        <v>51798.561185983825</v>
      </c>
      <c r="K3789" s="15"/>
      <c r="L3789" t="s">
        <v>187</v>
      </c>
    </row>
    <row r="3790" spans="1:12" x14ac:dyDescent="0.35">
      <c r="A3790" t="s">
        <v>161</v>
      </c>
      <c r="B3790" t="s">
        <v>199</v>
      </c>
      <c r="C3790" t="s">
        <v>69</v>
      </c>
      <c r="D3790">
        <v>958</v>
      </c>
      <c r="E3790" t="s">
        <v>58</v>
      </c>
      <c r="F3790" s="26">
        <v>20.25</v>
      </c>
      <c r="G3790" t="str">
        <f>VLOOKUP(мпф1[[#This Row],[артикул]],[1]!Таблица213[[code]:[упаковка]],4,FALSE)</f>
        <v>ОХЛ</v>
      </c>
      <c r="H3790" t="str">
        <f>VLOOKUP(мпф1[[#This Row],[артикул]],[1]!Таблица213[[code]:[упаковка]],5,FALSE)</f>
        <v>табак</v>
      </c>
      <c r="I3790" s="7">
        <v>799.37196428571428</v>
      </c>
      <c r="J3790" s="15">
        <f>мпф1[[#This Row],[цена]]*мпф1[[#This Row],[объем]]</f>
        <v>16187.282276785714</v>
      </c>
      <c r="K3790" s="15"/>
      <c r="L3790" t="s">
        <v>187</v>
      </c>
    </row>
    <row r="3791" spans="1:12" x14ac:dyDescent="0.35">
      <c r="A3791" t="s">
        <v>161</v>
      </c>
      <c r="B3791" t="s">
        <v>197</v>
      </c>
      <c r="C3791" t="s">
        <v>69</v>
      </c>
      <c r="D3791">
        <v>29</v>
      </c>
      <c r="E3791" t="s">
        <v>79</v>
      </c>
      <c r="F3791" s="26">
        <v>47.2</v>
      </c>
      <c r="G3791" t="str">
        <f>VLOOKUP(мпф1[[#This Row],[артикул]],[1]!Таблица213[[code]:[упаковка]],4,FALSE)</f>
        <v>ОХЛ</v>
      </c>
      <c r="H3791" t="str">
        <f>VLOOKUP(мпф1[[#This Row],[артикул]],[1]!Таблица213[[code]:[упаковка]],5,FALSE)</f>
        <v>табак</v>
      </c>
      <c r="I3791" s="7">
        <v>747.80357142857133</v>
      </c>
      <c r="J3791" s="15">
        <f>мпф1[[#This Row],[цена]]*мпф1[[#This Row],[объем]]</f>
        <v>35296.328571428567</v>
      </c>
      <c r="K3791" s="15"/>
      <c r="L3791" t="s">
        <v>187</v>
      </c>
    </row>
    <row r="3792" spans="1:12" x14ac:dyDescent="0.35">
      <c r="A3792" t="s">
        <v>161</v>
      </c>
      <c r="B3792" t="s">
        <v>197</v>
      </c>
      <c r="C3792" t="s">
        <v>69</v>
      </c>
      <c r="D3792">
        <v>30</v>
      </c>
      <c r="E3792" t="s">
        <v>80</v>
      </c>
      <c r="F3792" s="26">
        <v>247.8</v>
      </c>
      <c r="G3792" t="str">
        <f>VLOOKUP(мпф1[[#This Row],[артикул]],[1]!Таблица213[[code]:[упаковка]],4,FALSE)</f>
        <v>ОХЛ</v>
      </c>
      <c r="H3792" t="str">
        <f>VLOOKUP(мпф1[[#This Row],[артикул]],[1]!Таблица213[[code]:[упаковка]],5,FALSE)</f>
        <v>рагу</v>
      </c>
      <c r="I3792" s="7">
        <v>739.28249999999991</v>
      </c>
      <c r="J3792" s="15">
        <f>мпф1[[#This Row],[цена]]*мпф1[[#This Row],[объем]]</f>
        <v>183194.20349999997</v>
      </c>
      <c r="K3792" s="15"/>
      <c r="L3792" t="s">
        <v>187</v>
      </c>
    </row>
    <row r="3793" spans="1:12" x14ac:dyDescent="0.35">
      <c r="A3793" t="s">
        <v>161</v>
      </c>
      <c r="B3793" t="s">
        <v>197</v>
      </c>
      <c r="C3793" t="s">
        <v>69</v>
      </c>
      <c r="D3793">
        <v>204</v>
      </c>
      <c r="E3793" t="s">
        <v>84</v>
      </c>
      <c r="F3793" s="26">
        <v>353.20754716981133</v>
      </c>
      <c r="G3793" t="str">
        <f>VLOOKUP(мпф1[[#This Row],[артикул]],[1]!Таблица213[[code]:[упаковка]],4,FALSE)</f>
        <v>ОХЛ</v>
      </c>
      <c r="H3793" t="str">
        <f>VLOOKUP(мпф1[[#This Row],[артикул]],[1]!Таблица213[[code]:[упаковка]],5,FALSE)</f>
        <v>крыло</v>
      </c>
      <c r="I3793" s="7">
        <v>884.0434821428571</v>
      </c>
      <c r="J3793" s="15">
        <f>мпф1[[#This Row],[цена]]*мпф1[[#This Row],[объем]]</f>
        <v>312250.82991913747</v>
      </c>
      <c r="K3793" s="15"/>
      <c r="L3793" t="s">
        <v>187</v>
      </c>
    </row>
    <row r="3794" spans="1:12" x14ac:dyDescent="0.35">
      <c r="A3794" t="s">
        <v>161</v>
      </c>
      <c r="B3794" t="s">
        <v>197</v>
      </c>
      <c r="C3794" t="s">
        <v>69</v>
      </c>
      <c r="D3794">
        <v>205</v>
      </c>
      <c r="E3794" t="s">
        <v>88</v>
      </c>
      <c r="F3794" s="26">
        <v>69.642857142857139</v>
      </c>
      <c r="G3794" t="str">
        <f>VLOOKUP(мпф1[[#This Row],[артикул]],[1]!Таблица213[[code]:[упаковка]],4,FALSE)</f>
        <v>ОХЛ</v>
      </c>
      <c r="H3794" t="str">
        <f>VLOOKUP(мпф1[[#This Row],[артикул]],[1]!Таблица213[[code]:[упаковка]],5,FALSE)</f>
        <v>рагу</v>
      </c>
      <c r="I3794" s="7">
        <v>635.49160714285711</v>
      </c>
      <c r="J3794" s="15">
        <f>мпф1[[#This Row],[цена]]*мпф1[[#This Row],[объем]]</f>
        <v>44257.451211734689</v>
      </c>
      <c r="K3794" s="15"/>
      <c r="L3794" t="s">
        <v>187</v>
      </c>
    </row>
    <row r="3795" spans="1:12" x14ac:dyDescent="0.35">
      <c r="A3795" t="s">
        <v>161</v>
      </c>
      <c r="B3795" t="s">
        <v>197</v>
      </c>
      <c r="C3795" t="s">
        <v>69</v>
      </c>
      <c r="D3795">
        <v>702</v>
      </c>
      <c r="E3795" t="s">
        <v>72</v>
      </c>
      <c r="F3795" s="26">
        <v>90.4</v>
      </c>
      <c r="G3795" t="str">
        <f>VLOOKUP(мпф1[[#This Row],[артикул]],[1]!Таблица213[[code]:[упаковка]],4,FALSE)</f>
        <v>ОХЛ</v>
      </c>
      <c r="H3795" t="str">
        <f>VLOOKUP(мпф1[[#This Row],[артикул]],[1]!Таблица213[[code]:[упаковка]],5,FALSE)</f>
        <v>тушка</v>
      </c>
      <c r="I3795" s="7">
        <v>811.20776785714281</v>
      </c>
      <c r="J3795" s="15">
        <f>мпф1[[#This Row],[цена]]*мпф1[[#This Row],[объем]]</f>
        <v>73333.182214285713</v>
      </c>
      <c r="K3795" s="15"/>
      <c r="L3795" t="s">
        <v>187</v>
      </c>
    </row>
    <row r="3796" spans="1:12" x14ac:dyDescent="0.35">
      <c r="A3796" t="s">
        <v>161</v>
      </c>
      <c r="B3796" t="s">
        <v>197</v>
      </c>
      <c r="C3796" t="s">
        <v>69</v>
      </c>
      <c r="D3796">
        <v>711</v>
      </c>
      <c r="E3796" t="s">
        <v>73</v>
      </c>
      <c r="F3796" s="26">
        <v>405.48</v>
      </c>
      <c r="G3796" t="str">
        <f>VLOOKUP(мпф1[[#This Row],[артикул]],[1]!Таблица213[[code]:[упаковка]],4,FALSE)</f>
        <v>ОХЛ</v>
      </c>
      <c r="H3796" t="str">
        <f>VLOOKUP(мпф1[[#This Row],[артикул]],[1]!Таблица213[[code]:[упаковка]],5,FALSE)</f>
        <v>бедро</v>
      </c>
      <c r="I3796" s="7">
        <v>867.65544642857139</v>
      </c>
      <c r="J3796" s="15">
        <f>мпф1[[#This Row],[цена]]*мпф1[[#This Row],[объем]]</f>
        <v>351816.93041785713</v>
      </c>
      <c r="K3796" s="15"/>
      <c r="L3796" t="s">
        <v>187</v>
      </c>
    </row>
    <row r="3797" spans="1:12" x14ac:dyDescent="0.35">
      <c r="A3797" t="s">
        <v>161</v>
      </c>
      <c r="B3797" t="s">
        <v>197</v>
      </c>
      <c r="C3797" t="s">
        <v>69</v>
      </c>
      <c r="D3797">
        <v>713</v>
      </c>
      <c r="E3797" t="s">
        <v>74</v>
      </c>
      <c r="F3797" s="26">
        <v>181.72</v>
      </c>
      <c r="G3797" t="str">
        <f>VLOOKUP(мпф1[[#This Row],[артикул]],[1]!Таблица213[[code]:[упаковка]],4,FALSE)</f>
        <v>ОХЛ</v>
      </c>
      <c r="H3797" t="str">
        <f>VLOOKUP(мпф1[[#This Row],[артикул]],[1]!Таблица213[[code]:[упаковка]],5,FALSE)</f>
        <v>голень</v>
      </c>
      <c r="I3797" s="7">
        <v>899.88524999999993</v>
      </c>
      <c r="J3797" s="15">
        <f>мпф1[[#This Row],[цена]]*мпф1[[#This Row],[объем]]</f>
        <v>163527.14762999999</v>
      </c>
      <c r="K3797" s="15"/>
      <c r="L3797" t="s">
        <v>187</v>
      </c>
    </row>
    <row r="3798" spans="1:12" x14ac:dyDescent="0.35">
      <c r="A3798" t="s">
        <v>161</v>
      </c>
      <c r="B3798" t="s">
        <v>197</v>
      </c>
      <c r="C3798" t="s">
        <v>69</v>
      </c>
      <c r="D3798">
        <v>715</v>
      </c>
      <c r="E3798" t="s">
        <v>75</v>
      </c>
      <c r="F3798" s="26">
        <v>304.06</v>
      </c>
      <c r="G3798" t="str">
        <f>VLOOKUP(мпф1[[#This Row],[артикул]],[1]!Таблица213[[code]:[упаковка]],4,FALSE)</f>
        <v>ОХЛ</v>
      </c>
      <c r="H3798" t="str">
        <f>VLOOKUP(мпф1[[#This Row],[артикул]],[1]!Таблица213[[code]:[упаковка]],5,FALSE)</f>
        <v>крыло</v>
      </c>
      <c r="I3798" s="7">
        <v>899.88524999999993</v>
      </c>
      <c r="J3798" s="15">
        <f>мпф1[[#This Row],[цена]]*мпф1[[#This Row],[объем]]</f>
        <v>273619.109115</v>
      </c>
      <c r="K3798" s="15"/>
      <c r="L3798" t="s">
        <v>187</v>
      </c>
    </row>
    <row r="3799" spans="1:12" x14ac:dyDescent="0.35">
      <c r="A3799" t="s">
        <v>161</v>
      </c>
      <c r="B3799" t="s">
        <v>197</v>
      </c>
      <c r="C3799" t="s">
        <v>69</v>
      </c>
      <c r="D3799">
        <v>717</v>
      </c>
      <c r="E3799" t="s">
        <v>76</v>
      </c>
      <c r="F3799" s="26">
        <v>37.799999999999997</v>
      </c>
      <c r="G3799" t="str">
        <f>VLOOKUP(мпф1[[#This Row],[артикул]],[1]!Таблица213[[code]:[упаковка]],4,FALSE)</f>
        <v>ОХЛ</v>
      </c>
      <c r="H3799" t="str">
        <f>VLOOKUP(мпф1[[#This Row],[артикул]],[1]!Таблица213[[code]:[упаковка]],5,FALSE)</f>
        <v>четвертина</v>
      </c>
      <c r="I3799" s="7">
        <v>819.40178571428567</v>
      </c>
      <c r="J3799" s="15">
        <f>мпф1[[#This Row],[цена]]*мпф1[[#This Row],[объем]]</f>
        <v>30973.387499999997</v>
      </c>
      <c r="K3799" s="15"/>
      <c r="L3799" t="s">
        <v>187</v>
      </c>
    </row>
    <row r="3800" spans="1:12" x14ac:dyDescent="0.35">
      <c r="A3800" t="s">
        <v>161</v>
      </c>
      <c r="B3800" t="s">
        <v>197</v>
      </c>
      <c r="C3800" t="s">
        <v>69</v>
      </c>
      <c r="D3800">
        <v>719</v>
      </c>
      <c r="E3800" t="s">
        <v>77</v>
      </c>
      <c r="F3800" s="26">
        <v>418.5</v>
      </c>
      <c r="G3800" t="str">
        <f>VLOOKUP(мпф1[[#This Row],[артикул]],[1]!Таблица213[[code]:[упаковка]],4,FALSE)</f>
        <v>ОХЛ</v>
      </c>
      <c r="H3800" t="str">
        <f>VLOOKUP(мпф1[[#This Row],[артикул]],[1]!Таблица213[[code]:[упаковка]],5,FALSE)</f>
        <v>филе</v>
      </c>
      <c r="I3800" s="7">
        <v>1140.7893750000001</v>
      </c>
      <c r="J3800" s="15">
        <f>мпф1[[#This Row],[цена]]*мпф1[[#This Row],[объем]]</f>
        <v>477420.35343750002</v>
      </c>
      <c r="K3800" s="15"/>
      <c r="L3800" t="s">
        <v>187</v>
      </c>
    </row>
    <row r="3801" spans="1:12" x14ac:dyDescent="0.35">
      <c r="A3801" t="s">
        <v>161</v>
      </c>
      <c r="B3801" t="s">
        <v>197</v>
      </c>
      <c r="C3801" t="s">
        <v>69</v>
      </c>
      <c r="D3801">
        <v>725</v>
      </c>
      <c r="E3801" t="s">
        <v>78</v>
      </c>
      <c r="F3801" s="26">
        <v>121.941</v>
      </c>
      <c r="G3801" t="str">
        <f>VLOOKUP(мпф1[[#This Row],[артикул]],[1]!Таблица213[[code]:[упаковка]],4,FALSE)</f>
        <v>ОХЛ</v>
      </c>
      <c r="H3801" t="str">
        <f>VLOOKUP(мпф1[[#This Row],[артикул]],[1]!Таблица213[[code]:[упаковка]],5,FALSE)</f>
        <v>грудка</v>
      </c>
      <c r="I3801" s="7">
        <v>884.0434821428571</v>
      </c>
      <c r="J3801" s="15">
        <f>мпф1[[#This Row],[цена]]*мпф1[[#This Row],[объем]]</f>
        <v>107801.14625598214</v>
      </c>
      <c r="K3801" s="15"/>
      <c r="L3801" t="s">
        <v>187</v>
      </c>
    </row>
    <row r="3802" spans="1:12" x14ac:dyDescent="0.35">
      <c r="A3802" t="s">
        <v>161</v>
      </c>
      <c r="B3802" t="s">
        <v>197</v>
      </c>
      <c r="C3802" t="s">
        <v>69</v>
      </c>
      <c r="D3802">
        <v>731</v>
      </c>
      <c r="E3802" t="s">
        <v>81</v>
      </c>
      <c r="F3802" s="26">
        <v>147.18884274499874</v>
      </c>
      <c r="G3802" t="str">
        <f>VLOOKUP(мпф1[[#This Row],[артикул]],[1]!Таблица213[[code]:[упаковка]],4,FALSE)</f>
        <v>ОХЛ</v>
      </c>
      <c r="H3802" t="str">
        <f>VLOOKUP(мпф1[[#This Row],[артикул]],[1]!Таблица213[[code]:[упаковка]],5,FALSE)</f>
        <v>желудки</v>
      </c>
      <c r="I3802" s="7">
        <v>554.21605446428566</v>
      </c>
      <c r="J3802" s="15">
        <f>мпф1[[#This Row],[цена]]*мпф1[[#This Row],[объем]]</f>
        <v>81574.419687297399</v>
      </c>
      <c r="K3802" s="15"/>
      <c r="L3802" t="s">
        <v>187</v>
      </c>
    </row>
    <row r="3803" spans="1:12" x14ac:dyDescent="0.35">
      <c r="A3803" t="s">
        <v>161</v>
      </c>
      <c r="B3803" t="s">
        <v>197</v>
      </c>
      <c r="C3803" t="s">
        <v>69</v>
      </c>
      <c r="D3803">
        <v>733</v>
      </c>
      <c r="E3803" t="s">
        <v>82</v>
      </c>
      <c r="F3803" s="26">
        <v>163.79999999999998</v>
      </c>
      <c r="G3803" t="str">
        <f>VLOOKUP(мпф1[[#This Row],[артикул]],[1]!Таблица213[[code]:[упаковка]],4,FALSE)</f>
        <v>ОХЛ</v>
      </c>
      <c r="H3803" t="str">
        <f>VLOOKUP(мпф1[[#This Row],[артикул]],[1]!Таблица213[[code]:[упаковка]],5,FALSE)</f>
        <v>печень</v>
      </c>
      <c r="I3803" s="7">
        <v>522.04998214285706</v>
      </c>
      <c r="J3803" s="15">
        <f>мпф1[[#This Row],[цена]]*мпф1[[#This Row],[объем]]</f>
        <v>85511.787074999971</v>
      </c>
      <c r="K3803" s="15"/>
      <c r="L3803" t="s">
        <v>187</v>
      </c>
    </row>
    <row r="3804" spans="1:12" x14ac:dyDescent="0.35">
      <c r="A3804" t="s">
        <v>161</v>
      </c>
      <c r="B3804" t="s">
        <v>197</v>
      </c>
      <c r="C3804" t="s">
        <v>69</v>
      </c>
      <c r="D3804">
        <v>735</v>
      </c>
      <c r="E3804" t="s">
        <v>83</v>
      </c>
      <c r="F3804" s="26">
        <v>49.6</v>
      </c>
      <c r="G3804" t="str">
        <f>VLOOKUP(мпф1[[#This Row],[артикул]],[1]!Таблица213[[code]:[упаковка]],4,FALSE)</f>
        <v>ОХЛ</v>
      </c>
      <c r="H3804" t="str">
        <f>VLOOKUP(мпф1[[#This Row],[артикул]],[1]!Таблица213[[code]:[упаковка]],5,FALSE)</f>
        <v>сердце</v>
      </c>
      <c r="I3804" s="7">
        <v>899.88524999999993</v>
      </c>
      <c r="J3804" s="15">
        <f>мпф1[[#This Row],[цена]]*мпф1[[#This Row],[объем]]</f>
        <v>44634.308399999994</v>
      </c>
      <c r="K3804" s="15"/>
      <c r="L3804" t="s">
        <v>187</v>
      </c>
    </row>
    <row r="3805" spans="1:12" x14ac:dyDescent="0.35">
      <c r="A3805" t="s">
        <v>161</v>
      </c>
      <c r="B3805" t="s">
        <v>197</v>
      </c>
      <c r="C3805" t="s">
        <v>69</v>
      </c>
      <c r="D3805">
        <v>744</v>
      </c>
      <c r="E3805" t="s">
        <v>92</v>
      </c>
      <c r="F3805" s="26">
        <v>352.8</v>
      </c>
      <c r="G3805" t="str">
        <f>VLOOKUP(мпф1[[#This Row],[артикул]],[1]!Таблица213[[code]:[упаковка]],4,FALSE)</f>
        <v>ОХЛ</v>
      </c>
      <c r="H3805" t="str">
        <f>VLOOKUP(мпф1[[#This Row],[артикул]],[1]!Таблица213[[code]:[упаковка]],5,FALSE)</f>
        <v>шея</v>
      </c>
      <c r="I3805" s="7">
        <v>297.71598214285711</v>
      </c>
      <c r="J3805" s="15">
        <f>мпф1[[#This Row],[цена]]*мпф1[[#This Row],[объем]]</f>
        <v>105034.1985</v>
      </c>
      <c r="K3805" s="15"/>
      <c r="L3805" t="s">
        <v>187</v>
      </c>
    </row>
    <row r="3806" spans="1:12" x14ac:dyDescent="0.35">
      <c r="A3806" t="s">
        <v>161</v>
      </c>
      <c r="B3806" t="s">
        <v>197</v>
      </c>
      <c r="C3806" t="s">
        <v>69</v>
      </c>
      <c r="D3806">
        <v>781</v>
      </c>
      <c r="E3806" t="s">
        <v>221</v>
      </c>
      <c r="F3806" s="26">
        <v>66.5</v>
      </c>
      <c r="G3806" t="str">
        <f>VLOOKUP(мпф1[[#This Row],[артикул]],[1]!Таблица213[[code]:[упаковка]],4,FALSE)</f>
        <v>ОХЛ</v>
      </c>
      <c r="H3806" t="str">
        <f>VLOOKUP(мпф1[[#This Row],[артикул]],[1]!Таблица213[[code]:[упаковка]],5,FALSE)</f>
        <v>спинка</v>
      </c>
      <c r="I3806" s="7">
        <v>386.02928571428566</v>
      </c>
      <c r="J3806" s="15">
        <f>мпф1[[#This Row],[цена]]*мпф1[[#This Row],[объем]]</f>
        <v>25670.947499999998</v>
      </c>
      <c r="K3806" s="15"/>
      <c r="L3806" t="s">
        <v>187</v>
      </c>
    </row>
    <row r="3807" spans="1:12" x14ac:dyDescent="0.35">
      <c r="A3807" t="s">
        <v>161</v>
      </c>
      <c r="B3807" t="s">
        <v>197</v>
      </c>
      <c r="C3807" t="s">
        <v>69</v>
      </c>
      <c r="D3807">
        <v>952</v>
      </c>
      <c r="E3807" t="s">
        <v>86</v>
      </c>
      <c r="F3807" s="26">
        <v>187.50000000000003</v>
      </c>
      <c r="G3807" t="str">
        <f>VLOOKUP(мпф1[[#This Row],[артикул]],[1]!Таблица213[[code]:[упаковка]],4,FALSE)</f>
        <v>ОХЛ</v>
      </c>
      <c r="H3807" t="str">
        <f>VLOOKUP(мпф1[[#This Row],[артикул]],[1]!Таблица213[[code]:[упаковка]],5,FALSE)</f>
        <v>голень</v>
      </c>
      <c r="I3807" s="7">
        <v>930.02102678571418</v>
      </c>
      <c r="J3807" s="15">
        <f>мпф1[[#This Row],[цена]]*мпф1[[#This Row],[объем]]</f>
        <v>174378.94252232145</v>
      </c>
      <c r="K3807" s="15"/>
      <c r="L3807" t="s">
        <v>187</v>
      </c>
    </row>
    <row r="3808" spans="1:12" x14ac:dyDescent="0.35">
      <c r="A3808" t="s">
        <v>161</v>
      </c>
      <c r="B3808" t="s">
        <v>197</v>
      </c>
      <c r="C3808" t="s">
        <v>69</v>
      </c>
      <c r="D3808">
        <v>953</v>
      </c>
      <c r="E3808" t="s">
        <v>87</v>
      </c>
      <c r="F3808" s="26">
        <v>176.60377358490567</v>
      </c>
      <c r="G3808" t="str">
        <f>VLOOKUP(мпф1[[#This Row],[артикул]],[1]!Таблица213[[code]:[упаковка]],4,FALSE)</f>
        <v>ОХЛ</v>
      </c>
      <c r="H3808" t="str">
        <f>VLOOKUP(мпф1[[#This Row],[артикул]],[1]!Таблица213[[code]:[упаковка]],5,FALSE)</f>
        <v>бедро</v>
      </c>
      <c r="I3808" s="7">
        <v>953.23741071428572</v>
      </c>
      <c r="J3808" s="15">
        <f>мпф1[[#This Row],[цена]]*мпф1[[#This Row],[объем]]</f>
        <v>168345.32385444746</v>
      </c>
      <c r="K3808" s="15"/>
      <c r="L3808" t="s">
        <v>187</v>
      </c>
    </row>
    <row r="3809" spans="1:12" x14ac:dyDescent="0.35">
      <c r="A3809" t="s">
        <v>161</v>
      </c>
      <c r="B3809" t="s">
        <v>197</v>
      </c>
      <c r="C3809" t="s">
        <v>69</v>
      </c>
      <c r="D3809">
        <v>958</v>
      </c>
      <c r="E3809" t="s">
        <v>58</v>
      </c>
      <c r="F3809" s="26">
        <v>50.625</v>
      </c>
      <c r="G3809" t="str">
        <f>VLOOKUP(мпф1[[#This Row],[артикул]],[1]!Таблица213[[code]:[упаковка]],4,FALSE)</f>
        <v>ОХЛ</v>
      </c>
      <c r="H3809" t="str">
        <f>VLOOKUP(мпф1[[#This Row],[артикул]],[1]!Таблица213[[code]:[упаковка]],5,FALSE)</f>
        <v>табак</v>
      </c>
      <c r="I3809" s="7">
        <v>799.37196428571428</v>
      </c>
      <c r="J3809" s="15">
        <f>мпф1[[#This Row],[цена]]*мпф1[[#This Row],[объем]]</f>
        <v>40468.205691964286</v>
      </c>
      <c r="K3809" s="15"/>
      <c r="L3809" t="s">
        <v>187</v>
      </c>
    </row>
    <row r="3810" spans="1:12" x14ac:dyDescent="0.35">
      <c r="A3810" t="s">
        <v>161</v>
      </c>
      <c r="B3810" t="s">
        <v>197</v>
      </c>
      <c r="C3810" t="s">
        <v>69</v>
      </c>
      <c r="D3810">
        <v>959</v>
      </c>
      <c r="E3810" t="s">
        <v>85</v>
      </c>
      <c r="F3810" s="26">
        <v>66.666666666666657</v>
      </c>
      <c r="G3810" t="str">
        <f>VLOOKUP(мпф1[[#This Row],[артикул]],[1]!Таблица213[[code]:[упаковка]],4,FALSE)</f>
        <v>ОХЛ</v>
      </c>
      <c r="H3810" t="str">
        <f>VLOOKUP(мпф1[[#This Row],[артикул]],[1]!Таблица213[[code]:[упаковка]],5,FALSE)</f>
        <v>табак</v>
      </c>
      <c r="I3810" s="7">
        <v>722.43924107142857</v>
      </c>
      <c r="J3810" s="15">
        <f>мпф1[[#This Row],[цена]]*мпф1[[#This Row],[объем]]</f>
        <v>48162.616071428565</v>
      </c>
      <c r="K3810" s="15"/>
      <c r="L3810" t="s">
        <v>187</v>
      </c>
    </row>
    <row r="3811" spans="1:12" x14ac:dyDescent="0.35">
      <c r="A3811" t="s">
        <v>161</v>
      </c>
      <c r="B3811" t="s">
        <v>197</v>
      </c>
      <c r="C3811" t="s">
        <v>69</v>
      </c>
      <c r="D3811">
        <v>961</v>
      </c>
      <c r="E3811" t="s">
        <v>89</v>
      </c>
      <c r="F3811" s="26">
        <v>25.263157894736842</v>
      </c>
      <c r="G3811" t="str">
        <f>VLOOKUP(мпф1[[#This Row],[артикул]],[1]!Таблица213[[code]:[упаковка]],4,FALSE)</f>
        <v>ОХЛ</v>
      </c>
      <c r="H3811" t="str">
        <f>VLOOKUP(мпф1[[#This Row],[артикул]],[1]!Таблица213[[code]:[упаковка]],5,FALSE)</f>
        <v>табак</v>
      </c>
      <c r="I3811" s="7">
        <v>777.06602678571426</v>
      </c>
      <c r="J3811" s="15">
        <f>мпф1[[#This Row],[цена]]*мпф1[[#This Row],[объем]]</f>
        <v>19631.141729323306</v>
      </c>
      <c r="K3811" s="15"/>
      <c r="L3811" t="s">
        <v>187</v>
      </c>
    </row>
    <row r="3812" spans="1:12" x14ac:dyDescent="0.35">
      <c r="A3812" t="s">
        <v>161</v>
      </c>
      <c r="B3812" t="s">
        <v>197</v>
      </c>
      <c r="C3812" t="s">
        <v>69</v>
      </c>
      <c r="D3812">
        <v>1066</v>
      </c>
      <c r="E3812" t="s">
        <v>63</v>
      </c>
      <c r="F3812" s="26">
        <v>53.333333333333336</v>
      </c>
      <c r="G3812" t="str">
        <f>VLOOKUP(мпф1[[#This Row],[артикул]],[1]!Таблица213[[code]:[упаковка]],4,FALSE)</f>
        <v>ОХЛ</v>
      </c>
      <c r="H3812" t="str">
        <f>VLOOKUP(мпф1[[#This Row],[артикул]],[1]!Таблица213[[code]:[упаковка]],5,FALSE)</f>
        <v>бедро</v>
      </c>
      <c r="I3812" s="7">
        <v>884.0434821428571</v>
      </c>
      <c r="J3812" s="15">
        <f>мпф1[[#This Row],[цена]]*мпф1[[#This Row],[объем]]</f>
        <v>47148.985714285714</v>
      </c>
      <c r="K3812" s="15"/>
      <c r="L3812" t="s">
        <v>187</v>
      </c>
    </row>
    <row r="3813" spans="1:12" x14ac:dyDescent="0.35">
      <c r="A3813" t="s">
        <v>161</v>
      </c>
      <c r="B3813" t="s">
        <v>193</v>
      </c>
      <c r="C3813" t="s">
        <v>69</v>
      </c>
      <c r="D3813">
        <v>29</v>
      </c>
      <c r="E3813" t="s">
        <v>79</v>
      </c>
      <c r="F3813" s="26">
        <v>11.8</v>
      </c>
      <c r="G3813" t="str">
        <f>VLOOKUP(мпф1[[#This Row],[артикул]],[1]!Таблица213[[code]:[упаковка]],4,FALSE)</f>
        <v>ОХЛ</v>
      </c>
      <c r="H3813" t="str">
        <f>VLOOKUP(мпф1[[#This Row],[артикул]],[1]!Таблица213[[code]:[упаковка]],5,FALSE)</f>
        <v>табак</v>
      </c>
      <c r="I3813" s="7">
        <v>747.80357142857133</v>
      </c>
      <c r="J3813" s="15">
        <f>мпф1[[#This Row],[цена]]*мпф1[[#This Row],[объем]]</f>
        <v>8824.0821428571417</v>
      </c>
      <c r="K3813" s="15"/>
      <c r="L3813" t="s">
        <v>187</v>
      </c>
    </row>
    <row r="3814" spans="1:12" x14ac:dyDescent="0.35">
      <c r="A3814" t="s">
        <v>161</v>
      </c>
      <c r="B3814" t="s">
        <v>193</v>
      </c>
      <c r="C3814" t="s">
        <v>69</v>
      </c>
      <c r="D3814">
        <v>30</v>
      </c>
      <c r="E3814" t="s">
        <v>80</v>
      </c>
      <c r="F3814" s="26">
        <v>495.6</v>
      </c>
      <c r="G3814" t="str">
        <f>VLOOKUP(мпф1[[#This Row],[артикул]],[1]!Таблица213[[code]:[упаковка]],4,FALSE)</f>
        <v>ОХЛ</v>
      </c>
      <c r="H3814" t="str">
        <f>VLOOKUP(мпф1[[#This Row],[артикул]],[1]!Таблица213[[code]:[упаковка]],5,FALSE)</f>
        <v>рагу</v>
      </c>
      <c r="I3814" s="7">
        <v>739.28249999999991</v>
      </c>
      <c r="J3814" s="15">
        <f>мпф1[[#This Row],[цена]]*мпф1[[#This Row],[объем]]</f>
        <v>366388.40699999995</v>
      </c>
      <c r="K3814" s="15"/>
      <c r="L3814" t="s">
        <v>187</v>
      </c>
    </row>
    <row r="3815" spans="1:12" x14ac:dyDescent="0.35">
      <c r="A3815" t="s">
        <v>161</v>
      </c>
      <c r="B3815" t="s">
        <v>193</v>
      </c>
      <c r="C3815" t="s">
        <v>69</v>
      </c>
      <c r="D3815">
        <v>204</v>
      </c>
      <c r="E3815" t="s">
        <v>84</v>
      </c>
      <c r="F3815" s="26">
        <v>244.52830188679243</v>
      </c>
      <c r="G3815" t="str">
        <f>VLOOKUP(мпф1[[#This Row],[артикул]],[1]!Таблица213[[code]:[упаковка]],4,FALSE)</f>
        <v>ОХЛ</v>
      </c>
      <c r="H3815" t="str">
        <f>VLOOKUP(мпф1[[#This Row],[артикул]],[1]!Таблица213[[code]:[упаковка]],5,FALSE)</f>
        <v>крыло</v>
      </c>
      <c r="I3815" s="7">
        <v>884.0434821428571</v>
      </c>
      <c r="J3815" s="15">
        <f>мпф1[[#This Row],[цена]]*мпф1[[#This Row],[объем]]</f>
        <v>216173.65148247976</v>
      </c>
      <c r="K3815" s="15"/>
      <c r="L3815" t="s">
        <v>187</v>
      </c>
    </row>
    <row r="3816" spans="1:12" x14ac:dyDescent="0.35">
      <c r="A3816" t="s">
        <v>161</v>
      </c>
      <c r="B3816" t="s">
        <v>193</v>
      </c>
      <c r="C3816" t="s">
        <v>69</v>
      </c>
      <c r="D3816">
        <v>205</v>
      </c>
      <c r="E3816" t="s">
        <v>88</v>
      </c>
      <c r="F3816" s="26">
        <v>111.42857142857144</v>
      </c>
      <c r="G3816" t="str">
        <f>VLOOKUP(мпф1[[#This Row],[артикул]],[1]!Таблица213[[code]:[упаковка]],4,FALSE)</f>
        <v>ОХЛ</v>
      </c>
      <c r="H3816" t="str">
        <f>VLOOKUP(мпф1[[#This Row],[артикул]],[1]!Таблица213[[code]:[упаковка]],5,FALSE)</f>
        <v>рагу</v>
      </c>
      <c r="I3816" s="7">
        <v>635.49160714285711</v>
      </c>
      <c r="J3816" s="15">
        <f>мпф1[[#This Row],[цена]]*мпф1[[#This Row],[объем]]</f>
        <v>70811.921938775515</v>
      </c>
      <c r="K3816" s="15"/>
      <c r="L3816" t="s">
        <v>187</v>
      </c>
    </row>
    <row r="3817" spans="1:12" x14ac:dyDescent="0.35">
      <c r="A3817" t="s">
        <v>161</v>
      </c>
      <c r="B3817" t="s">
        <v>193</v>
      </c>
      <c r="C3817" t="s">
        <v>69</v>
      </c>
      <c r="D3817">
        <v>701</v>
      </c>
      <c r="E3817" t="s">
        <v>26</v>
      </c>
      <c r="F3817" s="26">
        <v>54</v>
      </c>
      <c r="G3817" t="str">
        <f>VLOOKUP(мпф1[[#This Row],[артикул]],[1]!Таблица213[[code]:[упаковка]],4,FALSE)</f>
        <v>ОХЛ</v>
      </c>
      <c r="H3817" t="str">
        <f>VLOOKUP(мпф1[[#This Row],[артикул]],[1]!Таблица213[[code]:[упаковка]],5,FALSE)</f>
        <v>тушка</v>
      </c>
      <c r="I3817" s="7">
        <v>827.59580357142841</v>
      </c>
      <c r="J3817" s="15">
        <f>мпф1[[#This Row],[цена]]*мпф1[[#This Row],[объем]]</f>
        <v>44690.173392857134</v>
      </c>
      <c r="K3817" s="15"/>
      <c r="L3817" t="s">
        <v>187</v>
      </c>
    </row>
    <row r="3818" spans="1:12" x14ac:dyDescent="0.35">
      <c r="A3818" t="s">
        <v>161</v>
      </c>
      <c r="B3818" t="s">
        <v>193</v>
      </c>
      <c r="C3818" t="s">
        <v>69</v>
      </c>
      <c r="D3818">
        <v>702</v>
      </c>
      <c r="E3818" t="s">
        <v>72</v>
      </c>
      <c r="F3818" s="26">
        <v>45.2</v>
      </c>
      <c r="G3818" t="str">
        <f>VLOOKUP(мпф1[[#This Row],[артикул]],[1]!Таблица213[[code]:[упаковка]],4,FALSE)</f>
        <v>ОХЛ</v>
      </c>
      <c r="H3818" t="str">
        <f>VLOOKUP(мпф1[[#This Row],[артикул]],[1]!Таблица213[[code]:[упаковка]],5,FALSE)</f>
        <v>тушка</v>
      </c>
      <c r="I3818" s="7">
        <v>811.20776785714281</v>
      </c>
      <c r="J3818" s="15">
        <f>мпф1[[#This Row],[цена]]*мпф1[[#This Row],[объем]]</f>
        <v>36666.591107142856</v>
      </c>
      <c r="K3818" s="15"/>
      <c r="L3818" t="s">
        <v>187</v>
      </c>
    </row>
    <row r="3819" spans="1:12" x14ac:dyDescent="0.35">
      <c r="A3819" t="s">
        <v>161</v>
      </c>
      <c r="B3819" t="s">
        <v>193</v>
      </c>
      <c r="C3819" t="s">
        <v>69</v>
      </c>
      <c r="D3819">
        <v>710</v>
      </c>
      <c r="E3819" t="s">
        <v>28</v>
      </c>
      <c r="F3819" s="26">
        <v>76.545000000000002</v>
      </c>
      <c r="G3819" t="str">
        <f>VLOOKUP(мпф1[[#This Row],[артикул]],[1]!Таблица213[[code]:[упаковка]],4,FALSE)</f>
        <v>ОХЛ</v>
      </c>
      <c r="H3819" t="str">
        <f>VLOOKUP(мпф1[[#This Row],[артикул]],[1]!Таблица213[[code]:[упаковка]],5,FALSE)</f>
        <v>бедро</v>
      </c>
      <c r="I3819" s="7">
        <v>884.0434821428571</v>
      </c>
      <c r="J3819" s="15">
        <f>мпф1[[#This Row],[цена]]*мпф1[[#This Row],[объем]]</f>
        <v>67669.108340624996</v>
      </c>
      <c r="K3819" s="15"/>
      <c r="L3819" t="s">
        <v>187</v>
      </c>
    </row>
    <row r="3820" spans="1:12" x14ac:dyDescent="0.35">
      <c r="A3820" t="s">
        <v>161</v>
      </c>
      <c r="B3820" t="s">
        <v>193</v>
      </c>
      <c r="C3820" t="s">
        <v>69</v>
      </c>
      <c r="D3820">
        <v>711</v>
      </c>
      <c r="E3820" t="s">
        <v>73</v>
      </c>
      <c r="F3820" s="26">
        <v>850.2</v>
      </c>
      <c r="G3820" t="str">
        <f>VLOOKUP(мпф1[[#This Row],[артикул]],[1]!Таблица213[[code]:[упаковка]],4,FALSE)</f>
        <v>ОХЛ</v>
      </c>
      <c r="H3820" t="str">
        <f>VLOOKUP(мпф1[[#This Row],[артикул]],[1]!Таблица213[[code]:[упаковка]],5,FALSE)</f>
        <v>бедро</v>
      </c>
      <c r="I3820" s="7">
        <v>867.65544642857139</v>
      </c>
      <c r="J3820" s="15">
        <f>мпф1[[#This Row],[цена]]*мпф1[[#This Row],[объем]]</f>
        <v>737680.66055357142</v>
      </c>
      <c r="K3820" s="15"/>
      <c r="L3820" t="s">
        <v>187</v>
      </c>
    </row>
    <row r="3821" spans="1:12" x14ac:dyDescent="0.35">
      <c r="A3821" t="s">
        <v>161</v>
      </c>
      <c r="B3821" t="s">
        <v>193</v>
      </c>
      <c r="C3821" t="s">
        <v>69</v>
      </c>
      <c r="D3821">
        <v>712</v>
      </c>
      <c r="E3821" t="s">
        <v>30</v>
      </c>
      <c r="F3821" s="26">
        <v>10.013</v>
      </c>
      <c r="G3821" t="str">
        <f>VLOOKUP(мпф1[[#This Row],[артикул]],[1]!Таблица213[[code]:[упаковка]],4,FALSE)</f>
        <v>ОХЛ</v>
      </c>
      <c r="H3821" t="str">
        <f>VLOOKUP(мпф1[[#This Row],[артикул]],[1]!Таблица213[[code]:[упаковка]],5,FALSE)</f>
        <v>голень</v>
      </c>
      <c r="I3821" s="7">
        <v>915.90910714285712</v>
      </c>
      <c r="J3821" s="15">
        <f>мпф1[[#This Row],[цена]]*мпф1[[#This Row],[объем]]</f>
        <v>9170.9978898214285</v>
      </c>
      <c r="K3821" s="15"/>
      <c r="L3821" t="s">
        <v>187</v>
      </c>
    </row>
    <row r="3822" spans="1:12" x14ac:dyDescent="0.35">
      <c r="A3822" t="s">
        <v>161</v>
      </c>
      <c r="B3822" t="s">
        <v>193</v>
      </c>
      <c r="C3822" t="s">
        <v>69</v>
      </c>
      <c r="D3822">
        <v>713</v>
      </c>
      <c r="E3822" t="s">
        <v>74</v>
      </c>
      <c r="F3822" s="26">
        <v>194.70000000000002</v>
      </c>
      <c r="G3822" t="str">
        <f>VLOOKUP(мпф1[[#This Row],[артикул]],[1]!Таблица213[[code]:[упаковка]],4,FALSE)</f>
        <v>ОХЛ</v>
      </c>
      <c r="H3822" t="str">
        <f>VLOOKUP(мпф1[[#This Row],[артикул]],[1]!Таблица213[[code]:[упаковка]],5,FALSE)</f>
        <v>голень</v>
      </c>
      <c r="I3822" s="7">
        <v>899.88524999999993</v>
      </c>
      <c r="J3822" s="15">
        <f>мпф1[[#This Row],[цена]]*мпф1[[#This Row],[объем]]</f>
        <v>175207.65817499999</v>
      </c>
      <c r="K3822" s="15"/>
      <c r="L3822" t="s">
        <v>187</v>
      </c>
    </row>
    <row r="3823" spans="1:12" x14ac:dyDescent="0.35">
      <c r="A3823" t="s">
        <v>161</v>
      </c>
      <c r="B3823" t="s">
        <v>193</v>
      </c>
      <c r="C3823" t="s">
        <v>69</v>
      </c>
      <c r="D3823">
        <v>714</v>
      </c>
      <c r="E3823" t="s">
        <v>32</v>
      </c>
      <c r="F3823" s="26">
        <v>10.259</v>
      </c>
      <c r="G3823" t="str">
        <f>VLOOKUP(мпф1[[#This Row],[артикул]],[1]!Таблица213[[code]:[упаковка]],4,FALSE)</f>
        <v>ОХЛ</v>
      </c>
      <c r="H3823" t="str">
        <f>VLOOKUP(мпф1[[#This Row],[артикул]],[1]!Таблица213[[code]:[упаковка]],5,FALSE)</f>
        <v>крыло</v>
      </c>
      <c r="I3823" s="7">
        <v>915.90910714285712</v>
      </c>
      <c r="J3823" s="15">
        <f>мпф1[[#This Row],[цена]]*мпф1[[#This Row],[объем]]</f>
        <v>9396.311530178571</v>
      </c>
      <c r="K3823" s="15"/>
      <c r="L3823" t="s">
        <v>187</v>
      </c>
    </row>
    <row r="3824" spans="1:12" x14ac:dyDescent="0.35">
      <c r="A3824" t="s">
        <v>161</v>
      </c>
      <c r="B3824" t="s">
        <v>193</v>
      </c>
      <c r="C3824" t="s">
        <v>69</v>
      </c>
      <c r="D3824">
        <v>715</v>
      </c>
      <c r="E3824" t="s">
        <v>75</v>
      </c>
      <c r="F3824" s="26">
        <v>251.18</v>
      </c>
      <c r="G3824" t="str">
        <f>VLOOKUP(мпф1[[#This Row],[артикул]],[1]!Таблица213[[code]:[упаковка]],4,FALSE)</f>
        <v>ОХЛ</v>
      </c>
      <c r="H3824" t="str">
        <f>VLOOKUP(мпф1[[#This Row],[артикул]],[1]!Таблица213[[code]:[упаковка]],5,FALSE)</f>
        <v>крыло</v>
      </c>
      <c r="I3824" s="7">
        <v>899.88524999999993</v>
      </c>
      <c r="J3824" s="15">
        <f>мпф1[[#This Row],[цена]]*мпф1[[#This Row],[объем]]</f>
        <v>226033.17709499999</v>
      </c>
      <c r="K3824" s="15"/>
      <c r="L3824" t="s">
        <v>187</v>
      </c>
    </row>
    <row r="3825" spans="1:12" x14ac:dyDescent="0.35">
      <c r="A3825" t="s">
        <v>161</v>
      </c>
      <c r="B3825" t="s">
        <v>193</v>
      </c>
      <c r="C3825" t="s">
        <v>69</v>
      </c>
      <c r="D3825">
        <v>717</v>
      </c>
      <c r="E3825" t="s">
        <v>76</v>
      </c>
      <c r="F3825" s="26">
        <v>352.8</v>
      </c>
      <c r="G3825" t="str">
        <f>VLOOKUP(мпф1[[#This Row],[артикул]],[1]!Таблица213[[code]:[упаковка]],4,FALSE)</f>
        <v>ОХЛ</v>
      </c>
      <c r="H3825" t="str">
        <f>VLOOKUP(мпф1[[#This Row],[артикул]],[1]!Таблица213[[code]:[упаковка]],5,FALSE)</f>
        <v>четвертина</v>
      </c>
      <c r="I3825" s="7">
        <v>819.40178571428567</v>
      </c>
      <c r="J3825" s="15">
        <f>мпф1[[#This Row],[цена]]*мпф1[[#This Row],[объем]]</f>
        <v>289084.95</v>
      </c>
      <c r="K3825" s="15"/>
      <c r="L3825" t="s">
        <v>187</v>
      </c>
    </row>
    <row r="3826" spans="1:12" x14ac:dyDescent="0.35">
      <c r="A3826" t="s">
        <v>161</v>
      </c>
      <c r="B3826" t="s">
        <v>193</v>
      </c>
      <c r="C3826" t="s">
        <v>69</v>
      </c>
      <c r="D3826">
        <v>718</v>
      </c>
      <c r="E3826" t="s">
        <v>36</v>
      </c>
      <c r="F3826" s="26">
        <v>21.64</v>
      </c>
      <c r="G3826" t="str">
        <f>VLOOKUP(мпф1[[#This Row],[артикул]],[1]!Таблица213[[code]:[упаковка]],4,FALSE)</f>
        <v>ОХЛ</v>
      </c>
      <c r="H3826" t="str">
        <f>VLOOKUP(мпф1[[#This Row],[артикул]],[1]!Таблица213[[code]:[упаковка]],5,FALSE)</f>
        <v>филе</v>
      </c>
      <c r="I3826" s="7">
        <v>1157.1774107142855</v>
      </c>
      <c r="J3826" s="15">
        <f>мпф1[[#This Row],[цена]]*мпф1[[#This Row],[объем]]</f>
        <v>25041.319167857138</v>
      </c>
      <c r="K3826" s="15"/>
      <c r="L3826" t="s">
        <v>187</v>
      </c>
    </row>
    <row r="3827" spans="1:12" x14ac:dyDescent="0.35">
      <c r="A3827" t="s">
        <v>161</v>
      </c>
      <c r="B3827" t="s">
        <v>193</v>
      </c>
      <c r="C3827" t="s">
        <v>69</v>
      </c>
      <c r="D3827">
        <v>719</v>
      </c>
      <c r="E3827" t="s">
        <v>77</v>
      </c>
      <c r="F3827" s="26">
        <v>702</v>
      </c>
      <c r="G3827" t="str">
        <f>VLOOKUP(мпф1[[#This Row],[артикул]],[1]!Таблица213[[code]:[упаковка]],4,FALSE)</f>
        <v>ОХЛ</v>
      </c>
      <c r="H3827" t="str">
        <f>VLOOKUP(мпф1[[#This Row],[артикул]],[1]!Таблица213[[code]:[упаковка]],5,FALSE)</f>
        <v>филе</v>
      </c>
      <c r="I3827" s="7">
        <v>1140.7893750000001</v>
      </c>
      <c r="J3827" s="15">
        <f>мпф1[[#This Row],[цена]]*мпф1[[#This Row],[объем]]</f>
        <v>800834.1412500001</v>
      </c>
      <c r="K3827" s="15"/>
      <c r="L3827" t="s">
        <v>187</v>
      </c>
    </row>
    <row r="3828" spans="1:12" x14ac:dyDescent="0.35">
      <c r="A3828" t="s">
        <v>161</v>
      </c>
      <c r="B3828" t="s">
        <v>193</v>
      </c>
      <c r="C3828" t="s">
        <v>69</v>
      </c>
      <c r="D3828">
        <v>721</v>
      </c>
      <c r="E3828" t="s">
        <v>183</v>
      </c>
      <c r="F3828" s="26">
        <v>24.2</v>
      </c>
      <c r="G3828" t="str">
        <f>VLOOKUP(мпф1[[#This Row],[артикул]],[1]!Таблица213[[code]:[упаковка]],4,FALSE)</f>
        <v>ОХЛ</v>
      </c>
      <c r="H3828" t="str">
        <f>VLOOKUP(мпф1[[#This Row],[артикул]],[1]!Таблица213[[code]:[упаковка]],5,FALSE)</f>
        <v>половинка</v>
      </c>
      <c r="I3828" s="7">
        <v>819.40178571428567</v>
      </c>
      <c r="J3828" s="15">
        <f>мпф1[[#This Row],[цена]]*мпф1[[#This Row],[объем]]</f>
        <v>19829.523214285713</v>
      </c>
      <c r="K3828" s="15"/>
      <c r="L3828" t="s">
        <v>187</v>
      </c>
    </row>
    <row r="3829" spans="1:12" x14ac:dyDescent="0.35">
      <c r="A3829" t="s">
        <v>161</v>
      </c>
      <c r="B3829" t="s">
        <v>193</v>
      </c>
      <c r="C3829" t="s">
        <v>69</v>
      </c>
      <c r="D3829">
        <v>725</v>
      </c>
      <c r="E3829" t="s">
        <v>78</v>
      </c>
      <c r="F3829" s="26">
        <v>298.07799999999997</v>
      </c>
      <c r="G3829" t="str">
        <f>VLOOKUP(мпф1[[#This Row],[артикул]],[1]!Таблица213[[code]:[упаковка]],4,FALSE)</f>
        <v>ОХЛ</v>
      </c>
      <c r="H3829" t="str">
        <f>VLOOKUP(мпф1[[#This Row],[артикул]],[1]!Таблица213[[code]:[упаковка]],5,FALSE)</f>
        <v>грудка</v>
      </c>
      <c r="I3829" s="7">
        <v>884.0434821428571</v>
      </c>
      <c r="J3829" s="15">
        <f>мпф1[[#This Row],[цена]]*мпф1[[#This Row],[объем]]</f>
        <v>263513.91307017853</v>
      </c>
      <c r="K3829" s="15"/>
      <c r="L3829" t="s">
        <v>187</v>
      </c>
    </row>
    <row r="3830" spans="1:12" x14ac:dyDescent="0.35">
      <c r="A3830" t="s">
        <v>161</v>
      </c>
      <c r="B3830" t="s">
        <v>193</v>
      </c>
      <c r="C3830" t="s">
        <v>69</v>
      </c>
      <c r="D3830">
        <v>727</v>
      </c>
      <c r="E3830" t="s">
        <v>38</v>
      </c>
      <c r="F3830" s="26">
        <v>9.3059999999999992</v>
      </c>
      <c r="G3830" t="str">
        <f>VLOOKUP(мпф1[[#This Row],[артикул]],[1]!Таблица213[[code]:[упаковка]],4,FALSE)</f>
        <v>ОХЛ</v>
      </c>
      <c r="H3830" t="str">
        <f>VLOOKUP(мпф1[[#This Row],[артикул]],[1]!Таблица213[[code]:[упаковка]],5,FALSE)</f>
        <v>грудка</v>
      </c>
      <c r="I3830" s="7">
        <v>899.79420535714269</v>
      </c>
      <c r="J3830" s="15">
        <f>мпф1[[#This Row],[цена]]*мпф1[[#This Row],[объем]]</f>
        <v>8373.4848750535693</v>
      </c>
      <c r="K3830" s="15"/>
      <c r="L3830" t="s">
        <v>187</v>
      </c>
    </row>
    <row r="3831" spans="1:12" x14ac:dyDescent="0.35">
      <c r="A3831" t="s">
        <v>161</v>
      </c>
      <c r="B3831" t="s">
        <v>193</v>
      </c>
      <c r="C3831" t="s">
        <v>69</v>
      </c>
      <c r="D3831">
        <v>730</v>
      </c>
      <c r="E3831" t="s">
        <v>45</v>
      </c>
      <c r="F3831" s="26">
        <v>8.3000000000000007</v>
      </c>
      <c r="G3831" t="str">
        <f>VLOOKUP(мпф1[[#This Row],[артикул]],[1]!Таблица213[[code]:[упаковка]],4,FALSE)</f>
        <v>ОХЛ</v>
      </c>
      <c r="H3831" t="str">
        <f>VLOOKUP(мпф1[[#This Row],[артикул]],[1]!Таблица213[[code]:[упаковка]],5,FALSE)</f>
        <v>желудки</v>
      </c>
      <c r="I3831" s="7">
        <v>570.84991071428567</v>
      </c>
      <c r="J3831" s="15">
        <f>мпф1[[#This Row],[цена]]*мпф1[[#This Row],[объем]]</f>
        <v>4738.0542589285715</v>
      </c>
      <c r="K3831" s="15"/>
      <c r="L3831" t="s">
        <v>187</v>
      </c>
    </row>
    <row r="3832" spans="1:12" x14ac:dyDescent="0.35">
      <c r="A3832" t="s">
        <v>161</v>
      </c>
      <c r="B3832" t="s">
        <v>193</v>
      </c>
      <c r="C3832" t="s">
        <v>69</v>
      </c>
      <c r="D3832">
        <v>731</v>
      </c>
      <c r="E3832" t="s">
        <v>81</v>
      </c>
      <c r="F3832" s="26">
        <v>245.31473790833121</v>
      </c>
      <c r="G3832" t="str">
        <f>VLOOKUP(мпф1[[#This Row],[артикул]],[1]!Таблица213[[code]:[упаковка]],4,FALSE)</f>
        <v>ОХЛ</v>
      </c>
      <c r="H3832" t="str">
        <f>VLOOKUP(мпф1[[#This Row],[артикул]],[1]!Таблица213[[code]:[упаковка]],5,FALSE)</f>
        <v>желудки</v>
      </c>
      <c r="I3832" s="7">
        <v>554.21605446428566</v>
      </c>
      <c r="J3832" s="15">
        <f>мпф1[[#This Row],[цена]]*мпф1[[#This Row],[объем]]</f>
        <v>135957.36614549565</v>
      </c>
      <c r="K3832" s="15"/>
      <c r="L3832" t="s">
        <v>187</v>
      </c>
    </row>
    <row r="3833" spans="1:12" x14ac:dyDescent="0.35">
      <c r="A3833" t="s">
        <v>161</v>
      </c>
      <c r="B3833" t="s">
        <v>193</v>
      </c>
      <c r="C3833" t="s">
        <v>69</v>
      </c>
      <c r="D3833">
        <v>732</v>
      </c>
      <c r="E3833" t="s">
        <v>47</v>
      </c>
      <c r="F3833" s="26">
        <v>7.8</v>
      </c>
      <c r="G3833" t="str">
        <f>VLOOKUP(мпф1[[#This Row],[артикул]],[1]!Таблица213[[code]:[упаковка]],4,FALSE)</f>
        <v>ОХЛ</v>
      </c>
      <c r="H3833" t="str">
        <f>VLOOKUP(мпф1[[#This Row],[артикул]],[1]!Таблица213[[code]:[упаковка]],5,FALSE)</f>
        <v>печень</v>
      </c>
      <c r="I3833" s="7">
        <v>538.07383928571426</v>
      </c>
      <c r="J3833" s="15">
        <f>мпф1[[#This Row],[цена]]*мпф1[[#This Row],[объем]]</f>
        <v>4196.9759464285708</v>
      </c>
      <c r="K3833" s="15"/>
      <c r="L3833" t="s">
        <v>187</v>
      </c>
    </row>
    <row r="3834" spans="1:12" x14ac:dyDescent="0.35">
      <c r="A3834" t="s">
        <v>161</v>
      </c>
      <c r="B3834" t="s">
        <v>193</v>
      </c>
      <c r="C3834" t="s">
        <v>69</v>
      </c>
      <c r="D3834">
        <v>733</v>
      </c>
      <c r="E3834" t="s">
        <v>82</v>
      </c>
      <c r="F3834" s="26">
        <v>302.39999999999998</v>
      </c>
      <c r="G3834" t="str">
        <f>VLOOKUP(мпф1[[#This Row],[артикул]],[1]!Таблица213[[code]:[упаковка]],4,FALSE)</f>
        <v>ОХЛ</v>
      </c>
      <c r="H3834" t="str">
        <f>VLOOKUP(мпф1[[#This Row],[артикул]],[1]!Таблица213[[code]:[упаковка]],5,FALSE)</f>
        <v>печень</v>
      </c>
      <c r="I3834" s="7">
        <v>522.04998214285706</v>
      </c>
      <c r="J3834" s="15">
        <f>мпф1[[#This Row],[цена]]*мпф1[[#This Row],[объем]]</f>
        <v>157867.91459999996</v>
      </c>
      <c r="K3834" s="15"/>
      <c r="L3834" t="s">
        <v>187</v>
      </c>
    </row>
    <row r="3835" spans="1:12" x14ac:dyDescent="0.35">
      <c r="A3835" t="s">
        <v>161</v>
      </c>
      <c r="B3835" t="s">
        <v>193</v>
      </c>
      <c r="C3835" t="s">
        <v>69</v>
      </c>
      <c r="D3835">
        <v>734</v>
      </c>
      <c r="E3835" t="s">
        <v>49</v>
      </c>
      <c r="F3835" s="26">
        <v>8.1229999999999993</v>
      </c>
      <c r="G3835" t="str">
        <f>VLOOKUP(мпф1[[#This Row],[артикул]],[1]!Таблица213[[code]:[упаковка]],4,FALSE)</f>
        <v>ОХЛ</v>
      </c>
      <c r="H3835" t="str">
        <f>VLOOKUP(мпф1[[#This Row],[артикул]],[1]!Таблица213[[code]:[упаковка]],5,FALSE)</f>
        <v>сердце</v>
      </c>
      <c r="I3835" s="7">
        <v>915.90910714285712</v>
      </c>
      <c r="J3835" s="15">
        <f>мпф1[[#This Row],[цена]]*мпф1[[#This Row],[объем]]</f>
        <v>7439.9296773214282</v>
      </c>
      <c r="K3835" s="15"/>
      <c r="L3835" t="s">
        <v>187</v>
      </c>
    </row>
    <row r="3836" spans="1:12" x14ac:dyDescent="0.35">
      <c r="A3836" t="s">
        <v>161</v>
      </c>
      <c r="B3836" t="s">
        <v>193</v>
      </c>
      <c r="C3836" t="s">
        <v>69</v>
      </c>
      <c r="D3836">
        <v>735</v>
      </c>
      <c r="E3836" t="s">
        <v>83</v>
      </c>
      <c r="F3836" s="26">
        <v>99.2</v>
      </c>
      <c r="G3836" t="str">
        <f>VLOOKUP(мпф1[[#This Row],[артикул]],[1]!Таблица213[[code]:[упаковка]],4,FALSE)</f>
        <v>ОХЛ</v>
      </c>
      <c r="H3836" t="str">
        <f>VLOOKUP(мпф1[[#This Row],[артикул]],[1]!Таблица213[[code]:[упаковка]],5,FALSE)</f>
        <v>сердце</v>
      </c>
      <c r="I3836" s="7">
        <v>899.88524999999993</v>
      </c>
      <c r="J3836" s="15">
        <f>мпф1[[#This Row],[цена]]*мпф1[[#This Row],[объем]]</f>
        <v>89268.616799999989</v>
      </c>
      <c r="K3836" s="15"/>
      <c r="L3836" t="s">
        <v>187</v>
      </c>
    </row>
    <row r="3837" spans="1:12" x14ac:dyDescent="0.35">
      <c r="A3837" t="s">
        <v>161</v>
      </c>
      <c r="B3837" t="s">
        <v>193</v>
      </c>
      <c r="C3837" t="s">
        <v>69</v>
      </c>
      <c r="D3837">
        <v>744</v>
      </c>
      <c r="E3837" t="s">
        <v>92</v>
      </c>
      <c r="F3837" s="26">
        <v>403.2</v>
      </c>
      <c r="G3837" t="str">
        <f>VLOOKUP(мпф1[[#This Row],[артикул]],[1]!Таблица213[[code]:[упаковка]],4,FALSE)</f>
        <v>ОХЛ</v>
      </c>
      <c r="H3837" t="str">
        <f>VLOOKUP(мпф1[[#This Row],[артикул]],[1]!Таблица213[[code]:[упаковка]],5,FALSE)</f>
        <v>шея</v>
      </c>
      <c r="I3837" s="7">
        <v>297.71598214285711</v>
      </c>
      <c r="J3837" s="15">
        <f>мпф1[[#This Row],[цена]]*мпф1[[#This Row],[объем]]</f>
        <v>120039.08399999999</v>
      </c>
      <c r="K3837" s="15"/>
      <c r="L3837" t="s">
        <v>187</v>
      </c>
    </row>
    <row r="3838" spans="1:12" x14ac:dyDescent="0.35">
      <c r="A3838" t="s">
        <v>161</v>
      </c>
      <c r="B3838" t="s">
        <v>193</v>
      </c>
      <c r="C3838" t="s">
        <v>69</v>
      </c>
      <c r="D3838">
        <v>781</v>
      </c>
      <c r="E3838" t="s">
        <v>221</v>
      </c>
      <c r="F3838" s="26">
        <v>53.2</v>
      </c>
      <c r="G3838" t="str">
        <f>VLOOKUP(мпф1[[#This Row],[артикул]],[1]!Таблица213[[code]:[упаковка]],4,FALSE)</f>
        <v>ОХЛ</v>
      </c>
      <c r="H3838" t="str">
        <f>VLOOKUP(мпф1[[#This Row],[артикул]],[1]!Таблица213[[code]:[упаковка]],5,FALSE)</f>
        <v>спинка</v>
      </c>
      <c r="I3838" s="7">
        <v>386.02928571428566</v>
      </c>
      <c r="J3838" s="15">
        <f>мпф1[[#This Row],[цена]]*мпф1[[#This Row],[объем]]</f>
        <v>20536.757999999998</v>
      </c>
      <c r="K3838" s="15"/>
      <c r="L3838" t="s">
        <v>187</v>
      </c>
    </row>
    <row r="3839" spans="1:12" x14ac:dyDescent="0.35">
      <c r="A3839" t="s">
        <v>161</v>
      </c>
      <c r="B3839" t="s">
        <v>193</v>
      </c>
      <c r="C3839" t="s">
        <v>69</v>
      </c>
      <c r="D3839">
        <v>952</v>
      </c>
      <c r="E3839" t="s">
        <v>86</v>
      </c>
      <c r="F3839" s="26">
        <v>75.000000000000014</v>
      </c>
      <c r="G3839" t="str">
        <f>VLOOKUP(мпф1[[#This Row],[артикул]],[1]!Таблица213[[code]:[упаковка]],4,FALSE)</f>
        <v>ОХЛ</v>
      </c>
      <c r="H3839" t="str">
        <f>VLOOKUP(мпф1[[#This Row],[артикул]],[1]!Таблица213[[code]:[упаковка]],5,FALSE)</f>
        <v>голень</v>
      </c>
      <c r="I3839" s="7">
        <v>930.02102678571418</v>
      </c>
      <c r="J3839" s="15">
        <f>мпф1[[#This Row],[цена]]*мпф1[[#This Row],[объем]]</f>
        <v>69751.57700892858</v>
      </c>
      <c r="K3839" s="15"/>
      <c r="L3839" t="s">
        <v>187</v>
      </c>
    </row>
    <row r="3840" spans="1:12" x14ac:dyDescent="0.35">
      <c r="A3840" t="s">
        <v>161</v>
      </c>
      <c r="B3840" t="s">
        <v>193</v>
      </c>
      <c r="C3840" t="s">
        <v>69</v>
      </c>
      <c r="D3840">
        <v>953</v>
      </c>
      <c r="E3840" t="s">
        <v>87</v>
      </c>
      <c r="F3840" s="26">
        <v>81.50943396226414</v>
      </c>
      <c r="G3840" t="str">
        <f>VLOOKUP(мпф1[[#This Row],[артикул]],[1]!Таблица213[[code]:[упаковка]],4,FALSE)</f>
        <v>ОХЛ</v>
      </c>
      <c r="H3840" t="str">
        <f>VLOOKUP(мпф1[[#This Row],[артикул]],[1]!Таблица213[[code]:[упаковка]],5,FALSE)</f>
        <v>бедро</v>
      </c>
      <c r="I3840" s="7">
        <v>953.23741071428572</v>
      </c>
      <c r="J3840" s="15">
        <f>мпф1[[#This Row],[цена]]*мпф1[[#This Row],[объем]]</f>
        <v>77697.841778975737</v>
      </c>
      <c r="K3840" s="15"/>
      <c r="L3840" t="s">
        <v>187</v>
      </c>
    </row>
    <row r="3841" spans="1:12" x14ac:dyDescent="0.35">
      <c r="A3841" t="s">
        <v>161</v>
      </c>
      <c r="B3841" t="s">
        <v>193</v>
      </c>
      <c r="C3841" t="s">
        <v>69</v>
      </c>
      <c r="D3841">
        <v>958</v>
      </c>
      <c r="E3841" t="s">
        <v>58</v>
      </c>
      <c r="F3841" s="26">
        <v>101.25</v>
      </c>
      <c r="G3841" t="str">
        <f>VLOOKUP(мпф1[[#This Row],[артикул]],[1]!Таблица213[[code]:[упаковка]],4,FALSE)</f>
        <v>ОХЛ</v>
      </c>
      <c r="H3841" t="str">
        <f>VLOOKUP(мпф1[[#This Row],[артикул]],[1]!Таблица213[[code]:[упаковка]],5,FALSE)</f>
        <v>табак</v>
      </c>
      <c r="I3841" s="7">
        <v>799.37196428571428</v>
      </c>
      <c r="J3841" s="15">
        <f>мпф1[[#This Row],[цена]]*мпф1[[#This Row],[объем]]</f>
        <v>80936.411383928571</v>
      </c>
      <c r="K3841" s="15"/>
      <c r="L3841" t="s">
        <v>187</v>
      </c>
    </row>
    <row r="3842" spans="1:12" x14ac:dyDescent="0.35">
      <c r="A3842" t="s">
        <v>161</v>
      </c>
      <c r="B3842" t="s">
        <v>193</v>
      </c>
      <c r="C3842" t="s">
        <v>69</v>
      </c>
      <c r="D3842">
        <v>959</v>
      </c>
      <c r="E3842" t="s">
        <v>85</v>
      </c>
      <c r="F3842" s="26">
        <v>26.666666666666668</v>
      </c>
      <c r="G3842" t="str">
        <f>VLOOKUP(мпф1[[#This Row],[артикул]],[1]!Таблица213[[code]:[упаковка]],4,FALSE)</f>
        <v>ОХЛ</v>
      </c>
      <c r="H3842" t="str">
        <f>VLOOKUP(мпф1[[#This Row],[артикул]],[1]!Таблица213[[code]:[упаковка]],5,FALSE)</f>
        <v>табак</v>
      </c>
      <c r="I3842" s="7">
        <v>722.43924107142857</v>
      </c>
      <c r="J3842" s="15">
        <f>мпф1[[#This Row],[цена]]*мпф1[[#This Row],[объем]]</f>
        <v>19265.04642857143</v>
      </c>
      <c r="K3842" s="15"/>
      <c r="L3842" t="s">
        <v>187</v>
      </c>
    </row>
    <row r="3843" spans="1:12" x14ac:dyDescent="0.35">
      <c r="A3843" t="s">
        <v>161</v>
      </c>
      <c r="B3843" t="s">
        <v>193</v>
      </c>
      <c r="C3843" t="s">
        <v>69</v>
      </c>
      <c r="D3843">
        <v>961</v>
      </c>
      <c r="E3843" t="s">
        <v>89</v>
      </c>
      <c r="F3843" s="26">
        <v>63.157894736842103</v>
      </c>
      <c r="G3843" t="str">
        <f>VLOOKUP(мпф1[[#This Row],[артикул]],[1]!Таблица213[[code]:[упаковка]],4,FALSE)</f>
        <v>ОХЛ</v>
      </c>
      <c r="H3843" t="str">
        <f>VLOOKUP(мпф1[[#This Row],[артикул]],[1]!Таблица213[[code]:[упаковка]],5,FALSE)</f>
        <v>табак</v>
      </c>
      <c r="I3843" s="7">
        <v>777.06602678571426</v>
      </c>
      <c r="J3843" s="15">
        <f>мпф1[[#This Row],[цена]]*мпф1[[#This Row],[объем]]</f>
        <v>49077.854323308267</v>
      </c>
      <c r="K3843" s="15"/>
      <c r="L3843" t="s">
        <v>187</v>
      </c>
    </row>
    <row r="3844" spans="1:12" x14ac:dyDescent="0.35">
      <c r="A3844" t="s">
        <v>161</v>
      </c>
      <c r="B3844" t="s">
        <v>193</v>
      </c>
      <c r="C3844" t="s">
        <v>69</v>
      </c>
      <c r="D3844">
        <v>1066</v>
      </c>
      <c r="E3844" t="s">
        <v>63</v>
      </c>
      <c r="F3844" s="26">
        <v>93.333333333333329</v>
      </c>
      <c r="G3844" t="str">
        <f>VLOOKUP(мпф1[[#This Row],[артикул]],[1]!Таблица213[[code]:[упаковка]],4,FALSE)</f>
        <v>ОХЛ</v>
      </c>
      <c r="H3844" t="str">
        <f>VLOOKUP(мпф1[[#This Row],[артикул]],[1]!Таблица213[[code]:[упаковка]],5,FALSE)</f>
        <v>бедро</v>
      </c>
      <c r="I3844" s="7">
        <v>884.0434821428571</v>
      </c>
      <c r="J3844" s="15">
        <f>мпф1[[#This Row],[цена]]*мпф1[[#This Row],[объем]]</f>
        <v>82510.724999999991</v>
      </c>
      <c r="K3844" s="15"/>
      <c r="L3844" t="s">
        <v>187</v>
      </c>
    </row>
    <row r="3845" spans="1:12" x14ac:dyDescent="0.35">
      <c r="A3845" t="s">
        <v>161</v>
      </c>
      <c r="B3845" t="s">
        <v>222</v>
      </c>
      <c r="C3845" t="s">
        <v>222</v>
      </c>
      <c r="D3845">
        <v>1051</v>
      </c>
      <c r="E3845" t="s">
        <v>128</v>
      </c>
      <c r="F3845" s="26">
        <v>31113.230681588815</v>
      </c>
      <c r="G3845" t="str">
        <f>VLOOKUP(мпф1[[#This Row],[артикул]],[1]!Таблица213[[code]:[упаковка]],4,FALSE)</f>
        <v>ЗАМ</v>
      </c>
      <c r="H3845" t="str">
        <f>VLOOKUP(мпф1[[#This Row],[артикул]],[1]!Таблица213[[code]:[упаковка]],5,FALSE)</f>
        <v>тушка</v>
      </c>
      <c r="I3845" s="7">
        <v>680.62499999999989</v>
      </c>
      <c r="J3845" s="15">
        <f>мпф1[[#This Row],[цена]]*мпф1[[#This Row],[объем]]</f>
        <v>21176442.632656384</v>
      </c>
      <c r="K3845" s="15"/>
      <c r="L3845" t="s">
        <v>187</v>
      </c>
    </row>
    <row r="3846" spans="1:12" x14ac:dyDescent="0.35">
      <c r="A3846" t="s">
        <v>161</v>
      </c>
      <c r="B3846" t="s">
        <v>222</v>
      </c>
      <c r="C3846" t="s">
        <v>222</v>
      </c>
      <c r="D3846">
        <v>357</v>
      </c>
      <c r="E3846" t="s">
        <v>105</v>
      </c>
      <c r="F3846" s="26">
        <v>11258.555778723414</v>
      </c>
      <c r="G3846" t="str">
        <f>VLOOKUP(мпф1[[#This Row],[артикул]],[1]!Таблица213[[code]:[упаковка]],4,FALSE)</f>
        <v>ЗАМ</v>
      </c>
      <c r="H3846" t="str">
        <f>VLOOKUP(мпф1[[#This Row],[артикул]],[1]!Таблица213[[code]:[упаковка]],5,FALSE)</f>
        <v>филе</v>
      </c>
      <c r="I3846" s="7">
        <v>998.83928571428567</v>
      </c>
      <c r="J3846" s="15">
        <f>мпф1[[#This Row],[цена]]*мпф1[[#This Row],[объем]]</f>
        <v>11245487.812194537</v>
      </c>
      <c r="K3846" s="15"/>
      <c r="L3846" t="s">
        <v>187</v>
      </c>
    </row>
    <row r="3847" spans="1:12" x14ac:dyDescent="0.35">
      <c r="A3847" t="s">
        <v>161</v>
      </c>
      <c r="B3847" t="s">
        <v>222</v>
      </c>
      <c r="C3847" t="s">
        <v>222</v>
      </c>
      <c r="D3847">
        <v>1107</v>
      </c>
      <c r="E3847" t="s">
        <v>113</v>
      </c>
      <c r="F3847" s="26">
        <v>982.86406068163012</v>
      </c>
      <c r="G3847" t="str">
        <f>VLOOKUP(мпф1[[#This Row],[артикул]],[1]!Таблица213[[code]:[упаковка]],4,FALSE)</f>
        <v>ЗАМ</v>
      </c>
      <c r="H3847" t="str">
        <f>VLOOKUP(мпф1[[#This Row],[артикул]],[1]!Таблица213[[code]:[упаковка]],5,FALSE)</f>
        <v>голень</v>
      </c>
      <c r="I3847" s="7">
        <v>804.37499999999989</v>
      </c>
      <c r="J3847" s="15">
        <f>мпф1[[#This Row],[цена]]*мпф1[[#This Row],[объем]]</f>
        <v>790591.27881078608</v>
      </c>
      <c r="K3847" s="15"/>
      <c r="L3847" t="s">
        <v>187</v>
      </c>
    </row>
    <row r="3848" spans="1:12" x14ac:dyDescent="0.35">
      <c r="A3848" t="s">
        <v>161</v>
      </c>
      <c r="B3848" t="s">
        <v>222</v>
      </c>
      <c r="C3848" t="s">
        <v>222</v>
      </c>
      <c r="D3848">
        <v>19</v>
      </c>
      <c r="E3848" t="s">
        <v>110</v>
      </c>
      <c r="F3848" s="26">
        <v>6063.5152051282112</v>
      </c>
      <c r="G3848" t="str">
        <f>VLOOKUP(мпф1[[#This Row],[артикул]],[1]!Таблица213[[code]:[упаковка]],4,FALSE)</f>
        <v>ЗАМ</v>
      </c>
      <c r="H3848" t="str">
        <f>VLOOKUP(мпф1[[#This Row],[артикул]],[1]!Таблица213[[code]:[упаковка]],5,FALSE)</f>
        <v>четвертина</v>
      </c>
      <c r="I3848" s="7">
        <v>645.26785714285711</v>
      </c>
      <c r="J3848" s="15">
        <f>мпф1[[#This Row],[цена]]*мпф1[[#This Row],[объем]]</f>
        <v>3912591.4631662127</v>
      </c>
      <c r="K3848" s="15"/>
      <c r="L3848" t="s">
        <v>187</v>
      </c>
    </row>
    <row r="3849" spans="1:12" x14ac:dyDescent="0.35">
      <c r="A3849" t="s">
        <v>161</v>
      </c>
      <c r="B3849" t="s">
        <v>222</v>
      </c>
      <c r="C3849" t="s">
        <v>222</v>
      </c>
      <c r="D3849">
        <v>1045</v>
      </c>
      <c r="E3849" t="s">
        <v>171</v>
      </c>
      <c r="F3849" s="26"/>
      <c r="G3849" t="str">
        <f>VLOOKUP(мпф1[[#This Row],[артикул]],[1]!Таблица213[[code]:[упаковка]],4,FALSE)</f>
        <v>ЗАМ</v>
      </c>
      <c r="H3849" t="str">
        <f>VLOOKUP(мпф1[[#This Row],[артикул]],[1]!Таблица213[[code]:[упаковка]],5,FALSE)</f>
        <v>желудки</v>
      </c>
      <c r="I3849" s="7">
        <v>415.44642857142856</v>
      </c>
      <c r="J3849" s="15">
        <f>мпф1[[#This Row],[цена]]*мпф1[[#This Row],[объем]]</f>
        <v>0</v>
      </c>
      <c r="K3849" s="15"/>
      <c r="L3849" t="s">
        <v>187</v>
      </c>
    </row>
    <row r="3850" spans="1:12" x14ac:dyDescent="0.35">
      <c r="A3850" t="s">
        <v>161</v>
      </c>
      <c r="B3850" t="s">
        <v>222</v>
      </c>
      <c r="C3850" t="s">
        <v>222</v>
      </c>
      <c r="D3850">
        <v>142</v>
      </c>
      <c r="E3850" t="s">
        <v>119</v>
      </c>
      <c r="F3850" s="26">
        <v>2814.6389446808535</v>
      </c>
      <c r="G3850" t="str">
        <f>VLOOKUP(мпф1[[#This Row],[артикул]],[1]!Таблица213[[code]:[упаковка]],4,FALSE)</f>
        <v>ЗАМ</v>
      </c>
      <c r="H3850" t="str">
        <f>VLOOKUP(мпф1[[#This Row],[артикул]],[1]!Таблица213[[code]:[упаковка]],5,FALSE)</f>
        <v>филе</v>
      </c>
      <c r="I3850" s="7">
        <v>1104.9107142857142</v>
      </c>
      <c r="J3850" s="15">
        <f>мпф1[[#This Row],[цена]]*мпф1[[#This Row],[объем]]</f>
        <v>3109924.7268237108</v>
      </c>
      <c r="K3850" s="15"/>
      <c r="L3850" t="s">
        <v>187</v>
      </c>
    </row>
    <row r="3851" spans="1:12" x14ac:dyDescent="0.35">
      <c r="A3851" t="s">
        <v>161</v>
      </c>
      <c r="B3851" t="s">
        <v>222</v>
      </c>
      <c r="C3851" t="s">
        <v>222</v>
      </c>
      <c r="D3851">
        <v>114</v>
      </c>
      <c r="E3851" t="s">
        <v>129</v>
      </c>
      <c r="F3851" s="26">
        <v>1103.5972292707661</v>
      </c>
      <c r="G3851" t="str">
        <f>VLOOKUP(мпф1[[#This Row],[артикул]],[1]!Таблица213[[code]:[упаковка]],4,FALSE)</f>
        <v>ЗАМ</v>
      </c>
      <c r="H3851" t="str">
        <f>VLOOKUP(мпф1[[#This Row],[артикул]],[1]!Таблица213[[code]:[упаковка]],5,FALSE)</f>
        <v>табак</v>
      </c>
      <c r="I3851" s="7">
        <v>662.94642857142856</v>
      </c>
      <c r="J3851" s="15">
        <f>мпф1[[#This Row],[цена]]*мпф1[[#This Row],[объем]]</f>
        <v>731625.84172637842</v>
      </c>
      <c r="K3851" s="15"/>
      <c r="L3851" t="s">
        <v>187</v>
      </c>
    </row>
    <row r="3852" spans="1:12" x14ac:dyDescent="0.35">
      <c r="A3852" t="s">
        <v>161</v>
      </c>
      <c r="B3852" t="s">
        <v>222</v>
      </c>
      <c r="C3852" t="s">
        <v>222</v>
      </c>
      <c r="D3852">
        <v>140</v>
      </c>
      <c r="E3852" t="s">
        <v>109</v>
      </c>
      <c r="F3852" s="26">
        <v>9076.8851820448872</v>
      </c>
      <c r="G3852" t="str">
        <f>VLOOKUP(мпф1[[#This Row],[артикул]],[1]!Таблица213[[code]:[упаковка]],4,FALSE)</f>
        <v>ЗАМ</v>
      </c>
      <c r="H3852" t="str">
        <f>VLOOKUP(мпф1[[#This Row],[артикул]],[1]!Таблица213[[code]:[упаковка]],5,FALSE)</f>
        <v>бедро</v>
      </c>
      <c r="I3852" s="7">
        <v>764.59821428571411</v>
      </c>
      <c r="J3852" s="15">
        <f>мпф1[[#This Row],[цена]]*мпф1[[#This Row],[объем]]</f>
        <v>6940170.2014679797</v>
      </c>
      <c r="K3852" s="15"/>
      <c r="L3852" t="s">
        <v>187</v>
      </c>
    </row>
    <row r="3853" spans="1:12" x14ac:dyDescent="0.35">
      <c r="A3853" t="s">
        <v>161</v>
      </c>
      <c r="B3853" t="s">
        <v>222</v>
      </c>
      <c r="C3853" t="s">
        <v>222</v>
      </c>
      <c r="D3853">
        <v>141</v>
      </c>
      <c r="E3853" t="s">
        <v>108</v>
      </c>
      <c r="F3853" s="26">
        <v>982.86406068163012</v>
      </c>
      <c r="G3853" t="str">
        <f>VLOOKUP(мпф1[[#This Row],[артикул]],[1]!Таблица213[[code]:[упаковка]],4,FALSE)</f>
        <v>ЗАМ</v>
      </c>
      <c r="H3853" t="str">
        <f>VLOOKUP(мпф1[[#This Row],[артикул]],[1]!Таблица213[[code]:[упаковка]],5,FALSE)</f>
        <v>голень</v>
      </c>
      <c r="I3853" s="7">
        <v>892.76785714285711</v>
      </c>
      <c r="J3853" s="15">
        <f>мпф1[[#This Row],[цена]]*мпф1[[#This Row],[объем]]</f>
        <v>877469.44131746597</v>
      </c>
      <c r="K3853" s="15"/>
      <c r="L3853" t="s">
        <v>187</v>
      </c>
    </row>
    <row r="3854" spans="1:12" x14ac:dyDescent="0.35">
      <c r="A3854" t="s">
        <v>161</v>
      </c>
      <c r="B3854" t="s">
        <v>222</v>
      </c>
      <c r="C3854" t="s">
        <v>222</v>
      </c>
      <c r="D3854">
        <v>411</v>
      </c>
      <c r="E3854" t="s">
        <v>157</v>
      </c>
      <c r="F3854" s="26">
        <v>4137.4054635151979</v>
      </c>
      <c r="G3854" t="str">
        <f>VLOOKUP(мпф1[[#This Row],[артикул]],[1]!Таблица213[[code]:[упаковка]],4,FALSE)</f>
        <v>ЗАМ</v>
      </c>
      <c r="H3854" t="str">
        <f>VLOOKUP(мпф1[[#This Row],[артикул]],[1]!Таблица213[[code]:[упаковка]],5,FALSE)</f>
        <v>печень</v>
      </c>
      <c r="I3854" s="7">
        <v>322.63392857142856</v>
      </c>
      <c r="J3854" s="15">
        <f>мпф1[[#This Row],[цена]]*мпф1[[#This Row],[объем]]</f>
        <v>1334867.3787868007</v>
      </c>
      <c r="K3854" s="15"/>
      <c r="L3854" t="s">
        <v>187</v>
      </c>
    </row>
    <row r="3855" spans="1:12" x14ac:dyDescent="0.35">
      <c r="A3855" t="s">
        <v>161</v>
      </c>
      <c r="B3855" t="s">
        <v>222</v>
      </c>
      <c r="C3855" t="s">
        <v>222</v>
      </c>
      <c r="D3855">
        <v>410</v>
      </c>
      <c r="E3855" t="s">
        <v>158</v>
      </c>
      <c r="F3855" s="26">
        <v>732.57981767807803</v>
      </c>
      <c r="G3855" t="str">
        <f>VLOOKUP(мпф1[[#This Row],[артикул]],[1]!Таблица213[[code]:[упаковка]],4,FALSE)</f>
        <v>ЗАМ</v>
      </c>
      <c r="H3855" t="str">
        <f>VLOOKUP(мпф1[[#This Row],[артикул]],[1]!Таблица213[[code]:[упаковка]],5,FALSE)</f>
        <v>желудки</v>
      </c>
      <c r="I3855" s="7">
        <v>494.99999999999994</v>
      </c>
      <c r="J3855" s="15">
        <f>мпф1[[#This Row],[цена]]*мпф1[[#This Row],[объем]]</f>
        <v>362627.00975064858</v>
      </c>
      <c r="K3855" s="15"/>
      <c r="L3855" t="s">
        <v>187</v>
      </c>
    </row>
    <row r="3856" spans="1:12" x14ac:dyDescent="0.35">
      <c r="A3856" t="s">
        <v>161</v>
      </c>
      <c r="B3856" t="s">
        <v>222</v>
      </c>
      <c r="C3856" t="s">
        <v>222</v>
      </c>
      <c r="D3856">
        <v>412</v>
      </c>
      <c r="E3856" t="s">
        <v>160</v>
      </c>
      <c r="F3856" s="26">
        <v>530.50092085035817</v>
      </c>
      <c r="G3856" t="str">
        <f>VLOOKUP(мпф1[[#This Row],[артикул]],[1]!Таблица213[[code]:[упаковка]],4,FALSE)</f>
        <v>ЗАМ</v>
      </c>
      <c r="H3856" t="str">
        <f>VLOOKUP(мпф1[[#This Row],[артикул]],[1]!Таблица213[[code]:[упаковка]],5,FALSE)</f>
        <v>сердце</v>
      </c>
      <c r="I3856" s="7">
        <v>777.85714285714278</v>
      </c>
      <c r="J3856" s="15">
        <f>мпф1[[#This Row],[цена]]*мпф1[[#This Row],[объем]]</f>
        <v>412653.93057574285</v>
      </c>
      <c r="K3856" s="15"/>
      <c r="L3856" t="s">
        <v>187</v>
      </c>
    </row>
    <row r="3857" spans="1:12" x14ac:dyDescent="0.35">
      <c r="A3857" t="s">
        <v>161</v>
      </c>
      <c r="B3857" t="s">
        <v>222</v>
      </c>
      <c r="C3857" t="s">
        <v>222</v>
      </c>
      <c r="D3857">
        <v>117</v>
      </c>
      <c r="E3857" t="s">
        <v>212</v>
      </c>
      <c r="F3857" s="26">
        <v>19380.754051925323</v>
      </c>
      <c r="G3857" t="str">
        <f>VLOOKUP(мпф1[[#This Row],[артикул]],[1]!Таблица213[[code]:[упаковка]],4,FALSE)</f>
        <v>ЗАМ</v>
      </c>
      <c r="H3857" t="str">
        <f>VLOOKUP(мпф1[[#This Row],[артикул]],[1]!Таблица213[[code]:[упаковка]],5,FALSE)</f>
        <v>ммо</v>
      </c>
      <c r="I3857" s="7">
        <v>397.76785714285705</v>
      </c>
      <c r="J3857" s="15">
        <f>мпф1[[#This Row],[цена]]*мпф1[[#This Row],[объем]]</f>
        <v>7709041.0090470798</v>
      </c>
      <c r="K3857" s="15"/>
      <c r="L3857" t="s">
        <v>187</v>
      </c>
    </row>
    <row r="3858" spans="1:12" x14ac:dyDescent="0.35">
      <c r="A3858" t="s">
        <v>161</v>
      </c>
      <c r="B3858" t="s">
        <v>222</v>
      </c>
      <c r="C3858" t="s">
        <v>222</v>
      </c>
      <c r="D3858">
        <v>1636</v>
      </c>
      <c r="E3858" t="s">
        <v>223</v>
      </c>
      <c r="F3858" s="26"/>
      <c r="G3858" t="str">
        <f>VLOOKUP(мпф1[[#This Row],[артикул]],[1]!Таблица213[[code]:[упаковка]],4,FALSE)</f>
        <v>ЗАМ</v>
      </c>
      <c r="H3858" t="str">
        <f>VLOOKUP(мпф1[[#This Row],[артикул]],[1]!Таблица213[[code]:[упаковка]],5,FALSE)</f>
        <v>головы</v>
      </c>
      <c r="I3858" s="7">
        <v>141.42857142857142</v>
      </c>
      <c r="J3858" s="15">
        <f>мпф1[[#This Row],[цена]]*мпф1[[#This Row],[объем]]</f>
        <v>0</v>
      </c>
      <c r="K3858" s="15"/>
      <c r="L3858" t="s">
        <v>187</v>
      </c>
    </row>
    <row r="3859" spans="1:12" x14ac:dyDescent="0.35">
      <c r="A3859" t="s">
        <v>161</v>
      </c>
      <c r="B3859" t="s">
        <v>222</v>
      </c>
      <c r="C3859" t="s">
        <v>222</v>
      </c>
      <c r="D3859">
        <v>1055</v>
      </c>
      <c r="E3859" t="s">
        <v>125</v>
      </c>
      <c r="F3859" s="26">
        <v>2297.1448216596805</v>
      </c>
      <c r="G3859" t="str">
        <f>VLOOKUP(мпф1[[#This Row],[артикул]],[1]!Таблица213[[code]:[упаковка]],4,FALSE)</f>
        <v>ЗАМ</v>
      </c>
      <c r="H3859" t="str">
        <f>VLOOKUP(мпф1[[#This Row],[артикул]],[1]!Таблица213[[code]:[упаковка]],5,FALSE)</f>
        <v>табак</v>
      </c>
      <c r="I3859" s="7">
        <v>654.10714285714278</v>
      </c>
      <c r="J3859" s="15">
        <f>мпф1[[#This Row],[цена]]*мпф1[[#This Row],[объем]]</f>
        <v>1502578.8360248944</v>
      </c>
      <c r="K3859" s="15"/>
      <c r="L3859" t="s">
        <v>187</v>
      </c>
    </row>
    <row r="3860" spans="1:12" x14ac:dyDescent="0.35">
      <c r="A3860" t="s">
        <v>161</v>
      </c>
      <c r="B3860" t="s">
        <v>222</v>
      </c>
      <c r="C3860" t="s">
        <v>222</v>
      </c>
      <c r="D3860">
        <v>14</v>
      </c>
      <c r="E3860" t="s">
        <v>120</v>
      </c>
      <c r="F3860" s="26">
        <v>2921.2929888358376</v>
      </c>
      <c r="G3860" t="str">
        <f>VLOOKUP(мпф1[[#This Row],[артикул]],[1]!Таблица213[[code]:[упаковка]],4,FALSE)</f>
        <v>ЗАМ</v>
      </c>
      <c r="H3860" t="str">
        <f>VLOOKUP(мпф1[[#This Row],[артикул]],[1]!Таблица213[[code]:[упаковка]],5,FALSE)</f>
        <v>табак</v>
      </c>
      <c r="I3860" s="7">
        <v>707.14285714285711</v>
      </c>
      <c r="J3860" s="15">
        <f>мпф1[[#This Row],[цена]]*мпф1[[#This Row],[объем]]</f>
        <v>2065771.4706767707</v>
      </c>
      <c r="K3860" s="15"/>
      <c r="L3860" t="s">
        <v>187</v>
      </c>
    </row>
    <row r="3861" spans="1:12" x14ac:dyDescent="0.35">
      <c r="A3861" t="s">
        <v>161</v>
      </c>
      <c r="B3861" t="s">
        <v>222</v>
      </c>
      <c r="C3861" t="s">
        <v>222</v>
      </c>
      <c r="D3861">
        <v>1055</v>
      </c>
      <c r="E3861" t="s">
        <v>125</v>
      </c>
      <c r="F3861" s="26">
        <v>2227.1328869978402</v>
      </c>
      <c r="G3861" t="str">
        <f>VLOOKUP(мпф1[[#This Row],[артикул]],[1]!Таблица213[[code]:[упаковка]],4,FALSE)</f>
        <v>ЗАМ</v>
      </c>
      <c r="H3861" t="str">
        <f>VLOOKUP(мпф1[[#This Row],[артикул]],[1]!Таблица213[[code]:[упаковка]],5,FALSE)</f>
        <v>табак</v>
      </c>
      <c r="I3861" s="7">
        <v>654.10714285714278</v>
      </c>
      <c r="J3861" s="15">
        <f>мпф1[[#This Row],[цена]]*мпф1[[#This Row],[объем]]</f>
        <v>1456783.5294773371</v>
      </c>
      <c r="K3861" s="15"/>
      <c r="L3861" t="s">
        <v>187</v>
      </c>
    </row>
    <row r="3862" spans="1:12" x14ac:dyDescent="0.35">
      <c r="A3862" t="s">
        <v>161</v>
      </c>
      <c r="B3862" t="s">
        <v>222</v>
      </c>
      <c r="C3862" t="s">
        <v>222</v>
      </c>
      <c r="D3862">
        <v>1056</v>
      </c>
      <c r="E3862" t="s">
        <v>126</v>
      </c>
      <c r="F3862" s="26">
        <v>2297.1448216596805</v>
      </c>
      <c r="G3862" t="str">
        <f>VLOOKUP(мпф1[[#This Row],[артикул]],[1]!Таблица213[[code]:[упаковка]],4,FALSE)</f>
        <v>ЗАМ</v>
      </c>
      <c r="H3862" t="str">
        <f>VLOOKUP(мпф1[[#This Row],[артикул]],[1]!Таблица213[[code]:[упаковка]],5,FALSE)</f>
        <v>табак</v>
      </c>
      <c r="I3862" s="7">
        <v>654.10714285714278</v>
      </c>
      <c r="J3862" s="15">
        <f>мпф1[[#This Row],[цена]]*мпф1[[#This Row],[объем]]</f>
        <v>1502578.8360248944</v>
      </c>
      <c r="K3862" s="15"/>
      <c r="L3862" t="s">
        <v>187</v>
      </c>
    </row>
    <row r="3863" spans="1:12" x14ac:dyDescent="0.35">
      <c r="A3863" t="s">
        <v>161</v>
      </c>
      <c r="B3863" t="s">
        <v>222</v>
      </c>
      <c r="C3863" t="s">
        <v>222</v>
      </c>
      <c r="D3863">
        <v>15</v>
      </c>
      <c r="E3863" t="s">
        <v>121</v>
      </c>
      <c r="F3863" s="26">
        <v>2921.2929888358376</v>
      </c>
      <c r="G3863" t="str">
        <f>VLOOKUP(мпф1[[#This Row],[артикул]],[1]!Таблица213[[code]:[упаковка]],4,FALSE)</f>
        <v>ЗАМ</v>
      </c>
      <c r="H3863" t="str">
        <f>VLOOKUP(мпф1[[#This Row],[артикул]],[1]!Таблица213[[code]:[упаковка]],5,FALSE)</f>
        <v>табак</v>
      </c>
      <c r="I3863" s="7">
        <v>707.14285714285711</v>
      </c>
      <c r="J3863" s="15">
        <f>мпф1[[#This Row],[цена]]*мпф1[[#This Row],[объем]]</f>
        <v>2065771.4706767707</v>
      </c>
      <c r="K3863" s="15"/>
      <c r="L3863" t="s">
        <v>187</v>
      </c>
    </row>
    <row r="3864" spans="1:12" x14ac:dyDescent="0.35">
      <c r="A3864" t="s">
        <v>161</v>
      </c>
      <c r="B3864" t="s">
        <v>222</v>
      </c>
      <c r="C3864" t="s">
        <v>222</v>
      </c>
      <c r="D3864">
        <v>126</v>
      </c>
      <c r="E3864" t="s">
        <v>131</v>
      </c>
      <c r="F3864" s="26">
        <v>7785.911375886526</v>
      </c>
      <c r="G3864" t="str">
        <f>VLOOKUP(мпф1[[#This Row],[артикул]],[1]!Таблица213[[code]:[упаковка]],4,FALSE)</f>
        <v>ЗАМ</v>
      </c>
      <c r="H3864" t="str">
        <f>VLOOKUP(мпф1[[#This Row],[артикул]],[1]!Таблица213[[code]:[упаковка]],5,FALSE)</f>
        <v>шкура</v>
      </c>
      <c r="I3864" s="7">
        <v>397.76785714285705</v>
      </c>
      <c r="J3864" s="15">
        <f>мпф1[[#This Row],[цена]]*мпф1[[#This Row],[объем]]</f>
        <v>3096985.2838905775</v>
      </c>
      <c r="K3864" s="15"/>
      <c r="L3864" t="s">
        <v>187</v>
      </c>
    </row>
    <row r="3865" spans="1:12" x14ac:dyDescent="0.35">
      <c r="A3865" t="s">
        <v>161</v>
      </c>
      <c r="B3865" t="s">
        <v>132</v>
      </c>
      <c r="C3865" t="s">
        <v>132</v>
      </c>
      <c r="D3865">
        <v>1637</v>
      </c>
      <c r="E3865" t="s">
        <v>216</v>
      </c>
      <c r="F3865" s="26">
        <v>15948</v>
      </c>
      <c r="G3865" t="str">
        <f>VLOOKUP(мпф1[[#This Row],[артикул]],[1]!Таблица213[[code]:[упаковка]],4,FALSE)</f>
        <v>ОХЛ</v>
      </c>
      <c r="H3865" t="str">
        <f>VLOOKUP(мпф1[[#This Row],[артикул]],[1]!Таблица213[[code]:[упаковка]],5,FALSE)</f>
        <v>голень</v>
      </c>
      <c r="I3865" s="7">
        <v>707.14285714285711</v>
      </c>
      <c r="J3865" s="15">
        <f>мпф1[[#This Row],[цена]]*мпф1[[#This Row],[объем]]</f>
        <v>11277514.285714285</v>
      </c>
      <c r="K3865" s="15"/>
      <c r="L3865" t="s">
        <v>187</v>
      </c>
    </row>
    <row r="3866" spans="1:12" x14ac:dyDescent="0.35">
      <c r="A3866" t="s">
        <v>161</v>
      </c>
      <c r="B3866" t="s">
        <v>132</v>
      </c>
      <c r="C3866" t="s">
        <v>132</v>
      </c>
      <c r="D3866">
        <v>1638</v>
      </c>
      <c r="E3866" t="s">
        <v>217</v>
      </c>
      <c r="F3866" s="26">
        <v>14550</v>
      </c>
      <c r="G3866" t="str">
        <f>VLOOKUP(мпф1[[#This Row],[артикул]],[1]!Таблица213[[code]:[упаковка]],4,FALSE)</f>
        <v>ОХЛ</v>
      </c>
      <c r="H3866" t="str">
        <f>VLOOKUP(мпф1[[#This Row],[артикул]],[1]!Таблица213[[code]:[упаковка]],5,FALSE)</f>
        <v>филе</v>
      </c>
      <c r="I3866" s="7">
        <v>910.44642857142856</v>
      </c>
      <c r="J3866" s="15">
        <f>мпф1[[#This Row],[цена]]*мпф1[[#This Row],[объем]]</f>
        <v>13246995.535714285</v>
      </c>
      <c r="K3866" s="15"/>
      <c r="L3866" t="s">
        <v>187</v>
      </c>
    </row>
    <row r="3867" spans="1:12" x14ac:dyDescent="0.35">
      <c r="A3867" t="s">
        <v>161</v>
      </c>
      <c r="B3867" t="s">
        <v>132</v>
      </c>
      <c r="C3867" t="s">
        <v>132</v>
      </c>
      <c r="D3867">
        <v>1639</v>
      </c>
      <c r="E3867" t="s">
        <v>218</v>
      </c>
      <c r="F3867" s="26">
        <v>8741.76</v>
      </c>
      <c r="G3867" t="str">
        <f>VLOOKUP(мпф1[[#This Row],[артикул]],[1]!Таблица213[[code]:[упаковка]],4,FALSE)</f>
        <v>ОХЛ</v>
      </c>
      <c r="H3867" t="str">
        <f>VLOOKUP(мпф1[[#This Row],[артикул]],[1]!Таблица213[[code]:[упаковка]],5,FALSE)</f>
        <v>крыло</v>
      </c>
      <c r="I3867" s="7">
        <v>769.01785714285711</v>
      </c>
      <c r="J3867" s="15">
        <f>мпф1[[#This Row],[цена]]*мпф1[[#This Row],[объем]]</f>
        <v>6722569.5428571431</v>
      </c>
      <c r="K3867" s="15"/>
      <c r="L3867" t="s">
        <v>187</v>
      </c>
    </row>
    <row r="3868" spans="1:12" x14ac:dyDescent="0.35">
      <c r="A3868" t="s">
        <v>161</v>
      </c>
      <c r="B3868" t="s">
        <v>192</v>
      </c>
      <c r="C3868" t="s">
        <v>95</v>
      </c>
      <c r="D3868">
        <v>701</v>
      </c>
      <c r="E3868" t="s">
        <v>26</v>
      </c>
      <c r="F3868" s="26">
        <v>12501</v>
      </c>
      <c r="G3868" t="str">
        <f>VLOOKUP(мпф1[[#This Row],[артикул]],[1]!Таблица213[[code]:[упаковка]],4,FALSE)</f>
        <v>ОХЛ</v>
      </c>
      <c r="H3868" t="str">
        <f>VLOOKUP(мпф1[[#This Row],[артикул]],[1]!Таблица213[[code]:[упаковка]],5,FALSE)</f>
        <v>тушка</v>
      </c>
      <c r="I3868" s="7">
        <v>827.59580357142841</v>
      </c>
      <c r="J3868" s="15">
        <f>мпф1[[#This Row],[цена]]*мпф1[[#This Row],[объем]]</f>
        <v>10345775.140446426</v>
      </c>
      <c r="K3868" s="15"/>
      <c r="L3868" t="s">
        <v>187</v>
      </c>
    </row>
    <row r="3869" spans="1:12" x14ac:dyDescent="0.35">
      <c r="A3869" t="s">
        <v>161</v>
      </c>
      <c r="B3869" t="s">
        <v>192</v>
      </c>
      <c r="C3869" t="s">
        <v>95</v>
      </c>
      <c r="D3869">
        <v>710</v>
      </c>
      <c r="E3869" t="s">
        <v>28</v>
      </c>
      <c r="F3869" s="26">
        <v>4997.2950000000001</v>
      </c>
      <c r="G3869" t="str">
        <f>VLOOKUP(мпф1[[#This Row],[артикул]],[1]!Таблица213[[code]:[упаковка]],4,FALSE)</f>
        <v>ОХЛ</v>
      </c>
      <c r="H3869" t="str">
        <f>VLOOKUP(мпф1[[#This Row],[артикул]],[1]!Таблица213[[code]:[упаковка]],5,FALSE)</f>
        <v>бедро</v>
      </c>
      <c r="I3869" s="7">
        <v>884.0434821428571</v>
      </c>
      <c r="J3869" s="15">
        <f>мпф1[[#This Row],[цена]]*мпф1[[#This Row],[объем]]</f>
        <v>4417826.0730950888</v>
      </c>
      <c r="K3869" s="15"/>
      <c r="L3869" t="s">
        <v>187</v>
      </c>
    </row>
    <row r="3870" spans="1:12" x14ac:dyDescent="0.35">
      <c r="A3870" t="s">
        <v>161</v>
      </c>
      <c r="B3870" t="s">
        <v>192</v>
      </c>
      <c r="C3870" t="s">
        <v>95</v>
      </c>
      <c r="D3870">
        <v>712</v>
      </c>
      <c r="E3870" t="s">
        <v>30</v>
      </c>
      <c r="F3870" s="26">
        <v>17002.074000000001</v>
      </c>
      <c r="G3870" t="str">
        <f>VLOOKUP(мпф1[[#This Row],[артикул]],[1]!Таблица213[[code]:[упаковка]],4,FALSE)</f>
        <v>ОХЛ</v>
      </c>
      <c r="H3870" t="str">
        <f>VLOOKUP(мпф1[[#This Row],[артикул]],[1]!Таблица213[[code]:[упаковка]],5,FALSE)</f>
        <v>голень</v>
      </c>
      <c r="I3870" s="7">
        <v>915.90910714285712</v>
      </c>
      <c r="J3870" s="15">
        <f>мпф1[[#This Row],[цена]]*мпф1[[#This Row],[объем]]</f>
        <v>15572354.416916786</v>
      </c>
      <c r="K3870" s="15"/>
      <c r="L3870" t="s">
        <v>187</v>
      </c>
    </row>
    <row r="3871" spans="1:12" x14ac:dyDescent="0.35">
      <c r="A3871" t="s">
        <v>161</v>
      </c>
      <c r="B3871" t="s">
        <v>192</v>
      </c>
      <c r="C3871" t="s">
        <v>95</v>
      </c>
      <c r="D3871">
        <v>714</v>
      </c>
      <c r="E3871" t="s">
        <v>32</v>
      </c>
      <c r="F3871" s="26">
        <v>8699.6319999999996</v>
      </c>
      <c r="G3871" t="str">
        <f>VLOOKUP(мпф1[[#This Row],[артикул]],[1]!Таблица213[[code]:[упаковка]],4,FALSE)</f>
        <v>ОХЛ</v>
      </c>
      <c r="H3871" t="str">
        <f>VLOOKUP(мпф1[[#This Row],[артикул]],[1]!Таблица213[[code]:[упаковка]],5,FALSE)</f>
        <v>крыло</v>
      </c>
      <c r="I3871" s="7">
        <v>915.90910714285712</v>
      </c>
      <c r="J3871" s="15">
        <f>мпф1[[#This Row],[цена]]*мпф1[[#This Row],[объем]]</f>
        <v>7968072.1775914282</v>
      </c>
      <c r="K3871" s="15"/>
      <c r="L3871" t="s">
        <v>187</v>
      </c>
    </row>
    <row r="3872" spans="1:12" x14ac:dyDescent="0.35">
      <c r="A3872" t="s">
        <v>161</v>
      </c>
      <c r="B3872" t="s">
        <v>192</v>
      </c>
      <c r="C3872" t="s">
        <v>95</v>
      </c>
      <c r="D3872">
        <v>716</v>
      </c>
      <c r="E3872" t="s">
        <v>34</v>
      </c>
      <c r="F3872" s="26">
        <v>3497.3999999999996</v>
      </c>
      <c r="G3872" t="str">
        <f>VLOOKUP(мпф1[[#This Row],[артикул]],[1]!Таблица213[[code]:[упаковка]],4,FALSE)</f>
        <v>ОХЛ</v>
      </c>
      <c r="H3872" t="str">
        <f>VLOOKUP(мпф1[[#This Row],[артикул]],[1]!Таблица213[[code]:[упаковка]],5,FALSE)</f>
        <v>четвертина</v>
      </c>
      <c r="I3872" s="7">
        <v>835.5847500000001</v>
      </c>
      <c r="J3872" s="15">
        <f>мпф1[[#This Row],[цена]]*мпф1[[#This Row],[объем]]</f>
        <v>2922374.1046500001</v>
      </c>
      <c r="K3872" s="15"/>
      <c r="L3872" t="s">
        <v>187</v>
      </c>
    </row>
    <row r="3873" spans="1:12" x14ac:dyDescent="0.35">
      <c r="A3873" t="s">
        <v>161</v>
      </c>
      <c r="B3873" t="s">
        <v>192</v>
      </c>
      <c r="C3873" t="s">
        <v>95</v>
      </c>
      <c r="D3873">
        <v>718</v>
      </c>
      <c r="E3873" t="s">
        <v>36</v>
      </c>
      <c r="F3873" s="26">
        <v>40001.54</v>
      </c>
      <c r="G3873" t="str">
        <f>VLOOKUP(мпф1[[#This Row],[артикул]],[1]!Таблица213[[code]:[упаковка]],4,FALSE)</f>
        <v>ОХЛ</v>
      </c>
      <c r="H3873" t="str">
        <f>VLOOKUP(мпф1[[#This Row],[артикул]],[1]!Таблица213[[code]:[упаковка]],5,FALSE)</f>
        <v>филе</v>
      </c>
      <c r="I3873" s="7">
        <v>1157.1774107142855</v>
      </c>
      <c r="J3873" s="15">
        <f>мпф1[[#This Row],[цена]]*мпф1[[#This Row],[объем]]</f>
        <v>46288878.481783919</v>
      </c>
      <c r="K3873" s="15"/>
      <c r="L3873" t="s">
        <v>187</v>
      </c>
    </row>
    <row r="3874" spans="1:12" x14ac:dyDescent="0.35">
      <c r="A3874" t="s">
        <v>161</v>
      </c>
      <c r="B3874" t="s">
        <v>190</v>
      </c>
      <c r="C3874" t="s">
        <v>95</v>
      </c>
      <c r="D3874">
        <v>701</v>
      </c>
      <c r="E3874" t="s">
        <v>26</v>
      </c>
      <c r="F3874" s="26">
        <v>1404</v>
      </c>
      <c r="G3874" t="str">
        <f>VLOOKUP(мпф1[[#This Row],[артикул]],[1]!Таблица213[[code]:[упаковка]],4,FALSE)</f>
        <v>ОХЛ</v>
      </c>
      <c r="H3874" t="str">
        <f>VLOOKUP(мпф1[[#This Row],[артикул]],[1]!Таблица213[[code]:[упаковка]],5,FALSE)</f>
        <v>тушка</v>
      </c>
      <c r="I3874" s="7">
        <v>827.59580357142841</v>
      </c>
      <c r="J3874" s="15">
        <f>мпф1[[#This Row],[цена]]*мпф1[[#This Row],[объем]]</f>
        <v>1161944.5082142856</v>
      </c>
      <c r="K3874" s="15"/>
      <c r="L3874" t="s">
        <v>187</v>
      </c>
    </row>
    <row r="3875" spans="1:12" x14ac:dyDescent="0.35">
      <c r="A3875" t="s">
        <v>161</v>
      </c>
      <c r="B3875" t="s">
        <v>190</v>
      </c>
      <c r="C3875" t="s">
        <v>95</v>
      </c>
      <c r="D3875">
        <v>710</v>
      </c>
      <c r="E3875" t="s">
        <v>28</v>
      </c>
      <c r="F3875" s="26">
        <v>2099.52</v>
      </c>
      <c r="G3875" t="str">
        <f>VLOOKUP(мпф1[[#This Row],[артикул]],[1]!Таблица213[[code]:[упаковка]],4,FALSE)</f>
        <v>ОХЛ</v>
      </c>
      <c r="H3875" t="str">
        <f>VLOOKUP(мпф1[[#This Row],[артикул]],[1]!Таблица213[[code]:[упаковка]],5,FALSE)</f>
        <v>бедро</v>
      </c>
      <c r="I3875" s="7">
        <v>884.0434821428571</v>
      </c>
      <c r="J3875" s="15">
        <f>мпф1[[#This Row],[цена]]*мпф1[[#This Row],[объем]]</f>
        <v>1856066.9716285714</v>
      </c>
      <c r="K3875" s="15"/>
      <c r="L3875" t="s">
        <v>187</v>
      </c>
    </row>
    <row r="3876" spans="1:12" x14ac:dyDescent="0.35">
      <c r="A3876" t="s">
        <v>161</v>
      </c>
      <c r="B3876" t="s">
        <v>190</v>
      </c>
      <c r="C3876" t="s">
        <v>95</v>
      </c>
      <c r="D3876">
        <v>712</v>
      </c>
      <c r="E3876" t="s">
        <v>30</v>
      </c>
      <c r="F3876" s="26">
        <v>1832.3789999999999</v>
      </c>
      <c r="G3876" t="str">
        <f>VLOOKUP(мпф1[[#This Row],[артикул]],[1]!Таблица213[[code]:[упаковка]],4,FALSE)</f>
        <v>ОХЛ</v>
      </c>
      <c r="H3876" t="str">
        <f>VLOOKUP(мпф1[[#This Row],[артикул]],[1]!Таблица213[[code]:[упаковка]],5,FALSE)</f>
        <v>голень</v>
      </c>
      <c r="I3876" s="7">
        <v>915.90910714285712</v>
      </c>
      <c r="J3876" s="15">
        <f>мпф1[[#This Row],[цена]]*мпф1[[#This Row],[объем]]</f>
        <v>1678292.6138373213</v>
      </c>
      <c r="K3876" s="15"/>
      <c r="L3876" t="s">
        <v>187</v>
      </c>
    </row>
    <row r="3877" spans="1:12" x14ac:dyDescent="0.35">
      <c r="A3877" t="s">
        <v>161</v>
      </c>
      <c r="B3877" t="s">
        <v>190</v>
      </c>
      <c r="C3877" t="s">
        <v>95</v>
      </c>
      <c r="D3877">
        <v>714</v>
      </c>
      <c r="E3877" t="s">
        <v>32</v>
      </c>
      <c r="F3877" s="26">
        <v>1200.3030000000001</v>
      </c>
      <c r="G3877" t="str">
        <f>VLOOKUP(мпф1[[#This Row],[артикул]],[1]!Таблица213[[code]:[упаковка]],4,FALSE)</f>
        <v>ОХЛ</v>
      </c>
      <c r="H3877" t="str">
        <f>VLOOKUP(мпф1[[#This Row],[артикул]],[1]!Таблица213[[code]:[упаковка]],5,FALSE)</f>
        <v>крыло</v>
      </c>
      <c r="I3877" s="7">
        <v>915.90910714285712</v>
      </c>
      <c r="J3877" s="15">
        <f>мпф1[[#This Row],[цена]]*мпф1[[#This Row],[объем]]</f>
        <v>1099368.4490308929</v>
      </c>
      <c r="K3877" s="15"/>
      <c r="L3877" t="s">
        <v>187</v>
      </c>
    </row>
    <row r="3878" spans="1:12" x14ac:dyDescent="0.35">
      <c r="A3878" t="s">
        <v>161</v>
      </c>
      <c r="B3878" t="s">
        <v>190</v>
      </c>
      <c r="C3878" t="s">
        <v>95</v>
      </c>
      <c r="D3878">
        <v>716</v>
      </c>
      <c r="E3878" t="s">
        <v>34</v>
      </c>
      <c r="F3878" s="26">
        <v>200.1</v>
      </c>
      <c r="G3878" t="str">
        <f>VLOOKUP(мпф1[[#This Row],[артикул]],[1]!Таблица213[[code]:[упаковка]],4,FALSE)</f>
        <v>ОХЛ</v>
      </c>
      <c r="H3878" t="str">
        <f>VLOOKUP(мпф1[[#This Row],[артикул]],[1]!Таблица213[[code]:[упаковка]],5,FALSE)</f>
        <v>четвертина</v>
      </c>
      <c r="I3878" s="7">
        <v>835.5847500000001</v>
      </c>
      <c r="J3878" s="15">
        <f>мпф1[[#This Row],[цена]]*мпф1[[#This Row],[объем]]</f>
        <v>167200.50847500001</v>
      </c>
      <c r="K3878" s="15"/>
      <c r="L3878" t="s">
        <v>187</v>
      </c>
    </row>
    <row r="3879" spans="1:12" x14ac:dyDescent="0.35">
      <c r="A3879" t="s">
        <v>161</v>
      </c>
      <c r="B3879" t="s">
        <v>190</v>
      </c>
      <c r="C3879" t="s">
        <v>95</v>
      </c>
      <c r="D3879">
        <v>718</v>
      </c>
      <c r="E3879" t="s">
        <v>36</v>
      </c>
      <c r="F3879" s="26">
        <v>5096.22</v>
      </c>
      <c r="G3879" t="str">
        <f>VLOOKUP(мпф1[[#This Row],[артикул]],[1]!Таблица213[[code]:[упаковка]],4,FALSE)</f>
        <v>ОХЛ</v>
      </c>
      <c r="H3879" t="str">
        <f>VLOOKUP(мпф1[[#This Row],[артикул]],[1]!Таблица213[[code]:[упаковка]],5,FALSE)</f>
        <v>филе</v>
      </c>
      <c r="I3879" s="7">
        <v>1157.1774107142855</v>
      </c>
      <c r="J3879" s="15">
        <f>мпф1[[#This Row],[цена]]*мпф1[[#This Row],[объем]]</f>
        <v>5897230.6640303563</v>
      </c>
      <c r="K3879" s="15"/>
      <c r="L3879" t="s">
        <v>187</v>
      </c>
    </row>
    <row r="3880" spans="1:12" x14ac:dyDescent="0.35">
      <c r="A3880" t="s">
        <v>161</v>
      </c>
      <c r="B3880" t="s">
        <v>190</v>
      </c>
      <c r="C3880" t="s">
        <v>95</v>
      </c>
      <c r="D3880">
        <v>730</v>
      </c>
      <c r="E3880" t="s">
        <v>45</v>
      </c>
      <c r="F3880" s="26">
        <v>199.20000000000002</v>
      </c>
      <c r="G3880" t="str">
        <f>VLOOKUP(мпф1[[#This Row],[артикул]],[1]!Таблица213[[code]:[упаковка]],4,FALSE)</f>
        <v>ОХЛ</v>
      </c>
      <c r="H3880" t="str">
        <f>VLOOKUP(мпф1[[#This Row],[артикул]],[1]!Таблица213[[code]:[упаковка]],5,FALSE)</f>
        <v>желудки</v>
      </c>
      <c r="I3880" s="7">
        <v>570.84991071428567</v>
      </c>
      <c r="J3880" s="15">
        <f>мпф1[[#This Row],[цена]]*мпф1[[#This Row],[объем]]</f>
        <v>113713.30221428571</v>
      </c>
      <c r="K3880" s="15"/>
      <c r="L3880" t="s">
        <v>187</v>
      </c>
    </row>
    <row r="3881" spans="1:12" x14ac:dyDescent="0.35">
      <c r="A3881" t="s">
        <v>161</v>
      </c>
      <c r="B3881" t="s">
        <v>190</v>
      </c>
      <c r="C3881" t="s">
        <v>95</v>
      </c>
      <c r="D3881">
        <v>732</v>
      </c>
      <c r="E3881" t="s">
        <v>47</v>
      </c>
      <c r="F3881" s="26">
        <v>351</v>
      </c>
      <c r="G3881" t="str">
        <f>VLOOKUP(мпф1[[#This Row],[артикул]],[1]!Таблица213[[code]:[упаковка]],4,FALSE)</f>
        <v>ОХЛ</v>
      </c>
      <c r="H3881" t="str">
        <f>VLOOKUP(мпф1[[#This Row],[артикул]],[1]!Таблица213[[code]:[упаковка]],5,FALSE)</f>
        <v>печень</v>
      </c>
      <c r="I3881" s="7">
        <v>538.07383928571426</v>
      </c>
      <c r="J3881" s="15">
        <f>мпф1[[#This Row],[цена]]*мпф1[[#This Row],[объем]]</f>
        <v>188863.9175892857</v>
      </c>
      <c r="K3881" s="15"/>
      <c r="L3881" t="s">
        <v>187</v>
      </c>
    </row>
    <row r="3882" spans="1:12" x14ac:dyDescent="0.35">
      <c r="A3882" t="s">
        <v>161</v>
      </c>
      <c r="B3882" t="s">
        <v>190</v>
      </c>
      <c r="C3882" t="s">
        <v>95</v>
      </c>
      <c r="D3882">
        <v>734</v>
      </c>
      <c r="E3882" t="s">
        <v>49</v>
      </c>
      <c r="F3882" s="26">
        <v>203.07499999999999</v>
      </c>
      <c r="G3882" t="str">
        <f>VLOOKUP(мпф1[[#This Row],[артикул]],[1]!Таблица213[[code]:[упаковка]],4,FALSE)</f>
        <v>ОХЛ</v>
      </c>
      <c r="H3882" t="str">
        <f>VLOOKUP(мпф1[[#This Row],[артикул]],[1]!Таблица213[[code]:[упаковка]],5,FALSE)</f>
        <v>сердце</v>
      </c>
      <c r="I3882" s="7">
        <v>915.90910714285712</v>
      </c>
      <c r="J3882" s="15">
        <f>мпф1[[#This Row],[цена]]*мпф1[[#This Row],[объем]]</f>
        <v>185998.24193303569</v>
      </c>
      <c r="K3882" s="15"/>
      <c r="L3882" t="s">
        <v>187</v>
      </c>
    </row>
    <row r="3883" spans="1:12" x14ac:dyDescent="0.35">
      <c r="A3883" t="s">
        <v>161</v>
      </c>
      <c r="B3883" t="s">
        <v>190</v>
      </c>
      <c r="C3883" t="s">
        <v>95</v>
      </c>
      <c r="D3883">
        <v>958</v>
      </c>
      <c r="E3883" t="s">
        <v>58</v>
      </c>
      <c r="F3883" s="26">
        <v>2497.9804161566708</v>
      </c>
      <c r="G3883" t="str">
        <f>VLOOKUP(мпф1[[#This Row],[артикул]],[1]!Таблица213[[code]:[упаковка]],4,FALSE)</f>
        <v>ОХЛ</v>
      </c>
      <c r="H3883" t="str">
        <f>VLOOKUP(мпф1[[#This Row],[артикул]],[1]!Таблица213[[code]:[упаковка]],5,FALSE)</f>
        <v>табак</v>
      </c>
      <c r="I3883" s="7">
        <v>799.37196428571428</v>
      </c>
      <c r="J3883" s="15">
        <f>мпф1[[#This Row],[цена]]*мпф1[[#This Row],[объем]]</f>
        <v>1996815.5120104039</v>
      </c>
      <c r="K3883" s="15"/>
      <c r="L3883" t="s">
        <v>187</v>
      </c>
    </row>
    <row r="3884" spans="1:12" x14ac:dyDescent="0.35">
      <c r="A3884" t="s">
        <v>161</v>
      </c>
      <c r="B3884" t="s">
        <v>190</v>
      </c>
      <c r="C3884" t="s">
        <v>95</v>
      </c>
      <c r="D3884">
        <v>961</v>
      </c>
      <c r="E3884" t="s">
        <v>89</v>
      </c>
      <c r="F3884" s="26">
        <v>243.90243902439022</v>
      </c>
      <c r="G3884" t="str">
        <f>VLOOKUP(мпф1[[#This Row],[артикул]],[1]!Таблица213[[code]:[упаковка]],4,FALSE)</f>
        <v>ОХЛ</v>
      </c>
      <c r="H3884" t="str">
        <f>VLOOKUP(мпф1[[#This Row],[артикул]],[1]!Таблица213[[code]:[упаковка]],5,FALSE)</f>
        <v>табак</v>
      </c>
      <c r="I3884" s="7">
        <v>777.06602678571426</v>
      </c>
      <c r="J3884" s="15">
        <f>мпф1[[#This Row],[цена]]*мпф1[[#This Row],[объем]]</f>
        <v>189528.29921602784</v>
      </c>
      <c r="K3884" s="15"/>
      <c r="L3884" t="s">
        <v>187</v>
      </c>
    </row>
    <row r="3885" spans="1:12" x14ac:dyDescent="0.35">
      <c r="A3885" t="s">
        <v>161</v>
      </c>
      <c r="B3885" t="s">
        <v>162</v>
      </c>
      <c r="C3885" t="s">
        <v>95</v>
      </c>
      <c r="D3885">
        <v>701</v>
      </c>
      <c r="E3885" t="s">
        <v>26</v>
      </c>
      <c r="F3885" s="26">
        <v>10503</v>
      </c>
      <c r="G3885" t="str">
        <f>VLOOKUP(мпф1[[#This Row],[артикул]],[1]!Таблица213[[code]:[упаковка]],4,FALSE)</f>
        <v>ОХЛ</v>
      </c>
      <c r="H3885" t="str">
        <f>VLOOKUP(мпф1[[#This Row],[артикул]],[1]!Таблица213[[code]:[упаковка]],5,FALSE)</f>
        <v>тушка</v>
      </c>
      <c r="I3885" s="7">
        <v>827.59580357142841</v>
      </c>
      <c r="J3885" s="15">
        <f>мпф1[[#This Row],[цена]]*мпф1[[#This Row],[объем]]</f>
        <v>8692238.7249107119</v>
      </c>
      <c r="K3885" s="15"/>
      <c r="L3885" t="s">
        <v>187</v>
      </c>
    </row>
    <row r="3886" spans="1:12" x14ac:dyDescent="0.35">
      <c r="A3886" t="s">
        <v>161</v>
      </c>
      <c r="B3886" t="s">
        <v>162</v>
      </c>
      <c r="C3886" t="s">
        <v>95</v>
      </c>
      <c r="D3886">
        <v>710</v>
      </c>
      <c r="E3886" t="s">
        <v>28</v>
      </c>
      <c r="F3886" s="26">
        <v>16894.575000000001</v>
      </c>
      <c r="G3886" t="str">
        <f>VLOOKUP(мпф1[[#This Row],[артикул]],[1]!Таблица213[[code]:[упаковка]],4,FALSE)</f>
        <v>ОХЛ</v>
      </c>
      <c r="H3886" t="str">
        <f>VLOOKUP(мпф1[[#This Row],[артикул]],[1]!Таблица213[[code]:[упаковка]],5,FALSE)</f>
        <v>бедро</v>
      </c>
      <c r="I3886" s="7">
        <v>884.0434821428571</v>
      </c>
      <c r="J3886" s="15">
        <f>мпф1[[#This Row],[цена]]*мпф1[[#This Row],[объем]]</f>
        <v>14935538.912323661</v>
      </c>
      <c r="K3886" s="15"/>
      <c r="L3886" t="s">
        <v>187</v>
      </c>
    </row>
    <row r="3887" spans="1:12" x14ac:dyDescent="0.35">
      <c r="A3887" t="s">
        <v>161</v>
      </c>
      <c r="B3887" t="s">
        <v>162</v>
      </c>
      <c r="C3887" t="s">
        <v>95</v>
      </c>
      <c r="D3887">
        <v>712</v>
      </c>
      <c r="E3887" t="s">
        <v>30</v>
      </c>
      <c r="F3887" s="26">
        <v>16901.944</v>
      </c>
      <c r="G3887" t="str">
        <f>VLOOKUP(мпф1[[#This Row],[артикул]],[1]!Таблица213[[code]:[упаковка]],4,FALSE)</f>
        <v>ОХЛ</v>
      </c>
      <c r="H3887" t="str">
        <f>VLOOKUP(мпф1[[#This Row],[артикул]],[1]!Таблица213[[code]:[упаковка]],5,FALSE)</f>
        <v>голень</v>
      </c>
      <c r="I3887" s="7">
        <v>915.90910714285712</v>
      </c>
      <c r="J3887" s="15">
        <f>мпф1[[#This Row],[цена]]*мпф1[[#This Row],[объем]]</f>
        <v>15480644.438018572</v>
      </c>
      <c r="K3887" s="15"/>
      <c r="L3887" t="s">
        <v>187</v>
      </c>
    </row>
    <row r="3888" spans="1:12" x14ac:dyDescent="0.35">
      <c r="A3888" t="s">
        <v>161</v>
      </c>
      <c r="B3888" t="s">
        <v>162</v>
      </c>
      <c r="C3888" t="s">
        <v>95</v>
      </c>
      <c r="D3888">
        <v>714</v>
      </c>
      <c r="E3888" t="s">
        <v>32</v>
      </c>
      <c r="F3888" s="26">
        <v>8402.121000000001</v>
      </c>
      <c r="G3888" t="str">
        <f>VLOOKUP(мпф1[[#This Row],[артикул]],[1]!Таблица213[[code]:[упаковка]],4,FALSE)</f>
        <v>ОХЛ</v>
      </c>
      <c r="H3888" t="str">
        <f>VLOOKUP(мпф1[[#This Row],[артикул]],[1]!Таблица213[[code]:[упаковка]],5,FALSE)</f>
        <v>крыло</v>
      </c>
      <c r="I3888" s="7">
        <v>915.90910714285712</v>
      </c>
      <c r="J3888" s="15">
        <f>мпф1[[#This Row],[цена]]*мпф1[[#This Row],[объем]]</f>
        <v>7695579.1432162505</v>
      </c>
      <c r="K3888" s="15"/>
      <c r="L3888" t="s">
        <v>187</v>
      </c>
    </row>
    <row r="3889" spans="1:12" x14ac:dyDescent="0.35">
      <c r="A3889" t="s">
        <v>161</v>
      </c>
      <c r="B3889" t="s">
        <v>162</v>
      </c>
      <c r="C3889" t="s">
        <v>95</v>
      </c>
      <c r="D3889">
        <v>716</v>
      </c>
      <c r="E3889" t="s">
        <v>34</v>
      </c>
      <c r="F3889" s="26">
        <v>600.29999999999995</v>
      </c>
      <c r="G3889" t="str">
        <f>VLOOKUP(мпф1[[#This Row],[артикул]],[1]!Таблица213[[code]:[упаковка]],4,FALSE)</f>
        <v>ОХЛ</v>
      </c>
      <c r="H3889" t="str">
        <f>VLOOKUP(мпф1[[#This Row],[артикул]],[1]!Таблица213[[code]:[упаковка]],5,FALSE)</f>
        <v>четвертина</v>
      </c>
      <c r="I3889" s="7">
        <v>835.5847500000001</v>
      </c>
      <c r="J3889" s="15">
        <f>мпф1[[#This Row],[цена]]*мпф1[[#This Row],[объем]]</f>
        <v>501601.525425</v>
      </c>
      <c r="K3889" s="15"/>
      <c r="L3889" t="s">
        <v>187</v>
      </c>
    </row>
    <row r="3890" spans="1:12" x14ac:dyDescent="0.35">
      <c r="A3890" t="s">
        <v>161</v>
      </c>
      <c r="B3890" t="s">
        <v>162</v>
      </c>
      <c r="C3890" t="s">
        <v>95</v>
      </c>
      <c r="D3890">
        <v>718</v>
      </c>
      <c r="E3890" t="s">
        <v>36</v>
      </c>
      <c r="F3890" s="26">
        <v>21001.62</v>
      </c>
      <c r="G3890" t="str">
        <f>VLOOKUP(мпф1[[#This Row],[артикул]],[1]!Таблица213[[code]:[упаковка]],4,FALSE)</f>
        <v>ОХЛ</v>
      </c>
      <c r="H3890" t="str">
        <f>VLOOKUP(мпф1[[#This Row],[артикул]],[1]!Таблица213[[code]:[упаковка]],5,FALSE)</f>
        <v>филе</v>
      </c>
      <c r="I3890" s="7">
        <v>1157.1774107142855</v>
      </c>
      <c r="J3890" s="15">
        <f>мпф1[[#This Row],[цена]]*мпф1[[#This Row],[объем]]</f>
        <v>24302600.252405353</v>
      </c>
      <c r="K3890" s="15"/>
      <c r="L3890" t="s">
        <v>187</v>
      </c>
    </row>
    <row r="3891" spans="1:12" x14ac:dyDescent="0.35">
      <c r="A3891" t="s">
        <v>161</v>
      </c>
      <c r="B3891" t="s">
        <v>162</v>
      </c>
      <c r="C3891" t="s">
        <v>95</v>
      </c>
      <c r="D3891">
        <v>727</v>
      </c>
      <c r="E3891" t="s">
        <v>38</v>
      </c>
      <c r="F3891" s="26">
        <v>502.52399999999994</v>
      </c>
      <c r="G3891" t="str">
        <f>VLOOKUP(мпф1[[#This Row],[артикул]],[1]!Таблица213[[code]:[упаковка]],4,FALSE)</f>
        <v>ОХЛ</v>
      </c>
      <c r="H3891" t="str">
        <f>VLOOKUP(мпф1[[#This Row],[артикул]],[1]!Таблица213[[code]:[упаковка]],5,FALSE)</f>
        <v>грудка</v>
      </c>
      <c r="I3891" s="7">
        <v>899.79420535714269</v>
      </c>
      <c r="J3891" s="15">
        <f>мпф1[[#This Row],[цена]]*мпф1[[#This Row],[объем]]</f>
        <v>452168.18325289275</v>
      </c>
      <c r="K3891" s="15"/>
      <c r="L3891" t="s">
        <v>187</v>
      </c>
    </row>
    <row r="3892" spans="1:12" x14ac:dyDescent="0.35">
      <c r="A3892" t="s">
        <v>161</v>
      </c>
      <c r="B3892" t="s">
        <v>162</v>
      </c>
      <c r="C3892" t="s">
        <v>95</v>
      </c>
      <c r="D3892">
        <v>730</v>
      </c>
      <c r="E3892" t="s">
        <v>45</v>
      </c>
      <c r="F3892" s="26">
        <v>240.70000000000002</v>
      </c>
      <c r="G3892" t="str">
        <f>VLOOKUP(мпф1[[#This Row],[артикул]],[1]!Таблица213[[code]:[упаковка]],4,FALSE)</f>
        <v>ОХЛ</v>
      </c>
      <c r="H3892" t="str">
        <f>VLOOKUP(мпф1[[#This Row],[артикул]],[1]!Таблица213[[code]:[упаковка]],5,FALSE)</f>
        <v>желудки</v>
      </c>
      <c r="I3892" s="7">
        <v>570.84991071428567</v>
      </c>
      <c r="J3892" s="15">
        <f>мпф1[[#This Row],[цена]]*мпф1[[#This Row],[объем]]</f>
        <v>137403.57350892856</v>
      </c>
      <c r="K3892" s="15"/>
      <c r="L3892" t="s">
        <v>187</v>
      </c>
    </row>
    <row r="3893" spans="1:12" x14ac:dyDescent="0.35">
      <c r="A3893" t="s">
        <v>161</v>
      </c>
      <c r="B3893" t="s">
        <v>162</v>
      </c>
      <c r="C3893" t="s">
        <v>95</v>
      </c>
      <c r="D3893">
        <v>732</v>
      </c>
      <c r="E3893" t="s">
        <v>47</v>
      </c>
      <c r="F3893" s="26">
        <v>499.2</v>
      </c>
      <c r="G3893" t="str">
        <f>VLOOKUP(мпф1[[#This Row],[артикул]],[1]!Таблица213[[code]:[упаковка]],4,FALSE)</f>
        <v>ОХЛ</v>
      </c>
      <c r="H3893" t="str">
        <f>VLOOKUP(мпф1[[#This Row],[артикул]],[1]!Таблица213[[code]:[упаковка]],5,FALSE)</f>
        <v>печень</v>
      </c>
      <c r="I3893" s="7">
        <v>538.07383928571426</v>
      </c>
      <c r="J3893" s="15">
        <f>мпф1[[#This Row],[цена]]*мпф1[[#This Row],[объем]]</f>
        <v>268606.46057142853</v>
      </c>
      <c r="K3893" s="15"/>
      <c r="L3893" t="s">
        <v>187</v>
      </c>
    </row>
    <row r="3894" spans="1:12" x14ac:dyDescent="0.35">
      <c r="A3894" t="s">
        <v>161</v>
      </c>
      <c r="B3894" t="s">
        <v>162</v>
      </c>
      <c r="C3894" t="s">
        <v>95</v>
      </c>
      <c r="D3894">
        <v>734</v>
      </c>
      <c r="E3894" t="s">
        <v>49</v>
      </c>
      <c r="F3894" s="26">
        <v>349.28899999999999</v>
      </c>
      <c r="G3894" t="str">
        <f>VLOOKUP(мпф1[[#This Row],[артикул]],[1]!Таблица213[[code]:[упаковка]],4,FALSE)</f>
        <v>ОХЛ</v>
      </c>
      <c r="H3894" t="str">
        <f>VLOOKUP(мпф1[[#This Row],[артикул]],[1]!Таблица213[[code]:[упаковка]],5,FALSE)</f>
        <v>сердце</v>
      </c>
      <c r="I3894" s="7">
        <v>915.90910714285712</v>
      </c>
      <c r="J3894" s="15">
        <f>мпф1[[#This Row],[цена]]*мпф1[[#This Row],[объем]]</f>
        <v>319916.97612482141</v>
      </c>
      <c r="K3894" s="15"/>
      <c r="L3894" t="s">
        <v>187</v>
      </c>
    </row>
    <row r="3895" spans="1:12" x14ac:dyDescent="0.35">
      <c r="A3895" t="s">
        <v>161</v>
      </c>
      <c r="B3895" t="s">
        <v>162</v>
      </c>
      <c r="C3895" t="s">
        <v>95</v>
      </c>
      <c r="D3895">
        <v>958</v>
      </c>
      <c r="E3895" t="s">
        <v>58</v>
      </c>
      <c r="F3895" s="26">
        <v>2497.9804161566708</v>
      </c>
      <c r="G3895" t="str">
        <f>VLOOKUP(мпф1[[#This Row],[артикул]],[1]!Таблица213[[code]:[упаковка]],4,FALSE)</f>
        <v>ОХЛ</v>
      </c>
      <c r="H3895" t="str">
        <f>VLOOKUP(мпф1[[#This Row],[артикул]],[1]!Таблица213[[code]:[упаковка]],5,FALSE)</f>
        <v>табак</v>
      </c>
      <c r="I3895" s="7">
        <v>799.37196428571428</v>
      </c>
      <c r="J3895" s="15">
        <f>мпф1[[#This Row],[цена]]*мпф1[[#This Row],[объем]]</f>
        <v>1996815.5120104039</v>
      </c>
      <c r="K3895" s="15"/>
      <c r="L3895" t="s">
        <v>187</v>
      </c>
    </row>
    <row r="3896" spans="1:12" x14ac:dyDescent="0.35">
      <c r="A3896" t="s">
        <v>161</v>
      </c>
      <c r="B3896" t="s">
        <v>202</v>
      </c>
      <c r="C3896" t="s">
        <v>95</v>
      </c>
      <c r="D3896">
        <v>701</v>
      </c>
      <c r="E3896" t="s">
        <v>26</v>
      </c>
      <c r="F3896" s="26">
        <v>999</v>
      </c>
      <c r="G3896" t="str">
        <f>VLOOKUP(мпф1[[#This Row],[артикул]],[1]!Таблица213[[code]:[упаковка]],4,FALSE)</f>
        <v>ОХЛ</v>
      </c>
      <c r="H3896" t="str">
        <f>VLOOKUP(мпф1[[#This Row],[артикул]],[1]!Таблица213[[code]:[упаковка]],5,FALSE)</f>
        <v>тушка</v>
      </c>
      <c r="I3896" s="7">
        <v>827.59580357142841</v>
      </c>
      <c r="J3896" s="15">
        <f>мпф1[[#This Row],[цена]]*мпф1[[#This Row],[объем]]</f>
        <v>826768.20776785701</v>
      </c>
      <c r="K3896" s="15"/>
      <c r="L3896" t="s">
        <v>187</v>
      </c>
    </row>
    <row r="3897" spans="1:12" x14ac:dyDescent="0.35">
      <c r="A3897" t="s">
        <v>161</v>
      </c>
      <c r="B3897" t="s">
        <v>202</v>
      </c>
      <c r="C3897" t="s">
        <v>95</v>
      </c>
      <c r="D3897">
        <v>702</v>
      </c>
      <c r="E3897" t="s">
        <v>72</v>
      </c>
      <c r="F3897" s="26">
        <v>497.20000000000005</v>
      </c>
      <c r="G3897" t="str">
        <f>VLOOKUP(мпф1[[#This Row],[артикул]],[1]!Таблица213[[code]:[упаковка]],4,FALSE)</f>
        <v>ОХЛ</v>
      </c>
      <c r="H3897" t="str">
        <f>VLOOKUP(мпф1[[#This Row],[артикул]],[1]!Таблица213[[code]:[упаковка]],5,FALSE)</f>
        <v>тушка</v>
      </c>
      <c r="I3897" s="7">
        <v>811.20776785714281</v>
      </c>
      <c r="J3897" s="15">
        <f>мпф1[[#This Row],[цена]]*мпф1[[#This Row],[объем]]</f>
        <v>403332.50217857142</v>
      </c>
      <c r="K3897" s="15"/>
      <c r="L3897" t="s">
        <v>187</v>
      </c>
    </row>
    <row r="3898" spans="1:12" x14ac:dyDescent="0.35">
      <c r="A3898" t="s">
        <v>161</v>
      </c>
      <c r="B3898" t="s">
        <v>202</v>
      </c>
      <c r="C3898" t="s">
        <v>95</v>
      </c>
      <c r="D3898">
        <v>710</v>
      </c>
      <c r="E3898" t="s">
        <v>28</v>
      </c>
      <c r="F3898" s="26">
        <v>1498.095</v>
      </c>
      <c r="G3898" t="str">
        <f>VLOOKUP(мпф1[[#This Row],[артикул]],[1]!Таблица213[[code]:[упаковка]],4,FALSE)</f>
        <v>ОХЛ</v>
      </c>
      <c r="H3898" t="str">
        <f>VLOOKUP(мпф1[[#This Row],[артикул]],[1]!Таблица213[[code]:[упаковка]],5,FALSE)</f>
        <v>бедро</v>
      </c>
      <c r="I3898" s="7">
        <v>884.0434821428571</v>
      </c>
      <c r="J3898" s="15">
        <f>мпф1[[#This Row],[цена]]*мпф1[[#This Row],[объем]]</f>
        <v>1324381.1203808035</v>
      </c>
      <c r="K3898" s="15"/>
      <c r="L3898" t="s">
        <v>187</v>
      </c>
    </row>
    <row r="3899" spans="1:12" x14ac:dyDescent="0.35">
      <c r="A3899" t="s">
        <v>161</v>
      </c>
      <c r="B3899" t="s">
        <v>202</v>
      </c>
      <c r="C3899" t="s">
        <v>95</v>
      </c>
      <c r="D3899">
        <v>711</v>
      </c>
      <c r="E3899" t="s">
        <v>73</v>
      </c>
      <c r="F3899" s="26">
        <v>497.04</v>
      </c>
      <c r="G3899" t="str">
        <f>VLOOKUP(мпф1[[#This Row],[артикул]],[1]!Таблица213[[code]:[упаковка]],4,FALSE)</f>
        <v>ОХЛ</v>
      </c>
      <c r="H3899" t="str">
        <f>VLOOKUP(мпф1[[#This Row],[артикул]],[1]!Таблица213[[code]:[упаковка]],5,FALSE)</f>
        <v>бедро</v>
      </c>
      <c r="I3899" s="7">
        <v>867.65544642857139</v>
      </c>
      <c r="J3899" s="15">
        <f>мпф1[[#This Row],[цена]]*мпф1[[#This Row],[объем]]</f>
        <v>431259.46309285716</v>
      </c>
      <c r="K3899" s="15"/>
      <c r="L3899" t="s">
        <v>187</v>
      </c>
    </row>
    <row r="3900" spans="1:12" x14ac:dyDescent="0.35">
      <c r="A3900" t="s">
        <v>161</v>
      </c>
      <c r="B3900" t="s">
        <v>202</v>
      </c>
      <c r="C3900" t="s">
        <v>95</v>
      </c>
      <c r="D3900">
        <v>712</v>
      </c>
      <c r="E3900" t="s">
        <v>30</v>
      </c>
      <c r="F3900" s="26">
        <v>1251.625</v>
      </c>
      <c r="G3900" t="str">
        <f>VLOOKUP(мпф1[[#This Row],[артикул]],[1]!Таблица213[[code]:[упаковка]],4,FALSE)</f>
        <v>ОХЛ</v>
      </c>
      <c r="H3900" t="str">
        <f>VLOOKUP(мпф1[[#This Row],[артикул]],[1]!Таблица213[[code]:[упаковка]],5,FALSE)</f>
        <v>голень</v>
      </c>
      <c r="I3900" s="7">
        <v>915.90910714285712</v>
      </c>
      <c r="J3900" s="15">
        <f>мпф1[[#This Row],[цена]]*мпф1[[#This Row],[объем]]</f>
        <v>1146374.7362276786</v>
      </c>
      <c r="K3900" s="15"/>
      <c r="L3900" t="s">
        <v>187</v>
      </c>
    </row>
    <row r="3901" spans="1:12" x14ac:dyDescent="0.35">
      <c r="A3901" t="s">
        <v>161</v>
      </c>
      <c r="B3901" t="s">
        <v>202</v>
      </c>
      <c r="C3901" t="s">
        <v>95</v>
      </c>
      <c r="D3901">
        <v>713</v>
      </c>
      <c r="E3901" t="s">
        <v>74</v>
      </c>
      <c r="F3901" s="26">
        <v>350.46000000000004</v>
      </c>
      <c r="G3901" t="str">
        <f>VLOOKUP(мпф1[[#This Row],[артикул]],[1]!Таблица213[[code]:[упаковка]],4,FALSE)</f>
        <v>ОХЛ</v>
      </c>
      <c r="H3901" t="str">
        <f>VLOOKUP(мпф1[[#This Row],[артикул]],[1]!Таблица213[[code]:[упаковка]],5,FALSE)</f>
        <v>голень</v>
      </c>
      <c r="I3901" s="7">
        <v>899.88524999999993</v>
      </c>
      <c r="J3901" s="15">
        <f>мпф1[[#This Row],[цена]]*мпф1[[#This Row],[объем]]</f>
        <v>315373.78471500002</v>
      </c>
      <c r="K3901" s="15"/>
      <c r="L3901" t="s">
        <v>187</v>
      </c>
    </row>
    <row r="3902" spans="1:12" x14ac:dyDescent="0.35">
      <c r="A3902" t="s">
        <v>161</v>
      </c>
      <c r="B3902" t="s">
        <v>202</v>
      </c>
      <c r="C3902" t="s">
        <v>95</v>
      </c>
      <c r="D3902">
        <v>714</v>
      </c>
      <c r="E3902" t="s">
        <v>32</v>
      </c>
      <c r="F3902" s="26">
        <v>1251.598</v>
      </c>
      <c r="G3902" t="str">
        <f>VLOOKUP(мпф1[[#This Row],[артикул]],[1]!Таблица213[[code]:[упаковка]],4,FALSE)</f>
        <v>ОХЛ</v>
      </c>
      <c r="H3902" t="str">
        <f>VLOOKUP(мпф1[[#This Row],[артикул]],[1]!Таблица213[[code]:[упаковка]],5,FALSE)</f>
        <v>крыло</v>
      </c>
      <c r="I3902" s="7">
        <v>915.90910714285712</v>
      </c>
      <c r="J3902" s="15">
        <f>мпф1[[#This Row],[цена]]*мпф1[[#This Row],[объем]]</f>
        <v>1146350.0066817857</v>
      </c>
      <c r="K3902" s="15"/>
      <c r="L3902" t="s">
        <v>187</v>
      </c>
    </row>
    <row r="3903" spans="1:12" x14ac:dyDescent="0.35">
      <c r="A3903" t="s">
        <v>161</v>
      </c>
      <c r="B3903" t="s">
        <v>202</v>
      </c>
      <c r="C3903" t="s">
        <v>95</v>
      </c>
      <c r="D3903">
        <v>715</v>
      </c>
      <c r="E3903" t="s">
        <v>75</v>
      </c>
      <c r="F3903" s="26">
        <v>343.72</v>
      </c>
      <c r="G3903" t="str">
        <f>VLOOKUP(мпф1[[#This Row],[артикул]],[1]!Таблица213[[code]:[упаковка]],4,FALSE)</f>
        <v>ОХЛ</v>
      </c>
      <c r="H3903" t="str">
        <f>VLOOKUP(мпф1[[#This Row],[артикул]],[1]!Таблица213[[code]:[упаковка]],5,FALSE)</f>
        <v>крыло</v>
      </c>
      <c r="I3903" s="7">
        <v>899.88524999999993</v>
      </c>
      <c r="J3903" s="15">
        <f>мпф1[[#This Row],[цена]]*мпф1[[#This Row],[объем]]</f>
        <v>309308.55813000002</v>
      </c>
      <c r="K3903" s="15"/>
      <c r="L3903" t="s">
        <v>187</v>
      </c>
    </row>
    <row r="3904" spans="1:12" x14ac:dyDescent="0.35">
      <c r="A3904" t="s">
        <v>161</v>
      </c>
      <c r="B3904" t="s">
        <v>202</v>
      </c>
      <c r="C3904" t="s">
        <v>95</v>
      </c>
      <c r="D3904">
        <v>718</v>
      </c>
      <c r="E3904" t="s">
        <v>36</v>
      </c>
      <c r="F3904" s="26">
        <v>1503.98</v>
      </c>
      <c r="G3904" t="str">
        <f>VLOOKUP(мпф1[[#This Row],[артикул]],[1]!Таблица213[[code]:[упаковка]],4,FALSE)</f>
        <v>ОХЛ</v>
      </c>
      <c r="H3904" t="str">
        <f>VLOOKUP(мпф1[[#This Row],[артикул]],[1]!Таблица213[[code]:[упаковка]],5,FALSE)</f>
        <v>филе</v>
      </c>
      <c r="I3904" s="7">
        <v>1157.1774107142855</v>
      </c>
      <c r="J3904" s="15">
        <f>мпф1[[#This Row],[цена]]*мпф1[[#This Row],[объем]]</f>
        <v>1740371.6821660711</v>
      </c>
      <c r="K3904" s="15"/>
      <c r="L3904" t="s">
        <v>187</v>
      </c>
    </row>
    <row r="3905" spans="1:12" x14ac:dyDescent="0.35">
      <c r="A3905" t="s">
        <v>161</v>
      </c>
      <c r="B3905" t="s">
        <v>202</v>
      </c>
      <c r="C3905" t="s">
        <v>95</v>
      </c>
      <c r="D3905">
        <v>719</v>
      </c>
      <c r="E3905" t="s">
        <v>77</v>
      </c>
      <c r="F3905" s="26">
        <v>756</v>
      </c>
      <c r="G3905" t="str">
        <f>VLOOKUP(мпф1[[#This Row],[артикул]],[1]!Таблица213[[code]:[упаковка]],4,FALSE)</f>
        <v>ОХЛ</v>
      </c>
      <c r="H3905" t="str">
        <f>VLOOKUP(мпф1[[#This Row],[артикул]],[1]!Таблица213[[code]:[упаковка]],5,FALSE)</f>
        <v>филе</v>
      </c>
      <c r="I3905" s="7">
        <v>1140.7893750000001</v>
      </c>
      <c r="J3905" s="15">
        <f>мпф1[[#This Row],[цена]]*мпф1[[#This Row],[объем]]</f>
        <v>862436.76750000007</v>
      </c>
      <c r="K3905" s="15"/>
      <c r="L3905" t="s">
        <v>187</v>
      </c>
    </row>
    <row r="3906" spans="1:12" x14ac:dyDescent="0.35">
      <c r="A3906" t="s">
        <v>161</v>
      </c>
      <c r="B3906" t="s">
        <v>202</v>
      </c>
      <c r="C3906" t="s">
        <v>95</v>
      </c>
      <c r="D3906">
        <v>721</v>
      </c>
      <c r="E3906" t="s">
        <v>183</v>
      </c>
      <c r="F3906" s="26">
        <v>72.599999999999994</v>
      </c>
      <c r="G3906" t="str">
        <f>VLOOKUP(мпф1[[#This Row],[артикул]],[1]!Таблица213[[code]:[упаковка]],4,FALSE)</f>
        <v>ОХЛ</v>
      </c>
      <c r="H3906" t="str">
        <f>VLOOKUP(мпф1[[#This Row],[артикул]],[1]!Таблица213[[code]:[упаковка]],5,FALSE)</f>
        <v>половинка</v>
      </c>
      <c r="I3906" s="7">
        <v>819.40178571428567</v>
      </c>
      <c r="J3906" s="15">
        <f>мпф1[[#This Row],[цена]]*мпф1[[#This Row],[объем]]</f>
        <v>59488.569642857132</v>
      </c>
      <c r="K3906" s="15"/>
      <c r="L3906" t="s">
        <v>187</v>
      </c>
    </row>
    <row r="3907" spans="1:12" x14ac:dyDescent="0.35">
      <c r="A3907" t="s">
        <v>161</v>
      </c>
      <c r="B3907" t="s">
        <v>202</v>
      </c>
      <c r="C3907" t="s">
        <v>95</v>
      </c>
      <c r="D3907">
        <v>725</v>
      </c>
      <c r="E3907" t="s">
        <v>78</v>
      </c>
      <c r="F3907" s="26">
        <v>81.293999999999997</v>
      </c>
      <c r="G3907" t="str">
        <f>VLOOKUP(мпф1[[#This Row],[артикул]],[1]!Таблица213[[code]:[упаковка]],4,FALSE)</f>
        <v>ОХЛ</v>
      </c>
      <c r="H3907" t="str">
        <f>VLOOKUP(мпф1[[#This Row],[артикул]],[1]!Таблица213[[code]:[упаковка]],5,FALSE)</f>
        <v>грудка</v>
      </c>
      <c r="I3907" s="7">
        <v>884.0434821428571</v>
      </c>
      <c r="J3907" s="15">
        <f>мпф1[[#This Row],[цена]]*мпф1[[#This Row],[объем]]</f>
        <v>71867.430837321415</v>
      </c>
      <c r="K3907" s="15"/>
      <c r="L3907" t="s">
        <v>187</v>
      </c>
    </row>
    <row r="3908" spans="1:12" x14ac:dyDescent="0.35">
      <c r="A3908" t="s">
        <v>161</v>
      </c>
      <c r="B3908" t="s">
        <v>202</v>
      </c>
      <c r="C3908" t="s">
        <v>95</v>
      </c>
      <c r="D3908">
        <v>727</v>
      </c>
      <c r="E3908" t="s">
        <v>38</v>
      </c>
      <c r="F3908" s="26">
        <v>74.447999999999993</v>
      </c>
      <c r="G3908" t="str">
        <f>VLOOKUP(мпф1[[#This Row],[артикул]],[1]!Таблица213[[code]:[упаковка]],4,FALSE)</f>
        <v>ОХЛ</v>
      </c>
      <c r="H3908" t="str">
        <f>VLOOKUP(мпф1[[#This Row],[артикул]],[1]!Таблица213[[code]:[упаковка]],5,FALSE)</f>
        <v>грудка</v>
      </c>
      <c r="I3908" s="7">
        <v>899.79420535714269</v>
      </c>
      <c r="J3908" s="15">
        <f>мпф1[[#This Row],[цена]]*мпф1[[#This Row],[объем]]</f>
        <v>66987.879000428555</v>
      </c>
      <c r="K3908" s="15"/>
      <c r="L3908" t="s">
        <v>187</v>
      </c>
    </row>
    <row r="3909" spans="1:12" x14ac:dyDescent="0.35">
      <c r="A3909" t="s">
        <v>161</v>
      </c>
      <c r="B3909" t="s">
        <v>202</v>
      </c>
      <c r="C3909" t="s">
        <v>95</v>
      </c>
      <c r="D3909">
        <v>730</v>
      </c>
      <c r="E3909" t="s">
        <v>45</v>
      </c>
      <c r="F3909" s="26">
        <v>24.900000000000002</v>
      </c>
      <c r="G3909" t="str">
        <f>VLOOKUP(мпф1[[#This Row],[артикул]],[1]!Таблица213[[code]:[упаковка]],4,FALSE)</f>
        <v>ОХЛ</v>
      </c>
      <c r="H3909" t="str">
        <f>VLOOKUP(мпф1[[#This Row],[артикул]],[1]!Таблица213[[code]:[упаковка]],5,FALSE)</f>
        <v>желудки</v>
      </c>
      <c r="I3909" s="7">
        <v>570.84991071428567</v>
      </c>
      <c r="J3909" s="15">
        <f>мпф1[[#This Row],[цена]]*мпф1[[#This Row],[объем]]</f>
        <v>14214.162776785714</v>
      </c>
      <c r="K3909" s="15"/>
      <c r="L3909" t="s">
        <v>187</v>
      </c>
    </row>
    <row r="3910" spans="1:12" x14ac:dyDescent="0.35">
      <c r="A3910" t="s">
        <v>161</v>
      </c>
      <c r="B3910" t="s">
        <v>202</v>
      </c>
      <c r="C3910" t="s">
        <v>95</v>
      </c>
      <c r="D3910">
        <v>731</v>
      </c>
      <c r="E3910" t="s">
        <v>81</v>
      </c>
      <c r="F3910" s="26">
        <v>98.125895163332487</v>
      </c>
      <c r="G3910" t="str">
        <f>VLOOKUP(мпф1[[#This Row],[артикул]],[1]!Таблица213[[code]:[упаковка]],4,FALSE)</f>
        <v>ОХЛ</v>
      </c>
      <c r="H3910" t="str">
        <f>VLOOKUP(мпф1[[#This Row],[артикул]],[1]!Таблица213[[code]:[упаковка]],5,FALSE)</f>
        <v>желудки</v>
      </c>
      <c r="I3910" s="7">
        <v>554.21605446428566</v>
      </c>
      <c r="J3910" s="15">
        <f>мпф1[[#This Row],[цена]]*мпф1[[#This Row],[объем]]</f>
        <v>54382.946458198261</v>
      </c>
      <c r="K3910" s="15"/>
      <c r="L3910" t="s">
        <v>187</v>
      </c>
    </row>
    <row r="3911" spans="1:12" x14ac:dyDescent="0.35">
      <c r="A3911" t="s">
        <v>161</v>
      </c>
      <c r="B3911" t="s">
        <v>202</v>
      </c>
      <c r="C3911" t="s">
        <v>95</v>
      </c>
      <c r="D3911">
        <v>732</v>
      </c>
      <c r="E3911" t="s">
        <v>47</v>
      </c>
      <c r="F3911" s="26">
        <v>46.8</v>
      </c>
      <c r="G3911" t="str">
        <f>VLOOKUP(мпф1[[#This Row],[артикул]],[1]!Таблица213[[code]:[упаковка]],4,FALSE)</f>
        <v>ОХЛ</v>
      </c>
      <c r="H3911" t="str">
        <f>VLOOKUP(мпф1[[#This Row],[артикул]],[1]!Таблица213[[code]:[упаковка]],5,FALSE)</f>
        <v>печень</v>
      </c>
      <c r="I3911" s="7">
        <v>538.07383928571426</v>
      </c>
      <c r="J3911" s="15">
        <f>мпф1[[#This Row],[цена]]*мпф1[[#This Row],[объем]]</f>
        <v>25181.855678571425</v>
      </c>
      <c r="K3911" s="15"/>
      <c r="L3911" t="s">
        <v>187</v>
      </c>
    </row>
    <row r="3912" spans="1:12" x14ac:dyDescent="0.35">
      <c r="A3912" t="s">
        <v>161</v>
      </c>
      <c r="B3912" t="s">
        <v>202</v>
      </c>
      <c r="C3912" t="s">
        <v>95</v>
      </c>
      <c r="D3912">
        <v>733</v>
      </c>
      <c r="E3912" t="s">
        <v>82</v>
      </c>
      <c r="F3912" s="26">
        <v>252</v>
      </c>
      <c r="G3912" t="str">
        <f>VLOOKUP(мпф1[[#This Row],[артикул]],[1]!Таблица213[[code]:[упаковка]],4,FALSE)</f>
        <v>ОХЛ</v>
      </c>
      <c r="H3912" t="str">
        <f>VLOOKUP(мпф1[[#This Row],[артикул]],[1]!Таблица213[[code]:[упаковка]],5,FALSE)</f>
        <v>печень</v>
      </c>
      <c r="I3912" s="7">
        <v>522.04998214285706</v>
      </c>
      <c r="J3912" s="15">
        <f>мпф1[[#This Row],[цена]]*мпф1[[#This Row],[объем]]</f>
        <v>131556.59549999997</v>
      </c>
      <c r="K3912" s="15"/>
      <c r="L3912" t="s">
        <v>187</v>
      </c>
    </row>
    <row r="3913" spans="1:12" x14ac:dyDescent="0.35">
      <c r="A3913" t="s">
        <v>161</v>
      </c>
      <c r="B3913" t="s">
        <v>202</v>
      </c>
      <c r="C3913" t="s">
        <v>95</v>
      </c>
      <c r="D3913">
        <v>734</v>
      </c>
      <c r="E3913" t="s">
        <v>49</v>
      </c>
      <c r="F3913" s="26">
        <v>24.369</v>
      </c>
      <c r="G3913" t="str">
        <f>VLOOKUP(мпф1[[#This Row],[артикул]],[1]!Таблица213[[code]:[упаковка]],4,FALSE)</f>
        <v>ОХЛ</v>
      </c>
      <c r="H3913" t="str">
        <f>VLOOKUP(мпф1[[#This Row],[артикул]],[1]!Таблица213[[code]:[упаковка]],5,FALSE)</f>
        <v>сердце</v>
      </c>
      <c r="I3913" s="7">
        <v>915.90910714285712</v>
      </c>
      <c r="J3913" s="15">
        <f>мпф1[[#This Row],[цена]]*мпф1[[#This Row],[объем]]</f>
        <v>22319.789031964287</v>
      </c>
      <c r="K3913" s="15"/>
      <c r="L3913" t="s">
        <v>187</v>
      </c>
    </row>
    <row r="3914" spans="1:12" x14ac:dyDescent="0.35">
      <c r="A3914" t="s">
        <v>161</v>
      </c>
      <c r="B3914" t="s">
        <v>202</v>
      </c>
      <c r="C3914" t="s">
        <v>95</v>
      </c>
      <c r="D3914">
        <v>735</v>
      </c>
      <c r="E3914" t="s">
        <v>83</v>
      </c>
      <c r="F3914" s="26">
        <v>99.2</v>
      </c>
      <c r="G3914" t="str">
        <f>VLOOKUP(мпф1[[#This Row],[артикул]],[1]!Таблица213[[code]:[упаковка]],4,FALSE)</f>
        <v>ОХЛ</v>
      </c>
      <c r="H3914" t="str">
        <f>VLOOKUP(мпф1[[#This Row],[артикул]],[1]!Таблица213[[code]:[упаковка]],5,FALSE)</f>
        <v>сердце</v>
      </c>
      <c r="I3914" s="7">
        <v>899.88524999999993</v>
      </c>
      <c r="J3914" s="15">
        <f>мпф1[[#This Row],[цена]]*мпф1[[#This Row],[объем]]</f>
        <v>89268.616799999989</v>
      </c>
      <c r="K3914" s="15"/>
      <c r="L3914" t="s">
        <v>187</v>
      </c>
    </row>
    <row r="3915" spans="1:12" x14ac:dyDescent="0.35">
      <c r="A3915" t="s">
        <v>161</v>
      </c>
      <c r="B3915" t="s">
        <v>202</v>
      </c>
      <c r="C3915" t="s">
        <v>95</v>
      </c>
      <c r="D3915">
        <v>952</v>
      </c>
      <c r="E3915" t="s">
        <v>86</v>
      </c>
      <c r="F3915" s="26">
        <v>49.6</v>
      </c>
      <c r="G3915" t="str">
        <f>VLOOKUP(мпф1[[#This Row],[артикул]],[1]!Таблица213[[code]:[упаковка]],4,FALSE)</f>
        <v>ОХЛ</v>
      </c>
      <c r="H3915" t="str">
        <f>VLOOKUP(мпф1[[#This Row],[артикул]],[1]!Таблица213[[code]:[упаковка]],5,FALSE)</f>
        <v>голень</v>
      </c>
      <c r="I3915" s="7">
        <v>930.02102678571418</v>
      </c>
      <c r="J3915" s="15">
        <f>мпф1[[#This Row],[цена]]*мпф1[[#This Row],[объем]]</f>
        <v>46129.042928571427</v>
      </c>
      <c r="K3915" s="15"/>
      <c r="L3915" t="s">
        <v>187</v>
      </c>
    </row>
    <row r="3916" spans="1:12" x14ac:dyDescent="0.35">
      <c r="A3916" t="s">
        <v>161</v>
      </c>
      <c r="B3916" t="s">
        <v>202</v>
      </c>
      <c r="C3916" t="s">
        <v>95</v>
      </c>
      <c r="D3916">
        <v>953</v>
      </c>
      <c r="E3916" t="s">
        <v>87</v>
      </c>
      <c r="F3916" s="26">
        <v>54.952076677316292</v>
      </c>
      <c r="G3916" t="str">
        <f>VLOOKUP(мпф1[[#This Row],[артикул]],[1]!Таблица213[[code]:[упаковка]],4,FALSE)</f>
        <v>ОХЛ</v>
      </c>
      <c r="H3916" t="str">
        <f>VLOOKUP(мпф1[[#This Row],[артикул]],[1]!Таблица213[[code]:[упаковка]],5,FALSE)</f>
        <v>бедро</v>
      </c>
      <c r="I3916" s="7">
        <v>953.23741071428572</v>
      </c>
      <c r="J3916" s="15">
        <f>мпф1[[#This Row],[цена]]*мпф1[[#This Row],[объем]]</f>
        <v>52382.375285257869</v>
      </c>
      <c r="K3916" s="15"/>
      <c r="L3916" t="s">
        <v>187</v>
      </c>
    </row>
    <row r="3917" spans="1:12" x14ac:dyDescent="0.35">
      <c r="A3917" t="s">
        <v>161</v>
      </c>
      <c r="B3917" t="s">
        <v>202</v>
      </c>
      <c r="C3917" t="s">
        <v>95</v>
      </c>
      <c r="D3917">
        <v>958</v>
      </c>
      <c r="E3917" t="s">
        <v>58</v>
      </c>
      <c r="F3917" s="26">
        <v>254.89596083231334</v>
      </c>
      <c r="G3917" t="str">
        <f>VLOOKUP(мпф1[[#This Row],[артикул]],[1]!Таблица213[[code]:[упаковка]],4,FALSE)</f>
        <v>ОХЛ</v>
      </c>
      <c r="H3917" t="str">
        <f>VLOOKUP(мпф1[[#This Row],[артикул]],[1]!Таблица213[[code]:[упаковка]],5,FALSE)</f>
        <v>табак</v>
      </c>
      <c r="I3917" s="7">
        <v>799.37196428571428</v>
      </c>
      <c r="J3917" s="15">
        <f>мпф1[[#This Row],[цена]]*мпф1[[#This Row],[объем]]</f>
        <v>203756.68489902079</v>
      </c>
      <c r="K3917" s="15"/>
      <c r="L3917" t="s">
        <v>187</v>
      </c>
    </row>
    <row r="3918" spans="1:12" x14ac:dyDescent="0.35">
      <c r="A3918" t="s">
        <v>161</v>
      </c>
      <c r="B3918" t="s">
        <v>202</v>
      </c>
      <c r="C3918" t="s">
        <v>95</v>
      </c>
      <c r="D3918">
        <v>960</v>
      </c>
      <c r="E3918" t="s">
        <v>189</v>
      </c>
      <c r="F3918" s="26">
        <v>48.888888888888886</v>
      </c>
      <c r="G3918" t="str">
        <f>VLOOKUP(мпф1[[#This Row],[артикул]],[1]!Таблица213[[code]:[упаковка]],4,FALSE)</f>
        <v>ОХЛ</v>
      </c>
      <c r="H3918" t="str">
        <f>VLOOKUP(мпф1[[#This Row],[артикул]],[1]!Таблица213[[code]:[упаковка]],5,FALSE)</f>
        <v>крыло</v>
      </c>
      <c r="I3918" s="7">
        <v>884.0434821428571</v>
      </c>
      <c r="J3918" s="15">
        <f>мпф1[[#This Row],[цена]]*мпф1[[#This Row],[объем]]</f>
        <v>43219.903571428564</v>
      </c>
      <c r="K3918" s="15"/>
      <c r="L3918" t="s">
        <v>187</v>
      </c>
    </row>
    <row r="3919" spans="1:12" x14ac:dyDescent="0.35">
      <c r="A3919" t="s">
        <v>161</v>
      </c>
      <c r="B3919" t="s">
        <v>202</v>
      </c>
      <c r="C3919" t="s">
        <v>95</v>
      </c>
      <c r="D3919">
        <v>961</v>
      </c>
      <c r="E3919" t="s">
        <v>89</v>
      </c>
      <c r="F3919" s="26">
        <v>48.780487804878042</v>
      </c>
      <c r="G3919" t="str">
        <f>VLOOKUP(мпф1[[#This Row],[артикул]],[1]!Таблица213[[code]:[упаковка]],4,FALSE)</f>
        <v>ОХЛ</v>
      </c>
      <c r="H3919" t="str">
        <f>VLOOKUP(мпф1[[#This Row],[артикул]],[1]!Таблица213[[code]:[упаковка]],5,FALSE)</f>
        <v>табак</v>
      </c>
      <c r="I3919" s="7">
        <v>777.06602678571426</v>
      </c>
      <c r="J3919" s="15">
        <f>мпф1[[#This Row],[цена]]*мпф1[[#This Row],[объем]]</f>
        <v>37905.659843205569</v>
      </c>
      <c r="K3919" s="15"/>
      <c r="L3919" t="s">
        <v>187</v>
      </c>
    </row>
    <row r="3920" spans="1:12" x14ac:dyDescent="0.35">
      <c r="A3920" t="s">
        <v>161</v>
      </c>
      <c r="B3920" t="s">
        <v>192</v>
      </c>
      <c r="C3920" t="s">
        <v>97</v>
      </c>
      <c r="D3920">
        <v>978</v>
      </c>
      <c r="E3920" t="s">
        <v>98</v>
      </c>
      <c r="F3920" s="26">
        <v>8004</v>
      </c>
      <c r="G3920" t="str">
        <f>VLOOKUP(мпф1[[#This Row],[артикул]],[1]!Таблица213[[code]:[упаковка]],4,FALSE)</f>
        <v>ОХЛ</v>
      </c>
      <c r="H3920" t="str">
        <f>VLOOKUP(мпф1[[#This Row],[артикул]],[1]!Таблица213[[code]:[упаковка]],5,FALSE)</f>
        <v>тушка</v>
      </c>
      <c r="I3920" s="7">
        <v>715.98214285714278</v>
      </c>
      <c r="J3920" s="15">
        <f>мпф1[[#This Row],[цена]]*мпф1[[#This Row],[объем]]</f>
        <v>5730721.0714285709</v>
      </c>
      <c r="K3920" s="15"/>
      <c r="L3920" t="s">
        <v>187</v>
      </c>
    </row>
    <row r="3921" spans="1:12" x14ac:dyDescent="0.35">
      <c r="A3921" t="s">
        <v>161</v>
      </c>
      <c r="B3921" t="s">
        <v>192</v>
      </c>
      <c r="C3921" t="s">
        <v>97</v>
      </c>
      <c r="D3921">
        <v>981</v>
      </c>
      <c r="E3921" t="s">
        <v>203</v>
      </c>
      <c r="F3921" s="26">
        <v>2499.241</v>
      </c>
      <c r="G3921" t="str">
        <f>VLOOKUP(мпф1[[#This Row],[артикул]],[1]!Таблица213[[code]:[упаковка]],4,FALSE)</f>
        <v>ОХЛ</v>
      </c>
      <c r="H3921" t="str">
        <f>VLOOKUP(мпф1[[#This Row],[артикул]],[1]!Таблица213[[code]:[упаковка]],5,FALSE)</f>
        <v>крыло</v>
      </c>
      <c r="I3921" s="7">
        <v>866.24999999999989</v>
      </c>
      <c r="J3921" s="15">
        <f>мпф1[[#This Row],[цена]]*мпф1[[#This Row],[объем]]</f>
        <v>2164967.5162499999</v>
      </c>
      <c r="K3921" s="15"/>
      <c r="L3921" t="s">
        <v>187</v>
      </c>
    </row>
    <row r="3922" spans="1:12" x14ac:dyDescent="0.35">
      <c r="A3922" t="s">
        <v>161</v>
      </c>
      <c r="B3922" t="s">
        <v>192</v>
      </c>
      <c r="C3922" t="s">
        <v>97</v>
      </c>
      <c r="D3922">
        <v>982</v>
      </c>
      <c r="E3922" t="s">
        <v>100</v>
      </c>
      <c r="F3922" s="26">
        <v>1750</v>
      </c>
      <c r="G3922" t="str">
        <f>VLOOKUP(мпф1[[#This Row],[артикул]],[1]!Таблица213[[code]:[упаковка]],4,FALSE)</f>
        <v>ОХЛ</v>
      </c>
      <c r="H3922" t="str">
        <f>VLOOKUP(мпф1[[#This Row],[артикул]],[1]!Таблица213[[code]:[упаковка]],5,FALSE)</f>
        <v>филе</v>
      </c>
      <c r="I3922" s="7">
        <v>1051.875</v>
      </c>
      <c r="J3922" s="15">
        <f>мпф1[[#This Row],[цена]]*мпф1[[#This Row],[объем]]</f>
        <v>1840781.25</v>
      </c>
      <c r="K3922" s="15"/>
      <c r="L3922" t="s">
        <v>187</v>
      </c>
    </row>
    <row r="3923" spans="1:12" x14ac:dyDescent="0.35">
      <c r="A3923" t="s">
        <v>161</v>
      </c>
      <c r="B3923" t="s">
        <v>192</v>
      </c>
      <c r="C3923" t="s">
        <v>97</v>
      </c>
      <c r="D3923">
        <v>984</v>
      </c>
      <c r="E3923" t="s">
        <v>101</v>
      </c>
      <c r="F3923" s="26">
        <v>2493.4</v>
      </c>
      <c r="G3923" t="str">
        <f>VLOOKUP(мпф1[[#This Row],[артикул]],[1]!Таблица213[[code]:[упаковка]],4,FALSE)</f>
        <v>ОХЛ</v>
      </c>
      <c r="H3923" t="str">
        <f>VLOOKUP(мпф1[[#This Row],[артикул]],[1]!Таблица213[[code]:[упаковка]],5,FALSE)</f>
        <v>четвертина</v>
      </c>
      <c r="I3923" s="7">
        <v>676.20535714285711</v>
      </c>
      <c r="J3923" s="15">
        <f>мпф1[[#This Row],[цена]]*мпф1[[#This Row],[объем]]</f>
        <v>1686050.4375</v>
      </c>
      <c r="K3923" s="15"/>
      <c r="L3923" t="s">
        <v>187</v>
      </c>
    </row>
    <row r="3924" spans="1:12" x14ac:dyDescent="0.35">
      <c r="A3924" t="s">
        <v>161</v>
      </c>
      <c r="B3924" t="s">
        <v>192</v>
      </c>
      <c r="C3924" t="s">
        <v>97</v>
      </c>
      <c r="D3924">
        <v>1615</v>
      </c>
      <c r="E3924" t="s">
        <v>204</v>
      </c>
      <c r="F3924" s="26">
        <v>756</v>
      </c>
      <c r="G3924" t="str">
        <f>VLOOKUP(мпф1[[#This Row],[артикул]],[1]!Таблица213[[code]:[упаковка]],4,FALSE)</f>
        <v>ОХЛ</v>
      </c>
      <c r="H3924" t="str">
        <f>VLOOKUP(мпф1[[#This Row],[артикул]],[1]!Таблица213[[code]:[упаковка]],5,FALSE)</f>
        <v>голень</v>
      </c>
      <c r="I3924" s="7">
        <v>866.24999999999989</v>
      </c>
      <c r="J3924" s="15">
        <f>мпф1[[#This Row],[цена]]*мпф1[[#This Row],[объем]]</f>
        <v>654884.99999999988</v>
      </c>
      <c r="K3924" s="15"/>
      <c r="L3924" t="s">
        <v>187</v>
      </c>
    </row>
    <row r="3925" spans="1:12" x14ac:dyDescent="0.35">
      <c r="A3925" t="s">
        <v>161</v>
      </c>
      <c r="B3925" t="s">
        <v>192</v>
      </c>
      <c r="C3925" t="s">
        <v>97</v>
      </c>
      <c r="D3925">
        <v>1632</v>
      </c>
      <c r="E3925" t="s">
        <v>219</v>
      </c>
      <c r="F3925" s="26">
        <v>3497.5743333333335</v>
      </c>
      <c r="G3925" t="str">
        <f>VLOOKUP(мпф1[[#This Row],[артикул]],[1]!Таблица213[[code]:[упаковка]],4,FALSE)</f>
        <v>ОХЛ</v>
      </c>
      <c r="H3925" t="str">
        <f>VLOOKUP(мпф1[[#This Row],[артикул]],[1]!Таблица213[[code]:[упаковка]],5,FALSE)</f>
        <v>табак</v>
      </c>
      <c r="I3925" s="7">
        <v>667.36607142857133</v>
      </c>
      <c r="J3925" s="15">
        <f>мпф1[[#This Row],[цена]]*мпф1[[#This Row],[объем]]</f>
        <v>2334162.442366071</v>
      </c>
      <c r="K3925" s="15"/>
      <c r="L3925" t="s">
        <v>187</v>
      </c>
    </row>
    <row r="3926" spans="1:12" x14ac:dyDescent="0.35">
      <c r="A3926" t="s">
        <v>161</v>
      </c>
      <c r="B3926" t="s">
        <v>190</v>
      </c>
      <c r="C3926" t="s">
        <v>97</v>
      </c>
      <c r="D3926">
        <v>978</v>
      </c>
      <c r="E3926" t="s">
        <v>98</v>
      </c>
      <c r="F3926" s="26">
        <v>38004.5</v>
      </c>
      <c r="G3926" t="str">
        <f>VLOOKUP(мпф1[[#This Row],[артикул]],[1]!Таблица213[[code]:[упаковка]],4,FALSE)</f>
        <v>ОХЛ</v>
      </c>
      <c r="H3926" t="str">
        <f>VLOOKUP(мпф1[[#This Row],[артикул]],[1]!Таблица213[[code]:[упаковка]],5,FALSE)</f>
        <v>тушка</v>
      </c>
      <c r="I3926" s="7">
        <v>715.98214285714278</v>
      </c>
      <c r="J3926" s="15">
        <f>мпф1[[#This Row],[цена]]*мпф1[[#This Row],[объем]]</f>
        <v>27210543.348214284</v>
      </c>
      <c r="K3926" s="15"/>
      <c r="L3926" t="s">
        <v>187</v>
      </c>
    </row>
    <row r="3927" spans="1:12" x14ac:dyDescent="0.35">
      <c r="A3927" t="s">
        <v>161</v>
      </c>
      <c r="B3927" t="s">
        <v>190</v>
      </c>
      <c r="C3927" t="s">
        <v>97</v>
      </c>
      <c r="D3927">
        <v>981</v>
      </c>
      <c r="E3927" t="s">
        <v>203</v>
      </c>
      <c r="F3927" s="26">
        <v>5500.8419999999996</v>
      </c>
      <c r="G3927" t="str">
        <f>VLOOKUP(мпф1[[#This Row],[артикул]],[1]!Таблица213[[code]:[упаковка]],4,FALSE)</f>
        <v>ОХЛ</v>
      </c>
      <c r="H3927" t="str">
        <f>VLOOKUP(мпф1[[#This Row],[артикул]],[1]!Таблица213[[code]:[упаковка]],5,FALSE)</f>
        <v>крыло</v>
      </c>
      <c r="I3927" s="7">
        <v>866.24999999999989</v>
      </c>
      <c r="J3927" s="15">
        <f>мпф1[[#This Row],[цена]]*мпф1[[#This Row],[объем]]</f>
        <v>4765104.3824999994</v>
      </c>
      <c r="K3927" s="15"/>
      <c r="L3927" t="s">
        <v>187</v>
      </c>
    </row>
    <row r="3928" spans="1:12" x14ac:dyDescent="0.35">
      <c r="A3928" t="s">
        <v>161</v>
      </c>
      <c r="B3928" t="s">
        <v>190</v>
      </c>
      <c r="C3928" t="s">
        <v>97</v>
      </c>
      <c r="D3928">
        <v>982</v>
      </c>
      <c r="E3928" t="s">
        <v>100</v>
      </c>
      <c r="F3928" s="26">
        <v>7500</v>
      </c>
      <c r="G3928" t="str">
        <f>VLOOKUP(мпф1[[#This Row],[артикул]],[1]!Таблица213[[code]:[упаковка]],4,FALSE)</f>
        <v>ОХЛ</v>
      </c>
      <c r="H3928" t="str">
        <f>VLOOKUP(мпф1[[#This Row],[артикул]],[1]!Таблица213[[code]:[упаковка]],5,FALSE)</f>
        <v>филе</v>
      </c>
      <c r="I3928" s="7">
        <v>1051.875</v>
      </c>
      <c r="J3928" s="15">
        <f>мпф1[[#This Row],[цена]]*мпф1[[#This Row],[объем]]</f>
        <v>7889062.5</v>
      </c>
      <c r="K3928" s="15"/>
      <c r="L3928" t="s">
        <v>187</v>
      </c>
    </row>
    <row r="3929" spans="1:12" x14ac:dyDescent="0.35">
      <c r="A3929" t="s">
        <v>161</v>
      </c>
      <c r="B3929" t="s">
        <v>190</v>
      </c>
      <c r="C3929" t="s">
        <v>97</v>
      </c>
      <c r="D3929">
        <v>983</v>
      </c>
      <c r="E3929" t="s">
        <v>181</v>
      </c>
      <c r="F3929" s="26">
        <v>1793.952</v>
      </c>
      <c r="G3929" t="str">
        <f>VLOOKUP(мпф1[[#This Row],[артикул]],[1]!Таблица213[[code]:[упаковка]],4,FALSE)</f>
        <v>ОХЛ</v>
      </c>
      <c r="H3929" t="str">
        <f>VLOOKUP(мпф1[[#This Row],[артикул]],[1]!Таблица213[[code]:[упаковка]],5,FALSE)</f>
        <v>грудка</v>
      </c>
      <c r="I3929" s="7">
        <v>813.21428571428567</v>
      </c>
      <c r="J3929" s="15">
        <f>мпф1[[#This Row],[цена]]*мпф1[[#This Row],[объем]]</f>
        <v>1458867.3942857143</v>
      </c>
      <c r="K3929" s="15"/>
      <c r="L3929" t="s">
        <v>187</v>
      </c>
    </row>
    <row r="3930" spans="1:12" x14ac:dyDescent="0.35">
      <c r="A3930" t="s">
        <v>161</v>
      </c>
      <c r="B3930" t="s">
        <v>190</v>
      </c>
      <c r="C3930" t="s">
        <v>97</v>
      </c>
      <c r="D3930">
        <v>984</v>
      </c>
      <c r="E3930" t="s">
        <v>101</v>
      </c>
      <c r="F3930" s="26">
        <v>5493.7</v>
      </c>
      <c r="G3930" t="str">
        <f>VLOOKUP(мпф1[[#This Row],[артикул]],[1]!Таблица213[[code]:[упаковка]],4,FALSE)</f>
        <v>ОХЛ</v>
      </c>
      <c r="H3930" t="str">
        <f>VLOOKUP(мпф1[[#This Row],[артикул]],[1]!Таблица213[[code]:[упаковка]],5,FALSE)</f>
        <v>четвертина</v>
      </c>
      <c r="I3930" s="7">
        <v>676.20535714285711</v>
      </c>
      <c r="J3930" s="15">
        <f>мпф1[[#This Row],[цена]]*мпф1[[#This Row],[объем]]</f>
        <v>3714869.3705357141</v>
      </c>
      <c r="K3930" s="15"/>
      <c r="L3930" t="s">
        <v>187</v>
      </c>
    </row>
    <row r="3931" spans="1:12" x14ac:dyDescent="0.35">
      <c r="A3931" t="s">
        <v>161</v>
      </c>
      <c r="B3931" t="s">
        <v>190</v>
      </c>
      <c r="C3931" t="s">
        <v>97</v>
      </c>
      <c r="D3931">
        <v>1614</v>
      </c>
      <c r="E3931" t="s">
        <v>205</v>
      </c>
      <c r="F3931" s="26">
        <v>1752</v>
      </c>
      <c r="G3931" t="str">
        <f>VLOOKUP(мпф1[[#This Row],[артикул]],[1]!Таблица213[[code]:[упаковка]],4,FALSE)</f>
        <v>ОХЛ</v>
      </c>
      <c r="H3931" t="str">
        <f>VLOOKUP(мпф1[[#This Row],[артикул]],[1]!Таблица213[[code]:[упаковка]],5,FALSE)</f>
        <v>бедро</v>
      </c>
      <c r="I3931" s="7">
        <v>777.85714285714278</v>
      </c>
      <c r="J3931" s="15">
        <f>мпф1[[#This Row],[цена]]*мпф1[[#This Row],[объем]]</f>
        <v>1362805.7142857141</v>
      </c>
      <c r="K3931" s="15"/>
      <c r="L3931" t="s">
        <v>187</v>
      </c>
    </row>
    <row r="3932" spans="1:12" x14ac:dyDescent="0.35">
      <c r="A3932" t="s">
        <v>161</v>
      </c>
      <c r="B3932" t="s">
        <v>190</v>
      </c>
      <c r="C3932" t="s">
        <v>97</v>
      </c>
      <c r="D3932">
        <v>1615</v>
      </c>
      <c r="E3932" t="s">
        <v>204</v>
      </c>
      <c r="F3932" s="26">
        <v>1200</v>
      </c>
      <c r="G3932" t="str">
        <f>VLOOKUP(мпф1[[#This Row],[артикул]],[1]!Таблица213[[code]:[упаковка]],4,FALSE)</f>
        <v>ОХЛ</v>
      </c>
      <c r="H3932" t="str">
        <f>VLOOKUP(мпф1[[#This Row],[артикул]],[1]!Таблица213[[code]:[упаковка]],5,FALSE)</f>
        <v>голень</v>
      </c>
      <c r="I3932" s="7">
        <v>866.24999999999989</v>
      </c>
      <c r="J3932" s="15">
        <f>мпф1[[#This Row],[цена]]*мпф1[[#This Row],[объем]]</f>
        <v>1039499.9999999999</v>
      </c>
      <c r="K3932" s="15"/>
      <c r="L3932" t="s">
        <v>187</v>
      </c>
    </row>
    <row r="3933" spans="1:12" x14ac:dyDescent="0.35">
      <c r="A3933" t="s">
        <v>161</v>
      </c>
      <c r="B3933" t="s">
        <v>190</v>
      </c>
      <c r="C3933" t="s">
        <v>97</v>
      </c>
      <c r="D3933">
        <v>1632</v>
      </c>
      <c r="E3933" t="s">
        <v>219</v>
      </c>
      <c r="F3933" s="26">
        <v>1996.8850000000002</v>
      </c>
      <c r="G3933" t="str">
        <f>VLOOKUP(мпф1[[#This Row],[артикул]],[1]!Таблица213[[code]:[упаковка]],4,FALSE)</f>
        <v>ОХЛ</v>
      </c>
      <c r="H3933" t="str">
        <f>VLOOKUP(мпф1[[#This Row],[артикул]],[1]!Таблица213[[code]:[упаковка]],5,FALSE)</f>
        <v>табак</v>
      </c>
      <c r="I3933" s="7">
        <v>667.36607142857133</v>
      </c>
      <c r="J3933" s="15">
        <f>мпф1[[#This Row],[цена]]*мпф1[[#This Row],[объем]]</f>
        <v>1332653.2975446428</v>
      </c>
      <c r="K3933" s="15"/>
      <c r="L3933" t="s">
        <v>187</v>
      </c>
    </row>
    <row r="3934" spans="1:12" x14ac:dyDescent="0.35">
      <c r="A3934" t="s">
        <v>161</v>
      </c>
      <c r="B3934" t="s">
        <v>162</v>
      </c>
      <c r="C3934" t="s">
        <v>97</v>
      </c>
      <c r="D3934">
        <v>978</v>
      </c>
      <c r="E3934" t="s">
        <v>98</v>
      </c>
      <c r="F3934" s="26">
        <v>10396.5</v>
      </c>
      <c r="G3934" t="str">
        <f>VLOOKUP(мпф1[[#This Row],[артикул]],[1]!Таблица213[[code]:[упаковка]],4,FALSE)</f>
        <v>ОХЛ</v>
      </c>
      <c r="H3934" t="str">
        <f>VLOOKUP(мпф1[[#This Row],[артикул]],[1]!Таблица213[[code]:[упаковка]],5,FALSE)</f>
        <v>тушка</v>
      </c>
      <c r="I3934" s="7">
        <v>715.98214285714278</v>
      </c>
      <c r="J3934" s="15">
        <f>мпф1[[#This Row],[цена]]*мпф1[[#This Row],[объем]]</f>
        <v>7443708.3482142845</v>
      </c>
      <c r="K3934" s="15"/>
      <c r="L3934" t="s">
        <v>187</v>
      </c>
    </row>
    <row r="3935" spans="1:12" x14ac:dyDescent="0.35">
      <c r="A3935" t="s">
        <v>161</v>
      </c>
      <c r="B3935" t="s">
        <v>162</v>
      </c>
      <c r="C3935" t="s">
        <v>97</v>
      </c>
      <c r="D3935">
        <v>981</v>
      </c>
      <c r="E3935" t="s">
        <v>203</v>
      </c>
      <c r="F3935" s="26">
        <v>3303.0169999999998</v>
      </c>
      <c r="G3935" t="str">
        <f>VLOOKUP(мпф1[[#This Row],[артикул]],[1]!Таблица213[[code]:[упаковка]],4,FALSE)</f>
        <v>ОХЛ</v>
      </c>
      <c r="H3935" t="str">
        <f>VLOOKUP(мпф1[[#This Row],[артикул]],[1]!Таблица213[[code]:[упаковка]],5,FALSE)</f>
        <v>крыло</v>
      </c>
      <c r="I3935" s="7">
        <v>866.24999999999989</v>
      </c>
      <c r="J3935" s="15">
        <f>мпф1[[#This Row],[цена]]*мпф1[[#This Row],[объем]]</f>
        <v>2861238.4762499994</v>
      </c>
      <c r="K3935" s="15"/>
      <c r="L3935" t="s">
        <v>187</v>
      </c>
    </row>
    <row r="3936" spans="1:12" x14ac:dyDescent="0.35">
      <c r="A3936" t="s">
        <v>161</v>
      </c>
      <c r="B3936" t="s">
        <v>162</v>
      </c>
      <c r="C3936" t="s">
        <v>97</v>
      </c>
      <c r="D3936">
        <v>982</v>
      </c>
      <c r="E3936" t="s">
        <v>100</v>
      </c>
      <c r="F3936" s="26">
        <v>16900</v>
      </c>
      <c r="G3936" t="str">
        <f>VLOOKUP(мпф1[[#This Row],[артикул]],[1]!Таблица213[[code]:[упаковка]],4,FALSE)</f>
        <v>ОХЛ</v>
      </c>
      <c r="H3936" t="str">
        <f>VLOOKUP(мпф1[[#This Row],[артикул]],[1]!Таблица213[[code]:[упаковка]],5,FALSE)</f>
        <v>филе</v>
      </c>
      <c r="I3936" s="7">
        <v>1051.875</v>
      </c>
      <c r="J3936" s="15">
        <f>мпф1[[#This Row],[цена]]*мпф1[[#This Row],[объем]]</f>
        <v>17776687.5</v>
      </c>
      <c r="K3936" s="15"/>
      <c r="L3936" t="s">
        <v>187</v>
      </c>
    </row>
    <row r="3937" spans="1:12" x14ac:dyDescent="0.35">
      <c r="A3937" t="s">
        <v>161</v>
      </c>
      <c r="B3937" t="s">
        <v>162</v>
      </c>
      <c r="C3937" t="s">
        <v>97</v>
      </c>
      <c r="D3937">
        <v>983</v>
      </c>
      <c r="E3937" t="s">
        <v>181</v>
      </c>
      <c r="F3937" s="26">
        <v>996.64</v>
      </c>
      <c r="G3937" t="str">
        <f>VLOOKUP(мпф1[[#This Row],[артикул]],[1]!Таблица213[[code]:[упаковка]],4,FALSE)</f>
        <v>ОХЛ</v>
      </c>
      <c r="H3937" t="str">
        <f>VLOOKUP(мпф1[[#This Row],[артикул]],[1]!Таблица213[[code]:[упаковка]],5,FALSE)</f>
        <v>грудка</v>
      </c>
      <c r="I3937" s="7">
        <v>813.21428571428567</v>
      </c>
      <c r="J3937" s="15">
        <f>мпф1[[#This Row],[цена]]*мпф1[[#This Row],[объем]]</f>
        <v>810481.88571428566</v>
      </c>
      <c r="K3937" s="15"/>
      <c r="L3937" t="s">
        <v>187</v>
      </c>
    </row>
    <row r="3938" spans="1:12" x14ac:dyDescent="0.35">
      <c r="A3938" t="s">
        <v>161</v>
      </c>
      <c r="B3938" t="s">
        <v>162</v>
      </c>
      <c r="C3938" t="s">
        <v>97</v>
      </c>
      <c r="D3938">
        <v>984</v>
      </c>
      <c r="E3938" t="s">
        <v>101</v>
      </c>
      <c r="F3938" s="26">
        <v>4000.3999999999996</v>
      </c>
      <c r="G3938" t="str">
        <f>VLOOKUP(мпф1[[#This Row],[артикул]],[1]!Таблица213[[code]:[упаковка]],4,FALSE)</f>
        <v>ОХЛ</v>
      </c>
      <c r="H3938" t="str">
        <f>VLOOKUP(мпф1[[#This Row],[артикул]],[1]!Таблица213[[code]:[упаковка]],5,FALSE)</f>
        <v>четвертина</v>
      </c>
      <c r="I3938" s="7">
        <v>676.20535714285711</v>
      </c>
      <c r="J3938" s="15">
        <f>мпф1[[#This Row],[цена]]*мпф1[[#This Row],[объем]]</f>
        <v>2705091.9107142854</v>
      </c>
      <c r="K3938" s="15"/>
      <c r="L3938" t="s">
        <v>187</v>
      </c>
    </row>
    <row r="3939" spans="1:12" x14ac:dyDescent="0.35">
      <c r="A3939" t="s">
        <v>161</v>
      </c>
      <c r="B3939" t="s">
        <v>162</v>
      </c>
      <c r="C3939" t="s">
        <v>97</v>
      </c>
      <c r="D3939">
        <v>1614</v>
      </c>
      <c r="E3939" t="s">
        <v>205</v>
      </c>
      <c r="F3939" s="26">
        <v>180</v>
      </c>
      <c r="G3939" t="str">
        <f>VLOOKUP(мпф1[[#This Row],[артикул]],[1]!Таблица213[[code]:[упаковка]],4,FALSE)</f>
        <v>ОХЛ</v>
      </c>
      <c r="H3939" t="str">
        <f>VLOOKUP(мпф1[[#This Row],[артикул]],[1]!Таблица213[[code]:[упаковка]],5,FALSE)</f>
        <v>бедро</v>
      </c>
      <c r="I3939" s="7">
        <v>777.85714285714278</v>
      </c>
      <c r="J3939" s="15">
        <f>мпф1[[#This Row],[цена]]*мпф1[[#This Row],[объем]]</f>
        <v>140014.28571428571</v>
      </c>
      <c r="K3939" s="15"/>
      <c r="L3939" t="s">
        <v>187</v>
      </c>
    </row>
    <row r="3940" spans="1:12" x14ac:dyDescent="0.35">
      <c r="A3940" t="s">
        <v>161</v>
      </c>
      <c r="B3940" t="s">
        <v>162</v>
      </c>
      <c r="C3940" t="s">
        <v>97</v>
      </c>
      <c r="D3940">
        <v>1615</v>
      </c>
      <c r="E3940" t="s">
        <v>204</v>
      </c>
      <c r="F3940" s="26">
        <v>108</v>
      </c>
      <c r="G3940" t="str">
        <f>VLOOKUP(мпф1[[#This Row],[артикул]],[1]!Таблица213[[code]:[упаковка]],4,FALSE)</f>
        <v>ОХЛ</v>
      </c>
      <c r="H3940" t="str">
        <f>VLOOKUP(мпф1[[#This Row],[артикул]],[1]!Таблица213[[code]:[упаковка]],5,FALSE)</f>
        <v>голень</v>
      </c>
      <c r="I3940" s="7">
        <v>866.24999999999989</v>
      </c>
      <c r="J3940" s="15">
        <f>мпф1[[#This Row],[цена]]*мпф1[[#This Row],[объем]]</f>
        <v>93554.999999999985</v>
      </c>
      <c r="K3940" s="15"/>
      <c r="L3940" t="s">
        <v>187</v>
      </c>
    </row>
    <row r="3941" spans="1:12" x14ac:dyDescent="0.35">
      <c r="A3941" t="s">
        <v>161</v>
      </c>
      <c r="B3941" t="s">
        <v>179</v>
      </c>
      <c r="C3941" t="s">
        <v>97</v>
      </c>
      <c r="D3941">
        <v>978</v>
      </c>
      <c r="E3941" t="s">
        <v>98</v>
      </c>
      <c r="F3941" s="26">
        <v>10150</v>
      </c>
      <c r="G3941" t="str">
        <f>VLOOKUP(мпф1[[#This Row],[артикул]],[1]!Таблица213[[code]:[упаковка]],4,FALSE)</f>
        <v>ОХЛ</v>
      </c>
      <c r="H3941" t="str">
        <f>VLOOKUP(мпф1[[#This Row],[артикул]],[1]!Таблица213[[code]:[упаковка]],5,FALSE)</f>
        <v>тушка</v>
      </c>
      <c r="I3941" s="7">
        <v>715.98214285714278</v>
      </c>
      <c r="J3941" s="15">
        <f>мпф1[[#This Row],[цена]]*мпф1[[#This Row],[объем]]</f>
        <v>7267218.7499999991</v>
      </c>
      <c r="K3941" s="15"/>
      <c r="L3941" t="s">
        <v>187</v>
      </c>
    </row>
    <row r="3942" spans="1:12" x14ac:dyDescent="0.35">
      <c r="A3942" t="s">
        <v>161</v>
      </c>
      <c r="B3942" t="s">
        <v>179</v>
      </c>
      <c r="C3942" t="s">
        <v>97</v>
      </c>
      <c r="D3942">
        <v>981</v>
      </c>
      <c r="E3942" t="s">
        <v>203</v>
      </c>
      <c r="F3942" s="26">
        <v>2197.8249999999998</v>
      </c>
      <c r="G3942" t="str">
        <f>VLOOKUP(мпф1[[#This Row],[артикул]],[1]!Таблица213[[code]:[упаковка]],4,FALSE)</f>
        <v>ОХЛ</v>
      </c>
      <c r="H3942" t="str">
        <f>VLOOKUP(мпф1[[#This Row],[артикул]],[1]!Таблица213[[code]:[упаковка]],5,FALSE)</f>
        <v>крыло</v>
      </c>
      <c r="I3942" s="7">
        <v>866.24999999999989</v>
      </c>
      <c r="J3942" s="15">
        <f>мпф1[[#This Row],[цена]]*мпф1[[#This Row],[объем]]</f>
        <v>1903865.9062499995</v>
      </c>
      <c r="K3942" s="15"/>
      <c r="L3942" t="s">
        <v>187</v>
      </c>
    </row>
    <row r="3943" spans="1:12" x14ac:dyDescent="0.35">
      <c r="A3943" t="s">
        <v>161</v>
      </c>
      <c r="B3943" t="s">
        <v>179</v>
      </c>
      <c r="C3943" t="s">
        <v>97</v>
      </c>
      <c r="D3943">
        <v>982</v>
      </c>
      <c r="E3943" t="s">
        <v>100</v>
      </c>
      <c r="F3943" s="26">
        <v>7400</v>
      </c>
      <c r="G3943" t="str">
        <f>VLOOKUP(мпф1[[#This Row],[артикул]],[1]!Таблица213[[code]:[упаковка]],4,FALSE)</f>
        <v>ОХЛ</v>
      </c>
      <c r="H3943" t="str">
        <f>VLOOKUP(мпф1[[#This Row],[артикул]],[1]!Таблица213[[code]:[упаковка]],5,FALSE)</f>
        <v>филе</v>
      </c>
      <c r="I3943" s="7">
        <v>1051.875</v>
      </c>
      <c r="J3943" s="15">
        <f>мпф1[[#This Row],[цена]]*мпф1[[#This Row],[объем]]</f>
        <v>7783875</v>
      </c>
      <c r="K3943" s="15"/>
      <c r="L3943" t="s">
        <v>187</v>
      </c>
    </row>
    <row r="3944" spans="1:12" x14ac:dyDescent="0.35">
      <c r="A3944" t="s">
        <v>161</v>
      </c>
      <c r="B3944" t="s">
        <v>179</v>
      </c>
      <c r="C3944" t="s">
        <v>97</v>
      </c>
      <c r="D3944">
        <v>984</v>
      </c>
      <c r="E3944" t="s">
        <v>101</v>
      </c>
      <c r="F3944" s="26">
        <v>753.5</v>
      </c>
      <c r="G3944" t="str">
        <f>VLOOKUP(мпф1[[#This Row],[артикул]],[1]!Таблица213[[code]:[упаковка]],4,FALSE)</f>
        <v>ОХЛ</v>
      </c>
      <c r="H3944" t="str">
        <f>VLOOKUP(мпф1[[#This Row],[артикул]],[1]!Таблица213[[code]:[упаковка]],5,FALSE)</f>
        <v>четвертина</v>
      </c>
      <c r="I3944" s="7">
        <v>676.20535714285711</v>
      </c>
      <c r="J3944" s="15">
        <f>мпф1[[#This Row],[цена]]*мпф1[[#This Row],[объем]]</f>
        <v>509520.73660714284</v>
      </c>
      <c r="K3944" s="15"/>
      <c r="L3944" t="s">
        <v>187</v>
      </c>
    </row>
    <row r="3945" spans="1:12" x14ac:dyDescent="0.35">
      <c r="A3945" t="s">
        <v>161</v>
      </c>
      <c r="B3945" t="s">
        <v>179</v>
      </c>
      <c r="C3945" t="s">
        <v>97</v>
      </c>
      <c r="D3945">
        <v>1614</v>
      </c>
      <c r="E3945" t="s">
        <v>205</v>
      </c>
      <c r="F3945" s="26">
        <v>4704</v>
      </c>
      <c r="G3945" t="str">
        <f>VLOOKUP(мпф1[[#This Row],[артикул]],[1]!Таблица213[[code]:[упаковка]],4,FALSE)</f>
        <v>ОХЛ</v>
      </c>
      <c r="H3945" t="str">
        <f>VLOOKUP(мпф1[[#This Row],[артикул]],[1]!Таблица213[[code]:[упаковка]],5,FALSE)</f>
        <v>бедро</v>
      </c>
      <c r="I3945" s="7">
        <v>777.85714285714278</v>
      </c>
      <c r="J3945" s="15">
        <f>мпф1[[#This Row],[цена]]*мпф1[[#This Row],[объем]]</f>
        <v>3659039.9999999995</v>
      </c>
      <c r="K3945" s="15"/>
      <c r="L3945" t="s">
        <v>187</v>
      </c>
    </row>
    <row r="3946" spans="1:12" x14ac:dyDescent="0.35">
      <c r="A3946" t="s">
        <v>161</v>
      </c>
      <c r="B3946" t="s">
        <v>179</v>
      </c>
      <c r="C3946" t="s">
        <v>97</v>
      </c>
      <c r="D3946">
        <v>1615</v>
      </c>
      <c r="E3946" t="s">
        <v>204</v>
      </c>
      <c r="F3946" s="26">
        <v>300</v>
      </c>
      <c r="G3946" t="str">
        <f>VLOOKUP(мпф1[[#This Row],[артикул]],[1]!Таблица213[[code]:[упаковка]],4,FALSE)</f>
        <v>ОХЛ</v>
      </c>
      <c r="H3946" t="str">
        <f>VLOOKUP(мпф1[[#This Row],[артикул]],[1]!Таблица213[[code]:[упаковка]],5,FALSE)</f>
        <v>голень</v>
      </c>
      <c r="I3946" s="7">
        <v>866.24999999999989</v>
      </c>
      <c r="J3946" s="15">
        <f>мпф1[[#This Row],[цена]]*мпф1[[#This Row],[объем]]</f>
        <v>259874.99999999997</v>
      </c>
      <c r="K3946" s="15"/>
      <c r="L3946" t="s">
        <v>187</v>
      </c>
    </row>
    <row r="3947" spans="1:12" x14ac:dyDescent="0.35">
      <c r="A3947" t="s">
        <v>161</v>
      </c>
      <c r="B3947" t="s">
        <v>192</v>
      </c>
      <c r="C3947" t="s">
        <v>180</v>
      </c>
      <c r="D3947">
        <v>978</v>
      </c>
      <c r="E3947" t="s">
        <v>98</v>
      </c>
      <c r="F3947" s="26">
        <v>94003.5</v>
      </c>
      <c r="G3947" t="str">
        <f>VLOOKUP(мпф1[[#This Row],[артикул]],[1]!Таблица213[[code]:[упаковка]],4,FALSE)</f>
        <v>ОХЛ</v>
      </c>
      <c r="H3947" t="str">
        <f>VLOOKUP(мпф1[[#This Row],[артикул]],[1]!Таблица213[[code]:[упаковка]],5,FALSE)</f>
        <v>тушка</v>
      </c>
      <c r="I3947" s="7">
        <v>715.98214285714278</v>
      </c>
      <c r="J3947" s="15">
        <f>мпф1[[#This Row],[цена]]*мпф1[[#This Row],[объем]]</f>
        <v>67304827.366071418</v>
      </c>
      <c r="K3947" s="15"/>
      <c r="L3947" t="s">
        <v>187</v>
      </c>
    </row>
    <row r="3948" spans="1:12" x14ac:dyDescent="0.35">
      <c r="A3948" t="s">
        <v>161</v>
      </c>
      <c r="B3948" t="s">
        <v>190</v>
      </c>
      <c r="C3948" t="s">
        <v>180</v>
      </c>
      <c r="D3948">
        <v>978</v>
      </c>
      <c r="E3948" t="s">
        <v>98</v>
      </c>
      <c r="F3948" s="26">
        <v>31494</v>
      </c>
      <c r="G3948" t="str">
        <f>VLOOKUP(мпф1[[#This Row],[артикул]],[1]!Таблица213[[code]:[упаковка]],4,FALSE)</f>
        <v>ОХЛ</v>
      </c>
      <c r="H3948" t="str">
        <f>VLOOKUP(мпф1[[#This Row],[артикул]],[1]!Таблица213[[code]:[упаковка]],5,FALSE)</f>
        <v>тушка</v>
      </c>
      <c r="I3948" s="7">
        <v>715.98214285714278</v>
      </c>
      <c r="J3948" s="15">
        <f>мпф1[[#This Row],[цена]]*мпф1[[#This Row],[объем]]</f>
        <v>22549141.607142854</v>
      </c>
      <c r="K3948" s="15"/>
      <c r="L3948" t="s">
        <v>187</v>
      </c>
    </row>
    <row r="3949" spans="1:12" x14ac:dyDescent="0.35">
      <c r="A3949" t="s">
        <v>161</v>
      </c>
      <c r="B3949" t="s">
        <v>190</v>
      </c>
      <c r="C3949" t="s">
        <v>180</v>
      </c>
      <c r="D3949">
        <v>982</v>
      </c>
      <c r="E3949" t="s">
        <v>100</v>
      </c>
      <c r="F3949" s="26">
        <v>500</v>
      </c>
      <c r="G3949" t="str">
        <f>VLOOKUP(мпф1[[#This Row],[артикул]],[1]!Таблица213[[code]:[упаковка]],4,FALSE)</f>
        <v>ОХЛ</v>
      </c>
      <c r="H3949" t="str">
        <f>VLOOKUP(мпф1[[#This Row],[артикул]],[1]!Таблица213[[code]:[упаковка]],5,FALSE)</f>
        <v>филе</v>
      </c>
      <c r="I3949" s="7">
        <v>1051.875</v>
      </c>
      <c r="J3949" s="15">
        <f>мпф1[[#This Row],[цена]]*мпф1[[#This Row],[объем]]</f>
        <v>525937.5</v>
      </c>
      <c r="K3949" s="15"/>
      <c r="L3949" t="s">
        <v>187</v>
      </c>
    </row>
    <row r="3950" spans="1:12" x14ac:dyDescent="0.35">
      <c r="A3950" t="s">
        <v>161</v>
      </c>
      <c r="B3950" t="s">
        <v>199</v>
      </c>
      <c r="C3950" t="s">
        <v>180</v>
      </c>
      <c r="D3950">
        <v>978</v>
      </c>
      <c r="E3950" t="s">
        <v>98</v>
      </c>
      <c r="F3950" s="26">
        <v>304.5</v>
      </c>
      <c r="G3950" t="str">
        <f>VLOOKUP(мпф1[[#This Row],[артикул]],[1]!Таблица213[[code]:[упаковка]],4,FALSE)</f>
        <v>ОХЛ</v>
      </c>
      <c r="H3950" t="str">
        <f>VLOOKUP(мпф1[[#This Row],[артикул]],[1]!Таблица213[[code]:[упаковка]],5,FALSE)</f>
        <v>тушка</v>
      </c>
      <c r="I3950" s="7">
        <v>715.98214285714278</v>
      </c>
      <c r="J3950" s="15">
        <f>мпф1[[#This Row],[цена]]*мпф1[[#This Row],[объем]]</f>
        <v>218016.56249999997</v>
      </c>
      <c r="K3950" s="15"/>
      <c r="L3950" t="s">
        <v>187</v>
      </c>
    </row>
    <row r="3951" spans="1:12" x14ac:dyDescent="0.35">
      <c r="A3951" t="s">
        <v>161</v>
      </c>
      <c r="B3951" t="s">
        <v>199</v>
      </c>
      <c r="C3951" t="s">
        <v>180</v>
      </c>
      <c r="D3951">
        <v>982</v>
      </c>
      <c r="E3951" t="s">
        <v>100</v>
      </c>
      <c r="F3951" s="26">
        <v>500</v>
      </c>
      <c r="G3951" t="str">
        <f>VLOOKUP(мпф1[[#This Row],[артикул]],[1]!Таблица213[[code]:[упаковка]],4,FALSE)</f>
        <v>ОХЛ</v>
      </c>
      <c r="H3951" t="str">
        <f>VLOOKUP(мпф1[[#This Row],[артикул]],[1]!Таблица213[[code]:[упаковка]],5,FALSE)</f>
        <v>филе</v>
      </c>
      <c r="I3951" s="7">
        <v>1051.875</v>
      </c>
      <c r="J3951" s="15">
        <f>мпф1[[#This Row],[цена]]*мпф1[[#This Row],[объем]]</f>
        <v>525937.5</v>
      </c>
      <c r="K3951" s="15"/>
      <c r="L3951" t="s">
        <v>187</v>
      </c>
    </row>
    <row r="3952" spans="1:12" x14ac:dyDescent="0.35">
      <c r="A3952" t="s">
        <v>161</v>
      </c>
      <c r="B3952" t="s">
        <v>220</v>
      </c>
      <c r="C3952" t="s">
        <v>180</v>
      </c>
      <c r="D3952">
        <v>978</v>
      </c>
      <c r="E3952" t="s">
        <v>98</v>
      </c>
      <c r="F3952" s="26">
        <v>12006</v>
      </c>
      <c r="G3952" t="str">
        <f>VLOOKUP(мпф1[[#This Row],[артикул]],[1]!Таблица213[[code]:[упаковка]],4,FALSE)</f>
        <v>ОХЛ</v>
      </c>
      <c r="H3952" t="str">
        <f>VLOOKUP(мпф1[[#This Row],[артикул]],[1]!Таблица213[[code]:[упаковка]],5,FALSE)</f>
        <v>тушка</v>
      </c>
      <c r="I3952" s="7">
        <v>715.98214285714278</v>
      </c>
      <c r="J3952" s="15">
        <f>мпф1[[#This Row],[цена]]*мпф1[[#This Row],[объем]]</f>
        <v>8596081.6071428563</v>
      </c>
      <c r="K3952" s="15"/>
      <c r="L3952" t="s">
        <v>187</v>
      </c>
    </row>
    <row r="3953" spans="1:12" x14ac:dyDescent="0.35">
      <c r="A3953" t="s">
        <v>161</v>
      </c>
      <c r="B3953" t="s">
        <v>220</v>
      </c>
      <c r="C3953" t="s">
        <v>180</v>
      </c>
      <c r="D3953">
        <v>982</v>
      </c>
      <c r="E3953" t="s">
        <v>100</v>
      </c>
      <c r="F3953" s="26">
        <v>1200</v>
      </c>
      <c r="G3953" t="str">
        <f>VLOOKUP(мпф1[[#This Row],[артикул]],[1]!Таблица213[[code]:[упаковка]],4,FALSE)</f>
        <v>ОХЛ</v>
      </c>
      <c r="H3953" t="str">
        <f>VLOOKUP(мпф1[[#This Row],[артикул]],[1]!Таблица213[[code]:[упаковка]],5,FALSE)</f>
        <v>филе</v>
      </c>
      <c r="I3953" s="7">
        <v>1051.875</v>
      </c>
      <c r="J3953" s="15">
        <f>мпф1[[#This Row],[цена]]*мпф1[[#This Row],[объем]]</f>
        <v>1262250</v>
      </c>
      <c r="K3953" s="15"/>
      <c r="L3953" t="s">
        <v>187</v>
      </c>
    </row>
    <row r="3954" spans="1:12" x14ac:dyDescent="0.35">
      <c r="A3954" t="s">
        <v>161</v>
      </c>
      <c r="B3954" t="s">
        <v>224</v>
      </c>
      <c r="C3954" t="s">
        <v>180</v>
      </c>
      <c r="D3954">
        <v>978</v>
      </c>
      <c r="E3954" t="s">
        <v>98</v>
      </c>
      <c r="F3954" s="26">
        <v>18995</v>
      </c>
      <c r="G3954" t="str">
        <f>VLOOKUP(мпф1[[#This Row],[артикул]],[1]!Таблица213[[code]:[упаковка]],4,FALSE)</f>
        <v>ОХЛ</v>
      </c>
      <c r="H3954" t="str">
        <f>VLOOKUP(мпф1[[#This Row],[артикул]],[1]!Таблица213[[code]:[упаковка]],5,FALSE)</f>
        <v>тушка</v>
      </c>
      <c r="I3954" s="7">
        <v>715.98214285714278</v>
      </c>
      <c r="J3954" s="15">
        <f>мпф1[[#This Row],[цена]]*мпф1[[#This Row],[объем]]</f>
        <v>13600080.803571427</v>
      </c>
      <c r="K3954" s="15"/>
      <c r="L3954" t="s">
        <v>187</v>
      </c>
    </row>
    <row r="3955" spans="1:12" x14ac:dyDescent="0.35">
      <c r="A3955" t="s">
        <v>161</v>
      </c>
      <c r="B3955" t="s">
        <v>195</v>
      </c>
      <c r="C3955" t="s">
        <v>180</v>
      </c>
      <c r="D3955">
        <v>978</v>
      </c>
      <c r="E3955" t="s">
        <v>98</v>
      </c>
      <c r="F3955" s="26">
        <v>18995</v>
      </c>
      <c r="G3955" t="str">
        <f>VLOOKUP(мпф1[[#This Row],[артикул]],[1]!Таблица213[[code]:[упаковка]],4,FALSE)</f>
        <v>ОХЛ</v>
      </c>
      <c r="H3955" t="str">
        <f>VLOOKUP(мпф1[[#This Row],[артикул]],[1]!Таблица213[[code]:[упаковка]],5,FALSE)</f>
        <v>тушка</v>
      </c>
      <c r="I3955" s="7">
        <v>715.98214285714278</v>
      </c>
      <c r="J3955" s="15">
        <f>мпф1[[#This Row],[цена]]*мпф1[[#This Row],[объем]]</f>
        <v>13600080.803571427</v>
      </c>
      <c r="K3955" s="15"/>
      <c r="L3955" t="s">
        <v>187</v>
      </c>
    </row>
    <row r="3956" spans="1:12" x14ac:dyDescent="0.35">
      <c r="A3956" t="s">
        <v>161</v>
      </c>
      <c r="B3956" t="s">
        <v>210</v>
      </c>
      <c r="C3956" t="s">
        <v>210</v>
      </c>
      <c r="D3956">
        <v>982</v>
      </c>
      <c r="E3956" t="s">
        <v>100</v>
      </c>
      <c r="F3956" s="26">
        <v>4000</v>
      </c>
      <c r="G3956" t="str">
        <f>VLOOKUP(мпф1[[#This Row],[артикул]],[1]!Таблица213[[code]:[упаковка]],4,FALSE)</f>
        <v>ОХЛ</v>
      </c>
      <c r="H3956" t="str">
        <f>VLOOKUP(мпф1[[#This Row],[артикул]],[1]!Таблица213[[code]:[упаковка]],5,FALSE)</f>
        <v>филе</v>
      </c>
      <c r="I3956" s="7">
        <v>1051.875</v>
      </c>
      <c r="J3956" s="15">
        <f>мпф1[[#This Row],[цена]]*мпф1[[#This Row],[объем]]</f>
        <v>4207500</v>
      </c>
      <c r="K3956" s="15"/>
      <c r="L3956" t="s">
        <v>187</v>
      </c>
    </row>
    <row r="3957" spans="1:12" x14ac:dyDescent="0.35">
      <c r="A3957" t="s">
        <v>161</v>
      </c>
      <c r="B3957" t="s">
        <v>210</v>
      </c>
      <c r="C3957" t="s">
        <v>210</v>
      </c>
      <c r="D3957">
        <v>984</v>
      </c>
      <c r="E3957" t="s">
        <v>101</v>
      </c>
      <c r="F3957" s="26">
        <v>4000.3999999999996</v>
      </c>
      <c r="G3957" t="str">
        <f>VLOOKUP(мпф1[[#This Row],[артикул]],[1]!Таблица213[[code]:[упаковка]],4,FALSE)</f>
        <v>ОХЛ</v>
      </c>
      <c r="H3957" t="str">
        <f>VLOOKUP(мпф1[[#This Row],[артикул]],[1]!Таблица213[[code]:[упаковка]],5,FALSE)</f>
        <v>четвертина</v>
      </c>
      <c r="I3957" s="7">
        <v>676.20535714285711</v>
      </c>
      <c r="J3957" s="15">
        <f>мпф1[[#This Row],[цена]]*мпф1[[#This Row],[объем]]</f>
        <v>2705091.9107142854</v>
      </c>
      <c r="K3957" s="15"/>
      <c r="L3957" t="s">
        <v>187</v>
      </c>
    </row>
    <row r="3958" spans="1:12" x14ac:dyDescent="0.35">
      <c r="A3958" t="s">
        <v>161</v>
      </c>
      <c r="B3958" t="s">
        <v>190</v>
      </c>
      <c r="C3958" t="s">
        <v>25</v>
      </c>
      <c r="D3958">
        <v>29</v>
      </c>
      <c r="E3958" t="s">
        <v>79</v>
      </c>
      <c r="F3958" s="26">
        <v>684.40000000000009</v>
      </c>
      <c r="G3958" t="str">
        <f>VLOOKUP(мпф1[[#This Row],[артикул]],[1]!Таблица213[[code]:[упаковка]],4,FALSE)</f>
        <v>ОХЛ</v>
      </c>
      <c r="H3958" t="str">
        <f>VLOOKUP(мпф1[[#This Row],[артикул]],[1]!Таблица213[[code]:[упаковка]],5,FALSE)</f>
        <v>табак</v>
      </c>
      <c r="I3958" s="7">
        <v>747.80357142857133</v>
      </c>
      <c r="J3958" s="15">
        <f>мпф1[[#This Row],[цена]]*мпф1[[#This Row],[объем]]</f>
        <v>511796.76428571431</v>
      </c>
      <c r="K3958" s="15"/>
      <c r="L3958" t="s">
        <v>187</v>
      </c>
    </row>
    <row r="3959" spans="1:12" x14ac:dyDescent="0.35">
      <c r="A3959" t="s">
        <v>161</v>
      </c>
      <c r="B3959" t="s">
        <v>190</v>
      </c>
      <c r="C3959" t="s">
        <v>25</v>
      </c>
      <c r="D3959">
        <v>30</v>
      </c>
      <c r="E3959" t="s">
        <v>80</v>
      </c>
      <c r="F3959" s="26">
        <v>1380.6000000000001</v>
      </c>
      <c r="G3959" t="str">
        <f>VLOOKUP(мпф1[[#This Row],[артикул]],[1]!Таблица213[[code]:[упаковка]],4,FALSE)</f>
        <v>ОХЛ</v>
      </c>
      <c r="H3959" t="str">
        <f>VLOOKUP(мпф1[[#This Row],[артикул]],[1]!Таблица213[[code]:[упаковка]],5,FALSE)</f>
        <v>рагу</v>
      </c>
      <c r="I3959" s="7">
        <v>739.28249999999991</v>
      </c>
      <c r="J3959" s="15">
        <f>мпф1[[#This Row],[цена]]*мпф1[[#This Row],[объем]]</f>
        <v>1020653.4195</v>
      </c>
      <c r="K3959" s="15"/>
      <c r="L3959" t="s">
        <v>187</v>
      </c>
    </row>
    <row r="3960" spans="1:12" x14ac:dyDescent="0.35">
      <c r="A3960" t="s">
        <v>161</v>
      </c>
      <c r="B3960" t="s">
        <v>190</v>
      </c>
      <c r="C3960" t="s">
        <v>25</v>
      </c>
      <c r="D3960">
        <v>204</v>
      </c>
      <c r="E3960" t="s">
        <v>84</v>
      </c>
      <c r="F3960" s="26">
        <v>2304.305772230889</v>
      </c>
      <c r="G3960" t="str">
        <f>VLOOKUP(мпф1[[#This Row],[артикул]],[1]!Таблица213[[code]:[упаковка]],4,FALSE)</f>
        <v>ОХЛ</v>
      </c>
      <c r="H3960" t="str">
        <f>VLOOKUP(мпф1[[#This Row],[артикул]],[1]!Таблица213[[code]:[упаковка]],5,FALSE)</f>
        <v>крыло</v>
      </c>
      <c r="I3960" s="7">
        <v>884.0434821428571</v>
      </c>
      <c r="J3960" s="15">
        <f>мпф1[[#This Row],[цена]]*мпф1[[#This Row],[объем]]</f>
        <v>2037106.4988048805</v>
      </c>
      <c r="K3960" s="15"/>
      <c r="L3960" t="s">
        <v>187</v>
      </c>
    </row>
    <row r="3961" spans="1:12" x14ac:dyDescent="0.35">
      <c r="A3961" t="s">
        <v>161</v>
      </c>
      <c r="B3961" t="s">
        <v>190</v>
      </c>
      <c r="C3961" t="s">
        <v>25</v>
      </c>
      <c r="D3961">
        <v>205</v>
      </c>
      <c r="E3961" t="s">
        <v>88</v>
      </c>
      <c r="F3961" s="26">
        <v>486.54545454545456</v>
      </c>
      <c r="G3961" t="str">
        <f>VLOOKUP(мпф1[[#This Row],[артикул]],[1]!Таблица213[[code]:[упаковка]],4,FALSE)</f>
        <v>ОХЛ</v>
      </c>
      <c r="H3961" t="str">
        <f>VLOOKUP(мпф1[[#This Row],[артикул]],[1]!Таблица213[[code]:[упаковка]],5,FALSE)</f>
        <v>рагу</v>
      </c>
      <c r="I3961" s="7">
        <v>635.49160714285711</v>
      </c>
      <c r="J3961" s="15">
        <f>мпф1[[#This Row],[цена]]*мпф1[[#This Row],[объем]]</f>
        <v>309195.55285714287</v>
      </c>
      <c r="K3961" s="15"/>
      <c r="L3961" t="s">
        <v>187</v>
      </c>
    </row>
    <row r="3962" spans="1:12" x14ac:dyDescent="0.35">
      <c r="A3962" t="s">
        <v>161</v>
      </c>
      <c r="B3962" t="s">
        <v>190</v>
      </c>
      <c r="C3962" t="s">
        <v>25</v>
      </c>
      <c r="D3962">
        <v>701</v>
      </c>
      <c r="E3962" t="s">
        <v>26</v>
      </c>
      <c r="F3962" s="26">
        <v>333</v>
      </c>
      <c r="G3962" t="str">
        <f>VLOOKUP(мпф1[[#This Row],[артикул]],[1]!Таблица213[[code]:[упаковка]],4,FALSE)</f>
        <v>ОХЛ</v>
      </c>
      <c r="H3962" t="str">
        <f>VLOOKUP(мпф1[[#This Row],[артикул]],[1]!Таблица213[[code]:[упаковка]],5,FALSE)</f>
        <v>тушка</v>
      </c>
      <c r="I3962" s="7">
        <v>827.59580357142841</v>
      </c>
      <c r="J3962" s="15">
        <f>мпф1[[#This Row],[цена]]*мпф1[[#This Row],[объем]]</f>
        <v>275589.40258928563</v>
      </c>
      <c r="K3962" s="15"/>
      <c r="L3962" t="s">
        <v>187</v>
      </c>
    </row>
    <row r="3963" spans="1:12" x14ac:dyDescent="0.35">
      <c r="A3963" t="s">
        <v>161</v>
      </c>
      <c r="B3963" t="s">
        <v>190</v>
      </c>
      <c r="C3963" t="s">
        <v>25</v>
      </c>
      <c r="D3963">
        <v>702</v>
      </c>
      <c r="E3963" t="s">
        <v>72</v>
      </c>
      <c r="F3963" s="26">
        <v>508.50000000000006</v>
      </c>
      <c r="G3963" t="str">
        <f>VLOOKUP(мпф1[[#This Row],[артикул]],[1]!Таблица213[[code]:[упаковка]],4,FALSE)</f>
        <v>ОХЛ</v>
      </c>
      <c r="H3963" t="str">
        <f>VLOOKUP(мпф1[[#This Row],[артикул]],[1]!Таблица213[[code]:[упаковка]],5,FALSE)</f>
        <v>тушка</v>
      </c>
      <c r="I3963" s="7">
        <v>811.20776785714281</v>
      </c>
      <c r="J3963" s="15">
        <f>мпф1[[#This Row],[цена]]*мпф1[[#This Row],[объем]]</f>
        <v>412499.14995535719</v>
      </c>
      <c r="K3963" s="15"/>
      <c r="L3963" t="s">
        <v>187</v>
      </c>
    </row>
    <row r="3964" spans="1:12" x14ac:dyDescent="0.35">
      <c r="A3964" t="s">
        <v>161</v>
      </c>
      <c r="B3964" t="s">
        <v>190</v>
      </c>
      <c r="C3964" t="s">
        <v>25</v>
      </c>
      <c r="D3964">
        <v>710</v>
      </c>
      <c r="E3964" t="s">
        <v>28</v>
      </c>
      <c r="F3964" s="26">
        <v>590.49</v>
      </c>
      <c r="G3964" t="str">
        <f>VLOOKUP(мпф1[[#This Row],[артикул]],[1]!Таблица213[[code]:[упаковка]],4,FALSE)</f>
        <v>ОХЛ</v>
      </c>
      <c r="H3964" t="str">
        <f>VLOOKUP(мпф1[[#This Row],[артикул]],[1]!Таблица213[[code]:[упаковка]],5,FALSE)</f>
        <v>бедро</v>
      </c>
      <c r="I3964" s="7">
        <v>884.0434821428571</v>
      </c>
      <c r="J3964" s="15">
        <f>мпф1[[#This Row],[цена]]*мпф1[[#This Row],[объем]]</f>
        <v>522018.83577053569</v>
      </c>
      <c r="K3964" s="15"/>
      <c r="L3964" t="s">
        <v>187</v>
      </c>
    </row>
    <row r="3965" spans="1:12" x14ac:dyDescent="0.35">
      <c r="A3965" t="s">
        <v>161</v>
      </c>
      <c r="B3965" t="s">
        <v>190</v>
      </c>
      <c r="C3965" t="s">
        <v>25</v>
      </c>
      <c r="D3965">
        <v>711</v>
      </c>
      <c r="E3965" t="s">
        <v>73</v>
      </c>
      <c r="F3965" s="26">
        <v>3348.48</v>
      </c>
      <c r="G3965" t="str">
        <f>VLOOKUP(мпф1[[#This Row],[артикул]],[1]!Таблица213[[code]:[упаковка]],4,FALSE)</f>
        <v>ОХЛ</v>
      </c>
      <c r="H3965" t="str">
        <f>VLOOKUP(мпф1[[#This Row],[артикул]],[1]!Таблица213[[code]:[упаковка]],5,FALSE)</f>
        <v>бедро</v>
      </c>
      <c r="I3965" s="7">
        <v>867.65544642857139</v>
      </c>
      <c r="J3965" s="15">
        <f>мпф1[[#This Row],[цена]]*мпф1[[#This Row],[объем]]</f>
        <v>2905326.9092571428</v>
      </c>
      <c r="K3965" s="15"/>
      <c r="L3965" t="s">
        <v>187</v>
      </c>
    </row>
    <row r="3966" spans="1:12" x14ac:dyDescent="0.35">
      <c r="A3966" t="s">
        <v>161</v>
      </c>
      <c r="B3966" t="s">
        <v>190</v>
      </c>
      <c r="C3966" t="s">
        <v>25</v>
      </c>
      <c r="D3966">
        <v>712</v>
      </c>
      <c r="E3966" t="s">
        <v>30</v>
      </c>
      <c r="F3966" s="26">
        <v>550.71500000000003</v>
      </c>
      <c r="G3966" t="str">
        <f>VLOOKUP(мпф1[[#This Row],[артикул]],[1]!Таблица213[[code]:[упаковка]],4,FALSE)</f>
        <v>ОХЛ</v>
      </c>
      <c r="H3966" t="str">
        <f>VLOOKUP(мпф1[[#This Row],[артикул]],[1]!Таблица213[[code]:[упаковка]],5,FALSE)</f>
        <v>голень</v>
      </c>
      <c r="I3966" s="7">
        <v>915.90910714285712</v>
      </c>
      <c r="J3966" s="15">
        <f>мпф1[[#This Row],[цена]]*мпф1[[#This Row],[объем]]</f>
        <v>504404.88394017861</v>
      </c>
      <c r="K3966" s="15"/>
      <c r="L3966" t="s">
        <v>187</v>
      </c>
    </row>
    <row r="3967" spans="1:12" x14ac:dyDescent="0.35">
      <c r="A3967" t="s">
        <v>161</v>
      </c>
      <c r="B3967" t="s">
        <v>190</v>
      </c>
      <c r="C3967" t="s">
        <v>25</v>
      </c>
      <c r="D3967">
        <v>713</v>
      </c>
      <c r="E3967" t="s">
        <v>74</v>
      </c>
      <c r="F3967" s="26">
        <v>1531.64</v>
      </c>
      <c r="G3967" t="str">
        <f>VLOOKUP(мпф1[[#This Row],[артикул]],[1]!Таблица213[[code]:[упаковка]],4,FALSE)</f>
        <v>ОХЛ</v>
      </c>
      <c r="H3967" t="str">
        <f>VLOOKUP(мпф1[[#This Row],[артикул]],[1]!Таблица213[[code]:[упаковка]],5,FALSE)</f>
        <v>голень</v>
      </c>
      <c r="I3967" s="7">
        <v>899.88524999999993</v>
      </c>
      <c r="J3967" s="15">
        <f>мпф1[[#This Row],[цена]]*мпф1[[#This Row],[объем]]</f>
        <v>1378300.24431</v>
      </c>
      <c r="K3967" s="15"/>
      <c r="L3967" t="s">
        <v>187</v>
      </c>
    </row>
    <row r="3968" spans="1:12" x14ac:dyDescent="0.35">
      <c r="A3968" t="s">
        <v>161</v>
      </c>
      <c r="B3968" t="s">
        <v>190</v>
      </c>
      <c r="C3968" t="s">
        <v>25</v>
      </c>
      <c r="D3968">
        <v>714</v>
      </c>
      <c r="E3968" t="s">
        <v>32</v>
      </c>
      <c r="F3968" s="26">
        <v>543.72699999999998</v>
      </c>
      <c r="G3968" t="str">
        <f>VLOOKUP(мпф1[[#This Row],[артикул]],[1]!Таблица213[[code]:[упаковка]],4,FALSE)</f>
        <v>ОХЛ</v>
      </c>
      <c r="H3968" t="str">
        <f>VLOOKUP(мпф1[[#This Row],[артикул]],[1]!Таблица213[[code]:[упаковка]],5,FALSE)</f>
        <v>крыло</v>
      </c>
      <c r="I3968" s="7">
        <v>915.90910714285712</v>
      </c>
      <c r="J3968" s="15">
        <f>мпф1[[#This Row],[цена]]*мпф1[[#This Row],[объем]]</f>
        <v>498004.51109946426</v>
      </c>
      <c r="K3968" s="15"/>
      <c r="L3968" t="s">
        <v>187</v>
      </c>
    </row>
    <row r="3969" spans="1:12" x14ac:dyDescent="0.35">
      <c r="A3969" t="s">
        <v>161</v>
      </c>
      <c r="B3969" t="s">
        <v>190</v>
      </c>
      <c r="C3969" t="s">
        <v>25</v>
      </c>
      <c r="D3969">
        <v>715</v>
      </c>
      <c r="E3969" t="s">
        <v>75</v>
      </c>
      <c r="F3969" s="26">
        <v>1559.96</v>
      </c>
      <c r="G3969" t="str">
        <f>VLOOKUP(мпф1[[#This Row],[артикул]],[1]!Таблица213[[code]:[упаковка]],4,FALSE)</f>
        <v>ОХЛ</v>
      </c>
      <c r="H3969" t="str">
        <f>VLOOKUP(мпф1[[#This Row],[артикул]],[1]!Таблица213[[code]:[упаковка]],5,FALSE)</f>
        <v>крыло</v>
      </c>
      <c r="I3969" s="7">
        <v>899.88524999999993</v>
      </c>
      <c r="J3969" s="15">
        <f>мпф1[[#This Row],[цена]]*мпф1[[#This Row],[объем]]</f>
        <v>1403784.99459</v>
      </c>
      <c r="K3969" s="15"/>
      <c r="L3969" t="s">
        <v>187</v>
      </c>
    </row>
    <row r="3970" spans="1:12" x14ac:dyDescent="0.35">
      <c r="A3970" t="s">
        <v>161</v>
      </c>
      <c r="B3970" t="s">
        <v>190</v>
      </c>
      <c r="C3970" t="s">
        <v>25</v>
      </c>
      <c r="D3970">
        <v>716</v>
      </c>
      <c r="E3970" t="s">
        <v>34</v>
      </c>
      <c r="F3970" s="26">
        <v>26.099999999999998</v>
      </c>
      <c r="G3970" t="str">
        <f>VLOOKUP(мпф1[[#This Row],[артикул]],[1]!Таблица213[[code]:[упаковка]],4,FALSE)</f>
        <v>ОХЛ</v>
      </c>
      <c r="H3970" t="str">
        <f>VLOOKUP(мпф1[[#This Row],[артикул]],[1]!Таблица213[[code]:[упаковка]],5,FALSE)</f>
        <v>четвертина</v>
      </c>
      <c r="I3970" s="7">
        <v>835.5847500000001</v>
      </c>
      <c r="J3970" s="15">
        <f>мпф1[[#This Row],[цена]]*мпф1[[#This Row],[объем]]</f>
        <v>21808.761975000001</v>
      </c>
      <c r="K3970" s="15"/>
      <c r="L3970" t="s">
        <v>187</v>
      </c>
    </row>
    <row r="3971" spans="1:12" x14ac:dyDescent="0.35">
      <c r="A3971" t="s">
        <v>161</v>
      </c>
      <c r="B3971" t="s">
        <v>190</v>
      </c>
      <c r="C3971" t="s">
        <v>25</v>
      </c>
      <c r="D3971">
        <v>717</v>
      </c>
      <c r="E3971" t="s">
        <v>76</v>
      </c>
      <c r="F3971" s="26">
        <v>957.6</v>
      </c>
      <c r="G3971" t="str">
        <f>VLOOKUP(мпф1[[#This Row],[артикул]],[1]!Таблица213[[code]:[упаковка]],4,FALSE)</f>
        <v>ОХЛ</v>
      </c>
      <c r="H3971" t="str">
        <f>VLOOKUP(мпф1[[#This Row],[артикул]],[1]!Таблица213[[code]:[упаковка]],5,FALSE)</f>
        <v>четвертина</v>
      </c>
      <c r="I3971" s="7">
        <v>819.40178571428567</v>
      </c>
      <c r="J3971" s="15">
        <f>мпф1[[#This Row],[цена]]*мпф1[[#This Row],[объем]]</f>
        <v>784659.15</v>
      </c>
      <c r="K3971" s="15"/>
      <c r="L3971" t="s">
        <v>187</v>
      </c>
    </row>
    <row r="3972" spans="1:12" x14ac:dyDescent="0.35">
      <c r="A3972" t="s">
        <v>161</v>
      </c>
      <c r="B3972" t="s">
        <v>190</v>
      </c>
      <c r="C3972" t="s">
        <v>25</v>
      </c>
      <c r="D3972">
        <v>718</v>
      </c>
      <c r="E3972" t="s">
        <v>36</v>
      </c>
      <c r="F3972" s="26">
        <v>562.64</v>
      </c>
      <c r="G3972" t="str">
        <f>VLOOKUP(мпф1[[#This Row],[артикул]],[1]!Таблица213[[code]:[упаковка]],4,FALSE)</f>
        <v>ОХЛ</v>
      </c>
      <c r="H3972" t="str">
        <f>VLOOKUP(мпф1[[#This Row],[артикул]],[1]!Таблица213[[code]:[упаковка]],5,FALSE)</f>
        <v>филе</v>
      </c>
      <c r="I3972" s="7">
        <v>1157.1774107142855</v>
      </c>
      <c r="J3972" s="15">
        <f>мпф1[[#This Row],[цена]]*мпф1[[#This Row],[объем]]</f>
        <v>651074.29836428561</v>
      </c>
      <c r="K3972" s="15"/>
      <c r="L3972" t="s">
        <v>187</v>
      </c>
    </row>
    <row r="3973" spans="1:12" x14ac:dyDescent="0.35">
      <c r="A3973" t="s">
        <v>161</v>
      </c>
      <c r="B3973" t="s">
        <v>190</v>
      </c>
      <c r="C3973" t="s">
        <v>25</v>
      </c>
      <c r="D3973">
        <v>719</v>
      </c>
      <c r="E3973" t="s">
        <v>77</v>
      </c>
      <c r="F3973" s="26">
        <v>3388.5</v>
      </c>
      <c r="G3973" t="str">
        <f>VLOOKUP(мпф1[[#This Row],[артикул]],[1]!Таблица213[[code]:[упаковка]],4,FALSE)</f>
        <v>ОХЛ</v>
      </c>
      <c r="H3973" t="str">
        <f>VLOOKUP(мпф1[[#This Row],[артикул]],[1]!Таблица213[[code]:[упаковка]],5,FALSE)</f>
        <v>филе</v>
      </c>
      <c r="I3973" s="7">
        <v>1140.7893750000001</v>
      </c>
      <c r="J3973" s="15">
        <f>мпф1[[#This Row],[цена]]*мпф1[[#This Row],[объем]]</f>
        <v>3865564.7971875002</v>
      </c>
      <c r="K3973" s="15"/>
      <c r="L3973" t="s">
        <v>187</v>
      </c>
    </row>
    <row r="3974" spans="1:12" x14ac:dyDescent="0.35">
      <c r="A3974" t="s">
        <v>161</v>
      </c>
      <c r="B3974" t="s">
        <v>190</v>
      </c>
      <c r="C3974" t="s">
        <v>25</v>
      </c>
      <c r="D3974">
        <v>725</v>
      </c>
      <c r="E3974" t="s">
        <v>78</v>
      </c>
      <c r="F3974" s="26">
        <v>772.29300000000001</v>
      </c>
      <c r="G3974" t="str">
        <f>VLOOKUP(мпф1[[#This Row],[артикул]],[1]!Таблица213[[code]:[упаковка]],4,FALSE)</f>
        <v>ОХЛ</v>
      </c>
      <c r="H3974" t="str">
        <f>VLOOKUP(мпф1[[#This Row],[артикул]],[1]!Таблица213[[code]:[упаковка]],5,FALSE)</f>
        <v>грудка</v>
      </c>
      <c r="I3974" s="7">
        <v>884.0434821428571</v>
      </c>
      <c r="J3974" s="15">
        <f>мпф1[[#This Row],[цена]]*мпф1[[#This Row],[объем]]</f>
        <v>682740.59295455355</v>
      </c>
      <c r="K3974" s="15"/>
      <c r="L3974" t="s">
        <v>187</v>
      </c>
    </row>
    <row r="3975" spans="1:12" x14ac:dyDescent="0.35">
      <c r="A3975" t="s">
        <v>161</v>
      </c>
      <c r="B3975" t="s">
        <v>190</v>
      </c>
      <c r="C3975" t="s">
        <v>25</v>
      </c>
      <c r="D3975">
        <v>727</v>
      </c>
      <c r="E3975" t="s">
        <v>38</v>
      </c>
      <c r="F3975" s="26">
        <v>223.34399999999999</v>
      </c>
      <c r="G3975" t="str">
        <f>VLOOKUP(мпф1[[#This Row],[артикул]],[1]!Таблица213[[code]:[упаковка]],4,FALSE)</f>
        <v>ОХЛ</v>
      </c>
      <c r="H3975" t="str">
        <f>VLOOKUP(мпф1[[#This Row],[артикул]],[1]!Таблица213[[code]:[упаковка]],5,FALSE)</f>
        <v>грудка</v>
      </c>
      <c r="I3975" s="7">
        <v>899.79420535714269</v>
      </c>
      <c r="J3975" s="15">
        <f>мпф1[[#This Row],[цена]]*мпф1[[#This Row],[объем]]</f>
        <v>200963.63700128568</v>
      </c>
      <c r="K3975" s="15"/>
      <c r="L3975" t="s">
        <v>187</v>
      </c>
    </row>
    <row r="3976" spans="1:12" x14ac:dyDescent="0.35">
      <c r="A3976" t="s">
        <v>161</v>
      </c>
      <c r="B3976" t="s">
        <v>190</v>
      </c>
      <c r="C3976" t="s">
        <v>25</v>
      </c>
      <c r="D3976">
        <v>730</v>
      </c>
      <c r="E3976" t="s">
        <v>45</v>
      </c>
      <c r="F3976" s="26">
        <v>232.40000000000003</v>
      </c>
      <c r="G3976" t="str">
        <f>VLOOKUP(мпф1[[#This Row],[артикул]],[1]!Таблица213[[code]:[упаковка]],4,FALSE)</f>
        <v>ОХЛ</v>
      </c>
      <c r="H3976" t="str">
        <f>VLOOKUP(мпф1[[#This Row],[артикул]],[1]!Таблица213[[code]:[упаковка]],5,FALSE)</f>
        <v>желудки</v>
      </c>
      <c r="I3976" s="7">
        <v>570.84991071428567</v>
      </c>
      <c r="J3976" s="15">
        <f>мпф1[[#This Row],[цена]]*мпф1[[#This Row],[объем]]</f>
        <v>132665.51925000001</v>
      </c>
      <c r="K3976" s="15"/>
      <c r="L3976" t="s">
        <v>187</v>
      </c>
    </row>
    <row r="3977" spans="1:12" x14ac:dyDescent="0.35">
      <c r="A3977" t="s">
        <v>161</v>
      </c>
      <c r="B3977" t="s">
        <v>190</v>
      </c>
      <c r="C3977" t="s">
        <v>25</v>
      </c>
      <c r="D3977">
        <v>731</v>
      </c>
      <c r="E3977" t="s">
        <v>81</v>
      </c>
      <c r="F3977" s="26">
        <v>1018.0561623195746</v>
      </c>
      <c r="G3977" t="str">
        <f>VLOOKUP(мпф1[[#This Row],[артикул]],[1]!Таблица213[[code]:[упаковка]],4,FALSE)</f>
        <v>ОХЛ</v>
      </c>
      <c r="H3977" t="str">
        <f>VLOOKUP(мпф1[[#This Row],[артикул]],[1]!Таблица213[[code]:[упаковка]],5,FALSE)</f>
        <v>желудки</v>
      </c>
      <c r="I3977" s="7">
        <v>554.21605446428566</v>
      </c>
      <c r="J3977" s="15">
        <f>мпф1[[#This Row],[цена]]*мпф1[[#This Row],[объем]]</f>
        <v>564223.069503807</v>
      </c>
      <c r="K3977" s="15"/>
      <c r="L3977" t="s">
        <v>187</v>
      </c>
    </row>
    <row r="3978" spans="1:12" x14ac:dyDescent="0.35">
      <c r="A3978" t="s">
        <v>161</v>
      </c>
      <c r="B3978" t="s">
        <v>190</v>
      </c>
      <c r="C3978" t="s">
        <v>25</v>
      </c>
      <c r="D3978">
        <v>732</v>
      </c>
      <c r="E3978" t="s">
        <v>47</v>
      </c>
      <c r="F3978" s="26">
        <v>241.79999999999998</v>
      </c>
      <c r="G3978" t="str">
        <f>VLOOKUP(мпф1[[#This Row],[артикул]],[1]!Таблица213[[code]:[упаковка]],4,FALSE)</f>
        <v>ОХЛ</v>
      </c>
      <c r="H3978" t="str">
        <f>VLOOKUP(мпф1[[#This Row],[артикул]],[1]!Таблица213[[code]:[упаковка]],5,FALSE)</f>
        <v>печень</v>
      </c>
      <c r="I3978" s="7">
        <v>538.07383928571426</v>
      </c>
      <c r="J3978" s="15">
        <f>мпф1[[#This Row],[цена]]*мпф1[[#This Row],[объем]]</f>
        <v>130106.2543392857</v>
      </c>
      <c r="K3978" s="15"/>
      <c r="L3978" t="s">
        <v>187</v>
      </c>
    </row>
    <row r="3979" spans="1:12" x14ac:dyDescent="0.35">
      <c r="A3979" t="s">
        <v>161</v>
      </c>
      <c r="B3979" t="s">
        <v>190</v>
      </c>
      <c r="C3979" t="s">
        <v>25</v>
      </c>
      <c r="D3979">
        <v>733</v>
      </c>
      <c r="E3979" t="s">
        <v>82</v>
      </c>
      <c r="F3979" s="26">
        <v>1058.3999999999999</v>
      </c>
      <c r="G3979" t="str">
        <f>VLOOKUP(мпф1[[#This Row],[артикул]],[1]!Таблица213[[code]:[упаковка]],4,FALSE)</f>
        <v>ОХЛ</v>
      </c>
      <c r="H3979" t="str">
        <f>VLOOKUP(мпф1[[#This Row],[артикул]],[1]!Таблица213[[code]:[упаковка]],5,FALSE)</f>
        <v>печень</v>
      </c>
      <c r="I3979" s="7">
        <v>522.04998214285706</v>
      </c>
      <c r="J3979" s="15">
        <f>мпф1[[#This Row],[цена]]*мпф1[[#This Row],[объем]]</f>
        <v>552537.70109999983</v>
      </c>
      <c r="K3979" s="15"/>
      <c r="L3979" t="s">
        <v>187</v>
      </c>
    </row>
    <row r="3980" spans="1:12" x14ac:dyDescent="0.35">
      <c r="A3980" t="s">
        <v>161</v>
      </c>
      <c r="B3980" t="s">
        <v>190</v>
      </c>
      <c r="C3980" t="s">
        <v>25</v>
      </c>
      <c r="D3980">
        <v>734</v>
      </c>
      <c r="E3980" t="s">
        <v>49</v>
      </c>
      <c r="F3980" s="26">
        <v>178.70599999999999</v>
      </c>
      <c r="G3980" t="str">
        <f>VLOOKUP(мпф1[[#This Row],[артикул]],[1]!Таблица213[[code]:[упаковка]],4,FALSE)</f>
        <v>ОХЛ</v>
      </c>
      <c r="H3980" t="str">
        <f>VLOOKUP(мпф1[[#This Row],[артикул]],[1]!Таблица213[[code]:[упаковка]],5,FALSE)</f>
        <v>сердце</v>
      </c>
      <c r="I3980" s="7">
        <v>915.90910714285712</v>
      </c>
      <c r="J3980" s="15">
        <f>мпф1[[#This Row],[цена]]*мпф1[[#This Row],[объем]]</f>
        <v>163678.4529010714</v>
      </c>
      <c r="K3980" s="15"/>
      <c r="L3980" t="s">
        <v>187</v>
      </c>
    </row>
    <row r="3981" spans="1:12" x14ac:dyDescent="0.35">
      <c r="A3981" t="s">
        <v>161</v>
      </c>
      <c r="B3981" t="s">
        <v>190</v>
      </c>
      <c r="C3981" t="s">
        <v>25</v>
      </c>
      <c r="D3981">
        <v>735</v>
      </c>
      <c r="E3981" t="s">
        <v>83</v>
      </c>
      <c r="F3981" s="26">
        <v>483.6</v>
      </c>
      <c r="G3981" t="str">
        <f>VLOOKUP(мпф1[[#This Row],[артикул]],[1]!Таблица213[[code]:[упаковка]],4,FALSE)</f>
        <v>ОХЛ</v>
      </c>
      <c r="H3981" t="str">
        <f>VLOOKUP(мпф1[[#This Row],[артикул]],[1]!Таблица213[[code]:[упаковка]],5,FALSE)</f>
        <v>сердце</v>
      </c>
      <c r="I3981" s="7">
        <v>899.88524999999993</v>
      </c>
      <c r="J3981" s="15">
        <f>мпф1[[#This Row],[цена]]*мпф1[[#This Row],[объем]]</f>
        <v>435184.50689999998</v>
      </c>
      <c r="K3981" s="15"/>
      <c r="L3981" t="s">
        <v>187</v>
      </c>
    </row>
    <row r="3982" spans="1:12" x14ac:dyDescent="0.35">
      <c r="A3982" t="s">
        <v>161</v>
      </c>
      <c r="B3982" t="s">
        <v>190</v>
      </c>
      <c r="C3982" t="s">
        <v>25</v>
      </c>
      <c r="D3982">
        <v>744</v>
      </c>
      <c r="E3982" t="s">
        <v>92</v>
      </c>
      <c r="F3982" s="26">
        <v>2797.2</v>
      </c>
      <c r="G3982" t="str">
        <f>VLOOKUP(мпф1[[#This Row],[артикул]],[1]!Таблица213[[code]:[упаковка]],4,FALSE)</f>
        <v>ОХЛ</v>
      </c>
      <c r="H3982" t="str">
        <f>VLOOKUP(мпф1[[#This Row],[артикул]],[1]!Таблица213[[code]:[упаковка]],5,FALSE)</f>
        <v>шея</v>
      </c>
      <c r="I3982" s="7">
        <v>297.71598214285711</v>
      </c>
      <c r="J3982" s="15">
        <f>мпф1[[#This Row],[цена]]*мпф1[[#This Row],[объем]]</f>
        <v>832771.14524999983</v>
      </c>
      <c r="K3982" s="15"/>
      <c r="L3982" t="s">
        <v>187</v>
      </c>
    </row>
    <row r="3983" spans="1:12" x14ac:dyDescent="0.35">
      <c r="A3983" t="s">
        <v>161</v>
      </c>
      <c r="B3983" t="s">
        <v>190</v>
      </c>
      <c r="C3983" t="s">
        <v>25</v>
      </c>
      <c r="D3983">
        <v>781</v>
      </c>
      <c r="E3983" t="s">
        <v>221</v>
      </c>
      <c r="F3983" s="26">
        <v>345.8</v>
      </c>
      <c r="G3983" t="str">
        <f>VLOOKUP(мпф1[[#This Row],[артикул]],[1]!Таблица213[[code]:[упаковка]],4,FALSE)</f>
        <v>ОХЛ</v>
      </c>
      <c r="H3983" t="str">
        <f>VLOOKUP(мпф1[[#This Row],[артикул]],[1]!Таблица213[[code]:[упаковка]],5,FALSE)</f>
        <v>спинка</v>
      </c>
      <c r="I3983" s="7">
        <v>386.02928571428566</v>
      </c>
      <c r="J3983" s="15">
        <f>мпф1[[#This Row],[цена]]*мпф1[[#This Row],[объем]]</f>
        <v>133488.927</v>
      </c>
      <c r="K3983" s="15"/>
      <c r="L3983" t="s">
        <v>187</v>
      </c>
    </row>
    <row r="3984" spans="1:12" x14ac:dyDescent="0.35">
      <c r="A3984" t="s">
        <v>161</v>
      </c>
      <c r="B3984" t="s">
        <v>190</v>
      </c>
      <c r="C3984" t="s">
        <v>25</v>
      </c>
      <c r="D3984">
        <v>941</v>
      </c>
      <c r="E3984" t="s">
        <v>51</v>
      </c>
      <c r="F3984" s="26">
        <v>82.564102564102569</v>
      </c>
      <c r="G3984" t="str">
        <f>VLOOKUP(мпф1[[#This Row],[артикул]],[1]!Таблица213[[code]:[упаковка]],4,FALSE)</f>
        <v>ОХЛ</v>
      </c>
      <c r="H3984" t="str">
        <f>VLOOKUP(мпф1[[#This Row],[артикул]],[1]!Таблица213[[code]:[упаковка]],5,FALSE)</f>
        <v>бедро</v>
      </c>
      <c r="I3984" s="7">
        <v>937.73291925465844</v>
      </c>
      <c r="J3984" s="15">
        <f>мпф1[[#This Row],[цена]]*мпф1[[#This Row],[объем]]</f>
        <v>77423.076923076937</v>
      </c>
      <c r="K3984" s="15"/>
      <c r="L3984" t="s">
        <v>187</v>
      </c>
    </row>
    <row r="3985" spans="1:12" x14ac:dyDescent="0.35">
      <c r="A3985" t="s">
        <v>161</v>
      </c>
      <c r="B3985" t="s">
        <v>190</v>
      </c>
      <c r="C3985" t="s">
        <v>25</v>
      </c>
      <c r="D3985">
        <v>952</v>
      </c>
      <c r="E3985" t="s">
        <v>86</v>
      </c>
      <c r="F3985" s="26">
        <v>967.19999999999993</v>
      </c>
      <c r="G3985" t="str">
        <f>VLOOKUP(мпф1[[#This Row],[артикул]],[1]!Таблица213[[code]:[упаковка]],4,FALSE)</f>
        <v>ОХЛ</v>
      </c>
      <c r="H3985" t="str">
        <f>VLOOKUP(мпф1[[#This Row],[артикул]],[1]!Таблица213[[code]:[упаковка]],5,FALSE)</f>
        <v>голень</v>
      </c>
      <c r="I3985" s="7">
        <v>930.02102678571418</v>
      </c>
      <c r="J3985" s="15">
        <f>мпф1[[#This Row],[цена]]*мпф1[[#This Row],[объем]]</f>
        <v>899516.33710714267</v>
      </c>
      <c r="K3985" s="15"/>
      <c r="L3985" t="s">
        <v>187</v>
      </c>
    </row>
    <row r="3986" spans="1:12" x14ac:dyDescent="0.35">
      <c r="A3986" t="s">
        <v>161</v>
      </c>
      <c r="B3986" t="s">
        <v>190</v>
      </c>
      <c r="C3986" t="s">
        <v>25</v>
      </c>
      <c r="D3986">
        <v>953</v>
      </c>
      <c r="E3986" t="s">
        <v>87</v>
      </c>
      <c r="F3986" s="26">
        <v>659.42492012779553</v>
      </c>
      <c r="G3986" t="str">
        <f>VLOOKUP(мпф1[[#This Row],[артикул]],[1]!Таблица213[[code]:[упаковка]],4,FALSE)</f>
        <v>ОХЛ</v>
      </c>
      <c r="H3986" t="str">
        <f>VLOOKUP(мпф1[[#This Row],[артикул]],[1]!Таблица213[[code]:[упаковка]],5,FALSE)</f>
        <v>бедро</v>
      </c>
      <c r="I3986" s="7">
        <v>953.23741071428572</v>
      </c>
      <c r="J3986" s="15">
        <f>мпф1[[#This Row],[цена]]*мпф1[[#This Row],[объем]]</f>
        <v>628588.50342309452</v>
      </c>
      <c r="K3986" s="15"/>
      <c r="L3986" t="s">
        <v>187</v>
      </c>
    </row>
    <row r="3987" spans="1:12" x14ac:dyDescent="0.35">
      <c r="A3987" t="s">
        <v>161</v>
      </c>
      <c r="B3987" t="s">
        <v>190</v>
      </c>
      <c r="C3987" t="s">
        <v>25</v>
      </c>
      <c r="D3987">
        <v>954</v>
      </c>
      <c r="E3987" t="s">
        <v>191</v>
      </c>
      <c r="F3987" s="26">
        <v>299.99999999999994</v>
      </c>
      <c r="G3987" t="str">
        <f>VLOOKUP(мпф1[[#This Row],[артикул]],[1]!Таблица213[[code]:[упаковка]],4,FALSE)</f>
        <v>ОХЛ</v>
      </c>
      <c r="H3987" t="str">
        <f>VLOOKUP(мпф1[[#This Row],[артикул]],[1]!Таблица213[[code]:[упаковка]],5,FALSE)</f>
        <v>филе</v>
      </c>
      <c r="I3987" s="7">
        <v>1133.5058035714285</v>
      </c>
      <c r="J3987" s="15">
        <f>мпф1[[#This Row],[цена]]*мпф1[[#This Row],[объем]]</f>
        <v>340051.74107142846</v>
      </c>
      <c r="K3987" s="15"/>
      <c r="L3987" t="s">
        <v>187</v>
      </c>
    </row>
    <row r="3988" spans="1:12" x14ac:dyDescent="0.35">
      <c r="A3988" t="s">
        <v>161</v>
      </c>
      <c r="B3988" t="s">
        <v>190</v>
      </c>
      <c r="C3988" t="s">
        <v>25</v>
      </c>
      <c r="D3988">
        <v>958</v>
      </c>
      <c r="E3988" t="s">
        <v>58</v>
      </c>
      <c r="F3988" s="26">
        <v>836.05875152998772</v>
      </c>
      <c r="G3988" t="str">
        <f>VLOOKUP(мпф1[[#This Row],[артикул]],[1]!Таблица213[[code]:[упаковка]],4,FALSE)</f>
        <v>ОХЛ</v>
      </c>
      <c r="H3988" t="str">
        <f>VLOOKUP(мпф1[[#This Row],[артикул]],[1]!Таблица213[[code]:[упаковка]],5,FALSE)</f>
        <v>табак</v>
      </c>
      <c r="I3988" s="7">
        <v>799.37196428571428</v>
      </c>
      <c r="J3988" s="15">
        <f>мпф1[[#This Row],[цена]]*мпф1[[#This Row],[объем]]</f>
        <v>668321.92646878818</v>
      </c>
      <c r="K3988" s="15"/>
      <c r="L3988" t="s">
        <v>187</v>
      </c>
    </row>
    <row r="3989" spans="1:12" x14ac:dyDescent="0.35">
      <c r="A3989" t="s">
        <v>161</v>
      </c>
      <c r="B3989" t="s">
        <v>190</v>
      </c>
      <c r="C3989" t="s">
        <v>25</v>
      </c>
      <c r="D3989">
        <v>959</v>
      </c>
      <c r="E3989" t="s">
        <v>85</v>
      </c>
      <c r="F3989" s="26">
        <v>105.71428571428571</v>
      </c>
      <c r="G3989" t="str">
        <f>VLOOKUP(мпф1[[#This Row],[артикул]],[1]!Таблица213[[code]:[упаковка]],4,FALSE)</f>
        <v>ОХЛ</v>
      </c>
      <c r="H3989" t="str">
        <f>VLOOKUP(мпф1[[#This Row],[артикул]],[1]!Таблица213[[code]:[упаковка]],5,FALSE)</f>
        <v>табак</v>
      </c>
      <c r="I3989" s="7">
        <v>722.43924107142857</v>
      </c>
      <c r="J3989" s="15">
        <f>мпф1[[#This Row],[цена]]*мпф1[[#This Row],[объем]]</f>
        <v>76372.148341836728</v>
      </c>
      <c r="K3989" s="15"/>
      <c r="L3989" t="s">
        <v>187</v>
      </c>
    </row>
    <row r="3990" spans="1:12" x14ac:dyDescent="0.35">
      <c r="A3990" t="s">
        <v>161</v>
      </c>
      <c r="B3990" t="s">
        <v>190</v>
      </c>
      <c r="C3990" t="s">
        <v>25</v>
      </c>
      <c r="D3990">
        <v>961</v>
      </c>
      <c r="E3990" t="s">
        <v>89</v>
      </c>
      <c r="F3990" s="26">
        <v>85.365853658536579</v>
      </c>
      <c r="G3990" t="str">
        <f>VLOOKUP(мпф1[[#This Row],[артикул]],[1]!Таблица213[[code]:[упаковка]],4,FALSE)</f>
        <v>ОХЛ</v>
      </c>
      <c r="H3990" t="str">
        <f>VLOOKUP(мпф1[[#This Row],[артикул]],[1]!Таблица213[[code]:[упаковка]],5,FALSE)</f>
        <v>табак</v>
      </c>
      <c r="I3990" s="7">
        <v>777.06602678571426</v>
      </c>
      <c r="J3990" s="15">
        <f>мпф1[[#This Row],[цена]]*мпф1[[#This Row],[объем]]</f>
        <v>66334.904725609755</v>
      </c>
      <c r="K3990" s="15"/>
      <c r="L3990" t="s">
        <v>187</v>
      </c>
    </row>
    <row r="3991" spans="1:12" x14ac:dyDescent="0.35">
      <c r="A3991" t="s">
        <v>161</v>
      </c>
      <c r="B3991" t="s">
        <v>190</v>
      </c>
      <c r="C3991" t="s">
        <v>25</v>
      </c>
      <c r="D3991">
        <v>1064</v>
      </c>
      <c r="E3991" t="s">
        <v>62</v>
      </c>
      <c r="F3991" s="26">
        <v>160</v>
      </c>
      <c r="G3991" t="str">
        <f>VLOOKUP(мпф1[[#This Row],[артикул]],[1]!Таблица213[[code]:[упаковка]],4,FALSE)</f>
        <v>ОХЛ</v>
      </c>
      <c r="H3991" t="str">
        <f>VLOOKUP(мпф1[[#This Row],[артикул]],[1]!Таблица213[[code]:[упаковка]],5,FALSE)</f>
        <v>бедро</v>
      </c>
      <c r="I3991" s="7">
        <v>884.0434821428571</v>
      </c>
      <c r="J3991" s="15">
        <f>мпф1[[#This Row],[цена]]*мпф1[[#This Row],[объем]]</f>
        <v>141446.95714285714</v>
      </c>
      <c r="K3991" s="15"/>
      <c r="L3991" t="s">
        <v>187</v>
      </c>
    </row>
    <row r="3992" spans="1:12" x14ac:dyDescent="0.35">
      <c r="A3992" t="s">
        <v>161</v>
      </c>
      <c r="B3992" t="s">
        <v>190</v>
      </c>
      <c r="C3992" t="s">
        <v>25</v>
      </c>
      <c r="D3992">
        <v>1065</v>
      </c>
      <c r="E3992" t="s">
        <v>64</v>
      </c>
      <c r="F3992" s="26">
        <v>75</v>
      </c>
      <c r="G3992" t="str">
        <f>VLOOKUP(мпф1[[#This Row],[артикул]],[1]!Таблица213[[code]:[упаковка]],4,FALSE)</f>
        <v>ОХЛ</v>
      </c>
      <c r="H3992" t="str">
        <f>VLOOKUP(мпф1[[#This Row],[артикул]],[1]!Таблица213[[code]:[упаковка]],5,FALSE)</f>
        <v>филе</v>
      </c>
      <c r="I3992" s="7">
        <v>1060.6700892857141</v>
      </c>
      <c r="J3992" s="15">
        <f>мпф1[[#This Row],[цена]]*мпф1[[#This Row],[объем]]</f>
        <v>79550.256696428551</v>
      </c>
      <c r="K3992" s="15"/>
      <c r="L3992" t="s">
        <v>187</v>
      </c>
    </row>
    <row r="3993" spans="1:12" x14ac:dyDescent="0.35">
      <c r="A3993" t="s">
        <v>161</v>
      </c>
      <c r="B3993" t="s">
        <v>190</v>
      </c>
      <c r="C3993" t="s">
        <v>25</v>
      </c>
      <c r="D3993">
        <v>1066</v>
      </c>
      <c r="E3993" t="s">
        <v>63</v>
      </c>
      <c r="F3993" s="26">
        <v>163.63636363636365</v>
      </c>
      <c r="G3993" t="str">
        <f>VLOOKUP(мпф1[[#This Row],[артикул]],[1]!Таблица213[[code]:[упаковка]],4,FALSE)</f>
        <v>ОХЛ</v>
      </c>
      <c r="H3993" t="str">
        <f>VLOOKUP(мпф1[[#This Row],[артикул]],[1]!Таблица213[[code]:[упаковка]],5,FALSE)</f>
        <v>бедро</v>
      </c>
      <c r="I3993" s="7">
        <v>884.0434821428571</v>
      </c>
      <c r="J3993" s="15">
        <f>мпф1[[#This Row],[цена]]*мпф1[[#This Row],[объем]]</f>
        <v>144661.66071428571</v>
      </c>
      <c r="K3993" s="15"/>
      <c r="L3993" t="s">
        <v>187</v>
      </c>
    </row>
    <row r="3994" spans="1:12" x14ac:dyDescent="0.35">
      <c r="A3994" t="s">
        <v>161</v>
      </c>
      <c r="B3994" t="s">
        <v>196</v>
      </c>
      <c r="C3994" t="s">
        <v>69</v>
      </c>
      <c r="D3994">
        <v>29</v>
      </c>
      <c r="E3994" t="s">
        <v>79</v>
      </c>
      <c r="F3994" s="26">
        <v>94.4</v>
      </c>
      <c r="G3994" t="str">
        <f>VLOOKUP(мпф1[[#This Row],[артикул]],[1]!Таблица213[[code]:[упаковка]],4,FALSE)</f>
        <v>ОХЛ</v>
      </c>
      <c r="H3994" t="str">
        <f>VLOOKUP(мпф1[[#This Row],[артикул]],[1]!Таблица213[[code]:[упаковка]],5,FALSE)</f>
        <v>табак</v>
      </c>
      <c r="I3994" s="7">
        <v>747.80357142857133</v>
      </c>
      <c r="J3994" s="15">
        <f>мпф1[[#This Row],[цена]]*мпф1[[#This Row],[объем]]</f>
        <v>70592.657142857133</v>
      </c>
      <c r="K3994" s="15"/>
      <c r="L3994" t="s">
        <v>187</v>
      </c>
    </row>
    <row r="3995" spans="1:12" x14ac:dyDescent="0.35">
      <c r="A3995" t="s">
        <v>161</v>
      </c>
      <c r="B3995" t="s">
        <v>196</v>
      </c>
      <c r="C3995" t="s">
        <v>69</v>
      </c>
      <c r="D3995">
        <v>30</v>
      </c>
      <c r="E3995" t="s">
        <v>80</v>
      </c>
      <c r="F3995" s="26">
        <v>188.8</v>
      </c>
      <c r="G3995" t="str">
        <f>VLOOKUP(мпф1[[#This Row],[артикул]],[1]!Таблица213[[code]:[упаковка]],4,FALSE)</f>
        <v>ОХЛ</v>
      </c>
      <c r="H3995" t="str">
        <f>VLOOKUP(мпф1[[#This Row],[артикул]],[1]!Таблица213[[code]:[упаковка]],5,FALSE)</f>
        <v>рагу</v>
      </c>
      <c r="I3995" s="7">
        <v>739.28249999999991</v>
      </c>
      <c r="J3995" s="15">
        <f>мпф1[[#This Row],[цена]]*мпф1[[#This Row],[объем]]</f>
        <v>139576.53599999999</v>
      </c>
      <c r="K3995" s="15"/>
      <c r="L3995" t="s">
        <v>187</v>
      </c>
    </row>
    <row r="3996" spans="1:12" x14ac:dyDescent="0.35">
      <c r="A3996" t="s">
        <v>161</v>
      </c>
      <c r="B3996" t="s">
        <v>196</v>
      </c>
      <c r="C3996" t="s">
        <v>69</v>
      </c>
      <c r="D3996">
        <v>204</v>
      </c>
      <c r="E3996" t="s">
        <v>84</v>
      </c>
      <c r="F3996" s="26">
        <v>231.79407176287052</v>
      </c>
      <c r="G3996" t="str">
        <f>VLOOKUP(мпф1[[#This Row],[артикул]],[1]!Таблица213[[code]:[упаковка]],4,FALSE)</f>
        <v>ОХЛ</v>
      </c>
      <c r="H3996" t="str">
        <f>VLOOKUP(мпф1[[#This Row],[артикул]],[1]!Таблица213[[code]:[упаковка]],5,FALSE)</f>
        <v>крыло</v>
      </c>
      <c r="I3996" s="7">
        <v>884.0434821428571</v>
      </c>
      <c r="J3996" s="15">
        <f>мпф1[[#This Row],[цена]]*мпф1[[#This Row],[объем]]</f>
        <v>204916.03834131936</v>
      </c>
      <c r="K3996" s="15"/>
      <c r="L3996" t="s">
        <v>187</v>
      </c>
    </row>
    <row r="3997" spans="1:12" x14ac:dyDescent="0.35">
      <c r="A3997" t="s">
        <v>161</v>
      </c>
      <c r="B3997" t="s">
        <v>196</v>
      </c>
      <c r="C3997" t="s">
        <v>69</v>
      </c>
      <c r="D3997">
        <v>205</v>
      </c>
      <c r="E3997" t="s">
        <v>88</v>
      </c>
      <c r="F3997" s="26">
        <v>135.15151515151516</v>
      </c>
      <c r="G3997" t="str">
        <f>VLOOKUP(мпф1[[#This Row],[артикул]],[1]!Таблица213[[code]:[упаковка]],4,FALSE)</f>
        <v>ОХЛ</v>
      </c>
      <c r="H3997" t="str">
        <f>VLOOKUP(мпф1[[#This Row],[артикул]],[1]!Таблица213[[code]:[упаковка]],5,FALSE)</f>
        <v>рагу</v>
      </c>
      <c r="I3997" s="7">
        <v>635.49160714285711</v>
      </c>
      <c r="J3997" s="15">
        <f>мпф1[[#This Row],[цена]]*мпф1[[#This Row],[объем]]</f>
        <v>85887.653571428571</v>
      </c>
      <c r="K3997" s="15"/>
      <c r="L3997" t="s">
        <v>187</v>
      </c>
    </row>
    <row r="3998" spans="1:12" x14ac:dyDescent="0.35">
      <c r="A3998" t="s">
        <v>161</v>
      </c>
      <c r="B3998" t="s">
        <v>196</v>
      </c>
      <c r="C3998" t="s">
        <v>69</v>
      </c>
      <c r="D3998">
        <v>701</v>
      </c>
      <c r="E3998" t="s">
        <v>26</v>
      </c>
      <c r="F3998" s="26">
        <v>63</v>
      </c>
      <c r="G3998" t="str">
        <f>VLOOKUP(мпф1[[#This Row],[артикул]],[1]!Таблица213[[code]:[упаковка]],4,FALSE)</f>
        <v>ОХЛ</v>
      </c>
      <c r="H3998" t="str">
        <f>VLOOKUP(мпф1[[#This Row],[артикул]],[1]!Таблица213[[code]:[упаковка]],5,FALSE)</f>
        <v>тушка</v>
      </c>
      <c r="I3998" s="7">
        <v>827.59580357142841</v>
      </c>
      <c r="J3998" s="15">
        <f>мпф1[[#This Row],[цена]]*мпф1[[#This Row],[объем]]</f>
        <v>52138.53562499999</v>
      </c>
      <c r="K3998" s="15"/>
      <c r="L3998" t="s">
        <v>187</v>
      </c>
    </row>
    <row r="3999" spans="1:12" x14ac:dyDescent="0.35">
      <c r="A3999" t="s">
        <v>161</v>
      </c>
      <c r="B3999" t="s">
        <v>196</v>
      </c>
      <c r="C3999" t="s">
        <v>69</v>
      </c>
      <c r="D3999">
        <v>702</v>
      </c>
      <c r="E3999" t="s">
        <v>72</v>
      </c>
      <c r="F3999" s="26">
        <v>135.60000000000002</v>
      </c>
      <c r="G3999" t="str">
        <f>VLOOKUP(мпф1[[#This Row],[артикул]],[1]!Таблица213[[code]:[упаковка]],4,FALSE)</f>
        <v>ОХЛ</v>
      </c>
      <c r="H3999" t="str">
        <f>VLOOKUP(мпф1[[#This Row],[артикул]],[1]!Таблица213[[code]:[упаковка]],5,FALSE)</f>
        <v>тушка</v>
      </c>
      <c r="I3999" s="7">
        <v>811.20776785714281</v>
      </c>
      <c r="J3999" s="15">
        <f>мпф1[[#This Row],[цена]]*мпф1[[#This Row],[объем]]</f>
        <v>109999.77332142858</v>
      </c>
      <c r="K3999" s="15"/>
      <c r="L3999" t="s">
        <v>187</v>
      </c>
    </row>
    <row r="4000" spans="1:12" x14ac:dyDescent="0.35">
      <c r="A4000" t="s">
        <v>161</v>
      </c>
      <c r="B4000" t="s">
        <v>196</v>
      </c>
      <c r="C4000" t="s">
        <v>69</v>
      </c>
      <c r="D4000">
        <v>710</v>
      </c>
      <c r="E4000" t="s">
        <v>28</v>
      </c>
      <c r="F4000" s="26">
        <v>174.96</v>
      </c>
      <c r="G4000" t="str">
        <f>VLOOKUP(мпф1[[#This Row],[артикул]],[1]!Таблица213[[code]:[упаковка]],4,FALSE)</f>
        <v>ОХЛ</v>
      </c>
      <c r="H4000" t="str">
        <f>VLOOKUP(мпф1[[#This Row],[артикул]],[1]!Таблица213[[code]:[упаковка]],5,FALSE)</f>
        <v>бедро</v>
      </c>
      <c r="I4000" s="7">
        <v>884.0434821428571</v>
      </c>
      <c r="J4000" s="15">
        <f>мпф1[[#This Row],[цена]]*мпф1[[#This Row],[объем]]</f>
        <v>154672.24763571427</v>
      </c>
      <c r="K4000" s="15"/>
      <c r="L4000" t="s">
        <v>187</v>
      </c>
    </row>
    <row r="4001" spans="1:12" x14ac:dyDescent="0.35">
      <c r="A4001" t="s">
        <v>161</v>
      </c>
      <c r="B4001" t="s">
        <v>196</v>
      </c>
      <c r="C4001" t="s">
        <v>69</v>
      </c>
      <c r="D4001">
        <v>711</v>
      </c>
      <c r="E4001" t="s">
        <v>73</v>
      </c>
      <c r="F4001" s="26">
        <v>353.16</v>
      </c>
      <c r="G4001" t="str">
        <f>VLOOKUP(мпф1[[#This Row],[артикул]],[1]!Таблица213[[code]:[упаковка]],4,FALSE)</f>
        <v>ОХЛ</v>
      </c>
      <c r="H4001" t="str">
        <f>VLOOKUP(мпф1[[#This Row],[артикул]],[1]!Таблица213[[code]:[упаковка]],5,FALSE)</f>
        <v>бедро</v>
      </c>
      <c r="I4001" s="7">
        <v>867.65544642857139</v>
      </c>
      <c r="J4001" s="15">
        <f>мпф1[[#This Row],[цена]]*мпф1[[#This Row],[объем]]</f>
        <v>306421.19746071432</v>
      </c>
      <c r="K4001" s="15"/>
      <c r="L4001" t="s">
        <v>187</v>
      </c>
    </row>
    <row r="4002" spans="1:12" x14ac:dyDescent="0.35">
      <c r="A4002" t="s">
        <v>161</v>
      </c>
      <c r="B4002" t="s">
        <v>196</v>
      </c>
      <c r="C4002" t="s">
        <v>69</v>
      </c>
      <c r="D4002">
        <v>712</v>
      </c>
      <c r="E4002" t="s">
        <v>30</v>
      </c>
      <c r="F4002" s="26">
        <v>250.32499999999999</v>
      </c>
      <c r="G4002" t="str">
        <f>VLOOKUP(мпф1[[#This Row],[артикул]],[1]!Таблица213[[code]:[упаковка]],4,FALSE)</f>
        <v>ОХЛ</v>
      </c>
      <c r="H4002" t="str">
        <f>VLOOKUP(мпф1[[#This Row],[артикул]],[1]!Таблица213[[code]:[упаковка]],5,FALSE)</f>
        <v>голень</v>
      </c>
      <c r="I4002" s="7">
        <v>915.90910714285712</v>
      </c>
      <c r="J4002" s="15">
        <f>мпф1[[#This Row],[цена]]*мпф1[[#This Row],[объем]]</f>
        <v>229274.9472455357</v>
      </c>
      <c r="K4002" s="15"/>
      <c r="L4002" t="s">
        <v>187</v>
      </c>
    </row>
    <row r="4003" spans="1:12" x14ac:dyDescent="0.35">
      <c r="A4003" t="s">
        <v>161</v>
      </c>
      <c r="B4003" t="s">
        <v>196</v>
      </c>
      <c r="C4003" t="s">
        <v>69</v>
      </c>
      <c r="D4003">
        <v>713</v>
      </c>
      <c r="E4003" t="s">
        <v>74</v>
      </c>
      <c r="F4003" s="26">
        <v>415.36</v>
      </c>
      <c r="G4003" t="str">
        <f>VLOOKUP(мпф1[[#This Row],[артикул]],[1]!Таблица213[[code]:[упаковка]],4,FALSE)</f>
        <v>ОХЛ</v>
      </c>
      <c r="H4003" t="str">
        <f>VLOOKUP(мпф1[[#This Row],[артикул]],[1]!Таблица213[[code]:[упаковка]],5,FALSE)</f>
        <v>голень</v>
      </c>
      <c r="I4003" s="7">
        <v>899.88524999999993</v>
      </c>
      <c r="J4003" s="15">
        <f>мпф1[[#This Row],[цена]]*мпф1[[#This Row],[объем]]</f>
        <v>373776.33743999997</v>
      </c>
      <c r="K4003" s="15"/>
      <c r="L4003" t="s">
        <v>187</v>
      </c>
    </row>
    <row r="4004" spans="1:12" x14ac:dyDescent="0.35">
      <c r="A4004" t="s">
        <v>161</v>
      </c>
      <c r="B4004" t="s">
        <v>196</v>
      </c>
      <c r="C4004" t="s">
        <v>69</v>
      </c>
      <c r="D4004">
        <v>714</v>
      </c>
      <c r="E4004" t="s">
        <v>32</v>
      </c>
      <c r="F4004" s="26">
        <v>297.51100000000002</v>
      </c>
      <c r="G4004" t="str">
        <f>VLOOKUP(мпф1[[#This Row],[артикул]],[1]!Таблица213[[code]:[упаковка]],4,FALSE)</f>
        <v>ОХЛ</v>
      </c>
      <c r="H4004" t="str">
        <f>VLOOKUP(мпф1[[#This Row],[артикул]],[1]!Таблица213[[code]:[упаковка]],5,FALSE)</f>
        <v>крыло</v>
      </c>
      <c r="I4004" s="7">
        <v>915.90910714285712</v>
      </c>
      <c r="J4004" s="15">
        <f>мпф1[[#This Row],[цена]]*мпф1[[#This Row],[объем]]</f>
        <v>272493.03437517857</v>
      </c>
      <c r="K4004" s="15"/>
      <c r="L4004" t="s">
        <v>187</v>
      </c>
    </row>
    <row r="4005" spans="1:12" x14ac:dyDescent="0.35">
      <c r="A4005" t="s">
        <v>161</v>
      </c>
      <c r="B4005" t="s">
        <v>196</v>
      </c>
      <c r="C4005" t="s">
        <v>69</v>
      </c>
      <c r="D4005">
        <v>715</v>
      </c>
      <c r="E4005" t="s">
        <v>75</v>
      </c>
      <c r="F4005" s="26">
        <v>753.54000000000008</v>
      </c>
      <c r="G4005" t="str">
        <f>VLOOKUP(мпф1[[#This Row],[артикул]],[1]!Таблица213[[code]:[упаковка]],4,FALSE)</f>
        <v>ОХЛ</v>
      </c>
      <c r="H4005" t="str">
        <f>VLOOKUP(мпф1[[#This Row],[артикул]],[1]!Таблица213[[code]:[упаковка]],5,FALSE)</f>
        <v>крыло</v>
      </c>
      <c r="I4005" s="7">
        <v>899.88524999999993</v>
      </c>
      <c r="J4005" s="15">
        <f>мпф1[[#This Row],[цена]]*мпф1[[#This Row],[объем]]</f>
        <v>678099.53128500003</v>
      </c>
      <c r="K4005" s="15"/>
      <c r="L4005" t="s">
        <v>187</v>
      </c>
    </row>
    <row r="4006" spans="1:12" x14ac:dyDescent="0.35">
      <c r="A4006" t="s">
        <v>161</v>
      </c>
      <c r="B4006" t="s">
        <v>196</v>
      </c>
      <c r="C4006" t="s">
        <v>69</v>
      </c>
      <c r="D4006">
        <v>716</v>
      </c>
      <c r="E4006" t="s">
        <v>34</v>
      </c>
      <c r="F4006" s="26">
        <v>321.89999999999998</v>
      </c>
      <c r="G4006" t="str">
        <f>VLOOKUP(мпф1[[#This Row],[артикул]],[1]!Таблица213[[code]:[упаковка]],4,FALSE)</f>
        <v>ОХЛ</v>
      </c>
      <c r="H4006" t="str">
        <f>VLOOKUP(мпф1[[#This Row],[артикул]],[1]!Таблица213[[code]:[упаковка]],5,FALSE)</f>
        <v>четвертина</v>
      </c>
      <c r="I4006" s="7">
        <v>835.5847500000001</v>
      </c>
      <c r="J4006" s="15">
        <f>мпф1[[#This Row],[цена]]*мпф1[[#This Row],[объем]]</f>
        <v>268974.73102499999</v>
      </c>
      <c r="K4006" s="15"/>
      <c r="L4006" t="s">
        <v>187</v>
      </c>
    </row>
    <row r="4007" spans="1:12" x14ac:dyDescent="0.35">
      <c r="A4007" t="s">
        <v>161</v>
      </c>
      <c r="B4007" t="s">
        <v>196</v>
      </c>
      <c r="C4007" t="s">
        <v>69</v>
      </c>
      <c r="D4007">
        <v>717</v>
      </c>
      <c r="E4007" t="s">
        <v>76</v>
      </c>
      <c r="F4007" s="26">
        <v>163.79999999999998</v>
      </c>
      <c r="G4007" t="str">
        <f>VLOOKUP(мпф1[[#This Row],[артикул]],[1]!Таблица213[[code]:[упаковка]],4,FALSE)</f>
        <v>ОХЛ</v>
      </c>
      <c r="H4007" t="str">
        <f>VLOOKUP(мпф1[[#This Row],[артикул]],[1]!Таблица213[[code]:[упаковка]],5,FALSE)</f>
        <v>четвертина</v>
      </c>
      <c r="I4007" s="7">
        <v>819.40178571428567</v>
      </c>
      <c r="J4007" s="15">
        <f>мпф1[[#This Row],[цена]]*мпф1[[#This Row],[объем]]</f>
        <v>134218.01249999998</v>
      </c>
      <c r="K4007" s="15"/>
      <c r="L4007" t="s">
        <v>187</v>
      </c>
    </row>
    <row r="4008" spans="1:12" x14ac:dyDescent="0.35">
      <c r="A4008" t="s">
        <v>161</v>
      </c>
      <c r="B4008" t="s">
        <v>196</v>
      </c>
      <c r="C4008" t="s">
        <v>69</v>
      </c>
      <c r="D4008">
        <v>718</v>
      </c>
      <c r="E4008" t="s">
        <v>36</v>
      </c>
      <c r="F4008" s="26">
        <v>302.96000000000004</v>
      </c>
      <c r="G4008" t="str">
        <f>VLOOKUP(мпф1[[#This Row],[артикул]],[1]!Таблица213[[code]:[упаковка]],4,FALSE)</f>
        <v>ОХЛ</v>
      </c>
      <c r="H4008" t="str">
        <f>VLOOKUP(мпф1[[#This Row],[артикул]],[1]!Таблица213[[code]:[упаковка]],5,FALSE)</f>
        <v>филе</v>
      </c>
      <c r="I4008" s="7">
        <v>1157.1774107142855</v>
      </c>
      <c r="J4008" s="15">
        <f>мпф1[[#This Row],[цена]]*мпф1[[#This Row],[объем]]</f>
        <v>350578.46834999998</v>
      </c>
      <c r="K4008" s="15"/>
      <c r="L4008" t="s">
        <v>187</v>
      </c>
    </row>
    <row r="4009" spans="1:12" x14ac:dyDescent="0.35">
      <c r="A4009" t="s">
        <v>161</v>
      </c>
      <c r="B4009" t="s">
        <v>196</v>
      </c>
      <c r="C4009" t="s">
        <v>69</v>
      </c>
      <c r="D4009">
        <v>719</v>
      </c>
      <c r="E4009" t="s">
        <v>77</v>
      </c>
      <c r="F4009" s="26">
        <v>405</v>
      </c>
      <c r="G4009" t="str">
        <f>VLOOKUP(мпф1[[#This Row],[артикул]],[1]!Таблица213[[code]:[упаковка]],4,FALSE)</f>
        <v>ОХЛ</v>
      </c>
      <c r="H4009" t="str">
        <f>VLOOKUP(мпф1[[#This Row],[артикул]],[1]!Таблица213[[code]:[упаковка]],5,FALSE)</f>
        <v>филе</v>
      </c>
      <c r="I4009" s="7">
        <v>1140.7893750000001</v>
      </c>
      <c r="J4009" s="15">
        <f>мпф1[[#This Row],[цена]]*мпф1[[#This Row],[объем]]</f>
        <v>462019.69687500002</v>
      </c>
      <c r="K4009" s="15"/>
      <c r="L4009" t="s">
        <v>187</v>
      </c>
    </row>
    <row r="4010" spans="1:12" x14ac:dyDescent="0.35">
      <c r="A4010" t="s">
        <v>161</v>
      </c>
      <c r="B4010" t="s">
        <v>196</v>
      </c>
      <c r="C4010" t="s">
        <v>69</v>
      </c>
      <c r="D4010">
        <v>725</v>
      </c>
      <c r="E4010" t="s">
        <v>78</v>
      </c>
      <c r="F4010" s="26">
        <v>135.49</v>
      </c>
      <c r="G4010" t="str">
        <f>VLOOKUP(мпф1[[#This Row],[артикул]],[1]!Таблица213[[code]:[упаковка]],4,FALSE)</f>
        <v>ОХЛ</v>
      </c>
      <c r="H4010" t="str">
        <f>VLOOKUP(мпф1[[#This Row],[артикул]],[1]!Таблица213[[code]:[упаковка]],5,FALSE)</f>
        <v>грудка</v>
      </c>
      <c r="I4010" s="7">
        <v>884.0434821428571</v>
      </c>
      <c r="J4010" s="15">
        <f>мпф1[[#This Row],[цена]]*мпф1[[#This Row],[объем]]</f>
        <v>119779.05139553572</v>
      </c>
      <c r="K4010" s="15"/>
      <c r="L4010" t="s">
        <v>187</v>
      </c>
    </row>
    <row r="4011" spans="1:12" x14ac:dyDescent="0.35">
      <c r="A4011" t="s">
        <v>161</v>
      </c>
      <c r="B4011" t="s">
        <v>196</v>
      </c>
      <c r="C4011" t="s">
        <v>69</v>
      </c>
      <c r="D4011">
        <v>727</v>
      </c>
      <c r="E4011" t="s">
        <v>38</v>
      </c>
      <c r="F4011" s="26">
        <v>195.42599999999999</v>
      </c>
      <c r="G4011" t="str">
        <f>VLOOKUP(мпф1[[#This Row],[артикул]],[1]!Таблица213[[code]:[упаковка]],4,FALSE)</f>
        <v>ОХЛ</v>
      </c>
      <c r="H4011" t="str">
        <f>VLOOKUP(мпф1[[#This Row],[артикул]],[1]!Таблица213[[code]:[упаковка]],5,FALSE)</f>
        <v>грудка</v>
      </c>
      <c r="I4011" s="7">
        <v>899.79420535714269</v>
      </c>
      <c r="J4011" s="15">
        <f>мпф1[[#This Row],[цена]]*мпф1[[#This Row],[объем]]</f>
        <v>175843.18237612495</v>
      </c>
      <c r="K4011" s="15"/>
      <c r="L4011" t="s">
        <v>187</v>
      </c>
    </row>
    <row r="4012" spans="1:12" x14ac:dyDescent="0.35">
      <c r="A4012" t="s">
        <v>161</v>
      </c>
      <c r="B4012" t="s">
        <v>196</v>
      </c>
      <c r="C4012" t="s">
        <v>69</v>
      </c>
      <c r="D4012">
        <v>728</v>
      </c>
      <c r="E4012" t="s">
        <v>225</v>
      </c>
      <c r="F4012" s="26">
        <v>36</v>
      </c>
      <c r="G4012" t="str">
        <f>VLOOKUP(мпф1[[#This Row],[артикул]],[1]!Таблица213[[code]:[упаковка]],4,FALSE)</f>
        <v>ОХЛ</v>
      </c>
      <c r="H4012" t="str">
        <f>VLOOKUP(мпф1[[#This Row],[артикул]],[1]!Таблица213[[code]:[упаковка]],5,FALSE)</f>
        <v>спинка</v>
      </c>
      <c r="I4012" s="7">
        <v>457.95455357142856</v>
      </c>
      <c r="J4012" s="15">
        <f>мпф1[[#This Row],[цена]]*мпф1[[#This Row],[объем]]</f>
        <v>16486.363928571427</v>
      </c>
      <c r="K4012" s="15"/>
      <c r="L4012" t="s">
        <v>187</v>
      </c>
    </row>
    <row r="4013" spans="1:12" x14ac:dyDescent="0.35">
      <c r="A4013" t="s">
        <v>161</v>
      </c>
      <c r="B4013" t="s">
        <v>196</v>
      </c>
      <c r="C4013" t="s">
        <v>69</v>
      </c>
      <c r="D4013">
        <v>730</v>
      </c>
      <c r="E4013" t="s">
        <v>45</v>
      </c>
      <c r="F4013" s="26">
        <v>224.10000000000002</v>
      </c>
      <c r="G4013" t="str">
        <f>VLOOKUP(мпф1[[#This Row],[артикул]],[1]!Таблица213[[code]:[упаковка]],4,FALSE)</f>
        <v>ОХЛ</v>
      </c>
      <c r="H4013" t="str">
        <f>VLOOKUP(мпф1[[#This Row],[артикул]],[1]!Таблица213[[code]:[упаковка]],5,FALSE)</f>
        <v>желудки</v>
      </c>
      <c r="I4013" s="7">
        <v>570.84991071428567</v>
      </c>
      <c r="J4013" s="15">
        <f>мпф1[[#This Row],[цена]]*мпф1[[#This Row],[объем]]</f>
        <v>127927.46499107144</v>
      </c>
      <c r="K4013" s="15"/>
      <c r="L4013" t="s">
        <v>187</v>
      </c>
    </row>
    <row r="4014" spans="1:12" x14ac:dyDescent="0.35">
      <c r="A4014" t="s">
        <v>161</v>
      </c>
      <c r="B4014" t="s">
        <v>196</v>
      </c>
      <c r="C4014" t="s">
        <v>69</v>
      </c>
      <c r="D4014">
        <v>731</v>
      </c>
      <c r="E4014" t="s">
        <v>81</v>
      </c>
      <c r="F4014" s="26">
        <v>134.92310584958216</v>
      </c>
      <c r="G4014" t="str">
        <f>VLOOKUP(мпф1[[#This Row],[артикул]],[1]!Таблица213[[code]:[упаковка]],4,FALSE)</f>
        <v>ОХЛ</v>
      </c>
      <c r="H4014" t="str">
        <f>VLOOKUP(мпф1[[#This Row],[артикул]],[1]!Таблица213[[code]:[упаковка]],5,FALSE)</f>
        <v>желудки</v>
      </c>
      <c r="I4014" s="7">
        <v>554.21605446428566</v>
      </c>
      <c r="J4014" s="15">
        <f>мпф1[[#This Row],[цена]]*мпф1[[#This Row],[объем]]</f>
        <v>74776.551380022604</v>
      </c>
      <c r="K4014" s="15"/>
      <c r="L4014" t="s">
        <v>187</v>
      </c>
    </row>
    <row r="4015" spans="1:12" x14ac:dyDescent="0.35">
      <c r="A4015" t="s">
        <v>161</v>
      </c>
      <c r="B4015" t="s">
        <v>196</v>
      </c>
      <c r="C4015" t="s">
        <v>69</v>
      </c>
      <c r="D4015">
        <v>732</v>
      </c>
      <c r="E4015" t="s">
        <v>47</v>
      </c>
      <c r="F4015" s="26">
        <v>249.6</v>
      </c>
      <c r="G4015" t="str">
        <f>VLOOKUP(мпф1[[#This Row],[артикул]],[1]!Таблица213[[code]:[упаковка]],4,FALSE)</f>
        <v>ОХЛ</v>
      </c>
      <c r="H4015" t="str">
        <f>VLOOKUP(мпф1[[#This Row],[артикул]],[1]!Таблица213[[code]:[упаковка]],5,FALSE)</f>
        <v>печень</v>
      </c>
      <c r="I4015" s="7">
        <v>538.07383928571426</v>
      </c>
      <c r="J4015" s="15">
        <f>мпф1[[#This Row],[цена]]*мпф1[[#This Row],[объем]]</f>
        <v>134303.23028571426</v>
      </c>
      <c r="K4015" s="15"/>
      <c r="L4015" t="s">
        <v>187</v>
      </c>
    </row>
    <row r="4016" spans="1:12" x14ac:dyDescent="0.35">
      <c r="A4016" t="s">
        <v>161</v>
      </c>
      <c r="B4016" t="s">
        <v>196</v>
      </c>
      <c r="C4016" t="s">
        <v>69</v>
      </c>
      <c r="D4016">
        <v>733</v>
      </c>
      <c r="E4016" t="s">
        <v>82</v>
      </c>
      <c r="F4016" s="26">
        <v>163.79999999999998</v>
      </c>
      <c r="G4016" t="str">
        <f>VLOOKUP(мпф1[[#This Row],[артикул]],[1]!Таблица213[[code]:[упаковка]],4,FALSE)</f>
        <v>ОХЛ</v>
      </c>
      <c r="H4016" t="str">
        <f>VLOOKUP(мпф1[[#This Row],[артикул]],[1]!Таблица213[[code]:[упаковка]],5,FALSE)</f>
        <v>печень</v>
      </c>
      <c r="I4016" s="7">
        <v>522.04998214285706</v>
      </c>
      <c r="J4016" s="15">
        <f>мпф1[[#This Row],[цена]]*мпф1[[#This Row],[объем]]</f>
        <v>85511.787074999971</v>
      </c>
      <c r="K4016" s="15"/>
      <c r="L4016" t="s">
        <v>187</v>
      </c>
    </row>
    <row r="4017" spans="1:12" x14ac:dyDescent="0.35">
      <c r="A4017" t="s">
        <v>161</v>
      </c>
      <c r="B4017" t="s">
        <v>196</v>
      </c>
      <c r="C4017" t="s">
        <v>69</v>
      </c>
      <c r="D4017">
        <v>734</v>
      </c>
      <c r="E4017" t="s">
        <v>49</v>
      </c>
      <c r="F4017" s="26">
        <v>251.81299999999999</v>
      </c>
      <c r="G4017" t="str">
        <f>VLOOKUP(мпф1[[#This Row],[артикул]],[1]!Таблица213[[code]:[упаковка]],4,FALSE)</f>
        <v>ОХЛ</v>
      </c>
      <c r="H4017" t="str">
        <f>VLOOKUP(мпф1[[#This Row],[артикул]],[1]!Таблица213[[code]:[упаковка]],5,FALSE)</f>
        <v>сердце</v>
      </c>
      <c r="I4017" s="7">
        <v>915.90910714285712</v>
      </c>
      <c r="J4017" s="15">
        <f>мпф1[[#This Row],[цена]]*мпф1[[#This Row],[объем]]</f>
        <v>230637.81999696427</v>
      </c>
      <c r="K4017" s="15"/>
      <c r="L4017" t="s">
        <v>187</v>
      </c>
    </row>
    <row r="4018" spans="1:12" x14ac:dyDescent="0.35">
      <c r="A4018" t="s">
        <v>161</v>
      </c>
      <c r="B4018" t="s">
        <v>196</v>
      </c>
      <c r="C4018" t="s">
        <v>69</v>
      </c>
      <c r="D4018">
        <v>735</v>
      </c>
      <c r="E4018" t="s">
        <v>83</v>
      </c>
      <c r="F4018" s="26">
        <v>124</v>
      </c>
      <c r="G4018" t="str">
        <f>VLOOKUP(мпф1[[#This Row],[артикул]],[1]!Таблица213[[code]:[упаковка]],4,FALSE)</f>
        <v>ОХЛ</v>
      </c>
      <c r="H4018" t="str">
        <f>VLOOKUP(мпф1[[#This Row],[артикул]],[1]!Таблица213[[code]:[упаковка]],5,FALSE)</f>
        <v>сердце</v>
      </c>
      <c r="I4018" s="7">
        <v>899.88524999999993</v>
      </c>
      <c r="J4018" s="15">
        <f>мпф1[[#This Row],[цена]]*мпф1[[#This Row],[объем]]</f>
        <v>111585.77099999999</v>
      </c>
      <c r="K4018" s="15"/>
      <c r="L4018" t="s">
        <v>187</v>
      </c>
    </row>
    <row r="4019" spans="1:12" x14ac:dyDescent="0.35">
      <c r="A4019" t="s">
        <v>161</v>
      </c>
      <c r="B4019" t="s">
        <v>196</v>
      </c>
      <c r="C4019" t="s">
        <v>69</v>
      </c>
      <c r="D4019">
        <v>744</v>
      </c>
      <c r="E4019" t="s">
        <v>92</v>
      </c>
      <c r="F4019" s="26">
        <v>315</v>
      </c>
      <c r="G4019" t="str">
        <f>VLOOKUP(мпф1[[#This Row],[артикул]],[1]!Таблица213[[code]:[упаковка]],4,FALSE)</f>
        <v>ОХЛ</v>
      </c>
      <c r="H4019" t="str">
        <f>VLOOKUP(мпф1[[#This Row],[артикул]],[1]!Таблица213[[code]:[упаковка]],5,FALSE)</f>
        <v>шея</v>
      </c>
      <c r="I4019" s="7">
        <v>297.71598214285711</v>
      </c>
      <c r="J4019" s="15">
        <f>мпф1[[#This Row],[цена]]*мпф1[[#This Row],[объем]]</f>
        <v>93780.534374999988</v>
      </c>
      <c r="K4019" s="15"/>
      <c r="L4019" t="s">
        <v>187</v>
      </c>
    </row>
    <row r="4020" spans="1:12" x14ac:dyDescent="0.35">
      <c r="A4020" t="s">
        <v>161</v>
      </c>
      <c r="B4020" t="s">
        <v>196</v>
      </c>
      <c r="C4020" t="s">
        <v>69</v>
      </c>
      <c r="D4020">
        <v>781</v>
      </c>
      <c r="E4020" t="s">
        <v>221</v>
      </c>
      <c r="F4020" s="26">
        <v>186.20000000000002</v>
      </c>
      <c r="G4020" t="str">
        <f>VLOOKUP(мпф1[[#This Row],[артикул]],[1]!Таблица213[[code]:[упаковка]],4,FALSE)</f>
        <v>ОХЛ</v>
      </c>
      <c r="H4020" t="str">
        <f>VLOOKUP(мпф1[[#This Row],[артикул]],[1]!Таблица213[[code]:[упаковка]],5,FALSE)</f>
        <v>спинка</v>
      </c>
      <c r="I4020" s="7">
        <v>386.02928571428566</v>
      </c>
      <c r="J4020" s="15">
        <f>мпф1[[#This Row],[цена]]*мпф1[[#This Row],[объем]]</f>
        <v>71878.652999999991</v>
      </c>
      <c r="K4020" s="15"/>
      <c r="L4020" t="s">
        <v>187</v>
      </c>
    </row>
    <row r="4021" spans="1:12" x14ac:dyDescent="0.35">
      <c r="A4021" t="s">
        <v>161</v>
      </c>
      <c r="B4021" t="s">
        <v>196</v>
      </c>
      <c r="C4021" t="s">
        <v>69</v>
      </c>
      <c r="D4021">
        <v>952</v>
      </c>
      <c r="E4021" t="s">
        <v>86</v>
      </c>
      <c r="F4021" s="26">
        <v>198.4</v>
      </c>
      <c r="G4021" t="str">
        <f>VLOOKUP(мпф1[[#This Row],[артикул]],[1]!Таблица213[[code]:[упаковка]],4,FALSE)</f>
        <v>ОХЛ</v>
      </c>
      <c r="H4021" t="str">
        <f>VLOOKUP(мпф1[[#This Row],[артикул]],[1]!Таблица213[[code]:[упаковка]],5,FALSE)</f>
        <v>голень</v>
      </c>
      <c r="I4021" s="7">
        <v>930.02102678571418</v>
      </c>
      <c r="J4021" s="15">
        <f>мпф1[[#This Row],[цена]]*мпф1[[#This Row],[объем]]</f>
        <v>184516.17171428571</v>
      </c>
      <c r="K4021" s="15"/>
      <c r="L4021" t="s">
        <v>187</v>
      </c>
    </row>
    <row r="4022" spans="1:12" x14ac:dyDescent="0.35">
      <c r="A4022" t="s">
        <v>161</v>
      </c>
      <c r="B4022" t="s">
        <v>196</v>
      </c>
      <c r="C4022" t="s">
        <v>69</v>
      </c>
      <c r="D4022">
        <v>953</v>
      </c>
      <c r="E4022" t="s">
        <v>87</v>
      </c>
      <c r="F4022" s="26">
        <v>96.166134185303505</v>
      </c>
      <c r="G4022" t="str">
        <f>VLOOKUP(мпф1[[#This Row],[артикул]],[1]!Таблица213[[code]:[упаковка]],4,FALSE)</f>
        <v>ОХЛ</v>
      </c>
      <c r="H4022" t="str">
        <f>VLOOKUP(мпф1[[#This Row],[артикул]],[1]!Таблица213[[code]:[упаковка]],5,FALSE)</f>
        <v>бедро</v>
      </c>
      <c r="I4022" s="7">
        <v>953.23741071428572</v>
      </c>
      <c r="J4022" s="15">
        <f>мпф1[[#This Row],[цена]]*мпф1[[#This Row],[объем]]</f>
        <v>91669.156749201269</v>
      </c>
      <c r="K4022" s="15"/>
      <c r="L4022" t="s">
        <v>187</v>
      </c>
    </row>
    <row r="4023" spans="1:12" x14ac:dyDescent="0.35">
      <c r="A4023" t="s">
        <v>161</v>
      </c>
      <c r="B4023" t="s">
        <v>196</v>
      </c>
      <c r="C4023" t="s">
        <v>69</v>
      </c>
      <c r="D4023">
        <v>958</v>
      </c>
      <c r="E4023" t="s">
        <v>58</v>
      </c>
      <c r="F4023" s="26">
        <v>203.9167686658507</v>
      </c>
      <c r="G4023" t="str">
        <f>VLOOKUP(мпф1[[#This Row],[артикул]],[1]!Таблица213[[code]:[упаковка]],4,FALSE)</f>
        <v>ОХЛ</v>
      </c>
      <c r="H4023" t="str">
        <f>VLOOKUP(мпф1[[#This Row],[артикул]],[1]!Таблица213[[code]:[упаковка]],5,FALSE)</f>
        <v>табак</v>
      </c>
      <c r="I4023" s="7">
        <v>799.37196428571428</v>
      </c>
      <c r="J4023" s="15">
        <f>мпф1[[#This Row],[цена]]*мпф1[[#This Row],[объем]]</f>
        <v>163005.34791921667</v>
      </c>
      <c r="K4023" s="15"/>
      <c r="L4023" t="s">
        <v>187</v>
      </c>
    </row>
    <row r="4024" spans="1:12" x14ac:dyDescent="0.35">
      <c r="A4024" t="s">
        <v>161</v>
      </c>
      <c r="B4024" t="s">
        <v>196</v>
      </c>
      <c r="C4024" t="s">
        <v>69</v>
      </c>
      <c r="D4024">
        <v>959</v>
      </c>
      <c r="E4024" t="s">
        <v>85</v>
      </c>
      <c r="F4024" s="26">
        <v>198.21428571428575</v>
      </c>
      <c r="G4024" t="str">
        <f>VLOOKUP(мпф1[[#This Row],[артикул]],[1]!Таблица213[[code]:[упаковка]],4,FALSE)</f>
        <v>ОХЛ</v>
      </c>
      <c r="H4024" t="str">
        <f>VLOOKUP(мпф1[[#This Row],[артикул]],[1]!Таблица213[[code]:[упаковка]],5,FALSE)</f>
        <v>табак</v>
      </c>
      <c r="I4024" s="7">
        <v>722.43924107142857</v>
      </c>
      <c r="J4024" s="15">
        <f>мпф1[[#This Row],[цена]]*мпф1[[#This Row],[объем]]</f>
        <v>143197.7781409439</v>
      </c>
      <c r="K4024" s="15"/>
      <c r="L4024" t="s">
        <v>187</v>
      </c>
    </row>
    <row r="4025" spans="1:12" x14ac:dyDescent="0.35">
      <c r="A4025" t="s">
        <v>161</v>
      </c>
      <c r="B4025" t="s">
        <v>196</v>
      </c>
      <c r="C4025" t="s">
        <v>69</v>
      </c>
      <c r="D4025">
        <v>1066</v>
      </c>
      <c r="E4025" t="s">
        <v>63</v>
      </c>
      <c r="F4025" s="26">
        <v>35.064935064935064</v>
      </c>
      <c r="G4025" t="str">
        <f>VLOOKUP(мпф1[[#This Row],[артикул]],[1]!Таблица213[[code]:[упаковка]],4,FALSE)</f>
        <v>ОХЛ</v>
      </c>
      <c r="H4025" t="str">
        <f>VLOOKUP(мпф1[[#This Row],[артикул]],[1]!Таблица213[[code]:[упаковка]],5,FALSE)</f>
        <v>бедро</v>
      </c>
      <c r="I4025" s="7">
        <v>884.0434821428571</v>
      </c>
      <c r="J4025" s="15">
        <f>мпф1[[#This Row],[цена]]*мпф1[[#This Row],[объем]]</f>
        <v>30998.927295918365</v>
      </c>
      <c r="K4025" s="15"/>
      <c r="L4025" t="s">
        <v>187</v>
      </c>
    </row>
    <row r="4026" spans="1:12" x14ac:dyDescent="0.35">
      <c r="A4026" t="s">
        <v>161</v>
      </c>
      <c r="B4026" t="s">
        <v>198</v>
      </c>
      <c r="C4026" t="s">
        <v>69</v>
      </c>
      <c r="D4026">
        <v>30</v>
      </c>
      <c r="E4026" t="s">
        <v>80</v>
      </c>
      <c r="F4026" s="26">
        <v>295</v>
      </c>
      <c r="G4026" t="str">
        <f>VLOOKUP(мпф1[[#This Row],[артикул]],[1]!Таблица213[[code]:[упаковка]],4,FALSE)</f>
        <v>ОХЛ</v>
      </c>
      <c r="H4026" t="str">
        <f>VLOOKUP(мпф1[[#This Row],[артикул]],[1]!Таблица213[[code]:[упаковка]],5,FALSE)</f>
        <v>рагу</v>
      </c>
      <c r="I4026" s="7">
        <v>739.28249999999991</v>
      </c>
      <c r="J4026" s="15">
        <f>мпф1[[#This Row],[цена]]*мпф1[[#This Row],[объем]]</f>
        <v>218088.33749999997</v>
      </c>
      <c r="K4026" s="15"/>
      <c r="L4026" t="s">
        <v>187</v>
      </c>
    </row>
    <row r="4027" spans="1:12" x14ac:dyDescent="0.35">
      <c r="A4027" t="s">
        <v>161</v>
      </c>
      <c r="B4027" t="s">
        <v>198</v>
      </c>
      <c r="C4027" t="s">
        <v>69</v>
      </c>
      <c r="D4027">
        <v>204</v>
      </c>
      <c r="E4027" t="s">
        <v>84</v>
      </c>
      <c r="F4027" s="26">
        <v>340.87363494539784</v>
      </c>
      <c r="G4027" t="str">
        <f>VLOOKUP(мпф1[[#This Row],[артикул]],[1]!Таблица213[[code]:[упаковка]],4,FALSE)</f>
        <v>ОХЛ</v>
      </c>
      <c r="H4027" t="str">
        <f>VLOOKUP(мпф1[[#This Row],[артикул]],[1]!Таблица213[[code]:[упаковка]],5,FALSE)</f>
        <v>крыло</v>
      </c>
      <c r="I4027" s="7">
        <v>884.0434821428571</v>
      </c>
      <c r="J4027" s="15">
        <f>мпф1[[#This Row],[цена]]*мпф1[[#This Row],[объем]]</f>
        <v>301347.11520782259</v>
      </c>
      <c r="K4027" s="15"/>
      <c r="L4027" t="s">
        <v>187</v>
      </c>
    </row>
    <row r="4028" spans="1:12" x14ac:dyDescent="0.35">
      <c r="A4028" t="s">
        <v>161</v>
      </c>
      <c r="B4028" t="s">
        <v>198</v>
      </c>
      <c r="C4028" t="s">
        <v>69</v>
      </c>
      <c r="D4028">
        <v>205</v>
      </c>
      <c r="E4028" t="s">
        <v>88</v>
      </c>
      <c r="F4028" s="26">
        <v>81.090909090909108</v>
      </c>
      <c r="G4028" t="str">
        <f>VLOOKUP(мпф1[[#This Row],[артикул]],[1]!Таблица213[[code]:[упаковка]],4,FALSE)</f>
        <v>ОХЛ</v>
      </c>
      <c r="H4028" t="str">
        <f>VLOOKUP(мпф1[[#This Row],[артикул]],[1]!Таблица213[[code]:[упаковка]],5,FALSE)</f>
        <v>рагу</v>
      </c>
      <c r="I4028" s="7">
        <v>635.49160714285711</v>
      </c>
      <c r="J4028" s="15">
        <f>мпф1[[#This Row],[цена]]*мпф1[[#This Row],[объем]]</f>
        <v>51532.592142857153</v>
      </c>
      <c r="K4028" s="15"/>
      <c r="L4028" t="s">
        <v>187</v>
      </c>
    </row>
    <row r="4029" spans="1:12" x14ac:dyDescent="0.35">
      <c r="A4029" t="s">
        <v>161</v>
      </c>
      <c r="B4029" t="s">
        <v>198</v>
      </c>
      <c r="C4029" t="s">
        <v>69</v>
      </c>
      <c r="D4029">
        <v>702</v>
      </c>
      <c r="E4029" t="s">
        <v>72</v>
      </c>
      <c r="F4029" s="26">
        <v>237.3</v>
      </c>
      <c r="G4029" t="str">
        <f>VLOOKUP(мпф1[[#This Row],[артикул]],[1]!Таблица213[[code]:[упаковка]],4,FALSE)</f>
        <v>ОХЛ</v>
      </c>
      <c r="H4029" t="str">
        <f>VLOOKUP(мпф1[[#This Row],[артикул]],[1]!Таблица213[[code]:[упаковка]],5,FALSE)</f>
        <v>тушка</v>
      </c>
      <c r="I4029" s="7">
        <v>811.20776785714281</v>
      </c>
      <c r="J4029" s="15">
        <f>мпф1[[#This Row],[цена]]*мпф1[[#This Row],[объем]]</f>
        <v>192499.6033125</v>
      </c>
      <c r="K4029" s="15"/>
      <c r="L4029" t="s">
        <v>187</v>
      </c>
    </row>
    <row r="4030" spans="1:12" x14ac:dyDescent="0.35">
      <c r="A4030" t="s">
        <v>161</v>
      </c>
      <c r="B4030" t="s">
        <v>198</v>
      </c>
      <c r="C4030" t="s">
        <v>69</v>
      </c>
      <c r="D4030">
        <v>711</v>
      </c>
      <c r="E4030" t="s">
        <v>73</v>
      </c>
      <c r="F4030" s="26">
        <v>483.96</v>
      </c>
      <c r="G4030" t="str">
        <f>VLOOKUP(мпф1[[#This Row],[артикул]],[1]!Таблица213[[code]:[упаковка]],4,FALSE)</f>
        <v>ОХЛ</v>
      </c>
      <c r="H4030" t="str">
        <f>VLOOKUP(мпф1[[#This Row],[артикул]],[1]!Таблица213[[code]:[упаковка]],5,FALSE)</f>
        <v>бедро</v>
      </c>
      <c r="I4030" s="7">
        <v>867.65544642857139</v>
      </c>
      <c r="J4030" s="15">
        <f>мпф1[[#This Row],[цена]]*мпф1[[#This Row],[объем]]</f>
        <v>419910.52985357138</v>
      </c>
      <c r="K4030" s="15"/>
      <c r="L4030" t="s">
        <v>187</v>
      </c>
    </row>
    <row r="4031" spans="1:12" x14ac:dyDescent="0.35">
      <c r="A4031" t="s">
        <v>161</v>
      </c>
      <c r="B4031" t="s">
        <v>198</v>
      </c>
      <c r="C4031" t="s">
        <v>69</v>
      </c>
      <c r="D4031">
        <v>713</v>
      </c>
      <c r="E4031" t="s">
        <v>74</v>
      </c>
      <c r="F4031" s="26">
        <v>285.56</v>
      </c>
      <c r="G4031" t="str">
        <f>VLOOKUP(мпф1[[#This Row],[артикул]],[1]!Таблица213[[code]:[упаковка]],4,FALSE)</f>
        <v>ОХЛ</v>
      </c>
      <c r="H4031" t="str">
        <f>VLOOKUP(мпф1[[#This Row],[артикул]],[1]!Таблица213[[code]:[упаковка]],5,FALSE)</f>
        <v>голень</v>
      </c>
      <c r="I4031" s="7">
        <v>899.88524999999993</v>
      </c>
      <c r="J4031" s="15">
        <f>мпф1[[#This Row],[цена]]*мпф1[[#This Row],[объем]]</f>
        <v>256971.23198999997</v>
      </c>
      <c r="K4031" s="15"/>
      <c r="L4031" t="s">
        <v>187</v>
      </c>
    </row>
    <row r="4032" spans="1:12" x14ac:dyDescent="0.35">
      <c r="A4032" t="s">
        <v>161</v>
      </c>
      <c r="B4032" t="s">
        <v>198</v>
      </c>
      <c r="C4032" t="s">
        <v>69</v>
      </c>
      <c r="D4032">
        <v>715</v>
      </c>
      <c r="E4032" t="s">
        <v>75</v>
      </c>
      <c r="F4032" s="26">
        <v>343.72</v>
      </c>
      <c r="G4032" t="str">
        <f>VLOOKUP(мпф1[[#This Row],[артикул]],[1]!Таблица213[[code]:[упаковка]],4,FALSE)</f>
        <v>ОХЛ</v>
      </c>
      <c r="H4032" t="str">
        <f>VLOOKUP(мпф1[[#This Row],[артикул]],[1]!Таблица213[[code]:[упаковка]],5,FALSE)</f>
        <v>крыло</v>
      </c>
      <c r="I4032" s="7">
        <v>899.88524999999993</v>
      </c>
      <c r="J4032" s="15">
        <f>мпф1[[#This Row],[цена]]*мпф1[[#This Row],[объем]]</f>
        <v>309308.55813000002</v>
      </c>
      <c r="K4032" s="15"/>
      <c r="L4032" t="s">
        <v>187</v>
      </c>
    </row>
    <row r="4033" spans="1:12" x14ac:dyDescent="0.35">
      <c r="A4033" t="s">
        <v>161</v>
      </c>
      <c r="B4033" t="s">
        <v>198</v>
      </c>
      <c r="C4033" t="s">
        <v>69</v>
      </c>
      <c r="D4033">
        <v>717</v>
      </c>
      <c r="E4033" t="s">
        <v>76</v>
      </c>
      <c r="F4033" s="26">
        <v>113.39999999999999</v>
      </c>
      <c r="G4033" t="str">
        <f>VLOOKUP(мпф1[[#This Row],[артикул]],[1]!Таблица213[[code]:[упаковка]],4,FALSE)</f>
        <v>ОХЛ</v>
      </c>
      <c r="H4033" t="str">
        <f>VLOOKUP(мпф1[[#This Row],[артикул]],[1]!Таблица213[[code]:[упаковка]],5,FALSE)</f>
        <v>четвертина</v>
      </c>
      <c r="I4033" s="7">
        <v>819.40178571428567</v>
      </c>
      <c r="J4033" s="15">
        <f>мпф1[[#This Row],[цена]]*мпф1[[#This Row],[объем]]</f>
        <v>92920.162499999991</v>
      </c>
      <c r="K4033" s="15"/>
      <c r="L4033" t="s">
        <v>187</v>
      </c>
    </row>
    <row r="4034" spans="1:12" x14ac:dyDescent="0.35">
      <c r="A4034" t="s">
        <v>161</v>
      </c>
      <c r="B4034" t="s">
        <v>198</v>
      </c>
      <c r="C4034" t="s">
        <v>69</v>
      </c>
      <c r="D4034">
        <v>719</v>
      </c>
      <c r="E4034" t="s">
        <v>77</v>
      </c>
      <c r="F4034" s="26">
        <v>580.5</v>
      </c>
      <c r="G4034" t="str">
        <f>VLOOKUP(мпф1[[#This Row],[артикул]],[1]!Таблица213[[code]:[упаковка]],4,FALSE)</f>
        <v>ОХЛ</v>
      </c>
      <c r="H4034" t="str">
        <f>VLOOKUP(мпф1[[#This Row],[артикул]],[1]!Таблица213[[code]:[упаковка]],5,FALSE)</f>
        <v>филе</v>
      </c>
      <c r="I4034" s="7">
        <v>1140.7893750000001</v>
      </c>
      <c r="J4034" s="15">
        <f>мпф1[[#This Row],[цена]]*мпф1[[#This Row],[объем]]</f>
        <v>662228.23218749999</v>
      </c>
      <c r="K4034" s="15"/>
      <c r="L4034" t="s">
        <v>187</v>
      </c>
    </row>
    <row r="4035" spans="1:12" x14ac:dyDescent="0.35">
      <c r="A4035" t="s">
        <v>161</v>
      </c>
      <c r="B4035" t="s">
        <v>198</v>
      </c>
      <c r="C4035" t="s">
        <v>69</v>
      </c>
      <c r="D4035">
        <v>725</v>
      </c>
      <c r="E4035" t="s">
        <v>78</v>
      </c>
      <c r="F4035" s="26">
        <v>162.58799999999999</v>
      </c>
      <c r="G4035" t="str">
        <f>VLOOKUP(мпф1[[#This Row],[артикул]],[1]!Таблица213[[code]:[упаковка]],4,FALSE)</f>
        <v>ОХЛ</v>
      </c>
      <c r="H4035" t="str">
        <f>VLOOKUP(мпф1[[#This Row],[артикул]],[1]!Таблица213[[code]:[упаковка]],5,FALSE)</f>
        <v>грудка</v>
      </c>
      <c r="I4035" s="7">
        <v>884.0434821428571</v>
      </c>
      <c r="J4035" s="15">
        <f>мпф1[[#This Row],[цена]]*мпф1[[#This Row],[объем]]</f>
        <v>143734.86167464283</v>
      </c>
      <c r="K4035" s="15"/>
      <c r="L4035" t="s">
        <v>187</v>
      </c>
    </row>
    <row r="4036" spans="1:12" x14ac:dyDescent="0.35">
      <c r="A4036" t="s">
        <v>161</v>
      </c>
      <c r="B4036" t="s">
        <v>198</v>
      </c>
      <c r="C4036" t="s">
        <v>69</v>
      </c>
      <c r="D4036">
        <v>731</v>
      </c>
      <c r="E4036" t="s">
        <v>81</v>
      </c>
      <c r="F4036" s="26">
        <v>134.92310584958216</v>
      </c>
      <c r="G4036" t="str">
        <f>VLOOKUP(мпф1[[#This Row],[артикул]],[1]!Таблица213[[code]:[упаковка]],4,FALSE)</f>
        <v>ОХЛ</v>
      </c>
      <c r="H4036" t="str">
        <f>VLOOKUP(мпф1[[#This Row],[артикул]],[1]!Таблица213[[code]:[упаковка]],5,FALSE)</f>
        <v>желудки</v>
      </c>
      <c r="I4036" s="7">
        <v>554.21605446428566</v>
      </c>
      <c r="J4036" s="15">
        <f>мпф1[[#This Row],[цена]]*мпф1[[#This Row],[объем]]</f>
        <v>74776.551380022604</v>
      </c>
      <c r="K4036" s="15"/>
      <c r="L4036" t="s">
        <v>187</v>
      </c>
    </row>
    <row r="4037" spans="1:12" x14ac:dyDescent="0.35">
      <c r="A4037" t="s">
        <v>161</v>
      </c>
      <c r="B4037" t="s">
        <v>198</v>
      </c>
      <c r="C4037" t="s">
        <v>69</v>
      </c>
      <c r="D4037">
        <v>733</v>
      </c>
      <c r="E4037" t="s">
        <v>82</v>
      </c>
      <c r="F4037" s="26">
        <v>176.4</v>
      </c>
      <c r="G4037" t="str">
        <f>VLOOKUP(мпф1[[#This Row],[артикул]],[1]!Таблица213[[code]:[упаковка]],4,FALSE)</f>
        <v>ОХЛ</v>
      </c>
      <c r="H4037" t="str">
        <f>VLOOKUP(мпф1[[#This Row],[артикул]],[1]!Таблица213[[code]:[упаковка]],5,FALSE)</f>
        <v>печень</v>
      </c>
      <c r="I4037" s="7">
        <v>522.04998214285706</v>
      </c>
      <c r="J4037" s="15">
        <f>мпф1[[#This Row],[цена]]*мпф1[[#This Row],[объем]]</f>
        <v>92089.616849999991</v>
      </c>
      <c r="K4037" s="15"/>
      <c r="L4037" t="s">
        <v>187</v>
      </c>
    </row>
    <row r="4038" spans="1:12" x14ac:dyDescent="0.35">
      <c r="A4038" t="s">
        <v>161</v>
      </c>
      <c r="B4038" t="s">
        <v>198</v>
      </c>
      <c r="C4038" t="s">
        <v>69</v>
      </c>
      <c r="D4038">
        <v>735</v>
      </c>
      <c r="E4038" t="s">
        <v>83</v>
      </c>
      <c r="F4038" s="26">
        <v>124</v>
      </c>
      <c r="G4038" t="str">
        <f>VLOOKUP(мпф1[[#This Row],[артикул]],[1]!Таблица213[[code]:[упаковка]],4,FALSE)</f>
        <v>ОХЛ</v>
      </c>
      <c r="H4038" t="str">
        <f>VLOOKUP(мпф1[[#This Row],[артикул]],[1]!Таблица213[[code]:[упаковка]],5,FALSE)</f>
        <v>сердце</v>
      </c>
      <c r="I4038" s="7">
        <v>899.88524999999993</v>
      </c>
      <c r="J4038" s="15">
        <f>мпф1[[#This Row],[цена]]*мпф1[[#This Row],[объем]]</f>
        <v>111585.77099999999</v>
      </c>
      <c r="K4038" s="15"/>
      <c r="L4038" t="s">
        <v>187</v>
      </c>
    </row>
    <row r="4039" spans="1:12" x14ac:dyDescent="0.35">
      <c r="A4039" t="s">
        <v>161</v>
      </c>
      <c r="B4039" t="s">
        <v>198</v>
      </c>
      <c r="C4039" t="s">
        <v>69</v>
      </c>
      <c r="D4039">
        <v>744</v>
      </c>
      <c r="E4039" t="s">
        <v>92</v>
      </c>
      <c r="F4039" s="26">
        <v>403.2</v>
      </c>
      <c r="G4039" t="str">
        <f>VLOOKUP(мпф1[[#This Row],[артикул]],[1]!Таблица213[[code]:[упаковка]],4,FALSE)</f>
        <v>ОХЛ</v>
      </c>
      <c r="H4039" t="str">
        <f>VLOOKUP(мпф1[[#This Row],[артикул]],[1]!Таблица213[[code]:[упаковка]],5,FALSE)</f>
        <v>шея</v>
      </c>
      <c r="I4039" s="7">
        <v>297.71598214285711</v>
      </c>
      <c r="J4039" s="15">
        <f>мпф1[[#This Row],[цена]]*мпф1[[#This Row],[объем]]</f>
        <v>120039.08399999999</v>
      </c>
      <c r="K4039" s="15"/>
      <c r="L4039" t="s">
        <v>187</v>
      </c>
    </row>
    <row r="4040" spans="1:12" x14ac:dyDescent="0.35">
      <c r="A4040" t="s">
        <v>161</v>
      </c>
      <c r="B4040" t="s">
        <v>198</v>
      </c>
      <c r="C4040" t="s">
        <v>69</v>
      </c>
      <c r="D4040">
        <v>781</v>
      </c>
      <c r="E4040" t="s">
        <v>221</v>
      </c>
      <c r="F4040" s="26">
        <v>119.7</v>
      </c>
      <c r="G4040" t="str">
        <f>VLOOKUP(мпф1[[#This Row],[артикул]],[1]!Таблица213[[code]:[упаковка]],4,FALSE)</f>
        <v>ОХЛ</v>
      </c>
      <c r="H4040" t="str">
        <f>VLOOKUP(мпф1[[#This Row],[артикул]],[1]!Таблица213[[code]:[упаковка]],5,FALSE)</f>
        <v>спинка</v>
      </c>
      <c r="I4040" s="7">
        <v>386.02928571428566</v>
      </c>
      <c r="J4040" s="15">
        <f>мпф1[[#This Row],[цена]]*мпф1[[#This Row],[объем]]</f>
        <v>46207.705499999996</v>
      </c>
      <c r="K4040" s="15"/>
      <c r="L4040" t="s">
        <v>187</v>
      </c>
    </row>
    <row r="4041" spans="1:12" x14ac:dyDescent="0.35">
      <c r="A4041" t="s">
        <v>161</v>
      </c>
      <c r="B4041" t="s">
        <v>198</v>
      </c>
      <c r="C4041" t="s">
        <v>69</v>
      </c>
      <c r="D4041">
        <v>952</v>
      </c>
      <c r="E4041" t="s">
        <v>86</v>
      </c>
      <c r="F4041" s="26">
        <v>310</v>
      </c>
      <c r="G4041" t="str">
        <f>VLOOKUP(мпф1[[#This Row],[артикул]],[1]!Таблица213[[code]:[упаковка]],4,FALSE)</f>
        <v>ОХЛ</v>
      </c>
      <c r="H4041" t="str">
        <f>VLOOKUP(мпф1[[#This Row],[артикул]],[1]!Таблица213[[code]:[упаковка]],5,FALSE)</f>
        <v>голень</v>
      </c>
      <c r="I4041" s="7">
        <v>930.02102678571418</v>
      </c>
      <c r="J4041" s="15">
        <f>мпф1[[#This Row],[цена]]*мпф1[[#This Row],[объем]]</f>
        <v>288306.51830357139</v>
      </c>
      <c r="K4041" s="15"/>
      <c r="L4041" t="s">
        <v>187</v>
      </c>
    </row>
    <row r="4042" spans="1:12" x14ac:dyDescent="0.35">
      <c r="A4042" t="s">
        <v>161</v>
      </c>
      <c r="B4042" t="s">
        <v>198</v>
      </c>
      <c r="C4042" t="s">
        <v>69</v>
      </c>
      <c r="D4042">
        <v>953</v>
      </c>
      <c r="E4042" t="s">
        <v>87</v>
      </c>
      <c r="F4042" s="26">
        <v>315.97444089456866</v>
      </c>
      <c r="G4042" t="str">
        <f>VLOOKUP(мпф1[[#This Row],[артикул]],[1]!Таблица213[[code]:[упаковка]],4,FALSE)</f>
        <v>ОХЛ</v>
      </c>
      <c r="H4042" t="str">
        <f>VLOOKUP(мпф1[[#This Row],[артикул]],[1]!Таблица213[[code]:[упаковка]],5,FALSE)</f>
        <v>бедро</v>
      </c>
      <c r="I4042" s="7">
        <v>953.23741071428572</v>
      </c>
      <c r="J4042" s="15">
        <f>мпф1[[#This Row],[цена]]*мпф1[[#This Row],[объем]]</f>
        <v>301198.65789023275</v>
      </c>
      <c r="K4042" s="15"/>
      <c r="L4042" t="s">
        <v>187</v>
      </c>
    </row>
    <row r="4043" spans="1:12" x14ac:dyDescent="0.35">
      <c r="A4043" t="s">
        <v>161</v>
      </c>
      <c r="B4043" t="s">
        <v>198</v>
      </c>
      <c r="C4043" t="s">
        <v>69</v>
      </c>
      <c r="D4043">
        <v>954</v>
      </c>
      <c r="E4043" t="s">
        <v>191</v>
      </c>
      <c r="F4043" s="26">
        <v>80</v>
      </c>
      <c r="G4043" t="str">
        <f>VLOOKUP(мпф1[[#This Row],[артикул]],[1]!Таблица213[[code]:[упаковка]],4,FALSE)</f>
        <v>ОХЛ</v>
      </c>
      <c r="H4043" t="str">
        <f>VLOOKUP(мпф1[[#This Row],[артикул]],[1]!Таблица213[[code]:[упаковка]],5,FALSE)</f>
        <v>филе</v>
      </c>
      <c r="I4043" s="7">
        <v>1133.5058035714285</v>
      </c>
      <c r="J4043" s="15">
        <f>мпф1[[#This Row],[цена]]*мпф1[[#This Row],[объем]]</f>
        <v>90680.464285714275</v>
      </c>
      <c r="K4043" s="15"/>
      <c r="L4043" t="s">
        <v>187</v>
      </c>
    </row>
    <row r="4044" spans="1:12" x14ac:dyDescent="0.35">
      <c r="A4044" t="s">
        <v>161</v>
      </c>
      <c r="B4044" t="s">
        <v>198</v>
      </c>
      <c r="C4044" t="s">
        <v>69</v>
      </c>
      <c r="D4044">
        <v>961</v>
      </c>
      <c r="E4044" t="s">
        <v>89</v>
      </c>
      <c r="F4044" s="26">
        <v>24.390243902439021</v>
      </c>
      <c r="G4044" t="str">
        <f>VLOOKUP(мпф1[[#This Row],[артикул]],[1]!Таблица213[[code]:[упаковка]],4,FALSE)</f>
        <v>ОХЛ</v>
      </c>
      <c r="H4044" t="str">
        <f>VLOOKUP(мпф1[[#This Row],[артикул]],[1]!Таблица213[[code]:[упаковка]],5,FALSE)</f>
        <v>табак</v>
      </c>
      <c r="I4044" s="7">
        <v>777.06602678571426</v>
      </c>
      <c r="J4044" s="15">
        <f>мпф1[[#This Row],[цена]]*мпф1[[#This Row],[объем]]</f>
        <v>18952.829921602784</v>
      </c>
      <c r="K4044" s="15"/>
      <c r="L4044" t="s">
        <v>187</v>
      </c>
    </row>
    <row r="4045" spans="1:12" x14ac:dyDescent="0.35">
      <c r="A4045" t="s">
        <v>161</v>
      </c>
      <c r="B4045" t="s">
        <v>162</v>
      </c>
      <c r="C4045" t="s">
        <v>25</v>
      </c>
      <c r="D4045">
        <v>30</v>
      </c>
      <c r="E4045" t="s">
        <v>80</v>
      </c>
      <c r="F4045" s="26">
        <v>1250.8000000000002</v>
      </c>
      <c r="G4045" t="str">
        <f>VLOOKUP(мпф1[[#This Row],[артикул]],[1]!Таблица213[[code]:[упаковка]],4,FALSE)</f>
        <v>ОХЛ</v>
      </c>
      <c r="H4045" t="str">
        <f>VLOOKUP(мпф1[[#This Row],[артикул]],[1]!Таблица213[[code]:[упаковка]],5,FALSE)</f>
        <v>рагу</v>
      </c>
      <c r="I4045" s="7">
        <v>739.28249999999991</v>
      </c>
      <c r="J4045" s="15">
        <f>мпф1[[#This Row],[цена]]*мпф1[[#This Row],[объем]]</f>
        <v>924694.55099999998</v>
      </c>
      <c r="K4045" s="15"/>
      <c r="L4045" t="s">
        <v>187</v>
      </c>
    </row>
    <row r="4046" spans="1:12" x14ac:dyDescent="0.35">
      <c r="A4046" t="s">
        <v>161</v>
      </c>
      <c r="B4046" t="s">
        <v>162</v>
      </c>
      <c r="C4046" t="s">
        <v>25</v>
      </c>
      <c r="D4046">
        <v>204</v>
      </c>
      <c r="E4046" t="s">
        <v>84</v>
      </c>
      <c r="F4046" s="26">
        <v>804.46177847113881</v>
      </c>
      <c r="G4046" t="str">
        <f>VLOOKUP(мпф1[[#This Row],[артикул]],[1]!Таблица213[[code]:[упаковка]],4,FALSE)</f>
        <v>ОХЛ</v>
      </c>
      <c r="H4046" t="str">
        <f>VLOOKUP(мпф1[[#This Row],[артикул]],[1]!Таблица213[[code]:[упаковка]],5,FALSE)</f>
        <v>крыло</v>
      </c>
      <c r="I4046" s="7">
        <v>884.0434821428571</v>
      </c>
      <c r="J4046" s="15">
        <f>мпф1[[#This Row],[цена]]*мпф1[[#This Row],[объем]]</f>
        <v>711179.19189046125</v>
      </c>
      <c r="K4046" s="15"/>
      <c r="L4046" t="s">
        <v>187</v>
      </c>
    </row>
    <row r="4047" spans="1:12" x14ac:dyDescent="0.35">
      <c r="A4047" t="s">
        <v>161</v>
      </c>
      <c r="B4047" t="s">
        <v>162</v>
      </c>
      <c r="C4047" t="s">
        <v>25</v>
      </c>
      <c r="D4047">
        <v>701</v>
      </c>
      <c r="E4047" t="s">
        <v>26</v>
      </c>
      <c r="F4047" s="26">
        <v>1899</v>
      </c>
      <c r="G4047" t="str">
        <f>VLOOKUP(мпф1[[#This Row],[артикул]],[1]!Таблица213[[code]:[упаковка]],4,FALSE)</f>
        <v>ОХЛ</v>
      </c>
      <c r="H4047" t="str">
        <f>VLOOKUP(мпф1[[#This Row],[артикул]],[1]!Таблица213[[code]:[упаковка]],5,FALSE)</f>
        <v>тушка</v>
      </c>
      <c r="I4047" s="7">
        <v>827.59580357142841</v>
      </c>
      <c r="J4047" s="15">
        <f>мпф1[[#This Row],[цена]]*мпф1[[#This Row],[объем]]</f>
        <v>1571604.4309821425</v>
      </c>
      <c r="K4047" s="15"/>
      <c r="L4047" t="s">
        <v>187</v>
      </c>
    </row>
    <row r="4048" spans="1:12" x14ac:dyDescent="0.35">
      <c r="A4048" t="s">
        <v>161</v>
      </c>
      <c r="B4048" t="s">
        <v>162</v>
      </c>
      <c r="C4048" t="s">
        <v>25</v>
      </c>
      <c r="D4048">
        <v>702</v>
      </c>
      <c r="E4048" t="s">
        <v>72</v>
      </c>
      <c r="F4048" s="26">
        <v>1853.2</v>
      </c>
      <c r="G4048" t="str">
        <f>VLOOKUP(мпф1[[#This Row],[артикул]],[1]!Таблица213[[code]:[упаковка]],4,FALSE)</f>
        <v>ОХЛ</v>
      </c>
      <c r="H4048" t="str">
        <f>VLOOKUP(мпф1[[#This Row],[артикул]],[1]!Таблица213[[code]:[упаковка]],5,FALSE)</f>
        <v>тушка</v>
      </c>
      <c r="I4048" s="7">
        <v>811.20776785714281</v>
      </c>
      <c r="J4048" s="15">
        <f>мпф1[[#This Row],[цена]]*мпф1[[#This Row],[объем]]</f>
        <v>1503330.2353928571</v>
      </c>
      <c r="K4048" s="15"/>
      <c r="L4048" t="s">
        <v>187</v>
      </c>
    </row>
    <row r="4049" spans="1:12" x14ac:dyDescent="0.35">
      <c r="A4049" t="s">
        <v>161</v>
      </c>
      <c r="B4049" t="s">
        <v>162</v>
      </c>
      <c r="C4049" t="s">
        <v>25</v>
      </c>
      <c r="D4049">
        <v>710</v>
      </c>
      <c r="E4049" t="s">
        <v>28</v>
      </c>
      <c r="F4049" s="26">
        <v>6003.3150000000005</v>
      </c>
      <c r="G4049" t="str">
        <f>VLOOKUP(мпф1[[#This Row],[артикул]],[1]!Таблица213[[code]:[упаковка]],4,FALSE)</f>
        <v>ОХЛ</v>
      </c>
      <c r="H4049" t="str">
        <f>VLOOKUP(мпф1[[#This Row],[артикул]],[1]!Таблица213[[code]:[упаковка]],5,FALSE)</f>
        <v>бедро</v>
      </c>
      <c r="I4049" s="7">
        <v>884.0434821428571</v>
      </c>
      <c r="J4049" s="15">
        <f>мпф1[[#This Row],[цена]]*мпф1[[#This Row],[объем]]</f>
        <v>5307191.4970004465</v>
      </c>
      <c r="K4049" s="15"/>
      <c r="L4049" t="s">
        <v>187</v>
      </c>
    </row>
    <row r="4050" spans="1:12" x14ac:dyDescent="0.35">
      <c r="A4050" t="s">
        <v>161</v>
      </c>
      <c r="B4050" t="s">
        <v>162</v>
      </c>
      <c r="C4050" t="s">
        <v>25</v>
      </c>
      <c r="D4050">
        <v>711</v>
      </c>
      <c r="E4050" t="s">
        <v>73</v>
      </c>
      <c r="F4050" s="26">
        <v>5899.08</v>
      </c>
      <c r="G4050" t="str">
        <f>VLOOKUP(мпф1[[#This Row],[артикул]],[1]!Таблица213[[code]:[упаковка]],4,FALSE)</f>
        <v>ОХЛ</v>
      </c>
      <c r="H4050" t="str">
        <f>VLOOKUP(мпф1[[#This Row],[артикул]],[1]!Таблица213[[code]:[упаковка]],5,FALSE)</f>
        <v>бедро</v>
      </c>
      <c r="I4050" s="7">
        <v>867.65544642857139</v>
      </c>
      <c r="J4050" s="15">
        <f>мпф1[[#This Row],[цена]]*мпф1[[#This Row],[объем]]</f>
        <v>5118368.8909178572</v>
      </c>
      <c r="K4050" s="15"/>
      <c r="L4050" t="s">
        <v>187</v>
      </c>
    </row>
    <row r="4051" spans="1:12" x14ac:dyDescent="0.35">
      <c r="A4051" t="s">
        <v>161</v>
      </c>
      <c r="B4051" t="s">
        <v>162</v>
      </c>
      <c r="C4051" t="s">
        <v>25</v>
      </c>
      <c r="D4051">
        <v>712</v>
      </c>
      <c r="E4051" t="s">
        <v>30</v>
      </c>
      <c r="F4051" s="26">
        <v>3154.0949999999998</v>
      </c>
      <c r="G4051" t="str">
        <f>VLOOKUP(мпф1[[#This Row],[артикул]],[1]!Таблица213[[code]:[упаковка]],4,FALSE)</f>
        <v>ОХЛ</v>
      </c>
      <c r="H4051" t="str">
        <f>VLOOKUP(мпф1[[#This Row],[артикул]],[1]!Таблица213[[code]:[упаковка]],5,FALSE)</f>
        <v>голень</v>
      </c>
      <c r="I4051" s="7">
        <v>915.90910714285712</v>
      </c>
      <c r="J4051" s="15">
        <f>мпф1[[#This Row],[цена]]*мпф1[[#This Row],[объем]]</f>
        <v>2888864.3352937498</v>
      </c>
      <c r="K4051" s="15"/>
      <c r="L4051" t="s">
        <v>187</v>
      </c>
    </row>
    <row r="4052" spans="1:12" x14ac:dyDescent="0.35">
      <c r="A4052" t="s">
        <v>161</v>
      </c>
      <c r="B4052" t="s">
        <v>162</v>
      </c>
      <c r="C4052" t="s">
        <v>25</v>
      </c>
      <c r="D4052">
        <v>713</v>
      </c>
      <c r="E4052" t="s">
        <v>74</v>
      </c>
      <c r="F4052" s="26">
        <v>2894.54</v>
      </c>
      <c r="G4052" t="str">
        <f>VLOOKUP(мпф1[[#This Row],[артикул]],[1]!Таблица213[[code]:[упаковка]],4,FALSE)</f>
        <v>ОХЛ</v>
      </c>
      <c r="H4052" t="str">
        <f>VLOOKUP(мпф1[[#This Row],[артикул]],[1]!Таблица213[[code]:[упаковка]],5,FALSE)</f>
        <v>голень</v>
      </c>
      <c r="I4052" s="7">
        <v>899.88524999999993</v>
      </c>
      <c r="J4052" s="15">
        <f>мпф1[[#This Row],[цена]]*мпф1[[#This Row],[объем]]</f>
        <v>2604753.8515349999</v>
      </c>
      <c r="K4052" s="15"/>
      <c r="L4052" t="s">
        <v>187</v>
      </c>
    </row>
    <row r="4053" spans="1:12" x14ac:dyDescent="0.35">
      <c r="A4053" t="s">
        <v>161</v>
      </c>
      <c r="B4053" t="s">
        <v>162</v>
      </c>
      <c r="C4053" t="s">
        <v>25</v>
      </c>
      <c r="D4053">
        <v>714</v>
      </c>
      <c r="E4053" t="s">
        <v>32</v>
      </c>
      <c r="F4053" s="26">
        <v>3395.7290000000003</v>
      </c>
      <c r="G4053" t="str">
        <f>VLOOKUP(мпф1[[#This Row],[артикул]],[1]!Таблица213[[code]:[упаковка]],4,FALSE)</f>
        <v>ОХЛ</v>
      </c>
      <c r="H4053" t="str">
        <f>VLOOKUP(мпф1[[#This Row],[артикул]],[1]!Таблица213[[code]:[упаковка]],5,FALSE)</f>
        <v>крыло</v>
      </c>
      <c r="I4053" s="7">
        <v>915.90910714285712</v>
      </c>
      <c r="J4053" s="15">
        <f>мпф1[[#This Row],[цена]]*мпф1[[#This Row],[объем]]</f>
        <v>3110179.1164891073</v>
      </c>
      <c r="K4053" s="15"/>
      <c r="L4053" t="s">
        <v>187</v>
      </c>
    </row>
    <row r="4054" spans="1:12" x14ac:dyDescent="0.35">
      <c r="A4054" t="s">
        <v>161</v>
      </c>
      <c r="B4054" t="s">
        <v>162</v>
      </c>
      <c r="C4054" t="s">
        <v>25</v>
      </c>
      <c r="D4054">
        <v>715</v>
      </c>
      <c r="E4054" t="s">
        <v>75</v>
      </c>
      <c r="F4054" s="26">
        <v>10496.68</v>
      </c>
      <c r="G4054" t="str">
        <f>VLOOKUP(мпф1[[#This Row],[артикул]],[1]!Таблица213[[code]:[упаковка]],4,FALSE)</f>
        <v>ОХЛ</v>
      </c>
      <c r="H4054" t="str">
        <f>VLOOKUP(мпф1[[#This Row],[артикул]],[1]!Таблица213[[code]:[упаковка]],5,FALSE)</f>
        <v>крыло</v>
      </c>
      <c r="I4054" s="7">
        <v>899.88524999999993</v>
      </c>
      <c r="J4054" s="15">
        <f>мпф1[[#This Row],[цена]]*мпф1[[#This Row],[объем]]</f>
        <v>9445807.5059699994</v>
      </c>
      <c r="K4054" s="15"/>
      <c r="L4054" t="s">
        <v>187</v>
      </c>
    </row>
    <row r="4055" spans="1:12" x14ac:dyDescent="0.35">
      <c r="A4055" t="s">
        <v>161</v>
      </c>
      <c r="B4055" t="s">
        <v>162</v>
      </c>
      <c r="C4055" t="s">
        <v>25</v>
      </c>
      <c r="D4055">
        <v>717</v>
      </c>
      <c r="E4055" t="s">
        <v>76</v>
      </c>
      <c r="F4055" s="26">
        <v>1398.6</v>
      </c>
      <c r="G4055" t="str">
        <f>VLOOKUP(мпф1[[#This Row],[артикул]],[1]!Таблица213[[code]:[упаковка]],4,FALSE)</f>
        <v>ОХЛ</v>
      </c>
      <c r="H4055" t="str">
        <f>VLOOKUP(мпф1[[#This Row],[артикул]],[1]!Таблица213[[code]:[упаковка]],5,FALSE)</f>
        <v>четвертина</v>
      </c>
      <c r="I4055" s="7">
        <v>819.40178571428567</v>
      </c>
      <c r="J4055" s="15">
        <f>мпф1[[#This Row],[цена]]*мпф1[[#This Row],[объем]]</f>
        <v>1146015.3374999999</v>
      </c>
      <c r="K4055" s="15"/>
      <c r="L4055" t="s">
        <v>187</v>
      </c>
    </row>
    <row r="4056" spans="1:12" x14ac:dyDescent="0.35">
      <c r="A4056" t="s">
        <v>161</v>
      </c>
      <c r="B4056" t="s">
        <v>162</v>
      </c>
      <c r="C4056" t="s">
        <v>25</v>
      </c>
      <c r="D4056">
        <v>718</v>
      </c>
      <c r="E4056" t="s">
        <v>36</v>
      </c>
      <c r="F4056" s="26">
        <v>6794.96</v>
      </c>
      <c r="G4056" t="str">
        <f>VLOOKUP(мпф1[[#This Row],[артикул]],[1]!Таблица213[[code]:[упаковка]],4,FALSE)</f>
        <v>ОХЛ</v>
      </c>
      <c r="H4056" t="str">
        <f>VLOOKUP(мпф1[[#This Row],[артикул]],[1]!Таблица213[[code]:[упаковка]],5,FALSE)</f>
        <v>филе</v>
      </c>
      <c r="I4056" s="7">
        <v>1157.1774107142855</v>
      </c>
      <c r="J4056" s="15">
        <f>мпф1[[#This Row],[цена]]*мпф1[[#This Row],[объем]]</f>
        <v>7862974.2187071415</v>
      </c>
      <c r="K4056" s="15"/>
      <c r="L4056" t="s">
        <v>187</v>
      </c>
    </row>
    <row r="4057" spans="1:12" x14ac:dyDescent="0.35">
      <c r="A4057" t="s">
        <v>161</v>
      </c>
      <c r="B4057" t="s">
        <v>162</v>
      </c>
      <c r="C4057" t="s">
        <v>25</v>
      </c>
      <c r="D4057">
        <v>719</v>
      </c>
      <c r="E4057" t="s">
        <v>77</v>
      </c>
      <c r="F4057" s="26">
        <v>8599.5</v>
      </c>
      <c r="G4057" t="str">
        <f>VLOOKUP(мпф1[[#This Row],[артикул]],[1]!Таблица213[[code]:[упаковка]],4,FALSE)</f>
        <v>ОХЛ</v>
      </c>
      <c r="H4057" t="str">
        <f>VLOOKUP(мпф1[[#This Row],[артикул]],[1]!Таблица213[[code]:[упаковка]],5,FALSE)</f>
        <v>филе</v>
      </c>
      <c r="I4057" s="7">
        <v>1140.7893750000001</v>
      </c>
      <c r="J4057" s="15">
        <f>мпф1[[#This Row],[цена]]*мпф1[[#This Row],[объем]]</f>
        <v>9810218.2303125001</v>
      </c>
      <c r="K4057" s="15"/>
      <c r="L4057" t="s">
        <v>187</v>
      </c>
    </row>
    <row r="4058" spans="1:12" x14ac:dyDescent="0.35">
      <c r="A4058" t="s">
        <v>161</v>
      </c>
      <c r="B4058" t="s">
        <v>162</v>
      </c>
      <c r="C4058" t="s">
        <v>25</v>
      </c>
      <c r="D4058">
        <v>725</v>
      </c>
      <c r="E4058" t="s">
        <v>78</v>
      </c>
      <c r="F4058" s="26">
        <v>230.333</v>
      </c>
      <c r="G4058" t="str">
        <f>VLOOKUP(мпф1[[#This Row],[артикул]],[1]!Таблица213[[code]:[упаковка]],4,FALSE)</f>
        <v>ОХЛ</v>
      </c>
      <c r="H4058" t="str">
        <f>VLOOKUP(мпф1[[#This Row],[артикул]],[1]!Таблица213[[code]:[упаковка]],5,FALSE)</f>
        <v>грудка</v>
      </c>
      <c r="I4058" s="7">
        <v>884.0434821428571</v>
      </c>
      <c r="J4058" s="15">
        <f>мпф1[[#This Row],[цена]]*мпф1[[#This Row],[объем]]</f>
        <v>203624.38737241071</v>
      </c>
      <c r="K4058" s="15"/>
      <c r="L4058" t="s">
        <v>187</v>
      </c>
    </row>
    <row r="4059" spans="1:12" x14ac:dyDescent="0.35">
      <c r="A4059" t="s">
        <v>161</v>
      </c>
      <c r="B4059" t="s">
        <v>162</v>
      </c>
      <c r="C4059" t="s">
        <v>25</v>
      </c>
      <c r="D4059">
        <v>727</v>
      </c>
      <c r="E4059" t="s">
        <v>38</v>
      </c>
      <c r="F4059" s="26">
        <v>232.64999999999998</v>
      </c>
      <c r="G4059" t="str">
        <f>VLOOKUP(мпф1[[#This Row],[артикул]],[1]!Таблица213[[code]:[упаковка]],4,FALSE)</f>
        <v>ОХЛ</v>
      </c>
      <c r="H4059" t="str">
        <f>VLOOKUP(мпф1[[#This Row],[артикул]],[1]!Таблица213[[code]:[упаковка]],5,FALSE)</f>
        <v>грудка</v>
      </c>
      <c r="I4059" s="7">
        <v>899.79420535714269</v>
      </c>
      <c r="J4059" s="15">
        <f>мпф1[[#This Row],[цена]]*мпф1[[#This Row],[объем]]</f>
        <v>209337.12187633922</v>
      </c>
      <c r="K4059" s="15"/>
      <c r="L4059" t="s">
        <v>187</v>
      </c>
    </row>
    <row r="4060" spans="1:12" x14ac:dyDescent="0.35">
      <c r="A4060" t="s">
        <v>161</v>
      </c>
      <c r="B4060" t="s">
        <v>162</v>
      </c>
      <c r="C4060" t="s">
        <v>25</v>
      </c>
      <c r="D4060">
        <v>730</v>
      </c>
      <c r="E4060" t="s">
        <v>45</v>
      </c>
      <c r="F4060" s="26">
        <v>348.6</v>
      </c>
      <c r="G4060" t="str">
        <f>VLOOKUP(мпф1[[#This Row],[артикул]],[1]!Таблица213[[code]:[упаковка]],4,FALSE)</f>
        <v>ОХЛ</v>
      </c>
      <c r="H4060" t="str">
        <f>VLOOKUP(мпф1[[#This Row],[артикул]],[1]!Таблица213[[code]:[упаковка]],5,FALSE)</f>
        <v>желудки</v>
      </c>
      <c r="I4060" s="7">
        <v>570.84991071428567</v>
      </c>
      <c r="J4060" s="15">
        <f>мпф1[[#This Row],[цена]]*мпф1[[#This Row],[объем]]</f>
        <v>198998.27887499999</v>
      </c>
      <c r="K4060" s="15"/>
      <c r="L4060" t="s">
        <v>187</v>
      </c>
    </row>
    <row r="4061" spans="1:12" x14ac:dyDescent="0.35">
      <c r="A4061" t="s">
        <v>161</v>
      </c>
      <c r="B4061" t="s">
        <v>162</v>
      </c>
      <c r="C4061" t="s">
        <v>25</v>
      </c>
      <c r="D4061">
        <v>731</v>
      </c>
      <c r="E4061" t="s">
        <v>81</v>
      </c>
      <c r="F4061" s="26">
        <v>1103.9163205874904</v>
      </c>
      <c r="G4061" t="str">
        <f>VLOOKUP(мпф1[[#This Row],[артикул]],[1]!Таблица213[[code]:[упаковка]],4,FALSE)</f>
        <v>ОХЛ</v>
      </c>
      <c r="H4061" t="str">
        <f>VLOOKUP(мпф1[[#This Row],[артикул]],[1]!Таблица213[[code]:[упаковка]],5,FALSE)</f>
        <v>желудки</v>
      </c>
      <c r="I4061" s="7">
        <v>554.21605446428566</v>
      </c>
      <c r="J4061" s="15">
        <f>мпф1[[#This Row],[цена]]*мпф1[[#This Row],[объем]]</f>
        <v>611808.14765473048</v>
      </c>
      <c r="K4061" s="15"/>
      <c r="L4061" t="s">
        <v>187</v>
      </c>
    </row>
    <row r="4062" spans="1:12" x14ac:dyDescent="0.35">
      <c r="A4062" t="s">
        <v>161</v>
      </c>
      <c r="B4062" t="s">
        <v>162</v>
      </c>
      <c r="C4062" t="s">
        <v>25</v>
      </c>
      <c r="D4062">
        <v>732</v>
      </c>
      <c r="E4062" t="s">
        <v>47</v>
      </c>
      <c r="F4062" s="26">
        <v>273</v>
      </c>
      <c r="G4062" t="str">
        <f>VLOOKUP(мпф1[[#This Row],[артикул]],[1]!Таблица213[[code]:[упаковка]],4,FALSE)</f>
        <v>ОХЛ</v>
      </c>
      <c r="H4062" t="str">
        <f>VLOOKUP(мпф1[[#This Row],[артикул]],[1]!Таблица213[[code]:[упаковка]],5,FALSE)</f>
        <v>печень</v>
      </c>
      <c r="I4062" s="7">
        <v>538.07383928571426</v>
      </c>
      <c r="J4062" s="15">
        <f>мпф1[[#This Row],[цена]]*мпф1[[#This Row],[объем]]</f>
        <v>146894.15812499999</v>
      </c>
      <c r="K4062" s="15"/>
      <c r="L4062" t="s">
        <v>187</v>
      </c>
    </row>
    <row r="4063" spans="1:12" x14ac:dyDescent="0.35">
      <c r="A4063" t="s">
        <v>161</v>
      </c>
      <c r="B4063" t="s">
        <v>162</v>
      </c>
      <c r="C4063" t="s">
        <v>25</v>
      </c>
      <c r="D4063">
        <v>733</v>
      </c>
      <c r="E4063" t="s">
        <v>82</v>
      </c>
      <c r="F4063" s="26">
        <v>793.8</v>
      </c>
      <c r="G4063" t="str">
        <f>VLOOKUP(мпф1[[#This Row],[артикул]],[1]!Таблица213[[code]:[упаковка]],4,FALSE)</f>
        <v>ОХЛ</v>
      </c>
      <c r="H4063" t="str">
        <f>VLOOKUP(мпф1[[#This Row],[артикул]],[1]!Таблица213[[code]:[упаковка]],5,FALSE)</f>
        <v>печень</v>
      </c>
      <c r="I4063" s="7">
        <v>522.04998214285706</v>
      </c>
      <c r="J4063" s="15">
        <f>мпф1[[#This Row],[цена]]*мпф1[[#This Row],[объем]]</f>
        <v>414403.2758249999</v>
      </c>
      <c r="K4063" s="15"/>
      <c r="L4063" t="s">
        <v>187</v>
      </c>
    </row>
    <row r="4064" spans="1:12" x14ac:dyDescent="0.35">
      <c r="A4064" t="s">
        <v>161</v>
      </c>
      <c r="B4064" t="s">
        <v>162</v>
      </c>
      <c r="C4064" t="s">
        <v>25</v>
      </c>
      <c r="D4064">
        <v>734</v>
      </c>
      <c r="E4064" t="s">
        <v>49</v>
      </c>
      <c r="F4064" s="26">
        <v>276.18199999999996</v>
      </c>
      <c r="G4064" t="str">
        <f>VLOOKUP(мпф1[[#This Row],[артикул]],[1]!Таблица213[[code]:[упаковка]],4,FALSE)</f>
        <v>ОХЛ</v>
      </c>
      <c r="H4064" t="str">
        <f>VLOOKUP(мпф1[[#This Row],[артикул]],[1]!Таблица213[[code]:[упаковка]],5,FALSE)</f>
        <v>сердце</v>
      </c>
      <c r="I4064" s="7">
        <v>915.90910714285712</v>
      </c>
      <c r="J4064" s="15">
        <f>мпф1[[#This Row],[цена]]*мпф1[[#This Row],[объем]]</f>
        <v>252957.60902892853</v>
      </c>
      <c r="K4064" s="15"/>
      <c r="L4064" t="s">
        <v>187</v>
      </c>
    </row>
    <row r="4065" spans="1:12" x14ac:dyDescent="0.35">
      <c r="A4065" t="s">
        <v>161</v>
      </c>
      <c r="B4065" t="s">
        <v>162</v>
      </c>
      <c r="C4065" t="s">
        <v>25</v>
      </c>
      <c r="D4065">
        <v>735</v>
      </c>
      <c r="E4065" t="s">
        <v>83</v>
      </c>
      <c r="F4065" s="26">
        <v>285.2</v>
      </c>
      <c r="G4065" t="str">
        <f>VLOOKUP(мпф1[[#This Row],[артикул]],[1]!Таблица213[[code]:[упаковка]],4,FALSE)</f>
        <v>ОХЛ</v>
      </c>
      <c r="H4065" t="str">
        <f>VLOOKUP(мпф1[[#This Row],[артикул]],[1]!Таблица213[[code]:[упаковка]],5,FALSE)</f>
        <v>сердце</v>
      </c>
      <c r="I4065" s="7">
        <v>899.88524999999993</v>
      </c>
      <c r="J4065" s="15">
        <f>мпф1[[#This Row],[цена]]*мпф1[[#This Row],[объем]]</f>
        <v>256647.27329999997</v>
      </c>
      <c r="K4065" s="15"/>
      <c r="L4065" t="s">
        <v>187</v>
      </c>
    </row>
    <row r="4066" spans="1:12" x14ac:dyDescent="0.35">
      <c r="A4066" t="s">
        <v>161</v>
      </c>
      <c r="B4066" t="s">
        <v>162</v>
      </c>
      <c r="C4066" t="s">
        <v>25</v>
      </c>
      <c r="D4066">
        <v>744</v>
      </c>
      <c r="E4066" t="s">
        <v>92</v>
      </c>
      <c r="F4066" s="26">
        <v>995.4</v>
      </c>
      <c r="G4066" t="str">
        <f>VLOOKUP(мпф1[[#This Row],[артикул]],[1]!Таблица213[[code]:[упаковка]],4,FALSE)</f>
        <v>ОХЛ</v>
      </c>
      <c r="H4066" t="str">
        <f>VLOOKUP(мпф1[[#This Row],[артикул]],[1]!Таблица213[[code]:[упаковка]],5,FALSE)</f>
        <v>шея</v>
      </c>
      <c r="I4066" s="7">
        <v>297.71598214285711</v>
      </c>
      <c r="J4066" s="15">
        <f>мпф1[[#This Row],[цена]]*мпф1[[#This Row],[объем]]</f>
        <v>296346.48862499994</v>
      </c>
      <c r="K4066" s="15"/>
      <c r="L4066" t="s">
        <v>187</v>
      </c>
    </row>
    <row r="4067" spans="1:12" x14ac:dyDescent="0.35">
      <c r="A4067" t="s">
        <v>161</v>
      </c>
      <c r="B4067" t="s">
        <v>162</v>
      </c>
      <c r="C4067" t="s">
        <v>25</v>
      </c>
      <c r="D4067">
        <v>781</v>
      </c>
      <c r="E4067" t="s">
        <v>221</v>
      </c>
      <c r="F4067" s="26">
        <v>212.8</v>
      </c>
      <c r="G4067" t="str">
        <f>VLOOKUP(мпф1[[#This Row],[артикул]],[1]!Таблица213[[code]:[упаковка]],4,FALSE)</f>
        <v>ОХЛ</v>
      </c>
      <c r="H4067" t="str">
        <f>VLOOKUP(мпф1[[#This Row],[артикул]],[1]!Таблица213[[code]:[упаковка]],5,FALSE)</f>
        <v>спинка</v>
      </c>
      <c r="I4067" s="7">
        <v>386.02928571428566</v>
      </c>
      <c r="J4067" s="15">
        <f>мпф1[[#This Row],[цена]]*мпф1[[#This Row],[объем]]</f>
        <v>82147.031999999992</v>
      </c>
      <c r="K4067" s="15"/>
      <c r="L4067" t="s">
        <v>187</v>
      </c>
    </row>
    <row r="4068" spans="1:12" x14ac:dyDescent="0.35">
      <c r="A4068" t="s">
        <v>161</v>
      </c>
      <c r="B4068" t="s">
        <v>162</v>
      </c>
      <c r="C4068" t="s">
        <v>25</v>
      </c>
      <c r="D4068">
        <v>952</v>
      </c>
      <c r="E4068" t="s">
        <v>86</v>
      </c>
      <c r="F4068" s="26">
        <v>545.6</v>
      </c>
      <c r="G4068" t="str">
        <f>VLOOKUP(мпф1[[#This Row],[артикул]],[1]!Таблица213[[code]:[упаковка]],4,FALSE)</f>
        <v>ОХЛ</v>
      </c>
      <c r="H4068" t="str">
        <f>VLOOKUP(мпф1[[#This Row],[артикул]],[1]!Таблица213[[code]:[упаковка]],5,FALSE)</f>
        <v>голень</v>
      </c>
      <c r="I4068" s="7">
        <v>930.02102678571418</v>
      </c>
      <c r="J4068" s="15">
        <f>мпф1[[#This Row],[цена]]*мпф1[[#This Row],[объем]]</f>
        <v>507419.47221428569</v>
      </c>
      <c r="K4068" s="15"/>
      <c r="L4068" t="s">
        <v>187</v>
      </c>
    </row>
    <row r="4069" spans="1:12" x14ac:dyDescent="0.35">
      <c r="A4069" t="s">
        <v>161</v>
      </c>
      <c r="B4069" t="s">
        <v>162</v>
      </c>
      <c r="C4069" t="s">
        <v>25</v>
      </c>
      <c r="D4069">
        <v>953</v>
      </c>
      <c r="E4069" t="s">
        <v>87</v>
      </c>
      <c r="F4069" s="26">
        <v>604.47284345047922</v>
      </c>
      <c r="G4069" t="str">
        <f>VLOOKUP(мпф1[[#This Row],[артикул]],[1]!Таблица213[[code]:[упаковка]],4,FALSE)</f>
        <v>ОХЛ</v>
      </c>
      <c r="H4069" t="str">
        <f>VLOOKUP(мпф1[[#This Row],[артикул]],[1]!Таблица213[[code]:[упаковка]],5,FALSE)</f>
        <v>бедро</v>
      </c>
      <c r="I4069" s="7">
        <v>953.23741071428572</v>
      </c>
      <c r="J4069" s="15">
        <f>мпф1[[#This Row],[цена]]*мпф1[[#This Row],[объем]]</f>
        <v>576206.12813783658</v>
      </c>
      <c r="K4069" s="15"/>
      <c r="L4069" t="s">
        <v>187</v>
      </c>
    </row>
    <row r="4070" spans="1:12" x14ac:dyDescent="0.35">
      <c r="A4070" t="s">
        <v>161</v>
      </c>
      <c r="B4070" t="s">
        <v>162</v>
      </c>
      <c r="C4070" t="s">
        <v>25</v>
      </c>
      <c r="D4070">
        <v>958</v>
      </c>
      <c r="E4070" t="s">
        <v>58</v>
      </c>
      <c r="F4070" s="26">
        <v>662.72949816401467</v>
      </c>
      <c r="G4070" t="str">
        <f>VLOOKUP(мпф1[[#This Row],[артикул]],[1]!Таблица213[[code]:[упаковка]],4,FALSE)</f>
        <v>ОХЛ</v>
      </c>
      <c r="H4070" t="str">
        <f>VLOOKUP(мпф1[[#This Row],[артикул]],[1]!Таблица213[[code]:[упаковка]],5,FALSE)</f>
        <v>табак</v>
      </c>
      <c r="I4070" s="7">
        <v>799.37196428571428</v>
      </c>
      <c r="J4070" s="15">
        <f>мпф1[[#This Row],[цена]]*мпф1[[#This Row],[объем]]</f>
        <v>529767.38073745405</v>
      </c>
      <c r="K4070" s="15"/>
      <c r="L4070" t="s">
        <v>187</v>
      </c>
    </row>
    <row r="4071" spans="1:12" x14ac:dyDescent="0.35">
      <c r="A4071" t="s">
        <v>161</v>
      </c>
      <c r="B4071" t="s">
        <v>162</v>
      </c>
      <c r="C4071" t="s">
        <v>25</v>
      </c>
      <c r="D4071">
        <v>961</v>
      </c>
      <c r="E4071" t="s">
        <v>89</v>
      </c>
      <c r="F4071" s="26">
        <v>73.170731707317074</v>
      </c>
      <c r="G4071" t="str">
        <f>VLOOKUP(мпф1[[#This Row],[артикул]],[1]!Таблица213[[code]:[упаковка]],4,FALSE)</f>
        <v>ОХЛ</v>
      </c>
      <c r="H4071" t="str">
        <f>VLOOKUP(мпф1[[#This Row],[артикул]],[1]!Таблица213[[code]:[упаковка]],5,FALSE)</f>
        <v>табак</v>
      </c>
      <c r="I4071" s="7">
        <v>777.06602678571426</v>
      </c>
      <c r="J4071" s="15">
        <f>мпф1[[#This Row],[цена]]*мпф1[[#This Row],[объем]]</f>
        <v>56858.489764808364</v>
      </c>
      <c r="K4071" s="15"/>
      <c r="L4071" t="s">
        <v>187</v>
      </c>
    </row>
    <row r="4072" spans="1:12" x14ac:dyDescent="0.35">
      <c r="A4072" t="s">
        <v>161</v>
      </c>
      <c r="B4072" t="s">
        <v>162</v>
      </c>
      <c r="C4072" t="s">
        <v>25</v>
      </c>
      <c r="D4072">
        <v>1066</v>
      </c>
      <c r="E4072" t="s">
        <v>63</v>
      </c>
      <c r="F4072" s="26">
        <v>46.753246753246756</v>
      </c>
      <c r="G4072" t="str">
        <f>VLOOKUP(мпф1[[#This Row],[артикул]],[1]!Таблица213[[code]:[упаковка]],4,FALSE)</f>
        <v>ОХЛ</v>
      </c>
      <c r="H4072" t="str">
        <f>VLOOKUP(мпф1[[#This Row],[артикул]],[1]!Таблица213[[code]:[упаковка]],5,FALSE)</f>
        <v>бедро</v>
      </c>
      <c r="I4072" s="7">
        <v>884.0434821428571</v>
      </c>
      <c r="J4072" s="15">
        <f>мпф1[[#This Row],[цена]]*мпф1[[#This Row],[объем]]</f>
        <v>41331.90306122449</v>
      </c>
      <c r="K4072" s="15"/>
      <c r="L4072" t="s">
        <v>187</v>
      </c>
    </row>
    <row r="4073" spans="1:12" x14ac:dyDescent="0.35">
      <c r="A4073" t="s">
        <v>161</v>
      </c>
      <c r="B4073" t="s">
        <v>179</v>
      </c>
      <c r="C4073" t="s">
        <v>25</v>
      </c>
      <c r="D4073">
        <v>29</v>
      </c>
      <c r="E4073" t="s">
        <v>79</v>
      </c>
      <c r="F4073" s="26">
        <v>35.400000000000006</v>
      </c>
      <c r="G4073" t="str">
        <f>VLOOKUP(мпф1[[#This Row],[артикул]],[1]!Таблица213[[code]:[упаковка]],4,FALSE)</f>
        <v>ОХЛ</v>
      </c>
      <c r="H4073" t="str">
        <f>VLOOKUP(мпф1[[#This Row],[артикул]],[1]!Таблица213[[code]:[упаковка]],5,FALSE)</f>
        <v>табак</v>
      </c>
      <c r="I4073" s="7">
        <v>747.80357142857133</v>
      </c>
      <c r="J4073" s="15">
        <f>мпф1[[#This Row],[цена]]*мпф1[[#This Row],[объем]]</f>
        <v>26472.24642857143</v>
      </c>
      <c r="K4073" s="15"/>
      <c r="L4073" t="s">
        <v>187</v>
      </c>
    </row>
    <row r="4074" spans="1:12" x14ac:dyDescent="0.35">
      <c r="A4074" t="s">
        <v>161</v>
      </c>
      <c r="B4074" t="s">
        <v>179</v>
      </c>
      <c r="C4074" t="s">
        <v>25</v>
      </c>
      <c r="D4074">
        <v>30</v>
      </c>
      <c r="E4074" t="s">
        <v>80</v>
      </c>
      <c r="F4074" s="26">
        <v>2053.2000000000003</v>
      </c>
      <c r="G4074" t="str">
        <f>VLOOKUP(мпф1[[#This Row],[артикул]],[1]!Таблица213[[code]:[упаковка]],4,FALSE)</f>
        <v>ОХЛ</v>
      </c>
      <c r="H4074" t="str">
        <f>VLOOKUP(мпф1[[#This Row],[артикул]],[1]!Таблица213[[code]:[упаковка]],5,FALSE)</f>
        <v>рагу</v>
      </c>
      <c r="I4074" s="7">
        <v>739.28249999999991</v>
      </c>
      <c r="J4074" s="15">
        <f>мпф1[[#This Row],[цена]]*мпф1[[#This Row],[объем]]</f>
        <v>1517894.8289999999</v>
      </c>
      <c r="K4074" s="15"/>
      <c r="L4074" t="s">
        <v>187</v>
      </c>
    </row>
    <row r="4075" spans="1:12" x14ac:dyDescent="0.35">
      <c r="A4075" t="s">
        <v>161</v>
      </c>
      <c r="B4075" t="s">
        <v>179</v>
      </c>
      <c r="C4075" t="s">
        <v>25</v>
      </c>
      <c r="D4075">
        <v>204</v>
      </c>
      <c r="E4075" t="s">
        <v>84</v>
      </c>
      <c r="F4075" s="26">
        <v>1499.8439937597502</v>
      </c>
      <c r="G4075" t="str">
        <f>VLOOKUP(мпф1[[#This Row],[артикул]],[1]!Таблица213[[code]:[упаковка]],4,FALSE)</f>
        <v>ОХЛ</v>
      </c>
      <c r="H4075" t="str">
        <f>VLOOKUP(мпф1[[#This Row],[артикул]],[1]!Таблица213[[code]:[упаковка]],5,FALSE)</f>
        <v>крыло</v>
      </c>
      <c r="I4075" s="7">
        <v>884.0434821428571</v>
      </c>
      <c r="J4075" s="15">
        <f>мпф1[[#This Row],[цена]]*мпф1[[#This Row],[объем]]</f>
        <v>1325927.3069144192</v>
      </c>
      <c r="K4075" s="15"/>
      <c r="L4075" t="s">
        <v>187</v>
      </c>
    </row>
    <row r="4076" spans="1:12" x14ac:dyDescent="0.35">
      <c r="A4076" t="s">
        <v>161</v>
      </c>
      <c r="B4076" t="s">
        <v>179</v>
      </c>
      <c r="C4076" t="s">
        <v>25</v>
      </c>
      <c r="D4076">
        <v>205</v>
      </c>
      <c r="E4076" t="s">
        <v>88</v>
      </c>
      <c r="F4076" s="26">
        <v>540.60606060606062</v>
      </c>
      <c r="G4076" t="str">
        <f>VLOOKUP(мпф1[[#This Row],[артикул]],[1]!Таблица213[[code]:[упаковка]],4,FALSE)</f>
        <v>ОХЛ</v>
      </c>
      <c r="H4076" t="str">
        <f>VLOOKUP(мпф1[[#This Row],[артикул]],[1]!Таблица213[[code]:[упаковка]],5,FALSE)</f>
        <v>рагу</v>
      </c>
      <c r="I4076" s="7">
        <v>635.49160714285711</v>
      </c>
      <c r="J4076" s="15">
        <f>мпф1[[#This Row],[цена]]*мпф1[[#This Row],[объем]]</f>
        <v>343550.61428571428</v>
      </c>
      <c r="K4076" s="15"/>
      <c r="L4076" t="s">
        <v>187</v>
      </c>
    </row>
    <row r="4077" spans="1:12" x14ac:dyDescent="0.35">
      <c r="A4077" t="s">
        <v>161</v>
      </c>
      <c r="B4077" t="s">
        <v>179</v>
      </c>
      <c r="C4077" t="s">
        <v>25</v>
      </c>
      <c r="D4077">
        <v>701</v>
      </c>
      <c r="E4077" t="s">
        <v>26</v>
      </c>
      <c r="F4077" s="26">
        <v>207</v>
      </c>
      <c r="G4077" t="str">
        <f>VLOOKUP(мпф1[[#This Row],[артикул]],[1]!Таблица213[[code]:[упаковка]],4,FALSE)</f>
        <v>ОХЛ</v>
      </c>
      <c r="H4077" t="str">
        <f>VLOOKUP(мпф1[[#This Row],[артикул]],[1]!Таблица213[[code]:[упаковка]],5,FALSE)</f>
        <v>тушка</v>
      </c>
      <c r="I4077" s="7">
        <v>827.59580357142841</v>
      </c>
      <c r="J4077" s="15">
        <f>мпф1[[#This Row],[цена]]*мпф1[[#This Row],[объем]]</f>
        <v>171312.33133928568</v>
      </c>
      <c r="K4077" s="15"/>
      <c r="L4077" t="s">
        <v>187</v>
      </c>
    </row>
    <row r="4078" spans="1:12" x14ac:dyDescent="0.35">
      <c r="A4078" t="s">
        <v>161</v>
      </c>
      <c r="B4078" t="s">
        <v>179</v>
      </c>
      <c r="C4078" t="s">
        <v>25</v>
      </c>
      <c r="D4078">
        <v>702</v>
      </c>
      <c r="E4078" t="s">
        <v>72</v>
      </c>
      <c r="F4078" s="26">
        <v>372.90000000000003</v>
      </c>
      <c r="G4078" t="str">
        <f>VLOOKUP(мпф1[[#This Row],[артикул]],[1]!Таблица213[[code]:[упаковка]],4,FALSE)</f>
        <v>ОХЛ</v>
      </c>
      <c r="H4078" t="str">
        <f>VLOOKUP(мпф1[[#This Row],[артикул]],[1]!Таблица213[[code]:[упаковка]],5,FALSE)</f>
        <v>тушка</v>
      </c>
      <c r="I4078" s="7">
        <v>811.20776785714281</v>
      </c>
      <c r="J4078" s="15">
        <f>мпф1[[#This Row],[цена]]*мпф1[[#This Row],[объем]]</f>
        <v>302499.37663392856</v>
      </c>
      <c r="K4078" s="15"/>
      <c r="L4078" t="s">
        <v>187</v>
      </c>
    </row>
    <row r="4079" spans="1:12" x14ac:dyDescent="0.35">
      <c r="A4079" t="s">
        <v>161</v>
      </c>
      <c r="B4079" t="s">
        <v>179</v>
      </c>
      <c r="C4079" t="s">
        <v>25</v>
      </c>
      <c r="D4079">
        <v>710</v>
      </c>
      <c r="E4079" t="s">
        <v>28</v>
      </c>
      <c r="F4079" s="26">
        <v>328.05</v>
      </c>
      <c r="G4079" t="str">
        <f>VLOOKUP(мпф1[[#This Row],[артикул]],[1]!Таблица213[[code]:[упаковка]],4,FALSE)</f>
        <v>ОХЛ</v>
      </c>
      <c r="H4079" t="str">
        <f>VLOOKUP(мпф1[[#This Row],[артикул]],[1]!Таблица213[[code]:[упаковка]],5,FALSE)</f>
        <v>бедро</v>
      </c>
      <c r="I4079" s="7">
        <v>884.0434821428571</v>
      </c>
      <c r="J4079" s="15">
        <f>мпф1[[#This Row],[цена]]*мпф1[[#This Row],[объем]]</f>
        <v>290010.46431696427</v>
      </c>
      <c r="K4079" s="15"/>
      <c r="L4079" t="s">
        <v>187</v>
      </c>
    </row>
    <row r="4080" spans="1:12" x14ac:dyDescent="0.35">
      <c r="A4080" t="s">
        <v>161</v>
      </c>
      <c r="B4080" t="s">
        <v>179</v>
      </c>
      <c r="C4080" t="s">
        <v>25</v>
      </c>
      <c r="D4080">
        <v>711</v>
      </c>
      <c r="E4080" t="s">
        <v>73</v>
      </c>
      <c r="F4080" s="26">
        <v>4695.72</v>
      </c>
      <c r="G4080" t="str">
        <f>VLOOKUP(мпф1[[#This Row],[артикул]],[1]!Таблица213[[code]:[упаковка]],4,FALSE)</f>
        <v>ОХЛ</v>
      </c>
      <c r="H4080" t="str">
        <f>VLOOKUP(мпф1[[#This Row],[артикул]],[1]!Таблица213[[code]:[упаковка]],5,FALSE)</f>
        <v>бедро</v>
      </c>
      <c r="I4080" s="7">
        <v>867.65544642857139</v>
      </c>
      <c r="J4080" s="15">
        <f>мпф1[[#This Row],[цена]]*мпф1[[#This Row],[объем]]</f>
        <v>4074267.0329035716</v>
      </c>
      <c r="K4080" s="15"/>
      <c r="L4080" t="s">
        <v>187</v>
      </c>
    </row>
    <row r="4081" spans="1:12" x14ac:dyDescent="0.35">
      <c r="A4081" t="s">
        <v>161</v>
      </c>
      <c r="B4081" t="s">
        <v>179</v>
      </c>
      <c r="C4081" t="s">
        <v>25</v>
      </c>
      <c r="D4081">
        <v>712</v>
      </c>
      <c r="E4081" t="s">
        <v>30</v>
      </c>
      <c r="F4081" s="26">
        <v>60.078000000000003</v>
      </c>
      <c r="G4081" t="str">
        <f>VLOOKUP(мпф1[[#This Row],[артикул]],[1]!Таблица213[[code]:[упаковка]],4,FALSE)</f>
        <v>ОХЛ</v>
      </c>
      <c r="H4081" t="str">
        <f>VLOOKUP(мпф1[[#This Row],[артикул]],[1]!Таблица213[[code]:[упаковка]],5,FALSE)</f>
        <v>голень</v>
      </c>
      <c r="I4081" s="7">
        <v>915.90910714285712</v>
      </c>
      <c r="J4081" s="15">
        <f>мпф1[[#This Row],[цена]]*мпф1[[#This Row],[объем]]</f>
        <v>55025.987338928571</v>
      </c>
      <c r="K4081" s="15"/>
      <c r="L4081" t="s">
        <v>187</v>
      </c>
    </row>
    <row r="4082" spans="1:12" x14ac:dyDescent="0.35">
      <c r="A4082" t="s">
        <v>161</v>
      </c>
      <c r="B4082" t="s">
        <v>179</v>
      </c>
      <c r="C4082" t="s">
        <v>25</v>
      </c>
      <c r="D4082">
        <v>713</v>
      </c>
      <c r="E4082" t="s">
        <v>74</v>
      </c>
      <c r="F4082" s="26">
        <v>2024.88</v>
      </c>
      <c r="G4082" t="str">
        <f>VLOOKUP(мпф1[[#This Row],[артикул]],[1]!Таблица213[[code]:[упаковка]],4,FALSE)</f>
        <v>ОХЛ</v>
      </c>
      <c r="H4082" t="str">
        <f>VLOOKUP(мпф1[[#This Row],[артикул]],[1]!Таблица213[[code]:[упаковка]],5,FALSE)</f>
        <v>голень</v>
      </c>
      <c r="I4082" s="7">
        <v>899.88524999999993</v>
      </c>
      <c r="J4082" s="15">
        <f>мпф1[[#This Row],[цена]]*мпф1[[#This Row],[объем]]</f>
        <v>1822159.6450199999</v>
      </c>
      <c r="K4082" s="15"/>
      <c r="L4082" t="s">
        <v>187</v>
      </c>
    </row>
    <row r="4083" spans="1:12" x14ac:dyDescent="0.35">
      <c r="A4083" t="s">
        <v>161</v>
      </c>
      <c r="B4083" t="s">
        <v>179</v>
      </c>
      <c r="C4083" t="s">
        <v>25</v>
      </c>
      <c r="D4083">
        <v>714</v>
      </c>
      <c r="E4083" t="s">
        <v>32</v>
      </c>
      <c r="F4083" s="26">
        <v>61.554000000000002</v>
      </c>
      <c r="G4083" t="str">
        <f>VLOOKUP(мпф1[[#This Row],[артикул]],[1]!Таблица213[[code]:[упаковка]],4,FALSE)</f>
        <v>ОХЛ</v>
      </c>
      <c r="H4083" t="str">
        <f>VLOOKUP(мпф1[[#This Row],[артикул]],[1]!Таблица213[[code]:[упаковка]],5,FALSE)</f>
        <v>крыло</v>
      </c>
      <c r="I4083" s="7">
        <v>915.90910714285712</v>
      </c>
      <c r="J4083" s="15">
        <f>мпф1[[#This Row],[цена]]*мпф1[[#This Row],[объем]]</f>
        <v>56377.86918107143</v>
      </c>
      <c r="K4083" s="15"/>
      <c r="L4083" t="s">
        <v>187</v>
      </c>
    </row>
    <row r="4084" spans="1:12" x14ac:dyDescent="0.35">
      <c r="A4084" t="s">
        <v>161</v>
      </c>
      <c r="B4084" t="s">
        <v>179</v>
      </c>
      <c r="C4084" t="s">
        <v>25</v>
      </c>
      <c r="D4084">
        <v>715</v>
      </c>
      <c r="E4084" t="s">
        <v>75</v>
      </c>
      <c r="F4084" s="26">
        <v>2247.4</v>
      </c>
      <c r="G4084" t="str">
        <f>VLOOKUP(мпф1[[#This Row],[артикул]],[1]!Таблица213[[code]:[упаковка]],4,FALSE)</f>
        <v>ОХЛ</v>
      </c>
      <c r="H4084" t="str">
        <f>VLOOKUP(мпф1[[#This Row],[артикул]],[1]!Таблица213[[code]:[упаковка]],5,FALSE)</f>
        <v>крыло</v>
      </c>
      <c r="I4084" s="7">
        <v>899.88524999999993</v>
      </c>
      <c r="J4084" s="15">
        <f>мпф1[[#This Row],[цена]]*мпф1[[#This Row],[объем]]</f>
        <v>2022402.1108499998</v>
      </c>
      <c r="K4084" s="15"/>
      <c r="L4084" t="s">
        <v>187</v>
      </c>
    </row>
    <row r="4085" spans="1:12" x14ac:dyDescent="0.35">
      <c r="A4085" t="s">
        <v>161</v>
      </c>
      <c r="B4085" t="s">
        <v>179</v>
      </c>
      <c r="C4085" t="s">
        <v>25</v>
      </c>
      <c r="D4085">
        <v>717</v>
      </c>
      <c r="E4085" t="s">
        <v>76</v>
      </c>
      <c r="F4085" s="26">
        <v>1625.3999999999999</v>
      </c>
      <c r="G4085" t="str">
        <f>VLOOKUP(мпф1[[#This Row],[артикул]],[1]!Таблица213[[code]:[упаковка]],4,FALSE)</f>
        <v>ОХЛ</v>
      </c>
      <c r="H4085" t="str">
        <f>VLOOKUP(мпф1[[#This Row],[артикул]],[1]!Таблица213[[code]:[упаковка]],5,FALSE)</f>
        <v>четвертина</v>
      </c>
      <c r="I4085" s="7">
        <v>819.40178571428567</v>
      </c>
      <c r="J4085" s="15">
        <f>мпф1[[#This Row],[цена]]*мпф1[[#This Row],[объем]]</f>
        <v>1331855.6624999999</v>
      </c>
      <c r="K4085" s="15"/>
      <c r="L4085" t="s">
        <v>187</v>
      </c>
    </row>
    <row r="4086" spans="1:12" x14ac:dyDescent="0.35">
      <c r="A4086" t="s">
        <v>161</v>
      </c>
      <c r="B4086" t="s">
        <v>179</v>
      </c>
      <c r="C4086" t="s">
        <v>25</v>
      </c>
      <c r="D4086">
        <v>718</v>
      </c>
      <c r="E4086" t="s">
        <v>36</v>
      </c>
      <c r="F4086" s="26">
        <v>86.56</v>
      </c>
      <c r="G4086" t="str">
        <f>VLOOKUP(мпф1[[#This Row],[артикул]],[1]!Таблица213[[code]:[упаковка]],4,FALSE)</f>
        <v>ОХЛ</v>
      </c>
      <c r="H4086" t="str">
        <f>VLOOKUP(мпф1[[#This Row],[артикул]],[1]!Таблица213[[code]:[упаковка]],5,FALSE)</f>
        <v>филе</v>
      </c>
      <c r="I4086" s="7">
        <v>1157.1774107142855</v>
      </c>
      <c r="J4086" s="15">
        <f>мпф1[[#This Row],[цена]]*мпф1[[#This Row],[объем]]</f>
        <v>100165.27667142855</v>
      </c>
      <c r="K4086" s="15"/>
      <c r="L4086" t="s">
        <v>187</v>
      </c>
    </row>
    <row r="4087" spans="1:12" x14ac:dyDescent="0.35">
      <c r="A4087" t="s">
        <v>161</v>
      </c>
      <c r="B4087" t="s">
        <v>179</v>
      </c>
      <c r="C4087" t="s">
        <v>25</v>
      </c>
      <c r="D4087">
        <v>719</v>
      </c>
      <c r="E4087" t="s">
        <v>77</v>
      </c>
      <c r="F4087" s="26">
        <v>4401</v>
      </c>
      <c r="G4087" t="str">
        <f>VLOOKUP(мпф1[[#This Row],[артикул]],[1]!Таблица213[[code]:[упаковка]],4,FALSE)</f>
        <v>ОХЛ</v>
      </c>
      <c r="H4087" t="str">
        <f>VLOOKUP(мпф1[[#This Row],[артикул]],[1]!Таблица213[[code]:[упаковка]],5,FALSE)</f>
        <v>филе</v>
      </c>
      <c r="I4087" s="7">
        <v>1140.7893750000001</v>
      </c>
      <c r="J4087" s="15">
        <f>мпф1[[#This Row],[цена]]*мпф1[[#This Row],[объем]]</f>
        <v>5020614.0393750006</v>
      </c>
      <c r="K4087" s="15"/>
      <c r="L4087" t="s">
        <v>187</v>
      </c>
    </row>
    <row r="4088" spans="1:12" x14ac:dyDescent="0.35">
      <c r="A4088" t="s">
        <v>161</v>
      </c>
      <c r="B4088" t="s">
        <v>179</v>
      </c>
      <c r="C4088" t="s">
        <v>25</v>
      </c>
      <c r="D4088">
        <v>721</v>
      </c>
      <c r="E4088" t="s">
        <v>183</v>
      </c>
      <c r="F4088" s="26">
        <v>84.7</v>
      </c>
      <c r="G4088" t="str">
        <f>VLOOKUP(мпф1[[#This Row],[артикул]],[1]!Таблица213[[code]:[упаковка]],4,FALSE)</f>
        <v>ОХЛ</v>
      </c>
      <c r="H4088" t="str">
        <f>VLOOKUP(мпф1[[#This Row],[артикул]],[1]!Таблица213[[code]:[упаковка]],5,FALSE)</f>
        <v>половинка</v>
      </c>
      <c r="I4088" s="7">
        <v>819.40178571428567</v>
      </c>
      <c r="J4088" s="15">
        <f>мпф1[[#This Row],[цена]]*мпф1[[#This Row],[объем]]</f>
        <v>69403.331250000003</v>
      </c>
      <c r="K4088" s="15"/>
      <c r="L4088" t="s">
        <v>187</v>
      </c>
    </row>
    <row r="4089" spans="1:12" x14ac:dyDescent="0.35">
      <c r="A4089" t="s">
        <v>161</v>
      </c>
      <c r="B4089" t="s">
        <v>179</v>
      </c>
      <c r="C4089" t="s">
        <v>25</v>
      </c>
      <c r="D4089">
        <v>725</v>
      </c>
      <c r="E4089" t="s">
        <v>78</v>
      </c>
      <c r="F4089" s="26">
        <v>1544.586</v>
      </c>
      <c r="G4089" t="str">
        <f>VLOOKUP(мпф1[[#This Row],[артикул]],[1]!Таблица213[[code]:[упаковка]],4,FALSE)</f>
        <v>ОХЛ</v>
      </c>
      <c r="H4089" t="str">
        <f>VLOOKUP(мпф1[[#This Row],[артикул]],[1]!Таблица213[[code]:[упаковка]],5,FALSE)</f>
        <v>грудка</v>
      </c>
      <c r="I4089" s="7">
        <v>884.0434821428571</v>
      </c>
      <c r="J4089" s="15">
        <f>мпф1[[#This Row],[цена]]*мпф1[[#This Row],[объем]]</f>
        <v>1365481.1859091071</v>
      </c>
      <c r="K4089" s="15"/>
      <c r="L4089" t="s">
        <v>187</v>
      </c>
    </row>
    <row r="4090" spans="1:12" x14ac:dyDescent="0.35">
      <c r="A4090" t="s">
        <v>161</v>
      </c>
      <c r="B4090" t="s">
        <v>179</v>
      </c>
      <c r="C4090" t="s">
        <v>25</v>
      </c>
      <c r="D4090">
        <v>727</v>
      </c>
      <c r="E4090" t="s">
        <v>38</v>
      </c>
      <c r="F4090" s="26">
        <v>27.917999999999999</v>
      </c>
      <c r="G4090" t="str">
        <f>VLOOKUP(мпф1[[#This Row],[артикул]],[1]!Таблица213[[code]:[упаковка]],4,FALSE)</f>
        <v>ОХЛ</v>
      </c>
      <c r="H4090" t="str">
        <f>VLOOKUP(мпф1[[#This Row],[артикул]],[1]!Таблица213[[code]:[упаковка]],5,FALSE)</f>
        <v>грудка</v>
      </c>
      <c r="I4090" s="7">
        <v>899.79420535714269</v>
      </c>
      <c r="J4090" s="15">
        <f>мпф1[[#This Row],[цена]]*мпф1[[#This Row],[объем]]</f>
        <v>25120.45462516071</v>
      </c>
      <c r="K4090" s="15"/>
      <c r="L4090" t="s">
        <v>187</v>
      </c>
    </row>
    <row r="4091" spans="1:12" x14ac:dyDescent="0.35">
      <c r="A4091" t="s">
        <v>161</v>
      </c>
      <c r="B4091" t="s">
        <v>179</v>
      </c>
      <c r="C4091" t="s">
        <v>25</v>
      </c>
      <c r="D4091">
        <v>730</v>
      </c>
      <c r="E4091" t="s">
        <v>45</v>
      </c>
      <c r="F4091" s="26">
        <v>33.200000000000003</v>
      </c>
      <c r="G4091" t="str">
        <f>VLOOKUP(мпф1[[#This Row],[артикул]],[1]!Таблица213[[code]:[упаковка]],4,FALSE)</f>
        <v>ОХЛ</v>
      </c>
      <c r="H4091" t="str">
        <f>VLOOKUP(мпф1[[#This Row],[артикул]],[1]!Таблица213[[code]:[упаковка]],5,FALSE)</f>
        <v>желудки</v>
      </c>
      <c r="I4091" s="7">
        <v>570.84991071428567</v>
      </c>
      <c r="J4091" s="15">
        <f>мпф1[[#This Row],[цена]]*мпф1[[#This Row],[объем]]</f>
        <v>18952.217035714286</v>
      </c>
      <c r="K4091" s="15"/>
      <c r="L4091" t="s">
        <v>187</v>
      </c>
    </row>
    <row r="4092" spans="1:12" x14ac:dyDescent="0.35">
      <c r="A4092" t="s">
        <v>161</v>
      </c>
      <c r="B4092" t="s">
        <v>179</v>
      </c>
      <c r="C4092" t="s">
        <v>25</v>
      </c>
      <c r="D4092">
        <v>731</v>
      </c>
      <c r="E4092" t="s">
        <v>81</v>
      </c>
      <c r="F4092" s="26">
        <v>1005.790425424158</v>
      </c>
      <c r="G4092" t="str">
        <f>VLOOKUP(мпф1[[#This Row],[артикул]],[1]!Таблица213[[code]:[упаковка]],4,FALSE)</f>
        <v>ОХЛ</v>
      </c>
      <c r="H4092" t="str">
        <f>VLOOKUP(мпф1[[#This Row],[артикул]],[1]!Таблица213[[code]:[упаковка]],5,FALSE)</f>
        <v>желудки</v>
      </c>
      <c r="I4092" s="7">
        <v>554.21605446428566</v>
      </c>
      <c r="J4092" s="15">
        <f>мпф1[[#This Row],[цена]]*мпф1[[#This Row],[объем]]</f>
        <v>557425.20119653223</v>
      </c>
      <c r="K4092" s="15"/>
      <c r="L4092" t="s">
        <v>187</v>
      </c>
    </row>
    <row r="4093" spans="1:12" x14ac:dyDescent="0.35">
      <c r="A4093" t="s">
        <v>161</v>
      </c>
      <c r="B4093" t="s">
        <v>179</v>
      </c>
      <c r="C4093" t="s">
        <v>25</v>
      </c>
      <c r="D4093">
        <v>732</v>
      </c>
      <c r="E4093" t="s">
        <v>47</v>
      </c>
      <c r="F4093" s="26">
        <v>31.2</v>
      </c>
      <c r="G4093" t="str">
        <f>VLOOKUP(мпф1[[#This Row],[артикул]],[1]!Таблица213[[code]:[упаковка]],4,FALSE)</f>
        <v>ОХЛ</v>
      </c>
      <c r="H4093" t="str">
        <f>VLOOKUP(мпф1[[#This Row],[артикул]],[1]!Таблица213[[code]:[упаковка]],5,FALSE)</f>
        <v>печень</v>
      </c>
      <c r="I4093" s="7">
        <v>538.07383928571426</v>
      </c>
      <c r="J4093" s="15">
        <f>мпф1[[#This Row],[цена]]*мпф1[[#This Row],[объем]]</f>
        <v>16787.903785714283</v>
      </c>
      <c r="K4093" s="15"/>
      <c r="L4093" t="s">
        <v>187</v>
      </c>
    </row>
    <row r="4094" spans="1:12" x14ac:dyDescent="0.35">
      <c r="A4094" t="s">
        <v>161</v>
      </c>
      <c r="B4094" t="s">
        <v>179</v>
      </c>
      <c r="C4094" t="s">
        <v>25</v>
      </c>
      <c r="D4094">
        <v>733</v>
      </c>
      <c r="E4094" t="s">
        <v>82</v>
      </c>
      <c r="F4094" s="26">
        <v>1449</v>
      </c>
      <c r="G4094" t="str">
        <f>VLOOKUP(мпф1[[#This Row],[артикул]],[1]!Таблица213[[code]:[упаковка]],4,FALSE)</f>
        <v>ОХЛ</v>
      </c>
      <c r="H4094" t="str">
        <f>VLOOKUP(мпф1[[#This Row],[артикул]],[1]!Таблица213[[code]:[упаковка]],5,FALSE)</f>
        <v>печень</v>
      </c>
      <c r="I4094" s="7">
        <v>522.04998214285706</v>
      </c>
      <c r="J4094" s="15">
        <f>мпф1[[#This Row],[цена]]*мпф1[[#This Row],[объем]]</f>
        <v>756450.4241249999</v>
      </c>
      <c r="K4094" s="15"/>
      <c r="L4094" t="s">
        <v>187</v>
      </c>
    </row>
    <row r="4095" spans="1:12" x14ac:dyDescent="0.35">
      <c r="A4095" t="s">
        <v>161</v>
      </c>
      <c r="B4095" t="s">
        <v>179</v>
      </c>
      <c r="C4095" t="s">
        <v>25</v>
      </c>
      <c r="D4095">
        <v>734</v>
      </c>
      <c r="E4095" t="s">
        <v>49</v>
      </c>
      <c r="F4095" s="26">
        <v>32.491999999999997</v>
      </c>
      <c r="G4095" t="str">
        <f>VLOOKUP(мпф1[[#This Row],[артикул]],[1]!Таблица213[[code]:[упаковка]],4,FALSE)</f>
        <v>ОХЛ</v>
      </c>
      <c r="H4095" t="str">
        <f>VLOOKUP(мпф1[[#This Row],[артикул]],[1]!Таблица213[[code]:[упаковка]],5,FALSE)</f>
        <v>сердце</v>
      </c>
      <c r="I4095" s="7">
        <v>915.90910714285712</v>
      </c>
      <c r="J4095" s="15">
        <f>мпф1[[#This Row],[цена]]*мпф1[[#This Row],[объем]]</f>
        <v>29759.718709285713</v>
      </c>
      <c r="K4095" s="15"/>
      <c r="L4095" t="s">
        <v>187</v>
      </c>
    </row>
    <row r="4096" spans="1:12" x14ac:dyDescent="0.35">
      <c r="A4096" t="s">
        <v>161</v>
      </c>
      <c r="B4096" t="s">
        <v>179</v>
      </c>
      <c r="C4096" t="s">
        <v>25</v>
      </c>
      <c r="D4096">
        <v>735</v>
      </c>
      <c r="E4096" t="s">
        <v>83</v>
      </c>
      <c r="F4096" s="26">
        <v>471.2</v>
      </c>
      <c r="G4096" t="str">
        <f>VLOOKUP(мпф1[[#This Row],[артикул]],[1]!Таблица213[[code]:[упаковка]],4,FALSE)</f>
        <v>ОХЛ</v>
      </c>
      <c r="H4096" t="str">
        <f>VLOOKUP(мпф1[[#This Row],[артикул]],[1]!Таблица213[[code]:[упаковка]],5,FALSE)</f>
        <v>сердце</v>
      </c>
      <c r="I4096" s="7">
        <v>899.88524999999993</v>
      </c>
      <c r="J4096" s="15">
        <f>мпф1[[#This Row],[цена]]*мпф1[[#This Row],[объем]]</f>
        <v>424025.92979999998</v>
      </c>
      <c r="K4096" s="15"/>
      <c r="L4096" t="s">
        <v>187</v>
      </c>
    </row>
    <row r="4097" spans="1:12" x14ac:dyDescent="0.35">
      <c r="A4097" t="s">
        <v>161</v>
      </c>
      <c r="B4097" t="s">
        <v>179</v>
      </c>
      <c r="C4097" t="s">
        <v>25</v>
      </c>
      <c r="D4097">
        <v>744</v>
      </c>
      <c r="E4097" t="s">
        <v>92</v>
      </c>
      <c r="F4097" s="26">
        <v>1197</v>
      </c>
      <c r="G4097" t="str">
        <f>VLOOKUP(мпф1[[#This Row],[артикул]],[1]!Таблица213[[code]:[упаковка]],4,FALSE)</f>
        <v>ОХЛ</v>
      </c>
      <c r="H4097" t="str">
        <f>VLOOKUP(мпф1[[#This Row],[артикул]],[1]!Таблица213[[code]:[упаковка]],5,FALSE)</f>
        <v>шея</v>
      </c>
      <c r="I4097" s="7">
        <v>297.71598214285711</v>
      </c>
      <c r="J4097" s="15">
        <f>мпф1[[#This Row],[цена]]*мпф1[[#This Row],[объем]]</f>
        <v>356366.03062499996</v>
      </c>
      <c r="K4097" s="15"/>
      <c r="L4097" t="s">
        <v>187</v>
      </c>
    </row>
    <row r="4098" spans="1:12" x14ac:dyDescent="0.35">
      <c r="A4098" t="s">
        <v>161</v>
      </c>
      <c r="B4098" t="s">
        <v>179</v>
      </c>
      <c r="C4098" t="s">
        <v>25</v>
      </c>
      <c r="D4098">
        <v>781</v>
      </c>
      <c r="E4098" t="s">
        <v>221</v>
      </c>
      <c r="F4098" s="26">
        <v>704.90000000000009</v>
      </c>
      <c r="G4098" t="str">
        <f>VLOOKUP(мпф1[[#This Row],[артикул]],[1]!Таблица213[[code]:[упаковка]],4,FALSE)</f>
        <v>ОХЛ</v>
      </c>
      <c r="H4098" t="str">
        <f>VLOOKUP(мпф1[[#This Row],[артикул]],[1]!Таблица213[[code]:[упаковка]],5,FALSE)</f>
        <v>спинка</v>
      </c>
      <c r="I4098" s="7">
        <v>386.02928571428566</v>
      </c>
      <c r="J4098" s="15">
        <f>мпф1[[#This Row],[цена]]*мпф1[[#This Row],[объем]]</f>
        <v>272112.04349999997</v>
      </c>
      <c r="K4098" s="15"/>
      <c r="L4098" t="s">
        <v>187</v>
      </c>
    </row>
    <row r="4099" spans="1:12" x14ac:dyDescent="0.35">
      <c r="A4099" t="s">
        <v>161</v>
      </c>
      <c r="B4099" t="s">
        <v>179</v>
      </c>
      <c r="C4099" t="s">
        <v>25</v>
      </c>
      <c r="D4099">
        <v>941</v>
      </c>
      <c r="E4099" t="s">
        <v>51</v>
      </c>
      <c r="F4099" s="26">
        <v>200.51282051282053</v>
      </c>
      <c r="G4099" t="str">
        <f>VLOOKUP(мпф1[[#This Row],[артикул]],[1]!Таблица213[[code]:[упаковка]],4,FALSE)</f>
        <v>ОХЛ</v>
      </c>
      <c r="H4099" t="str">
        <f>VLOOKUP(мпф1[[#This Row],[артикул]],[1]!Таблица213[[code]:[упаковка]],5,FALSE)</f>
        <v>бедро</v>
      </c>
      <c r="I4099" s="7">
        <v>937.73291925465844</v>
      </c>
      <c r="J4099" s="15">
        <f>мпф1[[#This Row],[цена]]*мпф1[[#This Row],[объем]]</f>
        <v>188027.47252747256</v>
      </c>
      <c r="K4099" s="15"/>
      <c r="L4099" t="s">
        <v>187</v>
      </c>
    </row>
    <row r="4100" spans="1:12" x14ac:dyDescent="0.35">
      <c r="A4100" t="s">
        <v>161</v>
      </c>
      <c r="B4100" t="s">
        <v>179</v>
      </c>
      <c r="C4100" t="s">
        <v>25</v>
      </c>
      <c r="D4100">
        <v>952</v>
      </c>
      <c r="E4100" t="s">
        <v>86</v>
      </c>
      <c r="F4100" s="26">
        <v>855.6</v>
      </c>
      <c r="G4100" t="str">
        <f>VLOOKUP(мпф1[[#This Row],[артикул]],[1]!Таблица213[[code]:[упаковка]],4,FALSE)</f>
        <v>ОХЛ</v>
      </c>
      <c r="H4100" t="str">
        <f>VLOOKUP(мпф1[[#This Row],[артикул]],[1]!Таблица213[[code]:[упаковка]],5,FALSE)</f>
        <v>голень</v>
      </c>
      <c r="I4100" s="7">
        <v>930.02102678571418</v>
      </c>
      <c r="J4100" s="15">
        <f>мпф1[[#This Row],[цена]]*мпф1[[#This Row],[объем]]</f>
        <v>795725.99051785714</v>
      </c>
      <c r="K4100" s="15"/>
      <c r="L4100" t="s">
        <v>187</v>
      </c>
    </row>
    <row r="4101" spans="1:12" x14ac:dyDescent="0.35">
      <c r="A4101" t="s">
        <v>161</v>
      </c>
      <c r="B4101" t="s">
        <v>179</v>
      </c>
      <c r="C4101" t="s">
        <v>25</v>
      </c>
      <c r="D4101">
        <v>953</v>
      </c>
      <c r="E4101" t="s">
        <v>87</v>
      </c>
      <c r="F4101" s="26">
        <v>851.75718849840257</v>
      </c>
      <c r="G4101" t="str">
        <f>VLOOKUP(мпф1[[#This Row],[артикул]],[1]!Таблица213[[code]:[упаковка]],4,FALSE)</f>
        <v>ОХЛ</v>
      </c>
      <c r="H4101" t="str">
        <f>VLOOKUP(мпф1[[#This Row],[артикул]],[1]!Таблица213[[code]:[упаковка]],5,FALSE)</f>
        <v>бедро</v>
      </c>
      <c r="I4101" s="7">
        <v>953.23741071428572</v>
      </c>
      <c r="J4101" s="15">
        <f>мпф1[[#This Row],[цена]]*мпф1[[#This Row],[объем]]</f>
        <v>811926.816921497</v>
      </c>
      <c r="K4101" s="15"/>
      <c r="L4101" t="s">
        <v>187</v>
      </c>
    </row>
    <row r="4102" spans="1:12" x14ac:dyDescent="0.35">
      <c r="A4102" t="s">
        <v>161</v>
      </c>
      <c r="B4102" t="s">
        <v>179</v>
      </c>
      <c r="C4102" t="s">
        <v>25</v>
      </c>
      <c r="D4102">
        <v>954</v>
      </c>
      <c r="E4102" t="s">
        <v>191</v>
      </c>
      <c r="F4102" s="26">
        <v>50</v>
      </c>
      <c r="G4102" t="str">
        <f>VLOOKUP(мпф1[[#This Row],[артикул]],[1]!Таблица213[[code]:[упаковка]],4,FALSE)</f>
        <v>ОХЛ</v>
      </c>
      <c r="H4102" t="str">
        <f>VLOOKUP(мпф1[[#This Row],[артикул]],[1]!Таблица213[[code]:[упаковка]],5,FALSE)</f>
        <v>филе</v>
      </c>
      <c r="I4102" s="7">
        <v>1133.5058035714285</v>
      </c>
      <c r="J4102" s="15">
        <f>мпф1[[#This Row],[цена]]*мпф1[[#This Row],[объем]]</f>
        <v>56675.290178571428</v>
      </c>
      <c r="K4102" s="15"/>
      <c r="L4102" t="s">
        <v>187</v>
      </c>
    </row>
    <row r="4103" spans="1:12" x14ac:dyDescent="0.35">
      <c r="A4103" t="s">
        <v>161</v>
      </c>
      <c r="B4103" t="s">
        <v>179</v>
      </c>
      <c r="C4103" t="s">
        <v>25</v>
      </c>
      <c r="D4103">
        <v>958</v>
      </c>
      <c r="E4103" t="s">
        <v>58</v>
      </c>
      <c r="F4103" s="26">
        <v>499.59608323133415</v>
      </c>
      <c r="G4103" t="str">
        <f>VLOOKUP(мпф1[[#This Row],[артикул]],[1]!Таблица213[[code]:[упаковка]],4,FALSE)</f>
        <v>ОХЛ</v>
      </c>
      <c r="H4103" t="str">
        <f>VLOOKUP(мпф1[[#This Row],[артикул]],[1]!Таблица213[[code]:[упаковка]],5,FALSE)</f>
        <v>табак</v>
      </c>
      <c r="I4103" s="7">
        <v>799.37196428571428</v>
      </c>
      <c r="J4103" s="15">
        <f>мпф1[[#This Row],[цена]]*мпф1[[#This Row],[объем]]</f>
        <v>399363.10240208078</v>
      </c>
      <c r="K4103" s="15"/>
      <c r="L4103" t="s">
        <v>187</v>
      </c>
    </row>
    <row r="4104" spans="1:12" x14ac:dyDescent="0.35">
      <c r="A4104" t="s">
        <v>161</v>
      </c>
      <c r="B4104" t="s">
        <v>179</v>
      </c>
      <c r="C4104" t="s">
        <v>25</v>
      </c>
      <c r="D4104">
        <v>959</v>
      </c>
      <c r="E4104" t="s">
        <v>85</v>
      </c>
      <c r="F4104" s="26">
        <v>79.285714285714278</v>
      </c>
      <c r="G4104" t="str">
        <f>VLOOKUP(мпф1[[#This Row],[артикул]],[1]!Таблица213[[code]:[упаковка]],4,FALSE)</f>
        <v>ОХЛ</v>
      </c>
      <c r="H4104" t="str">
        <f>VLOOKUP(мпф1[[#This Row],[артикул]],[1]!Таблица213[[code]:[упаковка]],5,FALSE)</f>
        <v>табак</v>
      </c>
      <c r="I4104" s="7">
        <v>722.43924107142857</v>
      </c>
      <c r="J4104" s="15">
        <f>мпф1[[#This Row],[цена]]*мпф1[[#This Row],[объем]]</f>
        <v>57279.111256377546</v>
      </c>
      <c r="K4104" s="15"/>
      <c r="L4104" t="s">
        <v>187</v>
      </c>
    </row>
    <row r="4105" spans="1:12" x14ac:dyDescent="0.35">
      <c r="A4105" t="s">
        <v>161</v>
      </c>
      <c r="B4105" t="s">
        <v>179</v>
      </c>
      <c r="C4105" t="s">
        <v>25</v>
      </c>
      <c r="D4105">
        <v>960</v>
      </c>
      <c r="E4105" t="s">
        <v>189</v>
      </c>
      <c r="F4105" s="26">
        <v>61.111111111111114</v>
      </c>
      <c r="G4105" t="str">
        <f>VLOOKUP(мпф1[[#This Row],[артикул]],[1]!Таблица213[[code]:[упаковка]],4,FALSE)</f>
        <v>ОХЛ</v>
      </c>
      <c r="H4105" t="str">
        <f>VLOOKUP(мпф1[[#This Row],[артикул]],[1]!Таблица213[[code]:[упаковка]],5,FALSE)</f>
        <v>крыло</v>
      </c>
      <c r="I4105" s="7">
        <v>884.0434821428571</v>
      </c>
      <c r="J4105" s="15">
        <f>мпф1[[#This Row],[цена]]*мпф1[[#This Row],[объем]]</f>
        <v>54024.879464285717</v>
      </c>
      <c r="K4105" s="15"/>
      <c r="L4105" t="s">
        <v>187</v>
      </c>
    </row>
    <row r="4106" spans="1:12" x14ac:dyDescent="0.35">
      <c r="A4106" t="s">
        <v>161</v>
      </c>
      <c r="B4106" t="s">
        <v>179</v>
      </c>
      <c r="C4106" t="s">
        <v>25</v>
      </c>
      <c r="D4106">
        <v>961</v>
      </c>
      <c r="E4106" t="s">
        <v>89</v>
      </c>
      <c r="F4106" s="26">
        <v>243.90243902439022</v>
      </c>
      <c r="G4106" t="str">
        <f>VLOOKUP(мпф1[[#This Row],[артикул]],[1]!Таблица213[[code]:[упаковка]],4,FALSE)</f>
        <v>ОХЛ</v>
      </c>
      <c r="H4106" t="str">
        <f>VLOOKUP(мпф1[[#This Row],[артикул]],[1]!Таблица213[[code]:[упаковка]],5,FALSE)</f>
        <v>табак</v>
      </c>
      <c r="I4106" s="7">
        <v>777.06602678571426</v>
      </c>
      <c r="J4106" s="15">
        <f>мпф1[[#This Row],[цена]]*мпф1[[#This Row],[объем]]</f>
        <v>189528.29921602784</v>
      </c>
      <c r="K4106" s="15"/>
      <c r="L4106" t="s">
        <v>187</v>
      </c>
    </row>
    <row r="4107" spans="1:12" x14ac:dyDescent="0.35">
      <c r="A4107" t="s">
        <v>161</v>
      </c>
      <c r="B4107" t="s">
        <v>179</v>
      </c>
      <c r="C4107" t="s">
        <v>25</v>
      </c>
      <c r="D4107">
        <v>1064</v>
      </c>
      <c r="E4107" t="s">
        <v>62</v>
      </c>
      <c r="F4107" s="26">
        <v>80</v>
      </c>
      <c r="G4107" t="str">
        <f>VLOOKUP(мпф1[[#This Row],[артикул]],[1]!Таблица213[[code]:[упаковка]],4,FALSE)</f>
        <v>ОХЛ</v>
      </c>
      <c r="H4107" t="str">
        <f>VLOOKUP(мпф1[[#This Row],[артикул]],[1]!Таблица213[[code]:[упаковка]],5,FALSE)</f>
        <v>бедро</v>
      </c>
      <c r="I4107" s="7">
        <v>884.0434821428571</v>
      </c>
      <c r="J4107" s="15">
        <f>мпф1[[#This Row],[цена]]*мпф1[[#This Row],[объем]]</f>
        <v>70723.478571428568</v>
      </c>
      <c r="K4107" s="15"/>
      <c r="L4107" t="s">
        <v>187</v>
      </c>
    </row>
    <row r="4108" spans="1:12" x14ac:dyDescent="0.35">
      <c r="A4108" t="s">
        <v>161</v>
      </c>
      <c r="B4108" t="s">
        <v>179</v>
      </c>
      <c r="C4108" t="s">
        <v>25</v>
      </c>
      <c r="D4108">
        <v>1065</v>
      </c>
      <c r="E4108" t="s">
        <v>64</v>
      </c>
      <c r="F4108" s="26">
        <v>62.500000000000014</v>
      </c>
      <c r="G4108" t="str">
        <f>VLOOKUP(мпф1[[#This Row],[артикул]],[1]!Таблица213[[code]:[упаковка]],4,FALSE)</f>
        <v>ОХЛ</v>
      </c>
      <c r="H4108" t="str">
        <f>VLOOKUP(мпф1[[#This Row],[артикул]],[1]!Таблица213[[code]:[упаковка]],5,FALSE)</f>
        <v>филе</v>
      </c>
      <c r="I4108" s="7">
        <v>1060.6700892857141</v>
      </c>
      <c r="J4108" s="15">
        <f>мпф1[[#This Row],[цена]]*мпф1[[#This Row],[объем]]</f>
        <v>66291.880580357145</v>
      </c>
      <c r="K4108" s="15"/>
      <c r="L4108" t="s">
        <v>187</v>
      </c>
    </row>
    <row r="4109" spans="1:12" x14ac:dyDescent="0.35">
      <c r="A4109" t="s">
        <v>161</v>
      </c>
      <c r="B4109" t="s">
        <v>179</v>
      </c>
      <c r="C4109" t="s">
        <v>25</v>
      </c>
      <c r="D4109">
        <v>1066</v>
      </c>
      <c r="E4109" t="s">
        <v>63</v>
      </c>
      <c r="F4109" s="26">
        <v>151.94805194805195</v>
      </c>
      <c r="G4109" t="str">
        <f>VLOOKUP(мпф1[[#This Row],[артикул]],[1]!Таблица213[[code]:[упаковка]],4,FALSE)</f>
        <v>ОХЛ</v>
      </c>
      <c r="H4109" t="str">
        <f>VLOOKUP(мпф1[[#This Row],[артикул]],[1]!Таблица213[[code]:[упаковка]],5,FALSE)</f>
        <v>бедро</v>
      </c>
      <c r="I4109" s="7">
        <v>884.0434821428571</v>
      </c>
      <c r="J4109" s="15">
        <f>мпф1[[#This Row],[цена]]*мпф1[[#This Row],[объем]]</f>
        <v>134328.68494897959</v>
      </c>
      <c r="K4109" s="15"/>
      <c r="L4109" t="s">
        <v>187</v>
      </c>
    </row>
    <row r="4110" spans="1:12" x14ac:dyDescent="0.35">
      <c r="A4110" t="s">
        <v>161</v>
      </c>
      <c r="B4110" t="s">
        <v>199</v>
      </c>
      <c r="C4110" t="s">
        <v>69</v>
      </c>
      <c r="D4110">
        <v>29</v>
      </c>
      <c r="E4110" t="s">
        <v>79</v>
      </c>
      <c r="F4110" s="26">
        <v>295</v>
      </c>
      <c r="G4110" t="str">
        <f>VLOOKUP(мпф1[[#This Row],[артикул]],[1]!Таблица213[[code]:[упаковка]],4,FALSE)</f>
        <v>ОХЛ</v>
      </c>
      <c r="H4110" t="str">
        <f>VLOOKUP(мпф1[[#This Row],[артикул]],[1]!Таблица213[[code]:[упаковка]],5,FALSE)</f>
        <v>табак</v>
      </c>
      <c r="I4110" s="7">
        <v>747.80357142857133</v>
      </c>
      <c r="J4110" s="15">
        <f>мпф1[[#This Row],[цена]]*мпф1[[#This Row],[объем]]</f>
        <v>220602.05357142855</v>
      </c>
      <c r="K4110" s="15"/>
      <c r="L4110" t="s">
        <v>187</v>
      </c>
    </row>
    <row r="4111" spans="1:12" x14ac:dyDescent="0.35">
      <c r="A4111" t="s">
        <v>161</v>
      </c>
      <c r="B4111" t="s">
        <v>199</v>
      </c>
      <c r="C4111" t="s">
        <v>69</v>
      </c>
      <c r="D4111">
        <v>30</v>
      </c>
      <c r="E4111" t="s">
        <v>80</v>
      </c>
      <c r="F4111" s="26">
        <v>601.80000000000007</v>
      </c>
      <c r="G4111" t="str">
        <f>VLOOKUP(мпф1[[#This Row],[артикул]],[1]!Таблица213[[code]:[упаковка]],4,FALSE)</f>
        <v>ОХЛ</v>
      </c>
      <c r="H4111" t="str">
        <f>VLOOKUP(мпф1[[#This Row],[артикул]],[1]!Таблица213[[code]:[упаковка]],5,FALSE)</f>
        <v>рагу</v>
      </c>
      <c r="I4111" s="7">
        <v>739.28249999999991</v>
      </c>
      <c r="J4111" s="15">
        <f>мпф1[[#This Row],[цена]]*мпф1[[#This Row],[объем]]</f>
        <v>444900.20850000001</v>
      </c>
      <c r="K4111" s="15"/>
      <c r="L4111" t="s">
        <v>187</v>
      </c>
    </row>
    <row r="4112" spans="1:12" x14ac:dyDescent="0.35">
      <c r="A4112" t="s">
        <v>161</v>
      </c>
      <c r="B4112" t="s">
        <v>199</v>
      </c>
      <c r="C4112" t="s">
        <v>69</v>
      </c>
      <c r="D4112">
        <v>204</v>
      </c>
      <c r="E4112" t="s">
        <v>84</v>
      </c>
      <c r="F4112" s="26">
        <v>354.50858034321374</v>
      </c>
      <c r="G4112" t="str">
        <f>VLOOKUP(мпф1[[#This Row],[артикул]],[1]!Таблица213[[code]:[упаковка]],4,FALSE)</f>
        <v>ОХЛ</v>
      </c>
      <c r="H4112" t="str">
        <f>VLOOKUP(мпф1[[#This Row],[артикул]],[1]!Таблица213[[code]:[упаковка]],5,FALSE)</f>
        <v>крыло</v>
      </c>
      <c r="I4112" s="7">
        <v>884.0434821428571</v>
      </c>
      <c r="J4112" s="15">
        <f>мпф1[[#This Row],[цена]]*мпф1[[#This Row],[объем]]</f>
        <v>313400.9998161355</v>
      </c>
      <c r="K4112" s="15"/>
      <c r="L4112" t="s">
        <v>187</v>
      </c>
    </row>
    <row r="4113" spans="1:12" x14ac:dyDescent="0.35">
      <c r="A4113" t="s">
        <v>161</v>
      </c>
      <c r="B4113" t="s">
        <v>199</v>
      </c>
      <c r="C4113" t="s">
        <v>69</v>
      </c>
      <c r="D4113">
        <v>205</v>
      </c>
      <c r="E4113" t="s">
        <v>88</v>
      </c>
      <c r="F4113" s="26">
        <v>256.78787878787881</v>
      </c>
      <c r="G4113" t="str">
        <f>VLOOKUP(мпф1[[#This Row],[артикул]],[1]!Таблица213[[code]:[упаковка]],4,FALSE)</f>
        <v>ОХЛ</v>
      </c>
      <c r="H4113" t="str">
        <f>VLOOKUP(мпф1[[#This Row],[артикул]],[1]!Таблица213[[code]:[упаковка]],5,FALSE)</f>
        <v>рагу</v>
      </c>
      <c r="I4113" s="7">
        <v>635.49160714285711</v>
      </c>
      <c r="J4113" s="15">
        <f>мпф1[[#This Row],[цена]]*мпф1[[#This Row],[объем]]</f>
        <v>163186.5417857143</v>
      </c>
      <c r="K4113" s="15"/>
      <c r="L4113" t="s">
        <v>187</v>
      </c>
    </row>
    <row r="4114" spans="1:12" x14ac:dyDescent="0.35">
      <c r="A4114" t="s">
        <v>161</v>
      </c>
      <c r="B4114" t="s">
        <v>199</v>
      </c>
      <c r="C4114" t="s">
        <v>69</v>
      </c>
      <c r="D4114">
        <v>701</v>
      </c>
      <c r="E4114" t="s">
        <v>26</v>
      </c>
      <c r="F4114" s="26">
        <v>297</v>
      </c>
      <c r="G4114" t="str">
        <f>VLOOKUP(мпф1[[#This Row],[артикул]],[1]!Таблица213[[code]:[упаковка]],4,FALSE)</f>
        <v>ОХЛ</v>
      </c>
      <c r="H4114" t="str">
        <f>VLOOKUP(мпф1[[#This Row],[артикул]],[1]!Таблица213[[code]:[упаковка]],5,FALSE)</f>
        <v>тушка</v>
      </c>
      <c r="I4114" s="7">
        <v>827.59580357142841</v>
      </c>
      <c r="J4114" s="15">
        <f>мпф1[[#This Row],[цена]]*мпф1[[#This Row],[объем]]</f>
        <v>245795.95366071424</v>
      </c>
      <c r="K4114" s="15"/>
      <c r="L4114" t="s">
        <v>187</v>
      </c>
    </row>
    <row r="4115" spans="1:12" x14ac:dyDescent="0.35">
      <c r="A4115" t="s">
        <v>161</v>
      </c>
      <c r="B4115" t="s">
        <v>199</v>
      </c>
      <c r="C4115" t="s">
        <v>69</v>
      </c>
      <c r="D4115">
        <v>702</v>
      </c>
      <c r="E4115" t="s">
        <v>72</v>
      </c>
      <c r="F4115" s="26">
        <v>124.30000000000001</v>
      </c>
      <c r="G4115" t="str">
        <f>VLOOKUP(мпф1[[#This Row],[артикул]],[1]!Таблица213[[code]:[упаковка]],4,FALSE)</f>
        <v>ОХЛ</v>
      </c>
      <c r="H4115" t="str">
        <f>VLOOKUP(мпф1[[#This Row],[артикул]],[1]!Таблица213[[code]:[упаковка]],5,FALSE)</f>
        <v>тушка</v>
      </c>
      <c r="I4115" s="7">
        <v>811.20776785714281</v>
      </c>
      <c r="J4115" s="15">
        <f>мпф1[[#This Row],[цена]]*мпф1[[#This Row],[объем]]</f>
        <v>100833.12554464285</v>
      </c>
      <c r="K4115" s="15"/>
      <c r="L4115" t="s">
        <v>187</v>
      </c>
    </row>
    <row r="4116" spans="1:12" x14ac:dyDescent="0.35">
      <c r="A4116" t="s">
        <v>161</v>
      </c>
      <c r="B4116" t="s">
        <v>199</v>
      </c>
      <c r="C4116" t="s">
        <v>69</v>
      </c>
      <c r="D4116">
        <v>710</v>
      </c>
      <c r="E4116" t="s">
        <v>28</v>
      </c>
      <c r="F4116" s="26">
        <v>1345.0050000000001</v>
      </c>
      <c r="G4116" t="str">
        <f>VLOOKUP(мпф1[[#This Row],[артикул]],[1]!Таблица213[[code]:[упаковка]],4,FALSE)</f>
        <v>ОХЛ</v>
      </c>
      <c r="H4116" t="str">
        <f>VLOOKUP(мпф1[[#This Row],[артикул]],[1]!Таблица213[[code]:[упаковка]],5,FALSE)</f>
        <v>бедро</v>
      </c>
      <c r="I4116" s="7">
        <v>884.0434821428571</v>
      </c>
      <c r="J4116" s="15">
        <f>мпф1[[#This Row],[цена]]*мпф1[[#This Row],[объем]]</f>
        <v>1189042.9036995536</v>
      </c>
      <c r="K4116" s="15"/>
      <c r="L4116" t="s">
        <v>187</v>
      </c>
    </row>
    <row r="4117" spans="1:12" x14ac:dyDescent="0.35">
      <c r="A4117" t="s">
        <v>161</v>
      </c>
      <c r="B4117" t="s">
        <v>199</v>
      </c>
      <c r="C4117" t="s">
        <v>69</v>
      </c>
      <c r="D4117">
        <v>711</v>
      </c>
      <c r="E4117" t="s">
        <v>73</v>
      </c>
      <c r="F4117" s="26">
        <v>1294.92</v>
      </c>
      <c r="G4117" t="str">
        <f>VLOOKUP(мпф1[[#This Row],[артикул]],[1]!Таблица213[[code]:[упаковка]],4,FALSE)</f>
        <v>ОХЛ</v>
      </c>
      <c r="H4117" t="str">
        <f>VLOOKUP(мпф1[[#This Row],[артикул]],[1]!Таблица213[[code]:[упаковка]],5,FALSE)</f>
        <v>бедро</v>
      </c>
      <c r="I4117" s="7">
        <v>867.65544642857139</v>
      </c>
      <c r="J4117" s="15">
        <f>мпф1[[#This Row],[цена]]*мпф1[[#This Row],[объем]]</f>
        <v>1123544.3906892857</v>
      </c>
      <c r="K4117" s="15"/>
      <c r="L4117" t="s">
        <v>187</v>
      </c>
    </row>
    <row r="4118" spans="1:12" x14ac:dyDescent="0.35">
      <c r="A4118" t="s">
        <v>161</v>
      </c>
      <c r="B4118" t="s">
        <v>199</v>
      </c>
      <c r="C4118" t="s">
        <v>69</v>
      </c>
      <c r="D4118">
        <v>712</v>
      </c>
      <c r="E4118" t="s">
        <v>30</v>
      </c>
      <c r="F4118" s="26">
        <v>851.10500000000002</v>
      </c>
      <c r="G4118" t="str">
        <f>VLOOKUP(мпф1[[#This Row],[артикул]],[1]!Таблица213[[code]:[упаковка]],4,FALSE)</f>
        <v>ОХЛ</v>
      </c>
      <c r="H4118" t="str">
        <f>VLOOKUP(мпф1[[#This Row],[артикул]],[1]!Таблица213[[code]:[упаковка]],5,FALSE)</f>
        <v>голень</v>
      </c>
      <c r="I4118" s="7">
        <v>915.90910714285712</v>
      </c>
      <c r="J4118" s="15">
        <f>мпф1[[#This Row],[цена]]*мпф1[[#This Row],[объем]]</f>
        <v>779534.82063482143</v>
      </c>
      <c r="K4118" s="15"/>
      <c r="L4118" t="s">
        <v>187</v>
      </c>
    </row>
    <row r="4119" spans="1:12" x14ac:dyDescent="0.35">
      <c r="A4119" t="s">
        <v>161</v>
      </c>
      <c r="B4119" t="s">
        <v>199</v>
      </c>
      <c r="C4119" t="s">
        <v>69</v>
      </c>
      <c r="D4119">
        <v>713</v>
      </c>
      <c r="E4119" t="s">
        <v>74</v>
      </c>
      <c r="F4119" s="26">
        <v>1103.3</v>
      </c>
      <c r="G4119" t="str">
        <f>VLOOKUP(мпф1[[#This Row],[артикул]],[1]!Таблица213[[code]:[упаковка]],4,FALSE)</f>
        <v>ОХЛ</v>
      </c>
      <c r="H4119" t="str">
        <f>VLOOKUP(мпф1[[#This Row],[артикул]],[1]!Таблица213[[code]:[упаковка]],5,FALSE)</f>
        <v>голень</v>
      </c>
      <c r="I4119" s="7">
        <v>899.88524999999993</v>
      </c>
      <c r="J4119" s="15">
        <f>мпф1[[#This Row],[цена]]*мпф1[[#This Row],[объем]]</f>
        <v>992843.39632499986</v>
      </c>
      <c r="K4119" s="15"/>
      <c r="L4119" t="s">
        <v>187</v>
      </c>
    </row>
    <row r="4120" spans="1:12" x14ac:dyDescent="0.35">
      <c r="A4120" t="s">
        <v>161</v>
      </c>
      <c r="B4120" t="s">
        <v>199</v>
      </c>
      <c r="C4120" t="s">
        <v>69</v>
      </c>
      <c r="D4120">
        <v>714</v>
      </c>
      <c r="E4120" t="s">
        <v>32</v>
      </c>
      <c r="F4120" s="26">
        <v>851.49700000000007</v>
      </c>
      <c r="G4120" t="str">
        <f>VLOOKUP(мпф1[[#This Row],[артикул]],[1]!Таблица213[[code]:[упаковка]],4,FALSE)</f>
        <v>ОХЛ</v>
      </c>
      <c r="H4120" t="str">
        <f>VLOOKUP(мпф1[[#This Row],[артикул]],[1]!Таблица213[[code]:[упаковка]],5,FALSE)</f>
        <v>крыло</v>
      </c>
      <c r="I4120" s="7">
        <v>915.90910714285712</v>
      </c>
      <c r="J4120" s="15">
        <f>мпф1[[#This Row],[цена]]*мпф1[[#This Row],[объем]]</f>
        <v>779893.85700482153</v>
      </c>
      <c r="K4120" s="15"/>
      <c r="L4120" t="s">
        <v>187</v>
      </c>
    </row>
    <row r="4121" spans="1:12" x14ac:dyDescent="0.35">
      <c r="A4121" t="s">
        <v>161</v>
      </c>
      <c r="B4121" t="s">
        <v>199</v>
      </c>
      <c r="C4121" t="s">
        <v>69</v>
      </c>
      <c r="D4121">
        <v>715</v>
      </c>
      <c r="E4121" t="s">
        <v>75</v>
      </c>
      <c r="F4121" s="26">
        <v>1004.72</v>
      </c>
      <c r="G4121" t="str">
        <f>VLOOKUP(мпф1[[#This Row],[артикул]],[1]!Таблица213[[code]:[упаковка]],4,FALSE)</f>
        <v>ОХЛ</v>
      </c>
      <c r="H4121" t="str">
        <f>VLOOKUP(мпф1[[#This Row],[артикул]],[1]!Таблица213[[code]:[упаковка]],5,FALSE)</f>
        <v>крыло</v>
      </c>
      <c r="I4121" s="7">
        <v>899.88524999999993</v>
      </c>
      <c r="J4121" s="15">
        <f>мпф1[[#This Row],[цена]]*мпф1[[#This Row],[объем]]</f>
        <v>904132.70837999997</v>
      </c>
      <c r="K4121" s="15"/>
      <c r="L4121" t="s">
        <v>187</v>
      </c>
    </row>
    <row r="4122" spans="1:12" x14ac:dyDescent="0.35">
      <c r="A4122" t="s">
        <v>161</v>
      </c>
      <c r="B4122" t="s">
        <v>199</v>
      </c>
      <c r="C4122" t="s">
        <v>69</v>
      </c>
      <c r="D4122">
        <v>716</v>
      </c>
      <c r="E4122" t="s">
        <v>34</v>
      </c>
      <c r="F4122" s="26">
        <v>121.79999999999998</v>
      </c>
      <c r="G4122" t="str">
        <f>VLOOKUP(мпф1[[#This Row],[артикул]],[1]!Таблица213[[code]:[упаковка]],4,FALSE)</f>
        <v>ОХЛ</v>
      </c>
      <c r="H4122" t="str">
        <f>VLOOKUP(мпф1[[#This Row],[артикул]],[1]!Таблица213[[code]:[упаковка]],5,FALSE)</f>
        <v>четвертина</v>
      </c>
      <c r="I4122" s="7">
        <v>835.5847500000001</v>
      </c>
      <c r="J4122" s="15">
        <f>мпф1[[#This Row],[цена]]*мпф1[[#This Row],[объем]]</f>
        <v>101774.22254999999</v>
      </c>
      <c r="K4122" s="15"/>
      <c r="L4122" t="s">
        <v>187</v>
      </c>
    </row>
    <row r="4123" spans="1:12" x14ac:dyDescent="0.35">
      <c r="A4123" t="s">
        <v>161</v>
      </c>
      <c r="B4123" t="s">
        <v>199</v>
      </c>
      <c r="C4123" t="s">
        <v>69</v>
      </c>
      <c r="D4123">
        <v>717</v>
      </c>
      <c r="E4123" t="s">
        <v>76</v>
      </c>
      <c r="F4123" s="26">
        <v>945</v>
      </c>
      <c r="G4123" t="str">
        <f>VLOOKUP(мпф1[[#This Row],[артикул]],[1]!Таблица213[[code]:[упаковка]],4,FALSE)</f>
        <v>ОХЛ</v>
      </c>
      <c r="H4123" t="str">
        <f>VLOOKUP(мпф1[[#This Row],[артикул]],[1]!Таблица213[[code]:[упаковка]],5,FALSE)</f>
        <v>четвертина</v>
      </c>
      <c r="I4123" s="7">
        <v>819.40178571428567</v>
      </c>
      <c r="J4123" s="15">
        <f>мпф1[[#This Row],[цена]]*мпф1[[#This Row],[объем]]</f>
        <v>774334.6875</v>
      </c>
      <c r="K4123" s="15"/>
      <c r="L4123" t="s">
        <v>187</v>
      </c>
    </row>
    <row r="4124" spans="1:12" x14ac:dyDescent="0.35">
      <c r="A4124" t="s">
        <v>161</v>
      </c>
      <c r="B4124" t="s">
        <v>199</v>
      </c>
      <c r="C4124" t="s">
        <v>69</v>
      </c>
      <c r="D4124">
        <v>718</v>
      </c>
      <c r="E4124" t="s">
        <v>36</v>
      </c>
      <c r="F4124" s="26">
        <v>1103.6400000000001</v>
      </c>
      <c r="G4124" t="str">
        <f>VLOOKUP(мпф1[[#This Row],[артикул]],[1]!Таблица213[[code]:[упаковка]],4,FALSE)</f>
        <v>ОХЛ</v>
      </c>
      <c r="H4124" t="str">
        <f>VLOOKUP(мпф1[[#This Row],[артикул]],[1]!Таблица213[[code]:[упаковка]],5,FALSE)</f>
        <v>филе</v>
      </c>
      <c r="I4124" s="7">
        <v>1157.1774107142855</v>
      </c>
      <c r="J4124" s="15">
        <f>мпф1[[#This Row],[цена]]*мпф1[[#This Row],[объем]]</f>
        <v>1277107.2775607142</v>
      </c>
      <c r="K4124" s="15"/>
      <c r="L4124" t="s">
        <v>187</v>
      </c>
    </row>
    <row r="4125" spans="1:12" x14ac:dyDescent="0.35">
      <c r="A4125" t="s">
        <v>161</v>
      </c>
      <c r="B4125" t="s">
        <v>199</v>
      </c>
      <c r="C4125" t="s">
        <v>69</v>
      </c>
      <c r="D4125">
        <v>719</v>
      </c>
      <c r="E4125" t="s">
        <v>77</v>
      </c>
      <c r="F4125" s="26">
        <v>702</v>
      </c>
      <c r="G4125" t="str">
        <f>VLOOKUP(мпф1[[#This Row],[артикул]],[1]!Таблица213[[code]:[упаковка]],4,FALSE)</f>
        <v>ОХЛ</v>
      </c>
      <c r="H4125" t="str">
        <f>VLOOKUP(мпф1[[#This Row],[артикул]],[1]!Таблица213[[code]:[упаковка]],5,FALSE)</f>
        <v>филе</v>
      </c>
      <c r="I4125" s="7">
        <v>1140.7893750000001</v>
      </c>
      <c r="J4125" s="15">
        <f>мпф1[[#This Row],[цена]]*мпф1[[#This Row],[объем]]</f>
        <v>800834.1412500001</v>
      </c>
      <c r="K4125" s="15"/>
      <c r="L4125" t="s">
        <v>187</v>
      </c>
    </row>
    <row r="4126" spans="1:12" x14ac:dyDescent="0.35">
      <c r="A4126" t="s">
        <v>161</v>
      </c>
      <c r="B4126" t="s">
        <v>199</v>
      </c>
      <c r="C4126" t="s">
        <v>69</v>
      </c>
      <c r="D4126">
        <v>725</v>
      </c>
      <c r="E4126" t="s">
        <v>78</v>
      </c>
      <c r="F4126" s="26">
        <v>541.96</v>
      </c>
      <c r="G4126" t="str">
        <f>VLOOKUP(мпф1[[#This Row],[артикул]],[1]!Таблица213[[code]:[упаковка]],4,FALSE)</f>
        <v>ОХЛ</v>
      </c>
      <c r="H4126" t="str">
        <f>VLOOKUP(мпф1[[#This Row],[артикул]],[1]!Таблица213[[code]:[упаковка]],5,FALSE)</f>
        <v>грудка</v>
      </c>
      <c r="I4126" s="7">
        <v>884.0434821428571</v>
      </c>
      <c r="J4126" s="15">
        <f>мпф1[[#This Row],[цена]]*мпф1[[#This Row],[объем]]</f>
        <v>479116.20558214287</v>
      </c>
      <c r="K4126" s="15"/>
      <c r="L4126" t="s">
        <v>187</v>
      </c>
    </row>
    <row r="4127" spans="1:12" x14ac:dyDescent="0.35">
      <c r="A4127" t="s">
        <v>161</v>
      </c>
      <c r="B4127" t="s">
        <v>199</v>
      </c>
      <c r="C4127" t="s">
        <v>69</v>
      </c>
      <c r="D4127">
        <v>727</v>
      </c>
      <c r="E4127" t="s">
        <v>38</v>
      </c>
      <c r="F4127" s="26">
        <v>297.79199999999997</v>
      </c>
      <c r="G4127" t="str">
        <f>VLOOKUP(мпф1[[#This Row],[артикул]],[1]!Таблица213[[code]:[упаковка]],4,FALSE)</f>
        <v>ОХЛ</v>
      </c>
      <c r="H4127" t="str">
        <f>VLOOKUP(мпф1[[#This Row],[артикул]],[1]!Таблица213[[code]:[упаковка]],5,FALSE)</f>
        <v>грудка</v>
      </c>
      <c r="I4127" s="7">
        <v>899.79420535714269</v>
      </c>
      <c r="J4127" s="15">
        <f>мпф1[[#This Row],[цена]]*мпф1[[#This Row],[объем]]</f>
        <v>267951.51600171422</v>
      </c>
      <c r="K4127" s="15"/>
      <c r="L4127" t="s">
        <v>187</v>
      </c>
    </row>
    <row r="4128" spans="1:12" x14ac:dyDescent="0.35">
      <c r="A4128" t="s">
        <v>161</v>
      </c>
      <c r="B4128" t="s">
        <v>199</v>
      </c>
      <c r="C4128" t="s">
        <v>69</v>
      </c>
      <c r="D4128">
        <v>730</v>
      </c>
      <c r="E4128" t="s">
        <v>45</v>
      </c>
      <c r="F4128" s="26">
        <v>166</v>
      </c>
      <c r="G4128" t="str">
        <f>VLOOKUP(мпф1[[#This Row],[артикул]],[1]!Таблица213[[code]:[упаковка]],4,FALSE)</f>
        <v>ОХЛ</v>
      </c>
      <c r="H4128" t="str">
        <f>VLOOKUP(мпф1[[#This Row],[артикул]],[1]!Таблица213[[code]:[упаковка]],5,FALSE)</f>
        <v>желудки</v>
      </c>
      <c r="I4128" s="7">
        <v>570.84991071428567</v>
      </c>
      <c r="J4128" s="15">
        <f>мпф1[[#This Row],[цена]]*мпф1[[#This Row],[объем]]</f>
        <v>94761.085178571419</v>
      </c>
      <c r="K4128" s="15"/>
      <c r="L4128" t="s">
        <v>187</v>
      </c>
    </row>
    <row r="4129" spans="1:12" x14ac:dyDescent="0.35">
      <c r="A4129" t="s">
        <v>161</v>
      </c>
      <c r="B4129" t="s">
        <v>199</v>
      </c>
      <c r="C4129" t="s">
        <v>69</v>
      </c>
      <c r="D4129">
        <v>731</v>
      </c>
      <c r="E4129" t="s">
        <v>81</v>
      </c>
      <c r="F4129" s="26">
        <v>294.37768548999748</v>
      </c>
      <c r="G4129" t="str">
        <f>VLOOKUP(мпф1[[#This Row],[артикул]],[1]!Таблица213[[code]:[упаковка]],4,FALSE)</f>
        <v>ОХЛ</v>
      </c>
      <c r="H4129" t="str">
        <f>VLOOKUP(мпф1[[#This Row],[артикул]],[1]!Таблица213[[code]:[упаковка]],5,FALSE)</f>
        <v>желудки</v>
      </c>
      <c r="I4129" s="7">
        <v>554.21605446428566</v>
      </c>
      <c r="J4129" s="15">
        <f>мпф1[[#This Row],[цена]]*мпф1[[#This Row],[объем]]</f>
        <v>163148.8393745948</v>
      </c>
      <c r="K4129" s="15"/>
      <c r="L4129" t="s">
        <v>187</v>
      </c>
    </row>
    <row r="4130" spans="1:12" x14ac:dyDescent="0.35">
      <c r="A4130" t="s">
        <v>161</v>
      </c>
      <c r="B4130" t="s">
        <v>199</v>
      </c>
      <c r="C4130" t="s">
        <v>69</v>
      </c>
      <c r="D4130">
        <v>732</v>
      </c>
      <c r="E4130" t="s">
        <v>47</v>
      </c>
      <c r="F4130" s="26">
        <v>296.39999999999998</v>
      </c>
      <c r="G4130" t="str">
        <f>VLOOKUP(мпф1[[#This Row],[артикул]],[1]!Таблица213[[code]:[упаковка]],4,FALSE)</f>
        <v>ОХЛ</v>
      </c>
      <c r="H4130" t="str">
        <f>VLOOKUP(мпф1[[#This Row],[артикул]],[1]!Таблица213[[code]:[упаковка]],5,FALSE)</f>
        <v>печень</v>
      </c>
      <c r="I4130" s="7">
        <v>538.07383928571426</v>
      </c>
      <c r="J4130" s="15">
        <f>мпф1[[#This Row],[цена]]*мпф1[[#This Row],[объем]]</f>
        <v>159485.08596428568</v>
      </c>
      <c r="K4130" s="15"/>
      <c r="L4130" t="s">
        <v>187</v>
      </c>
    </row>
    <row r="4131" spans="1:12" x14ac:dyDescent="0.35">
      <c r="A4131" t="s">
        <v>161</v>
      </c>
      <c r="B4131" t="s">
        <v>199</v>
      </c>
      <c r="C4131" t="s">
        <v>69</v>
      </c>
      <c r="D4131">
        <v>733</v>
      </c>
      <c r="E4131" t="s">
        <v>82</v>
      </c>
      <c r="F4131" s="26">
        <v>1096.2</v>
      </c>
      <c r="G4131" t="str">
        <f>VLOOKUP(мпф1[[#This Row],[артикул]],[1]!Таблица213[[code]:[упаковка]],4,FALSE)</f>
        <v>ОХЛ</v>
      </c>
      <c r="H4131" t="str">
        <f>VLOOKUP(мпф1[[#This Row],[артикул]],[1]!Таблица213[[code]:[упаковка]],5,FALSE)</f>
        <v>печень</v>
      </c>
      <c r="I4131" s="7">
        <v>522.04998214285706</v>
      </c>
      <c r="J4131" s="15">
        <f>мпф1[[#This Row],[цена]]*мпф1[[#This Row],[объем]]</f>
        <v>572271.19042499992</v>
      </c>
      <c r="K4131" s="15"/>
      <c r="L4131" t="s">
        <v>187</v>
      </c>
    </row>
    <row r="4132" spans="1:12" x14ac:dyDescent="0.35">
      <c r="A4132" t="s">
        <v>161</v>
      </c>
      <c r="B4132" t="s">
        <v>199</v>
      </c>
      <c r="C4132" t="s">
        <v>69</v>
      </c>
      <c r="D4132">
        <v>734</v>
      </c>
      <c r="E4132" t="s">
        <v>49</v>
      </c>
      <c r="F4132" s="26">
        <v>341.166</v>
      </c>
      <c r="G4132" t="str">
        <f>VLOOKUP(мпф1[[#This Row],[артикул]],[1]!Таблица213[[code]:[упаковка]],4,FALSE)</f>
        <v>ОХЛ</v>
      </c>
      <c r="H4132" t="str">
        <f>VLOOKUP(мпф1[[#This Row],[артикул]],[1]!Таблица213[[code]:[упаковка]],5,FALSE)</f>
        <v>сердце</v>
      </c>
      <c r="I4132" s="7">
        <v>915.90910714285712</v>
      </c>
      <c r="J4132" s="15">
        <f>мпф1[[#This Row],[цена]]*мпф1[[#This Row],[объем]]</f>
        <v>312477.0464475</v>
      </c>
      <c r="K4132" s="15"/>
      <c r="L4132" t="s">
        <v>187</v>
      </c>
    </row>
    <row r="4133" spans="1:12" x14ac:dyDescent="0.35">
      <c r="A4133" t="s">
        <v>161</v>
      </c>
      <c r="B4133" t="s">
        <v>199</v>
      </c>
      <c r="C4133" t="s">
        <v>69</v>
      </c>
      <c r="D4133">
        <v>735</v>
      </c>
      <c r="E4133" t="s">
        <v>83</v>
      </c>
      <c r="F4133" s="26">
        <v>334.8</v>
      </c>
      <c r="G4133" t="str">
        <f>VLOOKUP(мпф1[[#This Row],[артикул]],[1]!Таблица213[[code]:[упаковка]],4,FALSE)</f>
        <v>ОХЛ</v>
      </c>
      <c r="H4133" t="str">
        <f>VLOOKUP(мпф1[[#This Row],[артикул]],[1]!Таблица213[[code]:[упаковка]],5,FALSE)</f>
        <v>сердце</v>
      </c>
      <c r="I4133" s="7">
        <v>899.88524999999993</v>
      </c>
      <c r="J4133" s="15">
        <f>мпф1[[#This Row],[цена]]*мпф1[[#This Row],[объем]]</f>
        <v>301281.58169999998</v>
      </c>
      <c r="K4133" s="15"/>
      <c r="L4133" t="s">
        <v>187</v>
      </c>
    </row>
    <row r="4134" spans="1:12" x14ac:dyDescent="0.35">
      <c r="A4134" t="s">
        <v>161</v>
      </c>
      <c r="B4134" t="s">
        <v>199</v>
      </c>
      <c r="C4134" t="s">
        <v>69</v>
      </c>
      <c r="D4134">
        <v>744</v>
      </c>
      <c r="E4134" t="s">
        <v>92</v>
      </c>
      <c r="F4134" s="26">
        <v>1348.2</v>
      </c>
      <c r="G4134" t="str">
        <f>VLOOKUP(мпф1[[#This Row],[артикул]],[1]!Таблица213[[code]:[упаковка]],4,FALSE)</f>
        <v>ОХЛ</v>
      </c>
      <c r="H4134" t="str">
        <f>VLOOKUP(мпф1[[#This Row],[артикул]],[1]!Таблица213[[code]:[упаковка]],5,FALSE)</f>
        <v>шея</v>
      </c>
      <c r="I4134" s="7">
        <v>297.71598214285711</v>
      </c>
      <c r="J4134" s="15">
        <f>мпф1[[#This Row],[цена]]*мпф1[[#This Row],[объем]]</f>
        <v>401380.687125</v>
      </c>
      <c r="K4134" s="15"/>
      <c r="L4134" t="s">
        <v>187</v>
      </c>
    </row>
    <row r="4135" spans="1:12" x14ac:dyDescent="0.35">
      <c r="A4135" t="s">
        <v>161</v>
      </c>
      <c r="B4135" t="s">
        <v>199</v>
      </c>
      <c r="C4135" t="s">
        <v>69</v>
      </c>
      <c r="D4135">
        <v>781</v>
      </c>
      <c r="E4135" t="s">
        <v>221</v>
      </c>
      <c r="F4135" s="26">
        <v>438.90000000000003</v>
      </c>
      <c r="G4135" t="str">
        <f>VLOOKUP(мпф1[[#This Row],[артикул]],[1]!Таблица213[[code]:[упаковка]],4,FALSE)</f>
        <v>ОХЛ</v>
      </c>
      <c r="H4135" t="str">
        <f>VLOOKUP(мпф1[[#This Row],[артикул]],[1]!Таблица213[[code]:[упаковка]],5,FALSE)</f>
        <v>спинка</v>
      </c>
      <c r="I4135" s="7">
        <v>386.02928571428566</v>
      </c>
      <c r="J4135" s="15">
        <f>мпф1[[#This Row],[цена]]*мпф1[[#This Row],[объем]]</f>
        <v>169428.25349999999</v>
      </c>
      <c r="K4135" s="15"/>
      <c r="L4135" t="s">
        <v>187</v>
      </c>
    </row>
    <row r="4136" spans="1:12" x14ac:dyDescent="0.35">
      <c r="A4136" t="s">
        <v>161</v>
      </c>
      <c r="B4136" t="s">
        <v>199</v>
      </c>
      <c r="C4136" t="s">
        <v>69</v>
      </c>
      <c r="D4136">
        <v>952</v>
      </c>
      <c r="E4136" t="s">
        <v>86</v>
      </c>
      <c r="F4136" s="26">
        <v>347.2</v>
      </c>
      <c r="G4136" t="str">
        <f>VLOOKUP(мпф1[[#This Row],[артикул]],[1]!Таблица213[[code]:[упаковка]],4,FALSE)</f>
        <v>ОХЛ</v>
      </c>
      <c r="H4136" t="str">
        <f>VLOOKUP(мпф1[[#This Row],[артикул]],[1]!Таблица213[[code]:[упаковка]],5,FALSE)</f>
        <v>голень</v>
      </c>
      <c r="I4136" s="7">
        <v>930.02102678571418</v>
      </c>
      <c r="J4136" s="15">
        <f>мпф1[[#This Row],[цена]]*мпф1[[#This Row],[объем]]</f>
        <v>322903.30049999995</v>
      </c>
      <c r="K4136" s="15"/>
      <c r="L4136" t="s">
        <v>187</v>
      </c>
    </row>
    <row r="4137" spans="1:12" x14ac:dyDescent="0.35">
      <c r="A4137" t="s">
        <v>161</v>
      </c>
      <c r="B4137" t="s">
        <v>199</v>
      </c>
      <c r="C4137" t="s">
        <v>69</v>
      </c>
      <c r="D4137">
        <v>953</v>
      </c>
      <c r="E4137" t="s">
        <v>87</v>
      </c>
      <c r="F4137" s="26">
        <v>343.45047923322682</v>
      </c>
      <c r="G4137" t="str">
        <f>VLOOKUP(мпф1[[#This Row],[артикул]],[1]!Таблица213[[code]:[упаковка]],4,FALSE)</f>
        <v>ОХЛ</v>
      </c>
      <c r="H4137" t="str">
        <f>VLOOKUP(мпф1[[#This Row],[артикул]],[1]!Таблица213[[code]:[упаковка]],5,FALSE)</f>
        <v>бедро</v>
      </c>
      <c r="I4137" s="7">
        <v>953.23741071428572</v>
      </c>
      <c r="J4137" s="15">
        <f>мпф1[[#This Row],[цена]]*мпф1[[#This Row],[объем]]</f>
        <v>327389.84553286171</v>
      </c>
      <c r="K4137" s="15"/>
      <c r="L4137" t="s">
        <v>187</v>
      </c>
    </row>
    <row r="4138" spans="1:12" x14ac:dyDescent="0.35">
      <c r="A4138" t="s">
        <v>161</v>
      </c>
      <c r="B4138" t="s">
        <v>199</v>
      </c>
      <c r="C4138" t="s">
        <v>69</v>
      </c>
      <c r="D4138">
        <v>954</v>
      </c>
      <c r="E4138" t="s">
        <v>191</v>
      </c>
      <c r="F4138" s="26">
        <v>40</v>
      </c>
      <c r="G4138" t="str">
        <f>VLOOKUP(мпф1[[#This Row],[артикул]],[1]!Таблица213[[code]:[упаковка]],4,FALSE)</f>
        <v>ОХЛ</v>
      </c>
      <c r="H4138" t="str">
        <f>VLOOKUP(мпф1[[#This Row],[артикул]],[1]!Таблица213[[code]:[упаковка]],5,FALSE)</f>
        <v>филе</v>
      </c>
      <c r="I4138" s="7">
        <v>1133.5058035714285</v>
      </c>
      <c r="J4138" s="15">
        <f>мпф1[[#This Row],[цена]]*мпф1[[#This Row],[объем]]</f>
        <v>45340.232142857138</v>
      </c>
      <c r="K4138" s="15"/>
      <c r="L4138" t="s">
        <v>187</v>
      </c>
    </row>
    <row r="4139" spans="1:12" x14ac:dyDescent="0.35">
      <c r="A4139" t="s">
        <v>161</v>
      </c>
      <c r="B4139" t="s">
        <v>199</v>
      </c>
      <c r="C4139" t="s">
        <v>69</v>
      </c>
      <c r="D4139">
        <v>958</v>
      </c>
      <c r="E4139" t="s">
        <v>58</v>
      </c>
      <c r="F4139" s="26">
        <v>275.28763769889838</v>
      </c>
      <c r="G4139" t="str">
        <f>VLOOKUP(мпф1[[#This Row],[артикул]],[1]!Таблица213[[code]:[упаковка]],4,FALSE)</f>
        <v>ОХЛ</v>
      </c>
      <c r="H4139" t="str">
        <f>VLOOKUP(мпф1[[#This Row],[артикул]],[1]!Таблица213[[code]:[упаковка]],5,FALSE)</f>
        <v>табак</v>
      </c>
      <c r="I4139" s="7">
        <v>799.37196428571428</v>
      </c>
      <c r="J4139" s="15">
        <f>мпф1[[#This Row],[цена]]*мпф1[[#This Row],[объем]]</f>
        <v>220057.21969094244</v>
      </c>
      <c r="K4139" s="15"/>
      <c r="L4139" t="s">
        <v>187</v>
      </c>
    </row>
    <row r="4140" spans="1:12" x14ac:dyDescent="0.35">
      <c r="A4140" t="s">
        <v>161</v>
      </c>
      <c r="B4140" t="s">
        <v>199</v>
      </c>
      <c r="C4140" t="s">
        <v>69</v>
      </c>
      <c r="D4140">
        <v>1065</v>
      </c>
      <c r="E4140" t="s">
        <v>64</v>
      </c>
      <c r="F4140" s="26">
        <v>100.00000000000001</v>
      </c>
      <c r="G4140" t="str">
        <f>VLOOKUP(мпф1[[#This Row],[артикул]],[1]!Таблица213[[code]:[упаковка]],4,FALSE)</f>
        <v>ОХЛ</v>
      </c>
      <c r="H4140" t="str">
        <f>VLOOKUP(мпф1[[#This Row],[артикул]],[1]!Таблица213[[code]:[упаковка]],5,FALSE)</f>
        <v>филе</v>
      </c>
      <c r="I4140" s="7">
        <v>1060.6700892857141</v>
      </c>
      <c r="J4140" s="15">
        <f>мпф1[[#This Row],[цена]]*мпф1[[#This Row],[объем]]</f>
        <v>106067.00892857142</v>
      </c>
      <c r="K4140" s="15"/>
      <c r="L4140" t="s">
        <v>187</v>
      </c>
    </row>
    <row r="4141" spans="1:12" x14ac:dyDescent="0.35">
      <c r="A4141" t="s">
        <v>161</v>
      </c>
      <c r="B4141" t="s">
        <v>226</v>
      </c>
      <c r="C4141" t="s">
        <v>69</v>
      </c>
      <c r="D4141">
        <v>29</v>
      </c>
      <c r="E4141" t="s">
        <v>79</v>
      </c>
      <c r="F4141" s="26">
        <v>35.400000000000006</v>
      </c>
      <c r="G4141" t="str">
        <f>VLOOKUP(мпф1[[#This Row],[артикул]],[1]!Таблица213[[code]:[упаковка]],4,FALSE)</f>
        <v>ОХЛ</v>
      </c>
      <c r="H4141" t="str">
        <f>VLOOKUP(мпф1[[#This Row],[артикул]],[1]!Таблица213[[code]:[упаковка]],5,FALSE)</f>
        <v>табак</v>
      </c>
      <c r="I4141" s="7">
        <v>747.80357142857133</v>
      </c>
      <c r="J4141" s="15">
        <f>мпф1[[#This Row],[цена]]*мпф1[[#This Row],[объем]]</f>
        <v>26472.24642857143</v>
      </c>
      <c r="K4141" s="15"/>
      <c r="L4141" t="s">
        <v>187</v>
      </c>
    </row>
    <row r="4142" spans="1:12" x14ac:dyDescent="0.35">
      <c r="A4142" t="s">
        <v>161</v>
      </c>
      <c r="B4142" t="s">
        <v>226</v>
      </c>
      <c r="C4142" t="s">
        <v>69</v>
      </c>
      <c r="D4142">
        <v>30</v>
      </c>
      <c r="E4142" t="s">
        <v>80</v>
      </c>
      <c r="F4142" s="26">
        <v>165.20000000000002</v>
      </c>
      <c r="G4142" t="str">
        <f>VLOOKUP(мпф1[[#This Row],[артикул]],[1]!Таблица213[[code]:[упаковка]],4,FALSE)</f>
        <v>ОХЛ</v>
      </c>
      <c r="H4142" t="str">
        <f>VLOOKUP(мпф1[[#This Row],[артикул]],[1]!Таблица213[[code]:[упаковка]],5,FALSE)</f>
        <v>рагу</v>
      </c>
      <c r="I4142" s="7">
        <v>739.28249999999991</v>
      </c>
      <c r="J4142" s="15">
        <f>мпф1[[#This Row],[цена]]*мпф1[[#This Row],[объем]]</f>
        <v>122129.469</v>
      </c>
      <c r="K4142" s="15"/>
      <c r="L4142" t="s">
        <v>187</v>
      </c>
    </row>
    <row r="4143" spans="1:12" x14ac:dyDescent="0.35">
      <c r="A4143" t="s">
        <v>161</v>
      </c>
      <c r="B4143" t="s">
        <v>226</v>
      </c>
      <c r="C4143" t="s">
        <v>69</v>
      </c>
      <c r="D4143">
        <v>204</v>
      </c>
      <c r="E4143" t="s">
        <v>84</v>
      </c>
      <c r="F4143" s="26">
        <v>177.25429017160687</v>
      </c>
      <c r="G4143" t="str">
        <f>VLOOKUP(мпф1[[#This Row],[артикул]],[1]!Таблица213[[code]:[упаковка]],4,FALSE)</f>
        <v>ОХЛ</v>
      </c>
      <c r="H4143" t="str">
        <f>VLOOKUP(мпф1[[#This Row],[артикул]],[1]!Таблица213[[code]:[упаковка]],5,FALSE)</f>
        <v>крыло</v>
      </c>
      <c r="I4143" s="7">
        <v>884.0434821428571</v>
      </c>
      <c r="J4143" s="15">
        <f>мпф1[[#This Row],[цена]]*мпф1[[#This Row],[объем]]</f>
        <v>156700.49990806775</v>
      </c>
      <c r="K4143" s="15"/>
      <c r="L4143" t="s">
        <v>187</v>
      </c>
    </row>
    <row r="4144" spans="1:12" x14ac:dyDescent="0.35">
      <c r="A4144" t="s">
        <v>161</v>
      </c>
      <c r="B4144" t="s">
        <v>226</v>
      </c>
      <c r="C4144" t="s">
        <v>69</v>
      </c>
      <c r="D4144">
        <v>701</v>
      </c>
      <c r="E4144" t="s">
        <v>26</v>
      </c>
      <c r="F4144" s="26">
        <v>18</v>
      </c>
      <c r="G4144" t="str">
        <f>VLOOKUP(мпф1[[#This Row],[артикул]],[1]!Таблица213[[code]:[упаковка]],4,FALSE)</f>
        <v>ОХЛ</v>
      </c>
      <c r="H4144" t="str">
        <f>VLOOKUP(мпф1[[#This Row],[артикул]],[1]!Таблица213[[code]:[упаковка]],5,FALSE)</f>
        <v>тушка</v>
      </c>
      <c r="I4144" s="7">
        <v>827.59580357142841</v>
      </c>
      <c r="J4144" s="15">
        <f>мпф1[[#This Row],[цена]]*мпф1[[#This Row],[объем]]</f>
        <v>14896.724464285711</v>
      </c>
      <c r="K4144" s="15"/>
      <c r="L4144" t="s">
        <v>187</v>
      </c>
    </row>
    <row r="4145" spans="1:12" x14ac:dyDescent="0.35">
      <c r="A4145" t="s">
        <v>161</v>
      </c>
      <c r="B4145" t="s">
        <v>226</v>
      </c>
      <c r="C4145" t="s">
        <v>69</v>
      </c>
      <c r="D4145">
        <v>702</v>
      </c>
      <c r="E4145" t="s">
        <v>72</v>
      </c>
      <c r="F4145" s="26">
        <v>22.6</v>
      </c>
      <c r="G4145" t="str">
        <f>VLOOKUP(мпф1[[#This Row],[артикул]],[1]!Таблица213[[code]:[упаковка]],4,FALSE)</f>
        <v>ОХЛ</v>
      </c>
      <c r="H4145" t="str">
        <f>VLOOKUP(мпф1[[#This Row],[артикул]],[1]!Таблица213[[code]:[упаковка]],5,FALSE)</f>
        <v>тушка</v>
      </c>
      <c r="I4145" s="7">
        <v>811.20776785714281</v>
      </c>
      <c r="J4145" s="15">
        <f>мпф1[[#This Row],[цена]]*мпф1[[#This Row],[объем]]</f>
        <v>18333.295553571428</v>
      </c>
      <c r="K4145" s="15"/>
      <c r="L4145" t="s">
        <v>187</v>
      </c>
    </row>
    <row r="4146" spans="1:12" x14ac:dyDescent="0.35">
      <c r="A4146" t="s">
        <v>161</v>
      </c>
      <c r="B4146" t="s">
        <v>226</v>
      </c>
      <c r="C4146" t="s">
        <v>69</v>
      </c>
      <c r="D4146">
        <v>710</v>
      </c>
      <c r="E4146" t="s">
        <v>28</v>
      </c>
      <c r="F4146" s="26">
        <v>32.805</v>
      </c>
      <c r="G4146" t="str">
        <f>VLOOKUP(мпф1[[#This Row],[артикул]],[1]!Таблица213[[code]:[упаковка]],4,FALSE)</f>
        <v>ОХЛ</v>
      </c>
      <c r="H4146" t="str">
        <f>VLOOKUP(мпф1[[#This Row],[артикул]],[1]!Таблица213[[code]:[упаковка]],5,FALSE)</f>
        <v>бедро</v>
      </c>
      <c r="I4146" s="7">
        <v>884.0434821428571</v>
      </c>
      <c r="J4146" s="15">
        <f>мпф1[[#This Row],[цена]]*мпф1[[#This Row],[объем]]</f>
        <v>29001.046431696428</v>
      </c>
      <c r="K4146" s="15"/>
      <c r="L4146" t="s">
        <v>187</v>
      </c>
    </row>
    <row r="4147" spans="1:12" x14ac:dyDescent="0.35">
      <c r="A4147" t="s">
        <v>161</v>
      </c>
      <c r="B4147" t="s">
        <v>226</v>
      </c>
      <c r="C4147" t="s">
        <v>69</v>
      </c>
      <c r="D4147">
        <v>711</v>
      </c>
      <c r="E4147" t="s">
        <v>73</v>
      </c>
      <c r="F4147" s="26">
        <v>235.44</v>
      </c>
      <c r="G4147" t="str">
        <f>VLOOKUP(мпф1[[#This Row],[артикул]],[1]!Таблица213[[code]:[упаковка]],4,FALSE)</f>
        <v>ОХЛ</v>
      </c>
      <c r="H4147" t="str">
        <f>VLOOKUP(мпф1[[#This Row],[артикул]],[1]!Таблица213[[code]:[упаковка]],5,FALSE)</f>
        <v>бедро</v>
      </c>
      <c r="I4147" s="7">
        <v>867.65544642857139</v>
      </c>
      <c r="J4147" s="15">
        <f>мпф1[[#This Row],[цена]]*мпф1[[#This Row],[объем]]</f>
        <v>204280.79830714286</v>
      </c>
      <c r="K4147" s="15"/>
      <c r="L4147" t="s">
        <v>187</v>
      </c>
    </row>
    <row r="4148" spans="1:12" x14ac:dyDescent="0.35">
      <c r="A4148" t="s">
        <v>161</v>
      </c>
      <c r="B4148" t="s">
        <v>226</v>
      </c>
      <c r="C4148" t="s">
        <v>69</v>
      </c>
      <c r="D4148">
        <v>712</v>
      </c>
      <c r="E4148" t="s">
        <v>30</v>
      </c>
      <c r="F4148" s="26">
        <v>20.026</v>
      </c>
      <c r="G4148" t="str">
        <f>VLOOKUP(мпф1[[#This Row],[артикул]],[1]!Таблица213[[code]:[упаковка]],4,FALSE)</f>
        <v>ОХЛ</v>
      </c>
      <c r="H4148" t="str">
        <f>VLOOKUP(мпф1[[#This Row],[артикул]],[1]!Таблица213[[code]:[упаковка]],5,FALSE)</f>
        <v>голень</v>
      </c>
      <c r="I4148" s="7">
        <v>915.90910714285712</v>
      </c>
      <c r="J4148" s="15">
        <f>мпф1[[#This Row],[цена]]*мпф1[[#This Row],[объем]]</f>
        <v>18341.995779642857</v>
      </c>
      <c r="K4148" s="15"/>
      <c r="L4148" t="s">
        <v>187</v>
      </c>
    </row>
    <row r="4149" spans="1:12" x14ac:dyDescent="0.35">
      <c r="A4149" t="s">
        <v>161</v>
      </c>
      <c r="B4149" t="s">
        <v>226</v>
      </c>
      <c r="C4149" t="s">
        <v>69</v>
      </c>
      <c r="D4149">
        <v>713</v>
      </c>
      <c r="E4149" t="s">
        <v>74</v>
      </c>
      <c r="F4149" s="26">
        <v>194.70000000000002</v>
      </c>
      <c r="G4149" t="str">
        <f>VLOOKUP(мпф1[[#This Row],[артикул]],[1]!Таблица213[[code]:[упаковка]],4,FALSE)</f>
        <v>ОХЛ</v>
      </c>
      <c r="H4149" t="str">
        <f>VLOOKUP(мпф1[[#This Row],[артикул]],[1]!Таблица213[[code]:[упаковка]],5,FALSE)</f>
        <v>голень</v>
      </c>
      <c r="I4149" s="7">
        <v>899.88524999999993</v>
      </c>
      <c r="J4149" s="15">
        <f>мпф1[[#This Row],[цена]]*мпф1[[#This Row],[объем]]</f>
        <v>175207.65817499999</v>
      </c>
      <c r="K4149" s="15"/>
      <c r="L4149" t="s">
        <v>187</v>
      </c>
    </row>
    <row r="4150" spans="1:12" x14ac:dyDescent="0.35">
      <c r="A4150" t="s">
        <v>161</v>
      </c>
      <c r="B4150" t="s">
        <v>226</v>
      </c>
      <c r="C4150" t="s">
        <v>69</v>
      </c>
      <c r="D4150">
        <v>714</v>
      </c>
      <c r="E4150" t="s">
        <v>32</v>
      </c>
      <c r="F4150" s="26">
        <v>41.036000000000001</v>
      </c>
      <c r="G4150" t="str">
        <f>VLOOKUP(мпф1[[#This Row],[артикул]],[1]!Таблица213[[code]:[упаковка]],4,FALSE)</f>
        <v>ОХЛ</v>
      </c>
      <c r="H4150" t="str">
        <f>VLOOKUP(мпф1[[#This Row],[артикул]],[1]!Таблица213[[code]:[упаковка]],5,FALSE)</f>
        <v>крыло</v>
      </c>
      <c r="I4150" s="7">
        <v>915.90910714285712</v>
      </c>
      <c r="J4150" s="15">
        <f>мпф1[[#This Row],[цена]]*мпф1[[#This Row],[объем]]</f>
        <v>37585.246120714284</v>
      </c>
      <c r="K4150" s="15"/>
      <c r="L4150" t="s">
        <v>187</v>
      </c>
    </row>
    <row r="4151" spans="1:12" x14ac:dyDescent="0.35">
      <c r="A4151" t="s">
        <v>161</v>
      </c>
      <c r="B4151" t="s">
        <v>226</v>
      </c>
      <c r="C4151" t="s">
        <v>69</v>
      </c>
      <c r="D4151">
        <v>715</v>
      </c>
      <c r="E4151" t="s">
        <v>75</v>
      </c>
      <c r="F4151" s="26">
        <v>198.3</v>
      </c>
      <c r="G4151" t="str">
        <f>VLOOKUP(мпф1[[#This Row],[артикул]],[1]!Таблица213[[code]:[упаковка]],4,FALSE)</f>
        <v>ОХЛ</v>
      </c>
      <c r="H4151" t="str">
        <f>VLOOKUP(мпф1[[#This Row],[артикул]],[1]!Таблица213[[code]:[упаковка]],5,FALSE)</f>
        <v>крыло</v>
      </c>
      <c r="I4151" s="7">
        <v>899.88524999999993</v>
      </c>
      <c r="J4151" s="15">
        <f>мпф1[[#This Row],[цена]]*мпф1[[#This Row],[объем]]</f>
        <v>178447.24507499998</v>
      </c>
      <c r="K4151" s="15"/>
      <c r="L4151" t="s">
        <v>187</v>
      </c>
    </row>
    <row r="4152" spans="1:12" x14ac:dyDescent="0.35">
      <c r="A4152" t="s">
        <v>161</v>
      </c>
      <c r="B4152" t="s">
        <v>226</v>
      </c>
      <c r="C4152" t="s">
        <v>69</v>
      </c>
      <c r="D4152">
        <v>717</v>
      </c>
      <c r="E4152" t="s">
        <v>76</v>
      </c>
      <c r="F4152" s="26">
        <v>50.4</v>
      </c>
      <c r="G4152" t="str">
        <f>VLOOKUP(мпф1[[#This Row],[артикул]],[1]!Таблица213[[code]:[упаковка]],4,FALSE)</f>
        <v>ОХЛ</v>
      </c>
      <c r="H4152" t="str">
        <f>VLOOKUP(мпф1[[#This Row],[артикул]],[1]!Таблица213[[code]:[упаковка]],5,FALSE)</f>
        <v>четвертина</v>
      </c>
      <c r="I4152" s="7">
        <v>819.40178571428567</v>
      </c>
      <c r="J4152" s="15">
        <f>мпф1[[#This Row],[цена]]*мпф1[[#This Row],[объем]]</f>
        <v>41297.85</v>
      </c>
      <c r="K4152" s="15"/>
      <c r="L4152" t="s">
        <v>187</v>
      </c>
    </row>
    <row r="4153" spans="1:12" x14ac:dyDescent="0.35">
      <c r="A4153" t="s">
        <v>161</v>
      </c>
      <c r="B4153" t="s">
        <v>226</v>
      </c>
      <c r="C4153" t="s">
        <v>69</v>
      </c>
      <c r="D4153">
        <v>718</v>
      </c>
      <c r="E4153" t="s">
        <v>36</v>
      </c>
      <c r="F4153" s="26">
        <v>32.46</v>
      </c>
      <c r="G4153" t="str">
        <f>VLOOKUP(мпф1[[#This Row],[артикул]],[1]!Таблица213[[code]:[упаковка]],4,FALSE)</f>
        <v>ОХЛ</v>
      </c>
      <c r="H4153" t="str">
        <f>VLOOKUP(мпф1[[#This Row],[артикул]],[1]!Таблица213[[code]:[упаковка]],5,FALSE)</f>
        <v>филе</v>
      </c>
      <c r="I4153" s="7">
        <v>1157.1774107142855</v>
      </c>
      <c r="J4153" s="15">
        <f>мпф1[[#This Row],[цена]]*мпф1[[#This Row],[объем]]</f>
        <v>37561.978751785711</v>
      </c>
      <c r="K4153" s="15"/>
      <c r="L4153" t="s">
        <v>187</v>
      </c>
    </row>
    <row r="4154" spans="1:12" x14ac:dyDescent="0.35">
      <c r="A4154" t="s">
        <v>161</v>
      </c>
      <c r="B4154" t="s">
        <v>226</v>
      </c>
      <c r="C4154" t="s">
        <v>69</v>
      </c>
      <c r="D4154">
        <v>719</v>
      </c>
      <c r="E4154" t="s">
        <v>77</v>
      </c>
      <c r="F4154" s="26">
        <v>472.5</v>
      </c>
      <c r="G4154" t="str">
        <f>VLOOKUP(мпф1[[#This Row],[артикул]],[1]!Таблица213[[code]:[упаковка]],4,FALSE)</f>
        <v>ОХЛ</v>
      </c>
      <c r="H4154" t="str">
        <f>VLOOKUP(мпф1[[#This Row],[артикул]],[1]!Таблица213[[code]:[упаковка]],5,FALSE)</f>
        <v>филе</v>
      </c>
      <c r="I4154" s="7">
        <v>1140.7893750000001</v>
      </c>
      <c r="J4154" s="15">
        <f>мпф1[[#This Row],[цена]]*мпф1[[#This Row],[объем]]</f>
        <v>539022.97968750005</v>
      </c>
      <c r="K4154" s="15"/>
      <c r="L4154" t="s">
        <v>187</v>
      </c>
    </row>
    <row r="4155" spans="1:12" x14ac:dyDescent="0.35">
      <c r="A4155" t="s">
        <v>161</v>
      </c>
      <c r="B4155" t="s">
        <v>226</v>
      </c>
      <c r="C4155" t="s">
        <v>69</v>
      </c>
      <c r="D4155">
        <v>725</v>
      </c>
      <c r="E4155" t="s">
        <v>78</v>
      </c>
      <c r="F4155" s="26">
        <v>94.842999999999989</v>
      </c>
      <c r="G4155" t="str">
        <f>VLOOKUP(мпф1[[#This Row],[артикул]],[1]!Таблица213[[code]:[упаковка]],4,FALSE)</f>
        <v>ОХЛ</v>
      </c>
      <c r="H4155" t="str">
        <f>VLOOKUP(мпф1[[#This Row],[артикул]],[1]!Таблица213[[code]:[упаковка]],5,FALSE)</f>
        <v>грудка</v>
      </c>
      <c r="I4155" s="7">
        <v>884.0434821428571</v>
      </c>
      <c r="J4155" s="15">
        <f>мпф1[[#This Row],[цена]]*мпф1[[#This Row],[объем]]</f>
        <v>83845.33597687498</v>
      </c>
      <c r="K4155" s="15"/>
      <c r="L4155" t="s">
        <v>187</v>
      </c>
    </row>
    <row r="4156" spans="1:12" x14ac:dyDescent="0.35">
      <c r="A4156" t="s">
        <v>161</v>
      </c>
      <c r="B4156" t="s">
        <v>226</v>
      </c>
      <c r="C4156" t="s">
        <v>69</v>
      </c>
      <c r="D4156">
        <v>730</v>
      </c>
      <c r="E4156" t="s">
        <v>45</v>
      </c>
      <c r="F4156" s="26">
        <v>8.3000000000000007</v>
      </c>
      <c r="G4156" t="str">
        <f>VLOOKUP(мпф1[[#This Row],[артикул]],[1]!Таблица213[[code]:[упаковка]],4,FALSE)</f>
        <v>ОХЛ</v>
      </c>
      <c r="H4156" t="str">
        <f>VLOOKUP(мпф1[[#This Row],[артикул]],[1]!Таблица213[[code]:[упаковка]],5,FALSE)</f>
        <v>желудки</v>
      </c>
      <c r="I4156" s="7">
        <v>570.84991071428567</v>
      </c>
      <c r="J4156" s="15">
        <f>мпф1[[#This Row],[цена]]*мпф1[[#This Row],[объем]]</f>
        <v>4738.0542589285715</v>
      </c>
      <c r="K4156" s="15"/>
      <c r="L4156" t="s">
        <v>187</v>
      </c>
    </row>
    <row r="4157" spans="1:12" x14ac:dyDescent="0.35">
      <c r="A4157" t="s">
        <v>161</v>
      </c>
      <c r="B4157" t="s">
        <v>226</v>
      </c>
      <c r="C4157" t="s">
        <v>69</v>
      </c>
      <c r="D4157">
        <v>731</v>
      </c>
      <c r="E4157" t="s">
        <v>81</v>
      </c>
      <c r="F4157" s="26">
        <v>85.860158267915921</v>
      </c>
      <c r="G4157" t="str">
        <f>VLOOKUP(мпф1[[#This Row],[артикул]],[1]!Таблица213[[code]:[упаковка]],4,FALSE)</f>
        <v>ОХЛ</v>
      </c>
      <c r="H4157" t="str">
        <f>VLOOKUP(мпф1[[#This Row],[артикул]],[1]!Таблица213[[code]:[упаковка]],5,FALSE)</f>
        <v>желудки</v>
      </c>
      <c r="I4157" s="7">
        <v>554.21605446428566</v>
      </c>
      <c r="J4157" s="15">
        <f>мпф1[[#This Row],[цена]]*мпф1[[#This Row],[объем]]</f>
        <v>47585.07815092348</v>
      </c>
      <c r="K4157" s="15"/>
      <c r="L4157" t="s">
        <v>187</v>
      </c>
    </row>
    <row r="4158" spans="1:12" x14ac:dyDescent="0.35">
      <c r="A4158" t="s">
        <v>161</v>
      </c>
      <c r="B4158" t="s">
        <v>226</v>
      </c>
      <c r="C4158" t="s">
        <v>69</v>
      </c>
      <c r="D4158">
        <v>732</v>
      </c>
      <c r="E4158" t="s">
        <v>47</v>
      </c>
      <c r="F4158" s="26">
        <v>7.8</v>
      </c>
      <c r="G4158" t="str">
        <f>VLOOKUP(мпф1[[#This Row],[артикул]],[1]!Таблица213[[code]:[упаковка]],4,FALSE)</f>
        <v>ОХЛ</v>
      </c>
      <c r="H4158" t="str">
        <f>VLOOKUP(мпф1[[#This Row],[артикул]],[1]!Таблица213[[code]:[упаковка]],5,FALSE)</f>
        <v>печень</v>
      </c>
      <c r="I4158" s="7">
        <v>538.07383928571426</v>
      </c>
      <c r="J4158" s="15">
        <f>мпф1[[#This Row],[цена]]*мпф1[[#This Row],[объем]]</f>
        <v>4196.9759464285708</v>
      </c>
      <c r="K4158" s="15"/>
      <c r="L4158" t="s">
        <v>187</v>
      </c>
    </row>
    <row r="4159" spans="1:12" x14ac:dyDescent="0.35">
      <c r="A4159" t="s">
        <v>161</v>
      </c>
      <c r="B4159" t="s">
        <v>226</v>
      </c>
      <c r="C4159" t="s">
        <v>69</v>
      </c>
      <c r="D4159">
        <v>733</v>
      </c>
      <c r="E4159" t="s">
        <v>82</v>
      </c>
      <c r="F4159" s="26">
        <v>75.599999999999994</v>
      </c>
      <c r="G4159" t="str">
        <f>VLOOKUP(мпф1[[#This Row],[артикул]],[1]!Таблица213[[code]:[упаковка]],4,FALSE)</f>
        <v>ОХЛ</v>
      </c>
      <c r="H4159" t="str">
        <f>VLOOKUP(мпф1[[#This Row],[артикул]],[1]!Таблица213[[code]:[упаковка]],5,FALSE)</f>
        <v>печень</v>
      </c>
      <c r="I4159" s="7">
        <v>522.04998214285706</v>
      </c>
      <c r="J4159" s="15">
        <f>мпф1[[#This Row],[цена]]*мпф1[[#This Row],[объем]]</f>
        <v>39466.97864999999</v>
      </c>
      <c r="K4159" s="15"/>
      <c r="L4159" t="s">
        <v>187</v>
      </c>
    </row>
    <row r="4160" spans="1:12" x14ac:dyDescent="0.35">
      <c r="A4160" t="s">
        <v>161</v>
      </c>
      <c r="B4160" t="s">
        <v>226</v>
      </c>
      <c r="C4160" t="s">
        <v>69</v>
      </c>
      <c r="D4160">
        <v>734</v>
      </c>
      <c r="E4160" t="s">
        <v>49</v>
      </c>
      <c r="F4160" s="26">
        <v>8.1229999999999993</v>
      </c>
      <c r="G4160" t="str">
        <f>VLOOKUP(мпф1[[#This Row],[артикул]],[1]!Таблица213[[code]:[упаковка]],4,FALSE)</f>
        <v>ОХЛ</v>
      </c>
      <c r="H4160" t="str">
        <f>VLOOKUP(мпф1[[#This Row],[артикул]],[1]!Таблица213[[code]:[упаковка]],5,FALSE)</f>
        <v>сердце</v>
      </c>
      <c r="I4160" s="7">
        <v>915.90910714285712</v>
      </c>
      <c r="J4160" s="15">
        <f>мпф1[[#This Row],[цена]]*мпф1[[#This Row],[объем]]</f>
        <v>7439.9296773214282</v>
      </c>
      <c r="K4160" s="15"/>
      <c r="L4160" t="s">
        <v>187</v>
      </c>
    </row>
    <row r="4161" spans="1:12" x14ac:dyDescent="0.35">
      <c r="A4161" t="s">
        <v>161</v>
      </c>
      <c r="B4161" t="s">
        <v>226</v>
      </c>
      <c r="C4161" t="s">
        <v>69</v>
      </c>
      <c r="D4161">
        <v>735</v>
      </c>
      <c r="E4161" t="s">
        <v>83</v>
      </c>
      <c r="F4161" s="26">
        <v>74.400000000000006</v>
      </c>
      <c r="G4161" t="str">
        <f>VLOOKUP(мпф1[[#This Row],[артикул]],[1]!Таблица213[[code]:[упаковка]],4,FALSE)</f>
        <v>ОХЛ</v>
      </c>
      <c r="H4161" t="str">
        <f>VLOOKUP(мпф1[[#This Row],[артикул]],[1]!Таблица213[[code]:[упаковка]],5,FALSE)</f>
        <v>сердце</v>
      </c>
      <c r="I4161" s="7">
        <v>899.88524999999993</v>
      </c>
      <c r="J4161" s="15">
        <f>мпф1[[#This Row],[цена]]*мпф1[[#This Row],[объем]]</f>
        <v>66951.462599999999</v>
      </c>
      <c r="K4161" s="15"/>
      <c r="L4161" t="s">
        <v>187</v>
      </c>
    </row>
    <row r="4162" spans="1:12" x14ac:dyDescent="0.35">
      <c r="A4162" t="s">
        <v>161</v>
      </c>
      <c r="B4162" t="s">
        <v>226</v>
      </c>
      <c r="C4162" t="s">
        <v>69</v>
      </c>
      <c r="D4162">
        <v>744</v>
      </c>
      <c r="E4162" t="s">
        <v>92</v>
      </c>
      <c r="F4162" s="26">
        <v>453.59999999999997</v>
      </c>
      <c r="G4162" t="str">
        <f>VLOOKUP(мпф1[[#This Row],[артикул]],[1]!Таблица213[[code]:[упаковка]],4,FALSE)</f>
        <v>ОХЛ</v>
      </c>
      <c r="H4162" t="str">
        <f>VLOOKUP(мпф1[[#This Row],[артикул]],[1]!Таблица213[[code]:[упаковка]],5,FALSE)</f>
        <v>шея</v>
      </c>
      <c r="I4162" s="7">
        <v>297.71598214285711</v>
      </c>
      <c r="J4162" s="15">
        <f>мпф1[[#This Row],[цена]]*мпф1[[#This Row],[объем]]</f>
        <v>135043.96949999998</v>
      </c>
      <c r="K4162" s="15"/>
      <c r="L4162" t="s">
        <v>187</v>
      </c>
    </row>
    <row r="4163" spans="1:12" x14ac:dyDescent="0.35">
      <c r="A4163" t="s">
        <v>161</v>
      </c>
      <c r="B4163" t="s">
        <v>226</v>
      </c>
      <c r="C4163" t="s">
        <v>69</v>
      </c>
      <c r="D4163">
        <v>781</v>
      </c>
      <c r="E4163" t="s">
        <v>221</v>
      </c>
      <c r="F4163" s="26">
        <v>93.100000000000009</v>
      </c>
      <c r="G4163" t="str">
        <f>VLOOKUP(мпф1[[#This Row],[артикул]],[1]!Таблица213[[code]:[упаковка]],4,FALSE)</f>
        <v>ОХЛ</v>
      </c>
      <c r="H4163" t="str">
        <f>VLOOKUP(мпф1[[#This Row],[артикул]],[1]!Таблица213[[code]:[упаковка]],5,FALSE)</f>
        <v>спинка</v>
      </c>
      <c r="I4163" s="7">
        <v>386.02928571428566</v>
      </c>
      <c r="J4163" s="15">
        <f>мпф1[[#This Row],[цена]]*мпф1[[#This Row],[объем]]</f>
        <v>35939.326499999996</v>
      </c>
      <c r="K4163" s="15"/>
      <c r="L4163" t="s">
        <v>187</v>
      </c>
    </row>
    <row r="4164" spans="1:12" x14ac:dyDescent="0.35">
      <c r="A4164" t="s">
        <v>161</v>
      </c>
      <c r="B4164" t="s">
        <v>226</v>
      </c>
      <c r="C4164" t="s">
        <v>69</v>
      </c>
      <c r="D4164">
        <v>952</v>
      </c>
      <c r="E4164" t="s">
        <v>86</v>
      </c>
      <c r="F4164" s="26">
        <v>136.4</v>
      </c>
      <c r="G4164" t="str">
        <f>VLOOKUP(мпф1[[#This Row],[артикул]],[1]!Таблица213[[code]:[упаковка]],4,FALSE)</f>
        <v>ОХЛ</v>
      </c>
      <c r="H4164" t="str">
        <f>VLOOKUP(мпф1[[#This Row],[артикул]],[1]!Таблица213[[code]:[упаковка]],5,FALSE)</f>
        <v>голень</v>
      </c>
      <c r="I4164" s="7">
        <v>930.02102678571418</v>
      </c>
      <c r="J4164" s="15">
        <f>мпф1[[#This Row],[цена]]*мпф1[[#This Row],[объем]]</f>
        <v>126854.86805357142</v>
      </c>
      <c r="K4164" s="15"/>
      <c r="L4164" t="s">
        <v>187</v>
      </c>
    </row>
    <row r="4165" spans="1:12" x14ac:dyDescent="0.35">
      <c r="A4165" t="s">
        <v>161</v>
      </c>
      <c r="B4165" t="s">
        <v>226</v>
      </c>
      <c r="C4165" t="s">
        <v>69</v>
      </c>
      <c r="D4165">
        <v>953</v>
      </c>
      <c r="E4165" t="s">
        <v>87</v>
      </c>
      <c r="F4165" s="26">
        <v>137.38019169329073</v>
      </c>
      <c r="G4165" t="str">
        <f>VLOOKUP(мпф1[[#This Row],[артикул]],[1]!Таблица213[[code]:[упаковка]],4,FALSE)</f>
        <v>ОХЛ</v>
      </c>
      <c r="H4165" t="str">
        <f>VLOOKUP(мпф1[[#This Row],[артикул]],[1]!Таблица213[[code]:[упаковка]],5,FALSE)</f>
        <v>бедро</v>
      </c>
      <c r="I4165" s="7">
        <v>953.23741071428572</v>
      </c>
      <c r="J4165" s="15">
        <f>мпф1[[#This Row],[цена]]*мпф1[[#This Row],[объем]]</f>
        <v>130955.93821314468</v>
      </c>
      <c r="K4165" s="15"/>
      <c r="L4165" t="s">
        <v>187</v>
      </c>
    </row>
    <row r="4166" spans="1:12" x14ac:dyDescent="0.35">
      <c r="A4166" t="s">
        <v>161</v>
      </c>
      <c r="B4166" t="s">
        <v>226</v>
      </c>
      <c r="C4166" t="s">
        <v>69</v>
      </c>
      <c r="D4166">
        <v>959</v>
      </c>
      <c r="E4166" t="s">
        <v>85</v>
      </c>
      <c r="F4166" s="26">
        <v>79.285714285714278</v>
      </c>
      <c r="G4166" t="str">
        <f>VLOOKUP(мпф1[[#This Row],[артикул]],[1]!Таблица213[[code]:[упаковка]],4,FALSE)</f>
        <v>ОХЛ</v>
      </c>
      <c r="H4166" t="str">
        <f>VLOOKUP(мпф1[[#This Row],[артикул]],[1]!Таблица213[[code]:[упаковка]],5,FALSE)</f>
        <v>табак</v>
      </c>
      <c r="I4166" s="7">
        <v>722.43924107142857</v>
      </c>
      <c r="J4166" s="15">
        <f>мпф1[[#This Row],[цена]]*мпф1[[#This Row],[объем]]</f>
        <v>57279.111256377546</v>
      </c>
      <c r="K4166" s="15"/>
      <c r="L4166" t="s">
        <v>187</v>
      </c>
    </row>
    <row r="4167" spans="1:12" x14ac:dyDescent="0.35">
      <c r="A4167" t="s">
        <v>161</v>
      </c>
      <c r="B4167" t="s">
        <v>197</v>
      </c>
      <c r="C4167" t="s">
        <v>69</v>
      </c>
      <c r="D4167">
        <v>29</v>
      </c>
      <c r="E4167" t="s">
        <v>79</v>
      </c>
      <c r="F4167" s="26">
        <v>212.4</v>
      </c>
      <c r="G4167" t="str">
        <f>VLOOKUP(мпф1[[#This Row],[артикул]],[1]!Таблица213[[code]:[упаковка]],4,FALSE)</f>
        <v>ОХЛ</v>
      </c>
      <c r="H4167" t="str">
        <f>VLOOKUP(мпф1[[#This Row],[артикул]],[1]!Таблица213[[code]:[упаковка]],5,FALSE)</f>
        <v>табак</v>
      </c>
      <c r="I4167" s="7">
        <v>747.80357142857133</v>
      </c>
      <c r="J4167" s="15">
        <f>мпф1[[#This Row],[цена]]*мпф1[[#This Row],[объем]]</f>
        <v>158833.47857142857</v>
      </c>
      <c r="K4167" s="15"/>
      <c r="L4167" t="s">
        <v>187</v>
      </c>
    </row>
    <row r="4168" spans="1:12" x14ac:dyDescent="0.35">
      <c r="A4168" t="s">
        <v>161</v>
      </c>
      <c r="B4168" t="s">
        <v>197</v>
      </c>
      <c r="C4168" t="s">
        <v>69</v>
      </c>
      <c r="D4168">
        <v>30</v>
      </c>
      <c r="E4168" t="s">
        <v>80</v>
      </c>
      <c r="F4168" s="26">
        <v>1073.8</v>
      </c>
      <c r="G4168" t="str">
        <f>VLOOKUP(мпф1[[#This Row],[артикул]],[1]!Таблица213[[code]:[упаковка]],4,FALSE)</f>
        <v>ОХЛ</v>
      </c>
      <c r="H4168" t="str">
        <f>VLOOKUP(мпф1[[#This Row],[артикул]],[1]!Таблица213[[code]:[упаковка]],5,FALSE)</f>
        <v>рагу</v>
      </c>
      <c r="I4168" s="7">
        <v>739.28249999999991</v>
      </c>
      <c r="J4168" s="15">
        <f>мпф1[[#This Row],[цена]]*мпф1[[#This Row],[объем]]</f>
        <v>793841.54849999992</v>
      </c>
      <c r="K4168" s="15"/>
      <c r="L4168" t="s">
        <v>187</v>
      </c>
    </row>
    <row r="4169" spans="1:12" x14ac:dyDescent="0.35">
      <c r="A4169" t="s">
        <v>161</v>
      </c>
      <c r="B4169" t="s">
        <v>197</v>
      </c>
      <c r="C4169" t="s">
        <v>69</v>
      </c>
      <c r="D4169">
        <v>204</v>
      </c>
      <c r="E4169" t="s">
        <v>84</v>
      </c>
      <c r="F4169" s="26">
        <v>1377.1294851794071</v>
      </c>
      <c r="G4169" t="str">
        <f>VLOOKUP(мпф1[[#This Row],[артикул]],[1]!Таблица213[[code]:[упаковка]],4,FALSE)</f>
        <v>ОХЛ</v>
      </c>
      <c r="H4169" t="str">
        <f>VLOOKUP(мпф1[[#This Row],[артикул]],[1]!Таблица213[[code]:[упаковка]],5,FALSE)</f>
        <v>крыло</v>
      </c>
      <c r="I4169" s="7">
        <v>884.0434821428571</v>
      </c>
      <c r="J4169" s="15">
        <f>мпф1[[#This Row],[цена]]*мпф1[[#This Row],[объем]]</f>
        <v>1217442.3454396031</v>
      </c>
      <c r="K4169" s="15"/>
      <c r="L4169" t="s">
        <v>187</v>
      </c>
    </row>
    <row r="4170" spans="1:12" x14ac:dyDescent="0.35">
      <c r="A4170" t="s">
        <v>161</v>
      </c>
      <c r="B4170" t="s">
        <v>197</v>
      </c>
      <c r="C4170" t="s">
        <v>69</v>
      </c>
      <c r="D4170">
        <v>205</v>
      </c>
      <c r="E4170" t="s">
        <v>88</v>
      </c>
      <c r="F4170" s="26">
        <v>189.21212121212122</v>
      </c>
      <c r="G4170" t="str">
        <f>VLOOKUP(мпф1[[#This Row],[артикул]],[1]!Таблица213[[code]:[упаковка]],4,FALSE)</f>
        <v>ОХЛ</v>
      </c>
      <c r="H4170" t="str">
        <f>VLOOKUP(мпф1[[#This Row],[артикул]],[1]!Таблица213[[code]:[упаковка]],5,FALSE)</f>
        <v>рагу</v>
      </c>
      <c r="I4170" s="7">
        <v>635.49160714285711</v>
      </c>
      <c r="J4170" s="15">
        <f>мпф1[[#This Row],[цена]]*мпф1[[#This Row],[объем]]</f>
        <v>120242.715</v>
      </c>
      <c r="K4170" s="15"/>
      <c r="L4170" t="s">
        <v>187</v>
      </c>
    </row>
    <row r="4171" spans="1:12" x14ac:dyDescent="0.35">
      <c r="A4171" t="s">
        <v>161</v>
      </c>
      <c r="B4171" t="s">
        <v>197</v>
      </c>
      <c r="C4171" t="s">
        <v>69</v>
      </c>
      <c r="D4171">
        <v>702</v>
      </c>
      <c r="E4171" t="s">
        <v>72</v>
      </c>
      <c r="F4171" s="26">
        <v>350.3</v>
      </c>
      <c r="G4171" t="str">
        <f>VLOOKUP(мпф1[[#This Row],[артикул]],[1]!Таблица213[[code]:[упаковка]],4,FALSE)</f>
        <v>ОХЛ</v>
      </c>
      <c r="H4171" t="str">
        <f>VLOOKUP(мпф1[[#This Row],[артикул]],[1]!Таблица213[[code]:[упаковка]],5,FALSE)</f>
        <v>тушка</v>
      </c>
      <c r="I4171" s="7">
        <v>811.20776785714281</v>
      </c>
      <c r="J4171" s="15">
        <f>мпф1[[#This Row],[цена]]*мпф1[[#This Row],[объем]]</f>
        <v>284166.08108035714</v>
      </c>
      <c r="K4171" s="15"/>
      <c r="L4171" t="s">
        <v>187</v>
      </c>
    </row>
    <row r="4172" spans="1:12" x14ac:dyDescent="0.35">
      <c r="A4172" t="s">
        <v>161</v>
      </c>
      <c r="B4172" t="s">
        <v>197</v>
      </c>
      <c r="C4172" t="s">
        <v>69</v>
      </c>
      <c r="D4172">
        <v>711</v>
      </c>
      <c r="E4172" t="s">
        <v>73</v>
      </c>
      <c r="F4172" s="26">
        <v>1726.56</v>
      </c>
      <c r="G4172" t="str">
        <f>VLOOKUP(мпф1[[#This Row],[артикул]],[1]!Таблица213[[code]:[упаковка]],4,FALSE)</f>
        <v>ОХЛ</v>
      </c>
      <c r="H4172" t="str">
        <f>VLOOKUP(мпф1[[#This Row],[артикул]],[1]!Таблица213[[code]:[упаковка]],5,FALSE)</f>
        <v>бедро</v>
      </c>
      <c r="I4172" s="7">
        <v>867.65544642857139</v>
      </c>
      <c r="J4172" s="15">
        <f>мпф1[[#This Row],[цена]]*мпф1[[#This Row],[объем]]</f>
        <v>1498059.1875857143</v>
      </c>
      <c r="K4172" s="15"/>
      <c r="L4172" t="s">
        <v>187</v>
      </c>
    </row>
    <row r="4173" spans="1:12" x14ac:dyDescent="0.35">
      <c r="A4173" t="s">
        <v>161</v>
      </c>
      <c r="B4173" t="s">
        <v>197</v>
      </c>
      <c r="C4173" t="s">
        <v>69</v>
      </c>
      <c r="D4173">
        <v>713</v>
      </c>
      <c r="E4173" t="s">
        <v>74</v>
      </c>
      <c r="F4173" s="26">
        <v>713.9</v>
      </c>
      <c r="G4173" t="str">
        <f>VLOOKUP(мпф1[[#This Row],[артикул]],[1]!Таблица213[[code]:[упаковка]],4,FALSE)</f>
        <v>ОХЛ</v>
      </c>
      <c r="H4173" t="str">
        <f>VLOOKUP(мпф1[[#This Row],[артикул]],[1]!Таблица213[[code]:[упаковка]],5,FALSE)</f>
        <v>голень</v>
      </c>
      <c r="I4173" s="7">
        <v>899.88524999999993</v>
      </c>
      <c r="J4173" s="15">
        <f>мпф1[[#This Row],[цена]]*мпф1[[#This Row],[объем]]</f>
        <v>642428.07997499988</v>
      </c>
      <c r="K4173" s="15"/>
      <c r="L4173" t="s">
        <v>187</v>
      </c>
    </row>
    <row r="4174" spans="1:12" x14ac:dyDescent="0.35">
      <c r="A4174" t="s">
        <v>161</v>
      </c>
      <c r="B4174" t="s">
        <v>197</v>
      </c>
      <c r="C4174" t="s">
        <v>69</v>
      </c>
      <c r="D4174">
        <v>715</v>
      </c>
      <c r="E4174" t="s">
        <v>75</v>
      </c>
      <c r="F4174" s="26">
        <v>1084.04</v>
      </c>
      <c r="G4174" t="str">
        <f>VLOOKUP(мпф1[[#This Row],[артикул]],[1]!Таблица213[[code]:[упаковка]],4,FALSE)</f>
        <v>ОХЛ</v>
      </c>
      <c r="H4174" t="str">
        <f>VLOOKUP(мпф1[[#This Row],[артикул]],[1]!Таблица213[[code]:[упаковка]],5,FALSE)</f>
        <v>крыло</v>
      </c>
      <c r="I4174" s="7">
        <v>899.88524999999993</v>
      </c>
      <c r="J4174" s="15">
        <f>мпф1[[#This Row],[цена]]*мпф1[[#This Row],[объем]]</f>
        <v>975511.60640999989</v>
      </c>
      <c r="K4174" s="15"/>
      <c r="L4174" t="s">
        <v>187</v>
      </c>
    </row>
    <row r="4175" spans="1:12" x14ac:dyDescent="0.35">
      <c r="A4175" t="s">
        <v>161</v>
      </c>
      <c r="B4175" t="s">
        <v>197</v>
      </c>
      <c r="C4175" t="s">
        <v>69</v>
      </c>
      <c r="D4175">
        <v>717</v>
      </c>
      <c r="E4175" t="s">
        <v>76</v>
      </c>
      <c r="F4175" s="26">
        <v>239.4</v>
      </c>
      <c r="G4175" t="str">
        <f>VLOOKUP(мпф1[[#This Row],[артикул]],[1]!Таблица213[[code]:[упаковка]],4,FALSE)</f>
        <v>ОХЛ</v>
      </c>
      <c r="H4175" t="str">
        <f>VLOOKUP(мпф1[[#This Row],[артикул]],[1]!Таблица213[[code]:[упаковка]],5,FALSE)</f>
        <v>четвертина</v>
      </c>
      <c r="I4175" s="7">
        <v>819.40178571428567</v>
      </c>
      <c r="J4175" s="15">
        <f>мпф1[[#This Row],[цена]]*мпф1[[#This Row],[объем]]</f>
        <v>196164.78750000001</v>
      </c>
      <c r="K4175" s="15"/>
      <c r="L4175" t="s">
        <v>187</v>
      </c>
    </row>
    <row r="4176" spans="1:12" x14ac:dyDescent="0.35">
      <c r="A4176" t="s">
        <v>161</v>
      </c>
      <c r="B4176" t="s">
        <v>197</v>
      </c>
      <c r="C4176" t="s">
        <v>69</v>
      </c>
      <c r="D4176">
        <v>719</v>
      </c>
      <c r="E4176" t="s">
        <v>77</v>
      </c>
      <c r="F4176" s="26">
        <v>1606.5</v>
      </c>
      <c r="G4176" t="str">
        <f>VLOOKUP(мпф1[[#This Row],[артикул]],[1]!Таблица213[[code]:[упаковка]],4,FALSE)</f>
        <v>ОХЛ</v>
      </c>
      <c r="H4176" t="str">
        <f>VLOOKUP(мпф1[[#This Row],[артикул]],[1]!Таблица213[[code]:[упаковка]],5,FALSE)</f>
        <v>филе</v>
      </c>
      <c r="I4176" s="7">
        <v>1140.7893750000001</v>
      </c>
      <c r="J4176" s="15">
        <f>мпф1[[#This Row],[цена]]*мпф1[[#This Row],[объем]]</f>
        <v>1832678.1309375002</v>
      </c>
      <c r="K4176" s="15"/>
      <c r="L4176" t="s">
        <v>187</v>
      </c>
    </row>
    <row r="4177" spans="1:12" x14ac:dyDescent="0.35">
      <c r="A4177" t="s">
        <v>161</v>
      </c>
      <c r="B4177" t="s">
        <v>197</v>
      </c>
      <c r="C4177" t="s">
        <v>69</v>
      </c>
      <c r="D4177">
        <v>725</v>
      </c>
      <c r="E4177" t="s">
        <v>78</v>
      </c>
      <c r="F4177" s="26">
        <v>365.82299999999998</v>
      </c>
      <c r="G4177" t="str">
        <f>VLOOKUP(мпф1[[#This Row],[артикул]],[1]!Таблица213[[code]:[упаковка]],4,FALSE)</f>
        <v>ОХЛ</v>
      </c>
      <c r="H4177" t="str">
        <f>VLOOKUP(мпф1[[#This Row],[артикул]],[1]!Таблица213[[code]:[упаковка]],5,FALSE)</f>
        <v>грудка</v>
      </c>
      <c r="I4177" s="7">
        <v>884.0434821428571</v>
      </c>
      <c r="J4177" s="15">
        <f>мпф1[[#This Row],[цена]]*мпф1[[#This Row],[объем]]</f>
        <v>323403.43876794638</v>
      </c>
      <c r="K4177" s="15"/>
      <c r="L4177" t="s">
        <v>187</v>
      </c>
    </row>
    <row r="4178" spans="1:12" x14ac:dyDescent="0.35">
      <c r="A4178" t="s">
        <v>161</v>
      </c>
      <c r="B4178" t="s">
        <v>197</v>
      </c>
      <c r="C4178" t="s">
        <v>69</v>
      </c>
      <c r="D4178">
        <v>731</v>
      </c>
      <c r="E4178" t="s">
        <v>81</v>
      </c>
      <c r="F4178" s="26">
        <v>527.42668650291216</v>
      </c>
      <c r="G4178" t="str">
        <f>VLOOKUP(мпф1[[#This Row],[артикул]],[1]!Таблица213[[code]:[упаковка]],4,FALSE)</f>
        <v>ОХЛ</v>
      </c>
      <c r="H4178" t="str">
        <f>VLOOKUP(мпф1[[#This Row],[артикул]],[1]!Таблица213[[code]:[упаковка]],5,FALSE)</f>
        <v>желудки</v>
      </c>
      <c r="I4178" s="7">
        <v>554.21605446428566</v>
      </c>
      <c r="J4178" s="15">
        <f>мпф1[[#This Row],[цена]]*мпф1[[#This Row],[объем]]</f>
        <v>292308.33721281571</v>
      </c>
      <c r="K4178" s="15"/>
      <c r="L4178" t="s">
        <v>187</v>
      </c>
    </row>
    <row r="4179" spans="1:12" x14ac:dyDescent="0.35">
      <c r="A4179" t="s">
        <v>161</v>
      </c>
      <c r="B4179" t="s">
        <v>197</v>
      </c>
      <c r="C4179" t="s">
        <v>69</v>
      </c>
      <c r="D4179">
        <v>733</v>
      </c>
      <c r="E4179" t="s">
        <v>82</v>
      </c>
      <c r="F4179" s="26">
        <v>554.4</v>
      </c>
      <c r="G4179" t="str">
        <f>VLOOKUP(мпф1[[#This Row],[артикул]],[1]!Таблица213[[code]:[упаковка]],4,FALSE)</f>
        <v>ОХЛ</v>
      </c>
      <c r="H4179" t="str">
        <f>VLOOKUP(мпф1[[#This Row],[артикул]],[1]!Таблица213[[code]:[упаковка]],5,FALSE)</f>
        <v>печень</v>
      </c>
      <c r="I4179" s="7">
        <v>522.04998214285706</v>
      </c>
      <c r="J4179" s="15">
        <f>мпф1[[#This Row],[цена]]*мпф1[[#This Row],[объем]]</f>
        <v>289424.51009999996</v>
      </c>
      <c r="K4179" s="15"/>
      <c r="L4179" t="s">
        <v>187</v>
      </c>
    </row>
    <row r="4180" spans="1:12" x14ac:dyDescent="0.35">
      <c r="A4180" t="s">
        <v>161</v>
      </c>
      <c r="B4180" t="s">
        <v>197</v>
      </c>
      <c r="C4180" t="s">
        <v>69</v>
      </c>
      <c r="D4180">
        <v>735</v>
      </c>
      <c r="E4180" t="s">
        <v>83</v>
      </c>
      <c r="F4180" s="26">
        <v>198.4</v>
      </c>
      <c r="G4180" t="str">
        <f>VLOOKUP(мпф1[[#This Row],[артикул]],[1]!Таблица213[[code]:[упаковка]],4,FALSE)</f>
        <v>ОХЛ</v>
      </c>
      <c r="H4180" t="str">
        <f>VLOOKUP(мпф1[[#This Row],[артикул]],[1]!Таблица213[[code]:[упаковка]],5,FALSE)</f>
        <v>сердце</v>
      </c>
      <c r="I4180" s="7">
        <v>899.88524999999993</v>
      </c>
      <c r="J4180" s="15">
        <f>мпф1[[#This Row],[цена]]*мпф1[[#This Row],[объем]]</f>
        <v>178537.23359999998</v>
      </c>
      <c r="K4180" s="15"/>
      <c r="L4180" t="s">
        <v>187</v>
      </c>
    </row>
    <row r="4181" spans="1:12" x14ac:dyDescent="0.35">
      <c r="A4181" t="s">
        <v>161</v>
      </c>
      <c r="B4181" t="s">
        <v>197</v>
      </c>
      <c r="C4181" t="s">
        <v>69</v>
      </c>
      <c r="D4181">
        <v>744</v>
      </c>
      <c r="E4181" t="s">
        <v>92</v>
      </c>
      <c r="F4181" s="26">
        <v>1045.8</v>
      </c>
      <c r="G4181" t="str">
        <f>VLOOKUP(мпф1[[#This Row],[артикул]],[1]!Таблица213[[code]:[упаковка]],4,FALSE)</f>
        <v>ОХЛ</v>
      </c>
      <c r="H4181" t="str">
        <f>VLOOKUP(мпф1[[#This Row],[артикул]],[1]!Таблица213[[code]:[упаковка]],5,FALSE)</f>
        <v>шея</v>
      </c>
      <c r="I4181" s="7">
        <v>297.71598214285711</v>
      </c>
      <c r="J4181" s="15">
        <f>мпф1[[#This Row],[цена]]*мпф1[[#This Row],[объем]]</f>
        <v>311351.37412499997</v>
      </c>
      <c r="K4181" s="15"/>
      <c r="L4181" t="s">
        <v>187</v>
      </c>
    </row>
    <row r="4182" spans="1:12" x14ac:dyDescent="0.35">
      <c r="A4182" t="s">
        <v>161</v>
      </c>
      <c r="B4182" t="s">
        <v>197</v>
      </c>
      <c r="C4182" t="s">
        <v>69</v>
      </c>
      <c r="D4182">
        <v>781</v>
      </c>
      <c r="E4182" t="s">
        <v>221</v>
      </c>
      <c r="F4182" s="26">
        <v>226.10000000000002</v>
      </c>
      <c r="G4182" t="str">
        <f>VLOOKUP(мпф1[[#This Row],[артикул]],[1]!Таблица213[[code]:[упаковка]],4,FALSE)</f>
        <v>ОХЛ</v>
      </c>
      <c r="H4182" t="str">
        <f>VLOOKUP(мпф1[[#This Row],[артикул]],[1]!Таблица213[[code]:[упаковка]],5,FALSE)</f>
        <v>спинка</v>
      </c>
      <c r="I4182" s="7">
        <v>386.02928571428566</v>
      </c>
      <c r="J4182" s="15">
        <f>мпф1[[#This Row],[цена]]*мпф1[[#This Row],[объем]]</f>
        <v>87281.2215</v>
      </c>
      <c r="K4182" s="15"/>
      <c r="L4182" t="s">
        <v>187</v>
      </c>
    </row>
    <row r="4183" spans="1:12" x14ac:dyDescent="0.35">
      <c r="A4183" t="s">
        <v>161</v>
      </c>
      <c r="B4183" t="s">
        <v>197</v>
      </c>
      <c r="C4183" t="s">
        <v>69</v>
      </c>
      <c r="D4183">
        <v>941</v>
      </c>
      <c r="E4183" t="s">
        <v>51</v>
      </c>
      <c r="F4183" s="26">
        <v>176.92307692307693</v>
      </c>
      <c r="G4183" t="str">
        <f>VLOOKUP(мпф1[[#This Row],[артикул]],[1]!Таблица213[[code]:[упаковка]],4,FALSE)</f>
        <v>ОХЛ</v>
      </c>
      <c r="H4183" t="str">
        <f>VLOOKUP(мпф1[[#This Row],[артикул]],[1]!Таблица213[[code]:[упаковка]],5,FALSE)</f>
        <v>бедро</v>
      </c>
      <c r="I4183" s="7">
        <v>937.73291925465844</v>
      </c>
      <c r="J4183" s="15">
        <f>мпф1[[#This Row],[цена]]*мпф1[[#This Row],[объем]]</f>
        <v>165906.59340659343</v>
      </c>
      <c r="K4183" s="15"/>
      <c r="L4183" t="s">
        <v>187</v>
      </c>
    </row>
    <row r="4184" spans="1:12" x14ac:dyDescent="0.35">
      <c r="A4184" t="s">
        <v>161</v>
      </c>
      <c r="B4184" t="s">
        <v>197</v>
      </c>
      <c r="C4184" t="s">
        <v>69</v>
      </c>
      <c r="D4184">
        <v>952</v>
      </c>
      <c r="E4184" t="s">
        <v>86</v>
      </c>
      <c r="F4184" s="26">
        <v>582.79999999999995</v>
      </c>
      <c r="G4184" t="str">
        <f>VLOOKUP(мпф1[[#This Row],[артикул]],[1]!Таблица213[[code]:[упаковка]],4,FALSE)</f>
        <v>ОХЛ</v>
      </c>
      <c r="H4184" t="str">
        <f>VLOOKUP(мпф1[[#This Row],[артикул]],[1]!Таблица213[[code]:[упаковка]],5,FALSE)</f>
        <v>голень</v>
      </c>
      <c r="I4184" s="7">
        <v>930.02102678571418</v>
      </c>
      <c r="J4184" s="15">
        <f>мпф1[[#This Row],[цена]]*мпф1[[#This Row],[объем]]</f>
        <v>542016.25441071414</v>
      </c>
      <c r="K4184" s="15"/>
      <c r="L4184" t="s">
        <v>187</v>
      </c>
    </row>
    <row r="4185" spans="1:12" x14ac:dyDescent="0.35">
      <c r="A4185" t="s">
        <v>161</v>
      </c>
      <c r="B4185" t="s">
        <v>197</v>
      </c>
      <c r="C4185" t="s">
        <v>69</v>
      </c>
      <c r="D4185">
        <v>953</v>
      </c>
      <c r="E4185" t="s">
        <v>87</v>
      </c>
      <c r="F4185" s="26">
        <v>576.99680511182112</v>
      </c>
      <c r="G4185" t="str">
        <f>VLOOKUP(мпф1[[#This Row],[артикул]],[1]!Таблица213[[code]:[упаковка]],4,FALSE)</f>
        <v>ОХЛ</v>
      </c>
      <c r="H4185" t="str">
        <f>VLOOKUP(мпф1[[#This Row],[артикул]],[1]!Таблица213[[code]:[упаковка]],5,FALSE)</f>
        <v>бедро</v>
      </c>
      <c r="I4185" s="7">
        <v>953.23741071428572</v>
      </c>
      <c r="J4185" s="15">
        <f>мпф1[[#This Row],[цена]]*мпф1[[#This Row],[объем]]</f>
        <v>550014.94049520767</v>
      </c>
      <c r="K4185" s="15"/>
      <c r="L4185" t="s">
        <v>187</v>
      </c>
    </row>
    <row r="4186" spans="1:12" x14ac:dyDescent="0.35">
      <c r="A4186" t="s">
        <v>161</v>
      </c>
      <c r="B4186" t="s">
        <v>197</v>
      </c>
      <c r="C4186" t="s">
        <v>69</v>
      </c>
      <c r="D4186">
        <v>954</v>
      </c>
      <c r="E4186" t="s">
        <v>191</v>
      </c>
      <c r="F4186" s="26">
        <v>230</v>
      </c>
      <c r="G4186" t="str">
        <f>VLOOKUP(мпф1[[#This Row],[артикул]],[1]!Таблица213[[code]:[упаковка]],4,FALSE)</f>
        <v>ОХЛ</v>
      </c>
      <c r="H4186" t="str">
        <f>VLOOKUP(мпф1[[#This Row],[артикул]],[1]!Таблица213[[code]:[упаковка]],5,FALSE)</f>
        <v>филе</v>
      </c>
      <c r="I4186" s="7">
        <v>1133.5058035714285</v>
      </c>
      <c r="J4186" s="15">
        <f>мпф1[[#This Row],[цена]]*мпф1[[#This Row],[объем]]</f>
        <v>260706.33482142855</v>
      </c>
      <c r="K4186" s="15"/>
      <c r="L4186" t="s">
        <v>187</v>
      </c>
    </row>
    <row r="4187" spans="1:12" x14ac:dyDescent="0.35">
      <c r="A4187" t="s">
        <v>161</v>
      </c>
      <c r="B4187" t="s">
        <v>197</v>
      </c>
      <c r="C4187" t="s">
        <v>69</v>
      </c>
      <c r="D4187">
        <v>958</v>
      </c>
      <c r="E4187" t="s">
        <v>58</v>
      </c>
      <c r="F4187" s="26">
        <v>152.937576499388</v>
      </c>
      <c r="G4187" t="str">
        <f>VLOOKUP(мпф1[[#This Row],[артикул]],[1]!Таблица213[[code]:[упаковка]],4,FALSE)</f>
        <v>ОХЛ</v>
      </c>
      <c r="H4187" t="str">
        <f>VLOOKUP(мпф1[[#This Row],[артикул]],[1]!Таблица213[[code]:[упаковка]],5,FALSE)</f>
        <v>табак</v>
      </c>
      <c r="I4187" s="7">
        <v>799.37196428571428</v>
      </c>
      <c r="J4187" s="15">
        <f>мпф1[[#This Row],[цена]]*мпф1[[#This Row],[объем]]</f>
        <v>122254.01093941249</v>
      </c>
      <c r="K4187" s="15"/>
      <c r="L4187" t="s">
        <v>187</v>
      </c>
    </row>
    <row r="4188" spans="1:12" x14ac:dyDescent="0.35">
      <c r="A4188" t="s">
        <v>161</v>
      </c>
      <c r="B4188" t="s">
        <v>197</v>
      </c>
      <c r="C4188" t="s">
        <v>69</v>
      </c>
      <c r="D4188">
        <v>959</v>
      </c>
      <c r="E4188" t="s">
        <v>85</v>
      </c>
      <c r="F4188" s="26">
        <v>185</v>
      </c>
      <c r="G4188" t="str">
        <f>VLOOKUP(мпф1[[#This Row],[артикул]],[1]!Таблица213[[code]:[упаковка]],4,FALSE)</f>
        <v>ОХЛ</v>
      </c>
      <c r="H4188" t="str">
        <f>VLOOKUP(мпф1[[#This Row],[артикул]],[1]!Таблица213[[code]:[упаковка]],5,FALSE)</f>
        <v>табак</v>
      </c>
      <c r="I4188" s="7">
        <v>722.43924107142857</v>
      </c>
      <c r="J4188" s="15">
        <f>мпф1[[#This Row],[цена]]*мпф1[[#This Row],[объем]]</f>
        <v>133651.2595982143</v>
      </c>
      <c r="K4188" s="15"/>
      <c r="L4188" t="s">
        <v>187</v>
      </c>
    </row>
    <row r="4189" spans="1:12" x14ac:dyDescent="0.35">
      <c r="A4189" t="s">
        <v>161</v>
      </c>
      <c r="B4189" t="s">
        <v>197</v>
      </c>
      <c r="C4189" t="s">
        <v>69</v>
      </c>
      <c r="D4189">
        <v>960</v>
      </c>
      <c r="E4189" t="s">
        <v>189</v>
      </c>
      <c r="F4189" s="26">
        <v>48.888888888888886</v>
      </c>
      <c r="G4189" t="str">
        <f>VLOOKUP(мпф1[[#This Row],[артикул]],[1]!Таблица213[[code]:[упаковка]],4,FALSE)</f>
        <v>ОХЛ</v>
      </c>
      <c r="H4189" t="str">
        <f>VLOOKUP(мпф1[[#This Row],[артикул]],[1]!Таблица213[[code]:[упаковка]],5,FALSE)</f>
        <v>крыло</v>
      </c>
      <c r="I4189" s="7">
        <v>884.0434821428571</v>
      </c>
      <c r="J4189" s="15">
        <f>мпф1[[#This Row],[цена]]*мпф1[[#This Row],[объем]]</f>
        <v>43219.903571428564</v>
      </c>
      <c r="K4189" s="15"/>
      <c r="L4189" t="s">
        <v>187</v>
      </c>
    </row>
    <row r="4190" spans="1:12" x14ac:dyDescent="0.35">
      <c r="A4190" t="s">
        <v>161</v>
      </c>
      <c r="B4190" t="s">
        <v>197</v>
      </c>
      <c r="C4190" t="s">
        <v>69</v>
      </c>
      <c r="D4190">
        <v>1064</v>
      </c>
      <c r="E4190" t="s">
        <v>62</v>
      </c>
      <c r="F4190" s="26">
        <v>148.57142857142858</v>
      </c>
      <c r="G4190" t="str">
        <f>VLOOKUP(мпф1[[#This Row],[артикул]],[1]!Таблица213[[code]:[упаковка]],4,FALSE)</f>
        <v>ОХЛ</v>
      </c>
      <c r="H4190" t="str">
        <f>VLOOKUP(мпф1[[#This Row],[артикул]],[1]!Таблица213[[code]:[упаковка]],5,FALSE)</f>
        <v>бедро</v>
      </c>
      <c r="I4190" s="7">
        <v>884.0434821428571</v>
      </c>
      <c r="J4190" s="15">
        <f>мпф1[[#This Row],[цена]]*мпф1[[#This Row],[объем]]</f>
        <v>131343.60306122451</v>
      </c>
      <c r="K4190" s="15"/>
      <c r="L4190" t="s">
        <v>187</v>
      </c>
    </row>
    <row r="4191" spans="1:12" x14ac:dyDescent="0.35">
      <c r="A4191" t="s">
        <v>161</v>
      </c>
      <c r="B4191" t="s">
        <v>197</v>
      </c>
      <c r="C4191" t="s">
        <v>69</v>
      </c>
      <c r="D4191">
        <v>1065</v>
      </c>
      <c r="E4191" t="s">
        <v>64</v>
      </c>
      <c r="F4191" s="26">
        <v>50.000000000000007</v>
      </c>
      <c r="G4191" t="str">
        <f>VLOOKUP(мпф1[[#This Row],[артикул]],[1]!Таблица213[[code]:[упаковка]],4,FALSE)</f>
        <v>ОХЛ</v>
      </c>
      <c r="H4191" t="str">
        <f>VLOOKUP(мпф1[[#This Row],[артикул]],[1]!Таблица213[[code]:[упаковка]],5,FALSE)</f>
        <v>филе</v>
      </c>
      <c r="I4191" s="7">
        <v>1060.6700892857141</v>
      </c>
      <c r="J4191" s="15">
        <f>мпф1[[#This Row],[цена]]*мпф1[[#This Row],[объем]]</f>
        <v>53033.50446428571</v>
      </c>
      <c r="K4191" s="15"/>
      <c r="L4191" t="s">
        <v>187</v>
      </c>
    </row>
    <row r="4192" spans="1:12" x14ac:dyDescent="0.35">
      <c r="A4192" t="s">
        <v>161</v>
      </c>
      <c r="B4192" t="s">
        <v>197</v>
      </c>
      <c r="C4192" t="s">
        <v>69</v>
      </c>
      <c r="D4192">
        <v>1066</v>
      </c>
      <c r="E4192" t="s">
        <v>63</v>
      </c>
      <c r="F4192" s="26">
        <v>151.94805194805195</v>
      </c>
      <c r="G4192" t="str">
        <f>VLOOKUP(мпф1[[#This Row],[артикул]],[1]!Таблица213[[code]:[упаковка]],4,FALSE)</f>
        <v>ОХЛ</v>
      </c>
      <c r="H4192" t="str">
        <f>VLOOKUP(мпф1[[#This Row],[артикул]],[1]!Таблица213[[code]:[упаковка]],5,FALSE)</f>
        <v>бедро</v>
      </c>
      <c r="I4192" s="7">
        <v>884.0434821428571</v>
      </c>
      <c r="J4192" s="15">
        <f>мпф1[[#This Row],[цена]]*мпф1[[#This Row],[объем]]</f>
        <v>134328.68494897959</v>
      </c>
      <c r="K4192" s="15"/>
      <c r="L4192" t="s">
        <v>187</v>
      </c>
    </row>
    <row r="4193" spans="1:12" x14ac:dyDescent="0.35">
      <c r="A4193" t="s">
        <v>161</v>
      </c>
      <c r="B4193" t="s">
        <v>193</v>
      </c>
      <c r="C4193" t="s">
        <v>69</v>
      </c>
      <c r="D4193">
        <v>29</v>
      </c>
      <c r="E4193" t="s">
        <v>79</v>
      </c>
      <c r="F4193" s="26">
        <v>35.400000000000006</v>
      </c>
      <c r="G4193" t="str">
        <f>VLOOKUP(мпф1[[#This Row],[артикул]],[1]!Таблица213[[code]:[упаковка]],4,FALSE)</f>
        <v>ОХЛ</v>
      </c>
      <c r="H4193" t="str">
        <f>VLOOKUP(мпф1[[#This Row],[артикул]],[1]!Таблица213[[code]:[упаковка]],5,FALSE)</f>
        <v>табак</v>
      </c>
      <c r="I4193" s="7">
        <v>747.80357142857133</v>
      </c>
      <c r="J4193" s="15">
        <f>мпф1[[#This Row],[цена]]*мпф1[[#This Row],[объем]]</f>
        <v>26472.24642857143</v>
      </c>
      <c r="K4193" s="15"/>
      <c r="L4193" t="s">
        <v>187</v>
      </c>
    </row>
    <row r="4194" spans="1:12" x14ac:dyDescent="0.35">
      <c r="A4194" t="s">
        <v>161</v>
      </c>
      <c r="B4194" t="s">
        <v>193</v>
      </c>
      <c r="C4194" t="s">
        <v>69</v>
      </c>
      <c r="D4194">
        <v>30</v>
      </c>
      <c r="E4194" t="s">
        <v>80</v>
      </c>
      <c r="F4194" s="26">
        <v>2395.4</v>
      </c>
      <c r="G4194" t="str">
        <f>VLOOKUP(мпф1[[#This Row],[артикул]],[1]!Таблица213[[code]:[упаковка]],4,FALSE)</f>
        <v>ОХЛ</v>
      </c>
      <c r="H4194" t="str">
        <f>VLOOKUP(мпф1[[#This Row],[артикул]],[1]!Таблица213[[code]:[упаковка]],5,FALSE)</f>
        <v>рагу</v>
      </c>
      <c r="I4194" s="7">
        <v>739.28249999999991</v>
      </c>
      <c r="J4194" s="15">
        <f>мпф1[[#This Row],[цена]]*мпф1[[#This Row],[объем]]</f>
        <v>1770877.3004999999</v>
      </c>
      <c r="K4194" s="15"/>
      <c r="L4194" t="s">
        <v>187</v>
      </c>
    </row>
    <row r="4195" spans="1:12" x14ac:dyDescent="0.35">
      <c r="A4195" t="s">
        <v>161</v>
      </c>
      <c r="B4195" t="s">
        <v>193</v>
      </c>
      <c r="C4195" t="s">
        <v>69</v>
      </c>
      <c r="D4195">
        <v>204</v>
      </c>
      <c r="E4195" t="s">
        <v>84</v>
      </c>
      <c r="F4195" s="26">
        <v>1649.8283931357255</v>
      </c>
      <c r="G4195" t="str">
        <f>VLOOKUP(мпф1[[#This Row],[артикул]],[1]!Таблица213[[code]:[упаковка]],4,FALSE)</f>
        <v>ОХЛ</v>
      </c>
      <c r="H4195" t="str">
        <f>VLOOKUP(мпф1[[#This Row],[артикул]],[1]!Таблица213[[code]:[упаковка]],5,FALSE)</f>
        <v>крыло</v>
      </c>
      <c r="I4195" s="7">
        <v>884.0434821428571</v>
      </c>
      <c r="J4195" s="15">
        <f>мпф1[[#This Row],[цена]]*мпф1[[#This Row],[объем]]</f>
        <v>1458520.0376058614</v>
      </c>
      <c r="K4195" s="15"/>
      <c r="L4195" t="s">
        <v>187</v>
      </c>
    </row>
    <row r="4196" spans="1:12" x14ac:dyDescent="0.35">
      <c r="A4196" t="s">
        <v>161</v>
      </c>
      <c r="B4196" t="s">
        <v>193</v>
      </c>
      <c r="C4196" t="s">
        <v>69</v>
      </c>
      <c r="D4196">
        <v>205</v>
      </c>
      <c r="E4196" t="s">
        <v>88</v>
      </c>
      <c r="F4196" s="26">
        <v>540.60606060606062</v>
      </c>
      <c r="G4196" t="str">
        <f>VLOOKUP(мпф1[[#This Row],[артикул]],[1]!Таблица213[[code]:[упаковка]],4,FALSE)</f>
        <v>ОХЛ</v>
      </c>
      <c r="H4196" t="str">
        <f>VLOOKUP(мпф1[[#This Row],[артикул]],[1]!Таблица213[[code]:[упаковка]],5,FALSE)</f>
        <v>рагу</v>
      </c>
      <c r="I4196" s="7">
        <v>635.49160714285711</v>
      </c>
      <c r="J4196" s="15">
        <f>мпф1[[#This Row],[цена]]*мпф1[[#This Row],[объем]]</f>
        <v>343550.61428571428</v>
      </c>
      <c r="K4196" s="15"/>
      <c r="L4196" t="s">
        <v>187</v>
      </c>
    </row>
    <row r="4197" spans="1:12" x14ac:dyDescent="0.35">
      <c r="A4197" t="s">
        <v>161</v>
      </c>
      <c r="B4197" t="s">
        <v>193</v>
      </c>
      <c r="C4197" t="s">
        <v>69</v>
      </c>
      <c r="D4197">
        <v>701</v>
      </c>
      <c r="E4197" t="s">
        <v>26</v>
      </c>
      <c r="F4197" s="26">
        <v>207</v>
      </c>
      <c r="G4197" t="str">
        <f>VLOOKUP(мпф1[[#This Row],[артикул]],[1]!Таблица213[[code]:[упаковка]],4,FALSE)</f>
        <v>ОХЛ</v>
      </c>
      <c r="H4197" t="str">
        <f>VLOOKUP(мпф1[[#This Row],[артикул]],[1]!Таблица213[[code]:[упаковка]],5,FALSE)</f>
        <v>тушка</v>
      </c>
      <c r="I4197" s="7">
        <v>827.59580357142841</v>
      </c>
      <c r="J4197" s="15">
        <f>мпф1[[#This Row],[цена]]*мпф1[[#This Row],[объем]]</f>
        <v>171312.33133928568</v>
      </c>
      <c r="K4197" s="15"/>
      <c r="L4197" t="s">
        <v>187</v>
      </c>
    </row>
    <row r="4198" spans="1:12" x14ac:dyDescent="0.35">
      <c r="A4198" t="s">
        <v>161</v>
      </c>
      <c r="B4198" t="s">
        <v>193</v>
      </c>
      <c r="C4198" t="s">
        <v>69</v>
      </c>
      <c r="D4198">
        <v>702</v>
      </c>
      <c r="E4198" t="s">
        <v>72</v>
      </c>
      <c r="F4198" s="26">
        <v>327.70000000000005</v>
      </c>
      <c r="G4198" t="str">
        <f>VLOOKUP(мпф1[[#This Row],[артикул]],[1]!Таблица213[[code]:[упаковка]],4,FALSE)</f>
        <v>ОХЛ</v>
      </c>
      <c r="H4198" t="str">
        <f>VLOOKUP(мпф1[[#This Row],[артикул]],[1]!Таблица213[[code]:[упаковка]],5,FALSE)</f>
        <v>тушка</v>
      </c>
      <c r="I4198" s="7">
        <v>811.20776785714281</v>
      </c>
      <c r="J4198" s="15">
        <f>мпф1[[#This Row],[цена]]*мпф1[[#This Row],[объем]]</f>
        <v>265832.78552678571</v>
      </c>
      <c r="K4198" s="15"/>
      <c r="L4198" t="s">
        <v>187</v>
      </c>
    </row>
    <row r="4199" spans="1:12" x14ac:dyDescent="0.35">
      <c r="A4199" t="s">
        <v>161</v>
      </c>
      <c r="B4199" t="s">
        <v>193</v>
      </c>
      <c r="C4199" t="s">
        <v>69</v>
      </c>
      <c r="D4199">
        <v>710</v>
      </c>
      <c r="E4199" t="s">
        <v>28</v>
      </c>
      <c r="F4199" s="26">
        <v>295.245</v>
      </c>
      <c r="G4199" t="str">
        <f>VLOOKUP(мпф1[[#This Row],[артикул]],[1]!Таблица213[[code]:[упаковка]],4,FALSE)</f>
        <v>ОХЛ</v>
      </c>
      <c r="H4199" t="str">
        <f>VLOOKUP(мпф1[[#This Row],[артикул]],[1]!Таблица213[[code]:[упаковка]],5,FALSE)</f>
        <v>бедро</v>
      </c>
      <c r="I4199" s="7">
        <v>884.0434821428571</v>
      </c>
      <c r="J4199" s="15">
        <f>мпф1[[#This Row],[цена]]*мпф1[[#This Row],[объем]]</f>
        <v>261009.41788526785</v>
      </c>
      <c r="K4199" s="15"/>
      <c r="L4199" t="s">
        <v>187</v>
      </c>
    </row>
    <row r="4200" spans="1:12" x14ac:dyDescent="0.35">
      <c r="A4200" t="s">
        <v>161</v>
      </c>
      <c r="B4200" t="s">
        <v>193</v>
      </c>
      <c r="C4200" t="s">
        <v>69</v>
      </c>
      <c r="D4200">
        <v>711</v>
      </c>
      <c r="E4200" t="s">
        <v>73</v>
      </c>
      <c r="F4200" s="26">
        <v>4656.4800000000005</v>
      </c>
      <c r="G4200" t="str">
        <f>VLOOKUP(мпф1[[#This Row],[артикул]],[1]!Таблица213[[code]:[упаковка]],4,FALSE)</f>
        <v>ОХЛ</v>
      </c>
      <c r="H4200" t="str">
        <f>VLOOKUP(мпф1[[#This Row],[артикул]],[1]!Таблица213[[code]:[упаковка]],5,FALSE)</f>
        <v>бедро</v>
      </c>
      <c r="I4200" s="7">
        <v>867.65544642857139</v>
      </c>
      <c r="J4200" s="15">
        <f>мпф1[[#This Row],[цена]]*мпф1[[#This Row],[объем]]</f>
        <v>4040220.2331857146</v>
      </c>
      <c r="K4200" s="15"/>
      <c r="L4200" t="s">
        <v>187</v>
      </c>
    </row>
    <row r="4201" spans="1:12" x14ac:dyDescent="0.35">
      <c r="A4201" t="s">
        <v>161</v>
      </c>
      <c r="B4201" t="s">
        <v>193</v>
      </c>
      <c r="C4201" t="s">
        <v>69</v>
      </c>
      <c r="D4201">
        <v>712</v>
      </c>
      <c r="E4201" t="s">
        <v>30</v>
      </c>
      <c r="F4201" s="26">
        <v>60.078000000000003</v>
      </c>
      <c r="G4201" t="str">
        <f>VLOOKUP(мпф1[[#This Row],[артикул]],[1]!Таблица213[[code]:[упаковка]],4,FALSE)</f>
        <v>ОХЛ</v>
      </c>
      <c r="H4201" t="str">
        <f>VLOOKUP(мпф1[[#This Row],[артикул]],[1]!Таблица213[[code]:[упаковка]],5,FALSE)</f>
        <v>голень</v>
      </c>
      <c r="I4201" s="7">
        <v>915.90910714285712</v>
      </c>
      <c r="J4201" s="15">
        <f>мпф1[[#This Row],[цена]]*мпф1[[#This Row],[объем]]</f>
        <v>55025.987338928571</v>
      </c>
      <c r="K4201" s="15"/>
      <c r="L4201" t="s">
        <v>187</v>
      </c>
    </row>
    <row r="4202" spans="1:12" x14ac:dyDescent="0.35">
      <c r="A4202" t="s">
        <v>161</v>
      </c>
      <c r="B4202" t="s">
        <v>193</v>
      </c>
      <c r="C4202" t="s">
        <v>69</v>
      </c>
      <c r="D4202">
        <v>713</v>
      </c>
      <c r="E4202" t="s">
        <v>74</v>
      </c>
      <c r="F4202" s="26">
        <v>1453.76</v>
      </c>
      <c r="G4202" t="str">
        <f>VLOOKUP(мпф1[[#This Row],[артикул]],[1]!Таблица213[[code]:[упаковка]],4,FALSE)</f>
        <v>ОХЛ</v>
      </c>
      <c r="H4202" t="str">
        <f>VLOOKUP(мпф1[[#This Row],[артикул]],[1]!Таблица213[[code]:[упаковка]],5,FALSE)</f>
        <v>голень</v>
      </c>
      <c r="I4202" s="7">
        <v>899.88524999999993</v>
      </c>
      <c r="J4202" s="15">
        <f>мпф1[[#This Row],[цена]]*мпф1[[#This Row],[объем]]</f>
        <v>1308217.1810399999</v>
      </c>
      <c r="K4202" s="15"/>
      <c r="L4202" t="s">
        <v>187</v>
      </c>
    </row>
    <row r="4203" spans="1:12" x14ac:dyDescent="0.35">
      <c r="A4203" t="s">
        <v>161</v>
      </c>
      <c r="B4203" t="s">
        <v>193</v>
      </c>
      <c r="C4203" t="s">
        <v>69</v>
      </c>
      <c r="D4203">
        <v>714</v>
      </c>
      <c r="E4203" t="s">
        <v>32</v>
      </c>
      <c r="F4203" s="26">
        <v>61.554000000000002</v>
      </c>
      <c r="G4203" t="str">
        <f>VLOOKUP(мпф1[[#This Row],[артикул]],[1]!Таблица213[[code]:[упаковка]],4,FALSE)</f>
        <v>ОХЛ</v>
      </c>
      <c r="H4203" t="str">
        <f>VLOOKUP(мпф1[[#This Row],[артикул]],[1]!Таблица213[[code]:[упаковка]],5,FALSE)</f>
        <v>крыло</v>
      </c>
      <c r="I4203" s="7">
        <v>915.90910714285712</v>
      </c>
      <c r="J4203" s="15">
        <f>мпф1[[#This Row],[цена]]*мпф1[[#This Row],[объем]]</f>
        <v>56377.86918107143</v>
      </c>
      <c r="K4203" s="15"/>
      <c r="L4203" t="s">
        <v>187</v>
      </c>
    </row>
    <row r="4204" spans="1:12" x14ac:dyDescent="0.35">
      <c r="A4204" t="s">
        <v>161</v>
      </c>
      <c r="B4204" t="s">
        <v>193</v>
      </c>
      <c r="C4204" t="s">
        <v>69</v>
      </c>
      <c r="D4204">
        <v>715</v>
      </c>
      <c r="E4204" t="s">
        <v>75</v>
      </c>
      <c r="F4204" s="26">
        <v>1652.5</v>
      </c>
      <c r="G4204" t="str">
        <f>VLOOKUP(мпф1[[#This Row],[артикул]],[1]!Таблица213[[code]:[упаковка]],4,FALSE)</f>
        <v>ОХЛ</v>
      </c>
      <c r="H4204" t="str">
        <f>VLOOKUP(мпф1[[#This Row],[артикул]],[1]!Таблица213[[code]:[упаковка]],5,FALSE)</f>
        <v>крыло</v>
      </c>
      <c r="I4204" s="7">
        <v>899.88524999999993</v>
      </c>
      <c r="J4204" s="15">
        <f>мпф1[[#This Row],[цена]]*мпф1[[#This Row],[объем]]</f>
        <v>1487060.3756249999</v>
      </c>
      <c r="K4204" s="15"/>
      <c r="L4204" t="s">
        <v>187</v>
      </c>
    </row>
    <row r="4205" spans="1:12" x14ac:dyDescent="0.35">
      <c r="A4205" t="s">
        <v>161</v>
      </c>
      <c r="B4205" t="s">
        <v>193</v>
      </c>
      <c r="C4205" t="s">
        <v>69</v>
      </c>
      <c r="D4205">
        <v>717</v>
      </c>
      <c r="E4205" t="s">
        <v>76</v>
      </c>
      <c r="F4205" s="26">
        <v>1499.3999999999999</v>
      </c>
      <c r="G4205" t="str">
        <f>VLOOKUP(мпф1[[#This Row],[артикул]],[1]!Таблица213[[code]:[упаковка]],4,FALSE)</f>
        <v>ОХЛ</v>
      </c>
      <c r="H4205" t="str">
        <f>VLOOKUP(мпф1[[#This Row],[артикул]],[1]!Таблица213[[code]:[упаковка]],5,FALSE)</f>
        <v>четвертина</v>
      </c>
      <c r="I4205" s="7">
        <v>819.40178571428567</v>
      </c>
      <c r="J4205" s="15">
        <f>мпф1[[#This Row],[цена]]*мпф1[[#This Row],[объем]]</f>
        <v>1228611.0374999999</v>
      </c>
      <c r="K4205" s="15"/>
      <c r="L4205" t="s">
        <v>187</v>
      </c>
    </row>
    <row r="4206" spans="1:12" x14ac:dyDescent="0.35">
      <c r="A4206" t="s">
        <v>161</v>
      </c>
      <c r="B4206" t="s">
        <v>193</v>
      </c>
      <c r="C4206" t="s">
        <v>69</v>
      </c>
      <c r="D4206">
        <v>718</v>
      </c>
      <c r="E4206" t="s">
        <v>36</v>
      </c>
      <c r="F4206" s="26">
        <v>86.56</v>
      </c>
      <c r="G4206" t="str">
        <f>VLOOKUP(мпф1[[#This Row],[артикул]],[1]!Таблица213[[code]:[упаковка]],4,FALSE)</f>
        <v>ОХЛ</v>
      </c>
      <c r="H4206" t="str">
        <f>VLOOKUP(мпф1[[#This Row],[артикул]],[1]!Таблица213[[code]:[упаковка]],5,FALSE)</f>
        <v>филе</v>
      </c>
      <c r="I4206" s="7">
        <v>1157.1774107142855</v>
      </c>
      <c r="J4206" s="15">
        <f>мпф1[[#This Row],[цена]]*мпф1[[#This Row],[объем]]</f>
        <v>100165.27667142855</v>
      </c>
      <c r="K4206" s="15"/>
      <c r="L4206" t="s">
        <v>187</v>
      </c>
    </row>
    <row r="4207" spans="1:12" x14ac:dyDescent="0.35">
      <c r="A4207" t="s">
        <v>161</v>
      </c>
      <c r="B4207" t="s">
        <v>193</v>
      </c>
      <c r="C4207" t="s">
        <v>69</v>
      </c>
      <c r="D4207">
        <v>719</v>
      </c>
      <c r="E4207" t="s">
        <v>77</v>
      </c>
      <c r="F4207" s="26">
        <v>3793.5</v>
      </c>
      <c r="G4207" t="str">
        <f>VLOOKUP(мпф1[[#This Row],[артикул]],[1]!Таблица213[[code]:[упаковка]],4,FALSE)</f>
        <v>ОХЛ</v>
      </c>
      <c r="H4207" t="str">
        <f>VLOOKUP(мпф1[[#This Row],[артикул]],[1]!Таблица213[[code]:[упаковка]],5,FALSE)</f>
        <v>филе</v>
      </c>
      <c r="I4207" s="7">
        <v>1140.7893750000001</v>
      </c>
      <c r="J4207" s="15">
        <f>мпф1[[#This Row],[цена]]*мпф1[[#This Row],[объем]]</f>
        <v>4327584.4940625001</v>
      </c>
      <c r="K4207" s="15"/>
      <c r="L4207" t="s">
        <v>187</v>
      </c>
    </row>
    <row r="4208" spans="1:12" x14ac:dyDescent="0.35">
      <c r="A4208" t="s">
        <v>161</v>
      </c>
      <c r="B4208" t="s">
        <v>193</v>
      </c>
      <c r="C4208" t="s">
        <v>69</v>
      </c>
      <c r="D4208">
        <v>721</v>
      </c>
      <c r="E4208" t="s">
        <v>183</v>
      </c>
      <c r="F4208" s="26">
        <v>84.7</v>
      </c>
      <c r="G4208" t="str">
        <f>VLOOKUP(мпф1[[#This Row],[артикул]],[1]!Таблица213[[code]:[упаковка]],4,FALSE)</f>
        <v>ОХЛ</v>
      </c>
      <c r="H4208" t="str">
        <f>VLOOKUP(мпф1[[#This Row],[артикул]],[1]!Таблица213[[code]:[упаковка]],5,FALSE)</f>
        <v>половинка</v>
      </c>
      <c r="I4208" s="7">
        <v>819.40178571428567</v>
      </c>
      <c r="J4208" s="15">
        <f>мпф1[[#This Row],[цена]]*мпф1[[#This Row],[объем]]</f>
        <v>69403.331250000003</v>
      </c>
      <c r="K4208" s="15"/>
      <c r="L4208" t="s">
        <v>187</v>
      </c>
    </row>
    <row r="4209" spans="1:12" x14ac:dyDescent="0.35">
      <c r="A4209" t="s">
        <v>161</v>
      </c>
      <c r="B4209" t="s">
        <v>193</v>
      </c>
      <c r="C4209" t="s">
        <v>69</v>
      </c>
      <c r="D4209">
        <v>725</v>
      </c>
      <c r="E4209" t="s">
        <v>78</v>
      </c>
      <c r="F4209" s="26">
        <v>1354.8999999999999</v>
      </c>
      <c r="G4209" t="str">
        <f>VLOOKUP(мпф1[[#This Row],[артикул]],[1]!Таблица213[[code]:[упаковка]],4,FALSE)</f>
        <v>ОХЛ</v>
      </c>
      <c r="H4209" t="str">
        <f>VLOOKUP(мпф1[[#This Row],[артикул]],[1]!Таблица213[[code]:[упаковка]],5,FALSE)</f>
        <v>грудка</v>
      </c>
      <c r="I4209" s="7">
        <v>884.0434821428571</v>
      </c>
      <c r="J4209" s="15">
        <f>мпф1[[#This Row],[цена]]*мпф1[[#This Row],[объем]]</f>
        <v>1197790.513955357</v>
      </c>
      <c r="K4209" s="15"/>
      <c r="L4209" t="s">
        <v>187</v>
      </c>
    </row>
    <row r="4210" spans="1:12" x14ac:dyDescent="0.35">
      <c r="A4210" t="s">
        <v>161</v>
      </c>
      <c r="B4210" t="s">
        <v>193</v>
      </c>
      <c r="C4210" t="s">
        <v>69</v>
      </c>
      <c r="D4210">
        <v>727</v>
      </c>
      <c r="E4210" t="s">
        <v>38</v>
      </c>
      <c r="F4210" s="26">
        <v>27.917999999999999</v>
      </c>
      <c r="G4210" t="str">
        <f>VLOOKUP(мпф1[[#This Row],[артикул]],[1]!Таблица213[[code]:[упаковка]],4,FALSE)</f>
        <v>ОХЛ</v>
      </c>
      <c r="H4210" t="str">
        <f>VLOOKUP(мпф1[[#This Row],[артикул]],[1]!Таблица213[[code]:[упаковка]],5,FALSE)</f>
        <v>грудка</v>
      </c>
      <c r="I4210" s="7">
        <v>899.79420535714269</v>
      </c>
      <c r="J4210" s="15">
        <f>мпф1[[#This Row],[цена]]*мпф1[[#This Row],[объем]]</f>
        <v>25120.45462516071</v>
      </c>
      <c r="K4210" s="15"/>
      <c r="L4210" t="s">
        <v>187</v>
      </c>
    </row>
    <row r="4211" spans="1:12" x14ac:dyDescent="0.35">
      <c r="A4211" t="s">
        <v>161</v>
      </c>
      <c r="B4211" t="s">
        <v>193</v>
      </c>
      <c r="C4211" t="s">
        <v>69</v>
      </c>
      <c r="D4211">
        <v>730</v>
      </c>
      <c r="E4211" t="s">
        <v>45</v>
      </c>
      <c r="F4211" s="26">
        <v>33.200000000000003</v>
      </c>
      <c r="G4211" t="str">
        <f>VLOOKUP(мпф1[[#This Row],[артикул]],[1]!Таблица213[[code]:[упаковка]],4,FALSE)</f>
        <v>ОХЛ</v>
      </c>
      <c r="H4211" t="str">
        <f>VLOOKUP(мпф1[[#This Row],[артикул]],[1]!Таблица213[[code]:[упаковка]],5,FALSE)</f>
        <v>желудки</v>
      </c>
      <c r="I4211" s="7">
        <v>570.84991071428567</v>
      </c>
      <c r="J4211" s="15">
        <f>мпф1[[#This Row],[цена]]*мпф1[[#This Row],[объем]]</f>
        <v>18952.217035714286</v>
      </c>
      <c r="K4211" s="15"/>
      <c r="L4211" t="s">
        <v>187</v>
      </c>
    </row>
    <row r="4212" spans="1:12" x14ac:dyDescent="0.35">
      <c r="A4212" t="s">
        <v>161</v>
      </c>
      <c r="B4212" t="s">
        <v>193</v>
      </c>
      <c r="C4212" t="s">
        <v>69</v>
      </c>
      <c r="D4212">
        <v>731</v>
      </c>
      <c r="E4212" t="s">
        <v>81</v>
      </c>
      <c r="F4212" s="26">
        <v>944.46174094707521</v>
      </c>
      <c r="G4212" t="str">
        <f>VLOOKUP(мпф1[[#This Row],[артикул]],[1]!Таблица213[[code]:[упаковка]],4,FALSE)</f>
        <v>ОХЛ</v>
      </c>
      <c r="H4212" t="str">
        <f>VLOOKUP(мпф1[[#This Row],[артикул]],[1]!Таблица213[[code]:[упаковка]],5,FALSE)</f>
        <v>желудки</v>
      </c>
      <c r="I4212" s="7">
        <v>554.21605446428566</v>
      </c>
      <c r="J4212" s="15">
        <f>мпф1[[#This Row],[цена]]*мпф1[[#This Row],[объем]]</f>
        <v>523435.85966015828</v>
      </c>
      <c r="K4212" s="15"/>
      <c r="L4212" t="s">
        <v>187</v>
      </c>
    </row>
    <row r="4213" spans="1:12" x14ac:dyDescent="0.35">
      <c r="A4213" t="s">
        <v>161</v>
      </c>
      <c r="B4213" t="s">
        <v>193</v>
      </c>
      <c r="C4213" t="s">
        <v>69</v>
      </c>
      <c r="D4213">
        <v>732</v>
      </c>
      <c r="E4213" t="s">
        <v>47</v>
      </c>
      <c r="F4213" s="26">
        <v>31.2</v>
      </c>
      <c r="G4213" t="str">
        <f>VLOOKUP(мпф1[[#This Row],[артикул]],[1]!Таблица213[[code]:[упаковка]],4,FALSE)</f>
        <v>ОХЛ</v>
      </c>
      <c r="H4213" t="str">
        <f>VLOOKUP(мпф1[[#This Row],[артикул]],[1]!Таблица213[[code]:[упаковка]],5,FALSE)</f>
        <v>печень</v>
      </c>
      <c r="I4213" s="7">
        <v>538.07383928571426</v>
      </c>
      <c r="J4213" s="15">
        <f>мпф1[[#This Row],[цена]]*мпф1[[#This Row],[объем]]</f>
        <v>16787.903785714283</v>
      </c>
      <c r="K4213" s="15"/>
      <c r="L4213" t="s">
        <v>187</v>
      </c>
    </row>
    <row r="4214" spans="1:12" x14ac:dyDescent="0.35">
      <c r="A4214" t="s">
        <v>161</v>
      </c>
      <c r="B4214" t="s">
        <v>193</v>
      </c>
      <c r="C4214" t="s">
        <v>69</v>
      </c>
      <c r="D4214">
        <v>733</v>
      </c>
      <c r="E4214" t="s">
        <v>82</v>
      </c>
      <c r="F4214" s="26">
        <v>1398.6</v>
      </c>
      <c r="G4214" t="str">
        <f>VLOOKUP(мпф1[[#This Row],[артикул]],[1]!Таблица213[[code]:[упаковка]],4,FALSE)</f>
        <v>ОХЛ</v>
      </c>
      <c r="H4214" t="str">
        <f>VLOOKUP(мпф1[[#This Row],[артикул]],[1]!Таблица213[[code]:[упаковка]],5,FALSE)</f>
        <v>печень</v>
      </c>
      <c r="I4214" s="7">
        <v>522.04998214285706</v>
      </c>
      <c r="J4214" s="15">
        <f>мпф1[[#This Row],[цена]]*мпф1[[#This Row],[объем]]</f>
        <v>730139.10502499982</v>
      </c>
      <c r="K4214" s="15"/>
      <c r="L4214" t="s">
        <v>187</v>
      </c>
    </row>
    <row r="4215" spans="1:12" x14ac:dyDescent="0.35">
      <c r="A4215" t="s">
        <v>161</v>
      </c>
      <c r="B4215" t="s">
        <v>193</v>
      </c>
      <c r="C4215" t="s">
        <v>69</v>
      </c>
      <c r="D4215">
        <v>734</v>
      </c>
      <c r="E4215" t="s">
        <v>49</v>
      </c>
      <c r="F4215" s="26">
        <v>32.491999999999997</v>
      </c>
      <c r="G4215" t="str">
        <f>VLOOKUP(мпф1[[#This Row],[артикул]],[1]!Таблица213[[code]:[упаковка]],4,FALSE)</f>
        <v>ОХЛ</v>
      </c>
      <c r="H4215" t="str">
        <f>VLOOKUP(мпф1[[#This Row],[артикул]],[1]!Таблица213[[code]:[упаковка]],5,FALSE)</f>
        <v>сердце</v>
      </c>
      <c r="I4215" s="7">
        <v>915.90910714285712</v>
      </c>
      <c r="J4215" s="15">
        <f>мпф1[[#This Row],[цена]]*мпф1[[#This Row],[объем]]</f>
        <v>29759.718709285713</v>
      </c>
      <c r="K4215" s="15"/>
      <c r="L4215" t="s">
        <v>187</v>
      </c>
    </row>
    <row r="4216" spans="1:12" x14ac:dyDescent="0.35">
      <c r="A4216" t="s">
        <v>161</v>
      </c>
      <c r="B4216" t="s">
        <v>193</v>
      </c>
      <c r="C4216" t="s">
        <v>69</v>
      </c>
      <c r="D4216">
        <v>735</v>
      </c>
      <c r="E4216" t="s">
        <v>83</v>
      </c>
      <c r="F4216" s="26">
        <v>446.40000000000003</v>
      </c>
      <c r="G4216" t="str">
        <f>VLOOKUP(мпф1[[#This Row],[артикул]],[1]!Таблица213[[code]:[упаковка]],4,FALSE)</f>
        <v>ОХЛ</v>
      </c>
      <c r="H4216" t="str">
        <f>VLOOKUP(мпф1[[#This Row],[артикул]],[1]!Таблица213[[code]:[упаковка]],5,FALSE)</f>
        <v>сердце</v>
      </c>
      <c r="I4216" s="7">
        <v>899.88524999999993</v>
      </c>
      <c r="J4216" s="15">
        <f>мпф1[[#This Row],[цена]]*мпф1[[#This Row],[объем]]</f>
        <v>401708.77559999999</v>
      </c>
      <c r="K4216" s="15"/>
      <c r="L4216" t="s">
        <v>187</v>
      </c>
    </row>
    <row r="4217" spans="1:12" x14ac:dyDescent="0.35">
      <c r="A4217" t="s">
        <v>161</v>
      </c>
      <c r="B4217" t="s">
        <v>193</v>
      </c>
      <c r="C4217" t="s">
        <v>69</v>
      </c>
      <c r="D4217">
        <v>744</v>
      </c>
      <c r="E4217" t="s">
        <v>92</v>
      </c>
      <c r="F4217" s="26">
        <v>1751.3999999999999</v>
      </c>
      <c r="G4217" t="str">
        <f>VLOOKUP(мпф1[[#This Row],[артикул]],[1]!Таблица213[[code]:[упаковка]],4,FALSE)</f>
        <v>ОХЛ</v>
      </c>
      <c r="H4217" t="str">
        <f>VLOOKUP(мпф1[[#This Row],[артикул]],[1]!Таблица213[[code]:[упаковка]],5,FALSE)</f>
        <v>шея</v>
      </c>
      <c r="I4217" s="7">
        <v>297.71598214285711</v>
      </c>
      <c r="J4217" s="15">
        <f>мпф1[[#This Row],[цена]]*мпф1[[#This Row],[объем]]</f>
        <v>521419.77112499991</v>
      </c>
      <c r="K4217" s="15"/>
      <c r="L4217" t="s">
        <v>187</v>
      </c>
    </row>
    <row r="4218" spans="1:12" x14ac:dyDescent="0.35">
      <c r="A4218" t="s">
        <v>161</v>
      </c>
      <c r="B4218" t="s">
        <v>193</v>
      </c>
      <c r="C4218" t="s">
        <v>69</v>
      </c>
      <c r="D4218">
        <v>781</v>
      </c>
      <c r="E4218" t="s">
        <v>221</v>
      </c>
      <c r="F4218" s="26">
        <v>359.1</v>
      </c>
      <c r="G4218" t="str">
        <f>VLOOKUP(мпф1[[#This Row],[артикул]],[1]!Таблица213[[code]:[упаковка]],4,FALSE)</f>
        <v>ОХЛ</v>
      </c>
      <c r="H4218" t="str">
        <f>VLOOKUP(мпф1[[#This Row],[артикул]],[1]!Таблица213[[code]:[упаковка]],5,FALSE)</f>
        <v>спинка</v>
      </c>
      <c r="I4218" s="7">
        <v>386.02928571428566</v>
      </c>
      <c r="J4218" s="15">
        <f>мпф1[[#This Row],[цена]]*мпф1[[#This Row],[объем]]</f>
        <v>138623.1165</v>
      </c>
      <c r="K4218" s="15"/>
      <c r="L4218" t="s">
        <v>187</v>
      </c>
    </row>
    <row r="4219" spans="1:12" x14ac:dyDescent="0.35">
      <c r="A4219" t="s">
        <v>161</v>
      </c>
      <c r="B4219" t="s">
        <v>193</v>
      </c>
      <c r="C4219" t="s">
        <v>69</v>
      </c>
      <c r="D4219">
        <v>952</v>
      </c>
      <c r="E4219" t="s">
        <v>86</v>
      </c>
      <c r="F4219" s="26">
        <v>657.2</v>
      </c>
      <c r="G4219" t="str">
        <f>VLOOKUP(мпф1[[#This Row],[артикул]],[1]!Таблица213[[code]:[упаковка]],4,FALSE)</f>
        <v>ОХЛ</v>
      </c>
      <c r="H4219" t="str">
        <f>VLOOKUP(мпф1[[#This Row],[артикул]],[1]!Таблица213[[code]:[упаковка]],5,FALSE)</f>
        <v>голень</v>
      </c>
      <c r="I4219" s="7">
        <v>930.02102678571418</v>
      </c>
      <c r="J4219" s="15">
        <f>мпф1[[#This Row],[цена]]*мпф1[[#This Row],[объем]]</f>
        <v>611209.8188035714</v>
      </c>
      <c r="K4219" s="15"/>
      <c r="L4219" t="s">
        <v>187</v>
      </c>
    </row>
    <row r="4220" spans="1:12" x14ac:dyDescent="0.35">
      <c r="A4220" t="s">
        <v>161</v>
      </c>
      <c r="B4220" t="s">
        <v>193</v>
      </c>
      <c r="C4220" t="s">
        <v>69</v>
      </c>
      <c r="D4220">
        <v>953</v>
      </c>
      <c r="E4220" t="s">
        <v>87</v>
      </c>
      <c r="F4220" s="26">
        <v>659.42492012779553</v>
      </c>
      <c r="G4220" t="str">
        <f>VLOOKUP(мпф1[[#This Row],[артикул]],[1]!Таблица213[[code]:[упаковка]],4,FALSE)</f>
        <v>ОХЛ</v>
      </c>
      <c r="H4220" t="str">
        <f>VLOOKUP(мпф1[[#This Row],[артикул]],[1]!Таблица213[[code]:[упаковка]],5,FALSE)</f>
        <v>бедро</v>
      </c>
      <c r="I4220" s="7">
        <v>953.23741071428572</v>
      </c>
      <c r="J4220" s="15">
        <f>мпф1[[#This Row],[цена]]*мпф1[[#This Row],[объем]]</f>
        <v>628588.50342309452</v>
      </c>
      <c r="K4220" s="15"/>
      <c r="L4220" t="s">
        <v>187</v>
      </c>
    </row>
    <row r="4221" spans="1:12" x14ac:dyDescent="0.35">
      <c r="A4221" t="s">
        <v>161</v>
      </c>
      <c r="B4221" t="s">
        <v>193</v>
      </c>
      <c r="C4221" t="s">
        <v>69</v>
      </c>
      <c r="D4221">
        <v>954</v>
      </c>
      <c r="E4221" t="s">
        <v>191</v>
      </c>
      <c r="F4221" s="26">
        <v>60</v>
      </c>
      <c r="G4221" t="str">
        <f>VLOOKUP(мпф1[[#This Row],[артикул]],[1]!Таблица213[[code]:[упаковка]],4,FALSE)</f>
        <v>ОХЛ</v>
      </c>
      <c r="H4221" t="str">
        <f>VLOOKUP(мпф1[[#This Row],[артикул]],[1]!Таблица213[[code]:[упаковка]],5,FALSE)</f>
        <v>филе</v>
      </c>
      <c r="I4221" s="7">
        <v>1133.5058035714285</v>
      </c>
      <c r="J4221" s="15">
        <f>мпф1[[#This Row],[цена]]*мпф1[[#This Row],[объем]]</f>
        <v>68010.34821428571</v>
      </c>
      <c r="K4221" s="15"/>
      <c r="L4221" t="s">
        <v>187</v>
      </c>
    </row>
    <row r="4222" spans="1:12" x14ac:dyDescent="0.35">
      <c r="A4222" t="s">
        <v>161</v>
      </c>
      <c r="B4222" t="s">
        <v>193</v>
      </c>
      <c r="C4222" t="s">
        <v>69</v>
      </c>
      <c r="D4222">
        <v>958</v>
      </c>
      <c r="E4222" t="s">
        <v>58</v>
      </c>
      <c r="F4222" s="26">
        <v>448.61689106487142</v>
      </c>
      <c r="G4222" t="str">
        <f>VLOOKUP(мпф1[[#This Row],[артикул]],[1]!Таблица213[[code]:[упаковка]],4,FALSE)</f>
        <v>ОХЛ</v>
      </c>
      <c r="H4222" t="str">
        <f>VLOOKUP(мпф1[[#This Row],[артикул]],[1]!Таблица213[[code]:[упаковка]],5,FALSE)</f>
        <v>табак</v>
      </c>
      <c r="I4222" s="7">
        <v>799.37196428571428</v>
      </c>
      <c r="J4222" s="15">
        <f>мпф1[[#This Row],[цена]]*мпф1[[#This Row],[объем]]</f>
        <v>358611.76542227657</v>
      </c>
      <c r="K4222" s="15"/>
      <c r="L4222" t="s">
        <v>187</v>
      </c>
    </row>
    <row r="4223" spans="1:12" x14ac:dyDescent="0.35">
      <c r="A4223" t="s">
        <v>161</v>
      </c>
      <c r="B4223" t="s">
        <v>193</v>
      </c>
      <c r="C4223" t="s">
        <v>69</v>
      </c>
      <c r="D4223">
        <v>959</v>
      </c>
      <c r="E4223" t="s">
        <v>85</v>
      </c>
      <c r="F4223" s="26">
        <v>92.5</v>
      </c>
      <c r="G4223" t="str">
        <f>VLOOKUP(мпф1[[#This Row],[артикул]],[1]!Таблица213[[code]:[упаковка]],4,FALSE)</f>
        <v>ОХЛ</v>
      </c>
      <c r="H4223" t="str">
        <f>VLOOKUP(мпф1[[#This Row],[артикул]],[1]!Таблица213[[code]:[упаковка]],5,FALSE)</f>
        <v>табак</v>
      </c>
      <c r="I4223" s="7">
        <v>722.43924107142857</v>
      </c>
      <c r="J4223" s="15">
        <f>мпф1[[#This Row],[цена]]*мпф1[[#This Row],[объем]]</f>
        <v>66825.629799107148</v>
      </c>
      <c r="K4223" s="15"/>
      <c r="L4223" t="s">
        <v>187</v>
      </c>
    </row>
    <row r="4224" spans="1:12" x14ac:dyDescent="0.35">
      <c r="A4224" t="s">
        <v>161</v>
      </c>
      <c r="B4224" t="s">
        <v>193</v>
      </c>
      <c r="C4224" t="s">
        <v>69</v>
      </c>
      <c r="D4224">
        <v>960</v>
      </c>
      <c r="E4224" t="s">
        <v>189</v>
      </c>
      <c r="F4224" s="26">
        <v>61.111111111111114</v>
      </c>
      <c r="G4224" t="str">
        <f>VLOOKUP(мпф1[[#This Row],[артикул]],[1]!Таблица213[[code]:[упаковка]],4,FALSE)</f>
        <v>ОХЛ</v>
      </c>
      <c r="H4224" t="str">
        <f>VLOOKUP(мпф1[[#This Row],[артикул]],[1]!Таблица213[[code]:[упаковка]],5,FALSE)</f>
        <v>крыло</v>
      </c>
      <c r="I4224" s="7">
        <v>884.0434821428571</v>
      </c>
      <c r="J4224" s="15">
        <f>мпф1[[#This Row],[цена]]*мпф1[[#This Row],[объем]]</f>
        <v>54024.879464285717</v>
      </c>
      <c r="K4224" s="15"/>
      <c r="L4224" t="s">
        <v>187</v>
      </c>
    </row>
    <row r="4225" spans="1:12" x14ac:dyDescent="0.35">
      <c r="A4225" t="s">
        <v>161</v>
      </c>
      <c r="B4225" t="s">
        <v>193</v>
      </c>
      <c r="C4225" t="s">
        <v>69</v>
      </c>
      <c r="D4225">
        <v>961</v>
      </c>
      <c r="E4225" t="s">
        <v>89</v>
      </c>
      <c r="F4225" s="26">
        <v>280.48780487804873</v>
      </c>
      <c r="G4225" t="str">
        <f>VLOOKUP(мпф1[[#This Row],[артикул]],[1]!Таблица213[[code]:[упаковка]],4,FALSE)</f>
        <v>ОХЛ</v>
      </c>
      <c r="H4225" t="str">
        <f>VLOOKUP(мпф1[[#This Row],[артикул]],[1]!Таблица213[[code]:[упаковка]],5,FALSE)</f>
        <v>табак</v>
      </c>
      <c r="I4225" s="7">
        <v>777.06602678571426</v>
      </c>
      <c r="J4225" s="15">
        <f>мпф1[[#This Row],[цена]]*мпф1[[#This Row],[объем]]</f>
        <v>217957.544098432</v>
      </c>
      <c r="K4225" s="15"/>
      <c r="L4225" t="s">
        <v>187</v>
      </c>
    </row>
    <row r="4226" spans="1:12" x14ac:dyDescent="0.35">
      <c r="A4226" t="s">
        <v>161</v>
      </c>
      <c r="B4226" t="s">
        <v>193</v>
      </c>
      <c r="C4226" t="s">
        <v>69</v>
      </c>
      <c r="D4226">
        <v>1064</v>
      </c>
      <c r="E4226" t="s">
        <v>62</v>
      </c>
      <c r="F4226" s="26">
        <v>91.428571428571416</v>
      </c>
      <c r="G4226" t="str">
        <f>VLOOKUP(мпф1[[#This Row],[артикул]],[1]!Таблица213[[code]:[упаковка]],4,FALSE)</f>
        <v>ОХЛ</v>
      </c>
      <c r="H4226" t="str">
        <f>VLOOKUP(мпф1[[#This Row],[артикул]],[1]!Таблица213[[code]:[упаковка]],5,FALSE)</f>
        <v>бедро</v>
      </c>
      <c r="I4226" s="7">
        <v>884.0434821428571</v>
      </c>
      <c r="J4226" s="15">
        <f>мпф1[[#This Row],[цена]]*мпф1[[#This Row],[объем]]</f>
        <v>80826.83265306121</v>
      </c>
      <c r="K4226" s="15"/>
      <c r="L4226" t="s">
        <v>187</v>
      </c>
    </row>
    <row r="4227" spans="1:12" x14ac:dyDescent="0.35">
      <c r="A4227" t="s">
        <v>161</v>
      </c>
      <c r="B4227" t="s">
        <v>193</v>
      </c>
      <c r="C4227" t="s">
        <v>69</v>
      </c>
      <c r="D4227">
        <v>1065</v>
      </c>
      <c r="E4227" t="s">
        <v>64</v>
      </c>
      <c r="F4227" s="26">
        <v>62.500000000000014</v>
      </c>
      <c r="G4227" t="str">
        <f>VLOOKUP(мпф1[[#This Row],[артикул]],[1]!Таблица213[[code]:[упаковка]],4,FALSE)</f>
        <v>ОХЛ</v>
      </c>
      <c r="H4227" t="str">
        <f>VLOOKUP(мпф1[[#This Row],[артикул]],[1]!Таблица213[[code]:[упаковка]],5,FALSE)</f>
        <v>филе</v>
      </c>
      <c r="I4227" s="7">
        <v>1060.6700892857141</v>
      </c>
      <c r="J4227" s="15">
        <f>мпф1[[#This Row],[цена]]*мпф1[[#This Row],[объем]]</f>
        <v>66291.880580357145</v>
      </c>
      <c r="K4227" s="15"/>
      <c r="L4227" t="s">
        <v>187</v>
      </c>
    </row>
    <row r="4228" spans="1:12" x14ac:dyDescent="0.35">
      <c r="A4228" t="s">
        <v>161</v>
      </c>
      <c r="B4228" t="s">
        <v>193</v>
      </c>
      <c r="C4228" t="s">
        <v>69</v>
      </c>
      <c r="D4228">
        <v>1066</v>
      </c>
      <c r="E4228" t="s">
        <v>63</v>
      </c>
      <c r="F4228" s="26">
        <v>350.64935064935065</v>
      </c>
      <c r="G4228" t="str">
        <f>VLOOKUP(мпф1[[#This Row],[артикул]],[1]!Таблица213[[code]:[упаковка]],4,FALSE)</f>
        <v>ОХЛ</v>
      </c>
      <c r="H4228" t="str">
        <f>VLOOKUP(мпф1[[#This Row],[артикул]],[1]!Таблица213[[code]:[упаковка]],5,FALSE)</f>
        <v>бедро</v>
      </c>
      <c r="I4228" s="7">
        <v>884.0434821428571</v>
      </c>
      <c r="J4228" s="15">
        <f>мпф1[[#This Row],[цена]]*мпф1[[#This Row],[объем]]</f>
        <v>309989.27295918367</v>
      </c>
      <c r="K4228" s="15"/>
      <c r="L4228" t="s">
        <v>187</v>
      </c>
    </row>
    <row r="4229" spans="1:12" x14ac:dyDescent="0.35">
      <c r="A4229" t="s">
        <v>161</v>
      </c>
      <c r="B4229" t="s">
        <v>222</v>
      </c>
      <c r="C4229" t="s">
        <v>222</v>
      </c>
      <c r="D4229">
        <v>1051</v>
      </c>
      <c r="E4229" t="s">
        <v>128</v>
      </c>
      <c r="F4229" s="26">
        <v>36026.492078244475</v>
      </c>
      <c r="G4229" t="str">
        <f>VLOOKUP(мпф1[[#This Row],[артикул]],[1]!Таблица213[[code]:[упаковка]],4,FALSE)</f>
        <v>ЗАМ</v>
      </c>
      <c r="H4229" t="str">
        <f>VLOOKUP(мпф1[[#This Row],[артикул]],[1]!Таблица213[[code]:[упаковка]],5,FALSE)</f>
        <v>тушка</v>
      </c>
      <c r="I4229" s="7">
        <v>680.62499999999989</v>
      </c>
      <c r="J4229" s="15">
        <f>мпф1[[#This Row],[цена]]*мпф1[[#This Row],[объем]]</f>
        <v>24520531.17075514</v>
      </c>
      <c r="K4229" s="15"/>
      <c r="L4229" t="s">
        <v>187</v>
      </c>
    </row>
    <row r="4230" spans="1:12" x14ac:dyDescent="0.35">
      <c r="A4230" t="s">
        <v>161</v>
      </c>
      <c r="B4230" t="s">
        <v>222</v>
      </c>
      <c r="C4230" t="s">
        <v>222</v>
      </c>
      <c r="D4230">
        <v>1073</v>
      </c>
      <c r="E4230" t="s">
        <v>227</v>
      </c>
      <c r="F4230" s="26">
        <v>25709.228803914102</v>
      </c>
      <c r="G4230" t="str">
        <f>VLOOKUP(мпф1[[#This Row],[артикул]],[1]!Таблица213[[code]:[упаковка]],4,FALSE)</f>
        <v>ЗАМ</v>
      </c>
      <c r="H4230" t="str">
        <f>VLOOKUP(мпф1[[#This Row],[артикул]],[1]!Таблица213[[code]:[упаковка]],5,FALSE)</f>
        <v>табак</v>
      </c>
      <c r="I4230" s="7">
        <v>609.91071428571422</v>
      </c>
      <c r="J4230" s="15">
        <f>мпф1[[#This Row],[цена]]*мпф1[[#This Row],[объем]]</f>
        <v>15680334.103530109</v>
      </c>
      <c r="K4230" s="15"/>
      <c r="L4230" t="s">
        <v>187</v>
      </c>
    </row>
    <row r="4231" spans="1:12" x14ac:dyDescent="0.35">
      <c r="A4231" t="s">
        <v>161</v>
      </c>
      <c r="B4231" t="s">
        <v>222</v>
      </c>
      <c r="C4231" t="s">
        <v>222</v>
      </c>
      <c r="D4231">
        <v>357</v>
      </c>
      <c r="E4231" t="s">
        <v>105</v>
      </c>
      <c r="F4231" s="26">
        <v>74838.422834042503</v>
      </c>
      <c r="G4231" t="str">
        <f>VLOOKUP(мпф1[[#This Row],[артикул]],[1]!Таблица213[[code]:[упаковка]],4,FALSE)</f>
        <v>ЗАМ</v>
      </c>
      <c r="H4231" t="str">
        <f>VLOOKUP(мпф1[[#This Row],[артикул]],[1]!Таблица213[[code]:[упаковка]],5,FALSE)</f>
        <v>филе</v>
      </c>
      <c r="I4231" s="7">
        <v>998.83928571428567</v>
      </c>
      <c r="J4231" s="15">
        <f>мпф1[[#This Row],[цена]]*мпф1[[#This Row],[объем]]</f>
        <v>74751556.807538703</v>
      </c>
      <c r="K4231" s="15"/>
      <c r="L4231" t="s">
        <v>187</v>
      </c>
    </row>
    <row r="4232" spans="1:12" x14ac:dyDescent="0.35">
      <c r="A4232" t="s">
        <v>161</v>
      </c>
      <c r="B4232" t="s">
        <v>222</v>
      </c>
      <c r="C4232" t="s">
        <v>222</v>
      </c>
      <c r="D4232">
        <v>141</v>
      </c>
      <c r="E4232" t="s">
        <v>108</v>
      </c>
      <c r="F4232" s="26">
        <v>4846.1001360487744</v>
      </c>
      <c r="G4232" t="str">
        <f>VLOOKUP(мпф1[[#This Row],[артикул]],[1]!Таблица213[[code]:[упаковка]],4,FALSE)</f>
        <v>ЗАМ</v>
      </c>
      <c r="H4232" t="str">
        <f>VLOOKUP(мпф1[[#This Row],[артикул]],[1]!Таблица213[[code]:[упаковка]],5,FALSE)</f>
        <v>голень</v>
      </c>
      <c r="I4232" s="7">
        <v>892.76785714285711</v>
      </c>
      <c r="J4232" s="15">
        <f>мпф1[[#This Row],[цена]]*мпф1[[#This Row],[объем]]</f>
        <v>4326442.433959973</v>
      </c>
      <c r="K4232" s="15"/>
      <c r="L4232" t="s">
        <v>187</v>
      </c>
    </row>
    <row r="4233" spans="1:12" x14ac:dyDescent="0.35">
      <c r="A4233" t="s">
        <v>161</v>
      </c>
      <c r="B4233" t="s">
        <v>222</v>
      </c>
      <c r="C4233" t="s">
        <v>222</v>
      </c>
      <c r="D4233">
        <v>1633</v>
      </c>
      <c r="E4233" t="s">
        <v>228</v>
      </c>
      <c r="F4233" s="26">
        <v>44845.065105128269</v>
      </c>
      <c r="G4233" t="str">
        <f>VLOOKUP(мпф1[[#This Row],[артикул]],[1]!Таблица213[[code]:[упаковка]],4,FALSE)</f>
        <v>ЗАМ</v>
      </c>
      <c r="H4233" t="str">
        <f>VLOOKUP(мпф1[[#This Row],[артикул]],[1]!Таблица213[[code]:[упаковка]],5,FALSE)</f>
        <v>четвертина</v>
      </c>
      <c r="I4233" s="7">
        <v>645.26785714285711</v>
      </c>
      <c r="J4233" s="15">
        <f>мпф1[[#This Row],[цена]]*мпф1[[#This Row],[объем]]</f>
        <v>28937079.063818034</v>
      </c>
      <c r="K4233" s="15"/>
      <c r="L4233" t="s">
        <v>187</v>
      </c>
    </row>
    <row r="4234" spans="1:12" x14ac:dyDescent="0.35">
      <c r="A4234" t="s">
        <v>161</v>
      </c>
      <c r="B4234" t="s">
        <v>222</v>
      </c>
      <c r="C4234" t="s">
        <v>222</v>
      </c>
      <c r="D4234">
        <v>1045</v>
      </c>
      <c r="E4234" t="s">
        <v>171</v>
      </c>
      <c r="F4234" s="26"/>
      <c r="G4234" t="str">
        <f>VLOOKUP(мпф1[[#This Row],[артикул]],[1]!Таблица213[[code]:[упаковка]],4,FALSE)</f>
        <v>ЗАМ</v>
      </c>
      <c r="H4234" t="str">
        <f>VLOOKUP(мпф1[[#This Row],[артикул]],[1]!Таблица213[[code]:[упаковка]],5,FALSE)</f>
        <v>желудки</v>
      </c>
      <c r="I4234" s="7">
        <v>415.44642857142856</v>
      </c>
      <c r="J4234" s="15">
        <f>мпф1[[#This Row],[цена]]*мпф1[[#This Row],[объем]]</f>
        <v>0</v>
      </c>
      <c r="K4234" s="15"/>
      <c r="L4234" t="s">
        <v>187</v>
      </c>
    </row>
    <row r="4235" spans="1:12" x14ac:dyDescent="0.35">
      <c r="A4235" t="s">
        <v>161</v>
      </c>
      <c r="B4235" t="s">
        <v>222</v>
      </c>
      <c r="C4235" t="s">
        <v>222</v>
      </c>
      <c r="D4235">
        <v>142</v>
      </c>
      <c r="E4235" t="s">
        <v>119</v>
      </c>
      <c r="F4235" s="26">
        <v>20209.605708510633</v>
      </c>
      <c r="G4235" t="str">
        <f>VLOOKUP(мпф1[[#This Row],[артикул]],[1]!Таблица213[[code]:[упаковка]],4,FALSE)</f>
        <v>ЗАМ</v>
      </c>
      <c r="H4235" t="str">
        <f>VLOOKUP(мпф1[[#This Row],[артикул]],[1]!Таблица213[[code]:[упаковка]],5,FALSE)</f>
        <v>филе</v>
      </c>
      <c r="I4235" s="7">
        <v>1104.9107142857142</v>
      </c>
      <c r="J4235" s="15">
        <f>мпф1[[#This Row],[цена]]*мпф1[[#This Row],[объем]]</f>
        <v>22329809.878823131</v>
      </c>
      <c r="K4235" s="15"/>
      <c r="L4235" t="s">
        <v>187</v>
      </c>
    </row>
    <row r="4236" spans="1:12" x14ac:dyDescent="0.35">
      <c r="A4236" t="s">
        <v>161</v>
      </c>
      <c r="B4236" t="s">
        <v>222</v>
      </c>
      <c r="C4236" t="s">
        <v>222</v>
      </c>
      <c r="D4236">
        <v>114</v>
      </c>
      <c r="E4236" t="s">
        <v>129</v>
      </c>
      <c r="F4236" s="26">
        <v>5776.3018248545659</v>
      </c>
      <c r="G4236" t="str">
        <f>VLOOKUP(мпф1[[#This Row],[артикул]],[1]!Таблица213[[code]:[упаковка]],4,FALSE)</f>
        <v>ЗАМ</v>
      </c>
      <c r="H4236" t="str">
        <f>VLOOKUP(мпф1[[#This Row],[артикул]],[1]!Таблица213[[code]:[упаковка]],5,FALSE)</f>
        <v>табак</v>
      </c>
      <c r="I4236" s="7">
        <v>662.94642857142856</v>
      </c>
      <c r="J4236" s="15">
        <f>мпф1[[#This Row],[цена]]*мпф1[[#This Row],[объем]]</f>
        <v>3829378.6651379601</v>
      </c>
      <c r="K4236" s="15"/>
      <c r="L4236" t="s">
        <v>187</v>
      </c>
    </row>
    <row r="4237" spans="1:12" x14ac:dyDescent="0.35">
      <c r="A4237" t="s">
        <v>161</v>
      </c>
      <c r="B4237" t="s">
        <v>222</v>
      </c>
      <c r="C4237" t="s">
        <v>222</v>
      </c>
      <c r="D4237">
        <v>140</v>
      </c>
      <c r="E4237" t="s">
        <v>109</v>
      </c>
      <c r="F4237" s="26">
        <v>58108.921408146256</v>
      </c>
      <c r="G4237" t="str">
        <f>VLOOKUP(мпф1[[#This Row],[артикул]],[1]!Таблица213[[code]:[упаковка]],4,FALSE)</f>
        <v>ЗАМ</v>
      </c>
      <c r="H4237" t="str">
        <f>VLOOKUP(мпф1[[#This Row],[артикул]],[1]!Таблица213[[code]:[упаковка]],5,FALSE)</f>
        <v>бедро</v>
      </c>
      <c r="I4237" s="7">
        <v>764.59821428571411</v>
      </c>
      <c r="J4237" s="15">
        <f>мпф1[[#This Row],[цена]]*мпф1[[#This Row],[объем]]</f>
        <v>44429977.542737529</v>
      </c>
      <c r="K4237" s="15"/>
      <c r="L4237" t="s">
        <v>187</v>
      </c>
    </row>
    <row r="4238" spans="1:12" x14ac:dyDescent="0.35">
      <c r="A4238" t="s">
        <v>161</v>
      </c>
      <c r="B4238" t="s">
        <v>222</v>
      </c>
      <c r="C4238" t="s">
        <v>222</v>
      </c>
      <c r="D4238">
        <v>141</v>
      </c>
      <c r="E4238" t="s">
        <v>108</v>
      </c>
      <c r="F4238" s="26">
        <v>4846.1001360487744</v>
      </c>
      <c r="G4238" t="str">
        <f>VLOOKUP(мпф1[[#This Row],[артикул]],[1]!Таблица213[[code]:[упаковка]],4,FALSE)</f>
        <v>ЗАМ</v>
      </c>
      <c r="H4238" t="str">
        <f>VLOOKUP(мпф1[[#This Row],[артикул]],[1]!Таблица213[[code]:[упаковка]],5,FALSE)</f>
        <v>голень</v>
      </c>
      <c r="I4238" s="7">
        <v>892.76785714285711</v>
      </c>
      <c r="J4238" s="15">
        <f>мпф1[[#This Row],[цена]]*мпф1[[#This Row],[объем]]</f>
        <v>4326442.433959973</v>
      </c>
      <c r="K4238" s="15"/>
      <c r="L4238" t="s">
        <v>187</v>
      </c>
    </row>
    <row r="4239" spans="1:12" x14ac:dyDescent="0.35">
      <c r="A4239" t="s">
        <v>161</v>
      </c>
      <c r="B4239" t="s">
        <v>222</v>
      </c>
      <c r="C4239" t="s">
        <v>222</v>
      </c>
      <c r="D4239">
        <v>411</v>
      </c>
      <c r="E4239" t="s">
        <v>157</v>
      </c>
      <c r="F4239" s="26">
        <v>11562.139852996488</v>
      </c>
      <c r="G4239" t="str">
        <f>VLOOKUP(мпф1[[#This Row],[артикул]],[1]!Таблица213[[code]:[упаковка]],4,FALSE)</f>
        <v>ЗАМ</v>
      </c>
      <c r="H4239" t="str">
        <f>VLOOKUP(мпф1[[#This Row],[артикул]],[1]!Таблица213[[code]:[упаковка]],5,FALSE)</f>
        <v>печень</v>
      </c>
      <c r="I4239" s="7">
        <v>322.63392857142856</v>
      </c>
      <c r="J4239" s="15">
        <f>мпф1[[#This Row],[цена]]*мпф1[[#This Row],[объем]]</f>
        <v>3730338.6034645364</v>
      </c>
      <c r="K4239" s="15"/>
      <c r="L4239" t="s">
        <v>187</v>
      </c>
    </row>
    <row r="4240" spans="1:12" x14ac:dyDescent="0.35">
      <c r="A4240" t="s">
        <v>161</v>
      </c>
      <c r="B4240" t="s">
        <v>222</v>
      </c>
      <c r="C4240" t="s">
        <v>222</v>
      </c>
      <c r="D4240">
        <v>410</v>
      </c>
      <c r="E4240" t="s">
        <v>158</v>
      </c>
      <c r="F4240" s="26">
        <v>1513.2923788266808</v>
      </c>
      <c r="G4240" t="str">
        <f>VLOOKUP(мпф1[[#This Row],[артикул]],[1]!Таблица213[[code]:[упаковка]],4,FALSE)</f>
        <v>ЗАМ</v>
      </c>
      <c r="H4240" t="str">
        <f>VLOOKUP(мпф1[[#This Row],[артикул]],[1]!Таблица213[[code]:[упаковка]],5,FALSE)</f>
        <v>желудки</v>
      </c>
      <c r="I4240" s="7">
        <v>494.99999999999994</v>
      </c>
      <c r="J4240" s="15">
        <f>мпф1[[#This Row],[цена]]*мпф1[[#This Row],[объем]]</f>
        <v>749079.72751920694</v>
      </c>
      <c r="K4240" s="15"/>
      <c r="L4240" t="s">
        <v>187</v>
      </c>
    </row>
    <row r="4241" spans="1:12" x14ac:dyDescent="0.35">
      <c r="A4241" t="s">
        <v>161</v>
      </c>
      <c r="B4241" t="s">
        <v>222</v>
      </c>
      <c r="C4241" t="s">
        <v>222</v>
      </c>
      <c r="D4241">
        <v>412</v>
      </c>
      <c r="E4241" t="s">
        <v>160</v>
      </c>
      <c r="F4241" s="26">
        <v>368.88531705265632</v>
      </c>
      <c r="G4241" t="str">
        <f>VLOOKUP(мпф1[[#This Row],[артикул]],[1]!Таблица213[[code]:[упаковка]],4,FALSE)</f>
        <v>ЗАМ</v>
      </c>
      <c r="H4241" t="str">
        <f>VLOOKUP(мпф1[[#This Row],[артикул]],[1]!Таблица213[[code]:[упаковка]],5,FALSE)</f>
        <v>сердце</v>
      </c>
      <c r="I4241" s="7">
        <v>777.85714285714278</v>
      </c>
      <c r="J4241" s="15">
        <f>мпф1[[#This Row],[цена]]*мпф1[[#This Row],[объем]]</f>
        <v>286940.07876453048</v>
      </c>
      <c r="K4241" s="15"/>
      <c r="L4241" t="s">
        <v>187</v>
      </c>
    </row>
    <row r="4242" spans="1:12" x14ac:dyDescent="0.35">
      <c r="A4242" t="s">
        <v>161</v>
      </c>
      <c r="B4242" t="s">
        <v>222</v>
      </c>
      <c r="C4242" t="s">
        <v>222</v>
      </c>
      <c r="D4242">
        <v>117</v>
      </c>
      <c r="E4242" t="s">
        <v>212</v>
      </c>
      <c r="F4242" s="26">
        <v>114738.33146620289</v>
      </c>
      <c r="G4242" t="str">
        <f>VLOOKUP(мпф1[[#This Row],[артикул]],[1]!Таблица213[[code]:[упаковка]],4,FALSE)</f>
        <v>ЗАМ</v>
      </c>
      <c r="H4242" t="str">
        <f>VLOOKUP(мпф1[[#This Row],[артикул]],[1]!Таблица213[[code]:[упаковка]],5,FALSE)</f>
        <v>ммо</v>
      </c>
      <c r="I4242" s="7">
        <v>397.76785714285705</v>
      </c>
      <c r="J4242" s="15">
        <f>мпф1[[#This Row],[цена]]*мпф1[[#This Row],[объем]]</f>
        <v>45639220.239458367</v>
      </c>
      <c r="K4242" s="15"/>
      <c r="L4242" t="s">
        <v>187</v>
      </c>
    </row>
    <row r="4243" spans="1:12" x14ac:dyDescent="0.35">
      <c r="A4243" t="s">
        <v>161</v>
      </c>
      <c r="B4243" t="s">
        <v>222</v>
      </c>
      <c r="C4243" t="s">
        <v>222</v>
      </c>
      <c r="D4243">
        <v>1636</v>
      </c>
      <c r="E4243" t="s">
        <v>223</v>
      </c>
      <c r="F4243" s="26"/>
      <c r="G4243" t="str">
        <f>VLOOKUP(мпф1[[#This Row],[артикул]],[1]!Таблица213[[code]:[упаковка]],4,FALSE)</f>
        <v>ЗАМ</v>
      </c>
      <c r="H4243" t="str">
        <f>VLOOKUP(мпф1[[#This Row],[артикул]],[1]!Таблица213[[code]:[упаковка]],5,FALSE)</f>
        <v>головы</v>
      </c>
      <c r="I4243" s="7">
        <v>141.42857142857142</v>
      </c>
      <c r="J4243" s="15">
        <f>мпф1[[#This Row],[цена]]*мпф1[[#This Row],[объем]]</f>
        <v>0</v>
      </c>
      <c r="K4243" s="15"/>
      <c r="L4243" t="s">
        <v>187</v>
      </c>
    </row>
    <row r="4244" spans="1:12" x14ac:dyDescent="0.35">
      <c r="A4244" t="s">
        <v>161</v>
      </c>
      <c r="B4244" t="s">
        <v>222</v>
      </c>
      <c r="C4244" t="s">
        <v>222</v>
      </c>
      <c r="D4244">
        <v>14</v>
      </c>
      <c r="E4244" t="s">
        <v>120</v>
      </c>
      <c r="F4244" s="26">
        <v>11901.763793506667</v>
      </c>
      <c r="G4244" t="str">
        <f>VLOOKUP(мпф1[[#This Row],[артикул]],[1]!Таблица213[[code]:[упаковка]],4,FALSE)</f>
        <v>ЗАМ</v>
      </c>
      <c r="H4244" t="str">
        <f>VLOOKUP(мпф1[[#This Row],[артикул]],[1]!Таблица213[[code]:[упаковка]],5,FALSE)</f>
        <v>табак</v>
      </c>
      <c r="I4244" s="7">
        <v>707.14285714285711</v>
      </c>
      <c r="J4244" s="15">
        <f>мпф1[[#This Row],[цена]]*мпф1[[#This Row],[объем]]</f>
        <v>8416247.2539797146</v>
      </c>
      <c r="K4244" s="15"/>
      <c r="L4244" t="s">
        <v>187</v>
      </c>
    </row>
    <row r="4245" spans="1:12" x14ac:dyDescent="0.35">
      <c r="A4245" t="s">
        <v>161</v>
      </c>
      <c r="B4245" t="s">
        <v>222</v>
      </c>
      <c r="C4245" t="s">
        <v>222</v>
      </c>
      <c r="D4245">
        <v>1056</v>
      </c>
      <c r="E4245" t="s">
        <v>126</v>
      </c>
      <c r="F4245" s="26">
        <v>15514.48879014649</v>
      </c>
      <c r="G4245" t="str">
        <f>VLOOKUP(мпф1[[#This Row],[артикул]],[1]!Таблица213[[code]:[упаковка]],4,FALSE)</f>
        <v>ЗАМ</v>
      </c>
      <c r="H4245" t="str">
        <f>VLOOKUP(мпф1[[#This Row],[артикул]],[1]!Таблица213[[code]:[упаковка]],5,FALSE)</f>
        <v>табак</v>
      </c>
      <c r="I4245" s="7">
        <v>654.10714285714278</v>
      </c>
      <c r="J4245" s="15">
        <f>мпф1[[#This Row],[цена]]*мпф1[[#This Row],[объем]]</f>
        <v>10148137.935411891</v>
      </c>
      <c r="K4245" s="15"/>
      <c r="L4245" t="s">
        <v>187</v>
      </c>
    </row>
    <row r="4246" spans="1:12" x14ac:dyDescent="0.35">
      <c r="A4246" t="s">
        <v>161</v>
      </c>
      <c r="B4246" t="s">
        <v>222</v>
      </c>
      <c r="C4246" t="s">
        <v>222</v>
      </c>
      <c r="D4246">
        <v>1055</v>
      </c>
      <c r="E4246" t="s">
        <v>125</v>
      </c>
      <c r="F4246" s="26">
        <v>11494.87700963612</v>
      </c>
      <c r="G4246" t="str">
        <f>VLOOKUP(мпф1[[#This Row],[артикул]],[1]!Таблица213[[code]:[упаковка]],4,FALSE)</f>
        <v>ЗАМ</v>
      </c>
      <c r="H4246" t="str">
        <f>VLOOKUP(мпф1[[#This Row],[артикул]],[1]!Таблица213[[code]:[упаковка]],5,FALSE)</f>
        <v>табак</v>
      </c>
      <c r="I4246" s="7">
        <v>654.10714285714278</v>
      </c>
      <c r="J4246" s="15">
        <f>мпф1[[#This Row],[цена]]*мпф1[[#This Row],[объем]]</f>
        <v>7518881.1582673397</v>
      </c>
      <c r="K4246" s="15"/>
      <c r="L4246" t="s">
        <v>187</v>
      </c>
    </row>
    <row r="4247" spans="1:12" x14ac:dyDescent="0.35">
      <c r="A4247" t="s">
        <v>161</v>
      </c>
      <c r="B4247" t="s">
        <v>222</v>
      </c>
      <c r="C4247" t="s">
        <v>222</v>
      </c>
      <c r="D4247">
        <v>1056</v>
      </c>
      <c r="E4247" t="s">
        <v>126</v>
      </c>
      <c r="F4247" s="26">
        <v>11901.763793506667</v>
      </c>
      <c r="G4247" t="str">
        <f>VLOOKUP(мпф1[[#This Row],[артикул]],[1]!Таблица213[[code]:[упаковка]],4,FALSE)</f>
        <v>ЗАМ</v>
      </c>
      <c r="H4247" t="str">
        <f>VLOOKUP(мпф1[[#This Row],[артикул]],[1]!Таблица213[[code]:[упаковка]],5,FALSE)</f>
        <v>табак</v>
      </c>
      <c r="I4247" s="7">
        <v>654.10714285714278</v>
      </c>
      <c r="J4247" s="15">
        <f>мпф1[[#This Row],[цена]]*мпф1[[#This Row],[объем]]</f>
        <v>7785028.7099312348</v>
      </c>
      <c r="K4247" s="15"/>
      <c r="L4247" t="s">
        <v>187</v>
      </c>
    </row>
    <row r="4248" spans="1:12" x14ac:dyDescent="0.35">
      <c r="A4248" t="s">
        <v>161</v>
      </c>
      <c r="B4248" t="s">
        <v>222</v>
      </c>
      <c r="C4248" t="s">
        <v>222</v>
      </c>
      <c r="D4248">
        <v>1057</v>
      </c>
      <c r="E4248" t="s">
        <v>127</v>
      </c>
      <c r="F4248" s="26">
        <v>15514.48879014649</v>
      </c>
      <c r="G4248" t="str">
        <f>VLOOKUP(мпф1[[#This Row],[артикул]],[1]!Таблица213[[code]:[упаковка]],4,FALSE)</f>
        <v>ЗАМ</v>
      </c>
      <c r="H4248" t="str">
        <f>VLOOKUP(мпф1[[#This Row],[артикул]],[1]!Таблица213[[code]:[упаковка]],5,FALSE)</f>
        <v>табак</v>
      </c>
      <c r="I4248" s="7">
        <v>654.10714285714278</v>
      </c>
      <c r="J4248" s="15">
        <f>мпф1[[#This Row],[цена]]*мпф1[[#This Row],[объем]]</f>
        <v>10148137.935411891</v>
      </c>
      <c r="K4248" s="15"/>
      <c r="L4248" t="s">
        <v>187</v>
      </c>
    </row>
    <row r="4249" spans="1:12" x14ac:dyDescent="0.35">
      <c r="A4249" t="s">
        <v>161</v>
      </c>
      <c r="B4249" t="s">
        <v>222</v>
      </c>
      <c r="C4249" t="s">
        <v>222</v>
      </c>
      <c r="D4249">
        <v>126</v>
      </c>
      <c r="E4249" t="s">
        <v>131</v>
      </c>
      <c r="F4249" s="26">
        <v>49092.603531914887</v>
      </c>
      <c r="G4249" t="str">
        <f>VLOOKUP(мпф1[[#This Row],[артикул]],[1]!Таблица213[[code]:[упаковка]],4,FALSE)</f>
        <v>ЗАМ</v>
      </c>
      <c r="H4249" t="str">
        <f>VLOOKUP(мпф1[[#This Row],[артикул]],[1]!Таблица213[[code]:[упаковка]],5,FALSE)</f>
        <v>шкура</v>
      </c>
      <c r="I4249" s="7">
        <v>397.76785714285705</v>
      </c>
      <c r="J4249" s="15">
        <f>мпф1[[#This Row],[цена]]*мпф1[[#This Row],[объем]]</f>
        <v>19527459.70845364</v>
      </c>
      <c r="K4249" s="15"/>
      <c r="L4249" t="s">
        <v>187</v>
      </c>
    </row>
    <row r="4250" spans="1:12" x14ac:dyDescent="0.35">
      <c r="A4250" t="s">
        <v>161</v>
      </c>
      <c r="B4250" t="s">
        <v>132</v>
      </c>
      <c r="C4250" t="s">
        <v>132</v>
      </c>
      <c r="D4250">
        <v>1637</v>
      </c>
      <c r="E4250" t="s">
        <v>216</v>
      </c>
      <c r="F4250" s="26">
        <v>12600</v>
      </c>
      <c r="G4250" t="str">
        <f>VLOOKUP(мпф1[[#This Row],[артикул]],[1]!Таблица213[[code]:[упаковка]],4,FALSE)</f>
        <v>ОХЛ</v>
      </c>
      <c r="H4250" t="str">
        <f>VLOOKUP(мпф1[[#This Row],[артикул]],[1]!Таблица213[[code]:[упаковка]],5,FALSE)</f>
        <v>голень</v>
      </c>
      <c r="I4250" s="7">
        <v>707.14285714285711</v>
      </c>
      <c r="J4250" s="15">
        <f>мпф1[[#This Row],[цена]]*мпф1[[#This Row],[объем]]</f>
        <v>8910000</v>
      </c>
      <c r="K4250" s="15"/>
      <c r="L4250" t="s">
        <v>187</v>
      </c>
    </row>
    <row r="4251" spans="1:12" x14ac:dyDescent="0.35">
      <c r="A4251" t="s">
        <v>161</v>
      </c>
      <c r="B4251" t="s">
        <v>132</v>
      </c>
      <c r="C4251" t="s">
        <v>132</v>
      </c>
      <c r="D4251">
        <v>1638</v>
      </c>
      <c r="E4251" t="s">
        <v>217</v>
      </c>
      <c r="F4251" s="26">
        <v>13637.5</v>
      </c>
      <c r="G4251" t="str">
        <f>VLOOKUP(мпф1[[#This Row],[артикул]],[1]!Таблица213[[code]:[упаковка]],4,FALSE)</f>
        <v>ОХЛ</v>
      </c>
      <c r="H4251" t="str">
        <f>VLOOKUP(мпф1[[#This Row],[артикул]],[1]!Таблица213[[code]:[упаковка]],5,FALSE)</f>
        <v>филе</v>
      </c>
      <c r="I4251" s="7">
        <v>910.44642857142856</v>
      </c>
      <c r="J4251" s="15">
        <f>мпф1[[#This Row],[цена]]*мпф1[[#This Row],[объем]]</f>
        <v>12416213.169642856</v>
      </c>
      <c r="K4251" s="15"/>
      <c r="L4251" t="s">
        <v>187</v>
      </c>
    </row>
    <row r="4252" spans="1:12" x14ac:dyDescent="0.35">
      <c r="A4252" t="s">
        <v>161</v>
      </c>
      <c r="B4252" t="s">
        <v>132</v>
      </c>
      <c r="C4252" t="s">
        <v>132</v>
      </c>
      <c r="D4252">
        <v>1639</v>
      </c>
      <c r="E4252" t="s">
        <v>218</v>
      </c>
      <c r="F4252" s="26">
        <v>6594</v>
      </c>
      <c r="G4252" t="str">
        <f>VLOOKUP(мпф1[[#This Row],[артикул]],[1]!Таблица213[[code]:[упаковка]],4,FALSE)</f>
        <v>ОХЛ</v>
      </c>
      <c r="H4252" t="str">
        <f>VLOOKUP(мпф1[[#This Row],[артикул]],[1]!Таблица213[[code]:[упаковка]],5,FALSE)</f>
        <v>крыло</v>
      </c>
      <c r="I4252" s="7">
        <v>769.01785714285711</v>
      </c>
      <c r="J4252" s="15">
        <f>мпф1[[#This Row],[цена]]*мпф1[[#This Row],[объем]]</f>
        <v>5070903.75</v>
      </c>
      <c r="K4252" s="15"/>
      <c r="L4252" t="s">
        <v>187</v>
      </c>
    </row>
    <row r="4253" spans="1:12" x14ac:dyDescent="0.35">
      <c r="A4253" t="s">
        <v>161</v>
      </c>
      <c r="B4253" t="s">
        <v>192</v>
      </c>
      <c r="C4253" t="s">
        <v>95</v>
      </c>
      <c r="D4253">
        <v>701</v>
      </c>
      <c r="E4253" t="s">
        <v>26</v>
      </c>
      <c r="F4253" s="26">
        <v>12501</v>
      </c>
      <c r="G4253" t="str">
        <f>VLOOKUP(мпф1[[#This Row],[артикул]],[1]!Таблица213[[code]:[упаковка]],4,FALSE)</f>
        <v>ОХЛ</v>
      </c>
      <c r="H4253" t="str">
        <f>VLOOKUP(мпф1[[#This Row],[артикул]],[1]!Таблица213[[code]:[упаковка]],5,FALSE)</f>
        <v>тушка</v>
      </c>
      <c r="I4253" s="7">
        <v>827.59580357142841</v>
      </c>
      <c r="J4253" s="15">
        <f>мпф1[[#This Row],[цена]]*мпф1[[#This Row],[объем]]</f>
        <v>10345775.140446426</v>
      </c>
      <c r="K4253" s="15"/>
      <c r="L4253" t="s">
        <v>187</v>
      </c>
    </row>
    <row r="4254" spans="1:12" x14ac:dyDescent="0.35">
      <c r="A4254" t="s">
        <v>161</v>
      </c>
      <c r="B4254" t="s">
        <v>192</v>
      </c>
      <c r="C4254" t="s">
        <v>95</v>
      </c>
      <c r="D4254">
        <v>710</v>
      </c>
      <c r="E4254" t="s">
        <v>28</v>
      </c>
      <c r="F4254" s="26">
        <v>4997.2950000000001</v>
      </c>
      <c r="G4254" t="str">
        <f>VLOOKUP(мпф1[[#This Row],[артикул]],[1]!Таблица213[[code]:[упаковка]],4,FALSE)</f>
        <v>ОХЛ</v>
      </c>
      <c r="H4254" t="str">
        <f>VLOOKUP(мпф1[[#This Row],[артикул]],[1]!Таблица213[[code]:[упаковка]],5,FALSE)</f>
        <v>бедро</v>
      </c>
      <c r="I4254" s="7">
        <v>884.0434821428571</v>
      </c>
      <c r="J4254" s="15">
        <f>мпф1[[#This Row],[цена]]*мпф1[[#This Row],[объем]]</f>
        <v>4417826.0730950888</v>
      </c>
      <c r="K4254" s="15"/>
      <c r="L4254" t="s">
        <v>187</v>
      </c>
    </row>
    <row r="4255" spans="1:12" x14ac:dyDescent="0.35">
      <c r="A4255" t="s">
        <v>161</v>
      </c>
      <c r="B4255" t="s">
        <v>192</v>
      </c>
      <c r="C4255" t="s">
        <v>95</v>
      </c>
      <c r="D4255">
        <v>712</v>
      </c>
      <c r="E4255" t="s">
        <v>30</v>
      </c>
      <c r="F4255" s="26">
        <v>17002.074000000001</v>
      </c>
      <c r="G4255" t="str">
        <f>VLOOKUP(мпф1[[#This Row],[артикул]],[1]!Таблица213[[code]:[упаковка]],4,FALSE)</f>
        <v>ОХЛ</v>
      </c>
      <c r="H4255" t="str">
        <f>VLOOKUP(мпф1[[#This Row],[артикул]],[1]!Таблица213[[code]:[упаковка]],5,FALSE)</f>
        <v>голень</v>
      </c>
      <c r="I4255" s="7">
        <v>915.90910714285712</v>
      </c>
      <c r="J4255" s="15">
        <f>мпф1[[#This Row],[цена]]*мпф1[[#This Row],[объем]]</f>
        <v>15572354.416916786</v>
      </c>
      <c r="K4255" s="15"/>
      <c r="L4255" t="s">
        <v>187</v>
      </c>
    </row>
    <row r="4256" spans="1:12" x14ac:dyDescent="0.35">
      <c r="A4256" t="s">
        <v>161</v>
      </c>
      <c r="B4256" t="s">
        <v>192</v>
      </c>
      <c r="C4256" t="s">
        <v>95</v>
      </c>
      <c r="D4256">
        <v>714</v>
      </c>
      <c r="E4256" t="s">
        <v>32</v>
      </c>
      <c r="F4256" s="26">
        <v>8002.02</v>
      </c>
      <c r="G4256" t="str">
        <f>VLOOKUP(мпф1[[#This Row],[артикул]],[1]!Таблица213[[code]:[упаковка]],4,FALSE)</f>
        <v>ОХЛ</v>
      </c>
      <c r="H4256" t="str">
        <f>VLOOKUP(мпф1[[#This Row],[артикул]],[1]!Таблица213[[code]:[упаковка]],5,FALSE)</f>
        <v>крыло</v>
      </c>
      <c r="I4256" s="7">
        <v>915.90910714285712</v>
      </c>
      <c r="J4256" s="15">
        <f>мпф1[[#This Row],[цена]]*мпф1[[#This Row],[объем]]</f>
        <v>7329122.9935392858</v>
      </c>
      <c r="K4256" s="15"/>
      <c r="L4256" t="s">
        <v>187</v>
      </c>
    </row>
    <row r="4257" spans="1:12" x14ac:dyDescent="0.35">
      <c r="A4257" t="s">
        <v>161</v>
      </c>
      <c r="B4257" t="s">
        <v>192</v>
      </c>
      <c r="C4257" t="s">
        <v>95</v>
      </c>
      <c r="D4257">
        <v>716</v>
      </c>
      <c r="E4257" t="s">
        <v>34</v>
      </c>
      <c r="F4257" s="26">
        <v>3497.3999999999996</v>
      </c>
      <c r="G4257" t="str">
        <f>VLOOKUP(мпф1[[#This Row],[артикул]],[1]!Таблица213[[code]:[упаковка]],4,FALSE)</f>
        <v>ОХЛ</v>
      </c>
      <c r="H4257" t="str">
        <f>VLOOKUP(мпф1[[#This Row],[артикул]],[1]!Таблица213[[code]:[упаковка]],5,FALSE)</f>
        <v>четвертина</v>
      </c>
      <c r="I4257" s="7">
        <v>835.5847500000001</v>
      </c>
      <c r="J4257" s="15">
        <f>мпф1[[#This Row],[цена]]*мпф1[[#This Row],[объем]]</f>
        <v>2922374.1046500001</v>
      </c>
      <c r="K4257" s="15"/>
      <c r="L4257" t="s">
        <v>187</v>
      </c>
    </row>
    <row r="4258" spans="1:12" x14ac:dyDescent="0.35">
      <c r="A4258" t="s">
        <v>161</v>
      </c>
      <c r="B4258" t="s">
        <v>192</v>
      </c>
      <c r="C4258" t="s">
        <v>95</v>
      </c>
      <c r="D4258">
        <v>718</v>
      </c>
      <c r="E4258" t="s">
        <v>36</v>
      </c>
      <c r="F4258" s="26">
        <v>40001.54</v>
      </c>
      <c r="G4258" t="str">
        <f>VLOOKUP(мпф1[[#This Row],[артикул]],[1]!Таблица213[[code]:[упаковка]],4,FALSE)</f>
        <v>ОХЛ</v>
      </c>
      <c r="H4258" t="str">
        <f>VLOOKUP(мпф1[[#This Row],[артикул]],[1]!Таблица213[[code]:[упаковка]],5,FALSE)</f>
        <v>филе</v>
      </c>
      <c r="I4258" s="7">
        <v>1157.1774107142855</v>
      </c>
      <c r="J4258" s="15">
        <f>мпф1[[#This Row],[цена]]*мпф1[[#This Row],[объем]]</f>
        <v>46288878.481783919</v>
      </c>
      <c r="K4258" s="15"/>
      <c r="L4258" t="s">
        <v>187</v>
      </c>
    </row>
    <row r="4259" spans="1:12" x14ac:dyDescent="0.35">
      <c r="A4259" t="s">
        <v>161</v>
      </c>
      <c r="B4259" t="s">
        <v>190</v>
      </c>
      <c r="C4259" t="s">
        <v>95</v>
      </c>
      <c r="D4259">
        <v>701</v>
      </c>
      <c r="E4259" t="s">
        <v>26</v>
      </c>
      <c r="F4259" s="26">
        <v>1404</v>
      </c>
      <c r="G4259" t="str">
        <f>VLOOKUP(мпф1[[#This Row],[артикул]],[1]!Таблица213[[code]:[упаковка]],4,FALSE)</f>
        <v>ОХЛ</v>
      </c>
      <c r="H4259" t="str">
        <f>VLOOKUP(мпф1[[#This Row],[артикул]],[1]!Таблица213[[code]:[упаковка]],5,FALSE)</f>
        <v>тушка</v>
      </c>
      <c r="I4259" s="7">
        <v>827.59580357142841</v>
      </c>
      <c r="J4259" s="15">
        <f>мпф1[[#This Row],[цена]]*мпф1[[#This Row],[объем]]</f>
        <v>1161944.5082142856</v>
      </c>
      <c r="K4259" s="15"/>
      <c r="L4259" t="s">
        <v>187</v>
      </c>
    </row>
    <row r="4260" spans="1:12" x14ac:dyDescent="0.35">
      <c r="A4260" t="s">
        <v>161</v>
      </c>
      <c r="B4260" t="s">
        <v>190</v>
      </c>
      <c r="C4260" t="s">
        <v>95</v>
      </c>
      <c r="D4260">
        <v>710</v>
      </c>
      <c r="E4260" t="s">
        <v>28</v>
      </c>
      <c r="F4260" s="26">
        <v>2099.52</v>
      </c>
      <c r="G4260" t="str">
        <f>VLOOKUP(мпф1[[#This Row],[артикул]],[1]!Таблица213[[code]:[упаковка]],4,FALSE)</f>
        <v>ОХЛ</v>
      </c>
      <c r="H4260" t="str">
        <f>VLOOKUP(мпф1[[#This Row],[артикул]],[1]!Таблица213[[code]:[упаковка]],5,FALSE)</f>
        <v>бедро</v>
      </c>
      <c r="I4260" s="7">
        <v>884.0434821428571</v>
      </c>
      <c r="J4260" s="15">
        <f>мпф1[[#This Row],[цена]]*мпф1[[#This Row],[объем]]</f>
        <v>1856066.9716285714</v>
      </c>
      <c r="K4260" s="15"/>
      <c r="L4260" t="s">
        <v>187</v>
      </c>
    </row>
    <row r="4261" spans="1:12" x14ac:dyDescent="0.35">
      <c r="A4261" t="s">
        <v>161</v>
      </c>
      <c r="B4261" t="s">
        <v>190</v>
      </c>
      <c r="C4261" t="s">
        <v>95</v>
      </c>
      <c r="D4261">
        <v>712</v>
      </c>
      <c r="E4261" t="s">
        <v>30</v>
      </c>
      <c r="F4261" s="26">
        <v>1832.3789999999999</v>
      </c>
      <c r="G4261" t="str">
        <f>VLOOKUP(мпф1[[#This Row],[артикул]],[1]!Таблица213[[code]:[упаковка]],4,FALSE)</f>
        <v>ОХЛ</v>
      </c>
      <c r="H4261" t="str">
        <f>VLOOKUP(мпф1[[#This Row],[артикул]],[1]!Таблица213[[code]:[упаковка]],5,FALSE)</f>
        <v>голень</v>
      </c>
      <c r="I4261" s="7">
        <v>915.90910714285712</v>
      </c>
      <c r="J4261" s="15">
        <f>мпф1[[#This Row],[цена]]*мпф1[[#This Row],[объем]]</f>
        <v>1678292.6138373213</v>
      </c>
      <c r="K4261" s="15"/>
      <c r="L4261" t="s">
        <v>187</v>
      </c>
    </row>
    <row r="4262" spans="1:12" x14ac:dyDescent="0.35">
      <c r="A4262" t="s">
        <v>161</v>
      </c>
      <c r="B4262" t="s">
        <v>190</v>
      </c>
      <c r="C4262" t="s">
        <v>95</v>
      </c>
      <c r="D4262">
        <v>714</v>
      </c>
      <c r="E4262" t="s">
        <v>32</v>
      </c>
      <c r="F4262" s="26">
        <v>1200.3030000000001</v>
      </c>
      <c r="G4262" t="str">
        <f>VLOOKUP(мпф1[[#This Row],[артикул]],[1]!Таблица213[[code]:[упаковка]],4,FALSE)</f>
        <v>ОХЛ</v>
      </c>
      <c r="H4262" t="str">
        <f>VLOOKUP(мпф1[[#This Row],[артикул]],[1]!Таблица213[[code]:[упаковка]],5,FALSE)</f>
        <v>крыло</v>
      </c>
      <c r="I4262" s="7">
        <v>915.90910714285712</v>
      </c>
      <c r="J4262" s="15">
        <f>мпф1[[#This Row],[цена]]*мпф1[[#This Row],[объем]]</f>
        <v>1099368.4490308929</v>
      </c>
      <c r="K4262" s="15"/>
      <c r="L4262" t="s">
        <v>187</v>
      </c>
    </row>
    <row r="4263" spans="1:12" x14ac:dyDescent="0.35">
      <c r="A4263" t="s">
        <v>161</v>
      </c>
      <c r="B4263" t="s">
        <v>190</v>
      </c>
      <c r="C4263" t="s">
        <v>95</v>
      </c>
      <c r="D4263">
        <v>716</v>
      </c>
      <c r="E4263" t="s">
        <v>34</v>
      </c>
      <c r="F4263" s="26">
        <v>200.1</v>
      </c>
      <c r="G4263" t="str">
        <f>VLOOKUP(мпф1[[#This Row],[артикул]],[1]!Таблица213[[code]:[упаковка]],4,FALSE)</f>
        <v>ОХЛ</v>
      </c>
      <c r="H4263" t="str">
        <f>VLOOKUP(мпф1[[#This Row],[артикул]],[1]!Таблица213[[code]:[упаковка]],5,FALSE)</f>
        <v>четвертина</v>
      </c>
      <c r="I4263" s="7">
        <v>835.5847500000001</v>
      </c>
      <c r="J4263" s="15">
        <f>мпф1[[#This Row],[цена]]*мпф1[[#This Row],[объем]]</f>
        <v>167200.50847500001</v>
      </c>
      <c r="K4263" s="15"/>
      <c r="L4263" t="s">
        <v>187</v>
      </c>
    </row>
    <row r="4264" spans="1:12" x14ac:dyDescent="0.35">
      <c r="A4264" t="s">
        <v>161</v>
      </c>
      <c r="B4264" t="s">
        <v>190</v>
      </c>
      <c r="C4264" t="s">
        <v>95</v>
      </c>
      <c r="D4264">
        <v>718</v>
      </c>
      <c r="E4264" t="s">
        <v>36</v>
      </c>
      <c r="F4264" s="26">
        <v>5096.22</v>
      </c>
      <c r="G4264" t="str">
        <f>VLOOKUP(мпф1[[#This Row],[артикул]],[1]!Таблица213[[code]:[упаковка]],4,FALSE)</f>
        <v>ОХЛ</v>
      </c>
      <c r="H4264" t="str">
        <f>VLOOKUP(мпф1[[#This Row],[артикул]],[1]!Таблица213[[code]:[упаковка]],5,FALSE)</f>
        <v>филе</v>
      </c>
      <c r="I4264" s="7">
        <v>1157.1774107142855</v>
      </c>
      <c r="J4264" s="15">
        <f>мпф1[[#This Row],[цена]]*мпф1[[#This Row],[объем]]</f>
        <v>5897230.6640303563</v>
      </c>
      <c r="K4264" s="15"/>
      <c r="L4264" t="s">
        <v>187</v>
      </c>
    </row>
    <row r="4265" spans="1:12" x14ac:dyDescent="0.35">
      <c r="A4265" t="s">
        <v>161</v>
      </c>
      <c r="B4265" t="s">
        <v>190</v>
      </c>
      <c r="C4265" t="s">
        <v>95</v>
      </c>
      <c r="D4265">
        <v>730</v>
      </c>
      <c r="E4265" t="s">
        <v>45</v>
      </c>
      <c r="F4265" s="26">
        <v>199.20000000000002</v>
      </c>
      <c r="G4265" t="str">
        <f>VLOOKUP(мпф1[[#This Row],[артикул]],[1]!Таблица213[[code]:[упаковка]],4,FALSE)</f>
        <v>ОХЛ</v>
      </c>
      <c r="H4265" t="str">
        <f>VLOOKUP(мпф1[[#This Row],[артикул]],[1]!Таблица213[[code]:[упаковка]],5,FALSE)</f>
        <v>желудки</v>
      </c>
      <c r="I4265" s="7">
        <v>570.84991071428567</v>
      </c>
      <c r="J4265" s="15">
        <f>мпф1[[#This Row],[цена]]*мпф1[[#This Row],[объем]]</f>
        <v>113713.30221428571</v>
      </c>
      <c r="K4265" s="15"/>
      <c r="L4265" t="s">
        <v>187</v>
      </c>
    </row>
    <row r="4266" spans="1:12" x14ac:dyDescent="0.35">
      <c r="A4266" t="s">
        <v>161</v>
      </c>
      <c r="B4266" t="s">
        <v>190</v>
      </c>
      <c r="C4266" t="s">
        <v>95</v>
      </c>
      <c r="D4266">
        <v>732</v>
      </c>
      <c r="E4266" t="s">
        <v>47</v>
      </c>
      <c r="F4266" s="26">
        <v>351</v>
      </c>
      <c r="G4266" t="str">
        <f>VLOOKUP(мпф1[[#This Row],[артикул]],[1]!Таблица213[[code]:[упаковка]],4,FALSE)</f>
        <v>ОХЛ</v>
      </c>
      <c r="H4266" t="str">
        <f>VLOOKUP(мпф1[[#This Row],[артикул]],[1]!Таблица213[[code]:[упаковка]],5,FALSE)</f>
        <v>печень</v>
      </c>
      <c r="I4266" s="7">
        <v>538.07383928571426</v>
      </c>
      <c r="J4266" s="15">
        <f>мпф1[[#This Row],[цена]]*мпф1[[#This Row],[объем]]</f>
        <v>188863.9175892857</v>
      </c>
      <c r="K4266" s="15"/>
      <c r="L4266" t="s">
        <v>187</v>
      </c>
    </row>
    <row r="4267" spans="1:12" x14ac:dyDescent="0.35">
      <c r="A4267" t="s">
        <v>161</v>
      </c>
      <c r="B4267" t="s">
        <v>190</v>
      </c>
      <c r="C4267" t="s">
        <v>95</v>
      </c>
      <c r="D4267">
        <v>734</v>
      </c>
      <c r="E4267" t="s">
        <v>49</v>
      </c>
      <c r="F4267" s="26">
        <v>203.07499999999999</v>
      </c>
      <c r="G4267" t="str">
        <f>VLOOKUP(мпф1[[#This Row],[артикул]],[1]!Таблица213[[code]:[упаковка]],4,FALSE)</f>
        <v>ОХЛ</v>
      </c>
      <c r="H4267" t="str">
        <f>VLOOKUP(мпф1[[#This Row],[артикул]],[1]!Таблица213[[code]:[упаковка]],5,FALSE)</f>
        <v>сердце</v>
      </c>
      <c r="I4267" s="7">
        <v>915.90910714285712</v>
      </c>
      <c r="J4267" s="15">
        <f>мпф1[[#This Row],[цена]]*мпф1[[#This Row],[объем]]</f>
        <v>185998.24193303569</v>
      </c>
      <c r="K4267" s="15"/>
      <c r="L4267" t="s">
        <v>187</v>
      </c>
    </row>
    <row r="4268" spans="1:12" x14ac:dyDescent="0.35">
      <c r="A4268" t="s">
        <v>161</v>
      </c>
      <c r="B4268" t="s">
        <v>190</v>
      </c>
      <c r="C4268" t="s">
        <v>95</v>
      </c>
      <c r="D4268">
        <v>958</v>
      </c>
      <c r="E4268" t="s">
        <v>58</v>
      </c>
      <c r="F4268" s="26">
        <v>601.3219616204691</v>
      </c>
      <c r="G4268" t="str">
        <f>VLOOKUP(мпф1[[#This Row],[артикул]],[1]!Таблица213[[code]:[упаковка]],4,FALSE)</f>
        <v>ОХЛ</v>
      </c>
      <c r="H4268" t="str">
        <f>VLOOKUP(мпф1[[#This Row],[артикул]],[1]!Таблица213[[code]:[упаковка]],5,FALSE)</f>
        <v>табак</v>
      </c>
      <c r="I4268" s="7">
        <v>799.37196428571428</v>
      </c>
      <c r="J4268" s="15">
        <f>мпф1[[#This Row],[цена]]*мпф1[[#This Row],[объем]]</f>
        <v>480679.91762869328</v>
      </c>
      <c r="K4268" s="15"/>
      <c r="L4268" t="s">
        <v>187</v>
      </c>
    </row>
    <row r="4269" spans="1:12" x14ac:dyDescent="0.35">
      <c r="A4269" t="s">
        <v>161</v>
      </c>
      <c r="B4269" t="s">
        <v>190</v>
      </c>
      <c r="C4269" t="s">
        <v>95</v>
      </c>
      <c r="D4269">
        <v>961</v>
      </c>
      <c r="E4269" t="s">
        <v>89</v>
      </c>
      <c r="F4269" s="26">
        <v>243.90243902439022</v>
      </c>
      <c r="G4269" t="str">
        <f>VLOOKUP(мпф1[[#This Row],[артикул]],[1]!Таблица213[[code]:[упаковка]],4,FALSE)</f>
        <v>ОХЛ</v>
      </c>
      <c r="H4269" t="str">
        <f>VLOOKUP(мпф1[[#This Row],[артикул]],[1]!Таблица213[[code]:[упаковка]],5,FALSE)</f>
        <v>табак</v>
      </c>
      <c r="I4269" s="7">
        <v>777.06602678571426</v>
      </c>
      <c r="J4269" s="15">
        <f>мпф1[[#This Row],[цена]]*мпф1[[#This Row],[объем]]</f>
        <v>189528.29921602784</v>
      </c>
      <c r="K4269" s="15"/>
      <c r="L4269" t="s">
        <v>187</v>
      </c>
    </row>
    <row r="4270" spans="1:12" x14ac:dyDescent="0.35">
      <c r="A4270" t="s">
        <v>161</v>
      </c>
      <c r="B4270" t="s">
        <v>162</v>
      </c>
      <c r="C4270" t="s">
        <v>95</v>
      </c>
      <c r="D4270">
        <v>701</v>
      </c>
      <c r="E4270" t="s">
        <v>26</v>
      </c>
      <c r="F4270" s="26">
        <v>10503</v>
      </c>
      <c r="G4270" t="str">
        <f>VLOOKUP(мпф1[[#This Row],[артикул]],[1]!Таблица213[[code]:[упаковка]],4,FALSE)</f>
        <v>ОХЛ</v>
      </c>
      <c r="H4270" t="str">
        <f>VLOOKUP(мпф1[[#This Row],[артикул]],[1]!Таблица213[[code]:[упаковка]],5,FALSE)</f>
        <v>тушка</v>
      </c>
      <c r="I4270" s="7">
        <v>827.59580357142841</v>
      </c>
      <c r="J4270" s="15">
        <f>мпф1[[#This Row],[цена]]*мпф1[[#This Row],[объем]]</f>
        <v>8692238.7249107119</v>
      </c>
      <c r="K4270" s="15"/>
      <c r="L4270" t="s">
        <v>187</v>
      </c>
    </row>
    <row r="4271" spans="1:12" x14ac:dyDescent="0.35">
      <c r="A4271" t="s">
        <v>161</v>
      </c>
      <c r="B4271" t="s">
        <v>162</v>
      </c>
      <c r="C4271" t="s">
        <v>95</v>
      </c>
      <c r="D4271">
        <v>710</v>
      </c>
      <c r="E4271" t="s">
        <v>28</v>
      </c>
      <c r="F4271" s="26">
        <v>16894.575000000001</v>
      </c>
      <c r="G4271" t="str">
        <f>VLOOKUP(мпф1[[#This Row],[артикул]],[1]!Таблица213[[code]:[упаковка]],4,FALSE)</f>
        <v>ОХЛ</v>
      </c>
      <c r="H4271" t="str">
        <f>VLOOKUP(мпф1[[#This Row],[артикул]],[1]!Таблица213[[code]:[упаковка]],5,FALSE)</f>
        <v>бедро</v>
      </c>
      <c r="I4271" s="7">
        <v>884.0434821428571</v>
      </c>
      <c r="J4271" s="15">
        <f>мпф1[[#This Row],[цена]]*мпф1[[#This Row],[объем]]</f>
        <v>14935538.912323661</v>
      </c>
      <c r="K4271" s="15"/>
      <c r="L4271" t="s">
        <v>187</v>
      </c>
    </row>
    <row r="4272" spans="1:12" x14ac:dyDescent="0.35">
      <c r="A4272" t="s">
        <v>161</v>
      </c>
      <c r="B4272" t="s">
        <v>162</v>
      </c>
      <c r="C4272" t="s">
        <v>95</v>
      </c>
      <c r="D4272">
        <v>712</v>
      </c>
      <c r="E4272" t="s">
        <v>30</v>
      </c>
      <c r="F4272" s="26">
        <v>16901.944</v>
      </c>
      <c r="G4272" t="str">
        <f>VLOOKUP(мпф1[[#This Row],[артикул]],[1]!Таблица213[[code]:[упаковка]],4,FALSE)</f>
        <v>ОХЛ</v>
      </c>
      <c r="H4272" t="str">
        <f>VLOOKUP(мпф1[[#This Row],[артикул]],[1]!Таблица213[[code]:[упаковка]],5,FALSE)</f>
        <v>голень</v>
      </c>
      <c r="I4272" s="7">
        <v>915.90910714285712</v>
      </c>
      <c r="J4272" s="15">
        <f>мпф1[[#This Row],[цена]]*мпф1[[#This Row],[объем]]</f>
        <v>15480644.438018572</v>
      </c>
      <c r="K4272" s="15"/>
      <c r="L4272" t="s">
        <v>187</v>
      </c>
    </row>
    <row r="4273" spans="1:12" x14ac:dyDescent="0.35">
      <c r="A4273" t="s">
        <v>161</v>
      </c>
      <c r="B4273" t="s">
        <v>162</v>
      </c>
      <c r="C4273" t="s">
        <v>95</v>
      </c>
      <c r="D4273">
        <v>714</v>
      </c>
      <c r="E4273" t="s">
        <v>32</v>
      </c>
      <c r="F4273" s="26">
        <v>8402.121000000001</v>
      </c>
      <c r="G4273" t="str">
        <f>VLOOKUP(мпф1[[#This Row],[артикул]],[1]!Таблица213[[code]:[упаковка]],4,FALSE)</f>
        <v>ОХЛ</v>
      </c>
      <c r="H4273" t="str">
        <f>VLOOKUP(мпф1[[#This Row],[артикул]],[1]!Таблица213[[code]:[упаковка]],5,FALSE)</f>
        <v>крыло</v>
      </c>
      <c r="I4273" s="7">
        <v>915.90910714285712</v>
      </c>
      <c r="J4273" s="15">
        <f>мпф1[[#This Row],[цена]]*мпф1[[#This Row],[объем]]</f>
        <v>7695579.1432162505</v>
      </c>
      <c r="K4273" s="15"/>
      <c r="L4273" t="s">
        <v>187</v>
      </c>
    </row>
    <row r="4274" spans="1:12" x14ac:dyDescent="0.35">
      <c r="A4274" t="s">
        <v>161</v>
      </c>
      <c r="B4274" t="s">
        <v>162</v>
      </c>
      <c r="C4274" t="s">
        <v>95</v>
      </c>
      <c r="D4274">
        <v>716</v>
      </c>
      <c r="E4274" t="s">
        <v>34</v>
      </c>
      <c r="F4274" s="26">
        <v>600.29999999999995</v>
      </c>
      <c r="G4274" t="str">
        <f>VLOOKUP(мпф1[[#This Row],[артикул]],[1]!Таблица213[[code]:[упаковка]],4,FALSE)</f>
        <v>ОХЛ</v>
      </c>
      <c r="H4274" t="str">
        <f>VLOOKUP(мпф1[[#This Row],[артикул]],[1]!Таблица213[[code]:[упаковка]],5,FALSE)</f>
        <v>четвертина</v>
      </c>
      <c r="I4274" s="7">
        <v>835.5847500000001</v>
      </c>
      <c r="J4274" s="15">
        <f>мпф1[[#This Row],[цена]]*мпф1[[#This Row],[объем]]</f>
        <v>501601.525425</v>
      </c>
      <c r="K4274" s="15"/>
      <c r="L4274" t="s">
        <v>187</v>
      </c>
    </row>
    <row r="4275" spans="1:12" x14ac:dyDescent="0.35">
      <c r="A4275" t="s">
        <v>161</v>
      </c>
      <c r="B4275" t="s">
        <v>162</v>
      </c>
      <c r="C4275" t="s">
        <v>95</v>
      </c>
      <c r="D4275">
        <v>718</v>
      </c>
      <c r="E4275" t="s">
        <v>36</v>
      </c>
      <c r="F4275" s="26">
        <v>21001.62</v>
      </c>
      <c r="G4275" t="str">
        <f>VLOOKUP(мпф1[[#This Row],[артикул]],[1]!Таблица213[[code]:[упаковка]],4,FALSE)</f>
        <v>ОХЛ</v>
      </c>
      <c r="H4275" t="str">
        <f>VLOOKUP(мпф1[[#This Row],[артикул]],[1]!Таблица213[[code]:[упаковка]],5,FALSE)</f>
        <v>филе</v>
      </c>
      <c r="I4275" s="7">
        <v>1157.1774107142855</v>
      </c>
      <c r="J4275" s="15">
        <f>мпф1[[#This Row],[цена]]*мпф1[[#This Row],[объем]]</f>
        <v>24302600.252405353</v>
      </c>
      <c r="K4275" s="15"/>
      <c r="L4275" t="s">
        <v>187</v>
      </c>
    </row>
    <row r="4276" spans="1:12" x14ac:dyDescent="0.35">
      <c r="A4276" t="s">
        <v>161</v>
      </c>
      <c r="B4276" t="s">
        <v>162</v>
      </c>
      <c r="C4276" t="s">
        <v>95</v>
      </c>
      <c r="D4276">
        <v>727</v>
      </c>
      <c r="E4276" t="s">
        <v>38</v>
      </c>
      <c r="F4276" s="26">
        <v>502.52399999999994</v>
      </c>
      <c r="G4276" t="str">
        <f>VLOOKUP(мпф1[[#This Row],[артикул]],[1]!Таблица213[[code]:[упаковка]],4,FALSE)</f>
        <v>ОХЛ</v>
      </c>
      <c r="H4276" t="str">
        <f>VLOOKUP(мпф1[[#This Row],[артикул]],[1]!Таблица213[[code]:[упаковка]],5,FALSE)</f>
        <v>грудка</v>
      </c>
      <c r="I4276" s="7">
        <v>899.79420535714269</v>
      </c>
      <c r="J4276" s="15">
        <f>мпф1[[#This Row],[цена]]*мпф1[[#This Row],[объем]]</f>
        <v>452168.18325289275</v>
      </c>
      <c r="K4276" s="15"/>
      <c r="L4276" t="s">
        <v>187</v>
      </c>
    </row>
    <row r="4277" spans="1:12" x14ac:dyDescent="0.35">
      <c r="A4277" t="s">
        <v>161</v>
      </c>
      <c r="B4277" t="s">
        <v>162</v>
      </c>
      <c r="C4277" t="s">
        <v>95</v>
      </c>
      <c r="D4277">
        <v>730</v>
      </c>
      <c r="E4277" t="s">
        <v>45</v>
      </c>
      <c r="F4277" s="26">
        <v>141.10000000000002</v>
      </c>
      <c r="G4277" t="str">
        <f>VLOOKUP(мпф1[[#This Row],[артикул]],[1]!Таблица213[[code]:[упаковка]],4,FALSE)</f>
        <v>ОХЛ</v>
      </c>
      <c r="H4277" t="str">
        <f>VLOOKUP(мпф1[[#This Row],[артикул]],[1]!Таблица213[[code]:[упаковка]],5,FALSE)</f>
        <v>желудки</v>
      </c>
      <c r="I4277" s="7">
        <v>570.84991071428567</v>
      </c>
      <c r="J4277" s="15">
        <f>мпф1[[#This Row],[цена]]*мпф1[[#This Row],[объем]]</f>
        <v>80546.92240178572</v>
      </c>
      <c r="K4277" s="15"/>
      <c r="L4277" t="s">
        <v>187</v>
      </c>
    </row>
    <row r="4278" spans="1:12" x14ac:dyDescent="0.35">
      <c r="A4278" t="s">
        <v>161</v>
      </c>
      <c r="B4278" t="s">
        <v>162</v>
      </c>
      <c r="C4278" t="s">
        <v>95</v>
      </c>
      <c r="D4278">
        <v>732</v>
      </c>
      <c r="E4278" t="s">
        <v>47</v>
      </c>
      <c r="F4278" s="26">
        <v>296.39999999999998</v>
      </c>
      <c r="G4278" t="str">
        <f>VLOOKUP(мпф1[[#This Row],[артикул]],[1]!Таблица213[[code]:[упаковка]],4,FALSE)</f>
        <v>ОХЛ</v>
      </c>
      <c r="H4278" t="str">
        <f>VLOOKUP(мпф1[[#This Row],[артикул]],[1]!Таблица213[[code]:[упаковка]],5,FALSE)</f>
        <v>печень</v>
      </c>
      <c r="I4278" s="7">
        <v>538.07383928571426</v>
      </c>
      <c r="J4278" s="15">
        <f>мпф1[[#This Row],[цена]]*мпф1[[#This Row],[объем]]</f>
        <v>159485.08596428568</v>
      </c>
      <c r="K4278" s="15"/>
      <c r="L4278" t="s">
        <v>187</v>
      </c>
    </row>
    <row r="4279" spans="1:12" x14ac:dyDescent="0.35">
      <c r="A4279" t="s">
        <v>161</v>
      </c>
      <c r="B4279" t="s">
        <v>162</v>
      </c>
      <c r="C4279" t="s">
        <v>95</v>
      </c>
      <c r="D4279">
        <v>734</v>
      </c>
      <c r="E4279" t="s">
        <v>49</v>
      </c>
      <c r="F4279" s="26">
        <v>349.28899999999999</v>
      </c>
      <c r="G4279" t="str">
        <f>VLOOKUP(мпф1[[#This Row],[артикул]],[1]!Таблица213[[code]:[упаковка]],4,FALSE)</f>
        <v>ОХЛ</v>
      </c>
      <c r="H4279" t="str">
        <f>VLOOKUP(мпф1[[#This Row],[артикул]],[1]!Таблица213[[code]:[упаковка]],5,FALSE)</f>
        <v>сердце</v>
      </c>
      <c r="I4279" s="7">
        <v>915.90910714285712</v>
      </c>
      <c r="J4279" s="15">
        <f>мпф1[[#This Row],[цена]]*мпф1[[#This Row],[объем]]</f>
        <v>319916.97612482141</v>
      </c>
      <c r="K4279" s="15"/>
      <c r="L4279" t="s">
        <v>187</v>
      </c>
    </row>
    <row r="4280" spans="1:12" x14ac:dyDescent="0.35">
      <c r="A4280" t="s">
        <v>161</v>
      </c>
      <c r="B4280" t="s">
        <v>162</v>
      </c>
      <c r="C4280" t="s">
        <v>95</v>
      </c>
      <c r="D4280">
        <v>958</v>
      </c>
      <c r="E4280" t="s">
        <v>58</v>
      </c>
      <c r="F4280" s="26">
        <v>998.80597014925388</v>
      </c>
      <c r="G4280" t="str">
        <f>VLOOKUP(мпф1[[#This Row],[артикул]],[1]!Таблица213[[code]:[упаковка]],4,FALSE)</f>
        <v>ОХЛ</v>
      </c>
      <c r="H4280" t="str">
        <f>VLOOKUP(мпф1[[#This Row],[артикул]],[1]!Таблица213[[code]:[упаковка]],5,FALSE)</f>
        <v>табак</v>
      </c>
      <c r="I4280" s="7">
        <v>799.37196428571428</v>
      </c>
      <c r="J4280" s="15">
        <f>мпф1[[#This Row],[цена]]*мпф1[[#This Row],[объем]]</f>
        <v>798417.49029850762</v>
      </c>
      <c r="K4280" s="15"/>
      <c r="L4280" t="s">
        <v>187</v>
      </c>
    </row>
    <row r="4281" spans="1:12" x14ac:dyDescent="0.35">
      <c r="A4281" t="s">
        <v>161</v>
      </c>
      <c r="B4281" t="s">
        <v>202</v>
      </c>
      <c r="C4281" t="s">
        <v>95</v>
      </c>
      <c r="D4281">
        <v>701</v>
      </c>
      <c r="E4281" t="s">
        <v>26</v>
      </c>
      <c r="F4281" s="26">
        <v>999</v>
      </c>
      <c r="G4281" t="str">
        <f>VLOOKUP(мпф1[[#This Row],[артикул]],[1]!Таблица213[[code]:[упаковка]],4,FALSE)</f>
        <v>ОХЛ</v>
      </c>
      <c r="H4281" t="str">
        <f>VLOOKUP(мпф1[[#This Row],[артикул]],[1]!Таблица213[[code]:[упаковка]],5,FALSE)</f>
        <v>тушка</v>
      </c>
      <c r="I4281" s="7">
        <v>827.59580357142841</v>
      </c>
      <c r="J4281" s="15">
        <f>мпф1[[#This Row],[цена]]*мпф1[[#This Row],[объем]]</f>
        <v>826768.20776785701</v>
      </c>
      <c r="K4281" s="15"/>
      <c r="L4281" t="s">
        <v>187</v>
      </c>
    </row>
    <row r="4282" spans="1:12" x14ac:dyDescent="0.35">
      <c r="A4282" t="s">
        <v>161</v>
      </c>
      <c r="B4282" t="s">
        <v>202</v>
      </c>
      <c r="C4282" t="s">
        <v>95</v>
      </c>
      <c r="D4282">
        <v>702</v>
      </c>
      <c r="E4282" t="s">
        <v>72</v>
      </c>
      <c r="F4282" s="26">
        <v>497.20000000000005</v>
      </c>
      <c r="G4282" t="str">
        <f>VLOOKUP(мпф1[[#This Row],[артикул]],[1]!Таблица213[[code]:[упаковка]],4,FALSE)</f>
        <v>ОХЛ</v>
      </c>
      <c r="H4282" t="str">
        <f>VLOOKUP(мпф1[[#This Row],[артикул]],[1]!Таблица213[[code]:[упаковка]],5,FALSE)</f>
        <v>тушка</v>
      </c>
      <c r="I4282" s="7">
        <v>811.20776785714281</v>
      </c>
      <c r="J4282" s="15">
        <f>мпф1[[#This Row],[цена]]*мпф1[[#This Row],[объем]]</f>
        <v>403332.50217857142</v>
      </c>
      <c r="K4282" s="15"/>
      <c r="L4282" t="s">
        <v>187</v>
      </c>
    </row>
    <row r="4283" spans="1:12" x14ac:dyDescent="0.35">
      <c r="A4283" t="s">
        <v>161</v>
      </c>
      <c r="B4283" t="s">
        <v>202</v>
      </c>
      <c r="C4283" t="s">
        <v>95</v>
      </c>
      <c r="D4283">
        <v>710</v>
      </c>
      <c r="E4283" t="s">
        <v>28</v>
      </c>
      <c r="F4283" s="26">
        <v>1498.095</v>
      </c>
      <c r="G4283" t="str">
        <f>VLOOKUP(мпф1[[#This Row],[артикул]],[1]!Таблица213[[code]:[упаковка]],4,FALSE)</f>
        <v>ОХЛ</v>
      </c>
      <c r="H4283" t="str">
        <f>VLOOKUP(мпф1[[#This Row],[артикул]],[1]!Таблица213[[code]:[упаковка]],5,FALSE)</f>
        <v>бедро</v>
      </c>
      <c r="I4283" s="7">
        <v>884.0434821428571</v>
      </c>
      <c r="J4283" s="15">
        <f>мпф1[[#This Row],[цена]]*мпф1[[#This Row],[объем]]</f>
        <v>1324381.1203808035</v>
      </c>
      <c r="K4283" s="15"/>
      <c r="L4283" t="s">
        <v>187</v>
      </c>
    </row>
    <row r="4284" spans="1:12" x14ac:dyDescent="0.35">
      <c r="A4284" t="s">
        <v>161</v>
      </c>
      <c r="B4284" t="s">
        <v>202</v>
      </c>
      <c r="C4284" t="s">
        <v>95</v>
      </c>
      <c r="D4284">
        <v>711</v>
      </c>
      <c r="E4284" t="s">
        <v>73</v>
      </c>
      <c r="F4284" s="26">
        <v>497.04</v>
      </c>
      <c r="G4284" t="str">
        <f>VLOOKUP(мпф1[[#This Row],[артикул]],[1]!Таблица213[[code]:[упаковка]],4,FALSE)</f>
        <v>ОХЛ</v>
      </c>
      <c r="H4284" t="str">
        <f>VLOOKUP(мпф1[[#This Row],[артикул]],[1]!Таблица213[[code]:[упаковка]],5,FALSE)</f>
        <v>бедро</v>
      </c>
      <c r="I4284" s="7">
        <v>867.65544642857139</v>
      </c>
      <c r="J4284" s="15">
        <f>мпф1[[#This Row],[цена]]*мпф1[[#This Row],[объем]]</f>
        <v>431259.46309285716</v>
      </c>
      <c r="K4284" s="15"/>
      <c r="L4284" t="s">
        <v>187</v>
      </c>
    </row>
    <row r="4285" spans="1:12" x14ac:dyDescent="0.35">
      <c r="A4285" t="s">
        <v>161</v>
      </c>
      <c r="B4285" t="s">
        <v>202</v>
      </c>
      <c r="C4285" t="s">
        <v>95</v>
      </c>
      <c r="D4285">
        <v>712</v>
      </c>
      <c r="E4285" t="s">
        <v>30</v>
      </c>
      <c r="F4285" s="26">
        <v>1251.625</v>
      </c>
      <c r="G4285" t="str">
        <f>VLOOKUP(мпф1[[#This Row],[артикул]],[1]!Таблица213[[code]:[упаковка]],4,FALSE)</f>
        <v>ОХЛ</v>
      </c>
      <c r="H4285" t="str">
        <f>VLOOKUP(мпф1[[#This Row],[артикул]],[1]!Таблица213[[code]:[упаковка]],5,FALSE)</f>
        <v>голень</v>
      </c>
      <c r="I4285" s="7">
        <v>915.90910714285712</v>
      </c>
      <c r="J4285" s="15">
        <f>мпф1[[#This Row],[цена]]*мпф1[[#This Row],[объем]]</f>
        <v>1146374.7362276786</v>
      </c>
      <c r="K4285" s="15"/>
      <c r="L4285" t="s">
        <v>187</v>
      </c>
    </row>
    <row r="4286" spans="1:12" x14ac:dyDescent="0.35">
      <c r="A4286" t="s">
        <v>161</v>
      </c>
      <c r="B4286" t="s">
        <v>202</v>
      </c>
      <c r="C4286" t="s">
        <v>95</v>
      </c>
      <c r="D4286">
        <v>713</v>
      </c>
      <c r="E4286" t="s">
        <v>74</v>
      </c>
      <c r="F4286" s="26">
        <v>350.46000000000004</v>
      </c>
      <c r="G4286" t="str">
        <f>VLOOKUP(мпф1[[#This Row],[артикул]],[1]!Таблица213[[code]:[упаковка]],4,FALSE)</f>
        <v>ОХЛ</v>
      </c>
      <c r="H4286" t="str">
        <f>VLOOKUP(мпф1[[#This Row],[артикул]],[1]!Таблица213[[code]:[упаковка]],5,FALSE)</f>
        <v>голень</v>
      </c>
      <c r="I4286" s="7">
        <v>899.88524999999993</v>
      </c>
      <c r="J4286" s="15">
        <f>мпф1[[#This Row],[цена]]*мпф1[[#This Row],[объем]]</f>
        <v>315373.78471500002</v>
      </c>
      <c r="K4286" s="15"/>
      <c r="L4286" t="s">
        <v>187</v>
      </c>
    </row>
    <row r="4287" spans="1:12" x14ac:dyDescent="0.35">
      <c r="A4287" t="s">
        <v>161</v>
      </c>
      <c r="B4287" t="s">
        <v>202</v>
      </c>
      <c r="C4287" t="s">
        <v>95</v>
      </c>
      <c r="D4287">
        <v>714</v>
      </c>
      <c r="E4287" t="s">
        <v>32</v>
      </c>
      <c r="F4287" s="26">
        <v>1251.598</v>
      </c>
      <c r="G4287" t="str">
        <f>VLOOKUP(мпф1[[#This Row],[артикул]],[1]!Таблица213[[code]:[упаковка]],4,FALSE)</f>
        <v>ОХЛ</v>
      </c>
      <c r="H4287" t="str">
        <f>VLOOKUP(мпф1[[#This Row],[артикул]],[1]!Таблица213[[code]:[упаковка]],5,FALSE)</f>
        <v>крыло</v>
      </c>
      <c r="I4287" s="7">
        <v>915.90910714285712</v>
      </c>
      <c r="J4287" s="15">
        <f>мпф1[[#This Row],[цена]]*мпф1[[#This Row],[объем]]</f>
        <v>1146350.0066817857</v>
      </c>
      <c r="K4287" s="15"/>
      <c r="L4287" t="s">
        <v>187</v>
      </c>
    </row>
    <row r="4288" spans="1:12" x14ac:dyDescent="0.35">
      <c r="A4288" t="s">
        <v>161</v>
      </c>
      <c r="B4288" t="s">
        <v>202</v>
      </c>
      <c r="C4288" t="s">
        <v>95</v>
      </c>
      <c r="D4288">
        <v>715</v>
      </c>
      <c r="E4288" t="s">
        <v>75</v>
      </c>
      <c r="F4288" s="26">
        <v>343.72</v>
      </c>
      <c r="G4288" t="str">
        <f>VLOOKUP(мпф1[[#This Row],[артикул]],[1]!Таблица213[[code]:[упаковка]],4,FALSE)</f>
        <v>ОХЛ</v>
      </c>
      <c r="H4288" t="str">
        <f>VLOOKUP(мпф1[[#This Row],[артикул]],[1]!Таблица213[[code]:[упаковка]],5,FALSE)</f>
        <v>крыло</v>
      </c>
      <c r="I4288" s="7">
        <v>899.88524999999993</v>
      </c>
      <c r="J4288" s="15">
        <f>мпф1[[#This Row],[цена]]*мпф1[[#This Row],[объем]]</f>
        <v>309308.55813000002</v>
      </c>
      <c r="K4288" s="15"/>
      <c r="L4288" t="s">
        <v>187</v>
      </c>
    </row>
    <row r="4289" spans="1:12" x14ac:dyDescent="0.35">
      <c r="A4289" t="s">
        <v>161</v>
      </c>
      <c r="B4289" t="s">
        <v>202</v>
      </c>
      <c r="C4289" t="s">
        <v>95</v>
      </c>
      <c r="D4289">
        <v>718</v>
      </c>
      <c r="E4289" t="s">
        <v>36</v>
      </c>
      <c r="F4289" s="26">
        <v>1503.98</v>
      </c>
      <c r="G4289" t="str">
        <f>VLOOKUP(мпф1[[#This Row],[артикул]],[1]!Таблица213[[code]:[упаковка]],4,FALSE)</f>
        <v>ОХЛ</v>
      </c>
      <c r="H4289" t="str">
        <f>VLOOKUP(мпф1[[#This Row],[артикул]],[1]!Таблица213[[code]:[упаковка]],5,FALSE)</f>
        <v>филе</v>
      </c>
      <c r="I4289" s="7">
        <v>1157.1774107142855</v>
      </c>
      <c r="J4289" s="15">
        <f>мпф1[[#This Row],[цена]]*мпф1[[#This Row],[объем]]</f>
        <v>1740371.6821660711</v>
      </c>
      <c r="K4289" s="15"/>
      <c r="L4289" t="s">
        <v>187</v>
      </c>
    </row>
    <row r="4290" spans="1:12" x14ac:dyDescent="0.35">
      <c r="A4290" t="s">
        <v>161</v>
      </c>
      <c r="B4290" t="s">
        <v>202</v>
      </c>
      <c r="C4290" t="s">
        <v>95</v>
      </c>
      <c r="D4290">
        <v>719</v>
      </c>
      <c r="E4290" t="s">
        <v>77</v>
      </c>
      <c r="F4290" s="26">
        <v>756</v>
      </c>
      <c r="G4290" t="str">
        <f>VLOOKUP(мпф1[[#This Row],[артикул]],[1]!Таблица213[[code]:[упаковка]],4,FALSE)</f>
        <v>ОХЛ</v>
      </c>
      <c r="H4290" t="str">
        <f>VLOOKUP(мпф1[[#This Row],[артикул]],[1]!Таблица213[[code]:[упаковка]],5,FALSE)</f>
        <v>филе</v>
      </c>
      <c r="I4290" s="7">
        <v>1140.7893750000001</v>
      </c>
      <c r="J4290" s="15">
        <f>мпф1[[#This Row],[цена]]*мпф1[[#This Row],[объем]]</f>
        <v>862436.76750000007</v>
      </c>
      <c r="K4290" s="15"/>
      <c r="L4290" t="s">
        <v>187</v>
      </c>
    </row>
    <row r="4291" spans="1:12" x14ac:dyDescent="0.35">
      <c r="A4291" t="s">
        <v>161</v>
      </c>
      <c r="B4291" t="s">
        <v>202</v>
      </c>
      <c r="C4291" t="s">
        <v>95</v>
      </c>
      <c r="D4291">
        <v>721</v>
      </c>
      <c r="E4291" t="s">
        <v>183</v>
      </c>
      <c r="F4291" s="26">
        <v>72.599999999999994</v>
      </c>
      <c r="G4291" t="str">
        <f>VLOOKUP(мпф1[[#This Row],[артикул]],[1]!Таблица213[[code]:[упаковка]],4,FALSE)</f>
        <v>ОХЛ</v>
      </c>
      <c r="H4291" t="str">
        <f>VLOOKUP(мпф1[[#This Row],[артикул]],[1]!Таблица213[[code]:[упаковка]],5,FALSE)</f>
        <v>половинка</v>
      </c>
      <c r="I4291" s="7">
        <v>819.40178571428567</v>
      </c>
      <c r="J4291" s="15">
        <f>мпф1[[#This Row],[цена]]*мпф1[[#This Row],[объем]]</f>
        <v>59488.569642857132</v>
      </c>
      <c r="K4291" s="15"/>
      <c r="L4291" t="s">
        <v>187</v>
      </c>
    </row>
    <row r="4292" spans="1:12" x14ac:dyDescent="0.35">
      <c r="A4292" t="s">
        <v>161</v>
      </c>
      <c r="B4292" t="s">
        <v>202</v>
      </c>
      <c r="C4292" t="s">
        <v>95</v>
      </c>
      <c r="D4292">
        <v>725</v>
      </c>
      <c r="E4292" t="s">
        <v>78</v>
      </c>
      <c r="F4292" s="26">
        <v>81.293999999999997</v>
      </c>
      <c r="G4292" t="str">
        <f>VLOOKUP(мпф1[[#This Row],[артикул]],[1]!Таблица213[[code]:[упаковка]],4,FALSE)</f>
        <v>ОХЛ</v>
      </c>
      <c r="H4292" t="str">
        <f>VLOOKUP(мпф1[[#This Row],[артикул]],[1]!Таблица213[[code]:[упаковка]],5,FALSE)</f>
        <v>грудка</v>
      </c>
      <c r="I4292" s="7">
        <v>884.0434821428571</v>
      </c>
      <c r="J4292" s="15">
        <f>мпф1[[#This Row],[цена]]*мпф1[[#This Row],[объем]]</f>
        <v>71867.430837321415</v>
      </c>
      <c r="K4292" s="15"/>
      <c r="L4292" t="s">
        <v>187</v>
      </c>
    </row>
    <row r="4293" spans="1:12" x14ac:dyDescent="0.35">
      <c r="A4293" t="s">
        <v>161</v>
      </c>
      <c r="B4293" t="s">
        <v>202</v>
      </c>
      <c r="C4293" t="s">
        <v>95</v>
      </c>
      <c r="D4293">
        <v>727</v>
      </c>
      <c r="E4293" t="s">
        <v>38</v>
      </c>
      <c r="F4293" s="26">
        <v>74.447999999999993</v>
      </c>
      <c r="G4293" t="str">
        <f>VLOOKUP(мпф1[[#This Row],[артикул]],[1]!Таблица213[[code]:[упаковка]],4,FALSE)</f>
        <v>ОХЛ</v>
      </c>
      <c r="H4293" t="str">
        <f>VLOOKUP(мпф1[[#This Row],[артикул]],[1]!Таблица213[[code]:[упаковка]],5,FALSE)</f>
        <v>грудка</v>
      </c>
      <c r="I4293" s="7">
        <v>899.79420535714269</v>
      </c>
      <c r="J4293" s="15">
        <f>мпф1[[#This Row],[цена]]*мпф1[[#This Row],[объем]]</f>
        <v>66987.879000428555</v>
      </c>
      <c r="K4293" s="15"/>
      <c r="L4293" t="s">
        <v>187</v>
      </c>
    </row>
    <row r="4294" spans="1:12" x14ac:dyDescent="0.35">
      <c r="A4294" t="s">
        <v>161</v>
      </c>
      <c r="B4294" t="s">
        <v>202</v>
      </c>
      <c r="C4294" t="s">
        <v>95</v>
      </c>
      <c r="D4294">
        <v>730</v>
      </c>
      <c r="E4294" t="s">
        <v>45</v>
      </c>
      <c r="F4294" s="26">
        <v>24.900000000000002</v>
      </c>
      <c r="G4294" t="str">
        <f>VLOOKUP(мпф1[[#This Row],[артикул]],[1]!Таблица213[[code]:[упаковка]],4,FALSE)</f>
        <v>ОХЛ</v>
      </c>
      <c r="H4294" t="str">
        <f>VLOOKUP(мпф1[[#This Row],[артикул]],[1]!Таблица213[[code]:[упаковка]],5,FALSE)</f>
        <v>желудки</v>
      </c>
      <c r="I4294" s="7">
        <v>570.84991071428567</v>
      </c>
      <c r="J4294" s="15">
        <f>мпф1[[#This Row],[цена]]*мпф1[[#This Row],[объем]]</f>
        <v>14214.162776785714</v>
      </c>
      <c r="K4294" s="15"/>
      <c r="L4294" t="s">
        <v>187</v>
      </c>
    </row>
    <row r="4295" spans="1:12" x14ac:dyDescent="0.35">
      <c r="A4295" t="s">
        <v>161</v>
      </c>
      <c r="B4295" t="s">
        <v>202</v>
      </c>
      <c r="C4295" t="s">
        <v>95</v>
      </c>
      <c r="D4295">
        <v>731</v>
      </c>
      <c r="E4295" t="s">
        <v>81</v>
      </c>
      <c r="F4295" s="26">
        <v>98.125895163332487</v>
      </c>
      <c r="G4295" t="str">
        <f>VLOOKUP(мпф1[[#This Row],[артикул]],[1]!Таблица213[[code]:[упаковка]],4,FALSE)</f>
        <v>ОХЛ</v>
      </c>
      <c r="H4295" t="str">
        <f>VLOOKUP(мпф1[[#This Row],[артикул]],[1]!Таблица213[[code]:[упаковка]],5,FALSE)</f>
        <v>желудки</v>
      </c>
      <c r="I4295" s="7">
        <v>554.21605446428566</v>
      </c>
      <c r="J4295" s="15">
        <f>мпф1[[#This Row],[цена]]*мпф1[[#This Row],[объем]]</f>
        <v>54382.946458198261</v>
      </c>
      <c r="K4295" s="15"/>
      <c r="L4295" t="s">
        <v>187</v>
      </c>
    </row>
    <row r="4296" spans="1:12" x14ac:dyDescent="0.35">
      <c r="A4296" t="s">
        <v>161</v>
      </c>
      <c r="B4296" t="s">
        <v>202</v>
      </c>
      <c r="C4296" t="s">
        <v>95</v>
      </c>
      <c r="D4296">
        <v>732</v>
      </c>
      <c r="E4296" t="s">
        <v>47</v>
      </c>
      <c r="F4296" s="26">
        <v>46.8</v>
      </c>
      <c r="G4296" t="str">
        <f>VLOOKUP(мпф1[[#This Row],[артикул]],[1]!Таблица213[[code]:[упаковка]],4,FALSE)</f>
        <v>ОХЛ</v>
      </c>
      <c r="H4296" t="str">
        <f>VLOOKUP(мпф1[[#This Row],[артикул]],[1]!Таблица213[[code]:[упаковка]],5,FALSE)</f>
        <v>печень</v>
      </c>
      <c r="I4296" s="7">
        <v>538.07383928571426</v>
      </c>
      <c r="J4296" s="15">
        <f>мпф1[[#This Row],[цена]]*мпф1[[#This Row],[объем]]</f>
        <v>25181.855678571425</v>
      </c>
      <c r="K4296" s="15"/>
      <c r="L4296" t="s">
        <v>187</v>
      </c>
    </row>
    <row r="4297" spans="1:12" x14ac:dyDescent="0.35">
      <c r="A4297" t="s">
        <v>161</v>
      </c>
      <c r="B4297" t="s">
        <v>202</v>
      </c>
      <c r="C4297" t="s">
        <v>95</v>
      </c>
      <c r="D4297">
        <v>733</v>
      </c>
      <c r="E4297" t="s">
        <v>82</v>
      </c>
      <c r="F4297" s="26">
        <v>252</v>
      </c>
      <c r="G4297" t="str">
        <f>VLOOKUP(мпф1[[#This Row],[артикул]],[1]!Таблица213[[code]:[упаковка]],4,FALSE)</f>
        <v>ОХЛ</v>
      </c>
      <c r="H4297" t="str">
        <f>VLOOKUP(мпф1[[#This Row],[артикул]],[1]!Таблица213[[code]:[упаковка]],5,FALSE)</f>
        <v>печень</v>
      </c>
      <c r="I4297" s="7">
        <v>522.04998214285706</v>
      </c>
      <c r="J4297" s="15">
        <f>мпф1[[#This Row],[цена]]*мпф1[[#This Row],[объем]]</f>
        <v>131556.59549999997</v>
      </c>
      <c r="K4297" s="15"/>
      <c r="L4297" t="s">
        <v>187</v>
      </c>
    </row>
    <row r="4298" spans="1:12" x14ac:dyDescent="0.35">
      <c r="A4298" t="s">
        <v>161</v>
      </c>
      <c r="B4298" t="s">
        <v>202</v>
      </c>
      <c r="C4298" t="s">
        <v>95</v>
      </c>
      <c r="D4298">
        <v>734</v>
      </c>
      <c r="E4298" t="s">
        <v>49</v>
      </c>
      <c r="F4298" s="26">
        <v>24.369</v>
      </c>
      <c r="G4298" t="str">
        <f>VLOOKUP(мпф1[[#This Row],[артикул]],[1]!Таблица213[[code]:[упаковка]],4,FALSE)</f>
        <v>ОХЛ</v>
      </c>
      <c r="H4298" t="str">
        <f>VLOOKUP(мпф1[[#This Row],[артикул]],[1]!Таблица213[[code]:[упаковка]],5,FALSE)</f>
        <v>сердце</v>
      </c>
      <c r="I4298" s="7">
        <v>915.90910714285712</v>
      </c>
      <c r="J4298" s="15">
        <f>мпф1[[#This Row],[цена]]*мпф1[[#This Row],[объем]]</f>
        <v>22319.789031964287</v>
      </c>
      <c r="K4298" s="15"/>
      <c r="L4298" t="s">
        <v>187</v>
      </c>
    </row>
    <row r="4299" spans="1:12" x14ac:dyDescent="0.35">
      <c r="A4299" t="s">
        <v>161</v>
      </c>
      <c r="B4299" t="s">
        <v>202</v>
      </c>
      <c r="C4299" t="s">
        <v>95</v>
      </c>
      <c r="D4299">
        <v>735</v>
      </c>
      <c r="E4299" t="s">
        <v>83</v>
      </c>
      <c r="F4299" s="26">
        <v>99.2</v>
      </c>
      <c r="G4299" t="str">
        <f>VLOOKUP(мпф1[[#This Row],[артикул]],[1]!Таблица213[[code]:[упаковка]],4,FALSE)</f>
        <v>ОХЛ</v>
      </c>
      <c r="H4299" t="str">
        <f>VLOOKUP(мпф1[[#This Row],[артикул]],[1]!Таблица213[[code]:[упаковка]],5,FALSE)</f>
        <v>сердце</v>
      </c>
      <c r="I4299" s="7">
        <v>899.88524999999993</v>
      </c>
      <c r="J4299" s="15">
        <f>мпф1[[#This Row],[цена]]*мпф1[[#This Row],[объем]]</f>
        <v>89268.616799999989</v>
      </c>
      <c r="K4299" s="15"/>
      <c r="L4299" t="s">
        <v>187</v>
      </c>
    </row>
    <row r="4300" spans="1:12" x14ac:dyDescent="0.35">
      <c r="A4300" t="s">
        <v>161</v>
      </c>
      <c r="B4300" t="s">
        <v>202</v>
      </c>
      <c r="C4300" t="s">
        <v>95</v>
      </c>
      <c r="D4300">
        <v>952</v>
      </c>
      <c r="E4300" t="s">
        <v>86</v>
      </c>
      <c r="F4300" s="26">
        <v>49.595375722543366</v>
      </c>
      <c r="G4300" t="str">
        <f>VLOOKUP(мпф1[[#This Row],[артикул]],[1]!Таблица213[[code]:[упаковка]],4,FALSE)</f>
        <v>ОХЛ</v>
      </c>
      <c r="H4300" t="str">
        <f>VLOOKUP(мпф1[[#This Row],[артикул]],[1]!Таблица213[[code]:[упаковка]],5,FALSE)</f>
        <v>голень</v>
      </c>
      <c r="I4300" s="7">
        <v>930.02102678571418</v>
      </c>
      <c r="J4300" s="15">
        <f>мпф1[[#This Row],[цена]]*мпф1[[#This Row],[объем]]</f>
        <v>46124.742253303062</v>
      </c>
      <c r="K4300" s="15"/>
      <c r="L4300" t="s">
        <v>187</v>
      </c>
    </row>
    <row r="4301" spans="1:12" x14ac:dyDescent="0.35">
      <c r="A4301" t="s">
        <v>161</v>
      </c>
      <c r="B4301" t="s">
        <v>202</v>
      </c>
      <c r="C4301" t="s">
        <v>95</v>
      </c>
      <c r="D4301">
        <v>953</v>
      </c>
      <c r="E4301" t="s">
        <v>87</v>
      </c>
      <c r="F4301" s="26">
        <v>55.120274914089343</v>
      </c>
      <c r="G4301" t="str">
        <f>VLOOKUP(мпф1[[#This Row],[артикул]],[1]!Таблица213[[code]:[упаковка]],4,FALSE)</f>
        <v>ОХЛ</v>
      </c>
      <c r="H4301" t="str">
        <f>VLOOKUP(мпф1[[#This Row],[артикул]],[1]!Таблица213[[code]:[упаковка]],5,FALSE)</f>
        <v>бедро</v>
      </c>
      <c r="I4301" s="7">
        <v>953.23741071428572</v>
      </c>
      <c r="J4301" s="15">
        <f>мпф1[[#This Row],[цена]]*мпф1[[#This Row],[объем]]</f>
        <v>52542.708136966125</v>
      </c>
      <c r="K4301" s="15"/>
      <c r="L4301" t="s">
        <v>187</v>
      </c>
    </row>
    <row r="4302" spans="1:12" x14ac:dyDescent="0.35">
      <c r="A4302" t="s">
        <v>161</v>
      </c>
      <c r="B4302" t="s">
        <v>202</v>
      </c>
      <c r="C4302" t="s">
        <v>95</v>
      </c>
      <c r="D4302">
        <v>958</v>
      </c>
      <c r="E4302" t="s">
        <v>58</v>
      </c>
      <c r="F4302" s="26">
        <v>254.79744136460556</v>
      </c>
      <c r="G4302" t="str">
        <f>VLOOKUP(мпф1[[#This Row],[артикул]],[1]!Таблица213[[code]:[упаковка]],4,FALSE)</f>
        <v>ОХЛ</v>
      </c>
      <c r="H4302" t="str">
        <f>VLOOKUP(мпф1[[#This Row],[артикул]],[1]!Таблица213[[code]:[упаковка]],5,FALSE)</f>
        <v>табак</v>
      </c>
      <c r="I4302" s="7">
        <v>799.37196428571428</v>
      </c>
      <c r="J4302" s="15">
        <f>мпф1[[#This Row],[цена]]*мпф1[[#This Row],[объем]]</f>
        <v>203677.93119859885</v>
      </c>
      <c r="K4302" s="15"/>
      <c r="L4302" t="s">
        <v>187</v>
      </c>
    </row>
    <row r="4303" spans="1:12" x14ac:dyDescent="0.35">
      <c r="A4303" t="s">
        <v>161</v>
      </c>
      <c r="B4303" t="s">
        <v>202</v>
      </c>
      <c r="C4303" t="s">
        <v>95</v>
      </c>
      <c r="D4303">
        <v>960</v>
      </c>
      <c r="E4303" t="s">
        <v>189</v>
      </c>
      <c r="F4303" s="26">
        <v>49.6</v>
      </c>
      <c r="G4303" t="str">
        <f>VLOOKUP(мпф1[[#This Row],[артикул]],[1]!Таблица213[[code]:[упаковка]],4,FALSE)</f>
        <v>ОХЛ</v>
      </c>
      <c r="H4303" t="str">
        <f>VLOOKUP(мпф1[[#This Row],[артикул]],[1]!Таблица213[[code]:[упаковка]],5,FALSE)</f>
        <v>крыло</v>
      </c>
      <c r="I4303" s="7">
        <v>884.0434821428571</v>
      </c>
      <c r="J4303" s="15">
        <f>мпф1[[#This Row],[цена]]*мпф1[[#This Row],[объем]]</f>
        <v>43848.556714285711</v>
      </c>
      <c r="K4303" s="15"/>
      <c r="L4303" t="s">
        <v>187</v>
      </c>
    </row>
    <row r="4304" spans="1:12" x14ac:dyDescent="0.35">
      <c r="A4304" t="s">
        <v>161</v>
      </c>
      <c r="B4304" t="s">
        <v>202</v>
      </c>
      <c r="C4304" t="s">
        <v>95</v>
      </c>
      <c r="D4304">
        <v>961</v>
      </c>
      <c r="E4304" t="s">
        <v>89</v>
      </c>
      <c r="F4304" s="26">
        <v>48.780487804878042</v>
      </c>
      <c r="G4304" t="str">
        <f>VLOOKUP(мпф1[[#This Row],[артикул]],[1]!Таблица213[[code]:[упаковка]],4,FALSE)</f>
        <v>ОХЛ</v>
      </c>
      <c r="H4304" t="str">
        <f>VLOOKUP(мпф1[[#This Row],[артикул]],[1]!Таблица213[[code]:[упаковка]],5,FALSE)</f>
        <v>табак</v>
      </c>
      <c r="I4304" s="7">
        <v>777.06602678571426</v>
      </c>
      <c r="J4304" s="15">
        <f>мпф1[[#This Row],[цена]]*мпф1[[#This Row],[объем]]</f>
        <v>37905.659843205569</v>
      </c>
      <c r="K4304" s="15"/>
      <c r="L4304" t="s">
        <v>187</v>
      </c>
    </row>
    <row r="4305" spans="1:12" x14ac:dyDescent="0.35">
      <c r="A4305" t="s">
        <v>161</v>
      </c>
      <c r="B4305" t="s">
        <v>192</v>
      </c>
      <c r="C4305" t="s">
        <v>97</v>
      </c>
      <c r="D4305">
        <v>978</v>
      </c>
      <c r="E4305" t="s">
        <v>98</v>
      </c>
      <c r="F4305" s="26">
        <v>8004</v>
      </c>
      <c r="G4305" t="str">
        <f>VLOOKUP(мпф1[[#This Row],[артикул]],[1]!Таблица213[[code]:[упаковка]],4,FALSE)</f>
        <v>ОХЛ</v>
      </c>
      <c r="H4305" t="str">
        <f>VLOOKUP(мпф1[[#This Row],[артикул]],[1]!Таблица213[[code]:[упаковка]],5,FALSE)</f>
        <v>тушка</v>
      </c>
      <c r="I4305" s="7">
        <v>715.98214285714278</v>
      </c>
      <c r="J4305" s="15">
        <f>мпф1[[#This Row],[цена]]*мпф1[[#This Row],[объем]]</f>
        <v>5730721.0714285709</v>
      </c>
      <c r="K4305" s="15"/>
      <c r="L4305" t="s">
        <v>187</v>
      </c>
    </row>
    <row r="4306" spans="1:12" x14ac:dyDescent="0.35">
      <c r="A4306" t="s">
        <v>161</v>
      </c>
      <c r="B4306" t="s">
        <v>192</v>
      </c>
      <c r="C4306" t="s">
        <v>97</v>
      </c>
      <c r="D4306">
        <v>981</v>
      </c>
      <c r="E4306" t="s">
        <v>203</v>
      </c>
      <c r="F4306" s="26">
        <v>2499.241</v>
      </c>
      <c r="G4306" t="str">
        <f>VLOOKUP(мпф1[[#This Row],[артикул]],[1]!Таблица213[[code]:[упаковка]],4,FALSE)</f>
        <v>ОХЛ</v>
      </c>
      <c r="H4306" t="str">
        <f>VLOOKUP(мпф1[[#This Row],[артикул]],[1]!Таблица213[[code]:[упаковка]],5,FALSE)</f>
        <v>крыло</v>
      </c>
      <c r="I4306" s="7">
        <v>866.24999999999989</v>
      </c>
      <c r="J4306" s="15">
        <f>мпф1[[#This Row],[цена]]*мпф1[[#This Row],[объем]]</f>
        <v>2164967.5162499999</v>
      </c>
      <c r="K4306" s="15"/>
      <c r="L4306" t="s">
        <v>187</v>
      </c>
    </row>
    <row r="4307" spans="1:12" x14ac:dyDescent="0.35">
      <c r="A4307" t="s">
        <v>161</v>
      </c>
      <c r="B4307" t="s">
        <v>192</v>
      </c>
      <c r="C4307" t="s">
        <v>97</v>
      </c>
      <c r="D4307">
        <v>982</v>
      </c>
      <c r="E4307" t="s">
        <v>100</v>
      </c>
      <c r="F4307" s="26">
        <v>1750</v>
      </c>
      <c r="G4307" t="str">
        <f>VLOOKUP(мпф1[[#This Row],[артикул]],[1]!Таблица213[[code]:[упаковка]],4,FALSE)</f>
        <v>ОХЛ</v>
      </c>
      <c r="H4307" t="str">
        <f>VLOOKUP(мпф1[[#This Row],[артикул]],[1]!Таблица213[[code]:[упаковка]],5,FALSE)</f>
        <v>филе</v>
      </c>
      <c r="I4307" s="7">
        <v>1051.875</v>
      </c>
      <c r="J4307" s="15">
        <f>мпф1[[#This Row],[цена]]*мпф1[[#This Row],[объем]]</f>
        <v>1840781.25</v>
      </c>
      <c r="K4307" s="15"/>
      <c r="L4307" t="s">
        <v>187</v>
      </c>
    </row>
    <row r="4308" spans="1:12" x14ac:dyDescent="0.35">
      <c r="A4308" t="s">
        <v>161</v>
      </c>
      <c r="B4308" t="s">
        <v>192</v>
      </c>
      <c r="C4308" t="s">
        <v>97</v>
      </c>
      <c r="D4308">
        <v>984</v>
      </c>
      <c r="E4308" t="s">
        <v>101</v>
      </c>
      <c r="F4308" s="26">
        <v>2493.4</v>
      </c>
      <c r="G4308" t="str">
        <f>VLOOKUP(мпф1[[#This Row],[артикул]],[1]!Таблица213[[code]:[упаковка]],4,FALSE)</f>
        <v>ОХЛ</v>
      </c>
      <c r="H4308" t="str">
        <f>VLOOKUP(мпф1[[#This Row],[артикул]],[1]!Таблица213[[code]:[упаковка]],5,FALSE)</f>
        <v>четвертина</v>
      </c>
      <c r="I4308" s="7">
        <v>676.20535714285711</v>
      </c>
      <c r="J4308" s="15">
        <f>мпф1[[#This Row],[цена]]*мпф1[[#This Row],[объем]]</f>
        <v>1686050.4375</v>
      </c>
      <c r="K4308" s="15"/>
      <c r="L4308" t="s">
        <v>187</v>
      </c>
    </row>
    <row r="4309" spans="1:12" x14ac:dyDescent="0.35">
      <c r="A4309" t="s">
        <v>161</v>
      </c>
      <c r="B4309" t="s">
        <v>192</v>
      </c>
      <c r="C4309" t="s">
        <v>97</v>
      </c>
      <c r="D4309">
        <v>1615</v>
      </c>
      <c r="E4309" t="s">
        <v>204</v>
      </c>
      <c r="F4309" s="26">
        <v>756</v>
      </c>
      <c r="G4309" t="str">
        <f>VLOOKUP(мпф1[[#This Row],[артикул]],[1]!Таблица213[[code]:[упаковка]],4,FALSE)</f>
        <v>ОХЛ</v>
      </c>
      <c r="H4309" t="str">
        <f>VLOOKUP(мпф1[[#This Row],[артикул]],[1]!Таблица213[[code]:[упаковка]],5,FALSE)</f>
        <v>голень</v>
      </c>
      <c r="I4309" s="7">
        <v>866.24999999999989</v>
      </c>
      <c r="J4309" s="15">
        <f>мпф1[[#This Row],[цена]]*мпф1[[#This Row],[объем]]</f>
        <v>654884.99999999988</v>
      </c>
      <c r="K4309" s="15"/>
      <c r="L4309" t="s">
        <v>187</v>
      </c>
    </row>
    <row r="4310" spans="1:12" x14ac:dyDescent="0.35">
      <c r="A4310" t="s">
        <v>161</v>
      </c>
      <c r="B4310" t="s">
        <v>192</v>
      </c>
      <c r="C4310" t="s">
        <v>97</v>
      </c>
      <c r="D4310">
        <v>1632</v>
      </c>
      <c r="E4310" t="s">
        <v>219</v>
      </c>
      <c r="F4310" s="26">
        <v>3497.5743333333335</v>
      </c>
      <c r="G4310" t="str">
        <f>VLOOKUP(мпф1[[#This Row],[артикул]],[1]!Таблица213[[code]:[упаковка]],4,FALSE)</f>
        <v>ОХЛ</v>
      </c>
      <c r="H4310" t="str">
        <f>VLOOKUP(мпф1[[#This Row],[артикул]],[1]!Таблица213[[code]:[упаковка]],5,FALSE)</f>
        <v>табак</v>
      </c>
      <c r="I4310" s="7">
        <v>667.36607142857133</v>
      </c>
      <c r="J4310" s="15">
        <f>мпф1[[#This Row],[цена]]*мпф1[[#This Row],[объем]]</f>
        <v>2334162.442366071</v>
      </c>
      <c r="K4310" s="15"/>
      <c r="L4310" t="s">
        <v>187</v>
      </c>
    </row>
    <row r="4311" spans="1:12" x14ac:dyDescent="0.35">
      <c r="A4311" t="s">
        <v>161</v>
      </c>
      <c r="B4311" t="s">
        <v>190</v>
      </c>
      <c r="C4311" t="s">
        <v>97</v>
      </c>
      <c r="D4311">
        <v>978</v>
      </c>
      <c r="E4311" t="s">
        <v>98</v>
      </c>
      <c r="F4311" s="26">
        <v>38004.5</v>
      </c>
      <c r="G4311" t="str">
        <f>VLOOKUP(мпф1[[#This Row],[артикул]],[1]!Таблица213[[code]:[упаковка]],4,FALSE)</f>
        <v>ОХЛ</v>
      </c>
      <c r="H4311" t="str">
        <f>VLOOKUP(мпф1[[#This Row],[артикул]],[1]!Таблица213[[code]:[упаковка]],5,FALSE)</f>
        <v>тушка</v>
      </c>
      <c r="I4311" s="7">
        <v>715.98214285714278</v>
      </c>
      <c r="J4311" s="15">
        <f>мпф1[[#This Row],[цена]]*мпф1[[#This Row],[объем]]</f>
        <v>27210543.348214284</v>
      </c>
      <c r="K4311" s="15"/>
      <c r="L4311" t="s">
        <v>187</v>
      </c>
    </row>
    <row r="4312" spans="1:12" x14ac:dyDescent="0.35">
      <c r="A4312" t="s">
        <v>161</v>
      </c>
      <c r="B4312" t="s">
        <v>190</v>
      </c>
      <c r="C4312" t="s">
        <v>97</v>
      </c>
      <c r="D4312">
        <v>981</v>
      </c>
      <c r="E4312" t="s">
        <v>203</v>
      </c>
      <c r="F4312" s="26">
        <v>4496.1219999999994</v>
      </c>
      <c r="G4312" t="str">
        <f>VLOOKUP(мпф1[[#This Row],[артикул]],[1]!Таблица213[[code]:[упаковка]],4,FALSE)</f>
        <v>ОХЛ</v>
      </c>
      <c r="H4312" t="str">
        <f>VLOOKUP(мпф1[[#This Row],[артикул]],[1]!Таблица213[[code]:[упаковка]],5,FALSE)</f>
        <v>крыло</v>
      </c>
      <c r="I4312" s="7">
        <v>866.24999999999989</v>
      </c>
      <c r="J4312" s="15">
        <f>мпф1[[#This Row],[цена]]*мпф1[[#This Row],[объем]]</f>
        <v>3894765.6824999992</v>
      </c>
      <c r="K4312" s="15"/>
      <c r="L4312" t="s">
        <v>187</v>
      </c>
    </row>
    <row r="4313" spans="1:12" x14ac:dyDescent="0.35">
      <c r="A4313" t="s">
        <v>161</v>
      </c>
      <c r="B4313" t="s">
        <v>190</v>
      </c>
      <c r="C4313" t="s">
        <v>97</v>
      </c>
      <c r="D4313">
        <v>982</v>
      </c>
      <c r="E4313" t="s">
        <v>100</v>
      </c>
      <c r="F4313" s="26">
        <v>7500</v>
      </c>
      <c r="G4313" t="str">
        <f>VLOOKUP(мпф1[[#This Row],[артикул]],[1]!Таблица213[[code]:[упаковка]],4,FALSE)</f>
        <v>ОХЛ</v>
      </c>
      <c r="H4313" t="str">
        <f>VLOOKUP(мпф1[[#This Row],[артикул]],[1]!Таблица213[[code]:[упаковка]],5,FALSE)</f>
        <v>филе</v>
      </c>
      <c r="I4313" s="7">
        <v>1051.875</v>
      </c>
      <c r="J4313" s="15">
        <f>мпф1[[#This Row],[цена]]*мпф1[[#This Row],[объем]]</f>
        <v>7889062.5</v>
      </c>
      <c r="K4313" s="15"/>
      <c r="L4313" t="s">
        <v>187</v>
      </c>
    </row>
    <row r="4314" spans="1:12" x14ac:dyDescent="0.35">
      <c r="A4314" t="s">
        <v>161</v>
      </c>
      <c r="B4314" t="s">
        <v>190</v>
      </c>
      <c r="C4314" t="s">
        <v>97</v>
      </c>
      <c r="D4314">
        <v>983</v>
      </c>
      <c r="E4314" t="s">
        <v>181</v>
      </c>
      <c r="F4314" s="26">
        <v>1793.952</v>
      </c>
      <c r="G4314" t="str">
        <f>VLOOKUP(мпф1[[#This Row],[артикул]],[1]!Таблица213[[code]:[упаковка]],4,FALSE)</f>
        <v>ОХЛ</v>
      </c>
      <c r="H4314" t="str">
        <f>VLOOKUP(мпф1[[#This Row],[артикул]],[1]!Таблица213[[code]:[упаковка]],5,FALSE)</f>
        <v>грудка</v>
      </c>
      <c r="I4314" s="7">
        <v>813.21428571428567</v>
      </c>
      <c r="J4314" s="15">
        <f>мпф1[[#This Row],[цена]]*мпф1[[#This Row],[объем]]</f>
        <v>1458867.3942857143</v>
      </c>
      <c r="K4314" s="15"/>
      <c r="L4314" t="s">
        <v>187</v>
      </c>
    </row>
    <row r="4315" spans="1:12" x14ac:dyDescent="0.35">
      <c r="A4315" t="s">
        <v>161</v>
      </c>
      <c r="B4315" t="s">
        <v>190</v>
      </c>
      <c r="C4315" t="s">
        <v>97</v>
      </c>
      <c r="D4315">
        <v>984</v>
      </c>
      <c r="E4315" t="s">
        <v>101</v>
      </c>
      <c r="F4315" s="26">
        <v>5493.7</v>
      </c>
      <c r="G4315" t="str">
        <f>VLOOKUP(мпф1[[#This Row],[артикул]],[1]!Таблица213[[code]:[упаковка]],4,FALSE)</f>
        <v>ОХЛ</v>
      </c>
      <c r="H4315" t="str">
        <f>VLOOKUP(мпф1[[#This Row],[артикул]],[1]!Таблица213[[code]:[упаковка]],5,FALSE)</f>
        <v>четвертина</v>
      </c>
      <c r="I4315" s="7">
        <v>676.20535714285711</v>
      </c>
      <c r="J4315" s="15">
        <f>мпф1[[#This Row],[цена]]*мпф1[[#This Row],[объем]]</f>
        <v>3714869.3705357141</v>
      </c>
      <c r="K4315" s="15"/>
      <c r="L4315" t="s">
        <v>187</v>
      </c>
    </row>
    <row r="4316" spans="1:12" x14ac:dyDescent="0.35">
      <c r="A4316" t="s">
        <v>161</v>
      </c>
      <c r="B4316" t="s">
        <v>190</v>
      </c>
      <c r="C4316" t="s">
        <v>97</v>
      </c>
      <c r="D4316">
        <v>1614</v>
      </c>
      <c r="E4316" t="s">
        <v>205</v>
      </c>
      <c r="F4316" s="26">
        <v>1752</v>
      </c>
      <c r="G4316" t="str">
        <f>VLOOKUP(мпф1[[#This Row],[артикул]],[1]!Таблица213[[code]:[упаковка]],4,FALSE)</f>
        <v>ОХЛ</v>
      </c>
      <c r="H4316" t="str">
        <f>VLOOKUP(мпф1[[#This Row],[артикул]],[1]!Таблица213[[code]:[упаковка]],5,FALSE)</f>
        <v>бедро</v>
      </c>
      <c r="I4316" s="7">
        <v>777.85714285714278</v>
      </c>
      <c r="J4316" s="15">
        <f>мпф1[[#This Row],[цена]]*мпф1[[#This Row],[объем]]</f>
        <v>1362805.7142857141</v>
      </c>
      <c r="K4316" s="15"/>
      <c r="L4316" t="s">
        <v>187</v>
      </c>
    </row>
    <row r="4317" spans="1:12" x14ac:dyDescent="0.35">
      <c r="A4317" t="s">
        <v>161</v>
      </c>
      <c r="B4317" t="s">
        <v>190</v>
      </c>
      <c r="C4317" t="s">
        <v>97</v>
      </c>
      <c r="D4317">
        <v>1615</v>
      </c>
      <c r="E4317" t="s">
        <v>204</v>
      </c>
      <c r="F4317" s="26">
        <v>1200</v>
      </c>
      <c r="G4317" t="str">
        <f>VLOOKUP(мпф1[[#This Row],[артикул]],[1]!Таблица213[[code]:[упаковка]],4,FALSE)</f>
        <v>ОХЛ</v>
      </c>
      <c r="H4317" t="str">
        <f>VLOOKUP(мпф1[[#This Row],[артикул]],[1]!Таблица213[[code]:[упаковка]],5,FALSE)</f>
        <v>голень</v>
      </c>
      <c r="I4317" s="7">
        <v>866.24999999999989</v>
      </c>
      <c r="J4317" s="15">
        <f>мпф1[[#This Row],[цена]]*мпф1[[#This Row],[объем]]</f>
        <v>1039499.9999999999</v>
      </c>
      <c r="K4317" s="15"/>
      <c r="L4317" t="s">
        <v>187</v>
      </c>
    </row>
    <row r="4318" spans="1:12" x14ac:dyDescent="0.35">
      <c r="A4318" t="s">
        <v>161</v>
      </c>
      <c r="B4318" t="s">
        <v>190</v>
      </c>
      <c r="C4318" t="s">
        <v>97</v>
      </c>
      <c r="D4318">
        <v>1632</v>
      </c>
      <c r="E4318" t="s">
        <v>219</v>
      </c>
      <c r="F4318" s="26">
        <v>1996.8850000000002</v>
      </c>
      <c r="G4318" t="str">
        <f>VLOOKUP(мпф1[[#This Row],[артикул]],[1]!Таблица213[[code]:[упаковка]],4,FALSE)</f>
        <v>ОХЛ</v>
      </c>
      <c r="H4318" t="str">
        <f>VLOOKUP(мпф1[[#This Row],[артикул]],[1]!Таблица213[[code]:[упаковка]],5,FALSE)</f>
        <v>табак</v>
      </c>
      <c r="I4318" s="7">
        <v>667.36607142857133</v>
      </c>
      <c r="J4318" s="15">
        <f>мпф1[[#This Row],[цена]]*мпф1[[#This Row],[объем]]</f>
        <v>1332653.2975446428</v>
      </c>
      <c r="K4318" s="15"/>
      <c r="L4318" t="s">
        <v>187</v>
      </c>
    </row>
    <row r="4319" spans="1:12" x14ac:dyDescent="0.35">
      <c r="A4319" t="s">
        <v>161</v>
      </c>
      <c r="B4319" t="s">
        <v>162</v>
      </c>
      <c r="C4319" t="s">
        <v>97</v>
      </c>
      <c r="D4319">
        <v>978</v>
      </c>
      <c r="E4319" t="s">
        <v>98</v>
      </c>
      <c r="F4319" s="26">
        <v>10396.5</v>
      </c>
      <c r="G4319" t="str">
        <f>VLOOKUP(мпф1[[#This Row],[артикул]],[1]!Таблица213[[code]:[упаковка]],4,FALSE)</f>
        <v>ОХЛ</v>
      </c>
      <c r="H4319" t="str">
        <f>VLOOKUP(мпф1[[#This Row],[артикул]],[1]!Таблица213[[code]:[упаковка]],5,FALSE)</f>
        <v>тушка</v>
      </c>
      <c r="I4319" s="7">
        <v>715.98214285714278</v>
      </c>
      <c r="J4319" s="15">
        <f>мпф1[[#This Row],[цена]]*мпф1[[#This Row],[объем]]</f>
        <v>7443708.3482142845</v>
      </c>
      <c r="K4319" s="15"/>
      <c r="L4319" t="s">
        <v>187</v>
      </c>
    </row>
    <row r="4320" spans="1:12" x14ac:dyDescent="0.35">
      <c r="A4320" t="s">
        <v>161</v>
      </c>
      <c r="B4320" t="s">
        <v>162</v>
      </c>
      <c r="C4320" t="s">
        <v>97</v>
      </c>
      <c r="D4320">
        <v>981</v>
      </c>
      <c r="E4320" t="s">
        <v>203</v>
      </c>
      <c r="F4320" s="26">
        <v>2298.297</v>
      </c>
      <c r="G4320" t="str">
        <f>VLOOKUP(мпф1[[#This Row],[артикул]],[1]!Таблица213[[code]:[упаковка]],4,FALSE)</f>
        <v>ОХЛ</v>
      </c>
      <c r="H4320" t="str">
        <f>VLOOKUP(мпф1[[#This Row],[артикул]],[1]!Таблица213[[code]:[упаковка]],5,FALSE)</f>
        <v>крыло</v>
      </c>
      <c r="I4320" s="7">
        <v>866.24999999999989</v>
      </c>
      <c r="J4320" s="15">
        <f>мпф1[[#This Row],[цена]]*мпф1[[#This Row],[объем]]</f>
        <v>1990899.7762499996</v>
      </c>
      <c r="K4320" s="15"/>
      <c r="L4320" t="s">
        <v>187</v>
      </c>
    </row>
    <row r="4321" spans="1:12" x14ac:dyDescent="0.35">
      <c r="A4321" t="s">
        <v>161</v>
      </c>
      <c r="B4321" t="s">
        <v>162</v>
      </c>
      <c r="C4321" t="s">
        <v>97</v>
      </c>
      <c r="D4321">
        <v>982</v>
      </c>
      <c r="E4321" t="s">
        <v>100</v>
      </c>
      <c r="F4321" s="26">
        <v>14600</v>
      </c>
      <c r="G4321" t="str">
        <f>VLOOKUP(мпф1[[#This Row],[артикул]],[1]!Таблица213[[code]:[упаковка]],4,FALSE)</f>
        <v>ОХЛ</v>
      </c>
      <c r="H4321" t="str">
        <f>VLOOKUP(мпф1[[#This Row],[артикул]],[1]!Таблица213[[code]:[упаковка]],5,FALSE)</f>
        <v>филе</v>
      </c>
      <c r="I4321" s="7">
        <v>1051.875</v>
      </c>
      <c r="J4321" s="15">
        <f>мпф1[[#This Row],[цена]]*мпф1[[#This Row],[объем]]</f>
        <v>15357375</v>
      </c>
      <c r="K4321" s="15"/>
      <c r="L4321" t="s">
        <v>187</v>
      </c>
    </row>
    <row r="4322" spans="1:12" x14ac:dyDescent="0.35">
      <c r="A4322" t="s">
        <v>161</v>
      </c>
      <c r="B4322" t="s">
        <v>162</v>
      </c>
      <c r="C4322" t="s">
        <v>97</v>
      </c>
      <c r="D4322">
        <v>983</v>
      </c>
      <c r="E4322" t="s">
        <v>181</v>
      </c>
      <c r="F4322" s="26">
        <v>996.64</v>
      </c>
      <c r="G4322" t="str">
        <f>VLOOKUP(мпф1[[#This Row],[артикул]],[1]!Таблица213[[code]:[упаковка]],4,FALSE)</f>
        <v>ОХЛ</v>
      </c>
      <c r="H4322" t="str">
        <f>VLOOKUP(мпф1[[#This Row],[артикул]],[1]!Таблица213[[code]:[упаковка]],5,FALSE)</f>
        <v>грудка</v>
      </c>
      <c r="I4322" s="7">
        <v>813.21428571428567</v>
      </c>
      <c r="J4322" s="15">
        <f>мпф1[[#This Row],[цена]]*мпф1[[#This Row],[объем]]</f>
        <v>810481.88571428566</v>
      </c>
      <c r="K4322" s="15"/>
      <c r="L4322" t="s">
        <v>187</v>
      </c>
    </row>
    <row r="4323" spans="1:12" x14ac:dyDescent="0.35">
      <c r="A4323" t="s">
        <v>161</v>
      </c>
      <c r="B4323" t="s">
        <v>162</v>
      </c>
      <c r="C4323" t="s">
        <v>97</v>
      </c>
      <c r="D4323">
        <v>984</v>
      </c>
      <c r="E4323" t="s">
        <v>101</v>
      </c>
      <c r="F4323" s="26">
        <v>4000.3999999999996</v>
      </c>
      <c r="G4323" t="str">
        <f>VLOOKUP(мпф1[[#This Row],[артикул]],[1]!Таблица213[[code]:[упаковка]],4,FALSE)</f>
        <v>ОХЛ</v>
      </c>
      <c r="H4323" t="str">
        <f>VLOOKUP(мпф1[[#This Row],[артикул]],[1]!Таблица213[[code]:[упаковка]],5,FALSE)</f>
        <v>четвертина</v>
      </c>
      <c r="I4323" s="7">
        <v>676.20535714285711</v>
      </c>
      <c r="J4323" s="15">
        <f>мпф1[[#This Row],[цена]]*мпф1[[#This Row],[объем]]</f>
        <v>2705091.9107142854</v>
      </c>
      <c r="K4323" s="15"/>
      <c r="L4323" t="s">
        <v>187</v>
      </c>
    </row>
    <row r="4324" spans="1:12" x14ac:dyDescent="0.35">
      <c r="A4324" t="s">
        <v>161</v>
      </c>
      <c r="B4324" t="s">
        <v>162</v>
      </c>
      <c r="C4324" t="s">
        <v>97</v>
      </c>
      <c r="D4324">
        <v>1614</v>
      </c>
      <c r="E4324" t="s">
        <v>205</v>
      </c>
      <c r="F4324" s="26">
        <v>192</v>
      </c>
      <c r="G4324" t="str">
        <f>VLOOKUP(мпф1[[#This Row],[артикул]],[1]!Таблица213[[code]:[упаковка]],4,FALSE)</f>
        <v>ОХЛ</v>
      </c>
      <c r="H4324" t="str">
        <f>VLOOKUP(мпф1[[#This Row],[артикул]],[1]!Таблица213[[code]:[упаковка]],5,FALSE)</f>
        <v>бедро</v>
      </c>
      <c r="I4324" s="7">
        <v>777.85714285714278</v>
      </c>
      <c r="J4324" s="15">
        <f>мпф1[[#This Row],[цена]]*мпф1[[#This Row],[объем]]</f>
        <v>149348.57142857142</v>
      </c>
      <c r="K4324" s="15"/>
      <c r="L4324" t="s">
        <v>187</v>
      </c>
    </row>
    <row r="4325" spans="1:12" x14ac:dyDescent="0.35">
      <c r="A4325" t="s">
        <v>161</v>
      </c>
      <c r="B4325" t="s">
        <v>162</v>
      </c>
      <c r="C4325" t="s">
        <v>97</v>
      </c>
      <c r="D4325">
        <v>1615</v>
      </c>
      <c r="E4325" t="s">
        <v>204</v>
      </c>
      <c r="F4325" s="26">
        <v>108</v>
      </c>
      <c r="G4325" t="str">
        <f>VLOOKUP(мпф1[[#This Row],[артикул]],[1]!Таблица213[[code]:[упаковка]],4,FALSE)</f>
        <v>ОХЛ</v>
      </c>
      <c r="H4325" t="str">
        <f>VLOOKUP(мпф1[[#This Row],[артикул]],[1]!Таблица213[[code]:[упаковка]],5,FALSE)</f>
        <v>голень</v>
      </c>
      <c r="I4325" s="7">
        <v>866.24999999999989</v>
      </c>
      <c r="J4325" s="15">
        <f>мпф1[[#This Row],[цена]]*мпф1[[#This Row],[объем]]</f>
        <v>93554.999999999985</v>
      </c>
      <c r="K4325" s="15"/>
      <c r="L4325" t="s">
        <v>187</v>
      </c>
    </row>
    <row r="4326" spans="1:12" x14ac:dyDescent="0.35">
      <c r="A4326" t="s">
        <v>161</v>
      </c>
      <c r="B4326" t="s">
        <v>179</v>
      </c>
      <c r="C4326" t="s">
        <v>97</v>
      </c>
      <c r="D4326">
        <v>978</v>
      </c>
      <c r="E4326" t="s">
        <v>98</v>
      </c>
      <c r="F4326" s="26">
        <v>10150</v>
      </c>
      <c r="G4326" t="str">
        <f>VLOOKUP(мпф1[[#This Row],[артикул]],[1]!Таблица213[[code]:[упаковка]],4,FALSE)</f>
        <v>ОХЛ</v>
      </c>
      <c r="H4326" t="str">
        <f>VLOOKUP(мпф1[[#This Row],[артикул]],[1]!Таблица213[[code]:[упаковка]],5,FALSE)</f>
        <v>тушка</v>
      </c>
      <c r="I4326" s="7">
        <v>715.98214285714278</v>
      </c>
      <c r="J4326" s="15">
        <f>мпф1[[#This Row],[цена]]*мпф1[[#This Row],[объем]]</f>
        <v>7267218.7499999991</v>
      </c>
      <c r="K4326" s="15"/>
      <c r="L4326" t="s">
        <v>187</v>
      </c>
    </row>
    <row r="4327" spans="1:12" x14ac:dyDescent="0.35">
      <c r="A4327" t="s">
        <v>161</v>
      </c>
      <c r="B4327" t="s">
        <v>179</v>
      </c>
      <c r="C4327" t="s">
        <v>97</v>
      </c>
      <c r="D4327">
        <v>981</v>
      </c>
      <c r="E4327" t="s">
        <v>203</v>
      </c>
      <c r="F4327" s="26">
        <v>2574.5949999999998</v>
      </c>
      <c r="G4327" t="str">
        <f>VLOOKUP(мпф1[[#This Row],[артикул]],[1]!Таблица213[[code]:[упаковка]],4,FALSE)</f>
        <v>ОХЛ</v>
      </c>
      <c r="H4327" t="str">
        <f>VLOOKUP(мпф1[[#This Row],[артикул]],[1]!Таблица213[[code]:[упаковка]],5,FALSE)</f>
        <v>крыло</v>
      </c>
      <c r="I4327" s="7">
        <v>866.24999999999989</v>
      </c>
      <c r="J4327" s="15">
        <f>мпф1[[#This Row],[цена]]*мпф1[[#This Row],[объем]]</f>
        <v>2230242.9187499997</v>
      </c>
      <c r="K4327" s="15"/>
      <c r="L4327" t="s">
        <v>187</v>
      </c>
    </row>
    <row r="4328" spans="1:12" x14ac:dyDescent="0.35">
      <c r="A4328" t="s">
        <v>161</v>
      </c>
      <c r="B4328" t="s">
        <v>179</v>
      </c>
      <c r="C4328" t="s">
        <v>97</v>
      </c>
      <c r="D4328">
        <v>982</v>
      </c>
      <c r="E4328" t="s">
        <v>100</v>
      </c>
      <c r="F4328" s="26">
        <v>8425</v>
      </c>
      <c r="G4328" t="str">
        <f>VLOOKUP(мпф1[[#This Row],[артикул]],[1]!Таблица213[[code]:[упаковка]],4,FALSE)</f>
        <v>ОХЛ</v>
      </c>
      <c r="H4328" t="str">
        <f>VLOOKUP(мпф1[[#This Row],[артикул]],[1]!Таблица213[[code]:[упаковка]],5,FALSE)</f>
        <v>филе</v>
      </c>
      <c r="I4328" s="7">
        <v>1051.875</v>
      </c>
      <c r="J4328" s="15">
        <f>мпф1[[#This Row],[цена]]*мпф1[[#This Row],[объем]]</f>
        <v>8862046.875</v>
      </c>
      <c r="K4328" s="15"/>
      <c r="L4328" t="s">
        <v>187</v>
      </c>
    </row>
    <row r="4329" spans="1:12" x14ac:dyDescent="0.35">
      <c r="A4329" t="s">
        <v>161</v>
      </c>
      <c r="B4329" t="s">
        <v>179</v>
      </c>
      <c r="C4329" t="s">
        <v>97</v>
      </c>
      <c r="D4329">
        <v>984</v>
      </c>
      <c r="E4329" t="s">
        <v>101</v>
      </c>
      <c r="F4329" s="26">
        <v>1794.6999999999998</v>
      </c>
      <c r="G4329" t="str">
        <f>VLOOKUP(мпф1[[#This Row],[артикул]],[1]!Таблица213[[code]:[упаковка]],4,FALSE)</f>
        <v>ОХЛ</v>
      </c>
      <c r="H4329" t="str">
        <f>VLOOKUP(мпф1[[#This Row],[артикул]],[1]!Таблица213[[code]:[упаковка]],5,FALSE)</f>
        <v>четвертина</v>
      </c>
      <c r="I4329" s="7">
        <v>676.20535714285711</v>
      </c>
      <c r="J4329" s="15">
        <f>мпф1[[#This Row],[цена]]*мпф1[[#This Row],[объем]]</f>
        <v>1213585.7544642854</v>
      </c>
      <c r="K4329" s="15"/>
      <c r="L4329" t="s">
        <v>187</v>
      </c>
    </row>
    <row r="4330" spans="1:12" x14ac:dyDescent="0.35">
      <c r="A4330" t="s">
        <v>161</v>
      </c>
      <c r="B4330" t="s">
        <v>179</v>
      </c>
      <c r="C4330" t="s">
        <v>97</v>
      </c>
      <c r="D4330">
        <v>1614</v>
      </c>
      <c r="E4330" t="s">
        <v>205</v>
      </c>
      <c r="F4330" s="26">
        <v>5556</v>
      </c>
      <c r="G4330" t="str">
        <f>VLOOKUP(мпф1[[#This Row],[артикул]],[1]!Таблица213[[code]:[упаковка]],4,FALSE)</f>
        <v>ОХЛ</v>
      </c>
      <c r="H4330" t="str">
        <f>VLOOKUP(мпф1[[#This Row],[артикул]],[1]!Таблица213[[code]:[упаковка]],5,FALSE)</f>
        <v>бедро</v>
      </c>
      <c r="I4330" s="7">
        <v>777.85714285714278</v>
      </c>
      <c r="J4330" s="15">
        <f>мпф1[[#This Row],[цена]]*мпф1[[#This Row],[объем]]</f>
        <v>4321774.2857142854</v>
      </c>
      <c r="K4330" s="15"/>
      <c r="L4330" t="s">
        <v>187</v>
      </c>
    </row>
    <row r="4331" spans="1:12" x14ac:dyDescent="0.35">
      <c r="A4331" t="s">
        <v>161</v>
      </c>
      <c r="B4331" t="s">
        <v>179</v>
      </c>
      <c r="C4331" t="s">
        <v>97</v>
      </c>
      <c r="D4331">
        <v>1615</v>
      </c>
      <c r="E4331" t="s">
        <v>204</v>
      </c>
      <c r="F4331" s="26">
        <v>660</v>
      </c>
      <c r="G4331" t="str">
        <f>VLOOKUP(мпф1[[#This Row],[артикул]],[1]!Таблица213[[code]:[упаковка]],4,FALSE)</f>
        <v>ОХЛ</v>
      </c>
      <c r="H4331" t="str">
        <f>VLOOKUP(мпф1[[#This Row],[артикул]],[1]!Таблица213[[code]:[упаковка]],5,FALSE)</f>
        <v>голень</v>
      </c>
      <c r="I4331" s="7">
        <v>866.24999999999989</v>
      </c>
      <c r="J4331" s="15">
        <f>мпф1[[#This Row],[цена]]*мпф1[[#This Row],[объем]]</f>
        <v>571724.99999999988</v>
      </c>
      <c r="K4331" s="15"/>
      <c r="L4331" t="s">
        <v>187</v>
      </c>
    </row>
    <row r="4332" spans="1:12" x14ac:dyDescent="0.35">
      <c r="A4332" t="s">
        <v>161</v>
      </c>
      <c r="B4332" t="s">
        <v>192</v>
      </c>
      <c r="C4332" t="s">
        <v>180</v>
      </c>
      <c r="D4332">
        <v>978</v>
      </c>
      <c r="E4332" t="s">
        <v>98</v>
      </c>
      <c r="F4332" s="26">
        <v>85129.5</v>
      </c>
      <c r="G4332" t="str">
        <f>VLOOKUP(мпф1[[#This Row],[артикул]],[1]!Таблица213[[code]:[упаковка]],4,FALSE)</f>
        <v>ОХЛ</v>
      </c>
      <c r="H4332" t="str">
        <f>VLOOKUP(мпф1[[#This Row],[артикул]],[1]!Таблица213[[code]:[упаковка]],5,FALSE)</f>
        <v>тушка</v>
      </c>
      <c r="I4332" s="7">
        <v>715.98214285714278</v>
      </c>
      <c r="J4332" s="15">
        <f>мпф1[[#This Row],[цена]]*мпф1[[#This Row],[объем]]</f>
        <v>60951201.830357134</v>
      </c>
      <c r="K4332" s="15"/>
      <c r="L4332" t="s">
        <v>187</v>
      </c>
    </row>
    <row r="4333" spans="1:12" x14ac:dyDescent="0.35">
      <c r="A4333" t="s">
        <v>161</v>
      </c>
      <c r="B4333" t="s">
        <v>190</v>
      </c>
      <c r="C4333" t="s">
        <v>180</v>
      </c>
      <c r="D4333">
        <v>978</v>
      </c>
      <c r="E4333" t="s">
        <v>98</v>
      </c>
      <c r="F4333" s="26">
        <v>29000</v>
      </c>
      <c r="G4333" t="str">
        <f>VLOOKUP(мпф1[[#This Row],[артикул]],[1]!Таблица213[[code]:[упаковка]],4,FALSE)</f>
        <v>ОХЛ</v>
      </c>
      <c r="H4333" t="str">
        <f>VLOOKUP(мпф1[[#This Row],[артикул]],[1]!Таблица213[[code]:[упаковка]],5,FALSE)</f>
        <v>тушка</v>
      </c>
      <c r="I4333" s="7">
        <v>715.98214285714278</v>
      </c>
      <c r="J4333" s="15">
        <f>мпф1[[#This Row],[цена]]*мпф1[[#This Row],[объем]]</f>
        <v>20763482.142857142</v>
      </c>
      <c r="K4333" s="15"/>
      <c r="L4333" t="s">
        <v>187</v>
      </c>
    </row>
    <row r="4334" spans="1:12" x14ac:dyDescent="0.35">
      <c r="A4334" t="s">
        <v>161</v>
      </c>
      <c r="B4334" t="s">
        <v>190</v>
      </c>
      <c r="C4334" t="s">
        <v>180</v>
      </c>
      <c r="D4334">
        <v>982</v>
      </c>
      <c r="E4334" t="s">
        <v>100</v>
      </c>
      <c r="F4334" s="26">
        <v>1000</v>
      </c>
      <c r="G4334" t="str">
        <f>VLOOKUP(мпф1[[#This Row],[артикул]],[1]!Таблица213[[code]:[упаковка]],4,FALSE)</f>
        <v>ОХЛ</v>
      </c>
      <c r="H4334" t="str">
        <f>VLOOKUP(мпф1[[#This Row],[артикул]],[1]!Таблица213[[code]:[упаковка]],5,FALSE)</f>
        <v>филе</v>
      </c>
      <c r="I4334" s="7">
        <v>1051.875</v>
      </c>
      <c r="J4334" s="15">
        <f>мпф1[[#This Row],[цена]]*мпф1[[#This Row],[объем]]</f>
        <v>1051875</v>
      </c>
      <c r="K4334" s="15"/>
      <c r="L4334" t="s">
        <v>187</v>
      </c>
    </row>
    <row r="4335" spans="1:12" x14ac:dyDescent="0.35">
      <c r="A4335" t="s">
        <v>161</v>
      </c>
      <c r="B4335" t="s">
        <v>220</v>
      </c>
      <c r="C4335" t="s">
        <v>180</v>
      </c>
      <c r="D4335">
        <v>978</v>
      </c>
      <c r="E4335" t="s">
        <v>98</v>
      </c>
      <c r="F4335" s="26">
        <v>11498.5</v>
      </c>
      <c r="G4335" t="str">
        <f>VLOOKUP(мпф1[[#This Row],[артикул]],[1]!Таблица213[[code]:[упаковка]],4,FALSE)</f>
        <v>ОХЛ</v>
      </c>
      <c r="H4335" t="str">
        <f>VLOOKUP(мпф1[[#This Row],[артикул]],[1]!Таблица213[[code]:[упаковка]],5,FALSE)</f>
        <v>тушка</v>
      </c>
      <c r="I4335" s="7">
        <v>715.98214285714278</v>
      </c>
      <c r="J4335" s="15">
        <f>мпф1[[#This Row],[цена]]*мпф1[[#This Row],[объем]]</f>
        <v>8232720.6696428563</v>
      </c>
      <c r="K4335" s="15"/>
      <c r="L4335" t="s">
        <v>187</v>
      </c>
    </row>
    <row r="4336" spans="1:12" x14ac:dyDescent="0.35">
      <c r="A4336" t="s">
        <v>161</v>
      </c>
      <c r="B4336" t="s">
        <v>220</v>
      </c>
      <c r="C4336" t="s">
        <v>180</v>
      </c>
      <c r="D4336">
        <v>982</v>
      </c>
      <c r="E4336" t="s">
        <v>100</v>
      </c>
      <c r="F4336" s="26">
        <v>600</v>
      </c>
      <c r="G4336" t="str">
        <f>VLOOKUP(мпф1[[#This Row],[артикул]],[1]!Таблица213[[code]:[упаковка]],4,FALSE)</f>
        <v>ОХЛ</v>
      </c>
      <c r="H4336" t="str">
        <f>VLOOKUP(мпф1[[#This Row],[артикул]],[1]!Таблица213[[code]:[упаковка]],5,FALSE)</f>
        <v>филе</v>
      </c>
      <c r="I4336" s="7">
        <v>1051.875</v>
      </c>
      <c r="J4336" s="15">
        <f>мпф1[[#This Row],[цена]]*мпф1[[#This Row],[объем]]</f>
        <v>631125</v>
      </c>
      <c r="K4336" s="15"/>
      <c r="L4336" t="s">
        <v>187</v>
      </c>
    </row>
    <row r="4337" spans="1:12" x14ac:dyDescent="0.35">
      <c r="A4337" t="s">
        <v>161</v>
      </c>
      <c r="B4337" t="s">
        <v>224</v>
      </c>
      <c r="C4337" t="s">
        <v>180</v>
      </c>
      <c r="D4337">
        <v>978</v>
      </c>
      <c r="E4337" t="s">
        <v>98</v>
      </c>
      <c r="F4337" s="26">
        <v>38004.5</v>
      </c>
      <c r="G4337" t="str">
        <f>VLOOKUP(мпф1[[#This Row],[артикул]],[1]!Таблица213[[code]:[упаковка]],4,FALSE)</f>
        <v>ОХЛ</v>
      </c>
      <c r="H4337" t="str">
        <f>VLOOKUP(мпф1[[#This Row],[артикул]],[1]!Таблица213[[code]:[упаковка]],5,FALSE)</f>
        <v>тушка</v>
      </c>
      <c r="I4337" s="7">
        <v>715.98214285714278</v>
      </c>
      <c r="J4337" s="15">
        <f>мпф1[[#This Row],[цена]]*мпф1[[#This Row],[объем]]</f>
        <v>27210543.348214284</v>
      </c>
      <c r="K4337" s="15"/>
      <c r="L4337" t="s">
        <v>187</v>
      </c>
    </row>
    <row r="4338" spans="1:12" x14ac:dyDescent="0.35">
      <c r="A4338" t="s">
        <v>161</v>
      </c>
      <c r="B4338" t="s">
        <v>210</v>
      </c>
      <c r="C4338" t="s">
        <v>210</v>
      </c>
      <c r="D4338">
        <v>982</v>
      </c>
      <c r="E4338" t="s">
        <v>100</v>
      </c>
      <c r="F4338" s="26">
        <v>8000</v>
      </c>
      <c r="G4338" t="str">
        <f>VLOOKUP(мпф1[[#This Row],[артикул]],[1]!Таблица213[[code]:[упаковка]],4,FALSE)</f>
        <v>ОХЛ</v>
      </c>
      <c r="H4338" t="str">
        <f>VLOOKUP(мпф1[[#This Row],[артикул]],[1]!Таблица213[[code]:[упаковка]],5,FALSE)</f>
        <v>филе</v>
      </c>
      <c r="I4338" s="7">
        <v>1051.875</v>
      </c>
      <c r="J4338" s="15">
        <f>мпф1[[#This Row],[цена]]*мпф1[[#This Row],[объем]]</f>
        <v>8415000</v>
      </c>
      <c r="K4338" s="15"/>
      <c r="L4338" t="s">
        <v>187</v>
      </c>
    </row>
    <row r="4339" spans="1:12" x14ac:dyDescent="0.35">
      <c r="A4339" t="s">
        <v>161</v>
      </c>
      <c r="B4339" t="s">
        <v>210</v>
      </c>
      <c r="C4339" t="s">
        <v>210</v>
      </c>
      <c r="D4339">
        <v>984</v>
      </c>
      <c r="E4339" t="s">
        <v>101</v>
      </c>
      <c r="F4339" s="26">
        <v>6000.5999999999995</v>
      </c>
      <c r="G4339" t="str">
        <f>VLOOKUP(мпф1[[#This Row],[артикул]],[1]!Таблица213[[code]:[упаковка]],4,FALSE)</f>
        <v>ОХЛ</v>
      </c>
      <c r="H4339" t="str">
        <f>VLOOKUP(мпф1[[#This Row],[артикул]],[1]!Таблица213[[code]:[упаковка]],5,FALSE)</f>
        <v>четвертина</v>
      </c>
      <c r="I4339" s="7">
        <v>676.20535714285711</v>
      </c>
      <c r="J4339" s="15">
        <f>мпф1[[#This Row],[цена]]*мпф1[[#This Row],[объем]]</f>
        <v>4057637.8660714282</v>
      </c>
      <c r="K4339" s="15"/>
      <c r="L4339" t="s">
        <v>187</v>
      </c>
    </row>
    <row r="4340" spans="1:12" x14ac:dyDescent="0.35">
      <c r="A4340" t="s">
        <v>161</v>
      </c>
      <c r="B4340" t="s">
        <v>190</v>
      </c>
      <c r="C4340" t="s">
        <v>25</v>
      </c>
      <c r="D4340">
        <v>29</v>
      </c>
      <c r="E4340" t="s">
        <v>79</v>
      </c>
      <c r="F4340" s="26">
        <v>684.40000000000009</v>
      </c>
      <c r="G4340" t="str">
        <f>VLOOKUP(мпф1[[#This Row],[артикул]],[1]!Таблица213[[code]:[упаковка]],4,FALSE)</f>
        <v>ОХЛ</v>
      </c>
      <c r="H4340" t="str">
        <f>VLOOKUP(мпф1[[#This Row],[артикул]],[1]!Таблица213[[code]:[упаковка]],5,FALSE)</f>
        <v>табак</v>
      </c>
      <c r="I4340" s="7">
        <v>747.80357142857133</v>
      </c>
      <c r="J4340" s="15">
        <f>мпф1[[#This Row],[цена]]*мпф1[[#This Row],[объем]]</f>
        <v>511796.76428571431</v>
      </c>
      <c r="K4340" s="15"/>
      <c r="L4340" t="s">
        <v>187</v>
      </c>
    </row>
    <row r="4341" spans="1:12" x14ac:dyDescent="0.35">
      <c r="A4341" t="s">
        <v>161</v>
      </c>
      <c r="B4341" t="s">
        <v>190</v>
      </c>
      <c r="C4341" t="s">
        <v>25</v>
      </c>
      <c r="D4341">
        <v>30</v>
      </c>
      <c r="E4341" t="s">
        <v>80</v>
      </c>
      <c r="F4341" s="26">
        <v>1368.8000000000002</v>
      </c>
      <c r="G4341" t="str">
        <f>VLOOKUP(мпф1[[#This Row],[артикул]],[1]!Таблица213[[code]:[упаковка]],4,FALSE)</f>
        <v>ОХЛ</v>
      </c>
      <c r="H4341" t="str">
        <f>VLOOKUP(мпф1[[#This Row],[артикул]],[1]!Таблица213[[code]:[упаковка]],5,FALSE)</f>
        <v>рагу</v>
      </c>
      <c r="I4341" s="7">
        <v>739.28249999999991</v>
      </c>
      <c r="J4341" s="15">
        <f>мпф1[[#This Row],[цена]]*мпф1[[#This Row],[объем]]</f>
        <v>1011929.8860000001</v>
      </c>
      <c r="K4341" s="15"/>
      <c r="L4341" t="s">
        <v>187</v>
      </c>
    </row>
    <row r="4342" spans="1:12" x14ac:dyDescent="0.35">
      <c r="A4342" t="s">
        <v>161</v>
      </c>
      <c r="B4342" t="s">
        <v>190</v>
      </c>
      <c r="C4342" t="s">
        <v>25</v>
      </c>
      <c r="D4342">
        <v>204</v>
      </c>
      <c r="E4342" t="s">
        <v>84</v>
      </c>
      <c r="F4342" s="26">
        <v>2059.5855855855857</v>
      </c>
      <c r="G4342" t="str">
        <f>VLOOKUP(мпф1[[#This Row],[артикул]],[1]!Таблица213[[code]:[упаковка]],4,FALSE)</f>
        <v>ОХЛ</v>
      </c>
      <c r="H4342" t="str">
        <f>VLOOKUP(мпф1[[#This Row],[артикул]],[1]!Таблица213[[code]:[упаковка]],5,FALSE)</f>
        <v>крыло</v>
      </c>
      <c r="I4342" s="7">
        <v>884.0434821428571</v>
      </c>
      <c r="J4342" s="15">
        <f>мпф1[[#This Row],[цена]]*мпф1[[#This Row],[объем]]</f>
        <v>1820763.2128523167</v>
      </c>
      <c r="K4342" s="15"/>
      <c r="L4342" t="s">
        <v>187</v>
      </c>
    </row>
    <row r="4343" spans="1:12" x14ac:dyDescent="0.35">
      <c r="A4343" t="s">
        <v>161</v>
      </c>
      <c r="B4343" t="s">
        <v>190</v>
      </c>
      <c r="C4343" t="s">
        <v>25</v>
      </c>
      <c r="D4343">
        <v>205</v>
      </c>
      <c r="E4343" t="s">
        <v>88</v>
      </c>
      <c r="F4343" s="26">
        <v>406.3291139240506</v>
      </c>
      <c r="G4343" t="str">
        <f>VLOOKUP(мпф1[[#This Row],[артикул]],[1]!Таблица213[[code]:[упаковка]],4,FALSE)</f>
        <v>ОХЛ</v>
      </c>
      <c r="H4343" t="str">
        <f>VLOOKUP(мпф1[[#This Row],[артикул]],[1]!Таблица213[[code]:[упаковка]],5,FALSE)</f>
        <v>рагу</v>
      </c>
      <c r="I4343" s="7">
        <v>635.49160714285711</v>
      </c>
      <c r="J4343" s="15">
        <f>мпф1[[#This Row],[цена]]*мпф1[[#This Row],[объем]]</f>
        <v>258218.74163652799</v>
      </c>
      <c r="K4343" s="15"/>
      <c r="L4343" t="s">
        <v>187</v>
      </c>
    </row>
    <row r="4344" spans="1:12" x14ac:dyDescent="0.35">
      <c r="A4344" t="s">
        <v>161</v>
      </c>
      <c r="B4344" t="s">
        <v>190</v>
      </c>
      <c r="C4344" t="s">
        <v>25</v>
      </c>
      <c r="D4344">
        <v>701</v>
      </c>
      <c r="E4344" t="s">
        <v>26</v>
      </c>
      <c r="F4344" s="26">
        <v>342</v>
      </c>
      <c r="G4344" t="str">
        <f>VLOOKUP(мпф1[[#This Row],[артикул]],[1]!Таблица213[[code]:[упаковка]],4,FALSE)</f>
        <v>ОХЛ</v>
      </c>
      <c r="H4344" t="str">
        <f>VLOOKUP(мпф1[[#This Row],[артикул]],[1]!Таблица213[[code]:[упаковка]],5,FALSE)</f>
        <v>тушка</v>
      </c>
      <c r="I4344" s="7">
        <v>827.59580357142841</v>
      </c>
      <c r="J4344" s="15">
        <f>мпф1[[#This Row],[цена]]*мпф1[[#This Row],[объем]]</f>
        <v>283037.76482142851</v>
      </c>
      <c r="K4344" s="15"/>
      <c r="L4344" t="s">
        <v>187</v>
      </c>
    </row>
    <row r="4345" spans="1:12" x14ac:dyDescent="0.35">
      <c r="A4345" t="s">
        <v>161</v>
      </c>
      <c r="B4345" t="s">
        <v>190</v>
      </c>
      <c r="C4345" t="s">
        <v>25</v>
      </c>
      <c r="D4345">
        <v>702</v>
      </c>
      <c r="E4345" t="s">
        <v>72</v>
      </c>
      <c r="F4345" s="26">
        <v>553.70000000000005</v>
      </c>
      <c r="G4345" t="str">
        <f>VLOOKUP(мпф1[[#This Row],[артикул]],[1]!Таблица213[[code]:[упаковка]],4,FALSE)</f>
        <v>ОХЛ</v>
      </c>
      <c r="H4345" t="str">
        <f>VLOOKUP(мпф1[[#This Row],[артикул]],[1]!Таблица213[[code]:[упаковка]],5,FALSE)</f>
        <v>тушка</v>
      </c>
      <c r="I4345" s="7">
        <v>811.20776785714281</v>
      </c>
      <c r="J4345" s="15">
        <f>мпф1[[#This Row],[цена]]*мпф1[[#This Row],[объем]]</f>
        <v>449165.74106249999</v>
      </c>
      <c r="K4345" s="15"/>
      <c r="L4345" t="s">
        <v>187</v>
      </c>
    </row>
    <row r="4346" spans="1:12" x14ac:dyDescent="0.35">
      <c r="A4346" t="s">
        <v>161</v>
      </c>
      <c r="B4346" t="s">
        <v>190</v>
      </c>
      <c r="C4346" t="s">
        <v>25</v>
      </c>
      <c r="D4346">
        <v>710</v>
      </c>
      <c r="E4346" t="s">
        <v>28</v>
      </c>
      <c r="F4346" s="26">
        <v>601.42500000000007</v>
      </c>
      <c r="G4346" t="str">
        <f>VLOOKUP(мпф1[[#This Row],[артикул]],[1]!Таблица213[[code]:[упаковка]],4,FALSE)</f>
        <v>ОХЛ</v>
      </c>
      <c r="H4346" t="str">
        <f>VLOOKUP(мпф1[[#This Row],[артикул]],[1]!Таблица213[[code]:[упаковка]],5,FALSE)</f>
        <v>бедро</v>
      </c>
      <c r="I4346" s="7">
        <v>884.0434821428571</v>
      </c>
      <c r="J4346" s="15">
        <f>мпф1[[#This Row],[цена]]*мпф1[[#This Row],[объем]]</f>
        <v>531685.85124776792</v>
      </c>
      <c r="K4346" s="15"/>
      <c r="L4346" t="s">
        <v>187</v>
      </c>
    </row>
    <row r="4347" spans="1:12" x14ac:dyDescent="0.35">
      <c r="A4347" t="s">
        <v>161</v>
      </c>
      <c r="B4347" t="s">
        <v>190</v>
      </c>
      <c r="C4347" t="s">
        <v>25</v>
      </c>
      <c r="D4347">
        <v>711</v>
      </c>
      <c r="E4347" t="s">
        <v>73</v>
      </c>
      <c r="F4347" s="26">
        <v>3361.56</v>
      </c>
      <c r="G4347" t="str">
        <f>VLOOKUP(мпф1[[#This Row],[артикул]],[1]!Таблица213[[code]:[упаковка]],4,FALSE)</f>
        <v>ОХЛ</v>
      </c>
      <c r="H4347" t="str">
        <f>VLOOKUP(мпф1[[#This Row],[артикул]],[1]!Таблица213[[code]:[упаковка]],5,FALSE)</f>
        <v>бедро</v>
      </c>
      <c r="I4347" s="7">
        <v>867.65544642857139</v>
      </c>
      <c r="J4347" s="15">
        <f>мпф1[[#This Row],[цена]]*мпф1[[#This Row],[объем]]</f>
        <v>2916675.8424964286</v>
      </c>
      <c r="K4347" s="15"/>
      <c r="L4347" t="s">
        <v>187</v>
      </c>
    </row>
    <row r="4348" spans="1:12" x14ac:dyDescent="0.35">
      <c r="A4348" t="s">
        <v>161</v>
      </c>
      <c r="B4348" t="s">
        <v>190</v>
      </c>
      <c r="C4348" t="s">
        <v>25</v>
      </c>
      <c r="D4348">
        <v>712</v>
      </c>
      <c r="E4348" t="s">
        <v>30</v>
      </c>
      <c r="F4348" s="26">
        <v>540.702</v>
      </c>
      <c r="G4348" t="str">
        <f>VLOOKUP(мпф1[[#This Row],[артикул]],[1]!Таблица213[[code]:[упаковка]],4,FALSE)</f>
        <v>ОХЛ</v>
      </c>
      <c r="H4348" t="str">
        <f>VLOOKUP(мпф1[[#This Row],[артикул]],[1]!Таблица213[[code]:[упаковка]],5,FALSE)</f>
        <v>голень</v>
      </c>
      <c r="I4348" s="7">
        <v>915.90910714285712</v>
      </c>
      <c r="J4348" s="15">
        <f>мпф1[[#This Row],[цена]]*мпф1[[#This Row],[объем]]</f>
        <v>495233.88605035713</v>
      </c>
      <c r="K4348" s="15"/>
      <c r="L4348" t="s">
        <v>187</v>
      </c>
    </row>
    <row r="4349" spans="1:12" x14ac:dyDescent="0.35">
      <c r="A4349" t="s">
        <v>161</v>
      </c>
      <c r="B4349" t="s">
        <v>190</v>
      </c>
      <c r="C4349" t="s">
        <v>25</v>
      </c>
      <c r="D4349">
        <v>713</v>
      </c>
      <c r="E4349" t="s">
        <v>74</v>
      </c>
      <c r="F4349" s="26">
        <v>1492.7</v>
      </c>
      <c r="G4349" t="str">
        <f>VLOOKUP(мпф1[[#This Row],[артикул]],[1]!Таблица213[[code]:[упаковка]],4,FALSE)</f>
        <v>ОХЛ</v>
      </c>
      <c r="H4349" t="str">
        <f>VLOOKUP(мпф1[[#This Row],[артикул]],[1]!Таблица213[[code]:[упаковка]],5,FALSE)</f>
        <v>голень</v>
      </c>
      <c r="I4349" s="7">
        <v>899.88524999999993</v>
      </c>
      <c r="J4349" s="15">
        <f>мпф1[[#This Row],[цена]]*мпф1[[#This Row],[объем]]</f>
        <v>1343258.7126749998</v>
      </c>
      <c r="K4349" s="15"/>
      <c r="L4349" t="s">
        <v>187</v>
      </c>
    </row>
    <row r="4350" spans="1:12" x14ac:dyDescent="0.35">
      <c r="A4350" t="s">
        <v>161</v>
      </c>
      <c r="B4350" t="s">
        <v>190</v>
      </c>
      <c r="C4350" t="s">
        <v>25</v>
      </c>
      <c r="D4350">
        <v>714</v>
      </c>
      <c r="E4350" t="s">
        <v>32</v>
      </c>
      <c r="F4350" s="26">
        <v>543.72699999999998</v>
      </c>
      <c r="G4350" t="str">
        <f>VLOOKUP(мпф1[[#This Row],[артикул]],[1]!Таблица213[[code]:[упаковка]],4,FALSE)</f>
        <v>ОХЛ</v>
      </c>
      <c r="H4350" t="str">
        <f>VLOOKUP(мпф1[[#This Row],[артикул]],[1]!Таблица213[[code]:[упаковка]],5,FALSE)</f>
        <v>крыло</v>
      </c>
      <c r="I4350" s="7">
        <v>915.90910714285712</v>
      </c>
      <c r="J4350" s="15">
        <f>мпф1[[#This Row],[цена]]*мпф1[[#This Row],[объем]]</f>
        <v>498004.51109946426</v>
      </c>
      <c r="K4350" s="15"/>
      <c r="L4350" t="s">
        <v>187</v>
      </c>
    </row>
    <row r="4351" spans="1:12" x14ac:dyDescent="0.35">
      <c r="A4351" t="s">
        <v>161</v>
      </c>
      <c r="B4351" t="s">
        <v>190</v>
      </c>
      <c r="C4351" t="s">
        <v>25</v>
      </c>
      <c r="D4351">
        <v>715</v>
      </c>
      <c r="E4351" t="s">
        <v>75</v>
      </c>
      <c r="F4351" s="26">
        <v>1586.4</v>
      </c>
      <c r="G4351" t="str">
        <f>VLOOKUP(мпф1[[#This Row],[артикул]],[1]!Таблица213[[code]:[упаковка]],4,FALSE)</f>
        <v>ОХЛ</v>
      </c>
      <c r="H4351" t="str">
        <f>VLOOKUP(мпф1[[#This Row],[артикул]],[1]!Таблица213[[code]:[упаковка]],5,FALSE)</f>
        <v>крыло</v>
      </c>
      <c r="I4351" s="7">
        <v>899.88524999999993</v>
      </c>
      <c r="J4351" s="15">
        <f>мпф1[[#This Row],[цена]]*мпф1[[#This Row],[объем]]</f>
        <v>1427577.9605999999</v>
      </c>
      <c r="K4351" s="15"/>
      <c r="L4351" t="s">
        <v>187</v>
      </c>
    </row>
    <row r="4352" spans="1:12" x14ac:dyDescent="0.35">
      <c r="A4352" t="s">
        <v>161</v>
      </c>
      <c r="B4352" t="s">
        <v>190</v>
      </c>
      <c r="C4352" t="s">
        <v>25</v>
      </c>
      <c r="D4352">
        <v>716</v>
      </c>
      <c r="E4352" t="s">
        <v>34</v>
      </c>
      <c r="F4352" s="26">
        <v>26.099999999999998</v>
      </c>
      <c r="G4352" t="str">
        <f>VLOOKUP(мпф1[[#This Row],[артикул]],[1]!Таблица213[[code]:[упаковка]],4,FALSE)</f>
        <v>ОХЛ</v>
      </c>
      <c r="H4352" t="str">
        <f>VLOOKUP(мпф1[[#This Row],[артикул]],[1]!Таблица213[[code]:[упаковка]],5,FALSE)</f>
        <v>четвертина</v>
      </c>
      <c r="I4352" s="7">
        <v>835.5847500000001</v>
      </c>
      <c r="J4352" s="15">
        <f>мпф1[[#This Row],[цена]]*мпф1[[#This Row],[объем]]</f>
        <v>21808.761975000001</v>
      </c>
      <c r="K4352" s="15"/>
      <c r="L4352" t="s">
        <v>187</v>
      </c>
    </row>
    <row r="4353" spans="1:12" x14ac:dyDescent="0.35">
      <c r="A4353" t="s">
        <v>161</v>
      </c>
      <c r="B4353" t="s">
        <v>190</v>
      </c>
      <c r="C4353" t="s">
        <v>25</v>
      </c>
      <c r="D4353">
        <v>717</v>
      </c>
      <c r="E4353" t="s">
        <v>76</v>
      </c>
      <c r="F4353" s="26">
        <v>970.19999999999993</v>
      </c>
      <c r="G4353" t="str">
        <f>VLOOKUP(мпф1[[#This Row],[артикул]],[1]!Таблица213[[code]:[упаковка]],4,FALSE)</f>
        <v>ОХЛ</v>
      </c>
      <c r="H4353" t="str">
        <f>VLOOKUP(мпф1[[#This Row],[артикул]],[1]!Таблица213[[code]:[упаковка]],5,FALSE)</f>
        <v>четвертина</v>
      </c>
      <c r="I4353" s="7">
        <v>819.40178571428567</v>
      </c>
      <c r="J4353" s="15">
        <f>мпф1[[#This Row],[цена]]*мпф1[[#This Row],[объем]]</f>
        <v>794983.61249999993</v>
      </c>
      <c r="K4353" s="15"/>
      <c r="L4353" t="s">
        <v>187</v>
      </c>
    </row>
    <row r="4354" spans="1:12" x14ac:dyDescent="0.35">
      <c r="A4354" t="s">
        <v>161</v>
      </c>
      <c r="B4354" t="s">
        <v>190</v>
      </c>
      <c r="C4354" t="s">
        <v>25</v>
      </c>
      <c r="D4354">
        <v>718</v>
      </c>
      <c r="E4354" t="s">
        <v>36</v>
      </c>
      <c r="F4354" s="26">
        <v>573.46</v>
      </c>
      <c r="G4354" t="str">
        <f>VLOOKUP(мпф1[[#This Row],[артикул]],[1]!Таблица213[[code]:[упаковка]],4,FALSE)</f>
        <v>ОХЛ</v>
      </c>
      <c r="H4354" t="str">
        <f>VLOOKUP(мпф1[[#This Row],[артикул]],[1]!Таблица213[[code]:[упаковка]],5,FALSE)</f>
        <v>филе</v>
      </c>
      <c r="I4354" s="7">
        <v>1157.1774107142855</v>
      </c>
      <c r="J4354" s="15">
        <f>мпф1[[#This Row],[цена]]*мпф1[[#This Row],[объем]]</f>
        <v>663594.95794821426</v>
      </c>
      <c r="K4354" s="15"/>
      <c r="L4354" t="s">
        <v>187</v>
      </c>
    </row>
    <row r="4355" spans="1:12" x14ac:dyDescent="0.35">
      <c r="A4355" t="s">
        <v>161</v>
      </c>
      <c r="B4355" t="s">
        <v>190</v>
      </c>
      <c r="C4355" t="s">
        <v>25</v>
      </c>
      <c r="D4355">
        <v>719</v>
      </c>
      <c r="E4355" t="s">
        <v>77</v>
      </c>
      <c r="F4355" s="26">
        <v>3186</v>
      </c>
      <c r="G4355" t="str">
        <f>VLOOKUP(мпф1[[#This Row],[артикул]],[1]!Таблица213[[code]:[упаковка]],4,FALSE)</f>
        <v>ОХЛ</v>
      </c>
      <c r="H4355" t="str">
        <f>VLOOKUP(мпф1[[#This Row],[артикул]],[1]!Таблица213[[code]:[упаковка]],5,FALSE)</f>
        <v>филе</v>
      </c>
      <c r="I4355" s="7">
        <v>1140.7893750000001</v>
      </c>
      <c r="J4355" s="15">
        <f>мпф1[[#This Row],[цена]]*мпф1[[#This Row],[объем]]</f>
        <v>3634554.94875</v>
      </c>
      <c r="K4355" s="15"/>
      <c r="L4355" t="s">
        <v>187</v>
      </c>
    </row>
    <row r="4356" spans="1:12" x14ac:dyDescent="0.35">
      <c r="A4356" t="s">
        <v>161</v>
      </c>
      <c r="B4356" t="s">
        <v>190</v>
      </c>
      <c r="C4356" t="s">
        <v>25</v>
      </c>
      <c r="D4356">
        <v>725</v>
      </c>
      <c r="E4356" t="s">
        <v>78</v>
      </c>
      <c r="F4356" s="26">
        <v>853.58699999999999</v>
      </c>
      <c r="G4356" t="str">
        <f>VLOOKUP(мпф1[[#This Row],[артикул]],[1]!Таблица213[[code]:[упаковка]],4,FALSE)</f>
        <v>ОХЛ</v>
      </c>
      <c r="H4356" t="str">
        <f>VLOOKUP(мпф1[[#This Row],[артикул]],[1]!Таблица213[[code]:[упаковка]],5,FALSE)</f>
        <v>грудка</v>
      </c>
      <c r="I4356" s="7">
        <v>884.0434821428571</v>
      </c>
      <c r="J4356" s="15">
        <f>мпф1[[#This Row],[цена]]*мпф1[[#This Row],[объем]]</f>
        <v>754608.02379187499</v>
      </c>
      <c r="K4356" s="15"/>
      <c r="L4356" t="s">
        <v>187</v>
      </c>
    </row>
    <row r="4357" spans="1:12" x14ac:dyDescent="0.35">
      <c r="A4357" t="s">
        <v>161</v>
      </c>
      <c r="B4357" t="s">
        <v>190</v>
      </c>
      <c r="C4357" t="s">
        <v>25</v>
      </c>
      <c r="D4357">
        <v>727</v>
      </c>
      <c r="E4357" t="s">
        <v>38</v>
      </c>
      <c r="F4357" s="26">
        <v>260.56799999999998</v>
      </c>
      <c r="G4357" t="str">
        <f>VLOOKUP(мпф1[[#This Row],[артикул]],[1]!Таблица213[[code]:[упаковка]],4,FALSE)</f>
        <v>ОХЛ</v>
      </c>
      <c r="H4357" t="str">
        <f>VLOOKUP(мпф1[[#This Row],[артикул]],[1]!Таблица213[[code]:[упаковка]],5,FALSE)</f>
        <v>грудка</v>
      </c>
      <c r="I4357" s="7">
        <v>899.79420535714269</v>
      </c>
      <c r="J4357" s="15">
        <f>мпф1[[#This Row],[цена]]*мпф1[[#This Row],[объем]]</f>
        <v>234457.57650149995</v>
      </c>
      <c r="K4357" s="15"/>
      <c r="L4357" t="s">
        <v>187</v>
      </c>
    </row>
    <row r="4358" spans="1:12" x14ac:dyDescent="0.35">
      <c r="A4358" t="s">
        <v>161</v>
      </c>
      <c r="B4358" t="s">
        <v>190</v>
      </c>
      <c r="C4358" t="s">
        <v>25</v>
      </c>
      <c r="D4358">
        <v>730</v>
      </c>
      <c r="E4358" t="s">
        <v>45</v>
      </c>
      <c r="F4358" s="26">
        <v>199.20000000000002</v>
      </c>
      <c r="G4358" t="str">
        <f>VLOOKUP(мпф1[[#This Row],[артикул]],[1]!Таблица213[[code]:[упаковка]],4,FALSE)</f>
        <v>ОХЛ</v>
      </c>
      <c r="H4358" t="str">
        <f>VLOOKUP(мпф1[[#This Row],[артикул]],[1]!Таблица213[[code]:[упаковка]],5,FALSE)</f>
        <v>желудки</v>
      </c>
      <c r="I4358" s="7">
        <v>570.84991071428567</v>
      </c>
      <c r="J4358" s="15">
        <f>мпф1[[#This Row],[цена]]*мпф1[[#This Row],[объем]]</f>
        <v>113713.30221428571</v>
      </c>
      <c r="K4358" s="15"/>
      <c r="L4358" t="s">
        <v>187</v>
      </c>
    </row>
    <row r="4359" spans="1:12" x14ac:dyDescent="0.35">
      <c r="A4359" t="s">
        <v>161</v>
      </c>
      <c r="B4359" t="s">
        <v>190</v>
      </c>
      <c r="C4359" t="s">
        <v>25</v>
      </c>
      <c r="D4359">
        <v>731</v>
      </c>
      <c r="E4359" t="s">
        <v>81</v>
      </c>
      <c r="F4359" s="26">
        <v>1103.9163205874904</v>
      </c>
      <c r="G4359" t="str">
        <f>VLOOKUP(мпф1[[#This Row],[артикул]],[1]!Таблица213[[code]:[упаковка]],4,FALSE)</f>
        <v>ОХЛ</v>
      </c>
      <c r="H4359" t="str">
        <f>VLOOKUP(мпф1[[#This Row],[артикул]],[1]!Таблица213[[code]:[упаковка]],5,FALSE)</f>
        <v>желудки</v>
      </c>
      <c r="I4359" s="7">
        <v>554.21605446428566</v>
      </c>
      <c r="J4359" s="15">
        <f>мпф1[[#This Row],[цена]]*мпф1[[#This Row],[объем]]</f>
        <v>611808.14765473048</v>
      </c>
      <c r="K4359" s="15"/>
      <c r="L4359" t="s">
        <v>187</v>
      </c>
    </row>
    <row r="4360" spans="1:12" x14ac:dyDescent="0.35">
      <c r="A4360" t="s">
        <v>161</v>
      </c>
      <c r="B4360" t="s">
        <v>190</v>
      </c>
      <c r="C4360" t="s">
        <v>25</v>
      </c>
      <c r="D4360">
        <v>732</v>
      </c>
      <c r="E4360" t="s">
        <v>47</v>
      </c>
      <c r="F4360" s="26">
        <v>312</v>
      </c>
      <c r="G4360" t="str">
        <f>VLOOKUP(мпф1[[#This Row],[артикул]],[1]!Таблица213[[code]:[упаковка]],4,FALSE)</f>
        <v>ОХЛ</v>
      </c>
      <c r="H4360" t="str">
        <f>VLOOKUP(мпф1[[#This Row],[артикул]],[1]!Таблица213[[code]:[упаковка]],5,FALSE)</f>
        <v>печень</v>
      </c>
      <c r="I4360" s="7">
        <v>538.07383928571426</v>
      </c>
      <c r="J4360" s="15">
        <f>мпф1[[#This Row],[цена]]*мпф1[[#This Row],[объем]]</f>
        <v>167879.03785714286</v>
      </c>
      <c r="K4360" s="15"/>
      <c r="L4360" t="s">
        <v>187</v>
      </c>
    </row>
    <row r="4361" spans="1:12" x14ac:dyDescent="0.35">
      <c r="A4361" t="s">
        <v>161</v>
      </c>
      <c r="B4361" t="s">
        <v>190</v>
      </c>
      <c r="C4361" t="s">
        <v>25</v>
      </c>
      <c r="D4361">
        <v>733</v>
      </c>
      <c r="E4361" t="s">
        <v>82</v>
      </c>
      <c r="F4361" s="26">
        <v>1045.8</v>
      </c>
      <c r="G4361" t="str">
        <f>VLOOKUP(мпф1[[#This Row],[артикул]],[1]!Таблица213[[code]:[упаковка]],4,FALSE)</f>
        <v>ОХЛ</v>
      </c>
      <c r="H4361" t="str">
        <f>VLOOKUP(мпф1[[#This Row],[артикул]],[1]!Таблица213[[code]:[упаковка]],5,FALSE)</f>
        <v>печень</v>
      </c>
      <c r="I4361" s="7">
        <v>522.04998214285706</v>
      </c>
      <c r="J4361" s="15">
        <f>мпф1[[#This Row],[цена]]*мпф1[[#This Row],[объем]]</f>
        <v>545959.87132499984</v>
      </c>
      <c r="K4361" s="15"/>
      <c r="L4361" t="s">
        <v>187</v>
      </c>
    </row>
    <row r="4362" spans="1:12" x14ac:dyDescent="0.35">
      <c r="A4362" t="s">
        <v>161</v>
      </c>
      <c r="B4362" t="s">
        <v>190</v>
      </c>
      <c r="C4362" t="s">
        <v>25</v>
      </c>
      <c r="D4362">
        <v>734</v>
      </c>
      <c r="E4362" t="s">
        <v>49</v>
      </c>
      <c r="F4362" s="26">
        <v>170.583</v>
      </c>
      <c r="G4362" t="str">
        <f>VLOOKUP(мпф1[[#This Row],[артикул]],[1]!Таблица213[[code]:[упаковка]],4,FALSE)</f>
        <v>ОХЛ</v>
      </c>
      <c r="H4362" t="str">
        <f>VLOOKUP(мпф1[[#This Row],[артикул]],[1]!Таблица213[[code]:[упаковка]],5,FALSE)</f>
        <v>сердце</v>
      </c>
      <c r="I4362" s="7">
        <v>915.90910714285712</v>
      </c>
      <c r="J4362" s="15">
        <f>мпф1[[#This Row],[цена]]*мпф1[[#This Row],[объем]]</f>
        <v>156238.52322375</v>
      </c>
      <c r="K4362" s="15"/>
      <c r="L4362" t="s">
        <v>187</v>
      </c>
    </row>
    <row r="4363" spans="1:12" x14ac:dyDescent="0.35">
      <c r="A4363" t="s">
        <v>161</v>
      </c>
      <c r="B4363" t="s">
        <v>190</v>
      </c>
      <c r="C4363" t="s">
        <v>25</v>
      </c>
      <c r="D4363">
        <v>735</v>
      </c>
      <c r="E4363" t="s">
        <v>83</v>
      </c>
      <c r="F4363" s="26">
        <v>483.6</v>
      </c>
      <c r="G4363" t="str">
        <f>VLOOKUP(мпф1[[#This Row],[артикул]],[1]!Таблица213[[code]:[упаковка]],4,FALSE)</f>
        <v>ОХЛ</v>
      </c>
      <c r="H4363" t="str">
        <f>VLOOKUP(мпф1[[#This Row],[артикул]],[1]!Таблица213[[code]:[упаковка]],5,FALSE)</f>
        <v>сердце</v>
      </c>
      <c r="I4363" s="7">
        <v>899.88524999999993</v>
      </c>
      <c r="J4363" s="15">
        <f>мпф1[[#This Row],[цена]]*мпф1[[#This Row],[объем]]</f>
        <v>435184.50689999998</v>
      </c>
      <c r="K4363" s="15"/>
      <c r="L4363" t="s">
        <v>187</v>
      </c>
    </row>
    <row r="4364" spans="1:12" x14ac:dyDescent="0.35">
      <c r="A4364" t="s">
        <v>161</v>
      </c>
      <c r="B4364" t="s">
        <v>190</v>
      </c>
      <c r="C4364" t="s">
        <v>25</v>
      </c>
      <c r="D4364">
        <v>744</v>
      </c>
      <c r="E4364" t="s">
        <v>92</v>
      </c>
      <c r="F4364" s="26">
        <v>2205</v>
      </c>
      <c r="G4364" t="str">
        <f>VLOOKUP(мпф1[[#This Row],[артикул]],[1]!Таблица213[[code]:[упаковка]],4,FALSE)</f>
        <v>ОХЛ</v>
      </c>
      <c r="H4364" t="str">
        <f>VLOOKUP(мпф1[[#This Row],[артикул]],[1]!Таблица213[[code]:[упаковка]],5,FALSE)</f>
        <v>шея</v>
      </c>
      <c r="I4364" s="7">
        <v>297.71598214285711</v>
      </c>
      <c r="J4364" s="15">
        <f>мпф1[[#This Row],[цена]]*мпф1[[#This Row],[объем]]</f>
        <v>656463.74062499998</v>
      </c>
      <c r="K4364" s="15"/>
      <c r="L4364" t="s">
        <v>187</v>
      </c>
    </row>
    <row r="4365" spans="1:12" x14ac:dyDescent="0.35">
      <c r="A4365" t="s">
        <v>161</v>
      </c>
      <c r="B4365" t="s">
        <v>190</v>
      </c>
      <c r="C4365" t="s">
        <v>25</v>
      </c>
      <c r="D4365">
        <v>781</v>
      </c>
      <c r="E4365" t="s">
        <v>221</v>
      </c>
      <c r="F4365" s="26">
        <v>385.70000000000005</v>
      </c>
      <c r="G4365" t="str">
        <f>VLOOKUP(мпф1[[#This Row],[артикул]],[1]!Таблица213[[code]:[упаковка]],4,FALSE)</f>
        <v>ОХЛ</v>
      </c>
      <c r="H4365" t="str">
        <f>VLOOKUP(мпф1[[#This Row],[артикул]],[1]!Таблица213[[code]:[упаковка]],5,FALSE)</f>
        <v>спинка</v>
      </c>
      <c r="I4365" s="7">
        <v>386.02928571428566</v>
      </c>
      <c r="J4365" s="15">
        <f>мпф1[[#This Row],[цена]]*мпф1[[#This Row],[объем]]</f>
        <v>148891.49549999999</v>
      </c>
      <c r="K4365" s="15"/>
      <c r="L4365" t="s">
        <v>187</v>
      </c>
    </row>
    <row r="4366" spans="1:12" x14ac:dyDescent="0.35">
      <c r="A4366" t="s">
        <v>161</v>
      </c>
      <c r="B4366" t="s">
        <v>190</v>
      </c>
      <c r="C4366" t="s">
        <v>25</v>
      </c>
      <c r="D4366">
        <v>941</v>
      </c>
      <c r="E4366" t="s">
        <v>51</v>
      </c>
      <c r="F4366" s="26">
        <v>47.142857142857139</v>
      </c>
      <c r="G4366" t="str">
        <f>VLOOKUP(мпф1[[#This Row],[артикул]],[1]!Таблица213[[code]:[упаковка]],4,FALSE)</f>
        <v>ОХЛ</v>
      </c>
      <c r="H4366" t="str">
        <f>VLOOKUP(мпф1[[#This Row],[артикул]],[1]!Таблица213[[code]:[упаковка]],5,FALSE)</f>
        <v>бедро</v>
      </c>
      <c r="I4366" s="7">
        <v>937.73291925465844</v>
      </c>
      <c r="J4366" s="15">
        <f>мпф1[[#This Row],[цена]]*мпф1[[#This Row],[объем]]</f>
        <v>44207.409050576753</v>
      </c>
      <c r="K4366" s="15"/>
      <c r="L4366" t="s">
        <v>187</v>
      </c>
    </row>
    <row r="4367" spans="1:12" x14ac:dyDescent="0.35">
      <c r="A4367" t="s">
        <v>161</v>
      </c>
      <c r="B4367" t="s">
        <v>190</v>
      </c>
      <c r="C4367" t="s">
        <v>25</v>
      </c>
      <c r="D4367">
        <v>952</v>
      </c>
      <c r="E4367" t="s">
        <v>86</v>
      </c>
      <c r="F4367" s="26">
        <v>954.71098265895978</v>
      </c>
      <c r="G4367" t="str">
        <f>VLOOKUP(мпф1[[#This Row],[артикул]],[1]!Таблица213[[code]:[упаковка]],4,FALSE)</f>
        <v>ОХЛ</v>
      </c>
      <c r="H4367" t="str">
        <f>VLOOKUP(мпф1[[#This Row],[артикул]],[1]!Таблица213[[code]:[упаковка]],5,FALSE)</f>
        <v>голень</v>
      </c>
      <c r="I4367" s="7">
        <v>930.02102678571418</v>
      </c>
      <c r="J4367" s="15">
        <f>мпф1[[#This Row],[цена]]*мпф1[[#This Row],[объем]]</f>
        <v>887901.28837608395</v>
      </c>
      <c r="K4367" s="15"/>
      <c r="L4367" t="s">
        <v>187</v>
      </c>
    </row>
    <row r="4368" spans="1:12" x14ac:dyDescent="0.35">
      <c r="A4368" t="s">
        <v>161</v>
      </c>
      <c r="B4368" t="s">
        <v>190</v>
      </c>
      <c r="C4368" t="s">
        <v>25</v>
      </c>
      <c r="D4368">
        <v>953</v>
      </c>
      <c r="E4368" t="s">
        <v>87</v>
      </c>
      <c r="F4368" s="26">
        <v>633.88316151202741</v>
      </c>
      <c r="G4368" t="str">
        <f>VLOOKUP(мпф1[[#This Row],[артикул]],[1]!Таблица213[[code]:[упаковка]],4,FALSE)</f>
        <v>ОХЛ</v>
      </c>
      <c r="H4368" t="str">
        <f>VLOOKUP(мпф1[[#This Row],[артикул]],[1]!Таблица213[[code]:[упаковка]],5,FALSE)</f>
        <v>бедро</v>
      </c>
      <c r="I4368" s="7">
        <v>953.23741071428572</v>
      </c>
      <c r="J4368" s="15">
        <f>мпф1[[#This Row],[цена]]*мпф1[[#This Row],[объем]]</f>
        <v>604241.14357511036</v>
      </c>
      <c r="K4368" s="15"/>
      <c r="L4368" t="s">
        <v>187</v>
      </c>
    </row>
    <row r="4369" spans="1:12" x14ac:dyDescent="0.35">
      <c r="A4369" t="s">
        <v>161</v>
      </c>
      <c r="B4369" t="s">
        <v>190</v>
      </c>
      <c r="C4369" t="s">
        <v>25</v>
      </c>
      <c r="D4369">
        <v>954</v>
      </c>
      <c r="E4369" t="s">
        <v>191</v>
      </c>
      <c r="F4369" s="26">
        <v>199.99999999999997</v>
      </c>
      <c r="G4369" t="str">
        <f>VLOOKUP(мпф1[[#This Row],[артикул]],[1]!Таблица213[[code]:[упаковка]],4,FALSE)</f>
        <v>ОХЛ</v>
      </c>
      <c r="H4369" t="str">
        <f>VLOOKUP(мпф1[[#This Row],[артикул]],[1]!Таблица213[[code]:[упаковка]],5,FALSE)</f>
        <v>филе</v>
      </c>
      <c r="I4369" s="7">
        <v>1133.5058035714285</v>
      </c>
      <c r="J4369" s="15">
        <f>мпф1[[#This Row],[цена]]*мпф1[[#This Row],[объем]]</f>
        <v>226701.16071428565</v>
      </c>
      <c r="K4369" s="15"/>
      <c r="L4369" t="s">
        <v>187</v>
      </c>
    </row>
    <row r="4370" spans="1:12" x14ac:dyDescent="0.35">
      <c r="A4370" t="s">
        <v>161</v>
      </c>
      <c r="B4370" t="s">
        <v>190</v>
      </c>
      <c r="C4370" t="s">
        <v>25</v>
      </c>
      <c r="D4370">
        <v>958</v>
      </c>
      <c r="E4370" t="s">
        <v>58</v>
      </c>
      <c r="F4370" s="26">
        <v>815.35181236673782</v>
      </c>
      <c r="G4370" t="str">
        <f>VLOOKUP(мпф1[[#This Row],[артикул]],[1]!Таблица213[[code]:[упаковка]],4,FALSE)</f>
        <v>ОХЛ</v>
      </c>
      <c r="H4370" t="str">
        <f>VLOOKUP(мпф1[[#This Row],[артикул]],[1]!Таблица213[[code]:[упаковка]],5,FALSE)</f>
        <v>табак</v>
      </c>
      <c r="I4370" s="7">
        <v>799.37196428571428</v>
      </c>
      <c r="J4370" s="15">
        <f>мпф1[[#This Row],[цена]]*мпф1[[#This Row],[объем]]</f>
        <v>651769.37983551633</v>
      </c>
      <c r="K4370" s="15"/>
      <c r="L4370" t="s">
        <v>187</v>
      </c>
    </row>
    <row r="4371" spans="1:12" x14ac:dyDescent="0.35">
      <c r="A4371" t="s">
        <v>161</v>
      </c>
      <c r="B4371" t="s">
        <v>190</v>
      </c>
      <c r="C4371" t="s">
        <v>25</v>
      </c>
      <c r="D4371">
        <v>959</v>
      </c>
      <c r="E4371" t="s">
        <v>85</v>
      </c>
      <c r="F4371" s="26">
        <v>129.54545454545456</v>
      </c>
      <c r="G4371" t="str">
        <f>VLOOKUP(мпф1[[#This Row],[артикул]],[1]!Таблица213[[code]:[упаковка]],4,FALSE)</f>
        <v>ОХЛ</v>
      </c>
      <c r="H4371" t="str">
        <f>VLOOKUP(мпф1[[#This Row],[артикул]],[1]!Таблица213[[code]:[упаковка]],5,FALSE)</f>
        <v>табак</v>
      </c>
      <c r="I4371" s="7">
        <v>722.43924107142857</v>
      </c>
      <c r="J4371" s="15">
        <f>мпф1[[#This Row],[цена]]*мпф1[[#This Row],[объем]]</f>
        <v>93588.719866071435</v>
      </c>
      <c r="K4371" s="15"/>
      <c r="L4371" t="s">
        <v>187</v>
      </c>
    </row>
    <row r="4372" spans="1:12" x14ac:dyDescent="0.35">
      <c r="A4372" t="s">
        <v>161</v>
      </c>
      <c r="B4372" t="s">
        <v>190</v>
      </c>
      <c r="C4372" t="s">
        <v>25</v>
      </c>
      <c r="D4372">
        <v>961</v>
      </c>
      <c r="E4372" t="s">
        <v>89</v>
      </c>
      <c r="F4372" s="26">
        <v>48.780487804878042</v>
      </c>
      <c r="G4372" t="str">
        <f>VLOOKUP(мпф1[[#This Row],[артикул]],[1]!Таблица213[[code]:[упаковка]],4,FALSE)</f>
        <v>ОХЛ</v>
      </c>
      <c r="H4372" t="str">
        <f>VLOOKUP(мпф1[[#This Row],[артикул]],[1]!Таблица213[[code]:[упаковка]],5,FALSE)</f>
        <v>табак</v>
      </c>
      <c r="I4372" s="7">
        <v>777.06602678571426</v>
      </c>
      <c r="J4372" s="15">
        <f>мпф1[[#This Row],[цена]]*мпф1[[#This Row],[объем]]</f>
        <v>37905.659843205569</v>
      </c>
      <c r="K4372" s="15"/>
      <c r="L4372" t="s">
        <v>187</v>
      </c>
    </row>
    <row r="4373" spans="1:12" x14ac:dyDescent="0.35">
      <c r="A4373" t="s">
        <v>161</v>
      </c>
      <c r="B4373" t="s">
        <v>190</v>
      </c>
      <c r="C4373" t="s">
        <v>25</v>
      </c>
      <c r="D4373">
        <v>1064</v>
      </c>
      <c r="E4373" t="s">
        <v>62</v>
      </c>
      <c r="F4373" s="26">
        <v>160.00000000000003</v>
      </c>
      <c r="G4373" t="str">
        <f>VLOOKUP(мпф1[[#This Row],[артикул]],[1]!Таблица213[[code]:[упаковка]],4,FALSE)</f>
        <v>ОХЛ</v>
      </c>
      <c r="H4373" t="str">
        <f>VLOOKUP(мпф1[[#This Row],[артикул]],[1]!Таблица213[[code]:[упаковка]],5,FALSE)</f>
        <v>бедро</v>
      </c>
      <c r="I4373" s="7">
        <v>884.0434821428571</v>
      </c>
      <c r="J4373" s="15">
        <f>мпф1[[#This Row],[цена]]*мпф1[[#This Row],[объем]]</f>
        <v>141446.95714285717</v>
      </c>
      <c r="K4373" s="15"/>
      <c r="L4373" t="s">
        <v>187</v>
      </c>
    </row>
    <row r="4374" spans="1:12" x14ac:dyDescent="0.35">
      <c r="A4374" t="s">
        <v>161</v>
      </c>
      <c r="B4374" t="s">
        <v>190</v>
      </c>
      <c r="C4374" t="s">
        <v>25</v>
      </c>
      <c r="D4374">
        <v>1065</v>
      </c>
      <c r="E4374" t="s">
        <v>64</v>
      </c>
      <c r="F4374" s="26">
        <v>49.090909090909093</v>
      </c>
      <c r="G4374" t="str">
        <f>VLOOKUP(мпф1[[#This Row],[артикул]],[1]!Таблица213[[code]:[упаковка]],4,FALSE)</f>
        <v>ОХЛ</v>
      </c>
      <c r="H4374" t="str">
        <f>VLOOKUP(мпф1[[#This Row],[артикул]],[1]!Таблица213[[code]:[упаковка]],5,FALSE)</f>
        <v>филе</v>
      </c>
      <c r="I4374" s="7">
        <v>1060.6700892857141</v>
      </c>
      <c r="J4374" s="15">
        <f>мпф1[[#This Row],[цена]]*мпф1[[#This Row],[объем]]</f>
        <v>52069.25892857142</v>
      </c>
      <c r="K4374" s="15"/>
      <c r="L4374" t="s">
        <v>187</v>
      </c>
    </row>
    <row r="4375" spans="1:12" x14ac:dyDescent="0.35">
      <c r="A4375" t="s">
        <v>161</v>
      </c>
      <c r="B4375" t="s">
        <v>190</v>
      </c>
      <c r="C4375" t="s">
        <v>25</v>
      </c>
      <c r="D4375">
        <v>1066</v>
      </c>
      <c r="E4375" t="s">
        <v>63</v>
      </c>
      <c r="F4375" s="26">
        <v>164.19753086419755</v>
      </c>
      <c r="G4375" t="str">
        <f>VLOOKUP(мпф1[[#This Row],[артикул]],[1]!Таблица213[[code]:[упаковка]],4,FALSE)</f>
        <v>ОХЛ</v>
      </c>
      <c r="H4375" t="str">
        <f>VLOOKUP(мпф1[[#This Row],[артикул]],[1]!Таблица213[[code]:[упаковка]],5,FALSE)</f>
        <v>бедро</v>
      </c>
      <c r="I4375" s="7">
        <v>884.0434821428571</v>
      </c>
      <c r="J4375" s="15">
        <f>мпф1[[#This Row],[цена]]*мпф1[[#This Row],[объем]]</f>
        <v>145157.75694444444</v>
      </c>
      <c r="K4375" s="15"/>
      <c r="L4375" t="s">
        <v>187</v>
      </c>
    </row>
    <row r="4376" spans="1:12" x14ac:dyDescent="0.35">
      <c r="A4376" t="s">
        <v>161</v>
      </c>
      <c r="B4376" t="s">
        <v>196</v>
      </c>
      <c r="C4376" t="s">
        <v>69</v>
      </c>
      <c r="D4376">
        <v>29</v>
      </c>
      <c r="E4376" t="s">
        <v>79</v>
      </c>
      <c r="F4376" s="26">
        <v>94.4</v>
      </c>
      <c r="G4376" t="str">
        <f>VLOOKUP(мпф1[[#This Row],[артикул]],[1]!Таблица213[[code]:[упаковка]],4,FALSE)</f>
        <v>ОХЛ</v>
      </c>
      <c r="H4376" t="str">
        <f>VLOOKUP(мпф1[[#This Row],[артикул]],[1]!Таблица213[[code]:[упаковка]],5,FALSE)</f>
        <v>табак</v>
      </c>
      <c r="I4376" s="7">
        <v>747.80357142857133</v>
      </c>
      <c r="J4376" s="15">
        <f>мпф1[[#This Row],[цена]]*мпф1[[#This Row],[объем]]</f>
        <v>70592.657142857133</v>
      </c>
      <c r="K4376" s="15"/>
      <c r="L4376" t="s">
        <v>187</v>
      </c>
    </row>
    <row r="4377" spans="1:12" x14ac:dyDescent="0.35">
      <c r="A4377" t="s">
        <v>161</v>
      </c>
      <c r="B4377" t="s">
        <v>196</v>
      </c>
      <c r="C4377" t="s">
        <v>69</v>
      </c>
      <c r="D4377">
        <v>30</v>
      </c>
      <c r="E4377" t="s">
        <v>80</v>
      </c>
      <c r="F4377" s="26">
        <v>188.8</v>
      </c>
      <c r="G4377" t="str">
        <f>VLOOKUP(мпф1[[#This Row],[артикул]],[1]!Таблица213[[code]:[упаковка]],4,FALSE)</f>
        <v>ОХЛ</v>
      </c>
      <c r="H4377" t="str">
        <f>VLOOKUP(мпф1[[#This Row],[артикул]],[1]!Таблица213[[code]:[упаковка]],5,FALSE)</f>
        <v>рагу</v>
      </c>
      <c r="I4377" s="7">
        <v>739.28249999999991</v>
      </c>
      <c r="J4377" s="15">
        <f>мпф1[[#This Row],[цена]]*мпф1[[#This Row],[объем]]</f>
        <v>139576.53599999999</v>
      </c>
      <c r="K4377" s="15"/>
      <c r="L4377" t="s">
        <v>187</v>
      </c>
    </row>
    <row r="4378" spans="1:12" x14ac:dyDescent="0.35">
      <c r="A4378" t="s">
        <v>161</v>
      </c>
      <c r="B4378" t="s">
        <v>196</v>
      </c>
      <c r="C4378" t="s">
        <v>69</v>
      </c>
      <c r="D4378">
        <v>204</v>
      </c>
      <c r="E4378" t="s">
        <v>84</v>
      </c>
      <c r="F4378" s="26">
        <v>54.558558558558559</v>
      </c>
      <c r="G4378" t="str">
        <f>VLOOKUP(мпф1[[#This Row],[артикул]],[1]!Таблица213[[code]:[упаковка]],4,FALSE)</f>
        <v>ОХЛ</v>
      </c>
      <c r="H4378" t="str">
        <f>VLOOKUP(мпф1[[#This Row],[артикул]],[1]!Таблица213[[code]:[упаковка]],5,FALSE)</f>
        <v>крыло</v>
      </c>
      <c r="I4378" s="7">
        <v>884.0434821428571</v>
      </c>
      <c r="J4378" s="15">
        <f>мпф1[[#This Row],[цена]]*мпф1[[#This Row],[объем]]</f>
        <v>48232.138088803084</v>
      </c>
      <c r="K4378" s="15"/>
      <c r="L4378" t="s">
        <v>187</v>
      </c>
    </row>
    <row r="4379" spans="1:12" x14ac:dyDescent="0.35">
      <c r="A4379" t="s">
        <v>161</v>
      </c>
      <c r="B4379" t="s">
        <v>196</v>
      </c>
      <c r="C4379" t="s">
        <v>69</v>
      </c>
      <c r="D4379">
        <v>205</v>
      </c>
      <c r="E4379" t="s">
        <v>88</v>
      </c>
      <c r="F4379" s="26">
        <v>135.44303797468356</v>
      </c>
      <c r="G4379" t="str">
        <f>VLOOKUP(мпф1[[#This Row],[артикул]],[1]!Таблица213[[code]:[упаковка]],4,FALSE)</f>
        <v>ОХЛ</v>
      </c>
      <c r="H4379" t="str">
        <f>VLOOKUP(мпф1[[#This Row],[артикул]],[1]!Таблица213[[code]:[упаковка]],5,FALSE)</f>
        <v>рагу</v>
      </c>
      <c r="I4379" s="7">
        <v>635.49160714285711</v>
      </c>
      <c r="J4379" s="15">
        <f>мпф1[[#This Row],[цена]]*мпф1[[#This Row],[объем]]</f>
        <v>86072.913878842679</v>
      </c>
      <c r="K4379" s="15"/>
      <c r="L4379" t="s">
        <v>187</v>
      </c>
    </row>
    <row r="4380" spans="1:12" x14ac:dyDescent="0.35">
      <c r="A4380" t="s">
        <v>161</v>
      </c>
      <c r="B4380" t="s">
        <v>196</v>
      </c>
      <c r="C4380" t="s">
        <v>69</v>
      </c>
      <c r="D4380">
        <v>701</v>
      </c>
      <c r="E4380" t="s">
        <v>26</v>
      </c>
      <c r="F4380" s="26">
        <v>63</v>
      </c>
      <c r="G4380" t="str">
        <f>VLOOKUP(мпф1[[#This Row],[артикул]],[1]!Таблица213[[code]:[упаковка]],4,FALSE)</f>
        <v>ОХЛ</v>
      </c>
      <c r="H4380" t="str">
        <f>VLOOKUP(мпф1[[#This Row],[артикул]],[1]!Таблица213[[code]:[упаковка]],5,FALSE)</f>
        <v>тушка</v>
      </c>
      <c r="I4380" s="7">
        <v>827.59580357142841</v>
      </c>
      <c r="J4380" s="15">
        <f>мпф1[[#This Row],[цена]]*мпф1[[#This Row],[объем]]</f>
        <v>52138.53562499999</v>
      </c>
      <c r="K4380" s="15"/>
      <c r="L4380" t="s">
        <v>187</v>
      </c>
    </row>
    <row r="4381" spans="1:12" x14ac:dyDescent="0.35">
      <c r="A4381" t="s">
        <v>161</v>
      </c>
      <c r="B4381" t="s">
        <v>196</v>
      </c>
      <c r="C4381" t="s">
        <v>69</v>
      </c>
      <c r="D4381">
        <v>702</v>
      </c>
      <c r="E4381" t="s">
        <v>72</v>
      </c>
      <c r="F4381" s="26">
        <v>101.7</v>
      </c>
      <c r="G4381" t="str">
        <f>VLOOKUP(мпф1[[#This Row],[артикул]],[1]!Таблица213[[code]:[упаковка]],4,FALSE)</f>
        <v>ОХЛ</v>
      </c>
      <c r="H4381" t="str">
        <f>VLOOKUP(мпф1[[#This Row],[артикул]],[1]!Таблица213[[code]:[упаковка]],5,FALSE)</f>
        <v>тушка</v>
      </c>
      <c r="I4381" s="7">
        <v>811.20776785714281</v>
      </c>
      <c r="J4381" s="15">
        <f>мпф1[[#This Row],[цена]]*мпф1[[#This Row],[объем]]</f>
        <v>82499.829991071427</v>
      </c>
      <c r="K4381" s="15"/>
      <c r="L4381" t="s">
        <v>187</v>
      </c>
    </row>
    <row r="4382" spans="1:12" x14ac:dyDescent="0.35">
      <c r="A4382" t="s">
        <v>161</v>
      </c>
      <c r="B4382" t="s">
        <v>196</v>
      </c>
      <c r="C4382" t="s">
        <v>69</v>
      </c>
      <c r="D4382">
        <v>710</v>
      </c>
      <c r="E4382" t="s">
        <v>28</v>
      </c>
      <c r="F4382" s="26">
        <v>120.28500000000001</v>
      </c>
      <c r="G4382" t="str">
        <f>VLOOKUP(мпф1[[#This Row],[артикул]],[1]!Таблица213[[code]:[упаковка]],4,FALSE)</f>
        <v>ОХЛ</v>
      </c>
      <c r="H4382" t="str">
        <f>VLOOKUP(мпф1[[#This Row],[артикул]],[1]!Таблица213[[code]:[упаковка]],5,FALSE)</f>
        <v>бедро</v>
      </c>
      <c r="I4382" s="7">
        <v>884.0434821428571</v>
      </c>
      <c r="J4382" s="15">
        <f>мпф1[[#This Row],[цена]]*мпф1[[#This Row],[объем]]</f>
        <v>106337.17024955357</v>
      </c>
      <c r="K4382" s="15"/>
      <c r="L4382" t="s">
        <v>187</v>
      </c>
    </row>
    <row r="4383" spans="1:12" x14ac:dyDescent="0.35">
      <c r="A4383" t="s">
        <v>161</v>
      </c>
      <c r="B4383" t="s">
        <v>196</v>
      </c>
      <c r="C4383" t="s">
        <v>69</v>
      </c>
      <c r="D4383">
        <v>711</v>
      </c>
      <c r="E4383" t="s">
        <v>73</v>
      </c>
      <c r="F4383" s="26">
        <v>353.16</v>
      </c>
      <c r="G4383" t="str">
        <f>VLOOKUP(мпф1[[#This Row],[артикул]],[1]!Таблица213[[code]:[упаковка]],4,FALSE)</f>
        <v>ОХЛ</v>
      </c>
      <c r="H4383" t="str">
        <f>VLOOKUP(мпф1[[#This Row],[артикул]],[1]!Таблица213[[code]:[упаковка]],5,FALSE)</f>
        <v>бедро</v>
      </c>
      <c r="I4383" s="7">
        <v>867.65544642857139</v>
      </c>
      <c r="J4383" s="15">
        <f>мпф1[[#This Row],[цена]]*мпф1[[#This Row],[объем]]</f>
        <v>306421.19746071432</v>
      </c>
      <c r="K4383" s="15"/>
      <c r="L4383" t="s">
        <v>187</v>
      </c>
    </row>
    <row r="4384" spans="1:12" x14ac:dyDescent="0.35">
      <c r="A4384" t="s">
        <v>161</v>
      </c>
      <c r="B4384" t="s">
        <v>196</v>
      </c>
      <c r="C4384" t="s">
        <v>69</v>
      </c>
      <c r="D4384">
        <v>712</v>
      </c>
      <c r="E4384" t="s">
        <v>30</v>
      </c>
      <c r="F4384" s="26">
        <v>250.32499999999999</v>
      </c>
      <c r="G4384" t="str">
        <f>VLOOKUP(мпф1[[#This Row],[артикул]],[1]!Таблица213[[code]:[упаковка]],4,FALSE)</f>
        <v>ОХЛ</v>
      </c>
      <c r="H4384" t="str">
        <f>VLOOKUP(мпф1[[#This Row],[артикул]],[1]!Таблица213[[code]:[упаковка]],5,FALSE)</f>
        <v>голень</v>
      </c>
      <c r="I4384" s="7">
        <v>915.90910714285712</v>
      </c>
      <c r="J4384" s="15">
        <f>мпф1[[#This Row],[цена]]*мпф1[[#This Row],[объем]]</f>
        <v>229274.9472455357</v>
      </c>
      <c r="K4384" s="15"/>
      <c r="L4384" t="s">
        <v>187</v>
      </c>
    </row>
    <row r="4385" spans="1:12" x14ac:dyDescent="0.35">
      <c r="A4385" t="s">
        <v>161</v>
      </c>
      <c r="B4385" t="s">
        <v>196</v>
      </c>
      <c r="C4385" t="s">
        <v>69</v>
      </c>
      <c r="D4385">
        <v>713</v>
      </c>
      <c r="E4385" t="s">
        <v>74</v>
      </c>
      <c r="F4385" s="26">
        <v>415.36</v>
      </c>
      <c r="G4385" t="str">
        <f>VLOOKUP(мпф1[[#This Row],[артикул]],[1]!Таблица213[[code]:[упаковка]],4,FALSE)</f>
        <v>ОХЛ</v>
      </c>
      <c r="H4385" t="str">
        <f>VLOOKUP(мпф1[[#This Row],[артикул]],[1]!Таблица213[[code]:[упаковка]],5,FALSE)</f>
        <v>голень</v>
      </c>
      <c r="I4385" s="7">
        <v>899.88524999999993</v>
      </c>
      <c r="J4385" s="15">
        <f>мпф1[[#This Row],[цена]]*мпф1[[#This Row],[объем]]</f>
        <v>373776.33743999997</v>
      </c>
      <c r="K4385" s="15"/>
      <c r="L4385" t="s">
        <v>187</v>
      </c>
    </row>
    <row r="4386" spans="1:12" x14ac:dyDescent="0.35">
      <c r="A4386" t="s">
        <v>161</v>
      </c>
      <c r="B4386" t="s">
        <v>196</v>
      </c>
      <c r="C4386" t="s">
        <v>69</v>
      </c>
      <c r="D4386">
        <v>714</v>
      </c>
      <c r="E4386" t="s">
        <v>32</v>
      </c>
      <c r="F4386" s="26">
        <v>297.51100000000002</v>
      </c>
      <c r="G4386" t="str">
        <f>VLOOKUP(мпф1[[#This Row],[артикул]],[1]!Таблица213[[code]:[упаковка]],4,FALSE)</f>
        <v>ОХЛ</v>
      </c>
      <c r="H4386" t="str">
        <f>VLOOKUP(мпф1[[#This Row],[артикул]],[1]!Таблица213[[code]:[упаковка]],5,FALSE)</f>
        <v>крыло</v>
      </c>
      <c r="I4386" s="7">
        <v>915.90910714285712</v>
      </c>
      <c r="J4386" s="15">
        <f>мпф1[[#This Row],[цена]]*мпф1[[#This Row],[объем]]</f>
        <v>272493.03437517857</v>
      </c>
      <c r="K4386" s="15"/>
      <c r="L4386" t="s">
        <v>187</v>
      </c>
    </row>
    <row r="4387" spans="1:12" x14ac:dyDescent="0.35">
      <c r="A4387" t="s">
        <v>161</v>
      </c>
      <c r="B4387" t="s">
        <v>196</v>
      </c>
      <c r="C4387" t="s">
        <v>69</v>
      </c>
      <c r="D4387">
        <v>715</v>
      </c>
      <c r="E4387" t="s">
        <v>75</v>
      </c>
      <c r="F4387" s="26">
        <v>594.9</v>
      </c>
      <c r="G4387" t="str">
        <f>VLOOKUP(мпф1[[#This Row],[артикул]],[1]!Таблица213[[code]:[упаковка]],4,FALSE)</f>
        <v>ОХЛ</v>
      </c>
      <c r="H4387" t="str">
        <f>VLOOKUP(мпф1[[#This Row],[артикул]],[1]!Таблица213[[code]:[упаковка]],5,FALSE)</f>
        <v>крыло</v>
      </c>
      <c r="I4387" s="7">
        <v>899.88524999999993</v>
      </c>
      <c r="J4387" s="15">
        <f>мпф1[[#This Row],[цена]]*мпф1[[#This Row],[объем]]</f>
        <v>535341.73522499995</v>
      </c>
      <c r="K4387" s="15"/>
      <c r="L4387" t="s">
        <v>187</v>
      </c>
    </row>
    <row r="4388" spans="1:12" x14ac:dyDescent="0.35">
      <c r="A4388" t="s">
        <v>161</v>
      </c>
      <c r="B4388" t="s">
        <v>196</v>
      </c>
      <c r="C4388" t="s">
        <v>69</v>
      </c>
      <c r="D4388">
        <v>716</v>
      </c>
      <c r="E4388" t="s">
        <v>34</v>
      </c>
      <c r="F4388" s="26">
        <v>321.89999999999998</v>
      </c>
      <c r="G4388" t="str">
        <f>VLOOKUP(мпф1[[#This Row],[артикул]],[1]!Таблица213[[code]:[упаковка]],4,FALSE)</f>
        <v>ОХЛ</v>
      </c>
      <c r="H4388" t="str">
        <f>VLOOKUP(мпф1[[#This Row],[артикул]],[1]!Таблица213[[code]:[упаковка]],5,FALSE)</f>
        <v>четвертина</v>
      </c>
      <c r="I4388" s="7">
        <v>835.5847500000001</v>
      </c>
      <c r="J4388" s="15">
        <f>мпф1[[#This Row],[цена]]*мпф1[[#This Row],[объем]]</f>
        <v>268974.73102499999</v>
      </c>
      <c r="K4388" s="15"/>
      <c r="L4388" t="s">
        <v>187</v>
      </c>
    </row>
    <row r="4389" spans="1:12" x14ac:dyDescent="0.35">
      <c r="A4389" t="s">
        <v>161</v>
      </c>
      <c r="B4389" t="s">
        <v>196</v>
      </c>
      <c r="C4389" t="s">
        <v>69</v>
      </c>
      <c r="D4389">
        <v>717</v>
      </c>
      <c r="E4389" t="s">
        <v>76</v>
      </c>
      <c r="F4389" s="26">
        <v>163.79999999999998</v>
      </c>
      <c r="G4389" t="str">
        <f>VLOOKUP(мпф1[[#This Row],[артикул]],[1]!Таблица213[[code]:[упаковка]],4,FALSE)</f>
        <v>ОХЛ</v>
      </c>
      <c r="H4389" t="str">
        <f>VLOOKUP(мпф1[[#This Row],[артикул]],[1]!Таблица213[[code]:[упаковка]],5,FALSE)</f>
        <v>четвертина</v>
      </c>
      <c r="I4389" s="7">
        <v>819.40178571428567</v>
      </c>
      <c r="J4389" s="15">
        <f>мпф1[[#This Row],[цена]]*мпф1[[#This Row],[объем]]</f>
        <v>134218.01249999998</v>
      </c>
      <c r="K4389" s="15"/>
      <c r="L4389" t="s">
        <v>187</v>
      </c>
    </row>
    <row r="4390" spans="1:12" x14ac:dyDescent="0.35">
      <c r="A4390" t="s">
        <v>161</v>
      </c>
      <c r="B4390" t="s">
        <v>196</v>
      </c>
      <c r="C4390" t="s">
        <v>69</v>
      </c>
      <c r="D4390">
        <v>718</v>
      </c>
      <c r="E4390" t="s">
        <v>36</v>
      </c>
      <c r="F4390" s="26">
        <v>248.86</v>
      </c>
      <c r="G4390" t="str">
        <f>VLOOKUP(мпф1[[#This Row],[артикул]],[1]!Таблица213[[code]:[упаковка]],4,FALSE)</f>
        <v>ОХЛ</v>
      </c>
      <c r="H4390" t="str">
        <f>VLOOKUP(мпф1[[#This Row],[артикул]],[1]!Таблица213[[code]:[упаковка]],5,FALSE)</f>
        <v>филе</v>
      </c>
      <c r="I4390" s="7">
        <v>1157.1774107142855</v>
      </c>
      <c r="J4390" s="15">
        <f>мпф1[[#This Row],[цена]]*мпф1[[#This Row],[объем]]</f>
        <v>287975.1704303571</v>
      </c>
      <c r="K4390" s="15"/>
      <c r="L4390" t="s">
        <v>187</v>
      </c>
    </row>
    <row r="4391" spans="1:12" x14ac:dyDescent="0.35">
      <c r="A4391" t="s">
        <v>161</v>
      </c>
      <c r="B4391" t="s">
        <v>196</v>
      </c>
      <c r="C4391" t="s">
        <v>69</v>
      </c>
      <c r="D4391">
        <v>719</v>
      </c>
      <c r="E4391" t="s">
        <v>77</v>
      </c>
      <c r="F4391" s="26">
        <v>351</v>
      </c>
      <c r="G4391" t="str">
        <f>VLOOKUP(мпф1[[#This Row],[артикул]],[1]!Таблица213[[code]:[упаковка]],4,FALSE)</f>
        <v>ОХЛ</v>
      </c>
      <c r="H4391" t="str">
        <f>VLOOKUP(мпф1[[#This Row],[артикул]],[1]!Таблица213[[code]:[упаковка]],5,FALSE)</f>
        <v>филе</v>
      </c>
      <c r="I4391" s="7">
        <v>1140.7893750000001</v>
      </c>
      <c r="J4391" s="15">
        <f>мпф1[[#This Row],[цена]]*мпф1[[#This Row],[объем]]</f>
        <v>400417.07062500005</v>
      </c>
      <c r="K4391" s="15"/>
      <c r="L4391" t="s">
        <v>187</v>
      </c>
    </row>
    <row r="4392" spans="1:12" x14ac:dyDescent="0.35">
      <c r="A4392" t="s">
        <v>161</v>
      </c>
      <c r="B4392" t="s">
        <v>196</v>
      </c>
      <c r="C4392" t="s">
        <v>69</v>
      </c>
      <c r="D4392">
        <v>725</v>
      </c>
      <c r="E4392" t="s">
        <v>78</v>
      </c>
      <c r="F4392" s="26">
        <v>135.49</v>
      </c>
      <c r="G4392" t="str">
        <f>VLOOKUP(мпф1[[#This Row],[артикул]],[1]!Таблица213[[code]:[упаковка]],4,FALSE)</f>
        <v>ОХЛ</v>
      </c>
      <c r="H4392" t="str">
        <f>VLOOKUP(мпф1[[#This Row],[артикул]],[1]!Таблица213[[code]:[упаковка]],5,FALSE)</f>
        <v>грудка</v>
      </c>
      <c r="I4392" s="7">
        <v>884.0434821428571</v>
      </c>
      <c r="J4392" s="15">
        <f>мпф1[[#This Row],[цена]]*мпф1[[#This Row],[объем]]</f>
        <v>119779.05139553572</v>
      </c>
      <c r="K4392" s="15"/>
      <c r="L4392" t="s">
        <v>187</v>
      </c>
    </row>
    <row r="4393" spans="1:12" x14ac:dyDescent="0.35">
      <c r="A4393" t="s">
        <v>161</v>
      </c>
      <c r="B4393" t="s">
        <v>196</v>
      </c>
      <c r="C4393" t="s">
        <v>69</v>
      </c>
      <c r="D4393">
        <v>727</v>
      </c>
      <c r="E4393" t="s">
        <v>38</v>
      </c>
      <c r="F4393" s="26">
        <v>120.97799999999999</v>
      </c>
      <c r="G4393" t="str">
        <f>VLOOKUP(мпф1[[#This Row],[артикул]],[1]!Таблица213[[code]:[упаковка]],4,FALSE)</f>
        <v>ОХЛ</v>
      </c>
      <c r="H4393" t="str">
        <f>VLOOKUP(мпф1[[#This Row],[артикул]],[1]!Таблица213[[code]:[упаковка]],5,FALSE)</f>
        <v>грудка</v>
      </c>
      <c r="I4393" s="7">
        <v>899.79420535714269</v>
      </c>
      <c r="J4393" s="15">
        <f>мпф1[[#This Row],[цена]]*мпф1[[#This Row],[объем]]</f>
        <v>108855.3033756964</v>
      </c>
      <c r="K4393" s="15"/>
      <c r="L4393" t="s">
        <v>187</v>
      </c>
    </row>
    <row r="4394" spans="1:12" x14ac:dyDescent="0.35">
      <c r="A4394" t="s">
        <v>161</v>
      </c>
      <c r="B4394" t="s">
        <v>196</v>
      </c>
      <c r="C4394" t="s">
        <v>69</v>
      </c>
      <c r="D4394">
        <v>728</v>
      </c>
      <c r="E4394" t="s">
        <v>225</v>
      </c>
      <c r="F4394" s="26">
        <v>36</v>
      </c>
      <c r="G4394" t="str">
        <f>VLOOKUP(мпф1[[#This Row],[артикул]],[1]!Таблица213[[code]:[упаковка]],4,FALSE)</f>
        <v>ОХЛ</v>
      </c>
      <c r="H4394" t="str">
        <f>VLOOKUP(мпф1[[#This Row],[артикул]],[1]!Таблица213[[code]:[упаковка]],5,FALSE)</f>
        <v>спинка</v>
      </c>
      <c r="I4394" s="7">
        <v>457.95455357142856</v>
      </c>
      <c r="J4394" s="15">
        <f>мпф1[[#This Row],[цена]]*мпф1[[#This Row],[объем]]</f>
        <v>16486.363928571427</v>
      </c>
      <c r="K4394" s="15"/>
      <c r="L4394" t="s">
        <v>187</v>
      </c>
    </row>
    <row r="4395" spans="1:12" x14ac:dyDescent="0.35">
      <c r="A4395" t="s">
        <v>161</v>
      </c>
      <c r="B4395" t="s">
        <v>196</v>
      </c>
      <c r="C4395" t="s">
        <v>69</v>
      </c>
      <c r="D4395">
        <v>730</v>
      </c>
      <c r="E4395" t="s">
        <v>45</v>
      </c>
      <c r="F4395" s="26">
        <v>99.600000000000009</v>
      </c>
      <c r="G4395" t="str">
        <f>VLOOKUP(мпф1[[#This Row],[артикул]],[1]!Таблица213[[code]:[упаковка]],4,FALSE)</f>
        <v>ОХЛ</v>
      </c>
      <c r="H4395" t="str">
        <f>VLOOKUP(мпф1[[#This Row],[артикул]],[1]!Таблица213[[code]:[упаковка]],5,FALSE)</f>
        <v>желудки</v>
      </c>
      <c r="I4395" s="7">
        <v>570.84991071428567</v>
      </c>
      <c r="J4395" s="15">
        <f>мпф1[[#This Row],[цена]]*мпф1[[#This Row],[объем]]</f>
        <v>56856.651107142854</v>
      </c>
      <c r="K4395" s="15"/>
      <c r="L4395" t="s">
        <v>187</v>
      </c>
    </row>
    <row r="4396" spans="1:12" x14ac:dyDescent="0.35">
      <c r="A4396" t="s">
        <v>161</v>
      </c>
      <c r="B4396" t="s">
        <v>196</v>
      </c>
      <c r="C4396" t="s">
        <v>69</v>
      </c>
      <c r="D4396">
        <v>731</v>
      </c>
      <c r="E4396" t="s">
        <v>81</v>
      </c>
      <c r="F4396" s="26">
        <v>98.125895163332487</v>
      </c>
      <c r="G4396" t="str">
        <f>VLOOKUP(мпф1[[#This Row],[артикул]],[1]!Таблица213[[code]:[упаковка]],4,FALSE)</f>
        <v>ОХЛ</v>
      </c>
      <c r="H4396" t="str">
        <f>VLOOKUP(мпф1[[#This Row],[артикул]],[1]!Таблица213[[code]:[упаковка]],5,FALSE)</f>
        <v>желудки</v>
      </c>
      <c r="I4396" s="7">
        <v>554.21605446428566</v>
      </c>
      <c r="J4396" s="15">
        <f>мпф1[[#This Row],[цена]]*мпф1[[#This Row],[объем]]</f>
        <v>54382.946458198261</v>
      </c>
      <c r="K4396" s="15"/>
      <c r="L4396" t="s">
        <v>187</v>
      </c>
    </row>
    <row r="4397" spans="1:12" x14ac:dyDescent="0.35">
      <c r="A4397" t="s">
        <v>161</v>
      </c>
      <c r="B4397" t="s">
        <v>196</v>
      </c>
      <c r="C4397" t="s">
        <v>69</v>
      </c>
      <c r="D4397">
        <v>732</v>
      </c>
      <c r="E4397" t="s">
        <v>47</v>
      </c>
      <c r="F4397" s="26">
        <v>249.6</v>
      </c>
      <c r="G4397" t="str">
        <f>VLOOKUP(мпф1[[#This Row],[артикул]],[1]!Таблица213[[code]:[упаковка]],4,FALSE)</f>
        <v>ОХЛ</v>
      </c>
      <c r="H4397" t="str">
        <f>VLOOKUP(мпф1[[#This Row],[артикул]],[1]!Таблица213[[code]:[упаковка]],5,FALSE)</f>
        <v>печень</v>
      </c>
      <c r="I4397" s="7">
        <v>538.07383928571426</v>
      </c>
      <c r="J4397" s="15">
        <f>мпф1[[#This Row],[цена]]*мпф1[[#This Row],[объем]]</f>
        <v>134303.23028571426</v>
      </c>
      <c r="K4397" s="15"/>
      <c r="L4397" t="s">
        <v>187</v>
      </c>
    </row>
    <row r="4398" spans="1:12" x14ac:dyDescent="0.35">
      <c r="A4398" t="s">
        <v>161</v>
      </c>
      <c r="B4398" t="s">
        <v>196</v>
      </c>
      <c r="C4398" t="s">
        <v>69</v>
      </c>
      <c r="D4398">
        <v>733</v>
      </c>
      <c r="E4398" t="s">
        <v>82</v>
      </c>
      <c r="F4398" s="26">
        <v>138.6</v>
      </c>
      <c r="G4398" t="str">
        <f>VLOOKUP(мпф1[[#This Row],[артикул]],[1]!Таблица213[[code]:[упаковка]],4,FALSE)</f>
        <v>ОХЛ</v>
      </c>
      <c r="H4398" t="str">
        <f>VLOOKUP(мпф1[[#This Row],[артикул]],[1]!Таблица213[[code]:[упаковка]],5,FALSE)</f>
        <v>печень</v>
      </c>
      <c r="I4398" s="7">
        <v>522.04998214285706</v>
      </c>
      <c r="J4398" s="15">
        <f>мпф1[[#This Row],[цена]]*мпф1[[#This Row],[объем]]</f>
        <v>72356.127524999989</v>
      </c>
      <c r="K4398" s="15"/>
      <c r="L4398" t="s">
        <v>187</v>
      </c>
    </row>
    <row r="4399" spans="1:12" x14ac:dyDescent="0.35">
      <c r="A4399" t="s">
        <v>161</v>
      </c>
      <c r="B4399" t="s">
        <v>196</v>
      </c>
      <c r="C4399" t="s">
        <v>69</v>
      </c>
      <c r="D4399">
        <v>734</v>
      </c>
      <c r="E4399" t="s">
        <v>49</v>
      </c>
      <c r="F4399" s="26">
        <v>121.84499999999998</v>
      </c>
      <c r="G4399" t="str">
        <f>VLOOKUP(мпф1[[#This Row],[артикул]],[1]!Таблица213[[code]:[упаковка]],4,FALSE)</f>
        <v>ОХЛ</v>
      </c>
      <c r="H4399" t="str">
        <f>VLOOKUP(мпф1[[#This Row],[артикул]],[1]!Таблица213[[code]:[упаковка]],5,FALSE)</f>
        <v>сердце</v>
      </c>
      <c r="I4399" s="7">
        <v>915.90910714285712</v>
      </c>
      <c r="J4399" s="15">
        <f>мпф1[[#This Row],[цена]]*мпф1[[#This Row],[объем]]</f>
        <v>111598.94515982141</v>
      </c>
      <c r="K4399" s="15"/>
      <c r="L4399" t="s">
        <v>187</v>
      </c>
    </row>
    <row r="4400" spans="1:12" x14ac:dyDescent="0.35">
      <c r="A4400" t="s">
        <v>161</v>
      </c>
      <c r="B4400" t="s">
        <v>196</v>
      </c>
      <c r="C4400" t="s">
        <v>69</v>
      </c>
      <c r="D4400">
        <v>735</v>
      </c>
      <c r="E4400" t="s">
        <v>83</v>
      </c>
      <c r="F4400" s="26">
        <v>124</v>
      </c>
      <c r="G4400" t="str">
        <f>VLOOKUP(мпф1[[#This Row],[артикул]],[1]!Таблица213[[code]:[упаковка]],4,FALSE)</f>
        <v>ОХЛ</v>
      </c>
      <c r="H4400" t="str">
        <f>VLOOKUP(мпф1[[#This Row],[артикул]],[1]!Таблица213[[code]:[упаковка]],5,FALSE)</f>
        <v>сердце</v>
      </c>
      <c r="I4400" s="7">
        <v>899.88524999999993</v>
      </c>
      <c r="J4400" s="15">
        <f>мпф1[[#This Row],[цена]]*мпф1[[#This Row],[объем]]</f>
        <v>111585.77099999999</v>
      </c>
      <c r="K4400" s="15"/>
      <c r="L4400" t="s">
        <v>187</v>
      </c>
    </row>
    <row r="4401" spans="1:12" x14ac:dyDescent="0.35">
      <c r="A4401" t="s">
        <v>161</v>
      </c>
      <c r="B4401" t="s">
        <v>196</v>
      </c>
      <c r="C4401" t="s">
        <v>69</v>
      </c>
      <c r="D4401">
        <v>744</v>
      </c>
      <c r="E4401" t="s">
        <v>92</v>
      </c>
      <c r="F4401" s="26">
        <v>315</v>
      </c>
      <c r="G4401" t="str">
        <f>VLOOKUP(мпф1[[#This Row],[артикул]],[1]!Таблица213[[code]:[упаковка]],4,FALSE)</f>
        <v>ОХЛ</v>
      </c>
      <c r="H4401" t="str">
        <f>VLOOKUP(мпф1[[#This Row],[артикул]],[1]!Таблица213[[code]:[упаковка]],5,FALSE)</f>
        <v>шея</v>
      </c>
      <c r="I4401" s="7">
        <v>297.71598214285711</v>
      </c>
      <c r="J4401" s="15">
        <f>мпф1[[#This Row],[цена]]*мпф1[[#This Row],[объем]]</f>
        <v>93780.534374999988</v>
      </c>
      <c r="K4401" s="15"/>
      <c r="L4401" t="s">
        <v>187</v>
      </c>
    </row>
    <row r="4402" spans="1:12" x14ac:dyDescent="0.35">
      <c r="A4402" t="s">
        <v>161</v>
      </c>
      <c r="B4402" t="s">
        <v>196</v>
      </c>
      <c r="C4402" t="s">
        <v>69</v>
      </c>
      <c r="D4402">
        <v>781</v>
      </c>
      <c r="E4402" t="s">
        <v>221</v>
      </c>
      <c r="F4402" s="26">
        <v>106.4</v>
      </c>
      <c r="G4402" t="str">
        <f>VLOOKUP(мпф1[[#This Row],[артикул]],[1]!Таблица213[[code]:[упаковка]],4,FALSE)</f>
        <v>ОХЛ</v>
      </c>
      <c r="H4402" t="str">
        <f>VLOOKUP(мпф1[[#This Row],[артикул]],[1]!Таблица213[[code]:[упаковка]],5,FALSE)</f>
        <v>спинка</v>
      </c>
      <c r="I4402" s="7">
        <v>386.02928571428566</v>
      </c>
      <c r="J4402" s="15">
        <f>мпф1[[#This Row],[цена]]*мпф1[[#This Row],[объем]]</f>
        <v>41073.515999999996</v>
      </c>
      <c r="K4402" s="15"/>
      <c r="L4402" t="s">
        <v>187</v>
      </c>
    </row>
    <row r="4403" spans="1:12" x14ac:dyDescent="0.35">
      <c r="A4403" t="s">
        <v>161</v>
      </c>
      <c r="B4403" t="s">
        <v>196</v>
      </c>
      <c r="C4403" t="s">
        <v>69</v>
      </c>
      <c r="D4403">
        <v>952</v>
      </c>
      <c r="E4403" t="s">
        <v>86</v>
      </c>
      <c r="F4403" s="26">
        <v>99.190751445086732</v>
      </c>
      <c r="G4403" t="str">
        <f>VLOOKUP(мпф1[[#This Row],[артикул]],[1]!Таблица213[[code]:[упаковка]],4,FALSE)</f>
        <v>ОХЛ</v>
      </c>
      <c r="H4403" t="str">
        <f>VLOOKUP(мпф1[[#This Row],[артикул]],[1]!Таблица213[[code]:[упаковка]],5,FALSE)</f>
        <v>голень</v>
      </c>
      <c r="I4403" s="7">
        <v>930.02102678571418</v>
      </c>
      <c r="J4403" s="15">
        <f>мпф1[[#This Row],[цена]]*мпф1[[#This Row],[объем]]</f>
        <v>92249.484506606124</v>
      </c>
      <c r="K4403" s="15"/>
      <c r="L4403" t="s">
        <v>187</v>
      </c>
    </row>
    <row r="4404" spans="1:12" x14ac:dyDescent="0.35">
      <c r="A4404" t="s">
        <v>161</v>
      </c>
      <c r="B4404" t="s">
        <v>196</v>
      </c>
      <c r="C4404" t="s">
        <v>69</v>
      </c>
      <c r="D4404">
        <v>953</v>
      </c>
      <c r="E4404" t="s">
        <v>87</v>
      </c>
      <c r="F4404" s="26">
        <v>96.460481099656349</v>
      </c>
      <c r="G4404" t="str">
        <f>VLOOKUP(мпф1[[#This Row],[артикул]],[1]!Таблица213[[code]:[упаковка]],4,FALSE)</f>
        <v>ОХЛ</v>
      </c>
      <c r="H4404" t="str">
        <f>VLOOKUP(мпф1[[#This Row],[артикул]],[1]!Таблица213[[code]:[упаковка]],5,FALSE)</f>
        <v>бедро</v>
      </c>
      <c r="I4404" s="7">
        <v>953.23741071428572</v>
      </c>
      <c r="J4404" s="15">
        <f>мпф1[[#This Row],[цена]]*мпф1[[#This Row],[объем]]</f>
        <v>91949.739239690709</v>
      </c>
      <c r="K4404" s="15"/>
      <c r="L4404" t="s">
        <v>187</v>
      </c>
    </row>
    <row r="4405" spans="1:12" x14ac:dyDescent="0.35">
      <c r="A4405" t="s">
        <v>161</v>
      </c>
      <c r="B4405" t="s">
        <v>196</v>
      </c>
      <c r="C4405" t="s">
        <v>69</v>
      </c>
      <c r="D4405">
        <v>958</v>
      </c>
      <c r="E4405" t="s">
        <v>58</v>
      </c>
      <c r="F4405" s="26">
        <v>203.83795309168445</v>
      </c>
      <c r="G4405" t="str">
        <f>VLOOKUP(мпф1[[#This Row],[артикул]],[1]!Таблица213[[code]:[упаковка]],4,FALSE)</f>
        <v>ОХЛ</v>
      </c>
      <c r="H4405" t="str">
        <f>VLOOKUP(мпф1[[#This Row],[артикул]],[1]!Таблица213[[code]:[упаковка]],5,FALSE)</f>
        <v>табак</v>
      </c>
      <c r="I4405" s="7">
        <v>799.37196428571428</v>
      </c>
      <c r="J4405" s="15">
        <f>мпф1[[#This Row],[цена]]*мпф1[[#This Row],[объем]]</f>
        <v>162942.34495887908</v>
      </c>
      <c r="K4405" s="15"/>
      <c r="L4405" t="s">
        <v>187</v>
      </c>
    </row>
    <row r="4406" spans="1:12" x14ac:dyDescent="0.35">
      <c r="A4406" t="s">
        <v>161</v>
      </c>
      <c r="B4406" t="s">
        <v>196</v>
      </c>
      <c r="C4406" t="s">
        <v>69</v>
      </c>
      <c r="D4406">
        <v>959</v>
      </c>
      <c r="E4406" t="s">
        <v>85</v>
      </c>
      <c r="F4406" s="26">
        <v>103.63636363636364</v>
      </c>
      <c r="G4406" t="str">
        <f>VLOOKUP(мпф1[[#This Row],[артикул]],[1]!Таблица213[[code]:[упаковка]],4,FALSE)</f>
        <v>ОХЛ</v>
      </c>
      <c r="H4406" t="str">
        <f>VLOOKUP(мпф1[[#This Row],[артикул]],[1]!Таблица213[[code]:[упаковка]],5,FALSE)</f>
        <v>табак</v>
      </c>
      <c r="I4406" s="7">
        <v>722.43924107142857</v>
      </c>
      <c r="J4406" s="15">
        <f>мпф1[[#This Row],[цена]]*мпф1[[#This Row],[объем]]</f>
        <v>74870.975892857139</v>
      </c>
      <c r="K4406" s="15"/>
      <c r="L4406" t="s">
        <v>187</v>
      </c>
    </row>
    <row r="4407" spans="1:12" x14ac:dyDescent="0.35">
      <c r="A4407" t="s">
        <v>161</v>
      </c>
      <c r="B4407" t="s">
        <v>196</v>
      </c>
      <c r="C4407" t="s">
        <v>69</v>
      </c>
      <c r="D4407">
        <v>1066</v>
      </c>
      <c r="E4407" t="s">
        <v>63</v>
      </c>
      <c r="F4407" s="26">
        <v>35.185185185185183</v>
      </c>
      <c r="G4407" t="str">
        <f>VLOOKUP(мпф1[[#This Row],[артикул]],[1]!Таблица213[[code]:[упаковка]],4,FALSE)</f>
        <v>ОХЛ</v>
      </c>
      <c r="H4407" t="str">
        <f>VLOOKUP(мпф1[[#This Row],[артикул]],[1]!Таблица213[[code]:[упаковка]],5,FALSE)</f>
        <v>бедро</v>
      </c>
      <c r="I4407" s="7">
        <v>884.0434821428571</v>
      </c>
      <c r="J4407" s="15">
        <f>мпф1[[#This Row],[цена]]*мпф1[[#This Row],[объем]]</f>
        <v>31105.233630952378</v>
      </c>
      <c r="K4407" s="15"/>
      <c r="L4407" t="s">
        <v>187</v>
      </c>
    </row>
    <row r="4408" spans="1:12" x14ac:dyDescent="0.35">
      <c r="A4408" t="s">
        <v>161</v>
      </c>
      <c r="B4408" t="s">
        <v>198</v>
      </c>
      <c r="C4408" t="s">
        <v>69</v>
      </c>
      <c r="D4408">
        <v>30</v>
      </c>
      <c r="E4408" t="s">
        <v>80</v>
      </c>
      <c r="F4408" s="26">
        <v>365.8</v>
      </c>
      <c r="G4408" t="str">
        <f>VLOOKUP(мпф1[[#This Row],[артикул]],[1]!Таблица213[[code]:[упаковка]],4,FALSE)</f>
        <v>ОХЛ</v>
      </c>
      <c r="H4408" t="str">
        <f>VLOOKUP(мпф1[[#This Row],[артикул]],[1]!Таблица213[[code]:[упаковка]],5,FALSE)</f>
        <v>рагу</v>
      </c>
      <c r="I4408" s="7">
        <v>739.28249999999991</v>
      </c>
      <c r="J4408" s="15">
        <f>мпф1[[#This Row],[цена]]*мпф1[[#This Row],[объем]]</f>
        <v>270429.53849999997</v>
      </c>
      <c r="K4408" s="15"/>
      <c r="L4408" t="s">
        <v>187</v>
      </c>
    </row>
    <row r="4409" spans="1:12" x14ac:dyDescent="0.35">
      <c r="A4409" t="s">
        <v>161</v>
      </c>
      <c r="B4409" t="s">
        <v>198</v>
      </c>
      <c r="C4409" t="s">
        <v>69</v>
      </c>
      <c r="D4409">
        <v>204</v>
      </c>
      <c r="E4409" t="s">
        <v>84</v>
      </c>
      <c r="F4409" s="26">
        <v>354.63063063063061</v>
      </c>
      <c r="G4409" t="str">
        <f>VLOOKUP(мпф1[[#This Row],[артикул]],[1]!Таблица213[[code]:[упаковка]],4,FALSE)</f>
        <v>ОХЛ</v>
      </c>
      <c r="H4409" t="str">
        <f>VLOOKUP(мпф1[[#This Row],[артикул]],[1]!Таблица213[[code]:[упаковка]],5,FALSE)</f>
        <v>крыло</v>
      </c>
      <c r="I4409" s="7">
        <v>884.0434821428571</v>
      </c>
      <c r="J4409" s="15">
        <f>мпф1[[#This Row],[цена]]*мпф1[[#This Row],[объем]]</f>
        <v>313508.89757722005</v>
      </c>
      <c r="K4409" s="15"/>
      <c r="L4409" t="s">
        <v>187</v>
      </c>
    </row>
    <row r="4410" spans="1:12" x14ac:dyDescent="0.35">
      <c r="A4410" t="s">
        <v>161</v>
      </c>
      <c r="B4410" t="s">
        <v>198</v>
      </c>
      <c r="C4410" t="s">
        <v>69</v>
      </c>
      <c r="D4410">
        <v>205</v>
      </c>
      <c r="E4410" t="s">
        <v>88</v>
      </c>
      <c r="F4410" s="26">
        <v>94.810126582278485</v>
      </c>
      <c r="G4410" t="str">
        <f>VLOOKUP(мпф1[[#This Row],[артикул]],[1]!Таблица213[[code]:[упаковка]],4,FALSE)</f>
        <v>ОХЛ</v>
      </c>
      <c r="H4410" t="str">
        <f>VLOOKUP(мпф1[[#This Row],[артикул]],[1]!Таблица213[[code]:[упаковка]],5,FALSE)</f>
        <v>рагу</v>
      </c>
      <c r="I4410" s="7">
        <v>635.49160714285711</v>
      </c>
      <c r="J4410" s="15">
        <f>мпф1[[#This Row],[цена]]*мпф1[[#This Row],[объем]]</f>
        <v>60251.039715189872</v>
      </c>
      <c r="K4410" s="15"/>
      <c r="L4410" t="s">
        <v>187</v>
      </c>
    </row>
    <row r="4411" spans="1:12" x14ac:dyDescent="0.35">
      <c r="A4411" t="s">
        <v>161</v>
      </c>
      <c r="B4411" t="s">
        <v>198</v>
      </c>
      <c r="C4411" t="s">
        <v>69</v>
      </c>
      <c r="D4411">
        <v>702</v>
      </c>
      <c r="E4411" t="s">
        <v>72</v>
      </c>
      <c r="F4411" s="26">
        <v>248.60000000000002</v>
      </c>
      <c r="G4411" t="str">
        <f>VLOOKUP(мпф1[[#This Row],[артикул]],[1]!Таблица213[[code]:[упаковка]],4,FALSE)</f>
        <v>ОХЛ</v>
      </c>
      <c r="H4411" t="str">
        <f>VLOOKUP(мпф1[[#This Row],[артикул]],[1]!Таблица213[[code]:[упаковка]],5,FALSE)</f>
        <v>тушка</v>
      </c>
      <c r="I4411" s="7">
        <v>811.20776785714281</v>
      </c>
      <c r="J4411" s="15">
        <f>мпф1[[#This Row],[цена]]*мпф1[[#This Row],[объем]]</f>
        <v>201666.25108928571</v>
      </c>
      <c r="K4411" s="15"/>
      <c r="L4411" t="s">
        <v>187</v>
      </c>
    </row>
    <row r="4412" spans="1:12" x14ac:dyDescent="0.35">
      <c r="A4412" t="s">
        <v>161</v>
      </c>
      <c r="B4412" t="s">
        <v>198</v>
      </c>
      <c r="C4412" t="s">
        <v>69</v>
      </c>
      <c r="D4412">
        <v>711</v>
      </c>
      <c r="E4412" t="s">
        <v>73</v>
      </c>
      <c r="F4412" s="26">
        <v>444.72</v>
      </c>
      <c r="G4412" t="str">
        <f>VLOOKUP(мпф1[[#This Row],[артикул]],[1]!Таблица213[[code]:[упаковка]],4,FALSE)</f>
        <v>ОХЛ</v>
      </c>
      <c r="H4412" t="str">
        <f>VLOOKUP(мпф1[[#This Row],[артикул]],[1]!Таблица213[[code]:[упаковка]],5,FALSE)</f>
        <v>бедро</v>
      </c>
      <c r="I4412" s="7">
        <v>867.65544642857139</v>
      </c>
      <c r="J4412" s="15">
        <f>мпф1[[#This Row],[цена]]*мпф1[[#This Row],[объем]]</f>
        <v>385863.73013571429</v>
      </c>
      <c r="K4412" s="15"/>
      <c r="L4412" t="s">
        <v>187</v>
      </c>
    </row>
    <row r="4413" spans="1:12" x14ac:dyDescent="0.35">
      <c r="A4413" t="s">
        <v>161</v>
      </c>
      <c r="B4413" t="s">
        <v>198</v>
      </c>
      <c r="C4413" t="s">
        <v>69</v>
      </c>
      <c r="D4413">
        <v>713</v>
      </c>
      <c r="E4413" t="s">
        <v>74</v>
      </c>
      <c r="F4413" s="26">
        <v>285.56</v>
      </c>
      <c r="G4413" t="str">
        <f>VLOOKUP(мпф1[[#This Row],[артикул]],[1]!Таблица213[[code]:[упаковка]],4,FALSE)</f>
        <v>ОХЛ</v>
      </c>
      <c r="H4413" t="str">
        <f>VLOOKUP(мпф1[[#This Row],[артикул]],[1]!Таблица213[[code]:[упаковка]],5,FALSE)</f>
        <v>голень</v>
      </c>
      <c r="I4413" s="7">
        <v>899.88524999999993</v>
      </c>
      <c r="J4413" s="15">
        <f>мпф1[[#This Row],[цена]]*мпф1[[#This Row],[объем]]</f>
        <v>256971.23198999997</v>
      </c>
      <c r="K4413" s="15"/>
      <c r="L4413" t="s">
        <v>187</v>
      </c>
    </row>
    <row r="4414" spans="1:12" x14ac:dyDescent="0.35">
      <c r="A4414" t="s">
        <v>161</v>
      </c>
      <c r="B4414" t="s">
        <v>198</v>
      </c>
      <c r="C4414" t="s">
        <v>69</v>
      </c>
      <c r="D4414">
        <v>715</v>
      </c>
      <c r="E4414" t="s">
        <v>75</v>
      </c>
      <c r="F4414" s="26">
        <v>264.40000000000003</v>
      </c>
      <c r="G4414" t="str">
        <f>VLOOKUP(мпф1[[#This Row],[артикул]],[1]!Таблица213[[code]:[упаковка]],4,FALSE)</f>
        <v>ОХЛ</v>
      </c>
      <c r="H4414" t="str">
        <f>VLOOKUP(мпф1[[#This Row],[артикул]],[1]!Таблица213[[code]:[упаковка]],5,FALSE)</f>
        <v>крыло</v>
      </c>
      <c r="I4414" s="7">
        <v>899.88524999999993</v>
      </c>
      <c r="J4414" s="15">
        <f>мпф1[[#This Row],[цена]]*мпф1[[#This Row],[объем]]</f>
        <v>237929.66010000001</v>
      </c>
      <c r="K4414" s="15"/>
      <c r="L4414" t="s">
        <v>187</v>
      </c>
    </row>
    <row r="4415" spans="1:12" x14ac:dyDescent="0.35">
      <c r="A4415" t="s">
        <v>161</v>
      </c>
      <c r="B4415" t="s">
        <v>198</v>
      </c>
      <c r="C4415" t="s">
        <v>69</v>
      </c>
      <c r="D4415">
        <v>717</v>
      </c>
      <c r="E4415" t="s">
        <v>76</v>
      </c>
      <c r="F4415" s="26">
        <v>113.39999999999999</v>
      </c>
      <c r="G4415" t="str">
        <f>VLOOKUP(мпф1[[#This Row],[артикул]],[1]!Таблица213[[code]:[упаковка]],4,FALSE)</f>
        <v>ОХЛ</v>
      </c>
      <c r="H4415" t="str">
        <f>VLOOKUP(мпф1[[#This Row],[артикул]],[1]!Таблица213[[code]:[упаковка]],5,FALSE)</f>
        <v>четвертина</v>
      </c>
      <c r="I4415" s="7">
        <v>819.40178571428567</v>
      </c>
      <c r="J4415" s="15">
        <f>мпф1[[#This Row],[цена]]*мпф1[[#This Row],[объем]]</f>
        <v>92920.162499999991</v>
      </c>
      <c r="K4415" s="15"/>
      <c r="L4415" t="s">
        <v>187</v>
      </c>
    </row>
    <row r="4416" spans="1:12" x14ac:dyDescent="0.35">
      <c r="A4416" t="s">
        <v>161</v>
      </c>
      <c r="B4416" t="s">
        <v>198</v>
      </c>
      <c r="C4416" t="s">
        <v>69</v>
      </c>
      <c r="D4416">
        <v>719</v>
      </c>
      <c r="E4416" t="s">
        <v>77</v>
      </c>
      <c r="F4416" s="26">
        <v>594</v>
      </c>
      <c r="G4416" t="str">
        <f>VLOOKUP(мпф1[[#This Row],[артикул]],[1]!Таблица213[[code]:[упаковка]],4,FALSE)</f>
        <v>ОХЛ</v>
      </c>
      <c r="H4416" t="str">
        <f>VLOOKUP(мпф1[[#This Row],[артикул]],[1]!Таблица213[[code]:[упаковка]],5,FALSE)</f>
        <v>филе</v>
      </c>
      <c r="I4416" s="7">
        <v>1140.7893750000001</v>
      </c>
      <c r="J4416" s="15">
        <f>мпф1[[#This Row],[цена]]*мпф1[[#This Row],[объем]]</f>
        <v>677628.88875000004</v>
      </c>
      <c r="K4416" s="15"/>
      <c r="L4416" t="s">
        <v>187</v>
      </c>
    </row>
    <row r="4417" spans="1:12" x14ac:dyDescent="0.35">
      <c r="A4417" t="s">
        <v>161</v>
      </c>
      <c r="B4417" t="s">
        <v>198</v>
      </c>
      <c r="C4417" t="s">
        <v>69</v>
      </c>
      <c r="D4417">
        <v>725</v>
      </c>
      <c r="E4417" t="s">
        <v>78</v>
      </c>
      <c r="F4417" s="26">
        <v>135.49</v>
      </c>
      <c r="G4417" t="str">
        <f>VLOOKUP(мпф1[[#This Row],[артикул]],[1]!Таблица213[[code]:[упаковка]],4,FALSE)</f>
        <v>ОХЛ</v>
      </c>
      <c r="H4417" t="str">
        <f>VLOOKUP(мпф1[[#This Row],[артикул]],[1]!Таблица213[[code]:[упаковка]],5,FALSE)</f>
        <v>грудка</v>
      </c>
      <c r="I4417" s="7">
        <v>884.0434821428571</v>
      </c>
      <c r="J4417" s="15">
        <f>мпф1[[#This Row],[цена]]*мпф1[[#This Row],[объем]]</f>
        <v>119779.05139553572</v>
      </c>
      <c r="K4417" s="15"/>
      <c r="L4417" t="s">
        <v>187</v>
      </c>
    </row>
    <row r="4418" spans="1:12" x14ac:dyDescent="0.35">
      <c r="A4418" t="s">
        <v>161</v>
      </c>
      <c r="B4418" t="s">
        <v>198</v>
      </c>
      <c r="C4418" t="s">
        <v>69</v>
      </c>
      <c r="D4418">
        <v>731</v>
      </c>
      <c r="E4418" t="s">
        <v>81</v>
      </c>
      <c r="F4418" s="26">
        <v>183.98605343124842</v>
      </c>
      <c r="G4418" t="str">
        <f>VLOOKUP(мпф1[[#This Row],[артикул]],[1]!Таблица213[[code]:[упаковка]],4,FALSE)</f>
        <v>ОХЛ</v>
      </c>
      <c r="H4418" t="str">
        <f>VLOOKUP(мпф1[[#This Row],[артикул]],[1]!Таблица213[[code]:[упаковка]],5,FALSE)</f>
        <v>желудки</v>
      </c>
      <c r="I4418" s="7">
        <v>554.21605446428566</v>
      </c>
      <c r="J4418" s="15">
        <f>мпф1[[#This Row],[цена]]*мпф1[[#This Row],[объем]]</f>
        <v>101968.02460912174</v>
      </c>
      <c r="K4418" s="15"/>
      <c r="L4418" t="s">
        <v>187</v>
      </c>
    </row>
    <row r="4419" spans="1:12" x14ac:dyDescent="0.35">
      <c r="A4419" t="s">
        <v>161</v>
      </c>
      <c r="B4419" t="s">
        <v>198</v>
      </c>
      <c r="C4419" t="s">
        <v>69</v>
      </c>
      <c r="D4419">
        <v>733</v>
      </c>
      <c r="E4419" t="s">
        <v>82</v>
      </c>
      <c r="F4419" s="26">
        <v>113.39999999999999</v>
      </c>
      <c r="G4419" t="str">
        <f>VLOOKUP(мпф1[[#This Row],[артикул]],[1]!Таблица213[[code]:[упаковка]],4,FALSE)</f>
        <v>ОХЛ</v>
      </c>
      <c r="H4419" t="str">
        <f>VLOOKUP(мпф1[[#This Row],[артикул]],[1]!Таблица213[[code]:[упаковка]],5,FALSE)</f>
        <v>печень</v>
      </c>
      <c r="I4419" s="7">
        <v>522.04998214285706</v>
      </c>
      <c r="J4419" s="15">
        <f>мпф1[[#This Row],[цена]]*мпф1[[#This Row],[объем]]</f>
        <v>59200.467974999985</v>
      </c>
      <c r="K4419" s="15"/>
      <c r="L4419" t="s">
        <v>187</v>
      </c>
    </row>
    <row r="4420" spans="1:12" x14ac:dyDescent="0.35">
      <c r="A4420" t="s">
        <v>161</v>
      </c>
      <c r="B4420" t="s">
        <v>198</v>
      </c>
      <c r="C4420" t="s">
        <v>69</v>
      </c>
      <c r="D4420">
        <v>735</v>
      </c>
      <c r="E4420" t="s">
        <v>83</v>
      </c>
      <c r="F4420" s="26">
        <v>74.400000000000006</v>
      </c>
      <c r="G4420" t="str">
        <f>VLOOKUP(мпф1[[#This Row],[артикул]],[1]!Таблица213[[code]:[упаковка]],4,FALSE)</f>
        <v>ОХЛ</v>
      </c>
      <c r="H4420" t="str">
        <f>VLOOKUP(мпф1[[#This Row],[артикул]],[1]!Таблица213[[code]:[упаковка]],5,FALSE)</f>
        <v>сердце</v>
      </c>
      <c r="I4420" s="7">
        <v>899.88524999999993</v>
      </c>
      <c r="J4420" s="15">
        <f>мпф1[[#This Row],[цена]]*мпф1[[#This Row],[объем]]</f>
        <v>66951.462599999999</v>
      </c>
      <c r="K4420" s="15"/>
      <c r="L4420" t="s">
        <v>187</v>
      </c>
    </row>
    <row r="4421" spans="1:12" x14ac:dyDescent="0.35">
      <c r="A4421" t="s">
        <v>161</v>
      </c>
      <c r="B4421" t="s">
        <v>198</v>
      </c>
      <c r="C4421" t="s">
        <v>69</v>
      </c>
      <c r="D4421">
        <v>744</v>
      </c>
      <c r="E4421" t="s">
        <v>92</v>
      </c>
      <c r="F4421" s="26">
        <v>403.2</v>
      </c>
      <c r="G4421" t="str">
        <f>VLOOKUP(мпф1[[#This Row],[артикул]],[1]!Таблица213[[code]:[упаковка]],4,FALSE)</f>
        <v>ОХЛ</v>
      </c>
      <c r="H4421" t="str">
        <f>VLOOKUP(мпф1[[#This Row],[артикул]],[1]!Таблица213[[code]:[упаковка]],5,FALSE)</f>
        <v>шея</v>
      </c>
      <c r="I4421" s="7">
        <v>297.71598214285711</v>
      </c>
      <c r="J4421" s="15">
        <f>мпф1[[#This Row],[цена]]*мпф1[[#This Row],[объем]]</f>
        <v>120039.08399999999</v>
      </c>
      <c r="K4421" s="15"/>
      <c r="L4421" t="s">
        <v>187</v>
      </c>
    </row>
    <row r="4422" spans="1:12" x14ac:dyDescent="0.35">
      <c r="A4422" t="s">
        <v>161</v>
      </c>
      <c r="B4422" t="s">
        <v>198</v>
      </c>
      <c r="C4422" t="s">
        <v>69</v>
      </c>
      <c r="D4422">
        <v>781</v>
      </c>
      <c r="E4422" t="s">
        <v>221</v>
      </c>
      <c r="F4422" s="26">
        <v>186.20000000000002</v>
      </c>
      <c r="G4422" t="str">
        <f>VLOOKUP(мпф1[[#This Row],[артикул]],[1]!Таблица213[[code]:[упаковка]],4,FALSE)</f>
        <v>ОХЛ</v>
      </c>
      <c r="H4422" t="str">
        <f>VLOOKUP(мпф1[[#This Row],[артикул]],[1]!Таблица213[[code]:[упаковка]],5,FALSE)</f>
        <v>спинка</v>
      </c>
      <c r="I4422" s="7">
        <v>386.02928571428566</v>
      </c>
      <c r="J4422" s="15">
        <f>мпф1[[#This Row],[цена]]*мпф1[[#This Row],[объем]]</f>
        <v>71878.652999999991</v>
      </c>
      <c r="K4422" s="15"/>
      <c r="L4422" t="s">
        <v>187</v>
      </c>
    </row>
    <row r="4423" spans="1:12" x14ac:dyDescent="0.35">
      <c r="A4423" t="s">
        <v>161</v>
      </c>
      <c r="B4423" t="s">
        <v>198</v>
      </c>
      <c r="C4423" t="s">
        <v>69</v>
      </c>
      <c r="D4423">
        <v>952</v>
      </c>
      <c r="E4423" t="s">
        <v>86</v>
      </c>
      <c r="F4423" s="26">
        <v>322.36994219653189</v>
      </c>
      <c r="G4423" t="str">
        <f>VLOOKUP(мпф1[[#This Row],[артикул]],[1]!Таблица213[[code]:[упаковка]],4,FALSE)</f>
        <v>ОХЛ</v>
      </c>
      <c r="H4423" t="str">
        <f>VLOOKUP(мпф1[[#This Row],[артикул]],[1]!Таблица213[[code]:[упаковка]],5,FALSE)</f>
        <v>голень</v>
      </c>
      <c r="I4423" s="7">
        <v>930.02102678571418</v>
      </c>
      <c r="J4423" s="15">
        <f>мпф1[[#This Row],[цена]]*мпф1[[#This Row],[объем]]</f>
        <v>299810.8246464699</v>
      </c>
      <c r="K4423" s="15"/>
      <c r="L4423" t="s">
        <v>187</v>
      </c>
    </row>
    <row r="4424" spans="1:12" x14ac:dyDescent="0.35">
      <c r="A4424" t="s">
        <v>161</v>
      </c>
      <c r="B4424" t="s">
        <v>198</v>
      </c>
      <c r="C4424" t="s">
        <v>69</v>
      </c>
      <c r="D4424">
        <v>953</v>
      </c>
      <c r="E4424" t="s">
        <v>87</v>
      </c>
      <c r="F4424" s="26">
        <v>316.94158075601371</v>
      </c>
      <c r="G4424" t="str">
        <f>VLOOKUP(мпф1[[#This Row],[артикул]],[1]!Таблица213[[code]:[упаковка]],4,FALSE)</f>
        <v>ОХЛ</v>
      </c>
      <c r="H4424" t="str">
        <f>VLOOKUP(мпф1[[#This Row],[артикул]],[1]!Таблица213[[code]:[упаковка]],5,FALSE)</f>
        <v>бедро</v>
      </c>
      <c r="I4424" s="7">
        <v>953.23741071428572</v>
      </c>
      <c r="J4424" s="15">
        <f>мпф1[[#This Row],[цена]]*мпф1[[#This Row],[объем]]</f>
        <v>302120.57178755518</v>
      </c>
      <c r="K4424" s="15"/>
      <c r="L4424" t="s">
        <v>187</v>
      </c>
    </row>
    <row r="4425" spans="1:12" x14ac:dyDescent="0.35">
      <c r="A4425" t="s">
        <v>161</v>
      </c>
      <c r="B4425" t="s">
        <v>198</v>
      </c>
      <c r="C4425" t="s">
        <v>69</v>
      </c>
      <c r="D4425">
        <v>954</v>
      </c>
      <c r="E4425" t="s">
        <v>191</v>
      </c>
      <c r="F4425" s="26">
        <v>49.999999999999993</v>
      </c>
      <c r="G4425" t="str">
        <f>VLOOKUP(мпф1[[#This Row],[артикул]],[1]!Таблица213[[code]:[упаковка]],4,FALSE)</f>
        <v>ОХЛ</v>
      </c>
      <c r="H4425" t="str">
        <f>VLOOKUP(мпф1[[#This Row],[артикул]],[1]!Таблица213[[code]:[упаковка]],5,FALSE)</f>
        <v>филе</v>
      </c>
      <c r="I4425" s="7">
        <v>1133.5058035714285</v>
      </c>
      <c r="J4425" s="15">
        <f>мпф1[[#This Row],[цена]]*мпф1[[#This Row],[объем]]</f>
        <v>56675.290178571413</v>
      </c>
      <c r="K4425" s="15"/>
      <c r="L4425" t="s">
        <v>187</v>
      </c>
    </row>
    <row r="4426" spans="1:12" x14ac:dyDescent="0.35">
      <c r="A4426" t="s">
        <v>161</v>
      </c>
      <c r="B4426" t="s">
        <v>198</v>
      </c>
      <c r="C4426" t="s">
        <v>69</v>
      </c>
      <c r="D4426">
        <v>960</v>
      </c>
      <c r="E4426" t="s">
        <v>189</v>
      </c>
      <c r="F4426" s="26">
        <v>136.4</v>
      </c>
      <c r="G4426" t="str">
        <f>VLOOKUP(мпф1[[#This Row],[артикул]],[1]!Таблица213[[code]:[упаковка]],4,FALSE)</f>
        <v>ОХЛ</v>
      </c>
      <c r="H4426" t="str">
        <f>VLOOKUP(мпф1[[#This Row],[артикул]],[1]!Таблица213[[code]:[упаковка]],5,FALSE)</f>
        <v>крыло</v>
      </c>
      <c r="I4426" s="7">
        <v>884.0434821428571</v>
      </c>
      <c r="J4426" s="15">
        <f>мпф1[[#This Row],[цена]]*мпф1[[#This Row],[объем]]</f>
        <v>120583.53096428572</v>
      </c>
      <c r="K4426" s="15"/>
      <c r="L4426" t="s">
        <v>187</v>
      </c>
    </row>
    <row r="4427" spans="1:12" x14ac:dyDescent="0.35">
      <c r="A4427" t="s">
        <v>161</v>
      </c>
      <c r="B4427" t="s">
        <v>198</v>
      </c>
      <c r="C4427" t="s">
        <v>69</v>
      </c>
      <c r="D4427">
        <v>961</v>
      </c>
      <c r="E4427" t="s">
        <v>89</v>
      </c>
      <c r="F4427" s="26">
        <v>60.975609756097555</v>
      </c>
      <c r="G4427" t="str">
        <f>VLOOKUP(мпф1[[#This Row],[артикул]],[1]!Таблица213[[code]:[упаковка]],4,FALSE)</f>
        <v>ОХЛ</v>
      </c>
      <c r="H4427" t="str">
        <f>VLOOKUP(мпф1[[#This Row],[артикул]],[1]!Таблица213[[code]:[упаковка]],5,FALSE)</f>
        <v>табак</v>
      </c>
      <c r="I4427" s="7">
        <v>777.06602678571426</v>
      </c>
      <c r="J4427" s="15">
        <f>мпф1[[#This Row],[цена]]*мпф1[[#This Row],[объем]]</f>
        <v>47382.074804006959</v>
      </c>
      <c r="K4427" s="15"/>
      <c r="L4427" t="s">
        <v>187</v>
      </c>
    </row>
    <row r="4428" spans="1:12" x14ac:dyDescent="0.35">
      <c r="A4428" t="s">
        <v>161</v>
      </c>
      <c r="B4428" t="s">
        <v>198</v>
      </c>
      <c r="C4428" t="s">
        <v>69</v>
      </c>
      <c r="D4428">
        <v>1064</v>
      </c>
      <c r="E4428" t="s">
        <v>62</v>
      </c>
      <c r="F4428" s="26">
        <v>45.714285714285715</v>
      </c>
      <c r="G4428" t="str">
        <f>VLOOKUP(мпф1[[#This Row],[артикул]],[1]!Таблица213[[code]:[упаковка]],4,FALSE)</f>
        <v>ОХЛ</v>
      </c>
      <c r="H4428" t="str">
        <f>VLOOKUP(мпф1[[#This Row],[артикул]],[1]!Таблица213[[code]:[упаковка]],5,FALSE)</f>
        <v>бедро</v>
      </c>
      <c r="I4428" s="7">
        <v>884.0434821428571</v>
      </c>
      <c r="J4428" s="15">
        <f>мпф1[[#This Row],[цена]]*мпф1[[#This Row],[объем]]</f>
        <v>40413.416326530612</v>
      </c>
      <c r="K4428" s="15"/>
      <c r="L4428" t="s">
        <v>187</v>
      </c>
    </row>
    <row r="4429" spans="1:12" x14ac:dyDescent="0.35">
      <c r="A4429" t="s">
        <v>161</v>
      </c>
      <c r="B4429" t="s">
        <v>198</v>
      </c>
      <c r="C4429" t="s">
        <v>69</v>
      </c>
      <c r="D4429">
        <v>1066</v>
      </c>
      <c r="E4429" t="s">
        <v>63</v>
      </c>
      <c r="F4429" s="26">
        <v>46.913580246913583</v>
      </c>
      <c r="G4429" t="str">
        <f>VLOOKUP(мпф1[[#This Row],[артикул]],[1]!Таблица213[[code]:[упаковка]],4,FALSE)</f>
        <v>ОХЛ</v>
      </c>
      <c r="H4429" t="str">
        <f>VLOOKUP(мпф1[[#This Row],[артикул]],[1]!Таблица213[[code]:[упаковка]],5,FALSE)</f>
        <v>бедро</v>
      </c>
      <c r="I4429" s="7">
        <v>884.0434821428571</v>
      </c>
      <c r="J4429" s="15">
        <f>мпф1[[#This Row],[цена]]*мпф1[[#This Row],[объем]]</f>
        <v>41473.644841269845</v>
      </c>
      <c r="K4429" s="15"/>
      <c r="L4429" t="s">
        <v>187</v>
      </c>
    </row>
    <row r="4430" spans="1:12" x14ac:dyDescent="0.35">
      <c r="A4430" t="s">
        <v>161</v>
      </c>
      <c r="B4430" t="s">
        <v>162</v>
      </c>
      <c r="C4430" t="s">
        <v>25</v>
      </c>
      <c r="D4430">
        <v>30</v>
      </c>
      <c r="E4430" t="s">
        <v>80</v>
      </c>
      <c r="F4430" s="26">
        <v>1203.6000000000001</v>
      </c>
      <c r="G4430" t="str">
        <f>VLOOKUP(мпф1[[#This Row],[артикул]],[1]!Таблица213[[code]:[упаковка]],4,FALSE)</f>
        <v>ОХЛ</v>
      </c>
      <c r="H4430" t="str">
        <f>VLOOKUP(мпф1[[#This Row],[артикул]],[1]!Таблица213[[code]:[упаковка]],5,FALSE)</f>
        <v>рагу</v>
      </c>
      <c r="I4430" s="7">
        <v>739.28249999999991</v>
      </c>
      <c r="J4430" s="15">
        <f>мпф1[[#This Row],[цена]]*мпф1[[#This Row],[объем]]</f>
        <v>889800.41700000002</v>
      </c>
      <c r="K4430" s="15"/>
      <c r="L4430" t="s">
        <v>187</v>
      </c>
    </row>
    <row r="4431" spans="1:12" x14ac:dyDescent="0.35">
      <c r="A4431" t="s">
        <v>161</v>
      </c>
      <c r="B4431" t="s">
        <v>162</v>
      </c>
      <c r="C4431" t="s">
        <v>25</v>
      </c>
      <c r="D4431">
        <v>204</v>
      </c>
      <c r="E4431" t="s">
        <v>84</v>
      </c>
      <c r="F4431" s="26">
        <v>900.21621621621625</v>
      </c>
      <c r="G4431" t="str">
        <f>VLOOKUP(мпф1[[#This Row],[артикул]],[1]!Таблица213[[code]:[упаковка]],4,FALSE)</f>
        <v>ОХЛ</v>
      </c>
      <c r="H4431" t="str">
        <f>VLOOKUP(мпф1[[#This Row],[артикул]],[1]!Таблица213[[code]:[упаковка]],5,FALSE)</f>
        <v>крыло</v>
      </c>
      <c r="I4431" s="7">
        <v>884.0434821428571</v>
      </c>
      <c r="J4431" s="15">
        <f>мпф1[[#This Row],[цена]]*мпф1[[#This Row],[объем]]</f>
        <v>795830.27846525097</v>
      </c>
      <c r="K4431" s="15"/>
      <c r="L4431" t="s">
        <v>187</v>
      </c>
    </row>
    <row r="4432" spans="1:12" x14ac:dyDescent="0.35">
      <c r="A4432" t="s">
        <v>161</v>
      </c>
      <c r="B4432" t="s">
        <v>162</v>
      </c>
      <c r="C4432" t="s">
        <v>25</v>
      </c>
      <c r="D4432">
        <v>701</v>
      </c>
      <c r="E4432" t="s">
        <v>26</v>
      </c>
      <c r="F4432" s="26">
        <v>1899</v>
      </c>
      <c r="G4432" t="str">
        <f>VLOOKUP(мпф1[[#This Row],[артикул]],[1]!Таблица213[[code]:[упаковка]],4,FALSE)</f>
        <v>ОХЛ</v>
      </c>
      <c r="H4432" t="str">
        <f>VLOOKUP(мпф1[[#This Row],[артикул]],[1]!Таблица213[[code]:[упаковка]],5,FALSE)</f>
        <v>тушка</v>
      </c>
      <c r="I4432" s="7">
        <v>827.59580357142841</v>
      </c>
      <c r="J4432" s="15">
        <f>мпф1[[#This Row],[цена]]*мпф1[[#This Row],[объем]]</f>
        <v>1571604.4309821425</v>
      </c>
      <c r="K4432" s="15"/>
      <c r="L4432" t="s">
        <v>187</v>
      </c>
    </row>
    <row r="4433" spans="1:12" x14ac:dyDescent="0.35">
      <c r="A4433" t="s">
        <v>161</v>
      </c>
      <c r="B4433" t="s">
        <v>162</v>
      </c>
      <c r="C4433" t="s">
        <v>25</v>
      </c>
      <c r="D4433">
        <v>702</v>
      </c>
      <c r="E4433" t="s">
        <v>72</v>
      </c>
      <c r="F4433" s="26">
        <v>1853.2</v>
      </c>
      <c r="G4433" t="str">
        <f>VLOOKUP(мпф1[[#This Row],[артикул]],[1]!Таблица213[[code]:[упаковка]],4,FALSE)</f>
        <v>ОХЛ</v>
      </c>
      <c r="H4433" t="str">
        <f>VLOOKUP(мпф1[[#This Row],[артикул]],[1]!Таблица213[[code]:[упаковка]],5,FALSE)</f>
        <v>тушка</v>
      </c>
      <c r="I4433" s="7">
        <v>811.20776785714281</v>
      </c>
      <c r="J4433" s="15">
        <f>мпф1[[#This Row],[цена]]*мпф1[[#This Row],[объем]]</f>
        <v>1503330.2353928571</v>
      </c>
      <c r="K4433" s="15"/>
      <c r="L4433" t="s">
        <v>187</v>
      </c>
    </row>
    <row r="4434" spans="1:12" x14ac:dyDescent="0.35">
      <c r="A4434" t="s">
        <v>161</v>
      </c>
      <c r="B4434" t="s">
        <v>162</v>
      </c>
      <c r="C4434" t="s">
        <v>25</v>
      </c>
      <c r="D4434">
        <v>710</v>
      </c>
      <c r="E4434" t="s">
        <v>28</v>
      </c>
      <c r="F4434" s="26">
        <v>7304.58</v>
      </c>
      <c r="G4434" t="str">
        <f>VLOOKUP(мпф1[[#This Row],[артикул]],[1]!Таблица213[[code]:[упаковка]],4,FALSE)</f>
        <v>ОХЛ</v>
      </c>
      <c r="H4434" t="str">
        <f>VLOOKUP(мпф1[[#This Row],[артикул]],[1]!Таблица213[[code]:[упаковка]],5,FALSE)</f>
        <v>бедро</v>
      </c>
      <c r="I4434" s="7">
        <v>884.0434821428571</v>
      </c>
      <c r="J4434" s="15">
        <f>мпф1[[#This Row],[цена]]*мпф1[[#This Row],[объем]]</f>
        <v>6457566.3387910714</v>
      </c>
      <c r="K4434" s="15"/>
      <c r="L4434" t="s">
        <v>187</v>
      </c>
    </row>
    <row r="4435" spans="1:12" x14ac:dyDescent="0.35">
      <c r="A4435" t="s">
        <v>161</v>
      </c>
      <c r="B4435" t="s">
        <v>162</v>
      </c>
      <c r="C4435" t="s">
        <v>25</v>
      </c>
      <c r="D4435">
        <v>711</v>
      </c>
      <c r="E4435" t="s">
        <v>73</v>
      </c>
      <c r="F4435" s="26">
        <v>7298.64</v>
      </c>
      <c r="G4435" t="str">
        <f>VLOOKUP(мпф1[[#This Row],[артикул]],[1]!Таблица213[[code]:[упаковка]],4,FALSE)</f>
        <v>ОХЛ</v>
      </c>
      <c r="H4435" t="str">
        <f>VLOOKUP(мпф1[[#This Row],[артикул]],[1]!Таблица213[[code]:[упаковка]],5,FALSE)</f>
        <v>бедро</v>
      </c>
      <c r="I4435" s="7">
        <v>867.65544642857139</v>
      </c>
      <c r="J4435" s="15">
        <f>мпф1[[#This Row],[цена]]*мпф1[[#This Row],[объем]]</f>
        <v>6332704.7475214284</v>
      </c>
      <c r="K4435" s="15"/>
      <c r="L4435" t="s">
        <v>187</v>
      </c>
    </row>
    <row r="4436" spans="1:12" x14ac:dyDescent="0.35">
      <c r="A4436" t="s">
        <v>161</v>
      </c>
      <c r="B4436" t="s">
        <v>162</v>
      </c>
      <c r="C4436" t="s">
        <v>25</v>
      </c>
      <c r="D4436">
        <v>712</v>
      </c>
      <c r="E4436" t="s">
        <v>30</v>
      </c>
      <c r="F4436" s="26">
        <v>3154.0949999999998</v>
      </c>
      <c r="G4436" t="str">
        <f>VLOOKUP(мпф1[[#This Row],[артикул]],[1]!Таблица213[[code]:[упаковка]],4,FALSE)</f>
        <v>ОХЛ</v>
      </c>
      <c r="H4436" t="str">
        <f>VLOOKUP(мпф1[[#This Row],[артикул]],[1]!Таблица213[[code]:[упаковка]],5,FALSE)</f>
        <v>голень</v>
      </c>
      <c r="I4436" s="7">
        <v>915.90910714285712</v>
      </c>
      <c r="J4436" s="15">
        <f>мпф1[[#This Row],[цена]]*мпф1[[#This Row],[объем]]</f>
        <v>2888864.3352937498</v>
      </c>
      <c r="K4436" s="15"/>
      <c r="L4436" t="s">
        <v>187</v>
      </c>
    </row>
    <row r="4437" spans="1:12" x14ac:dyDescent="0.35">
      <c r="A4437" t="s">
        <v>161</v>
      </c>
      <c r="B4437" t="s">
        <v>162</v>
      </c>
      <c r="C4437" t="s">
        <v>25</v>
      </c>
      <c r="D4437">
        <v>713</v>
      </c>
      <c r="E4437" t="s">
        <v>74</v>
      </c>
      <c r="F4437" s="26">
        <v>2894.54</v>
      </c>
      <c r="G4437" t="str">
        <f>VLOOKUP(мпф1[[#This Row],[артикул]],[1]!Таблица213[[code]:[упаковка]],4,FALSE)</f>
        <v>ОХЛ</v>
      </c>
      <c r="H4437" t="str">
        <f>VLOOKUP(мпф1[[#This Row],[артикул]],[1]!Таблица213[[code]:[упаковка]],5,FALSE)</f>
        <v>голень</v>
      </c>
      <c r="I4437" s="7">
        <v>899.88524999999993</v>
      </c>
      <c r="J4437" s="15">
        <f>мпф1[[#This Row],[цена]]*мпф1[[#This Row],[объем]]</f>
        <v>2604753.8515349999</v>
      </c>
      <c r="K4437" s="15"/>
      <c r="L4437" t="s">
        <v>187</v>
      </c>
    </row>
    <row r="4438" spans="1:12" x14ac:dyDescent="0.35">
      <c r="A4438" t="s">
        <v>161</v>
      </c>
      <c r="B4438" t="s">
        <v>162</v>
      </c>
      <c r="C4438" t="s">
        <v>25</v>
      </c>
      <c r="D4438">
        <v>714</v>
      </c>
      <c r="E4438" t="s">
        <v>32</v>
      </c>
      <c r="F4438" s="26">
        <v>3395.7290000000003</v>
      </c>
      <c r="G4438" t="str">
        <f>VLOOKUP(мпф1[[#This Row],[артикул]],[1]!Таблица213[[code]:[упаковка]],4,FALSE)</f>
        <v>ОХЛ</v>
      </c>
      <c r="H4438" t="str">
        <f>VLOOKUP(мпф1[[#This Row],[артикул]],[1]!Таблица213[[code]:[упаковка]],5,FALSE)</f>
        <v>крыло</v>
      </c>
      <c r="I4438" s="7">
        <v>915.90910714285712</v>
      </c>
      <c r="J4438" s="15">
        <f>мпф1[[#This Row],[цена]]*мпф1[[#This Row],[объем]]</f>
        <v>3110179.1164891073</v>
      </c>
      <c r="K4438" s="15"/>
      <c r="L4438" t="s">
        <v>187</v>
      </c>
    </row>
    <row r="4439" spans="1:12" x14ac:dyDescent="0.35">
      <c r="A4439" t="s">
        <v>161</v>
      </c>
      <c r="B4439" t="s">
        <v>162</v>
      </c>
      <c r="C4439" t="s">
        <v>25</v>
      </c>
      <c r="D4439">
        <v>715</v>
      </c>
      <c r="E4439" t="s">
        <v>75</v>
      </c>
      <c r="F4439" s="26">
        <v>10496.68</v>
      </c>
      <c r="G4439" t="str">
        <f>VLOOKUP(мпф1[[#This Row],[артикул]],[1]!Таблица213[[code]:[упаковка]],4,FALSE)</f>
        <v>ОХЛ</v>
      </c>
      <c r="H4439" t="str">
        <f>VLOOKUP(мпф1[[#This Row],[артикул]],[1]!Таблица213[[code]:[упаковка]],5,FALSE)</f>
        <v>крыло</v>
      </c>
      <c r="I4439" s="7">
        <v>899.88524999999993</v>
      </c>
      <c r="J4439" s="15">
        <f>мпф1[[#This Row],[цена]]*мпф1[[#This Row],[объем]]</f>
        <v>9445807.5059699994</v>
      </c>
      <c r="K4439" s="15"/>
      <c r="L4439" t="s">
        <v>187</v>
      </c>
    </row>
    <row r="4440" spans="1:12" x14ac:dyDescent="0.35">
      <c r="A4440" t="s">
        <v>161</v>
      </c>
      <c r="B4440" t="s">
        <v>162</v>
      </c>
      <c r="C4440" t="s">
        <v>25</v>
      </c>
      <c r="D4440">
        <v>717</v>
      </c>
      <c r="E4440" t="s">
        <v>76</v>
      </c>
      <c r="F4440" s="26">
        <v>1197</v>
      </c>
      <c r="G4440" t="str">
        <f>VLOOKUP(мпф1[[#This Row],[артикул]],[1]!Таблица213[[code]:[упаковка]],4,FALSE)</f>
        <v>ОХЛ</v>
      </c>
      <c r="H4440" t="str">
        <f>VLOOKUP(мпф1[[#This Row],[артикул]],[1]!Таблица213[[code]:[упаковка]],5,FALSE)</f>
        <v>четвертина</v>
      </c>
      <c r="I4440" s="7">
        <v>819.40178571428567</v>
      </c>
      <c r="J4440" s="15">
        <f>мпф1[[#This Row],[цена]]*мпф1[[#This Row],[объем]]</f>
        <v>980823.93749999988</v>
      </c>
      <c r="K4440" s="15"/>
      <c r="L4440" t="s">
        <v>187</v>
      </c>
    </row>
    <row r="4441" spans="1:12" x14ac:dyDescent="0.35">
      <c r="A4441" t="s">
        <v>161</v>
      </c>
      <c r="B4441" t="s">
        <v>162</v>
      </c>
      <c r="C4441" t="s">
        <v>25</v>
      </c>
      <c r="D4441">
        <v>718</v>
      </c>
      <c r="E4441" t="s">
        <v>36</v>
      </c>
      <c r="F4441" s="26">
        <v>6794.96</v>
      </c>
      <c r="G4441" t="str">
        <f>VLOOKUP(мпф1[[#This Row],[артикул]],[1]!Таблица213[[code]:[упаковка]],4,FALSE)</f>
        <v>ОХЛ</v>
      </c>
      <c r="H4441" t="str">
        <f>VLOOKUP(мпф1[[#This Row],[артикул]],[1]!Таблица213[[code]:[упаковка]],5,FALSE)</f>
        <v>филе</v>
      </c>
      <c r="I4441" s="7">
        <v>1157.1774107142855</v>
      </c>
      <c r="J4441" s="15">
        <f>мпф1[[#This Row],[цена]]*мпф1[[#This Row],[объем]]</f>
        <v>7862974.2187071415</v>
      </c>
      <c r="K4441" s="15"/>
      <c r="L4441" t="s">
        <v>187</v>
      </c>
    </row>
    <row r="4442" spans="1:12" x14ac:dyDescent="0.35">
      <c r="A4442" t="s">
        <v>161</v>
      </c>
      <c r="B4442" t="s">
        <v>162</v>
      </c>
      <c r="C4442" t="s">
        <v>25</v>
      </c>
      <c r="D4442">
        <v>719</v>
      </c>
      <c r="E4442" t="s">
        <v>77</v>
      </c>
      <c r="F4442" s="26">
        <v>8599.5</v>
      </c>
      <c r="G4442" t="str">
        <f>VLOOKUP(мпф1[[#This Row],[артикул]],[1]!Таблица213[[code]:[упаковка]],4,FALSE)</f>
        <v>ОХЛ</v>
      </c>
      <c r="H4442" t="str">
        <f>VLOOKUP(мпф1[[#This Row],[артикул]],[1]!Таблица213[[code]:[упаковка]],5,FALSE)</f>
        <v>филе</v>
      </c>
      <c r="I4442" s="7">
        <v>1140.7893750000001</v>
      </c>
      <c r="J4442" s="15">
        <f>мпф1[[#This Row],[цена]]*мпф1[[#This Row],[объем]]</f>
        <v>9810218.2303125001</v>
      </c>
      <c r="K4442" s="15"/>
      <c r="L4442" t="s">
        <v>187</v>
      </c>
    </row>
    <row r="4443" spans="1:12" x14ac:dyDescent="0.35">
      <c r="A4443" t="s">
        <v>161</v>
      </c>
      <c r="B4443" t="s">
        <v>162</v>
      </c>
      <c r="C4443" t="s">
        <v>25</v>
      </c>
      <c r="D4443">
        <v>725</v>
      </c>
      <c r="E4443" t="s">
        <v>78</v>
      </c>
      <c r="F4443" s="26">
        <v>230.333</v>
      </c>
      <c r="G4443" t="str">
        <f>VLOOKUP(мпф1[[#This Row],[артикул]],[1]!Таблица213[[code]:[упаковка]],4,FALSE)</f>
        <v>ОХЛ</v>
      </c>
      <c r="H4443" t="str">
        <f>VLOOKUP(мпф1[[#This Row],[артикул]],[1]!Таблица213[[code]:[упаковка]],5,FALSE)</f>
        <v>грудка</v>
      </c>
      <c r="I4443" s="7">
        <v>884.0434821428571</v>
      </c>
      <c r="J4443" s="15">
        <f>мпф1[[#This Row],[цена]]*мпф1[[#This Row],[объем]]</f>
        <v>203624.38737241071</v>
      </c>
      <c r="K4443" s="15"/>
      <c r="L4443" t="s">
        <v>187</v>
      </c>
    </row>
    <row r="4444" spans="1:12" x14ac:dyDescent="0.35">
      <c r="A4444" t="s">
        <v>161</v>
      </c>
      <c r="B4444" t="s">
        <v>162</v>
      </c>
      <c r="C4444" t="s">
        <v>25</v>
      </c>
      <c r="D4444">
        <v>727</v>
      </c>
      <c r="E4444" t="s">
        <v>38</v>
      </c>
      <c r="F4444" s="26">
        <v>232.64999999999998</v>
      </c>
      <c r="G4444" t="str">
        <f>VLOOKUP(мпф1[[#This Row],[артикул]],[1]!Таблица213[[code]:[упаковка]],4,FALSE)</f>
        <v>ОХЛ</v>
      </c>
      <c r="H4444" t="str">
        <f>VLOOKUP(мпф1[[#This Row],[артикул]],[1]!Таблица213[[code]:[упаковка]],5,FALSE)</f>
        <v>грудка</v>
      </c>
      <c r="I4444" s="7">
        <v>899.79420535714269</v>
      </c>
      <c r="J4444" s="15">
        <f>мпф1[[#This Row],[цена]]*мпф1[[#This Row],[объем]]</f>
        <v>209337.12187633922</v>
      </c>
      <c r="K4444" s="15"/>
      <c r="L4444" t="s">
        <v>187</v>
      </c>
    </row>
    <row r="4445" spans="1:12" x14ac:dyDescent="0.35">
      <c r="A4445" t="s">
        <v>161</v>
      </c>
      <c r="B4445" t="s">
        <v>162</v>
      </c>
      <c r="C4445" t="s">
        <v>25</v>
      </c>
      <c r="D4445">
        <v>730</v>
      </c>
      <c r="E4445" t="s">
        <v>45</v>
      </c>
      <c r="F4445" s="26">
        <v>348.6</v>
      </c>
      <c r="G4445" t="str">
        <f>VLOOKUP(мпф1[[#This Row],[артикул]],[1]!Таблица213[[code]:[упаковка]],4,FALSE)</f>
        <v>ОХЛ</v>
      </c>
      <c r="H4445" t="str">
        <f>VLOOKUP(мпф1[[#This Row],[артикул]],[1]!Таблица213[[code]:[упаковка]],5,FALSE)</f>
        <v>желудки</v>
      </c>
      <c r="I4445" s="7">
        <v>570.84991071428567</v>
      </c>
      <c r="J4445" s="15">
        <f>мпф1[[#This Row],[цена]]*мпф1[[#This Row],[объем]]</f>
        <v>198998.27887499999</v>
      </c>
      <c r="K4445" s="15"/>
      <c r="L4445" t="s">
        <v>187</v>
      </c>
    </row>
    <row r="4446" spans="1:12" x14ac:dyDescent="0.35">
      <c r="A4446" t="s">
        <v>161</v>
      </c>
      <c r="B4446" t="s">
        <v>162</v>
      </c>
      <c r="C4446" t="s">
        <v>25</v>
      </c>
      <c r="D4446">
        <v>731</v>
      </c>
      <c r="E4446" t="s">
        <v>81</v>
      </c>
      <c r="F4446" s="26">
        <v>1103.9163205874904</v>
      </c>
      <c r="G4446" t="str">
        <f>VLOOKUP(мпф1[[#This Row],[артикул]],[1]!Таблица213[[code]:[упаковка]],4,FALSE)</f>
        <v>ОХЛ</v>
      </c>
      <c r="H4446" t="str">
        <f>VLOOKUP(мпф1[[#This Row],[артикул]],[1]!Таблица213[[code]:[упаковка]],5,FALSE)</f>
        <v>желудки</v>
      </c>
      <c r="I4446" s="7">
        <v>554.21605446428566</v>
      </c>
      <c r="J4446" s="15">
        <f>мпф1[[#This Row],[цена]]*мпф1[[#This Row],[объем]]</f>
        <v>611808.14765473048</v>
      </c>
      <c r="K4446" s="15"/>
      <c r="L4446" t="s">
        <v>187</v>
      </c>
    </row>
    <row r="4447" spans="1:12" x14ac:dyDescent="0.35">
      <c r="A4447" t="s">
        <v>161</v>
      </c>
      <c r="B4447" t="s">
        <v>162</v>
      </c>
      <c r="C4447" t="s">
        <v>25</v>
      </c>
      <c r="D4447">
        <v>732</v>
      </c>
      <c r="E4447" t="s">
        <v>47</v>
      </c>
      <c r="F4447" s="26">
        <v>273</v>
      </c>
      <c r="G4447" t="str">
        <f>VLOOKUP(мпф1[[#This Row],[артикул]],[1]!Таблица213[[code]:[упаковка]],4,FALSE)</f>
        <v>ОХЛ</v>
      </c>
      <c r="H4447" t="str">
        <f>VLOOKUP(мпф1[[#This Row],[артикул]],[1]!Таблица213[[code]:[упаковка]],5,FALSE)</f>
        <v>печень</v>
      </c>
      <c r="I4447" s="7">
        <v>538.07383928571426</v>
      </c>
      <c r="J4447" s="15">
        <f>мпф1[[#This Row],[цена]]*мпф1[[#This Row],[объем]]</f>
        <v>146894.15812499999</v>
      </c>
      <c r="K4447" s="15"/>
      <c r="L4447" t="s">
        <v>187</v>
      </c>
    </row>
    <row r="4448" spans="1:12" x14ac:dyDescent="0.35">
      <c r="A4448" t="s">
        <v>161</v>
      </c>
      <c r="B4448" t="s">
        <v>162</v>
      </c>
      <c r="C4448" t="s">
        <v>25</v>
      </c>
      <c r="D4448">
        <v>733</v>
      </c>
      <c r="E4448" t="s">
        <v>82</v>
      </c>
      <c r="F4448" s="26">
        <v>793.8</v>
      </c>
      <c r="G4448" t="str">
        <f>VLOOKUP(мпф1[[#This Row],[артикул]],[1]!Таблица213[[code]:[упаковка]],4,FALSE)</f>
        <v>ОХЛ</v>
      </c>
      <c r="H4448" t="str">
        <f>VLOOKUP(мпф1[[#This Row],[артикул]],[1]!Таблица213[[code]:[упаковка]],5,FALSE)</f>
        <v>печень</v>
      </c>
      <c r="I4448" s="7">
        <v>522.04998214285706</v>
      </c>
      <c r="J4448" s="15">
        <f>мпф1[[#This Row],[цена]]*мпф1[[#This Row],[объем]]</f>
        <v>414403.2758249999</v>
      </c>
      <c r="K4448" s="15"/>
      <c r="L4448" t="s">
        <v>187</v>
      </c>
    </row>
    <row r="4449" spans="1:12" x14ac:dyDescent="0.35">
      <c r="A4449" t="s">
        <v>161</v>
      </c>
      <c r="B4449" t="s">
        <v>162</v>
      </c>
      <c r="C4449" t="s">
        <v>25</v>
      </c>
      <c r="D4449">
        <v>734</v>
      </c>
      <c r="E4449" t="s">
        <v>49</v>
      </c>
      <c r="F4449" s="26">
        <v>276.18199999999996</v>
      </c>
      <c r="G4449" t="str">
        <f>VLOOKUP(мпф1[[#This Row],[артикул]],[1]!Таблица213[[code]:[упаковка]],4,FALSE)</f>
        <v>ОХЛ</v>
      </c>
      <c r="H4449" t="str">
        <f>VLOOKUP(мпф1[[#This Row],[артикул]],[1]!Таблица213[[code]:[упаковка]],5,FALSE)</f>
        <v>сердце</v>
      </c>
      <c r="I4449" s="7">
        <v>915.90910714285712</v>
      </c>
      <c r="J4449" s="15">
        <f>мпф1[[#This Row],[цена]]*мпф1[[#This Row],[объем]]</f>
        <v>252957.60902892853</v>
      </c>
      <c r="K4449" s="15"/>
      <c r="L4449" t="s">
        <v>187</v>
      </c>
    </row>
    <row r="4450" spans="1:12" x14ac:dyDescent="0.35">
      <c r="A4450" t="s">
        <v>161</v>
      </c>
      <c r="B4450" t="s">
        <v>162</v>
      </c>
      <c r="C4450" t="s">
        <v>25</v>
      </c>
      <c r="D4450">
        <v>735</v>
      </c>
      <c r="E4450" t="s">
        <v>83</v>
      </c>
      <c r="F4450" s="26">
        <v>285.2</v>
      </c>
      <c r="G4450" t="str">
        <f>VLOOKUP(мпф1[[#This Row],[артикул]],[1]!Таблица213[[code]:[упаковка]],4,FALSE)</f>
        <v>ОХЛ</v>
      </c>
      <c r="H4450" t="str">
        <f>VLOOKUP(мпф1[[#This Row],[артикул]],[1]!Таблица213[[code]:[упаковка]],5,FALSE)</f>
        <v>сердце</v>
      </c>
      <c r="I4450" s="7">
        <v>899.88524999999993</v>
      </c>
      <c r="J4450" s="15">
        <f>мпф1[[#This Row],[цена]]*мпф1[[#This Row],[объем]]</f>
        <v>256647.27329999997</v>
      </c>
      <c r="K4450" s="15"/>
      <c r="L4450" t="s">
        <v>187</v>
      </c>
    </row>
    <row r="4451" spans="1:12" x14ac:dyDescent="0.35">
      <c r="A4451" t="s">
        <v>161</v>
      </c>
      <c r="B4451" t="s">
        <v>162</v>
      </c>
      <c r="C4451" t="s">
        <v>25</v>
      </c>
      <c r="D4451">
        <v>744</v>
      </c>
      <c r="E4451" t="s">
        <v>92</v>
      </c>
      <c r="F4451" s="26">
        <v>1008</v>
      </c>
      <c r="G4451" t="str">
        <f>VLOOKUP(мпф1[[#This Row],[артикул]],[1]!Таблица213[[code]:[упаковка]],4,FALSE)</f>
        <v>ОХЛ</v>
      </c>
      <c r="H4451" t="str">
        <f>VLOOKUP(мпф1[[#This Row],[артикул]],[1]!Таблица213[[code]:[упаковка]],5,FALSE)</f>
        <v>шея</v>
      </c>
      <c r="I4451" s="7">
        <v>297.71598214285711</v>
      </c>
      <c r="J4451" s="15">
        <f>мпф1[[#This Row],[цена]]*мпф1[[#This Row],[объем]]</f>
        <v>300097.70999999996</v>
      </c>
      <c r="K4451" s="15"/>
      <c r="L4451" t="s">
        <v>187</v>
      </c>
    </row>
    <row r="4452" spans="1:12" x14ac:dyDescent="0.35">
      <c r="A4452" t="s">
        <v>161</v>
      </c>
      <c r="B4452" t="s">
        <v>162</v>
      </c>
      <c r="C4452" t="s">
        <v>25</v>
      </c>
      <c r="D4452">
        <v>781</v>
      </c>
      <c r="E4452" t="s">
        <v>221</v>
      </c>
      <c r="F4452" s="26">
        <v>266</v>
      </c>
      <c r="G4452" t="str">
        <f>VLOOKUP(мпф1[[#This Row],[артикул]],[1]!Таблица213[[code]:[упаковка]],4,FALSE)</f>
        <v>ОХЛ</v>
      </c>
      <c r="H4452" t="str">
        <f>VLOOKUP(мпф1[[#This Row],[артикул]],[1]!Таблица213[[code]:[упаковка]],5,FALSE)</f>
        <v>спинка</v>
      </c>
      <c r="I4452" s="7">
        <v>386.02928571428566</v>
      </c>
      <c r="J4452" s="15">
        <f>мпф1[[#This Row],[цена]]*мпф1[[#This Row],[объем]]</f>
        <v>102683.79</v>
      </c>
      <c r="K4452" s="15"/>
      <c r="L4452" t="s">
        <v>187</v>
      </c>
    </row>
    <row r="4453" spans="1:12" x14ac:dyDescent="0.35">
      <c r="A4453" t="s">
        <v>161</v>
      </c>
      <c r="B4453" t="s">
        <v>162</v>
      </c>
      <c r="C4453" t="s">
        <v>25</v>
      </c>
      <c r="D4453">
        <v>952</v>
      </c>
      <c r="E4453" t="s">
        <v>86</v>
      </c>
      <c r="F4453" s="26">
        <v>706.73410404624292</v>
      </c>
      <c r="G4453" t="str">
        <f>VLOOKUP(мпф1[[#This Row],[артикул]],[1]!Таблица213[[code]:[упаковка]],4,FALSE)</f>
        <v>ОХЛ</v>
      </c>
      <c r="H4453" t="str">
        <f>VLOOKUP(мпф1[[#This Row],[артикул]],[1]!Таблица213[[code]:[упаковка]],5,FALSE)</f>
        <v>голень</v>
      </c>
      <c r="I4453" s="7">
        <v>930.02102678571418</v>
      </c>
      <c r="J4453" s="15">
        <f>мпф1[[#This Row],[цена]]*мпф1[[#This Row],[объем]]</f>
        <v>657277.57710956864</v>
      </c>
      <c r="K4453" s="15"/>
      <c r="L4453" t="s">
        <v>187</v>
      </c>
    </row>
    <row r="4454" spans="1:12" x14ac:dyDescent="0.35">
      <c r="A4454" t="s">
        <v>161</v>
      </c>
      <c r="B4454" t="s">
        <v>162</v>
      </c>
      <c r="C4454" t="s">
        <v>25</v>
      </c>
      <c r="D4454">
        <v>953</v>
      </c>
      <c r="E4454" t="s">
        <v>87</v>
      </c>
      <c r="F4454" s="26">
        <v>730.34364261168378</v>
      </c>
      <c r="G4454" t="str">
        <f>VLOOKUP(мпф1[[#This Row],[артикул]],[1]!Таблица213[[code]:[упаковка]],4,FALSE)</f>
        <v>ОХЛ</v>
      </c>
      <c r="H4454" t="str">
        <f>VLOOKUP(мпф1[[#This Row],[артикул]],[1]!Таблица213[[code]:[упаковка]],5,FALSE)</f>
        <v>бедро</v>
      </c>
      <c r="I4454" s="7">
        <v>953.23741071428572</v>
      </c>
      <c r="J4454" s="15">
        <f>мпф1[[#This Row],[цена]]*мпф1[[#This Row],[объем]]</f>
        <v>696190.88281480107</v>
      </c>
      <c r="K4454" s="15"/>
      <c r="L4454" t="s">
        <v>187</v>
      </c>
    </row>
    <row r="4455" spans="1:12" x14ac:dyDescent="0.35">
      <c r="A4455" t="s">
        <v>161</v>
      </c>
      <c r="B4455" t="s">
        <v>162</v>
      </c>
      <c r="C4455" t="s">
        <v>25</v>
      </c>
      <c r="D4455">
        <v>958</v>
      </c>
      <c r="E4455" t="s">
        <v>58</v>
      </c>
      <c r="F4455" s="26">
        <v>621.70575692963757</v>
      </c>
      <c r="G4455" t="str">
        <f>VLOOKUP(мпф1[[#This Row],[артикул]],[1]!Таблица213[[code]:[упаковка]],4,FALSE)</f>
        <v>ОХЛ</v>
      </c>
      <c r="H4455" t="str">
        <f>VLOOKUP(мпф1[[#This Row],[артикул]],[1]!Таблица213[[code]:[упаковка]],5,FALSE)</f>
        <v>табак</v>
      </c>
      <c r="I4455" s="7">
        <v>799.37196428571428</v>
      </c>
      <c r="J4455" s="15">
        <f>мпф1[[#This Row],[цена]]*мпф1[[#This Row],[объем]]</f>
        <v>496974.15212458122</v>
      </c>
      <c r="K4455" s="15"/>
      <c r="L4455" t="s">
        <v>187</v>
      </c>
    </row>
    <row r="4456" spans="1:12" x14ac:dyDescent="0.35">
      <c r="A4456" t="s">
        <v>161</v>
      </c>
      <c r="B4456" t="s">
        <v>162</v>
      </c>
      <c r="C4456" t="s">
        <v>25</v>
      </c>
      <c r="D4456">
        <v>961</v>
      </c>
      <c r="E4456" t="s">
        <v>89</v>
      </c>
      <c r="F4456" s="26">
        <v>73.170731707317074</v>
      </c>
      <c r="G4456" t="str">
        <f>VLOOKUP(мпф1[[#This Row],[артикул]],[1]!Таблица213[[code]:[упаковка]],4,FALSE)</f>
        <v>ОХЛ</v>
      </c>
      <c r="H4456" t="str">
        <f>VLOOKUP(мпф1[[#This Row],[артикул]],[1]!Таблица213[[code]:[упаковка]],5,FALSE)</f>
        <v>табак</v>
      </c>
      <c r="I4456" s="7">
        <v>777.06602678571426</v>
      </c>
      <c r="J4456" s="15">
        <f>мпф1[[#This Row],[цена]]*мпф1[[#This Row],[объем]]</f>
        <v>56858.489764808364</v>
      </c>
      <c r="K4456" s="15"/>
      <c r="L4456" t="s">
        <v>187</v>
      </c>
    </row>
    <row r="4457" spans="1:12" x14ac:dyDescent="0.35">
      <c r="A4457" t="s">
        <v>161</v>
      </c>
      <c r="B4457" t="s">
        <v>162</v>
      </c>
      <c r="C4457" t="s">
        <v>25</v>
      </c>
      <c r="D4457">
        <v>1066</v>
      </c>
      <c r="E4457" t="s">
        <v>63</v>
      </c>
      <c r="F4457" s="26">
        <v>46.913580246913583</v>
      </c>
      <c r="G4457" t="str">
        <f>VLOOKUP(мпф1[[#This Row],[артикул]],[1]!Таблица213[[code]:[упаковка]],4,FALSE)</f>
        <v>ОХЛ</v>
      </c>
      <c r="H4457" t="str">
        <f>VLOOKUP(мпф1[[#This Row],[артикул]],[1]!Таблица213[[code]:[упаковка]],5,FALSE)</f>
        <v>бедро</v>
      </c>
      <c r="I4457" s="7">
        <v>884.0434821428571</v>
      </c>
      <c r="J4457" s="15">
        <f>мпф1[[#This Row],[цена]]*мпф1[[#This Row],[объем]]</f>
        <v>41473.644841269845</v>
      </c>
      <c r="K4457" s="15"/>
      <c r="L4457" t="s">
        <v>187</v>
      </c>
    </row>
    <row r="4458" spans="1:12" x14ac:dyDescent="0.35">
      <c r="A4458" t="s">
        <v>161</v>
      </c>
      <c r="B4458" t="s">
        <v>179</v>
      </c>
      <c r="C4458" t="s">
        <v>25</v>
      </c>
      <c r="D4458">
        <v>29</v>
      </c>
      <c r="E4458" t="s">
        <v>79</v>
      </c>
      <c r="F4458" s="26">
        <v>35.400000000000006</v>
      </c>
      <c r="G4458" t="str">
        <f>VLOOKUP(мпф1[[#This Row],[артикул]],[1]!Таблица213[[code]:[упаковка]],4,FALSE)</f>
        <v>ОХЛ</v>
      </c>
      <c r="H4458" t="str">
        <f>VLOOKUP(мпф1[[#This Row],[артикул]],[1]!Таблица213[[code]:[упаковка]],5,FALSE)</f>
        <v>табак</v>
      </c>
      <c r="I4458" s="7">
        <v>747.80357142857133</v>
      </c>
      <c r="J4458" s="15">
        <f>мпф1[[#This Row],[цена]]*мпф1[[#This Row],[объем]]</f>
        <v>26472.24642857143</v>
      </c>
      <c r="K4458" s="15"/>
      <c r="L4458" t="s">
        <v>187</v>
      </c>
    </row>
    <row r="4459" spans="1:12" x14ac:dyDescent="0.35">
      <c r="A4459" t="s">
        <v>161</v>
      </c>
      <c r="B4459" t="s">
        <v>179</v>
      </c>
      <c r="C4459" t="s">
        <v>25</v>
      </c>
      <c r="D4459">
        <v>30</v>
      </c>
      <c r="E4459" t="s">
        <v>80</v>
      </c>
      <c r="F4459" s="26">
        <v>1852.6000000000001</v>
      </c>
      <c r="G4459" t="str">
        <f>VLOOKUP(мпф1[[#This Row],[артикул]],[1]!Таблица213[[code]:[упаковка]],4,FALSE)</f>
        <v>ОХЛ</v>
      </c>
      <c r="H4459" t="str">
        <f>VLOOKUP(мпф1[[#This Row],[артикул]],[1]!Таблица213[[code]:[упаковка]],5,FALSE)</f>
        <v>рагу</v>
      </c>
      <c r="I4459" s="7">
        <v>739.28249999999991</v>
      </c>
      <c r="J4459" s="15">
        <f>мпф1[[#This Row],[цена]]*мпф1[[#This Row],[объем]]</f>
        <v>1369594.7594999999</v>
      </c>
      <c r="K4459" s="15"/>
      <c r="L4459" t="s">
        <v>187</v>
      </c>
    </row>
    <row r="4460" spans="1:12" x14ac:dyDescent="0.35">
      <c r="A4460" t="s">
        <v>161</v>
      </c>
      <c r="B4460" t="s">
        <v>179</v>
      </c>
      <c r="C4460" t="s">
        <v>25</v>
      </c>
      <c r="D4460">
        <v>204</v>
      </c>
      <c r="E4460" t="s">
        <v>84</v>
      </c>
      <c r="F4460" s="26">
        <v>1104.8108108108106</v>
      </c>
      <c r="G4460" t="str">
        <f>VLOOKUP(мпф1[[#This Row],[артикул]],[1]!Таблица213[[code]:[упаковка]],4,FALSE)</f>
        <v>ОХЛ</v>
      </c>
      <c r="H4460" t="str">
        <f>VLOOKUP(мпф1[[#This Row],[артикул]],[1]!Таблица213[[code]:[упаковка]],5,FALSE)</f>
        <v>крыло</v>
      </c>
      <c r="I4460" s="7">
        <v>884.0434821428571</v>
      </c>
      <c r="J4460" s="15">
        <f>мпф1[[#This Row],[цена]]*мпф1[[#This Row],[объем]]</f>
        <v>976700.79629826231</v>
      </c>
      <c r="K4460" s="15"/>
      <c r="L4460" t="s">
        <v>187</v>
      </c>
    </row>
    <row r="4461" spans="1:12" x14ac:dyDescent="0.35">
      <c r="A4461" t="s">
        <v>161</v>
      </c>
      <c r="B4461" t="s">
        <v>179</v>
      </c>
      <c r="C4461" t="s">
        <v>25</v>
      </c>
      <c r="D4461">
        <v>205</v>
      </c>
      <c r="E4461" t="s">
        <v>88</v>
      </c>
      <c r="F4461" s="26">
        <v>541.77215189873425</v>
      </c>
      <c r="G4461" t="str">
        <f>VLOOKUP(мпф1[[#This Row],[артикул]],[1]!Таблица213[[code]:[упаковка]],4,FALSE)</f>
        <v>ОХЛ</v>
      </c>
      <c r="H4461" t="str">
        <f>VLOOKUP(мпф1[[#This Row],[артикул]],[1]!Таблица213[[code]:[упаковка]],5,FALSE)</f>
        <v>рагу</v>
      </c>
      <c r="I4461" s="7">
        <v>635.49160714285711</v>
      </c>
      <c r="J4461" s="15">
        <f>мпф1[[#This Row],[цена]]*мпф1[[#This Row],[объем]]</f>
        <v>344291.65551537072</v>
      </c>
      <c r="K4461" s="15"/>
      <c r="L4461" t="s">
        <v>187</v>
      </c>
    </row>
    <row r="4462" spans="1:12" x14ac:dyDescent="0.35">
      <c r="A4462" t="s">
        <v>161</v>
      </c>
      <c r="B4462" t="s">
        <v>179</v>
      </c>
      <c r="C4462" t="s">
        <v>25</v>
      </c>
      <c r="D4462">
        <v>701</v>
      </c>
      <c r="E4462" t="s">
        <v>26</v>
      </c>
      <c r="F4462" s="26">
        <v>207</v>
      </c>
      <c r="G4462" t="str">
        <f>VLOOKUP(мпф1[[#This Row],[артикул]],[1]!Таблица213[[code]:[упаковка]],4,FALSE)</f>
        <v>ОХЛ</v>
      </c>
      <c r="H4462" t="str">
        <f>VLOOKUP(мпф1[[#This Row],[артикул]],[1]!Таблица213[[code]:[упаковка]],5,FALSE)</f>
        <v>тушка</v>
      </c>
      <c r="I4462" s="7">
        <v>827.59580357142841</v>
      </c>
      <c r="J4462" s="15">
        <f>мпф1[[#This Row],[цена]]*мпф1[[#This Row],[объем]]</f>
        <v>171312.33133928568</v>
      </c>
      <c r="K4462" s="15"/>
      <c r="L4462" t="s">
        <v>187</v>
      </c>
    </row>
    <row r="4463" spans="1:12" x14ac:dyDescent="0.35">
      <c r="A4463" t="s">
        <v>161</v>
      </c>
      <c r="B4463" t="s">
        <v>179</v>
      </c>
      <c r="C4463" t="s">
        <v>25</v>
      </c>
      <c r="D4463">
        <v>702</v>
      </c>
      <c r="E4463" t="s">
        <v>72</v>
      </c>
      <c r="F4463" s="26">
        <v>293.8</v>
      </c>
      <c r="G4463" t="str">
        <f>VLOOKUP(мпф1[[#This Row],[артикул]],[1]!Таблица213[[code]:[упаковка]],4,FALSE)</f>
        <v>ОХЛ</v>
      </c>
      <c r="H4463" t="str">
        <f>VLOOKUP(мпф1[[#This Row],[артикул]],[1]!Таблица213[[code]:[упаковка]],5,FALSE)</f>
        <v>тушка</v>
      </c>
      <c r="I4463" s="7">
        <v>811.20776785714281</v>
      </c>
      <c r="J4463" s="15">
        <f>мпф1[[#This Row],[цена]]*мпф1[[#This Row],[объем]]</f>
        <v>238332.84219642857</v>
      </c>
      <c r="K4463" s="15"/>
      <c r="L4463" t="s">
        <v>187</v>
      </c>
    </row>
    <row r="4464" spans="1:12" x14ac:dyDescent="0.35">
      <c r="A4464" t="s">
        <v>161</v>
      </c>
      <c r="B4464" t="s">
        <v>179</v>
      </c>
      <c r="C4464" t="s">
        <v>25</v>
      </c>
      <c r="D4464">
        <v>710</v>
      </c>
      <c r="E4464" t="s">
        <v>28</v>
      </c>
      <c r="F4464" s="26">
        <v>328.05</v>
      </c>
      <c r="G4464" t="str">
        <f>VLOOKUP(мпф1[[#This Row],[артикул]],[1]!Таблица213[[code]:[упаковка]],4,FALSE)</f>
        <v>ОХЛ</v>
      </c>
      <c r="H4464" t="str">
        <f>VLOOKUP(мпф1[[#This Row],[артикул]],[1]!Таблица213[[code]:[упаковка]],5,FALSE)</f>
        <v>бедро</v>
      </c>
      <c r="I4464" s="7">
        <v>884.0434821428571</v>
      </c>
      <c r="J4464" s="15">
        <f>мпф1[[#This Row],[цена]]*мпф1[[#This Row],[объем]]</f>
        <v>290010.46431696427</v>
      </c>
      <c r="K4464" s="15"/>
      <c r="L4464" t="s">
        <v>187</v>
      </c>
    </row>
    <row r="4465" spans="1:12" x14ac:dyDescent="0.35">
      <c r="A4465" t="s">
        <v>161</v>
      </c>
      <c r="B4465" t="s">
        <v>179</v>
      </c>
      <c r="C4465" t="s">
        <v>25</v>
      </c>
      <c r="D4465">
        <v>711</v>
      </c>
      <c r="E4465" t="s">
        <v>73</v>
      </c>
      <c r="F4465" s="26">
        <v>4604.16</v>
      </c>
      <c r="G4465" t="str">
        <f>VLOOKUP(мпф1[[#This Row],[артикул]],[1]!Таблица213[[code]:[упаковка]],4,FALSE)</f>
        <v>ОХЛ</v>
      </c>
      <c r="H4465" t="str">
        <f>VLOOKUP(мпф1[[#This Row],[артикул]],[1]!Таблица213[[code]:[упаковка]],5,FALSE)</f>
        <v>бедро</v>
      </c>
      <c r="I4465" s="7">
        <v>867.65544642857139</v>
      </c>
      <c r="J4465" s="15">
        <f>мпф1[[#This Row],[цена]]*мпф1[[#This Row],[объем]]</f>
        <v>3994824.5002285712</v>
      </c>
      <c r="K4465" s="15"/>
      <c r="L4465" t="s">
        <v>187</v>
      </c>
    </row>
    <row r="4466" spans="1:12" x14ac:dyDescent="0.35">
      <c r="A4466" t="s">
        <v>161</v>
      </c>
      <c r="B4466" t="s">
        <v>179</v>
      </c>
      <c r="C4466" t="s">
        <v>25</v>
      </c>
      <c r="D4466">
        <v>712</v>
      </c>
      <c r="E4466" t="s">
        <v>30</v>
      </c>
      <c r="F4466" s="26">
        <v>60.078000000000003</v>
      </c>
      <c r="G4466" t="str">
        <f>VLOOKUP(мпф1[[#This Row],[артикул]],[1]!Таблица213[[code]:[упаковка]],4,FALSE)</f>
        <v>ОХЛ</v>
      </c>
      <c r="H4466" t="str">
        <f>VLOOKUP(мпф1[[#This Row],[артикул]],[1]!Таблица213[[code]:[упаковка]],5,FALSE)</f>
        <v>голень</v>
      </c>
      <c r="I4466" s="7">
        <v>915.90910714285712</v>
      </c>
      <c r="J4466" s="15">
        <f>мпф1[[#This Row],[цена]]*мпф1[[#This Row],[объем]]</f>
        <v>55025.987338928571</v>
      </c>
      <c r="K4466" s="15"/>
      <c r="L4466" t="s">
        <v>187</v>
      </c>
    </row>
    <row r="4467" spans="1:12" x14ac:dyDescent="0.35">
      <c r="A4467" t="s">
        <v>161</v>
      </c>
      <c r="B4467" t="s">
        <v>179</v>
      </c>
      <c r="C4467" t="s">
        <v>25</v>
      </c>
      <c r="D4467">
        <v>713</v>
      </c>
      <c r="E4467" t="s">
        <v>74</v>
      </c>
      <c r="F4467" s="26">
        <v>1726.3400000000001</v>
      </c>
      <c r="G4467" t="str">
        <f>VLOOKUP(мпф1[[#This Row],[артикул]],[1]!Таблица213[[code]:[упаковка]],4,FALSE)</f>
        <v>ОХЛ</v>
      </c>
      <c r="H4467" t="str">
        <f>VLOOKUP(мпф1[[#This Row],[артикул]],[1]!Таблица213[[code]:[упаковка]],5,FALSE)</f>
        <v>голень</v>
      </c>
      <c r="I4467" s="7">
        <v>899.88524999999993</v>
      </c>
      <c r="J4467" s="15">
        <f>мпф1[[#This Row],[цена]]*мпф1[[#This Row],[объем]]</f>
        <v>1553507.902485</v>
      </c>
      <c r="K4467" s="15"/>
      <c r="L4467" t="s">
        <v>187</v>
      </c>
    </row>
    <row r="4468" spans="1:12" x14ac:dyDescent="0.35">
      <c r="A4468" t="s">
        <v>161</v>
      </c>
      <c r="B4468" t="s">
        <v>179</v>
      </c>
      <c r="C4468" t="s">
        <v>25</v>
      </c>
      <c r="D4468">
        <v>714</v>
      </c>
      <c r="E4468" t="s">
        <v>32</v>
      </c>
      <c r="F4468" s="26">
        <v>61.554000000000002</v>
      </c>
      <c r="G4468" t="str">
        <f>VLOOKUP(мпф1[[#This Row],[артикул]],[1]!Таблица213[[code]:[упаковка]],4,FALSE)</f>
        <v>ОХЛ</v>
      </c>
      <c r="H4468" t="str">
        <f>VLOOKUP(мпф1[[#This Row],[артикул]],[1]!Таблица213[[code]:[упаковка]],5,FALSE)</f>
        <v>крыло</v>
      </c>
      <c r="I4468" s="7">
        <v>915.90910714285712</v>
      </c>
      <c r="J4468" s="15">
        <f>мпф1[[#This Row],[цена]]*мпф1[[#This Row],[объем]]</f>
        <v>56377.86918107143</v>
      </c>
      <c r="K4468" s="15"/>
      <c r="L4468" t="s">
        <v>187</v>
      </c>
    </row>
    <row r="4469" spans="1:12" x14ac:dyDescent="0.35">
      <c r="A4469" t="s">
        <v>161</v>
      </c>
      <c r="B4469" t="s">
        <v>179</v>
      </c>
      <c r="C4469" t="s">
        <v>25</v>
      </c>
      <c r="D4469">
        <v>715</v>
      </c>
      <c r="E4469" t="s">
        <v>75</v>
      </c>
      <c r="F4469" s="26">
        <v>1956.5600000000002</v>
      </c>
      <c r="G4469" t="str">
        <f>VLOOKUP(мпф1[[#This Row],[артикул]],[1]!Таблица213[[code]:[упаковка]],4,FALSE)</f>
        <v>ОХЛ</v>
      </c>
      <c r="H4469" t="str">
        <f>VLOOKUP(мпф1[[#This Row],[артикул]],[1]!Таблица213[[code]:[упаковка]],5,FALSE)</f>
        <v>крыло</v>
      </c>
      <c r="I4469" s="7">
        <v>899.88524999999993</v>
      </c>
      <c r="J4469" s="15">
        <f>мпф1[[#This Row],[цена]]*мпф1[[#This Row],[объем]]</f>
        <v>1760679.48474</v>
      </c>
      <c r="K4469" s="15"/>
      <c r="L4469" t="s">
        <v>187</v>
      </c>
    </row>
    <row r="4470" spans="1:12" x14ac:dyDescent="0.35">
      <c r="A4470" t="s">
        <v>161</v>
      </c>
      <c r="B4470" t="s">
        <v>179</v>
      </c>
      <c r="C4470" t="s">
        <v>25</v>
      </c>
      <c r="D4470">
        <v>717</v>
      </c>
      <c r="E4470" t="s">
        <v>76</v>
      </c>
      <c r="F4470" s="26">
        <v>1423.8</v>
      </c>
      <c r="G4470" t="str">
        <f>VLOOKUP(мпф1[[#This Row],[артикул]],[1]!Таблица213[[code]:[упаковка]],4,FALSE)</f>
        <v>ОХЛ</v>
      </c>
      <c r="H4470" t="str">
        <f>VLOOKUP(мпф1[[#This Row],[артикул]],[1]!Таблица213[[code]:[упаковка]],5,FALSE)</f>
        <v>четвертина</v>
      </c>
      <c r="I4470" s="7">
        <v>819.40178571428567</v>
      </c>
      <c r="J4470" s="15">
        <f>мпф1[[#This Row],[цена]]*мпф1[[#This Row],[объем]]</f>
        <v>1166664.2625</v>
      </c>
      <c r="K4470" s="15"/>
      <c r="L4470" t="s">
        <v>187</v>
      </c>
    </row>
    <row r="4471" spans="1:12" x14ac:dyDescent="0.35">
      <c r="A4471" t="s">
        <v>161</v>
      </c>
      <c r="B4471" t="s">
        <v>179</v>
      </c>
      <c r="C4471" t="s">
        <v>25</v>
      </c>
      <c r="D4471">
        <v>718</v>
      </c>
      <c r="E4471" t="s">
        <v>36</v>
      </c>
      <c r="F4471" s="26">
        <v>86.56</v>
      </c>
      <c r="G4471" t="str">
        <f>VLOOKUP(мпф1[[#This Row],[артикул]],[1]!Таблица213[[code]:[упаковка]],4,FALSE)</f>
        <v>ОХЛ</v>
      </c>
      <c r="H4471" t="str">
        <f>VLOOKUP(мпф1[[#This Row],[артикул]],[1]!Таблица213[[code]:[упаковка]],5,FALSE)</f>
        <v>филе</v>
      </c>
      <c r="I4471" s="7">
        <v>1157.1774107142855</v>
      </c>
      <c r="J4471" s="15">
        <f>мпф1[[#This Row],[цена]]*мпф1[[#This Row],[объем]]</f>
        <v>100165.27667142855</v>
      </c>
      <c r="K4471" s="15"/>
      <c r="L4471" t="s">
        <v>187</v>
      </c>
    </row>
    <row r="4472" spans="1:12" x14ac:dyDescent="0.35">
      <c r="A4472" t="s">
        <v>161</v>
      </c>
      <c r="B4472" t="s">
        <v>179</v>
      </c>
      <c r="C4472" t="s">
        <v>25</v>
      </c>
      <c r="D4472">
        <v>719</v>
      </c>
      <c r="E4472" t="s">
        <v>77</v>
      </c>
      <c r="F4472" s="26">
        <v>4401</v>
      </c>
      <c r="G4472" t="str">
        <f>VLOOKUP(мпф1[[#This Row],[артикул]],[1]!Таблица213[[code]:[упаковка]],4,FALSE)</f>
        <v>ОХЛ</v>
      </c>
      <c r="H4472" t="str">
        <f>VLOOKUP(мпф1[[#This Row],[артикул]],[1]!Таблица213[[code]:[упаковка]],5,FALSE)</f>
        <v>филе</v>
      </c>
      <c r="I4472" s="7">
        <v>1140.7893750000001</v>
      </c>
      <c r="J4472" s="15">
        <f>мпф1[[#This Row],[цена]]*мпф1[[#This Row],[объем]]</f>
        <v>5020614.0393750006</v>
      </c>
      <c r="K4472" s="15"/>
      <c r="L4472" t="s">
        <v>187</v>
      </c>
    </row>
    <row r="4473" spans="1:12" x14ac:dyDescent="0.35">
      <c r="A4473" t="s">
        <v>161</v>
      </c>
      <c r="B4473" t="s">
        <v>179</v>
      </c>
      <c r="C4473" t="s">
        <v>25</v>
      </c>
      <c r="D4473">
        <v>721</v>
      </c>
      <c r="E4473" t="s">
        <v>183</v>
      </c>
      <c r="F4473" s="26">
        <v>84.7</v>
      </c>
      <c r="G4473" t="str">
        <f>VLOOKUP(мпф1[[#This Row],[артикул]],[1]!Таблица213[[code]:[упаковка]],4,FALSE)</f>
        <v>ОХЛ</v>
      </c>
      <c r="H4473" t="str">
        <f>VLOOKUP(мпф1[[#This Row],[артикул]],[1]!Таблица213[[code]:[упаковка]],5,FALSE)</f>
        <v>половинка</v>
      </c>
      <c r="I4473" s="7">
        <v>819.40178571428567</v>
      </c>
      <c r="J4473" s="15">
        <f>мпф1[[#This Row],[цена]]*мпф1[[#This Row],[объем]]</f>
        <v>69403.331250000003</v>
      </c>
      <c r="K4473" s="15"/>
      <c r="L4473" t="s">
        <v>187</v>
      </c>
    </row>
    <row r="4474" spans="1:12" x14ac:dyDescent="0.35">
      <c r="A4474" t="s">
        <v>161</v>
      </c>
      <c r="B4474" t="s">
        <v>179</v>
      </c>
      <c r="C4474" t="s">
        <v>25</v>
      </c>
      <c r="D4474">
        <v>725</v>
      </c>
      <c r="E4474" t="s">
        <v>78</v>
      </c>
      <c r="F4474" s="26">
        <v>1544.586</v>
      </c>
      <c r="G4474" t="str">
        <f>VLOOKUP(мпф1[[#This Row],[артикул]],[1]!Таблица213[[code]:[упаковка]],4,FALSE)</f>
        <v>ОХЛ</v>
      </c>
      <c r="H4474" t="str">
        <f>VLOOKUP(мпф1[[#This Row],[артикул]],[1]!Таблица213[[code]:[упаковка]],5,FALSE)</f>
        <v>грудка</v>
      </c>
      <c r="I4474" s="7">
        <v>884.0434821428571</v>
      </c>
      <c r="J4474" s="15">
        <f>мпф1[[#This Row],[цена]]*мпф1[[#This Row],[объем]]</f>
        <v>1365481.1859091071</v>
      </c>
      <c r="K4474" s="15"/>
      <c r="L4474" t="s">
        <v>187</v>
      </c>
    </row>
    <row r="4475" spans="1:12" x14ac:dyDescent="0.35">
      <c r="A4475" t="s">
        <v>161</v>
      </c>
      <c r="B4475" t="s">
        <v>179</v>
      </c>
      <c r="C4475" t="s">
        <v>25</v>
      </c>
      <c r="D4475">
        <v>727</v>
      </c>
      <c r="E4475" t="s">
        <v>38</v>
      </c>
      <c r="F4475" s="26">
        <v>27.917999999999999</v>
      </c>
      <c r="G4475" t="str">
        <f>VLOOKUP(мпф1[[#This Row],[артикул]],[1]!Таблица213[[code]:[упаковка]],4,FALSE)</f>
        <v>ОХЛ</v>
      </c>
      <c r="H4475" t="str">
        <f>VLOOKUP(мпф1[[#This Row],[артикул]],[1]!Таблица213[[code]:[упаковка]],5,FALSE)</f>
        <v>грудка</v>
      </c>
      <c r="I4475" s="7">
        <v>899.79420535714269</v>
      </c>
      <c r="J4475" s="15">
        <f>мпф1[[#This Row],[цена]]*мпф1[[#This Row],[объем]]</f>
        <v>25120.45462516071</v>
      </c>
      <c r="K4475" s="15"/>
      <c r="L4475" t="s">
        <v>187</v>
      </c>
    </row>
    <row r="4476" spans="1:12" x14ac:dyDescent="0.35">
      <c r="A4476" t="s">
        <v>161</v>
      </c>
      <c r="B4476" t="s">
        <v>179</v>
      </c>
      <c r="C4476" t="s">
        <v>25</v>
      </c>
      <c r="D4476">
        <v>730</v>
      </c>
      <c r="E4476" t="s">
        <v>45</v>
      </c>
      <c r="F4476" s="26">
        <v>33.200000000000003</v>
      </c>
      <c r="G4476" t="str">
        <f>VLOOKUP(мпф1[[#This Row],[артикул]],[1]!Таблица213[[code]:[упаковка]],4,FALSE)</f>
        <v>ОХЛ</v>
      </c>
      <c r="H4476" t="str">
        <f>VLOOKUP(мпф1[[#This Row],[артикул]],[1]!Таблица213[[code]:[упаковка]],5,FALSE)</f>
        <v>желудки</v>
      </c>
      <c r="I4476" s="7">
        <v>570.84991071428567</v>
      </c>
      <c r="J4476" s="15">
        <f>мпф1[[#This Row],[цена]]*мпф1[[#This Row],[объем]]</f>
        <v>18952.217035714286</v>
      </c>
      <c r="K4476" s="15"/>
      <c r="L4476" t="s">
        <v>187</v>
      </c>
    </row>
    <row r="4477" spans="1:12" x14ac:dyDescent="0.35">
      <c r="A4477" t="s">
        <v>161</v>
      </c>
      <c r="B4477" t="s">
        <v>179</v>
      </c>
      <c r="C4477" t="s">
        <v>25</v>
      </c>
      <c r="D4477">
        <v>731</v>
      </c>
      <c r="E4477" t="s">
        <v>81</v>
      </c>
      <c r="F4477" s="26">
        <v>1005.790425424158</v>
      </c>
      <c r="G4477" t="str">
        <f>VLOOKUP(мпф1[[#This Row],[артикул]],[1]!Таблица213[[code]:[упаковка]],4,FALSE)</f>
        <v>ОХЛ</v>
      </c>
      <c r="H4477" t="str">
        <f>VLOOKUP(мпф1[[#This Row],[артикул]],[1]!Таблица213[[code]:[упаковка]],5,FALSE)</f>
        <v>желудки</v>
      </c>
      <c r="I4477" s="7">
        <v>554.21605446428566</v>
      </c>
      <c r="J4477" s="15">
        <f>мпф1[[#This Row],[цена]]*мпф1[[#This Row],[объем]]</f>
        <v>557425.20119653223</v>
      </c>
      <c r="K4477" s="15"/>
      <c r="L4477" t="s">
        <v>187</v>
      </c>
    </row>
    <row r="4478" spans="1:12" x14ac:dyDescent="0.35">
      <c r="A4478" t="s">
        <v>161</v>
      </c>
      <c r="B4478" t="s">
        <v>179</v>
      </c>
      <c r="C4478" t="s">
        <v>25</v>
      </c>
      <c r="D4478">
        <v>732</v>
      </c>
      <c r="E4478" t="s">
        <v>47</v>
      </c>
      <c r="F4478" s="26">
        <v>31.2</v>
      </c>
      <c r="G4478" t="str">
        <f>VLOOKUP(мпф1[[#This Row],[артикул]],[1]!Таблица213[[code]:[упаковка]],4,FALSE)</f>
        <v>ОХЛ</v>
      </c>
      <c r="H4478" t="str">
        <f>VLOOKUP(мпф1[[#This Row],[артикул]],[1]!Таблица213[[code]:[упаковка]],5,FALSE)</f>
        <v>печень</v>
      </c>
      <c r="I4478" s="7">
        <v>538.07383928571426</v>
      </c>
      <c r="J4478" s="15">
        <f>мпф1[[#This Row],[цена]]*мпф1[[#This Row],[объем]]</f>
        <v>16787.903785714283</v>
      </c>
      <c r="K4478" s="15"/>
      <c r="L4478" t="s">
        <v>187</v>
      </c>
    </row>
    <row r="4479" spans="1:12" x14ac:dyDescent="0.35">
      <c r="A4479" t="s">
        <v>161</v>
      </c>
      <c r="B4479" t="s">
        <v>179</v>
      </c>
      <c r="C4479" t="s">
        <v>25</v>
      </c>
      <c r="D4479">
        <v>733</v>
      </c>
      <c r="E4479" t="s">
        <v>82</v>
      </c>
      <c r="F4479" s="26">
        <v>1449</v>
      </c>
      <c r="G4479" t="str">
        <f>VLOOKUP(мпф1[[#This Row],[артикул]],[1]!Таблица213[[code]:[упаковка]],4,FALSE)</f>
        <v>ОХЛ</v>
      </c>
      <c r="H4479" t="str">
        <f>VLOOKUP(мпф1[[#This Row],[артикул]],[1]!Таблица213[[code]:[упаковка]],5,FALSE)</f>
        <v>печень</v>
      </c>
      <c r="I4479" s="7">
        <v>522.04998214285706</v>
      </c>
      <c r="J4479" s="15">
        <f>мпф1[[#This Row],[цена]]*мпф1[[#This Row],[объем]]</f>
        <v>756450.4241249999</v>
      </c>
      <c r="K4479" s="15"/>
      <c r="L4479" t="s">
        <v>187</v>
      </c>
    </row>
    <row r="4480" spans="1:12" x14ac:dyDescent="0.35">
      <c r="A4480" t="s">
        <v>161</v>
      </c>
      <c r="B4480" t="s">
        <v>179</v>
      </c>
      <c r="C4480" t="s">
        <v>25</v>
      </c>
      <c r="D4480">
        <v>734</v>
      </c>
      <c r="E4480" t="s">
        <v>49</v>
      </c>
      <c r="F4480" s="26">
        <v>32.491999999999997</v>
      </c>
      <c r="G4480" t="str">
        <f>VLOOKUP(мпф1[[#This Row],[артикул]],[1]!Таблица213[[code]:[упаковка]],4,FALSE)</f>
        <v>ОХЛ</v>
      </c>
      <c r="H4480" t="str">
        <f>VLOOKUP(мпф1[[#This Row],[артикул]],[1]!Таблица213[[code]:[упаковка]],5,FALSE)</f>
        <v>сердце</v>
      </c>
      <c r="I4480" s="7">
        <v>915.90910714285712</v>
      </c>
      <c r="J4480" s="15">
        <f>мпф1[[#This Row],[цена]]*мпф1[[#This Row],[объем]]</f>
        <v>29759.718709285713</v>
      </c>
      <c r="K4480" s="15"/>
      <c r="L4480" t="s">
        <v>187</v>
      </c>
    </row>
    <row r="4481" spans="1:12" x14ac:dyDescent="0.35">
      <c r="A4481" t="s">
        <v>161</v>
      </c>
      <c r="B4481" t="s">
        <v>179</v>
      </c>
      <c r="C4481" t="s">
        <v>25</v>
      </c>
      <c r="D4481">
        <v>735</v>
      </c>
      <c r="E4481" t="s">
        <v>83</v>
      </c>
      <c r="F4481" s="26">
        <v>471.2</v>
      </c>
      <c r="G4481" t="str">
        <f>VLOOKUP(мпф1[[#This Row],[артикул]],[1]!Таблица213[[code]:[упаковка]],4,FALSE)</f>
        <v>ОХЛ</v>
      </c>
      <c r="H4481" t="str">
        <f>VLOOKUP(мпф1[[#This Row],[артикул]],[1]!Таблица213[[code]:[упаковка]],5,FALSE)</f>
        <v>сердце</v>
      </c>
      <c r="I4481" s="7">
        <v>899.88524999999993</v>
      </c>
      <c r="J4481" s="15">
        <f>мпф1[[#This Row],[цена]]*мпф1[[#This Row],[объем]]</f>
        <v>424025.92979999998</v>
      </c>
      <c r="K4481" s="15"/>
      <c r="L4481" t="s">
        <v>187</v>
      </c>
    </row>
    <row r="4482" spans="1:12" x14ac:dyDescent="0.35">
      <c r="A4482" t="s">
        <v>161</v>
      </c>
      <c r="B4482" t="s">
        <v>179</v>
      </c>
      <c r="C4482" t="s">
        <v>25</v>
      </c>
      <c r="D4482">
        <v>744</v>
      </c>
      <c r="E4482" t="s">
        <v>92</v>
      </c>
      <c r="F4482" s="26">
        <v>1197</v>
      </c>
      <c r="G4482" t="str">
        <f>VLOOKUP(мпф1[[#This Row],[артикул]],[1]!Таблица213[[code]:[упаковка]],4,FALSE)</f>
        <v>ОХЛ</v>
      </c>
      <c r="H4482" t="str">
        <f>VLOOKUP(мпф1[[#This Row],[артикул]],[1]!Таблица213[[code]:[упаковка]],5,FALSE)</f>
        <v>шея</v>
      </c>
      <c r="I4482" s="7">
        <v>297.71598214285711</v>
      </c>
      <c r="J4482" s="15">
        <f>мпф1[[#This Row],[цена]]*мпф1[[#This Row],[объем]]</f>
        <v>356366.03062499996</v>
      </c>
      <c r="K4482" s="15"/>
      <c r="L4482" t="s">
        <v>187</v>
      </c>
    </row>
    <row r="4483" spans="1:12" x14ac:dyDescent="0.35">
      <c r="A4483" t="s">
        <v>161</v>
      </c>
      <c r="B4483" t="s">
        <v>179</v>
      </c>
      <c r="C4483" t="s">
        <v>25</v>
      </c>
      <c r="D4483">
        <v>781</v>
      </c>
      <c r="E4483" t="s">
        <v>221</v>
      </c>
      <c r="F4483" s="26">
        <v>704.90000000000009</v>
      </c>
      <c r="G4483" t="str">
        <f>VLOOKUP(мпф1[[#This Row],[артикул]],[1]!Таблица213[[code]:[упаковка]],4,FALSE)</f>
        <v>ОХЛ</v>
      </c>
      <c r="H4483" t="str">
        <f>VLOOKUP(мпф1[[#This Row],[артикул]],[1]!Таблица213[[code]:[упаковка]],5,FALSE)</f>
        <v>спинка</v>
      </c>
      <c r="I4483" s="7">
        <v>386.02928571428566</v>
      </c>
      <c r="J4483" s="15">
        <f>мпф1[[#This Row],[цена]]*мпф1[[#This Row],[объем]]</f>
        <v>272112.04349999997</v>
      </c>
      <c r="K4483" s="15"/>
      <c r="L4483" t="s">
        <v>187</v>
      </c>
    </row>
    <row r="4484" spans="1:12" x14ac:dyDescent="0.35">
      <c r="A4484" t="s">
        <v>161</v>
      </c>
      <c r="B4484" t="s">
        <v>179</v>
      </c>
      <c r="C4484" t="s">
        <v>25</v>
      </c>
      <c r="D4484">
        <v>941</v>
      </c>
      <c r="E4484" t="s">
        <v>51</v>
      </c>
      <c r="F4484" s="26">
        <v>200.35714285714283</v>
      </c>
      <c r="G4484" t="str">
        <f>VLOOKUP(мпф1[[#This Row],[артикул]],[1]!Таблица213[[code]:[упаковка]],4,FALSE)</f>
        <v>ОХЛ</v>
      </c>
      <c r="H4484" t="str">
        <f>VLOOKUP(мпф1[[#This Row],[артикул]],[1]!Таблица213[[code]:[упаковка]],5,FALSE)</f>
        <v>бедро</v>
      </c>
      <c r="I4484" s="7">
        <v>937.73291925465844</v>
      </c>
      <c r="J4484" s="15">
        <f>мпф1[[#This Row],[цена]]*мпф1[[#This Row],[объем]]</f>
        <v>187881.4884649512</v>
      </c>
      <c r="K4484" s="15"/>
      <c r="L4484" t="s">
        <v>187</v>
      </c>
    </row>
    <row r="4485" spans="1:12" x14ac:dyDescent="0.35">
      <c r="A4485" t="s">
        <v>161</v>
      </c>
      <c r="B4485" t="s">
        <v>179</v>
      </c>
      <c r="C4485" t="s">
        <v>25</v>
      </c>
      <c r="D4485">
        <v>952</v>
      </c>
      <c r="E4485" t="s">
        <v>86</v>
      </c>
      <c r="F4485" s="26">
        <v>545.549132947977</v>
      </c>
      <c r="G4485" t="str">
        <f>VLOOKUP(мпф1[[#This Row],[артикул]],[1]!Таблица213[[code]:[упаковка]],4,FALSE)</f>
        <v>ОХЛ</v>
      </c>
      <c r="H4485" t="str">
        <f>VLOOKUP(мпф1[[#This Row],[артикул]],[1]!Таблица213[[code]:[упаковка]],5,FALSE)</f>
        <v>голень</v>
      </c>
      <c r="I4485" s="7">
        <v>930.02102678571418</v>
      </c>
      <c r="J4485" s="15">
        <f>мпф1[[#This Row],[цена]]*мпф1[[#This Row],[объем]]</f>
        <v>507372.16478633368</v>
      </c>
      <c r="K4485" s="15"/>
      <c r="L4485" t="s">
        <v>187</v>
      </c>
    </row>
    <row r="4486" spans="1:12" x14ac:dyDescent="0.35">
      <c r="A4486" t="s">
        <v>161</v>
      </c>
      <c r="B4486" t="s">
        <v>179</v>
      </c>
      <c r="C4486" t="s">
        <v>25</v>
      </c>
      <c r="D4486">
        <v>953</v>
      </c>
      <c r="E4486" t="s">
        <v>87</v>
      </c>
      <c r="F4486" s="26">
        <v>551.2027491408935</v>
      </c>
      <c r="G4486" t="str">
        <f>VLOOKUP(мпф1[[#This Row],[артикул]],[1]!Таблица213[[code]:[упаковка]],4,FALSE)</f>
        <v>ОХЛ</v>
      </c>
      <c r="H4486" t="str">
        <f>VLOOKUP(мпф1[[#This Row],[артикул]],[1]!Таблица213[[code]:[упаковка]],5,FALSE)</f>
        <v>бедро</v>
      </c>
      <c r="I4486" s="7">
        <v>953.23741071428572</v>
      </c>
      <c r="J4486" s="15">
        <f>мпф1[[#This Row],[цена]]*мпф1[[#This Row],[объем]]</f>
        <v>525427.08136966126</v>
      </c>
      <c r="K4486" s="15"/>
      <c r="L4486" t="s">
        <v>187</v>
      </c>
    </row>
    <row r="4487" spans="1:12" x14ac:dyDescent="0.35">
      <c r="A4487" t="s">
        <v>161</v>
      </c>
      <c r="B4487" t="s">
        <v>179</v>
      </c>
      <c r="C4487" t="s">
        <v>25</v>
      </c>
      <c r="D4487">
        <v>954</v>
      </c>
      <c r="E4487" t="s">
        <v>191</v>
      </c>
      <c r="F4487" s="26">
        <v>49.999999999999993</v>
      </c>
      <c r="G4487" t="str">
        <f>VLOOKUP(мпф1[[#This Row],[артикул]],[1]!Таблица213[[code]:[упаковка]],4,FALSE)</f>
        <v>ОХЛ</v>
      </c>
      <c r="H4487" t="str">
        <f>VLOOKUP(мпф1[[#This Row],[артикул]],[1]!Таблица213[[code]:[упаковка]],5,FALSE)</f>
        <v>филе</v>
      </c>
      <c r="I4487" s="7">
        <v>1133.5058035714285</v>
      </c>
      <c r="J4487" s="15">
        <f>мпф1[[#This Row],[цена]]*мпф1[[#This Row],[объем]]</f>
        <v>56675.290178571413</v>
      </c>
      <c r="K4487" s="15"/>
      <c r="L4487" t="s">
        <v>187</v>
      </c>
    </row>
    <row r="4488" spans="1:12" x14ac:dyDescent="0.35">
      <c r="A4488" t="s">
        <v>161</v>
      </c>
      <c r="B4488" t="s">
        <v>179</v>
      </c>
      <c r="C4488" t="s">
        <v>25</v>
      </c>
      <c r="D4488">
        <v>958</v>
      </c>
      <c r="E4488" t="s">
        <v>58</v>
      </c>
      <c r="F4488" s="26">
        <v>458.63539445628999</v>
      </c>
      <c r="G4488" t="str">
        <f>VLOOKUP(мпф1[[#This Row],[артикул]],[1]!Таблица213[[code]:[упаковка]],4,FALSE)</f>
        <v>ОХЛ</v>
      </c>
      <c r="H4488" t="str">
        <f>VLOOKUP(мпф1[[#This Row],[артикул]],[1]!Таблица213[[code]:[упаковка]],5,FALSE)</f>
        <v>табак</v>
      </c>
      <c r="I4488" s="7">
        <v>799.37196428571428</v>
      </c>
      <c r="J4488" s="15">
        <f>мпф1[[#This Row],[цена]]*мпф1[[#This Row],[объем]]</f>
        <v>366620.27615747793</v>
      </c>
      <c r="K4488" s="15"/>
      <c r="L4488" t="s">
        <v>187</v>
      </c>
    </row>
    <row r="4489" spans="1:12" x14ac:dyDescent="0.35">
      <c r="A4489" t="s">
        <v>161</v>
      </c>
      <c r="B4489" t="s">
        <v>179</v>
      </c>
      <c r="C4489" t="s">
        <v>25</v>
      </c>
      <c r="D4489">
        <v>959</v>
      </c>
      <c r="E4489" t="s">
        <v>85</v>
      </c>
      <c r="F4489" s="26">
        <v>77.72727272727272</v>
      </c>
      <c r="G4489" t="str">
        <f>VLOOKUP(мпф1[[#This Row],[артикул]],[1]!Таблица213[[code]:[упаковка]],4,FALSE)</f>
        <v>ОХЛ</v>
      </c>
      <c r="H4489" t="str">
        <f>VLOOKUP(мпф1[[#This Row],[артикул]],[1]!Таблица213[[code]:[упаковка]],5,FALSE)</f>
        <v>табак</v>
      </c>
      <c r="I4489" s="7">
        <v>722.43924107142857</v>
      </c>
      <c r="J4489" s="15">
        <f>мпф1[[#This Row],[цена]]*мпф1[[#This Row],[объем]]</f>
        <v>56153.231919642851</v>
      </c>
      <c r="K4489" s="15"/>
      <c r="L4489" t="s">
        <v>187</v>
      </c>
    </row>
    <row r="4490" spans="1:12" x14ac:dyDescent="0.35">
      <c r="A4490" t="s">
        <v>161</v>
      </c>
      <c r="B4490" t="s">
        <v>179</v>
      </c>
      <c r="C4490" t="s">
        <v>25</v>
      </c>
      <c r="D4490">
        <v>960</v>
      </c>
      <c r="E4490" t="s">
        <v>189</v>
      </c>
      <c r="F4490" s="26">
        <v>62</v>
      </c>
      <c r="G4490" t="str">
        <f>VLOOKUP(мпф1[[#This Row],[артикул]],[1]!Таблица213[[code]:[упаковка]],4,FALSE)</f>
        <v>ОХЛ</v>
      </c>
      <c r="H4490" t="str">
        <f>VLOOKUP(мпф1[[#This Row],[артикул]],[1]!Таблица213[[code]:[упаковка]],5,FALSE)</f>
        <v>крыло</v>
      </c>
      <c r="I4490" s="7">
        <v>884.0434821428571</v>
      </c>
      <c r="J4490" s="15">
        <f>мпф1[[#This Row],[цена]]*мпф1[[#This Row],[объем]]</f>
        <v>54810.69589285714</v>
      </c>
      <c r="K4490" s="15"/>
      <c r="L4490" t="s">
        <v>187</v>
      </c>
    </row>
    <row r="4491" spans="1:12" x14ac:dyDescent="0.35">
      <c r="A4491" t="s">
        <v>161</v>
      </c>
      <c r="B4491" t="s">
        <v>179</v>
      </c>
      <c r="C4491" t="s">
        <v>25</v>
      </c>
      <c r="D4491">
        <v>961</v>
      </c>
      <c r="E4491" t="s">
        <v>89</v>
      </c>
      <c r="F4491" s="26">
        <v>243.90243902439022</v>
      </c>
      <c r="G4491" t="str">
        <f>VLOOKUP(мпф1[[#This Row],[артикул]],[1]!Таблица213[[code]:[упаковка]],4,FALSE)</f>
        <v>ОХЛ</v>
      </c>
      <c r="H4491" t="str">
        <f>VLOOKUP(мпф1[[#This Row],[артикул]],[1]!Таблица213[[code]:[упаковка]],5,FALSE)</f>
        <v>табак</v>
      </c>
      <c r="I4491" s="7">
        <v>777.06602678571426</v>
      </c>
      <c r="J4491" s="15">
        <f>мпф1[[#This Row],[цена]]*мпф1[[#This Row],[объем]]</f>
        <v>189528.29921602784</v>
      </c>
      <c r="K4491" s="15"/>
      <c r="L4491" t="s">
        <v>187</v>
      </c>
    </row>
    <row r="4492" spans="1:12" x14ac:dyDescent="0.35">
      <c r="A4492" t="s">
        <v>161</v>
      </c>
      <c r="B4492" t="s">
        <v>179</v>
      </c>
      <c r="C4492" t="s">
        <v>25</v>
      </c>
      <c r="D4492">
        <v>1064</v>
      </c>
      <c r="E4492" t="s">
        <v>62</v>
      </c>
      <c r="F4492" s="26">
        <v>80.000000000000014</v>
      </c>
      <c r="G4492" t="str">
        <f>VLOOKUP(мпф1[[#This Row],[артикул]],[1]!Таблица213[[code]:[упаковка]],4,FALSE)</f>
        <v>ОХЛ</v>
      </c>
      <c r="H4492" t="str">
        <f>VLOOKUP(мпф1[[#This Row],[артикул]],[1]!Таблица213[[code]:[упаковка]],5,FALSE)</f>
        <v>бедро</v>
      </c>
      <c r="I4492" s="7">
        <v>884.0434821428571</v>
      </c>
      <c r="J4492" s="15">
        <f>мпф1[[#This Row],[цена]]*мпф1[[#This Row],[объем]]</f>
        <v>70723.478571428583</v>
      </c>
      <c r="K4492" s="15"/>
      <c r="L4492" t="s">
        <v>187</v>
      </c>
    </row>
    <row r="4493" spans="1:12" x14ac:dyDescent="0.35">
      <c r="A4493" t="s">
        <v>161</v>
      </c>
      <c r="B4493" t="s">
        <v>179</v>
      </c>
      <c r="C4493" t="s">
        <v>25</v>
      </c>
      <c r="D4493">
        <v>1065</v>
      </c>
      <c r="E4493" t="s">
        <v>64</v>
      </c>
      <c r="F4493" s="26">
        <v>61.363636363636367</v>
      </c>
      <c r="G4493" t="str">
        <f>VLOOKUP(мпф1[[#This Row],[артикул]],[1]!Таблица213[[code]:[упаковка]],4,FALSE)</f>
        <v>ОХЛ</v>
      </c>
      <c r="H4493" t="str">
        <f>VLOOKUP(мпф1[[#This Row],[артикул]],[1]!Таблица213[[code]:[упаковка]],5,FALSE)</f>
        <v>филе</v>
      </c>
      <c r="I4493" s="7">
        <v>1060.6700892857141</v>
      </c>
      <c r="J4493" s="15">
        <f>мпф1[[#This Row],[цена]]*мпф1[[#This Row],[объем]]</f>
        <v>65086.573660714275</v>
      </c>
      <c r="K4493" s="15"/>
      <c r="L4493" t="s">
        <v>187</v>
      </c>
    </row>
    <row r="4494" spans="1:12" x14ac:dyDescent="0.35">
      <c r="A4494" t="s">
        <v>161</v>
      </c>
      <c r="B4494" t="s">
        <v>179</v>
      </c>
      <c r="C4494" t="s">
        <v>25</v>
      </c>
      <c r="D4494">
        <v>1066</v>
      </c>
      <c r="E4494" t="s">
        <v>63</v>
      </c>
      <c r="F4494" s="26">
        <v>105.55555555555556</v>
      </c>
      <c r="G4494" t="str">
        <f>VLOOKUP(мпф1[[#This Row],[артикул]],[1]!Таблица213[[code]:[упаковка]],4,FALSE)</f>
        <v>ОХЛ</v>
      </c>
      <c r="H4494" t="str">
        <f>VLOOKUP(мпф1[[#This Row],[артикул]],[1]!Таблица213[[code]:[упаковка]],5,FALSE)</f>
        <v>бедро</v>
      </c>
      <c r="I4494" s="7">
        <v>884.0434821428571</v>
      </c>
      <c r="J4494" s="15">
        <f>мпф1[[#This Row],[цена]]*мпф1[[#This Row],[объем]]</f>
        <v>93315.700892857145</v>
      </c>
      <c r="K4494" s="15"/>
      <c r="L4494" t="s">
        <v>187</v>
      </c>
    </row>
    <row r="4495" spans="1:12" x14ac:dyDescent="0.35">
      <c r="A4495" t="s">
        <v>161</v>
      </c>
      <c r="B4495" t="s">
        <v>199</v>
      </c>
      <c r="C4495" t="s">
        <v>69</v>
      </c>
      <c r="D4495">
        <v>29</v>
      </c>
      <c r="E4495" t="s">
        <v>79</v>
      </c>
      <c r="F4495" s="26">
        <v>295</v>
      </c>
      <c r="G4495" t="str">
        <f>VLOOKUP(мпф1[[#This Row],[артикул]],[1]!Таблица213[[code]:[упаковка]],4,FALSE)</f>
        <v>ОХЛ</v>
      </c>
      <c r="H4495" t="str">
        <f>VLOOKUP(мпф1[[#This Row],[артикул]],[1]!Таблица213[[code]:[упаковка]],5,FALSE)</f>
        <v>табак</v>
      </c>
      <c r="I4495" s="7">
        <v>747.80357142857133</v>
      </c>
      <c r="J4495" s="15">
        <f>мпф1[[#This Row],[цена]]*мпф1[[#This Row],[объем]]</f>
        <v>220602.05357142855</v>
      </c>
      <c r="K4495" s="15"/>
      <c r="L4495" t="s">
        <v>187</v>
      </c>
    </row>
    <row r="4496" spans="1:12" x14ac:dyDescent="0.35">
      <c r="A4496" t="s">
        <v>161</v>
      </c>
      <c r="B4496" t="s">
        <v>199</v>
      </c>
      <c r="C4496" t="s">
        <v>69</v>
      </c>
      <c r="D4496">
        <v>30</v>
      </c>
      <c r="E4496" t="s">
        <v>80</v>
      </c>
      <c r="F4496" s="26">
        <v>601.80000000000007</v>
      </c>
      <c r="G4496" t="str">
        <f>VLOOKUP(мпф1[[#This Row],[артикул]],[1]!Таблица213[[code]:[упаковка]],4,FALSE)</f>
        <v>ОХЛ</v>
      </c>
      <c r="H4496" t="str">
        <f>VLOOKUP(мпф1[[#This Row],[артикул]],[1]!Таблица213[[code]:[упаковка]],5,FALSE)</f>
        <v>рагу</v>
      </c>
      <c r="I4496" s="7">
        <v>739.28249999999991</v>
      </c>
      <c r="J4496" s="15">
        <f>мпф1[[#This Row],[цена]]*мпф1[[#This Row],[объем]]</f>
        <v>444900.20850000001</v>
      </c>
      <c r="K4496" s="15"/>
      <c r="L4496" t="s">
        <v>187</v>
      </c>
    </row>
    <row r="4497" spans="1:12" x14ac:dyDescent="0.35">
      <c r="A4497" t="s">
        <v>161</v>
      </c>
      <c r="B4497" t="s">
        <v>199</v>
      </c>
      <c r="C4497" t="s">
        <v>69</v>
      </c>
      <c r="D4497">
        <v>204</v>
      </c>
      <c r="E4497" t="s">
        <v>84</v>
      </c>
      <c r="F4497" s="26">
        <v>436.46846846846847</v>
      </c>
      <c r="G4497" t="str">
        <f>VLOOKUP(мпф1[[#This Row],[артикул]],[1]!Таблица213[[code]:[упаковка]],4,FALSE)</f>
        <v>ОХЛ</v>
      </c>
      <c r="H4497" t="str">
        <f>VLOOKUP(мпф1[[#This Row],[артикул]],[1]!Таблица213[[code]:[упаковка]],5,FALSE)</f>
        <v>крыло</v>
      </c>
      <c r="I4497" s="7">
        <v>884.0434821428571</v>
      </c>
      <c r="J4497" s="15">
        <f>мпф1[[#This Row],[цена]]*мпф1[[#This Row],[объем]]</f>
        <v>385857.10471042467</v>
      </c>
      <c r="K4497" s="15"/>
      <c r="L4497" t="s">
        <v>187</v>
      </c>
    </row>
    <row r="4498" spans="1:12" x14ac:dyDescent="0.35">
      <c r="A4498" t="s">
        <v>161</v>
      </c>
      <c r="B4498" t="s">
        <v>199</v>
      </c>
      <c r="C4498" t="s">
        <v>69</v>
      </c>
      <c r="D4498">
        <v>205</v>
      </c>
      <c r="E4498" t="s">
        <v>88</v>
      </c>
      <c r="F4498" s="26">
        <v>257.34177215189874</v>
      </c>
      <c r="G4498" t="str">
        <f>VLOOKUP(мпф1[[#This Row],[артикул]],[1]!Таблица213[[code]:[упаковка]],4,FALSE)</f>
        <v>ОХЛ</v>
      </c>
      <c r="H4498" t="str">
        <f>VLOOKUP(мпф1[[#This Row],[артикул]],[1]!Таблица213[[code]:[упаковка]],5,FALSE)</f>
        <v>рагу</v>
      </c>
      <c r="I4498" s="7">
        <v>635.49160714285711</v>
      </c>
      <c r="J4498" s="15">
        <f>мпф1[[#This Row],[цена]]*мпф1[[#This Row],[объем]]</f>
        <v>163538.53636980109</v>
      </c>
      <c r="K4498" s="15"/>
      <c r="L4498" t="s">
        <v>187</v>
      </c>
    </row>
    <row r="4499" spans="1:12" x14ac:dyDescent="0.35">
      <c r="A4499" t="s">
        <v>161</v>
      </c>
      <c r="B4499" t="s">
        <v>199</v>
      </c>
      <c r="C4499" t="s">
        <v>69</v>
      </c>
      <c r="D4499">
        <v>701</v>
      </c>
      <c r="E4499" t="s">
        <v>26</v>
      </c>
      <c r="F4499" s="26">
        <v>297</v>
      </c>
      <c r="G4499" t="str">
        <f>VLOOKUP(мпф1[[#This Row],[артикул]],[1]!Таблица213[[code]:[упаковка]],4,FALSE)</f>
        <v>ОХЛ</v>
      </c>
      <c r="H4499" t="str">
        <f>VLOOKUP(мпф1[[#This Row],[артикул]],[1]!Таблица213[[code]:[упаковка]],5,FALSE)</f>
        <v>тушка</v>
      </c>
      <c r="I4499" s="7">
        <v>827.59580357142841</v>
      </c>
      <c r="J4499" s="15">
        <f>мпф1[[#This Row],[цена]]*мпф1[[#This Row],[объем]]</f>
        <v>245795.95366071424</v>
      </c>
      <c r="K4499" s="15"/>
      <c r="L4499" t="s">
        <v>187</v>
      </c>
    </row>
    <row r="4500" spans="1:12" x14ac:dyDescent="0.35">
      <c r="A4500" t="s">
        <v>161</v>
      </c>
      <c r="B4500" t="s">
        <v>199</v>
      </c>
      <c r="C4500" t="s">
        <v>69</v>
      </c>
      <c r="D4500">
        <v>702</v>
      </c>
      <c r="E4500" t="s">
        <v>72</v>
      </c>
      <c r="F4500" s="26">
        <v>124.30000000000001</v>
      </c>
      <c r="G4500" t="str">
        <f>VLOOKUP(мпф1[[#This Row],[артикул]],[1]!Таблица213[[code]:[упаковка]],4,FALSE)</f>
        <v>ОХЛ</v>
      </c>
      <c r="H4500" t="str">
        <f>VLOOKUP(мпф1[[#This Row],[артикул]],[1]!Таблица213[[code]:[упаковка]],5,FALSE)</f>
        <v>тушка</v>
      </c>
      <c r="I4500" s="7">
        <v>811.20776785714281</v>
      </c>
      <c r="J4500" s="15">
        <f>мпф1[[#This Row],[цена]]*мпф1[[#This Row],[объем]]</f>
        <v>100833.12554464285</v>
      </c>
      <c r="K4500" s="15"/>
      <c r="L4500" t="s">
        <v>187</v>
      </c>
    </row>
    <row r="4501" spans="1:12" x14ac:dyDescent="0.35">
      <c r="A4501" t="s">
        <v>161</v>
      </c>
      <c r="B4501" t="s">
        <v>199</v>
      </c>
      <c r="C4501" t="s">
        <v>69</v>
      </c>
      <c r="D4501">
        <v>710</v>
      </c>
      <c r="E4501" t="s">
        <v>28</v>
      </c>
      <c r="F4501" s="26">
        <v>1345.0050000000001</v>
      </c>
      <c r="G4501" t="str">
        <f>VLOOKUP(мпф1[[#This Row],[артикул]],[1]!Таблица213[[code]:[упаковка]],4,FALSE)</f>
        <v>ОХЛ</v>
      </c>
      <c r="H4501" t="str">
        <f>VLOOKUP(мпф1[[#This Row],[артикул]],[1]!Таблица213[[code]:[упаковка]],5,FALSE)</f>
        <v>бедро</v>
      </c>
      <c r="I4501" s="7">
        <v>884.0434821428571</v>
      </c>
      <c r="J4501" s="15">
        <f>мпф1[[#This Row],[цена]]*мпф1[[#This Row],[объем]]</f>
        <v>1189042.9036995536</v>
      </c>
      <c r="K4501" s="15"/>
      <c r="L4501" t="s">
        <v>187</v>
      </c>
    </row>
    <row r="4502" spans="1:12" x14ac:dyDescent="0.35">
      <c r="A4502" t="s">
        <v>161</v>
      </c>
      <c r="B4502" t="s">
        <v>199</v>
      </c>
      <c r="C4502" t="s">
        <v>69</v>
      </c>
      <c r="D4502">
        <v>711</v>
      </c>
      <c r="E4502" t="s">
        <v>73</v>
      </c>
      <c r="F4502" s="26">
        <v>1294.92</v>
      </c>
      <c r="G4502" t="str">
        <f>VLOOKUP(мпф1[[#This Row],[артикул]],[1]!Таблица213[[code]:[упаковка]],4,FALSE)</f>
        <v>ОХЛ</v>
      </c>
      <c r="H4502" t="str">
        <f>VLOOKUP(мпф1[[#This Row],[артикул]],[1]!Таблица213[[code]:[упаковка]],5,FALSE)</f>
        <v>бедро</v>
      </c>
      <c r="I4502" s="7">
        <v>867.65544642857139</v>
      </c>
      <c r="J4502" s="15">
        <f>мпф1[[#This Row],[цена]]*мпф1[[#This Row],[объем]]</f>
        <v>1123544.3906892857</v>
      </c>
      <c r="K4502" s="15"/>
      <c r="L4502" t="s">
        <v>187</v>
      </c>
    </row>
    <row r="4503" spans="1:12" x14ac:dyDescent="0.35">
      <c r="A4503" t="s">
        <v>161</v>
      </c>
      <c r="B4503" t="s">
        <v>199</v>
      </c>
      <c r="C4503" t="s">
        <v>69</v>
      </c>
      <c r="D4503">
        <v>712</v>
      </c>
      <c r="E4503" t="s">
        <v>30</v>
      </c>
      <c r="F4503" s="26">
        <v>851.10500000000002</v>
      </c>
      <c r="G4503" t="str">
        <f>VLOOKUP(мпф1[[#This Row],[артикул]],[1]!Таблица213[[code]:[упаковка]],4,FALSE)</f>
        <v>ОХЛ</v>
      </c>
      <c r="H4503" t="str">
        <f>VLOOKUP(мпф1[[#This Row],[артикул]],[1]!Таблица213[[code]:[упаковка]],5,FALSE)</f>
        <v>голень</v>
      </c>
      <c r="I4503" s="7">
        <v>915.90910714285712</v>
      </c>
      <c r="J4503" s="15">
        <f>мпф1[[#This Row],[цена]]*мпф1[[#This Row],[объем]]</f>
        <v>779534.82063482143</v>
      </c>
      <c r="K4503" s="15"/>
      <c r="L4503" t="s">
        <v>187</v>
      </c>
    </row>
    <row r="4504" spans="1:12" x14ac:dyDescent="0.35">
      <c r="A4504" t="s">
        <v>161</v>
      </c>
      <c r="B4504" t="s">
        <v>199</v>
      </c>
      <c r="C4504" t="s">
        <v>69</v>
      </c>
      <c r="D4504">
        <v>713</v>
      </c>
      <c r="E4504" t="s">
        <v>74</v>
      </c>
      <c r="F4504" s="26">
        <v>1103.3</v>
      </c>
      <c r="G4504" t="str">
        <f>VLOOKUP(мпф1[[#This Row],[артикул]],[1]!Таблица213[[code]:[упаковка]],4,FALSE)</f>
        <v>ОХЛ</v>
      </c>
      <c r="H4504" t="str">
        <f>VLOOKUP(мпф1[[#This Row],[артикул]],[1]!Таблица213[[code]:[упаковка]],5,FALSE)</f>
        <v>голень</v>
      </c>
      <c r="I4504" s="7">
        <v>899.88524999999993</v>
      </c>
      <c r="J4504" s="15">
        <f>мпф1[[#This Row],[цена]]*мпф1[[#This Row],[объем]]</f>
        <v>992843.39632499986</v>
      </c>
      <c r="K4504" s="15"/>
      <c r="L4504" t="s">
        <v>187</v>
      </c>
    </row>
    <row r="4505" spans="1:12" x14ac:dyDescent="0.35">
      <c r="A4505" t="s">
        <v>161</v>
      </c>
      <c r="B4505" t="s">
        <v>199</v>
      </c>
      <c r="C4505" t="s">
        <v>69</v>
      </c>
      <c r="D4505">
        <v>714</v>
      </c>
      <c r="E4505" t="s">
        <v>32</v>
      </c>
      <c r="F4505" s="26">
        <v>851.49700000000007</v>
      </c>
      <c r="G4505" t="str">
        <f>VLOOKUP(мпф1[[#This Row],[артикул]],[1]!Таблица213[[code]:[упаковка]],4,FALSE)</f>
        <v>ОХЛ</v>
      </c>
      <c r="H4505" t="str">
        <f>VLOOKUP(мпф1[[#This Row],[артикул]],[1]!Таблица213[[code]:[упаковка]],5,FALSE)</f>
        <v>крыло</v>
      </c>
      <c r="I4505" s="7">
        <v>915.90910714285712</v>
      </c>
      <c r="J4505" s="15">
        <f>мпф1[[#This Row],[цена]]*мпф1[[#This Row],[объем]]</f>
        <v>779893.85700482153</v>
      </c>
      <c r="K4505" s="15"/>
      <c r="L4505" t="s">
        <v>187</v>
      </c>
    </row>
    <row r="4506" spans="1:12" x14ac:dyDescent="0.35">
      <c r="A4506" t="s">
        <v>161</v>
      </c>
      <c r="B4506" t="s">
        <v>199</v>
      </c>
      <c r="C4506" t="s">
        <v>69</v>
      </c>
      <c r="D4506">
        <v>715</v>
      </c>
      <c r="E4506" t="s">
        <v>75</v>
      </c>
      <c r="F4506" s="26">
        <v>1004.72</v>
      </c>
      <c r="G4506" t="str">
        <f>VLOOKUP(мпф1[[#This Row],[артикул]],[1]!Таблица213[[code]:[упаковка]],4,FALSE)</f>
        <v>ОХЛ</v>
      </c>
      <c r="H4506" t="str">
        <f>VLOOKUP(мпф1[[#This Row],[артикул]],[1]!Таблица213[[code]:[упаковка]],5,FALSE)</f>
        <v>крыло</v>
      </c>
      <c r="I4506" s="7">
        <v>899.88524999999993</v>
      </c>
      <c r="J4506" s="15">
        <f>мпф1[[#This Row],[цена]]*мпф1[[#This Row],[объем]]</f>
        <v>904132.70837999997</v>
      </c>
      <c r="K4506" s="15"/>
      <c r="L4506" t="s">
        <v>187</v>
      </c>
    </row>
    <row r="4507" spans="1:12" x14ac:dyDescent="0.35">
      <c r="A4507" t="s">
        <v>161</v>
      </c>
      <c r="B4507" t="s">
        <v>199</v>
      </c>
      <c r="C4507" t="s">
        <v>69</v>
      </c>
      <c r="D4507">
        <v>716</v>
      </c>
      <c r="E4507" t="s">
        <v>34</v>
      </c>
      <c r="F4507" s="26">
        <v>121.79999999999998</v>
      </c>
      <c r="G4507" t="str">
        <f>VLOOKUP(мпф1[[#This Row],[артикул]],[1]!Таблица213[[code]:[упаковка]],4,FALSE)</f>
        <v>ОХЛ</v>
      </c>
      <c r="H4507" t="str">
        <f>VLOOKUP(мпф1[[#This Row],[артикул]],[1]!Таблица213[[code]:[упаковка]],5,FALSE)</f>
        <v>четвертина</v>
      </c>
      <c r="I4507" s="7">
        <v>835.5847500000001</v>
      </c>
      <c r="J4507" s="15">
        <f>мпф1[[#This Row],[цена]]*мпф1[[#This Row],[объем]]</f>
        <v>101774.22254999999</v>
      </c>
      <c r="K4507" s="15"/>
      <c r="L4507" t="s">
        <v>187</v>
      </c>
    </row>
    <row r="4508" spans="1:12" x14ac:dyDescent="0.35">
      <c r="A4508" t="s">
        <v>161</v>
      </c>
      <c r="B4508" t="s">
        <v>199</v>
      </c>
      <c r="C4508" t="s">
        <v>69</v>
      </c>
      <c r="D4508">
        <v>717</v>
      </c>
      <c r="E4508" t="s">
        <v>76</v>
      </c>
      <c r="F4508" s="26">
        <v>945</v>
      </c>
      <c r="G4508" t="str">
        <f>VLOOKUP(мпф1[[#This Row],[артикул]],[1]!Таблица213[[code]:[упаковка]],4,FALSE)</f>
        <v>ОХЛ</v>
      </c>
      <c r="H4508" t="str">
        <f>VLOOKUP(мпф1[[#This Row],[артикул]],[1]!Таблица213[[code]:[упаковка]],5,FALSE)</f>
        <v>четвертина</v>
      </c>
      <c r="I4508" s="7">
        <v>819.40178571428567</v>
      </c>
      <c r="J4508" s="15">
        <f>мпф1[[#This Row],[цена]]*мпф1[[#This Row],[объем]]</f>
        <v>774334.6875</v>
      </c>
      <c r="K4508" s="15"/>
      <c r="L4508" t="s">
        <v>187</v>
      </c>
    </row>
    <row r="4509" spans="1:12" x14ac:dyDescent="0.35">
      <c r="A4509" t="s">
        <v>161</v>
      </c>
      <c r="B4509" t="s">
        <v>199</v>
      </c>
      <c r="C4509" t="s">
        <v>69</v>
      </c>
      <c r="D4509">
        <v>718</v>
      </c>
      <c r="E4509" t="s">
        <v>36</v>
      </c>
      <c r="F4509" s="26">
        <v>1103.6400000000001</v>
      </c>
      <c r="G4509" t="str">
        <f>VLOOKUP(мпф1[[#This Row],[артикул]],[1]!Таблица213[[code]:[упаковка]],4,FALSE)</f>
        <v>ОХЛ</v>
      </c>
      <c r="H4509" t="str">
        <f>VLOOKUP(мпф1[[#This Row],[артикул]],[1]!Таблица213[[code]:[упаковка]],5,FALSE)</f>
        <v>филе</v>
      </c>
      <c r="I4509" s="7">
        <v>1157.1774107142855</v>
      </c>
      <c r="J4509" s="15">
        <f>мпф1[[#This Row],[цена]]*мпф1[[#This Row],[объем]]</f>
        <v>1277107.2775607142</v>
      </c>
      <c r="K4509" s="15"/>
      <c r="L4509" t="s">
        <v>187</v>
      </c>
    </row>
    <row r="4510" spans="1:12" x14ac:dyDescent="0.35">
      <c r="A4510" t="s">
        <v>161</v>
      </c>
      <c r="B4510" t="s">
        <v>199</v>
      </c>
      <c r="C4510" t="s">
        <v>69</v>
      </c>
      <c r="D4510">
        <v>719</v>
      </c>
      <c r="E4510" t="s">
        <v>77</v>
      </c>
      <c r="F4510" s="26">
        <v>702</v>
      </c>
      <c r="G4510" t="str">
        <f>VLOOKUP(мпф1[[#This Row],[артикул]],[1]!Таблица213[[code]:[упаковка]],4,FALSE)</f>
        <v>ОХЛ</v>
      </c>
      <c r="H4510" t="str">
        <f>VLOOKUP(мпф1[[#This Row],[артикул]],[1]!Таблица213[[code]:[упаковка]],5,FALSE)</f>
        <v>филе</v>
      </c>
      <c r="I4510" s="7">
        <v>1140.7893750000001</v>
      </c>
      <c r="J4510" s="15">
        <f>мпф1[[#This Row],[цена]]*мпф1[[#This Row],[объем]]</f>
        <v>800834.1412500001</v>
      </c>
      <c r="K4510" s="15"/>
      <c r="L4510" t="s">
        <v>187</v>
      </c>
    </row>
    <row r="4511" spans="1:12" x14ac:dyDescent="0.35">
      <c r="A4511" t="s">
        <v>161</v>
      </c>
      <c r="B4511" t="s">
        <v>199</v>
      </c>
      <c r="C4511" t="s">
        <v>69</v>
      </c>
      <c r="D4511">
        <v>725</v>
      </c>
      <c r="E4511" t="s">
        <v>78</v>
      </c>
      <c r="F4511" s="26">
        <v>541.96</v>
      </c>
      <c r="G4511" t="str">
        <f>VLOOKUP(мпф1[[#This Row],[артикул]],[1]!Таблица213[[code]:[упаковка]],4,FALSE)</f>
        <v>ОХЛ</v>
      </c>
      <c r="H4511" t="str">
        <f>VLOOKUP(мпф1[[#This Row],[артикул]],[1]!Таблица213[[code]:[упаковка]],5,FALSE)</f>
        <v>грудка</v>
      </c>
      <c r="I4511" s="7">
        <v>884.0434821428571</v>
      </c>
      <c r="J4511" s="15">
        <f>мпф1[[#This Row],[цена]]*мпф1[[#This Row],[объем]]</f>
        <v>479116.20558214287</v>
      </c>
      <c r="K4511" s="15"/>
      <c r="L4511" t="s">
        <v>187</v>
      </c>
    </row>
    <row r="4512" spans="1:12" x14ac:dyDescent="0.35">
      <c r="A4512" t="s">
        <v>161</v>
      </c>
      <c r="B4512" t="s">
        <v>199</v>
      </c>
      <c r="C4512" t="s">
        <v>69</v>
      </c>
      <c r="D4512">
        <v>727</v>
      </c>
      <c r="E4512" t="s">
        <v>38</v>
      </c>
      <c r="F4512" s="26">
        <v>297.79199999999997</v>
      </c>
      <c r="G4512" t="str">
        <f>VLOOKUP(мпф1[[#This Row],[артикул]],[1]!Таблица213[[code]:[упаковка]],4,FALSE)</f>
        <v>ОХЛ</v>
      </c>
      <c r="H4512" t="str">
        <f>VLOOKUP(мпф1[[#This Row],[артикул]],[1]!Таблица213[[code]:[упаковка]],5,FALSE)</f>
        <v>грудка</v>
      </c>
      <c r="I4512" s="7">
        <v>899.79420535714269</v>
      </c>
      <c r="J4512" s="15">
        <f>мпф1[[#This Row],[цена]]*мпф1[[#This Row],[объем]]</f>
        <v>267951.51600171422</v>
      </c>
      <c r="K4512" s="15"/>
      <c r="L4512" t="s">
        <v>187</v>
      </c>
    </row>
    <row r="4513" spans="1:12" x14ac:dyDescent="0.35">
      <c r="A4513" t="s">
        <v>161</v>
      </c>
      <c r="B4513" t="s">
        <v>199</v>
      </c>
      <c r="C4513" t="s">
        <v>69</v>
      </c>
      <c r="D4513">
        <v>730</v>
      </c>
      <c r="E4513" t="s">
        <v>45</v>
      </c>
      <c r="F4513" s="26">
        <v>166</v>
      </c>
      <c r="G4513" t="str">
        <f>VLOOKUP(мпф1[[#This Row],[артикул]],[1]!Таблица213[[code]:[упаковка]],4,FALSE)</f>
        <v>ОХЛ</v>
      </c>
      <c r="H4513" t="str">
        <f>VLOOKUP(мпф1[[#This Row],[артикул]],[1]!Таблица213[[code]:[упаковка]],5,FALSE)</f>
        <v>желудки</v>
      </c>
      <c r="I4513" s="7">
        <v>570.84991071428567</v>
      </c>
      <c r="J4513" s="15">
        <f>мпф1[[#This Row],[цена]]*мпф1[[#This Row],[объем]]</f>
        <v>94761.085178571419</v>
      </c>
      <c r="K4513" s="15"/>
      <c r="L4513" t="s">
        <v>187</v>
      </c>
    </row>
    <row r="4514" spans="1:12" x14ac:dyDescent="0.35">
      <c r="A4514" t="s">
        <v>161</v>
      </c>
      <c r="B4514" t="s">
        <v>199</v>
      </c>
      <c r="C4514" t="s">
        <v>69</v>
      </c>
      <c r="D4514">
        <v>731</v>
      </c>
      <c r="E4514" t="s">
        <v>81</v>
      </c>
      <c r="F4514" s="26">
        <v>294.37768548999748</v>
      </c>
      <c r="G4514" t="str">
        <f>VLOOKUP(мпф1[[#This Row],[артикул]],[1]!Таблица213[[code]:[упаковка]],4,FALSE)</f>
        <v>ОХЛ</v>
      </c>
      <c r="H4514" t="str">
        <f>VLOOKUP(мпф1[[#This Row],[артикул]],[1]!Таблица213[[code]:[упаковка]],5,FALSE)</f>
        <v>желудки</v>
      </c>
      <c r="I4514" s="7">
        <v>554.21605446428566</v>
      </c>
      <c r="J4514" s="15">
        <f>мпф1[[#This Row],[цена]]*мпф1[[#This Row],[объем]]</f>
        <v>163148.8393745948</v>
      </c>
      <c r="K4514" s="15"/>
      <c r="L4514" t="s">
        <v>187</v>
      </c>
    </row>
    <row r="4515" spans="1:12" x14ac:dyDescent="0.35">
      <c r="A4515" t="s">
        <v>161</v>
      </c>
      <c r="B4515" t="s">
        <v>199</v>
      </c>
      <c r="C4515" t="s">
        <v>69</v>
      </c>
      <c r="D4515">
        <v>732</v>
      </c>
      <c r="E4515" t="s">
        <v>47</v>
      </c>
      <c r="F4515" s="26">
        <v>296.39999999999998</v>
      </c>
      <c r="G4515" t="str">
        <f>VLOOKUP(мпф1[[#This Row],[артикул]],[1]!Таблица213[[code]:[упаковка]],4,FALSE)</f>
        <v>ОХЛ</v>
      </c>
      <c r="H4515" t="str">
        <f>VLOOKUP(мпф1[[#This Row],[артикул]],[1]!Таблица213[[code]:[упаковка]],5,FALSE)</f>
        <v>печень</v>
      </c>
      <c r="I4515" s="7">
        <v>538.07383928571426</v>
      </c>
      <c r="J4515" s="15">
        <f>мпф1[[#This Row],[цена]]*мпф1[[#This Row],[объем]]</f>
        <v>159485.08596428568</v>
      </c>
      <c r="K4515" s="15"/>
      <c r="L4515" t="s">
        <v>187</v>
      </c>
    </row>
    <row r="4516" spans="1:12" x14ac:dyDescent="0.35">
      <c r="A4516" t="s">
        <v>161</v>
      </c>
      <c r="B4516" t="s">
        <v>199</v>
      </c>
      <c r="C4516" t="s">
        <v>69</v>
      </c>
      <c r="D4516">
        <v>733</v>
      </c>
      <c r="E4516" t="s">
        <v>82</v>
      </c>
      <c r="F4516" s="26">
        <v>1096.2</v>
      </c>
      <c r="G4516" t="str">
        <f>VLOOKUP(мпф1[[#This Row],[артикул]],[1]!Таблица213[[code]:[упаковка]],4,FALSE)</f>
        <v>ОХЛ</v>
      </c>
      <c r="H4516" t="str">
        <f>VLOOKUP(мпф1[[#This Row],[артикул]],[1]!Таблица213[[code]:[упаковка]],5,FALSE)</f>
        <v>печень</v>
      </c>
      <c r="I4516" s="7">
        <v>522.04998214285706</v>
      </c>
      <c r="J4516" s="15">
        <f>мпф1[[#This Row],[цена]]*мпф1[[#This Row],[объем]]</f>
        <v>572271.19042499992</v>
      </c>
      <c r="K4516" s="15"/>
      <c r="L4516" t="s">
        <v>187</v>
      </c>
    </row>
    <row r="4517" spans="1:12" x14ac:dyDescent="0.35">
      <c r="A4517" t="s">
        <v>161</v>
      </c>
      <c r="B4517" t="s">
        <v>199</v>
      </c>
      <c r="C4517" t="s">
        <v>69</v>
      </c>
      <c r="D4517">
        <v>734</v>
      </c>
      <c r="E4517" t="s">
        <v>49</v>
      </c>
      <c r="F4517" s="26">
        <v>341.166</v>
      </c>
      <c r="G4517" t="str">
        <f>VLOOKUP(мпф1[[#This Row],[артикул]],[1]!Таблица213[[code]:[упаковка]],4,FALSE)</f>
        <v>ОХЛ</v>
      </c>
      <c r="H4517" t="str">
        <f>VLOOKUP(мпф1[[#This Row],[артикул]],[1]!Таблица213[[code]:[упаковка]],5,FALSE)</f>
        <v>сердце</v>
      </c>
      <c r="I4517" s="7">
        <v>915.90910714285712</v>
      </c>
      <c r="J4517" s="15">
        <f>мпф1[[#This Row],[цена]]*мпф1[[#This Row],[объем]]</f>
        <v>312477.0464475</v>
      </c>
      <c r="K4517" s="15"/>
      <c r="L4517" t="s">
        <v>187</v>
      </c>
    </row>
    <row r="4518" spans="1:12" x14ac:dyDescent="0.35">
      <c r="A4518" t="s">
        <v>161</v>
      </c>
      <c r="B4518" t="s">
        <v>199</v>
      </c>
      <c r="C4518" t="s">
        <v>69</v>
      </c>
      <c r="D4518">
        <v>735</v>
      </c>
      <c r="E4518" t="s">
        <v>83</v>
      </c>
      <c r="F4518" s="26">
        <v>334.8</v>
      </c>
      <c r="G4518" t="str">
        <f>VLOOKUP(мпф1[[#This Row],[артикул]],[1]!Таблица213[[code]:[упаковка]],4,FALSE)</f>
        <v>ОХЛ</v>
      </c>
      <c r="H4518" t="str">
        <f>VLOOKUP(мпф1[[#This Row],[артикул]],[1]!Таблица213[[code]:[упаковка]],5,FALSE)</f>
        <v>сердце</v>
      </c>
      <c r="I4518" s="7">
        <v>899.88524999999993</v>
      </c>
      <c r="J4518" s="15">
        <f>мпф1[[#This Row],[цена]]*мпф1[[#This Row],[объем]]</f>
        <v>301281.58169999998</v>
      </c>
      <c r="K4518" s="15"/>
      <c r="L4518" t="s">
        <v>187</v>
      </c>
    </row>
    <row r="4519" spans="1:12" x14ac:dyDescent="0.35">
      <c r="A4519" t="s">
        <v>161</v>
      </c>
      <c r="B4519" t="s">
        <v>199</v>
      </c>
      <c r="C4519" t="s">
        <v>69</v>
      </c>
      <c r="D4519">
        <v>744</v>
      </c>
      <c r="E4519" t="s">
        <v>92</v>
      </c>
      <c r="F4519" s="26">
        <v>1348.2</v>
      </c>
      <c r="G4519" t="str">
        <f>VLOOKUP(мпф1[[#This Row],[артикул]],[1]!Таблица213[[code]:[упаковка]],4,FALSE)</f>
        <v>ОХЛ</v>
      </c>
      <c r="H4519" t="str">
        <f>VLOOKUP(мпф1[[#This Row],[артикул]],[1]!Таблица213[[code]:[упаковка]],5,FALSE)</f>
        <v>шея</v>
      </c>
      <c r="I4519" s="7">
        <v>297.71598214285711</v>
      </c>
      <c r="J4519" s="15">
        <f>мпф1[[#This Row],[цена]]*мпф1[[#This Row],[объем]]</f>
        <v>401380.687125</v>
      </c>
      <c r="K4519" s="15"/>
      <c r="L4519" t="s">
        <v>187</v>
      </c>
    </row>
    <row r="4520" spans="1:12" x14ac:dyDescent="0.35">
      <c r="A4520" t="s">
        <v>161</v>
      </c>
      <c r="B4520" t="s">
        <v>199</v>
      </c>
      <c r="C4520" t="s">
        <v>69</v>
      </c>
      <c r="D4520">
        <v>781</v>
      </c>
      <c r="E4520" t="s">
        <v>221</v>
      </c>
      <c r="F4520" s="26">
        <v>438.90000000000003</v>
      </c>
      <c r="G4520" t="str">
        <f>VLOOKUP(мпф1[[#This Row],[артикул]],[1]!Таблица213[[code]:[упаковка]],4,FALSE)</f>
        <v>ОХЛ</v>
      </c>
      <c r="H4520" t="str">
        <f>VLOOKUP(мпф1[[#This Row],[артикул]],[1]!Таблица213[[code]:[упаковка]],5,FALSE)</f>
        <v>спинка</v>
      </c>
      <c r="I4520" s="7">
        <v>386.02928571428566</v>
      </c>
      <c r="J4520" s="15">
        <f>мпф1[[#This Row],[цена]]*мпф1[[#This Row],[объем]]</f>
        <v>169428.25349999999</v>
      </c>
      <c r="K4520" s="15"/>
      <c r="L4520" t="s">
        <v>187</v>
      </c>
    </row>
    <row r="4521" spans="1:12" x14ac:dyDescent="0.35">
      <c r="A4521" t="s">
        <v>161</v>
      </c>
      <c r="B4521" t="s">
        <v>199</v>
      </c>
      <c r="C4521" t="s">
        <v>69</v>
      </c>
      <c r="D4521">
        <v>952</v>
      </c>
      <c r="E4521" t="s">
        <v>86</v>
      </c>
      <c r="F4521" s="26">
        <v>347.16763005780354</v>
      </c>
      <c r="G4521" t="str">
        <f>VLOOKUP(мпф1[[#This Row],[артикул]],[1]!Таблица213[[code]:[упаковка]],4,FALSE)</f>
        <v>ОХЛ</v>
      </c>
      <c r="H4521" t="str">
        <f>VLOOKUP(мпф1[[#This Row],[артикул]],[1]!Таблица213[[code]:[упаковка]],5,FALSE)</f>
        <v>голень</v>
      </c>
      <c r="I4521" s="7">
        <v>930.02102678571418</v>
      </c>
      <c r="J4521" s="15">
        <f>мпф1[[#This Row],[цена]]*мпф1[[#This Row],[объем]]</f>
        <v>322873.19577312144</v>
      </c>
      <c r="K4521" s="15"/>
      <c r="L4521" t="s">
        <v>187</v>
      </c>
    </row>
    <row r="4522" spans="1:12" x14ac:dyDescent="0.35">
      <c r="A4522" t="s">
        <v>161</v>
      </c>
      <c r="B4522" t="s">
        <v>199</v>
      </c>
      <c r="C4522" t="s">
        <v>69</v>
      </c>
      <c r="D4522">
        <v>953</v>
      </c>
      <c r="E4522" t="s">
        <v>87</v>
      </c>
      <c r="F4522" s="26">
        <v>344.50171821305844</v>
      </c>
      <c r="G4522" t="str">
        <f>VLOOKUP(мпф1[[#This Row],[артикул]],[1]!Таблица213[[code]:[упаковка]],4,FALSE)</f>
        <v>ОХЛ</v>
      </c>
      <c r="H4522" t="str">
        <f>VLOOKUP(мпф1[[#This Row],[артикул]],[1]!Таблица213[[code]:[упаковка]],5,FALSE)</f>
        <v>бедро</v>
      </c>
      <c r="I4522" s="7">
        <v>953.23741071428572</v>
      </c>
      <c r="J4522" s="15">
        <f>мпф1[[#This Row],[цена]]*мпф1[[#This Row],[объем]]</f>
        <v>328391.92585603829</v>
      </c>
      <c r="K4522" s="15"/>
      <c r="L4522" t="s">
        <v>187</v>
      </c>
    </row>
    <row r="4523" spans="1:12" x14ac:dyDescent="0.35">
      <c r="A4523" t="s">
        <v>161</v>
      </c>
      <c r="B4523" t="s">
        <v>199</v>
      </c>
      <c r="C4523" t="s">
        <v>69</v>
      </c>
      <c r="D4523">
        <v>954</v>
      </c>
      <c r="E4523" t="s">
        <v>191</v>
      </c>
      <c r="F4523" s="26">
        <v>39.999999999999993</v>
      </c>
      <c r="G4523" t="str">
        <f>VLOOKUP(мпф1[[#This Row],[артикул]],[1]!Таблица213[[code]:[упаковка]],4,FALSE)</f>
        <v>ОХЛ</v>
      </c>
      <c r="H4523" t="str">
        <f>VLOOKUP(мпф1[[#This Row],[артикул]],[1]!Таблица213[[code]:[упаковка]],5,FALSE)</f>
        <v>филе</v>
      </c>
      <c r="I4523" s="7">
        <v>1133.5058035714285</v>
      </c>
      <c r="J4523" s="15">
        <f>мпф1[[#This Row],[цена]]*мпф1[[#This Row],[объем]]</f>
        <v>45340.23214285713</v>
      </c>
      <c r="K4523" s="15"/>
      <c r="L4523" t="s">
        <v>187</v>
      </c>
    </row>
    <row r="4524" spans="1:12" x14ac:dyDescent="0.35">
      <c r="A4524" t="s">
        <v>161</v>
      </c>
      <c r="B4524" t="s">
        <v>199</v>
      </c>
      <c r="C4524" t="s">
        <v>69</v>
      </c>
      <c r="D4524">
        <v>958</v>
      </c>
      <c r="E4524" t="s">
        <v>58</v>
      </c>
      <c r="F4524" s="26">
        <v>275.18123667377398</v>
      </c>
      <c r="G4524" t="str">
        <f>VLOOKUP(мпф1[[#This Row],[артикул]],[1]!Таблица213[[code]:[упаковка]],4,FALSE)</f>
        <v>ОХЛ</v>
      </c>
      <c r="H4524" t="str">
        <f>VLOOKUP(мпф1[[#This Row],[артикул]],[1]!Таблица213[[code]:[упаковка]],5,FALSE)</f>
        <v>табак</v>
      </c>
      <c r="I4524" s="7">
        <v>799.37196428571428</v>
      </c>
      <c r="J4524" s="15">
        <f>мпф1[[#This Row],[цена]]*мпф1[[#This Row],[объем]]</f>
        <v>219972.16569448676</v>
      </c>
      <c r="K4524" s="15"/>
      <c r="L4524" t="s">
        <v>187</v>
      </c>
    </row>
    <row r="4525" spans="1:12" x14ac:dyDescent="0.35">
      <c r="A4525" t="s">
        <v>161</v>
      </c>
      <c r="B4525" t="s">
        <v>199</v>
      </c>
      <c r="C4525" t="s">
        <v>69</v>
      </c>
      <c r="D4525">
        <v>1065</v>
      </c>
      <c r="E4525" t="s">
        <v>64</v>
      </c>
      <c r="F4525" s="26">
        <v>98.181818181818187</v>
      </c>
      <c r="G4525" t="str">
        <f>VLOOKUP(мпф1[[#This Row],[артикул]],[1]!Таблица213[[code]:[упаковка]],4,FALSE)</f>
        <v>ОХЛ</v>
      </c>
      <c r="H4525" t="str">
        <f>VLOOKUP(мпф1[[#This Row],[артикул]],[1]!Таблица213[[code]:[упаковка]],5,FALSE)</f>
        <v>филе</v>
      </c>
      <c r="I4525" s="7">
        <v>1060.6700892857141</v>
      </c>
      <c r="J4525" s="15">
        <f>мпф1[[#This Row],[цена]]*мпф1[[#This Row],[объем]]</f>
        <v>104138.51785714284</v>
      </c>
      <c r="K4525" s="15"/>
      <c r="L4525" t="s">
        <v>187</v>
      </c>
    </row>
    <row r="4526" spans="1:12" x14ac:dyDescent="0.35">
      <c r="A4526" t="s">
        <v>161</v>
      </c>
      <c r="B4526" t="s">
        <v>226</v>
      </c>
      <c r="C4526" t="s">
        <v>69</v>
      </c>
      <c r="D4526">
        <v>29</v>
      </c>
      <c r="E4526" t="s">
        <v>79</v>
      </c>
      <c r="F4526" s="26">
        <v>35.400000000000006</v>
      </c>
      <c r="G4526" t="str">
        <f>VLOOKUP(мпф1[[#This Row],[артикул]],[1]!Таблица213[[code]:[упаковка]],4,FALSE)</f>
        <v>ОХЛ</v>
      </c>
      <c r="H4526" t="str">
        <f>VLOOKUP(мпф1[[#This Row],[артикул]],[1]!Таблица213[[code]:[упаковка]],5,FALSE)</f>
        <v>табак</v>
      </c>
      <c r="I4526" s="7">
        <v>747.80357142857133</v>
      </c>
      <c r="J4526" s="15">
        <f>мпф1[[#This Row],[цена]]*мпф1[[#This Row],[объем]]</f>
        <v>26472.24642857143</v>
      </c>
      <c r="K4526" s="15"/>
      <c r="L4526" t="s">
        <v>187</v>
      </c>
    </row>
    <row r="4527" spans="1:12" x14ac:dyDescent="0.35">
      <c r="A4527" t="s">
        <v>161</v>
      </c>
      <c r="B4527" t="s">
        <v>226</v>
      </c>
      <c r="C4527" t="s">
        <v>69</v>
      </c>
      <c r="D4527">
        <v>30</v>
      </c>
      <c r="E4527" t="s">
        <v>80</v>
      </c>
      <c r="F4527" s="26">
        <v>129.80000000000001</v>
      </c>
      <c r="G4527" t="str">
        <f>VLOOKUP(мпф1[[#This Row],[артикул]],[1]!Таблица213[[code]:[упаковка]],4,FALSE)</f>
        <v>ОХЛ</v>
      </c>
      <c r="H4527" t="str">
        <f>VLOOKUP(мпф1[[#This Row],[артикул]],[1]!Таблица213[[code]:[упаковка]],5,FALSE)</f>
        <v>рагу</v>
      </c>
      <c r="I4527" s="7">
        <v>739.28249999999991</v>
      </c>
      <c r="J4527" s="15">
        <f>мпф1[[#This Row],[цена]]*мпф1[[#This Row],[объем]]</f>
        <v>95958.868499999997</v>
      </c>
      <c r="K4527" s="15"/>
      <c r="L4527" t="s">
        <v>187</v>
      </c>
    </row>
    <row r="4528" spans="1:12" x14ac:dyDescent="0.35">
      <c r="A4528" t="s">
        <v>161</v>
      </c>
      <c r="B4528" t="s">
        <v>226</v>
      </c>
      <c r="C4528" t="s">
        <v>69</v>
      </c>
      <c r="D4528">
        <v>204</v>
      </c>
      <c r="E4528" t="s">
        <v>84</v>
      </c>
      <c r="F4528" s="26">
        <v>109.11711711711712</v>
      </c>
      <c r="G4528" t="str">
        <f>VLOOKUP(мпф1[[#This Row],[артикул]],[1]!Таблица213[[code]:[упаковка]],4,FALSE)</f>
        <v>ОХЛ</v>
      </c>
      <c r="H4528" t="str">
        <f>VLOOKUP(мпф1[[#This Row],[артикул]],[1]!Таблица213[[code]:[упаковка]],5,FALSE)</f>
        <v>крыло</v>
      </c>
      <c r="I4528" s="7">
        <v>884.0434821428571</v>
      </c>
      <c r="J4528" s="15">
        <f>мпф1[[#This Row],[цена]]*мпф1[[#This Row],[объем]]</f>
        <v>96464.276177606167</v>
      </c>
      <c r="K4528" s="15"/>
      <c r="L4528" t="s">
        <v>187</v>
      </c>
    </row>
    <row r="4529" spans="1:12" x14ac:dyDescent="0.35">
      <c r="A4529" t="s">
        <v>161</v>
      </c>
      <c r="B4529" t="s">
        <v>226</v>
      </c>
      <c r="C4529" t="s">
        <v>69</v>
      </c>
      <c r="D4529">
        <v>701</v>
      </c>
      <c r="E4529" t="s">
        <v>26</v>
      </c>
      <c r="F4529" s="26">
        <v>18</v>
      </c>
      <c r="G4529" t="str">
        <f>VLOOKUP(мпф1[[#This Row],[артикул]],[1]!Таблица213[[code]:[упаковка]],4,FALSE)</f>
        <v>ОХЛ</v>
      </c>
      <c r="H4529" t="str">
        <f>VLOOKUP(мпф1[[#This Row],[артикул]],[1]!Таблица213[[code]:[упаковка]],5,FALSE)</f>
        <v>тушка</v>
      </c>
      <c r="I4529" s="7">
        <v>827.59580357142841</v>
      </c>
      <c r="J4529" s="15">
        <f>мпф1[[#This Row],[цена]]*мпф1[[#This Row],[объем]]</f>
        <v>14896.724464285711</v>
      </c>
      <c r="K4529" s="15"/>
      <c r="L4529" t="s">
        <v>187</v>
      </c>
    </row>
    <row r="4530" spans="1:12" x14ac:dyDescent="0.35">
      <c r="A4530" t="s">
        <v>161</v>
      </c>
      <c r="B4530" t="s">
        <v>226</v>
      </c>
      <c r="C4530" t="s">
        <v>69</v>
      </c>
      <c r="D4530">
        <v>702</v>
      </c>
      <c r="E4530" t="s">
        <v>72</v>
      </c>
      <c r="F4530" s="26">
        <v>22.6</v>
      </c>
      <c r="G4530" t="str">
        <f>VLOOKUP(мпф1[[#This Row],[артикул]],[1]!Таблица213[[code]:[упаковка]],4,FALSE)</f>
        <v>ОХЛ</v>
      </c>
      <c r="H4530" t="str">
        <f>VLOOKUP(мпф1[[#This Row],[артикул]],[1]!Таблица213[[code]:[упаковка]],5,FALSE)</f>
        <v>тушка</v>
      </c>
      <c r="I4530" s="7">
        <v>811.20776785714281</v>
      </c>
      <c r="J4530" s="15">
        <f>мпф1[[#This Row],[цена]]*мпф1[[#This Row],[объем]]</f>
        <v>18333.295553571428</v>
      </c>
      <c r="K4530" s="15"/>
      <c r="L4530" t="s">
        <v>187</v>
      </c>
    </row>
    <row r="4531" spans="1:12" x14ac:dyDescent="0.35">
      <c r="A4531" t="s">
        <v>161</v>
      </c>
      <c r="B4531" t="s">
        <v>226</v>
      </c>
      <c r="C4531" t="s">
        <v>69</v>
      </c>
      <c r="D4531">
        <v>710</v>
      </c>
      <c r="E4531" t="s">
        <v>28</v>
      </c>
      <c r="F4531" s="26">
        <v>76.545000000000002</v>
      </c>
      <c r="G4531" t="str">
        <f>VLOOKUP(мпф1[[#This Row],[артикул]],[1]!Таблица213[[code]:[упаковка]],4,FALSE)</f>
        <v>ОХЛ</v>
      </c>
      <c r="H4531" t="str">
        <f>VLOOKUP(мпф1[[#This Row],[артикул]],[1]!Таблица213[[code]:[упаковка]],5,FALSE)</f>
        <v>бедро</v>
      </c>
      <c r="I4531" s="7">
        <v>884.0434821428571</v>
      </c>
      <c r="J4531" s="15">
        <f>мпф1[[#This Row],[цена]]*мпф1[[#This Row],[объем]]</f>
        <v>67669.108340624996</v>
      </c>
      <c r="K4531" s="15"/>
      <c r="L4531" t="s">
        <v>187</v>
      </c>
    </row>
    <row r="4532" spans="1:12" x14ac:dyDescent="0.35">
      <c r="A4532" t="s">
        <v>161</v>
      </c>
      <c r="B4532" t="s">
        <v>226</v>
      </c>
      <c r="C4532" t="s">
        <v>69</v>
      </c>
      <c r="D4532">
        <v>711</v>
      </c>
      <c r="E4532" t="s">
        <v>73</v>
      </c>
      <c r="F4532" s="26">
        <v>130.80000000000001</v>
      </c>
      <c r="G4532" t="str">
        <f>VLOOKUP(мпф1[[#This Row],[артикул]],[1]!Таблица213[[code]:[упаковка]],4,FALSE)</f>
        <v>ОХЛ</v>
      </c>
      <c r="H4532" t="str">
        <f>VLOOKUP(мпф1[[#This Row],[артикул]],[1]!Таблица213[[code]:[упаковка]],5,FALSE)</f>
        <v>бедро</v>
      </c>
      <c r="I4532" s="7">
        <v>867.65544642857139</v>
      </c>
      <c r="J4532" s="15">
        <f>мпф1[[#This Row],[цена]]*мпф1[[#This Row],[объем]]</f>
        <v>113489.33239285715</v>
      </c>
      <c r="K4532" s="15"/>
      <c r="L4532" t="s">
        <v>187</v>
      </c>
    </row>
    <row r="4533" spans="1:12" x14ac:dyDescent="0.35">
      <c r="A4533" t="s">
        <v>161</v>
      </c>
      <c r="B4533" t="s">
        <v>226</v>
      </c>
      <c r="C4533" t="s">
        <v>69</v>
      </c>
      <c r="D4533">
        <v>712</v>
      </c>
      <c r="E4533" t="s">
        <v>30</v>
      </c>
      <c r="F4533" s="26">
        <v>80.103999999999999</v>
      </c>
      <c r="G4533" t="str">
        <f>VLOOKUP(мпф1[[#This Row],[артикул]],[1]!Таблица213[[code]:[упаковка]],4,FALSE)</f>
        <v>ОХЛ</v>
      </c>
      <c r="H4533" t="str">
        <f>VLOOKUP(мпф1[[#This Row],[артикул]],[1]!Таблица213[[code]:[упаковка]],5,FALSE)</f>
        <v>голень</v>
      </c>
      <c r="I4533" s="7">
        <v>915.90910714285712</v>
      </c>
      <c r="J4533" s="15">
        <f>мпф1[[#This Row],[цена]]*мпф1[[#This Row],[объем]]</f>
        <v>73367.983118571428</v>
      </c>
      <c r="K4533" s="15"/>
      <c r="L4533" t="s">
        <v>187</v>
      </c>
    </row>
    <row r="4534" spans="1:12" x14ac:dyDescent="0.35">
      <c r="A4534" t="s">
        <v>161</v>
      </c>
      <c r="B4534" t="s">
        <v>226</v>
      </c>
      <c r="C4534" t="s">
        <v>69</v>
      </c>
      <c r="D4534">
        <v>713</v>
      </c>
      <c r="E4534" t="s">
        <v>74</v>
      </c>
      <c r="F4534" s="26">
        <v>181.72</v>
      </c>
      <c r="G4534" t="str">
        <f>VLOOKUP(мпф1[[#This Row],[артикул]],[1]!Таблица213[[code]:[упаковка]],4,FALSE)</f>
        <v>ОХЛ</v>
      </c>
      <c r="H4534" t="str">
        <f>VLOOKUP(мпф1[[#This Row],[артикул]],[1]!Таблица213[[code]:[упаковка]],5,FALSE)</f>
        <v>голень</v>
      </c>
      <c r="I4534" s="7">
        <v>899.88524999999993</v>
      </c>
      <c r="J4534" s="15">
        <f>мпф1[[#This Row],[цена]]*мпф1[[#This Row],[объем]]</f>
        <v>163527.14762999999</v>
      </c>
      <c r="K4534" s="15"/>
      <c r="L4534" t="s">
        <v>187</v>
      </c>
    </row>
    <row r="4535" spans="1:12" x14ac:dyDescent="0.35">
      <c r="A4535" t="s">
        <v>161</v>
      </c>
      <c r="B4535" t="s">
        <v>226</v>
      </c>
      <c r="C4535" t="s">
        <v>69</v>
      </c>
      <c r="D4535">
        <v>714</v>
      </c>
      <c r="E4535" t="s">
        <v>32</v>
      </c>
      <c r="F4535" s="26">
        <v>82.072000000000003</v>
      </c>
      <c r="G4535" t="str">
        <f>VLOOKUP(мпф1[[#This Row],[артикул]],[1]!Таблица213[[code]:[упаковка]],4,FALSE)</f>
        <v>ОХЛ</v>
      </c>
      <c r="H4535" t="str">
        <f>VLOOKUP(мпф1[[#This Row],[артикул]],[1]!Таблица213[[code]:[упаковка]],5,FALSE)</f>
        <v>крыло</v>
      </c>
      <c r="I4535" s="7">
        <v>915.90910714285712</v>
      </c>
      <c r="J4535" s="15">
        <f>мпф1[[#This Row],[цена]]*мпф1[[#This Row],[объем]]</f>
        <v>75170.492241428568</v>
      </c>
      <c r="K4535" s="15"/>
      <c r="L4535" t="s">
        <v>187</v>
      </c>
    </row>
    <row r="4536" spans="1:12" x14ac:dyDescent="0.35">
      <c r="A4536" t="s">
        <v>161</v>
      </c>
      <c r="B4536" t="s">
        <v>226</v>
      </c>
      <c r="C4536" t="s">
        <v>69</v>
      </c>
      <c r="D4536">
        <v>715</v>
      </c>
      <c r="E4536" t="s">
        <v>75</v>
      </c>
      <c r="F4536" s="26">
        <v>105.76</v>
      </c>
      <c r="G4536" t="str">
        <f>VLOOKUP(мпф1[[#This Row],[артикул]],[1]!Таблица213[[code]:[упаковка]],4,FALSE)</f>
        <v>ОХЛ</v>
      </c>
      <c r="H4536" t="str">
        <f>VLOOKUP(мпф1[[#This Row],[артикул]],[1]!Таблица213[[code]:[упаковка]],5,FALSE)</f>
        <v>крыло</v>
      </c>
      <c r="I4536" s="7">
        <v>899.88524999999993</v>
      </c>
      <c r="J4536" s="15">
        <f>мпф1[[#This Row],[цена]]*мпф1[[#This Row],[объем]]</f>
        <v>95171.86404</v>
      </c>
      <c r="K4536" s="15"/>
      <c r="L4536" t="s">
        <v>187</v>
      </c>
    </row>
    <row r="4537" spans="1:12" x14ac:dyDescent="0.35">
      <c r="A4537" t="s">
        <v>161</v>
      </c>
      <c r="B4537" t="s">
        <v>226</v>
      </c>
      <c r="C4537" t="s">
        <v>69</v>
      </c>
      <c r="D4537">
        <v>717</v>
      </c>
      <c r="E4537" t="s">
        <v>76</v>
      </c>
      <c r="F4537" s="26">
        <v>75.599999999999994</v>
      </c>
      <c r="G4537" t="str">
        <f>VLOOKUP(мпф1[[#This Row],[артикул]],[1]!Таблица213[[code]:[упаковка]],4,FALSE)</f>
        <v>ОХЛ</v>
      </c>
      <c r="H4537" t="str">
        <f>VLOOKUP(мпф1[[#This Row],[артикул]],[1]!Таблица213[[code]:[упаковка]],5,FALSE)</f>
        <v>четвертина</v>
      </c>
      <c r="I4537" s="7">
        <v>819.40178571428567</v>
      </c>
      <c r="J4537" s="15">
        <f>мпф1[[#This Row],[цена]]*мпф1[[#This Row],[объем]]</f>
        <v>61946.774999999994</v>
      </c>
      <c r="K4537" s="15"/>
      <c r="L4537" t="s">
        <v>187</v>
      </c>
    </row>
    <row r="4538" spans="1:12" x14ac:dyDescent="0.35">
      <c r="A4538" t="s">
        <v>161</v>
      </c>
      <c r="B4538" t="s">
        <v>226</v>
      </c>
      <c r="C4538" t="s">
        <v>69</v>
      </c>
      <c r="D4538">
        <v>718</v>
      </c>
      <c r="E4538" t="s">
        <v>36</v>
      </c>
      <c r="F4538" s="26">
        <v>43.28</v>
      </c>
      <c r="G4538" t="str">
        <f>VLOOKUP(мпф1[[#This Row],[артикул]],[1]!Таблица213[[code]:[упаковка]],4,FALSE)</f>
        <v>ОХЛ</v>
      </c>
      <c r="H4538" t="str">
        <f>VLOOKUP(мпф1[[#This Row],[артикул]],[1]!Таблица213[[code]:[упаковка]],5,FALSE)</f>
        <v>филе</v>
      </c>
      <c r="I4538" s="7">
        <v>1157.1774107142855</v>
      </c>
      <c r="J4538" s="15">
        <f>мпф1[[#This Row],[цена]]*мпф1[[#This Row],[объем]]</f>
        <v>50082.638335714277</v>
      </c>
      <c r="K4538" s="15"/>
      <c r="L4538" t="s">
        <v>187</v>
      </c>
    </row>
    <row r="4539" spans="1:12" x14ac:dyDescent="0.35">
      <c r="A4539" t="s">
        <v>161</v>
      </c>
      <c r="B4539" t="s">
        <v>226</v>
      </c>
      <c r="C4539" t="s">
        <v>69</v>
      </c>
      <c r="D4539">
        <v>719</v>
      </c>
      <c r="E4539" t="s">
        <v>77</v>
      </c>
      <c r="F4539" s="26">
        <v>445.5</v>
      </c>
      <c r="G4539" t="str">
        <f>VLOOKUP(мпф1[[#This Row],[артикул]],[1]!Таблица213[[code]:[упаковка]],4,FALSE)</f>
        <v>ОХЛ</v>
      </c>
      <c r="H4539" t="str">
        <f>VLOOKUP(мпф1[[#This Row],[артикул]],[1]!Таблица213[[code]:[упаковка]],5,FALSE)</f>
        <v>филе</v>
      </c>
      <c r="I4539" s="7">
        <v>1140.7893750000001</v>
      </c>
      <c r="J4539" s="15">
        <f>мпф1[[#This Row],[цена]]*мпф1[[#This Row],[объем]]</f>
        <v>508221.6665625</v>
      </c>
      <c r="K4539" s="15"/>
      <c r="L4539" t="s">
        <v>187</v>
      </c>
    </row>
    <row r="4540" spans="1:12" x14ac:dyDescent="0.35">
      <c r="A4540" t="s">
        <v>161</v>
      </c>
      <c r="B4540" t="s">
        <v>226</v>
      </c>
      <c r="C4540" t="s">
        <v>69</v>
      </c>
      <c r="D4540">
        <v>725</v>
      </c>
      <c r="E4540" t="s">
        <v>78</v>
      </c>
      <c r="F4540" s="26">
        <v>40.646999999999998</v>
      </c>
      <c r="G4540" t="str">
        <f>VLOOKUP(мпф1[[#This Row],[артикул]],[1]!Таблица213[[code]:[упаковка]],4,FALSE)</f>
        <v>ОХЛ</v>
      </c>
      <c r="H4540" t="str">
        <f>VLOOKUP(мпф1[[#This Row],[артикул]],[1]!Таблица213[[code]:[упаковка]],5,FALSE)</f>
        <v>грудка</v>
      </c>
      <c r="I4540" s="7">
        <v>884.0434821428571</v>
      </c>
      <c r="J4540" s="15">
        <f>мпф1[[#This Row],[цена]]*мпф1[[#This Row],[объем]]</f>
        <v>35933.715418660708</v>
      </c>
      <c r="K4540" s="15"/>
      <c r="L4540" t="s">
        <v>187</v>
      </c>
    </row>
    <row r="4541" spans="1:12" x14ac:dyDescent="0.35">
      <c r="A4541" t="s">
        <v>161</v>
      </c>
      <c r="B4541" t="s">
        <v>226</v>
      </c>
      <c r="C4541" t="s">
        <v>69</v>
      </c>
      <c r="D4541">
        <v>731</v>
      </c>
      <c r="E4541" t="s">
        <v>81</v>
      </c>
      <c r="F4541" s="26">
        <v>85.860158267915921</v>
      </c>
      <c r="G4541" t="str">
        <f>VLOOKUP(мпф1[[#This Row],[артикул]],[1]!Таблица213[[code]:[упаковка]],4,FALSE)</f>
        <v>ОХЛ</v>
      </c>
      <c r="H4541" t="str">
        <f>VLOOKUP(мпф1[[#This Row],[артикул]],[1]!Таблица213[[code]:[упаковка]],5,FALSE)</f>
        <v>желудки</v>
      </c>
      <c r="I4541" s="7">
        <v>554.21605446428566</v>
      </c>
      <c r="J4541" s="15">
        <f>мпф1[[#This Row],[цена]]*мпф1[[#This Row],[объем]]</f>
        <v>47585.07815092348</v>
      </c>
      <c r="K4541" s="15"/>
      <c r="L4541" t="s">
        <v>187</v>
      </c>
    </row>
    <row r="4542" spans="1:12" x14ac:dyDescent="0.35">
      <c r="A4542" t="s">
        <v>161</v>
      </c>
      <c r="B4542" t="s">
        <v>226</v>
      </c>
      <c r="C4542" t="s">
        <v>69</v>
      </c>
      <c r="D4542">
        <v>733</v>
      </c>
      <c r="E4542" t="s">
        <v>82</v>
      </c>
      <c r="F4542" s="26">
        <v>75.599999999999994</v>
      </c>
      <c r="G4542" t="str">
        <f>VLOOKUP(мпф1[[#This Row],[артикул]],[1]!Таблица213[[code]:[упаковка]],4,FALSE)</f>
        <v>ОХЛ</v>
      </c>
      <c r="H4542" t="str">
        <f>VLOOKUP(мпф1[[#This Row],[артикул]],[1]!Таблица213[[code]:[упаковка]],5,FALSE)</f>
        <v>печень</v>
      </c>
      <c r="I4542" s="7">
        <v>522.04998214285706</v>
      </c>
      <c r="J4542" s="15">
        <f>мпф1[[#This Row],[цена]]*мпф1[[#This Row],[объем]]</f>
        <v>39466.97864999999</v>
      </c>
      <c r="K4542" s="15"/>
      <c r="L4542" t="s">
        <v>187</v>
      </c>
    </row>
    <row r="4543" spans="1:12" x14ac:dyDescent="0.35">
      <c r="A4543" t="s">
        <v>161</v>
      </c>
      <c r="B4543" t="s">
        <v>226</v>
      </c>
      <c r="C4543" t="s">
        <v>69</v>
      </c>
      <c r="D4543">
        <v>735</v>
      </c>
      <c r="E4543" t="s">
        <v>83</v>
      </c>
      <c r="F4543" s="26">
        <v>37.200000000000003</v>
      </c>
      <c r="G4543" t="str">
        <f>VLOOKUP(мпф1[[#This Row],[артикул]],[1]!Таблица213[[code]:[упаковка]],4,FALSE)</f>
        <v>ОХЛ</v>
      </c>
      <c r="H4543" t="str">
        <f>VLOOKUP(мпф1[[#This Row],[артикул]],[1]!Таблица213[[code]:[упаковка]],5,FALSE)</f>
        <v>сердце</v>
      </c>
      <c r="I4543" s="7">
        <v>899.88524999999993</v>
      </c>
      <c r="J4543" s="15">
        <f>мпф1[[#This Row],[цена]]*мпф1[[#This Row],[объем]]</f>
        <v>33475.731299999999</v>
      </c>
      <c r="K4543" s="15"/>
      <c r="L4543" t="s">
        <v>187</v>
      </c>
    </row>
    <row r="4544" spans="1:12" x14ac:dyDescent="0.35">
      <c r="A4544" t="s">
        <v>161</v>
      </c>
      <c r="B4544" t="s">
        <v>226</v>
      </c>
      <c r="C4544" t="s">
        <v>69</v>
      </c>
      <c r="D4544">
        <v>744</v>
      </c>
      <c r="E4544" t="s">
        <v>92</v>
      </c>
      <c r="F4544" s="26">
        <v>403.2</v>
      </c>
      <c r="G4544" t="str">
        <f>VLOOKUP(мпф1[[#This Row],[артикул]],[1]!Таблица213[[code]:[упаковка]],4,FALSE)</f>
        <v>ОХЛ</v>
      </c>
      <c r="H4544" t="str">
        <f>VLOOKUP(мпф1[[#This Row],[артикул]],[1]!Таблица213[[code]:[упаковка]],5,FALSE)</f>
        <v>шея</v>
      </c>
      <c r="I4544" s="7">
        <v>297.71598214285711</v>
      </c>
      <c r="J4544" s="15">
        <f>мпф1[[#This Row],[цена]]*мпф1[[#This Row],[объем]]</f>
        <v>120039.08399999999</v>
      </c>
      <c r="K4544" s="15"/>
      <c r="L4544" t="s">
        <v>187</v>
      </c>
    </row>
    <row r="4545" spans="1:12" x14ac:dyDescent="0.35">
      <c r="A4545" t="s">
        <v>161</v>
      </c>
      <c r="B4545" t="s">
        <v>226</v>
      </c>
      <c r="C4545" t="s">
        <v>69</v>
      </c>
      <c r="D4545">
        <v>781</v>
      </c>
      <c r="E4545" t="s">
        <v>221</v>
      </c>
      <c r="F4545" s="26">
        <v>106.4</v>
      </c>
      <c r="G4545" t="str">
        <f>VLOOKUP(мпф1[[#This Row],[артикул]],[1]!Таблица213[[code]:[упаковка]],4,FALSE)</f>
        <v>ОХЛ</v>
      </c>
      <c r="H4545" t="str">
        <f>VLOOKUP(мпф1[[#This Row],[артикул]],[1]!Таблица213[[code]:[упаковка]],5,FALSE)</f>
        <v>спинка</v>
      </c>
      <c r="I4545" s="7">
        <v>386.02928571428566</v>
      </c>
      <c r="J4545" s="15">
        <f>мпф1[[#This Row],[цена]]*мпф1[[#This Row],[объем]]</f>
        <v>41073.515999999996</v>
      </c>
      <c r="K4545" s="15"/>
      <c r="L4545" t="s">
        <v>187</v>
      </c>
    </row>
    <row r="4546" spans="1:12" x14ac:dyDescent="0.35">
      <c r="A4546" t="s">
        <v>161</v>
      </c>
      <c r="B4546" t="s">
        <v>226</v>
      </c>
      <c r="C4546" t="s">
        <v>69</v>
      </c>
      <c r="D4546">
        <v>952</v>
      </c>
      <c r="E4546" t="s">
        <v>86</v>
      </c>
      <c r="F4546" s="26">
        <v>111.58959537572257</v>
      </c>
      <c r="G4546" t="str">
        <f>VLOOKUP(мпф1[[#This Row],[артикул]],[1]!Таблица213[[code]:[упаковка]],4,FALSE)</f>
        <v>ОХЛ</v>
      </c>
      <c r="H4546" t="str">
        <f>VLOOKUP(мпф1[[#This Row],[артикул]],[1]!Таблица213[[code]:[упаковка]],5,FALSE)</f>
        <v>голень</v>
      </c>
      <c r="I4546" s="7">
        <v>930.02102678571418</v>
      </c>
      <c r="J4546" s="15">
        <f>мпф1[[#This Row],[цена]]*мпф1[[#This Row],[объем]]</f>
        <v>103780.67006993189</v>
      </c>
      <c r="K4546" s="15"/>
      <c r="L4546" t="s">
        <v>187</v>
      </c>
    </row>
    <row r="4547" spans="1:12" x14ac:dyDescent="0.35">
      <c r="A4547" t="s">
        <v>161</v>
      </c>
      <c r="B4547" t="s">
        <v>226</v>
      </c>
      <c r="C4547" t="s">
        <v>69</v>
      </c>
      <c r="D4547">
        <v>953</v>
      </c>
      <c r="E4547" t="s">
        <v>87</v>
      </c>
      <c r="F4547" s="26">
        <v>110.24054982817869</v>
      </c>
      <c r="G4547" t="str">
        <f>VLOOKUP(мпф1[[#This Row],[артикул]],[1]!Таблица213[[code]:[упаковка]],4,FALSE)</f>
        <v>ОХЛ</v>
      </c>
      <c r="H4547" t="str">
        <f>VLOOKUP(мпф1[[#This Row],[артикул]],[1]!Таблица213[[code]:[упаковка]],5,FALSE)</f>
        <v>бедро</v>
      </c>
      <c r="I4547" s="7">
        <v>953.23741071428572</v>
      </c>
      <c r="J4547" s="15">
        <f>мпф1[[#This Row],[цена]]*мпф1[[#This Row],[объем]]</f>
        <v>105085.41627393225</v>
      </c>
      <c r="K4547" s="15"/>
      <c r="L4547" t="s">
        <v>187</v>
      </c>
    </row>
    <row r="4548" spans="1:12" x14ac:dyDescent="0.35">
      <c r="A4548" t="s">
        <v>161</v>
      </c>
      <c r="B4548" t="s">
        <v>197</v>
      </c>
      <c r="C4548" t="s">
        <v>69</v>
      </c>
      <c r="D4548">
        <v>29</v>
      </c>
      <c r="E4548" t="s">
        <v>79</v>
      </c>
      <c r="F4548" s="26">
        <v>212.4</v>
      </c>
      <c r="G4548" t="str">
        <f>VLOOKUP(мпф1[[#This Row],[артикул]],[1]!Таблица213[[code]:[упаковка]],4,FALSE)</f>
        <v>ОХЛ</v>
      </c>
      <c r="H4548" t="str">
        <f>VLOOKUP(мпф1[[#This Row],[артикул]],[1]!Таблица213[[code]:[упаковка]],5,FALSE)</f>
        <v>табак</v>
      </c>
      <c r="I4548" s="7">
        <v>747.80357142857133</v>
      </c>
      <c r="J4548" s="15">
        <f>мпф1[[#This Row],[цена]]*мпф1[[#This Row],[объем]]</f>
        <v>158833.47857142857</v>
      </c>
      <c r="K4548" s="15"/>
      <c r="L4548" t="s">
        <v>187</v>
      </c>
    </row>
    <row r="4549" spans="1:12" x14ac:dyDescent="0.35">
      <c r="A4549" t="s">
        <v>161</v>
      </c>
      <c r="B4549" t="s">
        <v>197</v>
      </c>
      <c r="C4549" t="s">
        <v>69</v>
      </c>
      <c r="D4549">
        <v>30</v>
      </c>
      <c r="E4549" t="s">
        <v>80</v>
      </c>
      <c r="F4549" s="26">
        <v>979.40000000000009</v>
      </c>
      <c r="G4549" t="str">
        <f>VLOOKUP(мпф1[[#This Row],[артикул]],[1]!Таблица213[[code]:[упаковка]],4,FALSE)</f>
        <v>ОХЛ</v>
      </c>
      <c r="H4549" t="str">
        <f>VLOOKUP(мпф1[[#This Row],[артикул]],[1]!Таблица213[[code]:[упаковка]],5,FALSE)</f>
        <v>рагу</v>
      </c>
      <c r="I4549" s="7">
        <v>739.28249999999991</v>
      </c>
      <c r="J4549" s="15">
        <f>мпф1[[#This Row],[цена]]*мпф1[[#This Row],[объем]]</f>
        <v>724053.28049999999</v>
      </c>
      <c r="K4549" s="15"/>
      <c r="L4549" t="s">
        <v>187</v>
      </c>
    </row>
    <row r="4550" spans="1:12" x14ac:dyDescent="0.35">
      <c r="A4550" t="s">
        <v>161</v>
      </c>
      <c r="B4550" t="s">
        <v>197</v>
      </c>
      <c r="C4550" t="s">
        <v>69</v>
      </c>
      <c r="D4550">
        <v>204</v>
      </c>
      <c r="E4550" t="s">
        <v>84</v>
      </c>
      <c r="F4550" s="26">
        <v>1104.8108108108106</v>
      </c>
      <c r="G4550" t="str">
        <f>VLOOKUP(мпф1[[#This Row],[артикул]],[1]!Таблица213[[code]:[упаковка]],4,FALSE)</f>
        <v>ОХЛ</v>
      </c>
      <c r="H4550" t="str">
        <f>VLOOKUP(мпф1[[#This Row],[артикул]],[1]!Таблица213[[code]:[упаковка]],5,FALSE)</f>
        <v>крыло</v>
      </c>
      <c r="I4550" s="7">
        <v>884.0434821428571</v>
      </c>
      <c r="J4550" s="15">
        <f>мпф1[[#This Row],[цена]]*мпф1[[#This Row],[объем]]</f>
        <v>976700.79629826231</v>
      </c>
      <c r="K4550" s="15"/>
      <c r="L4550" t="s">
        <v>187</v>
      </c>
    </row>
    <row r="4551" spans="1:12" x14ac:dyDescent="0.35">
      <c r="A4551" t="s">
        <v>161</v>
      </c>
      <c r="B4551" t="s">
        <v>197</v>
      </c>
      <c r="C4551" t="s">
        <v>69</v>
      </c>
      <c r="D4551">
        <v>205</v>
      </c>
      <c r="E4551" t="s">
        <v>88</v>
      </c>
      <c r="F4551" s="26">
        <v>162.53164556962028</v>
      </c>
      <c r="G4551" t="str">
        <f>VLOOKUP(мпф1[[#This Row],[артикул]],[1]!Таблица213[[code]:[упаковка]],4,FALSE)</f>
        <v>ОХЛ</v>
      </c>
      <c r="H4551" t="str">
        <f>VLOOKUP(мпф1[[#This Row],[артикул]],[1]!Таблица213[[code]:[упаковка]],5,FALSE)</f>
        <v>рагу</v>
      </c>
      <c r="I4551" s="7">
        <v>635.49160714285711</v>
      </c>
      <c r="J4551" s="15">
        <f>мпф1[[#This Row],[цена]]*мпф1[[#This Row],[объем]]</f>
        <v>103287.49665461123</v>
      </c>
      <c r="K4551" s="15"/>
      <c r="L4551" t="s">
        <v>187</v>
      </c>
    </row>
    <row r="4552" spans="1:12" x14ac:dyDescent="0.35">
      <c r="A4552" t="s">
        <v>161</v>
      </c>
      <c r="B4552" t="s">
        <v>197</v>
      </c>
      <c r="C4552" t="s">
        <v>69</v>
      </c>
      <c r="D4552">
        <v>702</v>
      </c>
      <c r="E4552" t="s">
        <v>72</v>
      </c>
      <c r="F4552" s="26">
        <v>339</v>
      </c>
      <c r="G4552" t="str">
        <f>VLOOKUP(мпф1[[#This Row],[артикул]],[1]!Таблица213[[code]:[упаковка]],4,FALSE)</f>
        <v>ОХЛ</v>
      </c>
      <c r="H4552" t="str">
        <f>VLOOKUP(мпф1[[#This Row],[артикул]],[1]!Таблица213[[code]:[упаковка]],5,FALSE)</f>
        <v>тушка</v>
      </c>
      <c r="I4552" s="7">
        <v>811.20776785714281</v>
      </c>
      <c r="J4552" s="15">
        <f>мпф1[[#This Row],[цена]]*мпф1[[#This Row],[объем]]</f>
        <v>274999.43330357142</v>
      </c>
      <c r="K4552" s="15"/>
      <c r="L4552" t="s">
        <v>187</v>
      </c>
    </row>
    <row r="4553" spans="1:12" x14ac:dyDescent="0.35">
      <c r="A4553" t="s">
        <v>161</v>
      </c>
      <c r="B4553" t="s">
        <v>197</v>
      </c>
      <c r="C4553" t="s">
        <v>69</v>
      </c>
      <c r="D4553">
        <v>711</v>
      </c>
      <c r="E4553" t="s">
        <v>73</v>
      </c>
      <c r="F4553" s="26">
        <v>1648.08</v>
      </c>
      <c r="G4553" t="str">
        <f>VLOOKUP(мпф1[[#This Row],[артикул]],[1]!Таблица213[[code]:[упаковка]],4,FALSE)</f>
        <v>ОХЛ</v>
      </c>
      <c r="H4553" t="str">
        <f>VLOOKUP(мпф1[[#This Row],[артикул]],[1]!Таблица213[[code]:[упаковка]],5,FALSE)</f>
        <v>бедро</v>
      </c>
      <c r="I4553" s="7">
        <v>867.65544642857139</v>
      </c>
      <c r="J4553" s="15">
        <f>мпф1[[#This Row],[цена]]*мпф1[[#This Row],[объем]]</f>
        <v>1429965.58815</v>
      </c>
      <c r="K4553" s="15"/>
      <c r="L4553" t="s">
        <v>187</v>
      </c>
    </row>
    <row r="4554" spans="1:12" x14ac:dyDescent="0.35">
      <c r="A4554" t="s">
        <v>161</v>
      </c>
      <c r="B4554" t="s">
        <v>197</v>
      </c>
      <c r="C4554" t="s">
        <v>69</v>
      </c>
      <c r="D4554">
        <v>713</v>
      </c>
      <c r="E4554" t="s">
        <v>74</v>
      </c>
      <c r="F4554" s="26">
        <v>674.96</v>
      </c>
      <c r="G4554" t="str">
        <f>VLOOKUP(мпф1[[#This Row],[артикул]],[1]!Таблица213[[code]:[упаковка]],4,FALSE)</f>
        <v>ОХЛ</v>
      </c>
      <c r="H4554" t="str">
        <f>VLOOKUP(мпф1[[#This Row],[артикул]],[1]!Таблица213[[code]:[упаковка]],5,FALSE)</f>
        <v>голень</v>
      </c>
      <c r="I4554" s="7">
        <v>899.88524999999993</v>
      </c>
      <c r="J4554" s="15">
        <f>мпф1[[#This Row],[цена]]*мпф1[[#This Row],[объем]]</f>
        <v>607386.54833999998</v>
      </c>
      <c r="K4554" s="15"/>
      <c r="L4554" t="s">
        <v>187</v>
      </c>
    </row>
    <row r="4555" spans="1:12" x14ac:dyDescent="0.35">
      <c r="A4555" t="s">
        <v>161</v>
      </c>
      <c r="B4555" t="s">
        <v>197</v>
      </c>
      <c r="C4555" t="s">
        <v>69</v>
      </c>
      <c r="D4555">
        <v>715</v>
      </c>
      <c r="E4555" t="s">
        <v>75</v>
      </c>
      <c r="F4555" s="26">
        <v>1123.7</v>
      </c>
      <c r="G4555" t="str">
        <f>VLOOKUP(мпф1[[#This Row],[артикул]],[1]!Таблица213[[code]:[упаковка]],4,FALSE)</f>
        <v>ОХЛ</v>
      </c>
      <c r="H4555" t="str">
        <f>VLOOKUP(мпф1[[#This Row],[артикул]],[1]!Таблица213[[code]:[упаковка]],5,FALSE)</f>
        <v>крыло</v>
      </c>
      <c r="I4555" s="7">
        <v>899.88524999999993</v>
      </c>
      <c r="J4555" s="15">
        <f>мпф1[[#This Row],[цена]]*мпф1[[#This Row],[объем]]</f>
        <v>1011201.0554249999</v>
      </c>
      <c r="K4555" s="15"/>
      <c r="L4555" t="s">
        <v>187</v>
      </c>
    </row>
    <row r="4556" spans="1:12" x14ac:dyDescent="0.35">
      <c r="A4556" t="s">
        <v>161</v>
      </c>
      <c r="B4556" t="s">
        <v>197</v>
      </c>
      <c r="C4556" t="s">
        <v>69</v>
      </c>
      <c r="D4556">
        <v>717</v>
      </c>
      <c r="E4556" t="s">
        <v>76</v>
      </c>
      <c r="F4556" s="26">
        <v>214.2</v>
      </c>
      <c r="G4556" t="str">
        <f>VLOOKUP(мпф1[[#This Row],[артикул]],[1]!Таблица213[[code]:[упаковка]],4,FALSE)</f>
        <v>ОХЛ</v>
      </c>
      <c r="H4556" t="str">
        <f>VLOOKUP(мпф1[[#This Row],[артикул]],[1]!Таблица213[[code]:[упаковка]],5,FALSE)</f>
        <v>четвертина</v>
      </c>
      <c r="I4556" s="7">
        <v>819.40178571428567</v>
      </c>
      <c r="J4556" s="15">
        <f>мпф1[[#This Row],[цена]]*мпф1[[#This Row],[объем]]</f>
        <v>175515.86249999999</v>
      </c>
      <c r="K4556" s="15"/>
      <c r="L4556" t="s">
        <v>187</v>
      </c>
    </row>
    <row r="4557" spans="1:12" x14ac:dyDescent="0.35">
      <c r="A4557" t="s">
        <v>161</v>
      </c>
      <c r="B4557" t="s">
        <v>197</v>
      </c>
      <c r="C4557" t="s">
        <v>69</v>
      </c>
      <c r="D4557">
        <v>719</v>
      </c>
      <c r="E4557" t="s">
        <v>77</v>
      </c>
      <c r="F4557" s="26">
        <v>1593</v>
      </c>
      <c r="G4557" t="str">
        <f>VLOOKUP(мпф1[[#This Row],[артикул]],[1]!Таблица213[[code]:[упаковка]],4,FALSE)</f>
        <v>ОХЛ</v>
      </c>
      <c r="H4557" t="str">
        <f>VLOOKUP(мпф1[[#This Row],[артикул]],[1]!Таблица213[[code]:[упаковка]],5,FALSE)</f>
        <v>филе</v>
      </c>
      <c r="I4557" s="7">
        <v>1140.7893750000001</v>
      </c>
      <c r="J4557" s="15">
        <f>мпф1[[#This Row],[цена]]*мпф1[[#This Row],[объем]]</f>
        <v>1817277.474375</v>
      </c>
      <c r="K4557" s="15"/>
      <c r="L4557" t="s">
        <v>187</v>
      </c>
    </row>
    <row r="4558" spans="1:12" x14ac:dyDescent="0.35">
      <c r="A4558" t="s">
        <v>161</v>
      </c>
      <c r="B4558" t="s">
        <v>197</v>
      </c>
      <c r="C4558" t="s">
        <v>69</v>
      </c>
      <c r="D4558">
        <v>725</v>
      </c>
      <c r="E4558" t="s">
        <v>78</v>
      </c>
      <c r="F4558" s="26">
        <v>365.82299999999998</v>
      </c>
      <c r="G4558" t="str">
        <f>VLOOKUP(мпф1[[#This Row],[артикул]],[1]!Таблица213[[code]:[упаковка]],4,FALSE)</f>
        <v>ОХЛ</v>
      </c>
      <c r="H4558" t="str">
        <f>VLOOKUP(мпф1[[#This Row],[артикул]],[1]!Таблица213[[code]:[упаковка]],5,FALSE)</f>
        <v>грудка</v>
      </c>
      <c r="I4558" s="7">
        <v>884.0434821428571</v>
      </c>
      <c r="J4558" s="15">
        <f>мпф1[[#This Row],[цена]]*мпф1[[#This Row],[объем]]</f>
        <v>323403.43876794638</v>
      </c>
      <c r="K4558" s="15"/>
      <c r="L4558" t="s">
        <v>187</v>
      </c>
    </row>
    <row r="4559" spans="1:12" x14ac:dyDescent="0.35">
      <c r="A4559" t="s">
        <v>161</v>
      </c>
      <c r="B4559" t="s">
        <v>197</v>
      </c>
      <c r="C4559" t="s">
        <v>69</v>
      </c>
      <c r="D4559">
        <v>731</v>
      </c>
      <c r="E4559" t="s">
        <v>81</v>
      </c>
      <c r="F4559" s="26">
        <v>564.22389718916179</v>
      </c>
      <c r="G4559" t="str">
        <f>VLOOKUP(мпф1[[#This Row],[артикул]],[1]!Таблица213[[code]:[упаковка]],4,FALSE)</f>
        <v>ОХЛ</v>
      </c>
      <c r="H4559" t="str">
        <f>VLOOKUP(мпф1[[#This Row],[артикул]],[1]!Таблица213[[code]:[упаковка]],5,FALSE)</f>
        <v>желудки</v>
      </c>
      <c r="I4559" s="7">
        <v>554.21605446428566</v>
      </c>
      <c r="J4559" s="15">
        <f>мпф1[[#This Row],[цена]]*мпф1[[#This Row],[объем]]</f>
        <v>312701.94213464</v>
      </c>
      <c r="K4559" s="15"/>
      <c r="L4559" t="s">
        <v>187</v>
      </c>
    </row>
    <row r="4560" spans="1:12" x14ac:dyDescent="0.35">
      <c r="A4560" t="s">
        <v>161</v>
      </c>
      <c r="B4560" t="s">
        <v>197</v>
      </c>
      <c r="C4560" t="s">
        <v>69</v>
      </c>
      <c r="D4560">
        <v>733</v>
      </c>
      <c r="E4560" t="s">
        <v>82</v>
      </c>
      <c r="F4560" s="26">
        <v>541.79999999999995</v>
      </c>
      <c r="G4560" t="str">
        <f>VLOOKUP(мпф1[[#This Row],[артикул]],[1]!Таблица213[[code]:[упаковка]],4,FALSE)</f>
        <v>ОХЛ</v>
      </c>
      <c r="H4560" t="str">
        <f>VLOOKUP(мпф1[[#This Row],[артикул]],[1]!Таблица213[[code]:[упаковка]],5,FALSE)</f>
        <v>печень</v>
      </c>
      <c r="I4560" s="7">
        <v>522.04998214285706</v>
      </c>
      <c r="J4560" s="15">
        <f>мпф1[[#This Row],[цена]]*мпф1[[#This Row],[объем]]</f>
        <v>282846.68032499991</v>
      </c>
      <c r="K4560" s="15"/>
      <c r="L4560" t="s">
        <v>187</v>
      </c>
    </row>
    <row r="4561" spans="1:12" x14ac:dyDescent="0.35">
      <c r="A4561" t="s">
        <v>161</v>
      </c>
      <c r="B4561" t="s">
        <v>197</v>
      </c>
      <c r="C4561" t="s">
        <v>69</v>
      </c>
      <c r="D4561">
        <v>735</v>
      </c>
      <c r="E4561" t="s">
        <v>83</v>
      </c>
      <c r="F4561" s="26">
        <v>235.6</v>
      </c>
      <c r="G4561" t="str">
        <f>VLOOKUP(мпф1[[#This Row],[артикул]],[1]!Таблица213[[code]:[упаковка]],4,FALSE)</f>
        <v>ОХЛ</v>
      </c>
      <c r="H4561" t="str">
        <f>VLOOKUP(мпф1[[#This Row],[артикул]],[1]!Таблица213[[code]:[упаковка]],5,FALSE)</f>
        <v>сердце</v>
      </c>
      <c r="I4561" s="7">
        <v>899.88524999999993</v>
      </c>
      <c r="J4561" s="15">
        <f>мпф1[[#This Row],[цена]]*мпф1[[#This Row],[объем]]</f>
        <v>212012.96489999999</v>
      </c>
      <c r="K4561" s="15"/>
      <c r="L4561" t="s">
        <v>187</v>
      </c>
    </row>
    <row r="4562" spans="1:12" x14ac:dyDescent="0.35">
      <c r="A4562" t="s">
        <v>161</v>
      </c>
      <c r="B4562" t="s">
        <v>197</v>
      </c>
      <c r="C4562" t="s">
        <v>69</v>
      </c>
      <c r="D4562">
        <v>744</v>
      </c>
      <c r="E4562" t="s">
        <v>92</v>
      </c>
      <c r="F4562" s="26">
        <v>1045.8</v>
      </c>
      <c r="G4562" t="str">
        <f>VLOOKUP(мпф1[[#This Row],[артикул]],[1]!Таблица213[[code]:[упаковка]],4,FALSE)</f>
        <v>ОХЛ</v>
      </c>
      <c r="H4562" t="str">
        <f>VLOOKUP(мпф1[[#This Row],[артикул]],[1]!Таблица213[[code]:[упаковка]],5,FALSE)</f>
        <v>шея</v>
      </c>
      <c r="I4562" s="7">
        <v>297.71598214285711</v>
      </c>
      <c r="J4562" s="15">
        <f>мпф1[[#This Row],[цена]]*мпф1[[#This Row],[объем]]</f>
        <v>311351.37412499997</v>
      </c>
      <c r="K4562" s="15"/>
      <c r="L4562" t="s">
        <v>187</v>
      </c>
    </row>
    <row r="4563" spans="1:12" x14ac:dyDescent="0.35">
      <c r="A4563" t="s">
        <v>161</v>
      </c>
      <c r="B4563" t="s">
        <v>197</v>
      </c>
      <c r="C4563" t="s">
        <v>69</v>
      </c>
      <c r="D4563">
        <v>781</v>
      </c>
      <c r="E4563" t="s">
        <v>221</v>
      </c>
      <c r="F4563" s="26">
        <v>226.10000000000002</v>
      </c>
      <c r="G4563" t="str">
        <f>VLOOKUP(мпф1[[#This Row],[артикул]],[1]!Таблица213[[code]:[упаковка]],4,FALSE)</f>
        <v>ОХЛ</v>
      </c>
      <c r="H4563" t="str">
        <f>VLOOKUP(мпф1[[#This Row],[артикул]],[1]!Таблица213[[code]:[упаковка]],5,FALSE)</f>
        <v>спинка</v>
      </c>
      <c r="I4563" s="7">
        <v>386.02928571428566</v>
      </c>
      <c r="J4563" s="15">
        <f>мпф1[[#This Row],[цена]]*мпф1[[#This Row],[объем]]</f>
        <v>87281.2215</v>
      </c>
      <c r="K4563" s="15"/>
      <c r="L4563" t="s">
        <v>187</v>
      </c>
    </row>
    <row r="4564" spans="1:12" x14ac:dyDescent="0.35">
      <c r="A4564" t="s">
        <v>161</v>
      </c>
      <c r="B4564" t="s">
        <v>197</v>
      </c>
      <c r="C4564" t="s">
        <v>69</v>
      </c>
      <c r="D4564">
        <v>941</v>
      </c>
      <c r="E4564" t="s">
        <v>51</v>
      </c>
      <c r="F4564" s="26">
        <v>82.5</v>
      </c>
      <c r="G4564" t="str">
        <f>VLOOKUP(мпф1[[#This Row],[артикул]],[1]!Таблица213[[code]:[упаковка]],4,FALSE)</f>
        <v>ОХЛ</v>
      </c>
      <c r="H4564" t="str">
        <f>VLOOKUP(мпф1[[#This Row],[артикул]],[1]!Таблица213[[code]:[упаковка]],5,FALSE)</f>
        <v>бедро</v>
      </c>
      <c r="I4564" s="7">
        <v>937.73291925465844</v>
      </c>
      <c r="J4564" s="15">
        <f>мпф1[[#This Row],[цена]]*мпф1[[#This Row],[объем]]</f>
        <v>77362.965838509321</v>
      </c>
      <c r="K4564" s="15"/>
      <c r="L4564" t="s">
        <v>187</v>
      </c>
    </row>
    <row r="4565" spans="1:12" x14ac:dyDescent="0.35">
      <c r="A4565" t="s">
        <v>161</v>
      </c>
      <c r="B4565" t="s">
        <v>197</v>
      </c>
      <c r="C4565" t="s">
        <v>69</v>
      </c>
      <c r="D4565">
        <v>952</v>
      </c>
      <c r="E4565" t="s">
        <v>86</v>
      </c>
      <c r="F4565" s="26">
        <v>495.95375722543366</v>
      </c>
      <c r="G4565" t="str">
        <f>VLOOKUP(мпф1[[#This Row],[артикул]],[1]!Таблица213[[code]:[упаковка]],4,FALSE)</f>
        <v>ОХЛ</v>
      </c>
      <c r="H4565" t="str">
        <f>VLOOKUP(мпф1[[#This Row],[артикул]],[1]!Таблица213[[code]:[упаковка]],5,FALSE)</f>
        <v>голень</v>
      </c>
      <c r="I4565" s="7">
        <v>930.02102678571418</v>
      </c>
      <c r="J4565" s="15">
        <f>мпф1[[#This Row],[цена]]*мпф1[[#This Row],[объем]]</f>
        <v>461247.42253303062</v>
      </c>
      <c r="K4565" s="15"/>
      <c r="L4565" t="s">
        <v>187</v>
      </c>
    </row>
    <row r="4566" spans="1:12" x14ac:dyDescent="0.35">
      <c r="A4566" t="s">
        <v>161</v>
      </c>
      <c r="B4566" t="s">
        <v>197</v>
      </c>
      <c r="C4566" t="s">
        <v>69</v>
      </c>
      <c r="D4566">
        <v>953</v>
      </c>
      <c r="E4566" t="s">
        <v>87</v>
      </c>
      <c r="F4566" s="26">
        <v>509.86254295532643</v>
      </c>
      <c r="G4566" t="str">
        <f>VLOOKUP(мпф1[[#This Row],[артикул]],[1]!Таблица213[[code]:[упаковка]],4,FALSE)</f>
        <v>ОХЛ</v>
      </c>
      <c r="H4566" t="str">
        <f>VLOOKUP(мпф1[[#This Row],[артикул]],[1]!Таблица213[[code]:[упаковка]],5,FALSE)</f>
        <v>бедро</v>
      </c>
      <c r="I4566" s="7">
        <v>953.23741071428572</v>
      </c>
      <c r="J4566" s="15">
        <f>мпф1[[#This Row],[цена]]*мпф1[[#This Row],[объем]]</f>
        <v>486020.05026693665</v>
      </c>
      <c r="K4566" s="15"/>
      <c r="L4566" t="s">
        <v>187</v>
      </c>
    </row>
    <row r="4567" spans="1:12" x14ac:dyDescent="0.35">
      <c r="A4567" t="s">
        <v>161</v>
      </c>
      <c r="B4567" t="s">
        <v>197</v>
      </c>
      <c r="C4567" t="s">
        <v>69</v>
      </c>
      <c r="D4567">
        <v>954</v>
      </c>
      <c r="E4567" t="s">
        <v>191</v>
      </c>
      <c r="F4567" s="26">
        <v>99.999999999999986</v>
      </c>
      <c r="G4567" t="str">
        <f>VLOOKUP(мпф1[[#This Row],[артикул]],[1]!Таблица213[[code]:[упаковка]],4,FALSE)</f>
        <v>ОХЛ</v>
      </c>
      <c r="H4567" t="str">
        <f>VLOOKUP(мпф1[[#This Row],[артикул]],[1]!Таблица213[[code]:[упаковка]],5,FALSE)</f>
        <v>филе</v>
      </c>
      <c r="I4567" s="7">
        <v>1133.5058035714285</v>
      </c>
      <c r="J4567" s="15">
        <f>мпф1[[#This Row],[цена]]*мпф1[[#This Row],[объем]]</f>
        <v>113350.58035714283</v>
      </c>
      <c r="K4567" s="15"/>
      <c r="L4567" t="s">
        <v>187</v>
      </c>
    </row>
    <row r="4568" spans="1:12" x14ac:dyDescent="0.35">
      <c r="A4568" t="s">
        <v>161</v>
      </c>
      <c r="B4568" t="s">
        <v>197</v>
      </c>
      <c r="C4568" t="s">
        <v>69</v>
      </c>
      <c r="D4568">
        <v>958</v>
      </c>
      <c r="E4568" t="s">
        <v>58</v>
      </c>
      <c r="F4568" s="26">
        <v>101.91897654584223</v>
      </c>
      <c r="G4568" t="str">
        <f>VLOOKUP(мпф1[[#This Row],[артикул]],[1]!Таблица213[[code]:[упаковка]],4,FALSE)</f>
        <v>ОХЛ</v>
      </c>
      <c r="H4568" t="str">
        <f>VLOOKUP(мпф1[[#This Row],[артикул]],[1]!Таблица213[[code]:[упаковка]],5,FALSE)</f>
        <v>табак</v>
      </c>
      <c r="I4568" s="7">
        <v>799.37196428571428</v>
      </c>
      <c r="J4568" s="15">
        <f>мпф1[[#This Row],[цена]]*мпф1[[#This Row],[объем]]</f>
        <v>81471.172479439541</v>
      </c>
      <c r="K4568" s="15"/>
      <c r="L4568" t="s">
        <v>187</v>
      </c>
    </row>
    <row r="4569" spans="1:12" x14ac:dyDescent="0.35">
      <c r="A4569" t="s">
        <v>161</v>
      </c>
      <c r="B4569" t="s">
        <v>197</v>
      </c>
      <c r="C4569" t="s">
        <v>69</v>
      </c>
      <c r="D4569">
        <v>959</v>
      </c>
      <c r="E4569" t="s">
        <v>85</v>
      </c>
      <c r="F4569" s="26">
        <v>168.40909090909091</v>
      </c>
      <c r="G4569" t="str">
        <f>VLOOKUP(мпф1[[#This Row],[артикул]],[1]!Таблица213[[code]:[упаковка]],4,FALSE)</f>
        <v>ОХЛ</v>
      </c>
      <c r="H4569" t="str">
        <f>VLOOKUP(мпф1[[#This Row],[артикул]],[1]!Таблица213[[code]:[упаковка]],5,FALSE)</f>
        <v>табак</v>
      </c>
      <c r="I4569" s="7">
        <v>722.43924107142857</v>
      </c>
      <c r="J4569" s="15">
        <f>мпф1[[#This Row],[цена]]*мпф1[[#This Row],[объем]]</f>
        <v>121665.33582589285</v>
      </c>
      <c r="K4569" s="15"/>
      <c r="L4569" t="s">
        <v>187</v>
      </c>
    </row>
    <row r="4570" spans="1:12" x14ac:dyDescent="0.35">
      <c r="A4570" t="s">
        <v>161</v>
      </c>
      <c r="B4570" t="s">
        <v>197</v>
      </c>
      <c r="C4570" t="s">
        <v>69</v>
      </c>
      <c r="D4570">
        <v>1064</v>
      </c>
      <c r="E4570" t="s">
        <v>62</v>
      </c>
      <c r="F4570" s="26">
        <v>102.85714285714285</v>
      </c>
      <c r="G4570" t="str">
        <f>VLOOKUP(мпф1[[#This Row],[артикул]],[1]!Таблица213[[code]:[упаковка]],4,FALSE)</f>
        <v>ОХЛ</v>
      </c>
      <c r="H4570" t="str">
        <f>VLOOKUP(мпф1[[#This Row],[артикул]],[1]!Таблица213[[code]:[упаковка]],5,FALSE)</f>
        <v>бедро</v>
      </c>
      <c r="I4570" s="7">
        <v>884.0434821428571</v>
      </c>
      <c r="J4570" s="15">
        <f>мпф1[[#This Row],[цена]]*мпф1[[#This Row],[объем]]</f>
        <v>90930.186734693867</v>
      </c>
      <c r="K4570" s="15"/>
      <c r="L4570" t="s">
        <v>187</v>
      </c>
    </row>
    <row r="4571" spans="1:12" x14ac:dyDescent="0.35">
      <c r="A4571" t="s">
        <v>161</v>
      </c>
      <c r="B4571" t="s">
        <v>197</v>
      </c>
      <c r="C4571" t="s">
        <v>69</v>
      </c>
      <c r="D4571">
        <v>1066</v>
      </c>
      <c r="E4571" t="s">
        <v>63</v>
      </c>
      <c r="F4571" s="26">
        <v>199.38271604938274</v>
      </c>
      <c r="G4571" t="str">
        <f>VLOOKUP(мпф1[[#This Row],[артикул]],[1]!Таблица213[[code]:[упаковка]],4,FALSE)</f>
        <v>ОХЛ</v>
      </c>
      <c r="H4571" t="str">
        <f>VLOOKUP(мпф1[[#This Row],[артикул]],[1]!Таблица213[[code]:[упаковка]],5,FALSE)</f>
        <v>бедро</v>
      </c>
      <c r="I4571" s="7">
        <v>884.0434821428571</v>
      </c>
      <c r="J4571" s="15">
        <f>мпф1[[#This Row],[цена]]*мпф1[[#This Row],[объем]]</f>
        <v>176262.99057539683</v>
      </c>
      <c r="K4571" s="15"/>
      <c r="L4571" t="s">
        <v>187</v>
      </c>
    </row>
    <row r="4572" spans="1:12" x14ac:dyDescent="0.35">
      <c r="A4572" t="s">
        <v>161</v>
      </c>
      <c r="B4572" t="s">
        <v>193</v>
      </c>
      <c r="C4572" t="s">
        <v>69</v>
      </c>
      <c r="D4572">
        <v>29</v>
      </c>
      <c r="E4572" t="s">
        <v>79</v>
      </c>
      <c r="F4572" s="26">
        <v>35.400000000000006</v>
      </c>
      <c r="G4572" t="str">
        <f>VLOOKUP(мпф1[[#This Row],[артикул]],[1]!Таблица213[[code]:[упаковка]],4,FALSE)</f>
        <v>ОХЛ</v>
      </c>
      <c r="H4572" t="str">
        <f>VLOOKUP(мпф1[[#This Row],[артикул]],[1]!Таблица213[[code]:[упаковка]],5,FALSE)</f>
        <v>табак</v>
      </c>
      <c r="I4572" s="7">
        <v>747.80357142857133</v>
      </c>
      <c r="J4572" s="15">
        <f>мпф1[[#This Row],[цена]]*мпф1[[#This Row],[объем]]</f>
        <v>26472.24642857143</v>
      </c>
      <c r="K4572" s="15"/>
      <c r="L4572" t="s">
        <v>187</v>
      </c>
    </row>
    <row r="4573" spans="1:12" x14ac:dyDescent="0.35">
      <c r="A4573" t="s">
        <v>161</v>
      </c>
      <c r="B4573" t="s">
        <v>193</v>
      </c>
      <c r="C4573" t="s">
        <v>69</v>
      </c>
      <c r="D4573">
        <v>30</v>
      </c>
      <c r="E4573" t="s">
        <v>80</v>
      </c>
      <c r="F4573" s="26">
        <v>2395.4</v>
      </c>
      <c r="G4573" t="str">
        <f>VLOOKUP(мпф1[[#This Row],[артикул]],[1]!Таблица213[[code]:[упаковка]],4,FALSE)</f>
        <v>ОХЛ</v>
      </c>
      <c r="H4573" t="str">
        <f>VLOOKUP(мпф1[[#This Row],[артикул]],[1]!Таблица213[[code]:[упаковка]],5,FALSE)</f>
        <v>рагу</v>
      </c>
      <c r="I4573" s="7">
        <v>739.28249999999991</v>
      </c>
      <c r="J4573" s="15">
        <f>мпф1[[#This Row],[цена]]*мпф1[[#This Row],[объем]]</f>
        <v>1770877.3004999999</v>
      </c>
      <c r="K4573" s="15"/>
      <c r="L4573" t="s">
        <v>187</v>
      </c>
    </row>
    <row r="4574" spans="1:12" x14ac:dyDescent="0.35">
      <c r="A4574" t="s">
        <v>161</v>
      </c>
      <c r="B4574" t="s">
        <v>193</v>
      </c>
      <c r="C4574" t="s">
        <v>69</v>
      </c>
      <c r="D4574">
        <v>204</v>
      </c>
      <c r="E4574" t="s">
        <v>84</v>
      </c>
      <c r="F4574" s="26">
        <v>1445.8018018018017</v>
      </c>
      <c r="G4574" t="str">
        <f>VLOOKUP(мпф1[[#This Row],[артикул]],[1]!Таблица213[[code]:[упаковка]],4,FALSE)</f>
        <v>ОХЛ</v>
      </c>
      <c r="H4574" t="str">
        <f>VLOOKUP(мпф1[[#This Row],[артикул]],[1]!Таблица213[[code]:[упаковка]],5,FALSE)</f>
        <v>крыло</v>
      </c>
      <c r="I4574" s="7">
        <v>884.0434821428571</v>
      </c>
      <c r="J4574" s="15">
        <f>мпф1[[#This Row],[цена]]*мпф1[[#This Row],[объем]]</f>
        <v>1278151.6593532818</v>
      </c>
      <c r="K4574" s="15"/>
      <c r="L4574" t="s">
        <v>187</v>
      </c>
    </row>
    <row r="4575" spans="1:12" x14ac:dyDescent="0.35">
      <c r="A4575" t="s">
        <v>161</v>
      </c>
      <c r="B4575" t="s">
        <v>193</v>
      </c>
      <c r="C4575" t="s">
        <v>69</v>
      </c>
      <c r="D4575">
        <v>205</v>
      </c>
      <c r="E4575" t="s">
        <v>88</v>
      </c>
      <c r="F4575" s="26">
        <v>541.77215189873425</v>
      </c>
      <c r="G4575" t="str">
        <f>VLOOKUP(мпф1[[#This Row],[артикул]],[1]!Таблица213[[code]:[упаковка]],4,FALSE)</f>
        <v>ОХЛ</v>
      </c>
      <c r="H4575" t="str">
        <f>VLOOKUP(мпф1[[#This Row],[артикул]],[1]!Таблица213[[code]:[упаковка]],5,FALSE)</f>
        <v>рагу</v>
      </c>
      <c r="I4575" s="7">
        <v>635.49160714285711</v>
      </c>
      <c r="J4575" s="15">
        <f>мпф1[[#This Row],[цена]]*мпф1[[#This Row],[объем]]</f>
        <v>344291.65551537072</v>
      </c>
      <c r="K4575" s="15"/>
      <c r="L4575" t="s">
        <v>187</v>
      </c>
    </row>
    <row r="4576" spans="1:12" x14ac:dyDescent="0.35">
      <c r="A4576" t="s">
        <v>161</v>
      </c>
      <c r="B4576" t="s">
        <v>193</v>
      </c>
      <c r="C4576" t="s">
        <v>69</v>
      </c>
      <c r="D4576">
        <v>701</v>
      </c>
      <c r="E4576" t="s">
        <v>26</v>
      </c>
      <c r="F4576" s="26">
        <v>207</v>
      </c>
      <c r="G4576" t="str">
        <f>VLOOKUP(мпф1[[#This Row],[артикул]],[1]!Таблица213[[code]:[упаковка]],4,FALSE)</f>
        <v>ОХЛ</v>
      </c>
      <c r="H4576" t="str">
        <f>VLOOKUP(мпф1[[#This Row],[артикул]],[1]!Таблица213[[code]:[упаковка]],5,FALSE)</f>
        <v>тушка</v>
      </c>
      <c r="I4576" s="7">
        <v>827.59580357142841</v>
      </c>
      <c r="J4576" s="15">
        <f>мпф1[[#This Row],[цена]]*мпф1[[#This Row],[объем]]</f>
        <v>171312.33133928568</v>
      </c>
      <c r="K4576" s="15"/>
      <c r="L4576" t="s">
        <v>187</v>
      </c>
    </row>
    <row r="4577" spans="1:12" x14ac:dyDescent="0.35">
      <c r="A4577" t="s">
        <v>161</v>
      </c>
      <c r="B4577" t="s">
        <v>193</v>
      </c>
      <c r="C4577" t="s">
        <v>69</v>
      </c>
      <c r="D4577">
        <v>702</v>
      </c>
      <c r="E4577" t="s">
        <v>72</v>
      </c>
      <c r="F4577" s="26">
        <v>327.70000000000005</v>
      </c>
      <c r="G4577" t="str">
        <f>VLOOKUP(мпф1[[#This Row],[артикул]],[1]!Таблица213[[code]:[упаковка]],4,FALSE)</f>
        <v>ОХЛ</v>
      </c>
      <c r="H4577" t="str">
        <f>VLOOKUP(мпф1[[#This Row],[артикул]],[1]!Таблица213[[code]:[упаковка]],5,FALSE)</f>
        <v>тушка</v>
      </c>
      <c r="I4577" s="7">
        <v>811.20776785714281</v>
      </c>
      <c r="J4577" s="15">
        <f>мпф1[[#This Row],[цена]]*мпф1[[#This Row],[объем]]</f>
        <v>265832.78552678571</v>
      </c>
      <c r="K4577" s="15"/>
      <c r="L4577" t="s">
        <v>187</v>
      </c>
    </row>
    <row r="4578" spans="1:12" x14ac:dyDescent="0.35">
      <c r="A4578" t="s">
        <v>161</v>
      </c>
      <c r="B4578" t="s">
        <v>193</v>
      </c>
      <c r="C4578" t="s">
        <v>69</v>
      </c>
      <c r="D4578">
        <v>710</v>
      </c>
      <c r="E4578" t="s">
        <v>28</v>
      </c>
      <c r="F4578" s="26">
        <v>295.245</v>
      </c>
      <c r="G4578" t="str">
        <f>VLOOKUP(мпф1[[#This Row],[артикул]],[1]!Таблица213[[code]:[упаковка]],4,FALSE)</f>
        <v>ОХЛ</v>
      </c>
      <c r="H4578" t="str">
        <f>VLOOKUP(мпф1[[#This Row],[артикул]],[1]!Таблица213[[code]:[упаковка]],5,FALSE)</f>
        <v>бедро</v>
      </c>
      <c r="I4578" s="7">
        <v>884.0434821428571</v>
      </c>
      <c r="J4578" s="15">
        <f>мпф1[[#This Row],[цена]]*мпф1[[#This Row],[объем]]</f>
        <v>261009.41788526785</v>
      </c>
      <c r="K4578" s="15"/>
      <c r="L4578" t="s">
        <v>187</v>
      </c>
    </row>
    <row r="4579" spans="1:12" x14ac:dyDescent="0.35">
      <c r="A4579" t="s">
        <v>161</v>
      </c>
      <c r="B4579" t="s">
        <v>193</v>
      </c>
      <c r="C4579" t="s">
        <v>69</v>
      </c>
      <c r="D4579">
        <v>711</v>
      </c>
      <c r="E4579" t="s">
        <v>73</v>
      </c>
      <c r="F4579" s="26">
        <v>4656.4800000000005</v>
      </c>
      <c r="G4579" t="str">
        <f>VLOOKUP(мпф1[[#This Row],[артикул]],[1]!Таблица213[[code]:[упаковка]],4,FALSE)</f>
        <v>ОХЛ</v>
      </c>
      <c r="H4579" t="str">
        <f>VLOOKUP(мпф1[[#This Row],[артикул]],[1]!Таблица213[[code]:[упаковка]],5,FALSE)</f>
        <v>бедро</v>
      </c>
      <c r="I4579" s="7">
        <v>867.65544642857139</v>
      </c>
      <c r="J4579" s="15">
        <f>мпф1[[#This Row],[цена]]*мпф1[[#This Row],[объем]]</f>
        <v>4040220.2331857146</v>
      </c>
      <c r="K4579" s="15"/>
      <c r="L4579" t="s">
        <v>187</v>
      </c>
    </row>
    <row r="4580" spans="1:12" x14ac:dyDescent="0.35">
      <c r="A4580" t="s">
        <v>161</v>
      </c>
      <c r="B4580" t="s">
        <v>193</v>
      </c>
      <c r="C4580" t="s">
        <v>69</v>
      </c>
      <c r="D4580">
        <v>712</v>
      </c>
      <c r="E4580" t="s">
        <v>30</v>
      </c>
      <c r="F4580" s="26">
        <v>60.078000000000003</v>
      </c>
      <c r="G4580" t="str">
        <f>VLOOKUP(мпф1[[#This Row],[артикул]],[1]!Таблица213[[code]:[упаковка]],4,FALSE)</f>
        <v>ОХЛ</v>
      </c>
      <c r="H4580" t="str">
        <f>VLOOKUP(мпф1[[#This Row],[артикул]],[1]!Таблица213[[code]:[упаковка]],5,FALSE)</f>
        <v>голень</v>
      </c>
      <c r="I4580" s="7">
        <v>915.90910714285712</v>
      </c>
      <c r="J4580" s="15">
        <f>мпф1[[#This Row],[цена]]*мпф1[[#This Row],[объем]]</f>
        <v>55025.987338928571</v>
      </c>
      <c r="K4580" s="15"/>
      <c r="L4580" t="s">
        <v>187</v>
      </c>
    </row>
    <row r="4581" spans="1:12" x14ac:dyDescent="0.35">
      <c r="A4581" t="s">
        <v>161</v>
      </c>
      <c r="B4581" t="s">
        <v>193</v>
      </c>
      <c r="C4581" t="s">
        <v>69</v>
      </c>
      <c r="D4581">
        <v>713</v>
      </c>
      <c r="E4581" t="s">
        <v>74</v>
      </c>
      <c r="F4581" s="26">
        <v>1453.76</v>
      </c>
      <c r="G4581" t="str">
        <f>VLOOKUP(мпф1[[#This Row],[артикул]],[1]!Таблица213[[code]:[упаковка]],4,FALSE)</f>
        <v>ОХЛ</v>
      </c>
      <c r="H4581" t="str">
        <f>VLOOKUP(мпф1[[#This Row],[артикул]],[1]!Таблица213[[code]:[упаковка]],5,FALSE)</f>
        <v>голень</v>
      </c>
      <c r="I4581" s="7">
        <v>899.88524999999993</v>
      </c>
      <c r="J4581" s="15">
        <f>мпф1[[#This Row],[цена]]*мпф1[[#This Row],[объем]]</f>
        <v>1308217.1810399999</v>
      </c>
      <c r="K4581" s="15"/>
      <c r="L4581" t="s">
        <v>187</v>
      </c>
    </row>
    <row r="4582" spans="1:12" x14ac:dyDescent="0.35">
      <c r="A4582" t="s">
        <v>161</v>
      </c>
      <c r="B4582" t="s">
        <v>193</v>
      </c>
      <c r="C4582" t="s">
        <v>69</v>
      </c>
      <c r="D4582">
        <v>714</v>
      </c>
      <c r="E4582" t="s">
        <v>32</v>
      </c>
      <c r="F4582" s="26">
        <v>61.554000000000002</v>
      </c>
      <c r="G4582" t="str">
        <f>VLOOKUP(мпф1[[#This Row],[артикул]],[1]!Таблица213[[code]:[упаковка]],4,FALSE)</f>
        <v>ОХЛ</v>
      </c>
      <c r="H4582" t="str">
        <f>VLOOKUP(мпф1[[#This Row],[артикул]],[1]!Таблица213[[code]:[упаковка]],5,FALSE)</f>
        <v>крыло</v>
      </c>
      <c r="I4582" s="7">
        <v>915.90910714285712</v>
      </c>
      <c r="J4582" s="15">
        <f>мпф1[[#This Row],[цена]]*мпф1[[#This Row],[объем]]</f>
        <v>56377.86918107143</v>
      </c>
      <c r="K4582" s="15"/>
      <c r="L4582" t="s">
        <v>187</v>
      </c>
    </row>
    <row r="4583" spans="1:12" x14ac:dyDescent="0.35">
      <c r="A4583" t="s">
        <v>161</v>
      </c>
      <c r="B4583" t="s">
        <v>193</v>
      </c>
      <c r="C4583" t="s">
        <v>69</v>
      </c>
      <c r="D4583">
        <v>715</v>
      </c>
      <c r="E4583" t="s">
        <v>75</v>
      </c>
      <c r="F4583" s="26">
        <v>1652.5</v>
      </c>
      <c r="G4583" t="str">
        <f>VLOOKUP(мпф1[[#This Row],[артикул]],[1]!Таблица213[[code]:[упаковка]],4,FALSE)</f>
        <v>ОХЛ</v>
      </c>
      <c r="H4583" t="str">
        <f>VLOOKUP(мпф1[[#This Row],[артикул]],[1]!Таблица213[[code]:[упаковка]],5,FALSE)</f>
        <v>крыло</v>
      </c>
      <c r="I4583" s="7">
        <v>899.88524999999993</v>
      </c>
      <c r="J4583" s="15">
        <f>мпф1[[#This Row],[цена]]*мпф1[[#This Row],[объем]]</f>
        <v>1487060.3756249999</v>
      </c>
      <c r="K4583" s="15"/>
      <c r="L4583" t="s">
        <v>187</v>
      </c>
    </row>
    <row r="4584" spans="1:12" x14ac:dyDescent="0.35">
      <c r="A4584" t="s">
        <v>161</v>
      </c>
      <c r="B4584" t="s">
        <v>193</v>
      </c>
      <c r="C4584" t="s">
        <v>69</v>
      </c>
      <c r="D4584">
        <v>717</v>
      </c>
      <c r="E4584" t="s">
        <v>76</v>
      </c>
      <c r="F4584" s="26">
        <v>1499.3999999999999</v>
      </c>
      <c r="G4584" t="str">
        <f>VLOOKUP(мпф1[[#This Row],[артикул]],[1]!Таблица213[[code]:[упаковка]],4,FALSE)</f>
        <v>ОХЛ</v>
      </c>
      <c r="H4584" t="str">
        <f>VLOOKUP(мпф1[[#This Row],[артикул]],[1]!Таблица213[[code]:[упаковка]],5,FALSE)</f>
        <v>четвертина</v>
      </c>
      <c r="I4584" s="7">
        <v>819.40178571428567</v>
      </c>
      <c r="J4584" s="15">
        <f>мпф1[[#This Row],[цена]]*мпф1[[#This Row],[объем]]</f>
        <v>1228611.0374999999</v>
      </c>
      <c r="K4584" s="15"/>
      <c r="L4584" t="s">
        <v>187</v>
      </c>
    </row>
    <row r="4585" spans="1:12" x14ac:dyDescent="0.35">
      <c r="A4585" t="s">
        <v>161</v>
      </c>
      <c r="B4585" t="s">
        <v>193</v>
      </c>
      <c r="C4585" t="s">
        <v>69</v>
      </c>
      <c r="D4585">
        <v>718</v>
      </c>
      <c r="E4585" t="s">
        <v>36</v>
      </c>
      <c r="F4585" s="26">
        <v>86.56</v>
      </c>
      <c r="G4585" t="str">
        <f>VLOOKUP(мпф1[[#This Row],[артикул]],[1]!Таблица213[[code]:[упаковка]],4,FALSE)</f>
        <v>ОХЛ</v>
      </c>
      <c r="H4585" t="str">
        <f>VLOOKUP(мпф1[[#This Row],[артикул]],[1]!Таблица213[[code]:[упаковка]],5,FALSE)</f>
        <v>филе</v>
      </c>
      <c r="I4585" s="7">
        <v>1157.1774107142855</v>
      </c>
      <c r="J4585" s="15">
        <f>мпф1[[#This Row],[цена]]*мпф1[[#This Row],[объем]]</f>
        <v>100165.27667142855</v>
      </c>
      <c r="K4585" s="15"/>
      <c r="L4585" t="s">
        <v>187</v>
      </c>
    </row>
    <row r="4586" spans="1:12" x14ac:dyDescent="0.35">
      <c r="A4586" t="s">
        <v>161</v>
      </c>
      <c r="B4586" t="s">
        <v>193</v>
      </c>
      <c r="C4586" t="s">
        <v>69</v>
      </c>
      <c r="D4586">
        <v>719</v>
      </c>
      <c r="E4586" t="s">
        <v>77</v>
      </c>
      <c r="F4586" s="26">
        <v>3402</v>
      </c>
      <c r="G4586" t="str">
        <f>VLOOKUP(мпф1[[#This Row],[артикул]],[1]!Таблица213[[code]:[упаковка]],4,FALSE)</f>
        <v>ОХЛ</v>
      </c>
      <c r="H4586" t="str">
        <f>VLOOKUP(мпф1[[#This Row],[артикул]],[1]!Таблица213[[code]:[упаковка]],5,FALSE)</f>
        <v>филе</v>
      </c>
      <c r="I4586" s="7">
        <v>1140.7893750000001</v>
      </c>
      <c r="J4586" s="15">
        <f>мпф1[[#This Row],[цена]]*мпф1[[#This Row],[объем]]</f>
        <v>3880965.4537500003</v>
      </c>
      <c r="K4586" s="15"/>
      <c r="L4586" t="s">
        <v>187</v>
      </c>
    </row>
    <row r="4587" spans="1:12" x14ac:dyDescent="0.35">
      <c r="A4587" t="s">
        <v>161</v>
      </c>
      <c r="B4587" t="s">
        <v>193</v>
      </c>
      <c r="C4587" t="s">
        <v>69</v>
      </c>
      <c r="D4587">
        <v>721</v>
      </c>
      <c r="E4587" t="s">
        <v>183</v>
      </c>
      <c r="F4587" s="26">
        <v>84.7</v>
      </c>
      <c r="G4587" t="str">
        <f>VLOOKUP(мпф1[[#This Row],[артикул]],[1]!Таблица213[[code]:[упаковка]],4,FALSE)</f>
        <v>ОХЛ</v>
      </c>
      <c r="H4587" t="str">
        <f>VLOOKUP(мпф1[[#This Row],[артикул]],[1]!Таблица213[[code]:[упаковка]],5,FALSE)</f>
        <v>половинка</v>
      </c>
      <c r="I4587" s="7">
        <v>819.40178571428567</v>
      </c>
      <c r="J4587" s="15">
        <f>мпф1[[#This Row],[цена]]*мпф1[[#This Row],[объем]]</f>
        <v>69403.331250000003</v>
      </c>
      <c r="K4587" s="15"/>
      <c r="L4587" t="s">
        <v>187</v>
      </c>
    </row>
    <row r="4588" spans="1:12" x14ac:dyDescent="0.35">
      <c r="A4588" t="s">
        <v>161</v>
      </c>
      <c r="B4588" t="s">
        <v>193</v>
      </c>
      <c r="C4588" t="s">
        <v>69</v>
      </c>
      <c r="D4588">
        <v>725</v>
      </c>
      <c r="E4588" t="s">
        <v>78</v>
      </c>
      <c r="F4588" s="26">
        <v>1354.8999999999999</v>
      </c>
      <c r="G4588" t="str">
        <f>VLOOKUP(мпф1[[#This Row],[артикул]],[1]!Таблица213[[code]:[упаковка]],4,FALSE)</f>
        <v>ОХЛ</v>
      </c>
      <c r="H4588" t="str">
        <f>VLOOKUP(мпф1[[#This Row],[артикул]],[1]!Таблица213[[code]:[упаковка]],5,FALSE)</f>
        <v>грудка</v>
      </c>
      <c r="I4588" s="7">
        <v>884.0434821428571</v>
      </c>
      <c r="J4588" s="15">
        <f>мпф1[[#This Row],[цена]]*мпф1[[#This Row],[объем]]</f>
        <v>1197790.513955357</v>
      </c>
      <c r="K4588" s="15"/>
      <c r="L4588" t="s">
        <v>187</v>
      </c>
    </row>
    <row r="4589" spans="1:12" x14ac:dyDescent="0.35">
      <c r="A4589" t="s">
        <v>161</v>
      </c>
      <c r="B4589" t="s">
        <v>193</v>
      </c>
      <c r="C4589" t="s">
        <v>69</v>
      </c>
      <c r="D4589">
        <v>727</v>
      </c>
      <c r="E4589" t="s">
        <v>38</v>
      </c>
      <c r="F4589" s="26">
        <v>27.917999999999999</v>
      </c>
      <c r="G4589" t="str">
        <f>VLOOKUP(мпф1[[#This Row],[артикул]],[1]!Таблица213[[code]:[упаковка]],4,FALSE)</f>
        <v>ОХЛ</v>
      </c>
      <c r="H4589" t="str">
        <f>VLOOKUP(мпф1[[#This Row],[артикул]],[1]!Таблица213[[code]:[упаковка]],5,FALSE)</f>
        <v>грудка</v>
      </c>
      <c r="I4589" s="7">
        <v>899.79420535714269</v>
      </c>
      <c r="J4589" s="15">
        <f>мпф1[[#This Row],[цена]]*мпф1[[#This Row],[объем]]</f>
        <v>25120.45462516071</v>
      </c>
      <c r="K4589" s="15"/>
      <c r="L4589" t="s">
        <v>187</v>
      </c>
    </row>
    <row r="4590" spans="1:12" x14ac:dyDescent="0.35">
      <c r="A4590" t="s">
        <v>161</v>
      </c>
      <c r="B4590" t="s">
        <v>193</v>
      </c>
      <c r="C4590" t="s">
        <v>69</v>
      </c>
      <c r="D4590">
        <v>730</v>
      </c>
      <c r="E4590" t="s">
        <v>45</v>
      </c>
      <c r="F4590" s="26">
        <v>33.200000000000003</v>
      </c>
      <c r="G4590" t="str">
        <f>VLOOKUP(мпф1[[#This Row],[артикул]],[1]!Таблица213[[code]:[упаковка]],4,FALSE)</f>
        <v>ОХЛ</v>
      </c>
      <c r="H4590" t="str">
        <f>VLOOKUP(мпф1[[#This Row],[артикул]],[1]!Таблица213[[code]:[упаковка]],5,FALSE)</f>
        <v>желудки</v>
      </c>
      <c r="I4590" s="7">
        <v>570.84991071428567</v>
      </c>
      <c r="J4590" s="15">
        <f>мпф1[[#This Row],[цена]]*мпф1[[#This Row],[объем]]</f>
        <v>18952.217035714286</v>
      </c>
      <c r="K4590" s="15"/>
      <c r="L4590" t="s">
        <v>187</v>
      </c>
    </row>
    <row r="4591" spans="1:12" x14ac:dyDescent="0.35">
      <c r="A4591" t="s">
        <v>161</v>
      </c>
      <c r="B4591" t="s">
        <v>193</v>
      </c>
      <c r="C4591" t="s">
        <v>69</v>
      </c>
      <c r="D4591">
        <v>731</v>
      </c>
      <c r="E4591" t="s">
        <v>81</v>
      </c>
      <c r="F4591" s="26">
        <v>944.46174094707521</v>
      </c>
      <c r="G4591" t="str">
        <f>VLOOKUP(мпф1[[#This Row],[артикул]],[1]!Таблица213[[code]:[упаковка]],4,FALSE)</f>
        <v>ОХЛ</v>
      </c>
      <c r="H4591" t="str">
        <f>VLOOKUP(мпф1[[#This Row],[артикул]],[1]!Таблица213[[code]:[упаковка]],5,FALSE)</f>
        <v>желудки</v>
      </c>
      <c r="I4591" s="7">
        <v>554.21605446428566</v>
      </c>
      <c r="J4591" s="15">
        <f>мпф1[[#This Row],[цена]]*мпф1[[#This Row],[объем]]</f>
        <v>523435.85966015828</v>
      </c>
      <c r="K4591" s="15"/>
      <c r="L4591" t="s">
        <v>187</v>
      </c>
    </row>
    <row r="4592" spans="1:12" x14ac:dyDescent="0.35">
      <c r="A4592" t="s">
        <v>161</v>
      </c>
      <c r="B4592" t="s">
        <v>193</v>
      </c>
      <c r="C4592" t="s">
        <v>69</v>
      </c>
      <c r="D4592">
        <v>732</v>
      </c>
      <c r="E4592" t="s">
        <v>47</v>
      </c>
      <c r="F4592" s="26">
        <v>31.2</v>
      </c>
      <c r="G4592" t="str">
        <f>VLOOKUP(мпф1[[#This Row],[артикул]],[1]!Таблица213[[code]:[упаковка]],4,FALSE)</f>
        <v>ОХЛ</v>
      </c>
      <c r="H4592" t="str">
        <f>VLOOKUP(мпф1[[#This Row],[артикул]],[1]!Таблица213[[code]:[упаковка]],5,FALSE)</f>
        <v>печень</v>
      </c>
      <c r="I4592" s="7">
        <v>538.07383928571426</v>
      </c>
      <c r="J4592" s="15">
        <f>мпф1[[#This Row],[цена]]*мпф1[[#This Row],[объем]]</f>
        <v>16787.903785714283</v>
      </c>
      <c r="K4592" s="15"/>
      <c r="L4592" t="s">
        <v>187</v>
      </c>
    </row>
    <row r="4593" spans="1:12" x14ac:dyDescent="0.35">
      <c r="A4593" t="s">
        <v>161</v>
      </c>
      <c r="B4593" t="s">
        <v>193</v>
      </c>
      <c r="C4593" t="s">
        <v>69</v>
      </c>
      <c r="D4593">
        <v>733</v>
      </c>
      <c r="E4593" t="s">
        <v>82</v>
      </c>
      <c r="F4593" s="26">
        <v>1701</v>
      </c>
      <c r="G4593" t="str">
        <f>VLOOKUP(мпф1[[#This Row],[артикул]],[1]!Таблица213[[code]:[упаковка]],4,FALSE)</f>
        <v>ОХЛ</v>
      </c>
      <c r="H4593" t="str">
        <f>VLOOKUP(мпф1[[#This Row],[артикул]],[1]!Таблица213[[code]:[упаковка]],5,FALSE)</f>
        <v>печень</v>
      </c>
      <c r="I4593" s="7">
        <v>522.04998214285706</v>
      </c>
      <c r="J4593" s="15">
        <f>мпф1[[#This Row],[цена]]*мпф1[[#This Row],[объем]]</f>
        <v>888007.01962499984</v>
      </c>
      <c r="K4593" s="15"/>
      <c r="L4593" t="s">
        <v>187</v>
      </c>
    </row>
    <row r="4594" spans="1:12" x14ac:dyDescent="0.35">
      <c r="A4594" t="s">
        <v>161</v>
      </c>
      <c r="B4594" t="s">
        <v>193</v>
      </c>
      <c r="C4594" t="s">
        <v>69</v>
      </c>
      <c r="D4594">
        <v>734</v>
      </c>
      <c r="E4594" t="s">
        <v>49</v>
      </c>
      <c r="F4594" s="26">
        <v>32.491999999999997</v>
      </c>
      <c r="G4594" t="str">
        <f>VLOOKUP(мпф1[[#This Row],[артикул]],[1]!Таблица213[[code]:[упаковка]],4,FALSE)</f>
        <v>ОХЛ</v>
      </c>
      <c r="H4594" t="str">
        <f>VLOOKUP(мпф1[[#This Row],[артикул]],[1]!Таблица213[[code]:[упаковка]],5,FALSE)</f>
        <v>сердце</v>
      </c>
      <c r="I4594" s="7">
        <v>915.90910714285712</v>
      </c>
      <c r="J4594" s="15">
        <f>мпф1[[#This Row],[цена]]*мпф1[[#This Row],[объем]]</f>
        <v>29759.718709285713</v>
      </c>
      <c r="K4594" s="15"/>
      <c r="L4594" t="s">
        <v>187</v>
      </c>
    </row>
    <row r="4595" spans="1:12" x14ac:dyDescent="0.35">
      <c r="A4595" t="s">
        <v>161</v>
      </c>
      <c r="B4595" t="s">
        <v>193</v>
      </c>
      <c r="C4595" t="s">
        <v>69</v>
      </c>
      <c r="D4595">
        <v>735</v>
      </c>
      <c r="E4595" t="s">
        <v>83</v>
      </c>
      <c r="F4595" s="26">
        <v>446.40000000000003</v>
      </c>
      <c r="G4595" t="str">
        <f>VLOOKUP(мпф1[[#This Row],[артикул]],[1]!Таблица213[[code]:[упаковка]],4,FALSE)</f>
        <v>ОХЛ</v>
      </c>
      <c r="H4595" t="str">
        <f>VLOOKUP(мпф1[[#This Row],[артикул]],[1]!Таблица213[[code]:[упаковка]],5,FALSE)</f>
        <v>сердце</v>
      </c>
      <c r="I4595" s="7">
        <v>899.88524999999993</v>
      </c>
      <c r="J4595" s="15">
        <f>мпф1[[#This Row],[цена]]*мпф1[[#This Row],[объем]]</f>
        <v>401708.77559999999</v>
      </c>
      <c r="K4595" s="15"/>
      <c r="L4595" t="s">
        <v>187</v>
      </c>
    </row>
    <row r="4596" spans="1:12" x14ac:dyDescent="0.35">
      <c r="A4596" t="s">
        <v>161</v>
      </c>
      <c r="B4596" t="s">
        <v>193</v>
      </c>
      <c r="C4596" t="s">
        <v>69</v>
      </c>
      <c r="D4596">
        <v>744</v>
      </c>
      <c r="E4596" t="s">
        <v>92</v>
      </c>
      <c r="F4596" s="26">
        <v>1751.3999999999999</v>
      </c>
      <c r="G4596" t="str">
        <f>VLOOKUP(мпф1[[#This Row],[артикул]],[1]!Таблица213[[code]:[упаковка]],4,FALSE)</f>
        <v>ОХЛ</v>
      </c>
      <c r="H4596" t="str">
        <f>VLOOKUP(мпф1[[#This Row],[артикул]],[1]!Таблица213[[code]:[упаковка]],5,FALSE)</f>
        <v>шея</v>
      </c>
      <c r="I4596" s="7">
        <v>297.71598214285711</v>
      </c>
      <c r="J4596" s="15">
        <f>мпф1[[#This Row],[цена]]*мпф1[[#This Row],[объем]]</f>
        <v>521419.77112499991</v>
      </c>
      <c r="K4596" s="15"/>
      <c r="L4596" t="s">
        <v>187</v>
      </c>
    </row>
    <row r="4597" spans="1:12" x14ac:dyDescent="0.35">
      <c r="A4597" t="s">
        <v>161</v>
      </c>
      <c r="B4597" t="s">
        <v>193</v>
      </c>
      <c r="C4597" t="s">
        <v>69</v>
      </c>
      <c r="D4597">
        <v>781</v>
      </c>
      <c r="E4597" t="s">
        <v>221</v>
      </c>
      <c r="F4597" s="26">
        <v>345.8</v>
      </c>
      <c r="G4597" t="str">
        <f>VLOOKUP(мпф1[[#This Row],[артикул]],[1]!Таблица213[[code]:[упаковка]],4,FALSE)</f>
        <v>ОХЛ</v>
      </c>
      <c r="H4597" t="str">
        <f>VLOOKUP(мпф1[[#This Row],[артикул]],[1]!Таблица213[[code]:[упаковка]],5,FALSE)</f>
        <v>спинка</v>
      </c>
      <c r="I4597" s="7">
        <v>386.02928571428566</v>
      </c>
      <c r="J4597" s="15">
        <f>мпф1[[#This Row],[цена]]*мпф1[[#This Row],[объем]]</f>
        <v>133488.927</v>
      </c>
      <c r="K4597" s="15"/>
      <c r="L4597" t="s">
        <v>187</v>
      </c>
    </row>
    <row r="4598" spans="1:12" x14ac:dyDescent="0.35">
      <c r="A4598" t="s">
        <v>161</v>
      </c>
      <c r="B4598" t="s">
        <v>193</v>
      </c>
      <c r="C4598" t="s">
        <v>69</v>
      </c>
      <c r="D4598">
        <v>952</v>
      </c>
      <c r="E4598" t="s">
        <v>86</v>
      </c>
      <c r="F4598" s="26">
        <v>657.13872832369952</v>
      </c>
      <c r="G4598" t="str">
        <f>VLOOKUP(мпф1[[#This Row],[артикул]],[1]!Таблица213[[code]:[упаковка]],4,FALSE)</f>
        <v>ОХЛ</v>
      </c>
      <c r="H4598" t="str">
        <f>VLOOKUP(мпф1[[#This Row],[артикул]],[1]!Таблица213[[code]:[упаковка]],5,FALSE)</f>
        <v>голень</v>
      </c>
      <c r="I4598" s="7">
        <v>930.02102678571418</v>
      </c>
      <c r="J4598" s="15">
        <f>мпф1[[#This Row],[цена]]*мпф1[[#This Row],[объем]]</f>
        <v>611152.83485626546</v>
      </c>
      <c r="K4598" s="15"/>
      <c r="L4598" t="s">
        <v>187</v>
      </c>
    </row>
    <row r="4599" spans="1:12" x14ac:dyDescent="0.35">
      <c r="A4599" t="s">
        <v>161</v>
      </c>
      <c r="B4599" t="s">
        <v>193</v>
      </c>
      <c r="C4599" t="s">
        <v>69</v>
      </c>
      <c r="D4599">
        <v>953</v>
      </c>
      <c r="E4599" t="s">
        <v>87</v>
      </c>
      <c r="F4599" s="26">
        <v>661.44329896907209</v>
      </c>
      <c r="G4599" t="str">
        <f>VLOOKUP(мпф1[[#This Row],[артикул]],[1]!Таблица213[[code]:[упаковка]],4,FALSE)</f>
        <v>ОХЛ</v>
      </c>
      <c r="H4599" t="str">
        <f>VLOOKUP(мпф1[[#This Row],[артикул]],[1]!Таблица213[[code]:[упаковка]],5,FALSE)</f>
        <v>бедро</v>
      </c>
      <c r="I4599" s="7">
        <v>953.23741071428572</v>
      </c>
      <c r="J4599" s="15">
        <f>мпф1[[#This Row],[цена]]*мпф1[[#This Row],[объем]]</f>
        <v>630512.49764359347</v>
      </c>
      <c r="K4599" s="15"/>
      <c r="L4599" t="s">
        <v>187</v>
      </c>
    </row>
    <row r="4600" spans="1:12" x14ac:dyDescent="0.35">
      <c r="A4600" t="s">
        <v>161</v>
      </c>
      <c r="B4600" t="s">
        <v>193</v>
      </c>
      <c r="C4600" t="s">
        <v>69</v>
      </c>
      <c r="D4600">
        <v>954</v>
      </c>
      <c r="E4600" t="s">
        <v>191</v>
      </c>
      <c r="F4600" s="26">
        <v>59.999999999999993</v>
      </c>
      <c r="G4600" t="str">
        <f>VLOOKUP(мпф1[[#This Row],[артикул]],[1]!Таблица213[[code]:[упаковка]],4,FALSE)</f>
        <v>ОХЛ</v>
      </c>
      <c r="H4600" t="str">
        <f>VLOOKUP(мпф1[[#This Row],[артикул]],[1]!Таблица213[[code]:[упаковка]],5,FALSE)</f>
        <v>филе</v>
      </c>
      <c r="I4600" s="7">
        <v>1133.5058035714285</v>
      </c>
      <c r="J4600" s="15">
        <f>мпф1[[#This Row],[цена]]*мпф1[[#This Row],[объем]]</f>
        <v>68010.348214285696</v>
      </c>
      <c r="K4600" s="15"/>
      <c r="L4600" t="s">
        <v>187</v>
      </c>
    </row>
    <row r="4601" spans="1:12" x14ac:dyDescent="0.35">
      <c r="A4601" t="s">
        <v>161</v>
      </c>
      <c r="B4601" t="s">
        <v>193</v>
      </c>
      <c r="C4601" t="s">
        <v>69</v>
      </c>
      <c r="D4601">
        <v>958</v>
      </c>
      <c r="E4601" t="s">
        <v>58</v>
      </c>
      <c r="F4601" s="26">
        <v>448.44349680170581</v>
      </c>
      <c r="G4601" t="str">
        <f>VLOOKUP(мпф1[[#This Row],[артикул]],[1]!Таблица213[[code]:[упаковка]],4,FALSE)</f>
        <v>ОХЛ</v>
      </c>
      <c r="H4601" t="str">
        <f>VLOOKUP(мпф1[[#This Row],[артикул]],[1]!Таблица213[[code]:[упаковка]],5,FALSE)</f>
        <v>табак</v>
      </c>
      <c r="I4601" s="7">
        <v>799.37196428571428</v>
      </c>
      <c r="J4601" s="15">
        <f>мпф1[[#This Row],[цена]]*мпф1[[#This Row],[объем]]</f>
        <v>358473.15890953399</v>
      </c>
      <c r="K4601" s="15"/>
      <c r="L4601" t="s">
        <v>187</v>
      </c>
    </row>
    <row r="4602" spans="1:12" x14ac:dyDescent="0.35">
      <c r="A4602" t="s">
        <v>161</v>
      </c>
      <c r="B4602" t="s">
        <v>193</v>
      </c>
      <c r="C4602" t="s">
        <v>69</v>
      </c>
      <c r="D4602">
        <v>959</v>
      </c>
      <c r="E4602" t="s">
        <v>85</v>
      </c>
      <c r="F4602" s="26">
        <v>90.681818181818187</v>
      </c>
      <c r="G4602" t="str">
        <f>VLOOKUP(мпф1[[#This Row],[артикул]],[1]!Таблица213[[code]:[упаковка]],4,FALSE)</f>
        <v>ОХЛ</v>
      </c>
      <c r="H4602" t="str">
        <f>VLOOKUP(мпф1[[#This Row],[артикул]],[1]!Таблица213[[code]:[упаковка]],5,FALSE)</f>
        <v>табак</v>
      </c>
      <c r="I4602" s="7">
        <v>722.43924107142857</v>
      </c>
      <c r="J4602" s="15">
        <f>мпф1[[#This Row],[цена]]*мпф1[[#This Row],[объем]]</f>
        <v>65512.103906250006</v>
      </c>
      <c r="K4602" s="15"/>
      <c r="L4602" t="s">
        <v>187</v>
      </c>
    </row>
    <row r="4603" spans="1:12" x14ac:dyDescent="0.35">
      <c r="A4603" t="s">
        <v>161</v>
      </c>
      <c r="B4603" t="s">
        <v>193</v>
      </c>
      <c r="C4603" t="s">
        <v>69</v>
      </c>
      <c r="D4603">
        <v>960</v>
      </c>
      <c r="E4603" t="s">
        <v>189</v>
      </c>
      <c r="F4603" s="26">
        <v>62</v>
      </c>
      <c r="G4603" t="str">
        <f>VLOOKUP(мпф1[[#This Row],[артикул]],[1]!Таблица213[[code]:[упаковка]],4,FALSE)</f>
        <v>ОХЛ</v>
      </c>
      <c r="H4603" t="str">
        <f>VLOOKUP(мпф1[[#This Row],[артикул]],[1]!Таблица213[[code]:[упаковка]],5,FALSE)</f>
        <v>крыло</v>
      </c>
      <c r="I4603" s="7">
        <v>884.0434821428571</v>
      </c>
      <c r="J4603" s="15">
        <f>мпф1[[#This Row],[цена]]*мпф1[[#This Row],[объем]]</f>
        <v>54810.69589285714</v>
      </c>
      <c r="K4603" s="15"/>
      <c r="L4603" t="s">
        <v>187</v>
      </c>
    </row>
    <row r="4604" spans="1:12" x14ac:dyDescent="0.35">
      <c r="A4604" t="s">
        <v>161</v>
      </c>
      <c r="B4604" t="s">
        <v>193</v>
      </c>
      <c r="C4604" t="s">
        <v>69</v>
      </c>
      <c r="D4604">
        <v>961</v>
      </c>
      <c r="E4604" t="s">
        <v>89</v>
      </c>
      <c r="F4604" s="26">
        <v>280.48780487804873</v>
      </c>
      <c r="G4604" t="str">
        <f>VLOOKUP(мпф1[[#This Row],[артикул]],[1]!Таблица213[[code]:[упаковка]],4,FALSE)</f>
        <v>ОХЛ</v>
      </c>
      <c r="H4604" t="str">
        <f>VLOOKUP(мпф1[[#This Row],[артикул]],[1]!Таблица213[[code]:[упаковка]],5,FALSE)</f>
        <v>табак</v>
      </c>
      <c r="I4604" s="7">
        <v>777.06602678571426</v>
      </c>
      <c r="J4604" s="15">
        <f>мпф1[[#This Row],[цена]]*мпф1[[#This Row],[объем]]</f>
        <v>217957.544098432</v>
      </c>
      <c r="K4604" s="15"/>
      <c r="L4604" t="s">
        <v>187</v>
      </c>
    </row>
    <row r="4605" spans="1:12" x14ac:dyDescent="0.35">
      <c r="A4605" t="s">
        <v>161</v>
      </c>
      <c r="B4605" t="s">
        <v>193</v>
      </c>
      <c r="C4605" t="s">
        <v>69</v>
      </c>
      <c r="D4605">
        <v>1064</v>
      </c>
      <c r="E4605" t="s">
        <v>62</v>
      </c>
      <c r="F4605" s="26">
        <v>91.428571428571431</v>
      </c>
      <c r="G4605" t="str">
        <f>VLOOKUP(мпф1[[#This Row],[артикул]],[1]!Таблица213[[code]:[упаковка]],4,FALSE)</f>
        <v>ОХЛ</v>
      </c>
      <c r="H4605" t="str">
        <f>VLOOKUP(мпф1[[#This Row],[артикул]],[1]!Таблица213[[code]:[упаковка]],5,FALSE)</f>
        <v>бедро</v>
      </c>
      <c r="I4605" s="7">
        <v>884.0434821428571</v>
      </c>
      <c r="J4605" s="15">
        <f>мпф1[[#This Row],[цена]]*мпф1[[#This Row],[объем]]</f>
        <v>80826.832653061225</v>
      </c>
      <c r="K4605" s="15"/>
      <c r="L4605" t="s">
        <v>187</v>
      </c>
    </row>
    <row r="4606" spans="1:12" x14ac:dyDescent="0.35">
      <c r="A4606" t="s">
        <v>161</v>
      </c>
      <c r="B4606" t="s">
        <v>193</v>
      </c>
      <c r="C4606" t="s">
        <v>69</v>
      </c>
      <c r="D4606">
        <v>1065</v>
      </c>
      <c r="E4606" t="s">
        <v>64</v>
      </c>
      <c r="F4606" s="26">
        <v>61.363636363636367</v>
      </c>
      <c r="G4606" t="str">
        <f>VLOOKUP(мпф1[[#This Row],[артикул]],[1]!Таблица213[[code]:[упаковка]],4,FALSE)</f>
        <v>ОХЛ</v>
      </c>
      <c r="H4606" t="str">
        <f>VLOOKUP(мпф1[[#This Row],[артикул]],[1]!Таблица213[[code]:[упаковка]],5,FALSE)</f>
        <v>филе</v>
      </c>
      <c r="I4606" s="7">
        <v>1060.6700892857141</v>
      </c>
      <c r="J4606" s="15">
        <f>мпф1[[#This Row],[цена]]*мпф1[[#This Row],[объем]]</f>
        <v>65086.573660714275</v>
      </c>
      <c r="K4606" s="15"/>
      <c r="L4606" t="s">
        <v>187</v>
      </c>
    </row>
    <row r="4607" spans="1:12" x14ac:dyDescent="0.35">
      <c r="A4607" t="s">
        <v>161</v>
      </c>
      <c r="B4607" t="s">
        <v>193</v>
      </c>
      <c r="C4607" t="s">
        <v>69</v>
      </c>
      <c r="D4607">
        <v>1066</v>
      </c>
      <c r="E4607" t="s">
        <v>63</v>
      </c>
      <c r="F4607" s="26">
        <v>351.8518518518519</v>
      </c>
      <c r="G4607" t="str">
        <f>VLOOKUP(мпф1[[#This Row],[артикул]],[1]!Таблица213[[code]:[упаковка]],4,FALSE)</f>
        <v>ОХЛ</v>
      </c>
      <c r="H4607" t="str">
        <f>VLOOKUP(мпф1[[#This Row],[артикул]],[1]!Таблица213[[code]:[упаковка]],5,FALSE)</f>
        <v>бедро</v>
      </c>
      <c r="I4607" s="7">
        <v>884.0434821428571</v>
      </c>
      <c r="J4607" s="15">
        <f>мпф1[[#This Row],[цена]]*мпф1[[#This Row],[объем]]</f>
        <v>311052.33630952385</v>
      </c>
      <c r="K4607" s="15"/>
      <c r="L4607" t="s">
        <v>187</v>
      </c>
    </row>
    <row r="4608" spans="1:12" x14ac:dyDescent="0.35">
      <c r="A4608" t="s">
        <v>161</v>
      </c>
      <c r="B4608" t="s">
        <v>222</v>
      </c>
      <c r="C4608" t="s">
        <v>222</v>
      </c>
      <c r="D4608">
        <v>1051</v>
      </c>
      <c r="E4608" t="s">
        <v>128</v>
      </c>
      <c r="F4608" s="26">
        <v>4.0757940479088575</v>
      </c>
      <c r="G4608" t="str">
        <f>VLOOKUP(мпф1[[#This Row],[артикул]],[1]!Таблица213[[code]:[упаковка]],4,FALSE)</f>
        <v>ЗАМ</v>
      </c>
      <c r="H4608" t="str">
        <f>VLOOKUP(мпф1[[#This Row],[артикул]],[1]!Таблица213[[code]:[упаковка]],5,FALSE)</f>
        <v>тушка</v>
      </c>
      <c r="I4608" s="7">
        <v>680.62499999999989</v>
      </c>
      <c r="J4608" s="15">
        <f>мпф1[[#This Row],[цена]]*мпф1[[#This Row],[объем]]</f>
        <v>2774.0873238579657</v>
      </c>
      <c r="K4608" s="15"/>
      <c r="L4608" t="s">
        <v>187</v>
      </c>
    </row>
    <row r="4609" spans="1:12" x14ac:dyDescent="0.35">
      <c r="A4609" t="s">
        <v>161</v>
      </c>
      <c r="B4609" t="s">
        <v>222</v>
      </c>
      <c r="C4609" t="s">
        <v>222</v>
      </c>
      <c r="D4609">
        <v>1073</v>
      </c>
      <c r="E4609" t="s">
        <v>227</v>
      </c>
      <c r="F4609" s="26">
        <v>39038.146343941284</v>
      </c>
      <c r="G4609" t="str">
        <f>VLOOKUP(мпф1[[#This Row],[артикул]],[1]!Таблица213[[code]:[упаковка]],4,FALSE)</f>
        <v>ЗАМ</v>
      </c>
      <c r="H4609" t="str">
        <f>VLOOKUP(мпф1[[#This Row],[артикул]],[1]!Таблица213[[code]:[упаковка]],5,FALSE)</f>
        <v>табак</v>
      </c>
      <c r="I4609" s="7">
        <v>609.91071428571422</v>
      </c>
      <c r="J4609" s="15">
        <f>мпф1[[#This Row],[цена]]*мпф1[[#This Row],[объем]]</f>
        <v>23809783.72102347</v>
      </c>
      <c r="K4609" s="15"/>
      <c r="L4609" t="s">
        <v>187</v>
      </c>
    </row>
    <row r="4610" spans="1:12" x14ac:dyDescent="0.35">
      <c r="A4610" t="s">
        <v>161</v>
      </c>
      <c r="B4610" t="s">
        <v>222</v>
      </c>
      <c r="C4610" t="s">
        <v>222</v>
      </c>
      <c r="D4610">
        <v>357</v>
      </c>
      <c r="E4610" t="s">
        <v>105</v>
      </c>
      <c r="F4610" s="26">
        <v>63726.278034042596</v>
      </c>
      <c r="G4610" t="str">
        <f>VLOOKUP(мпф1[[#This Row],[артикул]],[1]!Таблица213[[code]:[упаковка]],4,FALSE)</f>
        <v>ЗАМ</v>
      </c>
      <c r="H4610" t="str">
        <f>VLOOKUP(мпф1[[#This Row],[артикул]],[1]!Таблица213[[code]:[упаковка]],5,FALSE)</f>
        <v>филе</v>
      </c>
      <c r="I4610" s="7">
        <v>998.83928571428567</v>
      </c>
      <c r="J4610" s="15">
        <f>мпф1[[#This Row],[цена]]*мпф1[[#This Row],[объем]]</f>
        <v>63652310.03275308</v>
      </c>
      <c r="K4610" s="15"/>
      <c r="L4610" t="s">
        <v>187</v>
      </c>
    </row>
    <row r="4611" spans="1:12" x14ac:dyDescent="0.35">
      <c r="A4611" t="s">
        <v>161</v>
      </c>
      <c r="B4611" t="s">
        <v>222</v>
      </c>
      <c r="C4611" t="s">
        <v>222</v>
      </c>
      <c r="D4611">
        <v>141</v>
      </c>
      <c r="E4611" t="s">
        <v>108</v>
      </c>
      <c r="F4611" s="26">
        <v>3657.4904168467838</v>
      </c>
      <c r="G4611" t="str">
        <f>VLOOKUP(мпф1[[#This Row],[артикул]],[1]!Таблица213[[code]:[упаковка]],4,FALSE)</f>
        <v>ЗАМ</v>
      </c>
      <c r="H4611" t="str">
        <f>VLOOKUP(мпф1[[#This Row],[артикул]],[1]!Таблица213[[code]:[упаковка]],5,FALSE)</f>
        <v>голень</v>
      </c>
      <c r="I4611" s="7">
        <v>892.76785714285711</v>
      </c>
      <c r="J4611" s="15">
        <f>мпф1[[#This Row],[цена]]*мпф1[[#This Row],[объем]]</f>
        <v>3265289.8819688382</v>
      </c>
      <c r="K4611" s="15"/>
      <c r="L4611" t="s">
        <v>187</v>
      </c>
    </row>
    <row r="4612" spans="1:12" x14ac:dyDescent="0.35">
      <c r="A4612" t="s">
        <v>161</v>
      </c>
      <c r="B4612" t="s">
        <v>222</v>
      </c>
      <c r="C4612" t="s">
        <v>222</v>
      </c>
      <c r="D4612">
        <v>19</v>
      </c>
      <c r="E4612" t="s">
        <v>110</v>
      </c>
      <c r="F4612" s="26">
        <v>33845.853626666772</v>
      </c>
      <c r="G4612" t="str">
        <f>VLOOKUP(мпф1[[#This Row],[артикул]],[1]!Таблица213[[code]:[упаковка]],4,FALSE)</f>
        <v>ЗАМ</v>
      </c>
      <c r="H4612" t="str">
        <f>VLOOKUP(мпф1[[#This Row],[артикул]],[1]!Таблица213[[code]:[упаковка]],5,FALSE)</f>
        <v>четвертина</v>
      </c>
      <c r="I4612" s="7">
        <v>645.26785714285711</v>
      </c>
      <c r="J4612" s="15">
        <f>мпф1[[#This Row],[цена]]*мпф1[[#This Row],[объем]]</f>
        <v>21839641.442850068</v>
      </c>
      <c r="K4612" s="15"/>
      <c r="L4612" t="s">
        <v>187</v>
      </c>
    </row>
    <row r="4613" spans="1:12" x14ac:dyDescent="0.35">
      <c r="A4613" t="s">
        <v>161</v>
      </c>
      <c r="B4613" t="s">
        <v>222</v>
      </c>
      <c r="C4613" t="s">
        <v>222</v>
      </c>
      <c r="D4613">
        <v>1045</v>
      </c>
      <c r="E4613" t="s">
        <v>171</v>
      </c>
      <c r="F4613" s="26"/>
      <c r="G4613" t="str">
        <f>VLOOKUP(мпф1[[#This Row],[артикул]],[1]!Таблица213[[code]:[упаковка]],4,FALSE)</f>
        <v>ЗАМ</v>
      </c>
      <c r="H4613" t="str">
        <f>VLOOKUP(мпф1[[#This Row],[артикул]],[1]!Таблица213[[code]:[упаковка]],5,FALSE)</f>
        <v>желудки</v>
      </c>
      <c r="I4613" s="7">
        <v>415.44642857142856</v>
      </c>
      <c r="J4613" s="15">
        <f>мпф1[[#This Row],[цена]]*мпф1[[#This Row],[объем]]</f>
        <v>0</v>
      </c>
      <c r="K4613" s="15"/>
      <c r="L4613" t="s">
        <v>187</v>
      </c>
    </row>
    <row r="4614" spans="1:12" x14ac:dyDescent="0.35">
      <c r="A4614" t="s">
        <v>161</v>
      </c>
      <c r="B4614" t="s">
        <v>222</v>
      </c>
      <c r="C4614" t="s">
        <v>222</v>
      </c>
      <c r="D4614">
        <v>142</v>
      </c>
      <c r="E4614" t="s">
        <v>119</v>
      </c>
      <c r="F4614" s="26">
        <v>15931.569508510649</v>
      </c>
      <c r="G4614" t="str">
        <f>VLOOKUP(мпф1[[#This Row],[артикул]],[1]!Таблица213[[code]:[упаковка]],4,FALSE)</f>
        <v>ЗАМ</v>
      </c>
      <c r="H4614" t="str">
        <f>VLOOKUP(мпф1[[#This Row],[артикул]],[1]!Таблица213[[code]:[упаковка]],5,FALSE)</f>
        <v>филе</v>
      </c>
      <c r="I4614" s="7">
        <v>1104.9107142857142</v>
      </c>
      <c r="J4614" s="15">
        <f>мпф1[[#This Row],[цена]]*мпф1[[#This Row],[объем]]</f>
        <v>17602961.845341004</v>
      </c>
      <c r="K4614" s="15"/>
      <c r="L4614" t="s">
        <v>187</v>
      </c>
    </row>
    <row r="4615" spans="1:12" x14ac:dyDescent="0.35">
      <c r="A4615" t="s">
        <v>161</v>
      </c>
      <c r="B4615" t="s">
        <v>222</v>
      </c>
      <c r="C4615" t="s">
        <v>222</v>
      </c>
      <c r="D4615">
        <v>114</v>
      </c>
      <c r="E4615" t="s">
        <v>129</v>
      </c>
      <c r="F4615" s="26">
        <v>16767.38656836973</v>
      </c>
      <c r="G4615" t="str">
        <f>VLOOKUP(мпф1[[#This Row],[артикул]],[1]!Таблица213[[code]:[упаковка]],4,FALSE)</f>
        <v>ЗАМ</v>
      </c>
      <c r="H4615" t="str">
        <f>VLOOKUP(мпф1[[#This Row],[артикул]],[1]!Таблица213[[code]:[упаковка]],5,FALSE)</f>
        <v>табак</v>
      </c>
      <c r="I4615" s="7">
        <v>662.94642857142856</v>
      </c>
      <c r="J4615" s="15">
        <f>мпф1[[#This Row],[цена]]*мпф1[[#This Row],[объем]]</f>
        <v>11115879.041977253</v>
      </c>
      <c r="K4615" s="15"/>
      <c r="L4615" t="s">
        <v>187</v>
      </c>
    </row>
    <row r="4616" spans="1:12" x14ac:dyDescent="0.35">
      <c r="A4616" t="s">
        <v>161</v>
      </c>
      <c r="B4616" t="s">
        <v>222</v>
      </c>
      <c r="C4616" t="s">
        <v>222</v>
      </c>
      <c r="D4616">
        <v>140</v>
      </c>
      <c r="E4616" t="s">
        <v>109</v>
      </c>
      <c r="F4616" s="26">
        <v>46118.10475054034</v>
      </c>
      <c r="G4616" t="str">
        <f>VLOOKUP(мпф1[[#This Row],[артикул]],[1]!Таблица213[[code]:[упаковка]],4,FALSE)</f>
        <v>ЗАМ</v>
      </c>
      <c r="H4616" t="str">
        <f>VLOOKUP(мпф1[[#This Row],[артикул]],[1]!Таблица213[[code]:[упаковка]],5,FALSE)</f>
        <v>бедро</v>
      </c>
      <c r="I4616" s="7">
        <v>764.59821428571411</v>
      </c>
      <c r="J4616" s="15">
        <f>мпф1[[#This Row],[цена]]*мпф1[[#This Row],[объем]]</f>
        <v>35261820.538504653</v>
      </c>
      <c r="K4616" s="15"/>
      <c r="L4616" t="s">
        <v>187</v>
      </c>
    </row>
    <row r="4617" spans="1:12" x14ac:dyDescent="0.35">
      <c r="A4617" t="s">
        <v>161</v>
      </c>
      <c r="B4617" t="s">
        <v>222</v>
      </c>
      <c r="C4617" t="s">
        <v>222</v>
      </c>
      <c r="D4617">
        <v>141</v>
      </c>
      <c r="E4617" t="s">
        <v>108</v>
      </c>
      <c r="F4617" s="26">
        <v>3657.4904168467838</v>
      </c>
      <c r="G4617" t="str">
        <f>VLOOKUP(мпф1[[#This Row],[артикул]],[1]!Таблица213[[code]:[упаковка]],4,FALSE)</f>
        <v>ЗАМ</v>
      </c>
      <c r="H4617" t="str">
        <f>VLOOKUP(мпф1[[#This Row],[артикул]],[1]!Таблица213[[code]:[упаковка]],5,FALSE)</f>
        <v>голень</v>
      </c>
      <c r="I4617" s="7">
        <v>892.76785714285711</v>
      </c>
      <c r="J4617" s="15">
        <f>мпф1[[#This Row],[цена]]*мпф1[[#This Row],[объем]]</f>
        <v>3265289.8819688382</v>
      </c>
      <c r="K4617" s="15"/>
      <c r="L4617" t="s">
        <v>187</v>
      </c>
    </row>
    <row r="4618" spans="1:12" x14ac:dyDescent="0.35">
      <c r="A4618" t="s">
        <v>161</v>
      </c>
      <c r="B4618" t="s">
        <v>222</v>
      </c>
      <c r="C4618" t="s">
        <v>222</v>
      </c>
      <c r="D4618">
        <v>411</v>
      </c>
      <c r="E4618" t="s">
        <v>157</v>
      </c>
      <c r="F4618" s="26">
        <v>11081.548762812039</v>
      </c>
      <c r="G4618" t="str">
        <f>VLOOKUP(мпф1[[#This Row],[артикул]],[1]!Таблица213[[code]:[упаковка]],4,FALSE)</f>
        <v>ЗАМ</v>
      </c>
      <c r="H4618" t="str">
        <f>VLOOKUP(мпф1[[#This Row],[артикул]],[1]!Таблица213[[code]:[упаковка]],5,FALSE)</f>
        <v>печень</v>
      </c>
      <c r="I4618" s="7">
        <v>322.63392857142856</v>
      </c>
      <c r="J4618" s="15">
        <f>мпф1[[#This Row],[цена]]*мпф1[[#This Row],[объем]]</f>
        <v>3575283.612001902</v>
      </c>
      <c r="K4618" s="15"/>
      <c r="L4618" t="s">
        <v>187</v>
      </c>
    </row>
    <row r="4619" spans="1:12" x14ac:dyDescent="0.35">
      <c r="A4619" t="s">
        <v>161</v>
      </c>
      <c r="B4619" t="s">
        <v>222</v>
      </c>
      <c r="C4619" t="s">
        <v>222</v>
      </c>
      <c r="D4619">
        <v>410</v>
      </c>
      <c r="E4619" t="s">
        <v>158</v>
      </c>
      <c r="F4619" s="26">
        <v>1475.0258813125783</v>
      </c>
      <c r="G4619" t="str">
        <f>VLOOKUP(мпф1[[#This Row],[артикул]],[1]!Таблица213[[code]:[упаковка]],4,FALSE)</f>
        <v>ЗАМ</v>
      </c>
      <c r="H4619" t="str">
        <f>VLOOKUP(мпф1[[#This Row],[артикул]],[1]!Таблица213[[code]:[упаковка]],5,FALSE)</f>
        <v>желудки</v>
      </c>
      <c r="I4619" s="7">
        <v>494.99999999999994</v>
      </c>
      <c r="J4619" s="15">
        <f>мпф1[[#This Row],[цена]]*мпф1[[#This Row],[объем]]</f>
        <v>730137.81124972622</v>
      </c>
      <c r="K4619" s="15"/>
      <c r="L4619" t="s">
        <v>187</v>
      </c>
    </row>
    <row r="4620" spans="1:12" x14ac:dyDescent="0.35">
      <c r="A4620" t="s">
        <v>161</v>
      </c>
      <c r="B4620" t="s">
        <v>222</v>
      </c>
      <c r="C4620" t="s">
        <v>222</v>
      </c>
      <c r="D4620">
        <v>412</v>
      </c>
      <c r="E4620" t="s">
        <v>160</v>
      </c>
      <c r="F4620" s="26">
        <v>466.01478691036755</v>
      </c>
      <c r="G4620" t="str">
        <f>VLOOKUP(мпф1[[#This Row],[артикул]],[1]!Таблица213[[code]:[упаковка]],4,FALSE)</f>
        <v>ЗАМ</v>
      </c>
      <c r="H4620" t="str">
        <f>VLOOKUP(мпф1[[#This Row],[артикул]],[1]!Таблица213[[code]:[упаковка]],5,FALSE)</f>
        <v>сердце</v>
      </c>
      <c r="I4620" s="7">
        <v>777.85714285714278</v>
      </c>
      <c r="J4620" s="15">
        <f>мпф1[[#This Row],[цена]]*мпф1[[#This Row],[объем]]</f>
        <v>362492.93067527871</v>
      </c>
      <c r="K4620" s="15"/>
      <c r="L4620" t="s">
        <v>187</v>
      </c>
    </row>
    <row r="4621" spans="1:12" x14ac:dyDescent="0.35">
      <c r="A4621" t="s">
        <v>161</v>
      </c>
      <c r="B4621" t="s">
        <v>222</v>
      </c>
      <c r="C4621" t="s">
        <v>222</v>
      </c>
      <c r="D4621">
        <v>117</v>
      </c>
      <c r="E4621" t="s">
        <v>212</v>
      </c>
      <c r="F4621" s="26">
        <v>106124.98027925305</v>
      </c>
      <c r="G4621" t="str">
        <f>VLOOKUP(мпф1[[#This Row],[артикул]],[1]!Таблица213[[code]:[упаковка]],4,FALSE)</f>
        <v>ЗАМ</v>
      </c>
      <c r="H4621" t="str">
        <f>VLOOKUP(мпф1[[#This Row],[артикул]],[1]!Таблица213[[code]:[упаковка]],5,FALSE)</f>
        <v>ммо</v>
      </c>
      <c r="I4621" s="7">
        <v>397.76785714285705</v>
      </c>
      <c r="J4621" s="15">
        <f>мпф1[[#This Row],[цена]]*мпф1[[#This Row],[объем]]</f>
        <v>42213105.99500645</v>
      </c>
      <c r="K4621" s="15"/>
      <c r="L4621" t="s">
        <v>187</v>
      </c>
    </row>
    <row r="4622" spans="1:12" x14ac:dyDescent="0.35">
      <c r="A4622" t="s">
        <v>161</v>
      </c>
      <c r="B4622" t="s">
        <v>222</v>
      </c>
      <c r="C4622" t="s">
        <v>222</v>
      </c>
      <c r="D4622">
        <v>1636</v>
      </c>
      <c r="E4622" t="s">
        <v>223</v>
      </c>
      <c r="F4622" s="26"/>
      <c r="G4622" t="str">
        <f>VLOOKUP(мпф1[[#This Row],[артикул]],[1]!Таблица213[[code]:[упаковка]],4,FALSE)</f>
        <v>ЗАМ</v>
      </c>
      <c r="H4622" t="str">
        <f>VLOOKUP(мпф1[[#This Row],[артикул]],[1]!Таблица213[[code]:[упаковка]],5,FALSE)</f>
        <v>головы</v>
      </c>
      <c r="I4622" s="7">
        <v>141.42857142857142</v>
      </c>
      <c r="J4622" s="15">
        <f>мпф1[[#This Row],[цена]]*мпф1[[#This Row],[объем]]</f>
        <v>0</v>
      </c>
      <c r="K4622" s="15"/>
      <c r="L4622" t="s">
        <v>187</v>
      </c>
    </row>
    <row r="4623" spans="1:12" x14ac:dyDescent="0.35">
      <c r="A4623" t="s">
        <v>161</v>
      </c>
      <c r="B4623" t="s">
        <v>222</v>
      </c>
      <c r="C4623" t="s">
        <v>222</v>
      </c>
      <c r="D4623">
        <v>1055</v>
      </c>
      <c r="E4623" t="s">
        <v>125</v>
      </c>
      <c r="F4623" s="26">
        <v>33534.773136739459</v>
      </c>
      <c r="G4623" t="str">
        <f>VLOOKUP(мпф1[[#This Row],[артикул]],[1]!Таблица213[[code]:[упаковка]],4,FALSE)</f>
        <v>ЗАМ</v>
      </c>
      <c r="H4623" t="str">
        <f>VLOOKUP(мпф1[[#This Row],[артикул]],[1]!Таблица213[[code]:[упаковка]],5,FALSE)</f>
        <v>табак</v>
      </c>
      <c r="I4623" s="7">
        <v>654.10714285714278</v>
      </c>
      <c r="J4623" s="15">
        <f>мпф1[[#This Row],[цена]]*мпф1[[#This Row],[объем]]</f>
        <v>21935334.64283511</v>
      </c>
      <c r="K4623" s="15"/>
      <c r="L4623" t="s">
        <v>187</v>
      </c>
    </row>
    <row r="4624" spans="1:12" x14ac:dyDescent="0.35">
      <c r="A4624" t="s">
        <v>161</v>
      </c>
      <c r="B4624" t="s">
        <v>222</v>
      </c>
      <c r="C4624" t="s">
        <v>222</v>
      </c>
      <c r="D4624">
        <v>1056</v>
      </c>
      <c r="E4624" t="s">
        <v>126</v>
      </c>
      <c r="F4624" s="26">
        <v>33534.773136739459</v>
      </c>
      <c r="G4624" t="str">
        <f>VLOOKUP(мпф1[[#This Row],[артикул]],[1]!Таблица213[[code]:[упаковка]],4,FALSE)</f>
        <v>ЗАМ</v>
      </c>
      <c r="H4624" t="str">
        <f>VLOOKUP(мпф1[[#This Row],[артикул]],[1]!Таблица213[[code]:[упаковка]],5,FALSE)</f>
        <v>табак</v>
      </c>
      <c r="I4624" s="7">
        <v>654.10714285714278</v>
      </c>
      <c r="J4624" s="15">
        <f>мпф1[[#This Row],[цена]]*мпф1[[#This Row],[объем]]</f>
        <v>21935334.64283511</v>
      </c>
      <c r="K4624" s="15"/>
      <c r="L4624" t="s">
        <v>187</v>
      </c>
    </row>
    <row r="4625" spans="1:12" x14ac:dyDescent="0.35">
      <c r="A4625" t="s">
        <v>161</v>
      </c>
      <c r="B4625" t="s">
        <v>222</v>
      </c>
      <c r="C4625" t="s">
        <v>222</v>
      </c>
      <c r="D4625">
        <v>1055</v>
      </c>
      <c r="E4625" t="s">
        <v>125</v>
      </c>
      <c r="F4625" s="26">
        <v>5589.1288561232432</v>
      </c>
      <c r="G4625" t="str">
        <f>VLOOKUP(мпф1[[#This Row],[артикул]],[1]!Таблица213[[code]:[упаковка]],4,FALSE)</f>
        <v>ЗАМ</v>
      </c>
      <c r="H4625" t="str">
        <f>VLOOKUP(мпф1[[#This Row],[артикул]],[1]!Таблица213[[code]:[упаковка]],5,FALSE)</f>
        <v>табак</v>
      </c>
      <c r="I4625" s="7">
        <v>654.10714285714278</v>
      </c>
      <c r="J4625" s="15">
        <f>мпф1[[#This Row],[цена]]*мпф1[[#This Row],[объем]]</f>
        <v>3655889.1071391851</v>
      </c>
      <c r="K4625" s="15"/>
      <c r="L4625" t="s">
        <v>187</v>
      </c>
    </row>
    <row r="4626" spans="1:12" x14ac:dyDescent="0.35">
      <c r="A4626" t="s">
        <v>161</v>
      </c>
      <c r="B4626" t="s">
        <v>222</v>
      </c>
      <c r="C4626" t="s">
        <v>222</v>
      </c>
      <c r="D4626">
        <v>1056</v>
      </c>
      <c r="E4626" t="s">
        <v>126</v>
      </c>
      <c r="F4626" s="26">
        <v>11178.257712246486</v>
      </c>
      <c r="G4626" t="str">
        <f>VLOOKUP(мпф1[[#This Row],[артикул]],[1]!Таблица213[[code]:[упаковка]],4,FALSE)</f>
        <v>ЗАМ</v>
      </c>
      <c r="H4626" t="str">
        <f>VLOOKUP(мпф1[[#This Row],[артикул]],[1]!Таблица213[[code]:[упаковка]],5,FALSE)</f>
        <v>табак</v>
      </c>
      <c r="I4626" s="7">
        <v>654.10714285714278</v>
      </c>
      <c r="J4626" s="15">
        <f>мпф1[[#This Row],[цена]]*мпф1[[#This Row],[объем]]</f>
        <v>7311778.2142783701</v>
      </c>
      <c r="K4626" s="15"/>
      <c r="L4626" t="s">
        <v>187</v>
      </c>
    </row>
    <row r="4627" spans="1:12" x14ac:dyDescent="0.35">
      <c r="A4627" t="s">
        <v>161</v>
      </c>
      <c r="B4627" t="s">
        <v>222</v>
      </c>
      <c r="C4627" t="s">
        <v>222</v>
      </c>
      <c r="D4627">
        <v>1057</v>
      </c>
      <c r="E4627" t="s">
        <v>127</v>
      </c>
      <c r="F4627" s="26">
        <v>11178.257712246486</v>
      </c>
      <c r="G4627" t="str">
        <f>VLOOKUP(мпф1[[#This Row],[артикул]],[1]!Таблица213[[code]:[упаковка]],4,FALSE)</f>
        <v>ЗАМ</v>
      </c>
      <c r="H4627" t="str">
        <f>VLOOKUP(мпф1[[#This Row],[артикул]],[1]!Таблица213[[code]:[упаковка]],5,FALSE)</f>
        <v>табак</v>
      </c>
      <c r="I4627" s="7">
        <v>654.10714285714278</v>
      </c>
      <c r="J4627" s="15">
        <f>мпф1[[#This Row],[цена]]*мпф1[[#This Row],[объем]]</f>
        <v>7311778.2142783701</v>
      </c>
      <c r="K4627" s="15"/>
      <c r="L4627" t="s">
        <v>187</v>
      </c>
    </row>
    <row r="4628" spans="1:12" x14ac:dyDescent="0.35">
      <c r="A4628" t="s">
        <v>161</v>
      </c>
      <c r="B4628" t="s">
        <v>222</v>
      </c>
      <c r="C4628" t="s">
        <v>222</v>
      </c>
      <c r="D4628">
        <v>126</v>
      </c>
      <c r="E4628" t="s">
        <v>131</v>
      </c>
      <c r="F4628" s="26">
        <v>45049.71953191491</v>
      </c>
      <c r="G4628" t="str">
        <f>VLOOKUP(мпф1[[#This Row],[артикул]],[1]!Таблица213[[code]:[упаковка]],4,FALSE)</f>
        <v>ЗАМ</v>
      </c>
      <c r="H4628" t="str">
        <f>VLOOKUP(мпф1[[#This Row],[артикул]],[1]!Таблица213[[code]:[упаковка]],5,FALSE)</f>
        <v>шкура</v>
      </c>
      <c r="I4628" s="7">
        <v>397.76785714285705</v>
      </c>
      <c r="J4628" s="15">
        <f>мпф1[[#This Row],[цена]]*мпф1[[#This Row],[объем]]</f>
        <v>17919330.403096508</v>
      </c>
      <c r="K4628" s="15"/>
      <c r="L4628" t="s">
        <v>187</v>
      </c>
    </row>
    <row r="4629" spans="1:12" x14ac:dyDescent="0.35">
      <c r="A4629" t="s">
        <v>161</v>
      </c>
      <c r="B4629" t="s">
        <v>132</v>
      </c>
      <c r="C4629" t="s">
        <v>132</v>
      </c>
      <c r="D4629">
        <v>1637</v>
      </c>
      <c r="E4629" t="s">
        <v>216</v>
      </c>
      <c r="F4629" s="26">
        <v>9396</v>
      </c>
      <c r="G4629" t="str">
        <f>VLOOKUP(мпф1[[#This Row],[артикул]],[1]!Таблица213[[code]:[упаковка]],4,FALSE)</f>
        <v>ОХЛ</v>
      </c>
      <c r="H4629" t="str">
        <f>VLOOKUP(мпф1[[#This Row],[артикул]],[1]!Таблица213[[code]:[упаковка]],5,FALSE)</f>
        <v>голень</v>
      </c>
      <c r="I4629" s="7">
        <v>707.14285714285711</v>
      </c>
      <c r="J4629" s="15">
        <f>мпф1[[#This Row],[цена]]*мпф1[[#This Row],[объем]]</f>
        <v>6644314.2857142854</v>
      </c>
      <c r="K4629" s="15"/>
      <c r="L4629" t="s">
        <v>187</v>
      </c>
    </row>
    <row r="4630" spans="1:12" x14ac:dyDescent="0.35">
      <c r="A4630" t="s">
        <v>161</v>
      </c>
      <c r="B4630" t="s">
        <v>132</v>
      </c>
      <c r="C4630" t="s">
        <v>132</v>
      </c>
      <c r="D4630">
        <v>1638</v>
      </c>
      <c r="E4630" t="s">
        <v>217</v>
      </c>
      <c r="F4630" s="26">
        <v>8687.5</v>
      </c>
      <c r="G4630" t="str">
        <f>VLOOKUP(мпф1[[#This Row],[артикул]],[1]!Таблица213[[code]:[упаковка]],4,FALSE)</f>
        <v>ОХЛ</v>
      </c>
      <c r="H4630" t="str">
        <f>VLOOKUP(мпф1[[#This Row],[артикул]],[1]!Таблица213[[code]:[упаковка]],5,FALSE)</f>
        <v>филе</v>
      </c>
      <c r="I4630" s="7">
        <v>910.44642857142856</v>
      </c>
      <c r="J4630" s="15">
        <f>мпф1[[#This Row],[цена]]*мпф1[[#This Row],[объем]]</f>
        <v>7909503.3482142854</v>
      </c>
      <c r="K4630" s="15"/>
      <c r="L4630" t="s">
        <v>187</v>
      </c>
    </row>
    <row r="4631" spans="1:12" x14ac:dyDescent="0.35">
      <c r="A4631" t="s">
        <v>161</v>
      </c>
      <c r="B4631" t="s">
        <v>132</v>
      </c>
      <c r="C4631" t="s">
        <v>132</v>
      </c>
      <c r="D4631">
        <v>1639</v>
      </c>
      <c r="E4631" t="s">
        <v>218</v>
      </c>
      <c r="F4631" s="26">
        <v>7799.76</v>
      </c>
      <c r="G4631" t="str">
        <f>VLOOKUP(мпф1[[#This Row],[артикул]],[1]!Таблица213[[code]:[упаковка]],4,FALSE)</f>
        <v>ОХЛ</v>
      </c>
      <c r="H4631" t="str">
        <f>VLOOKUP(мпф1[[#This Row],[артикул]],[1]!Таблица213[[code]:[упаковка]],5,FALSE)</f>
        <v>крыло</v>
      </c>
      <c r="I4631" s="7">
        <v>769.01785714285711</v>
      </c>
      <c r="J4631" s="15">
        <f>мпф1[[#This Row],[цена]]*мпф1[[#This Row],[объем]]</f>
        <v>5998154.7214285713</v>
      </c>
      <c r="K4631" s="15"/>
      <c r="L4631" t="s">
        <v>187</v>
      </c>
    </row>
    <row r="4632" spans="1:12" x14ac:dyDescent="0.35">
      <c r="A4632" t="s">
        <v>161</v>
      </c>
      <c r="B4632" t="s">
        <v>192</v>
      </c>
      <c r="C4632" t="s">
        <v>95</v>
      </c>
      <c r="D4632">
        <v>701</v>
      </c>
      <c r="E4632" t="s">
        <v>26</v>
      </c>
      <c r="F4632" s="26">
        <v>12501</v>
      </c>
      <c r="G4632" t="str">
        <f>VLOOKUP(мпф1[[#This Row],[артикул]],[1]!Таблица213[[code]:[упаковка]],4,FALSE)</f>
        <v>ОХЛ</v>
      </c>
      <c r="H4632" t="str">
        <f>VLOOKUP(мпф1[[#This Row],[артикул]],[1]!Таблица213[[code]:[упаковка]],5,FALSE)</f>
        <v>тушка</v>
      </c>
      <c r="I4632" s="7">
        <v>827.59580357142841</v>
      </c>
      <c r="J4632" s="15">
        <f>мпф1[[#This Row],[цена]]*мпф1[[#This Row],[объем]]</f>
        <v>10345775.140446426</v>
      </c>
      <c r="K4632" s="15"/>
      <c r="L4632" t="s">
        <v>187</v>
      </c>
    </row>
    <row r="4633" spans="1:12" x14ac:dyDescent="0.35">
      <c r="A4633" t="s">
        <v>161</v>
      </c>
      <c r="B4633" t="s">
        <v>192</v>
      </c>
      <c r="C4633" t="s">
        <v>95</v>
      </c>
      <c r="D4633">
        <v>710</v>
      </c>
      <c r="E4633" t="s">
        <v>28</v>
      </c>
      <c r="F4633" s="26">
        <v>4997.2950000000001</v>
      </c>
      <c r="G4633" t="str">
        <f>VLOOKUP(мпф1[[#This Row],[артикул]],[1]!Таблица213[[code]:[упаковка]],4,FALSE)</f>
        <v>ОХЛ</v>
      </c>
      <c r="H4633" t="str">
        <f>VLOOKUP(мпф1[[#This Row],[артикул]],[1]!Таблица213[[code]:[упаковка]],5,FALSE)</f>
        <v>бедро</v>
      </c>
      <c r="I4633" s="7">
        <v>884.0434821428571</v>
      </c>
      <c r="J4633" s="15">
        <f>мпф1[[#This Row],[цена]]*мпф1[[#This Row],[объем]]</f>
        <v>4417826.0730950888</v>
      </c>
      <c r="K4633" s="15"/>
      <c r="L4633" t="s">
        <v>187</v>
      </c>
    </row>
    <row r="4634" spans="1:12" x14ac:dyDescent="0.35">
      <c r="A4634" t="s">
        <v>161</v>
      </c>
      <c r="B4634" t="s">
        <v>192</v>
      </c>
      <c r="C4634" t="s">
        <v>95</v>
      </c>
      <c r="D4634">
        <v>712</v>
      </c>
      <c r="E4634" t="s">
        <v>30</v>
      </c>
      <c r="F4634" s="26">
        <v>17002.074000000001</v>
      </c>
      <c r="G4634" t="str">
        <f>VLOOKUP(мпф1[[#This Row],[артикул]],[1]!Таблица213[[code]:[упаковка]],4,FALSE)</f>
        <v>ОХЛ</v>
      </c>
      <c r="H4634" t="str">
        <f>VLOOKUP(мпф1[[#This Row],[артикул]],[1]!Таблица213[[code]:[упаковка]],5,FALSE)</f>
        <v>голень</v>
      </c>
      <c r="I4634" s="7">
        <v>915.90910714285712</v>
      </c>
      <c r="J4634" s="15">
        <f>мпф1[[#This Row],[цена]]*мпф1[[#This Row],[объем]]</f>
        <v>15572354.416916786</v>
      </c>
      <c r="K4634" s="15"/>
      <c r="L4634" t="s">
        <v>187</v>
      </c>
    </row>
    <row r="4635" spans="1:12" x14ac:dyDescent="0.35">
      <c r="A4635" t="s">
        <v>161</v>
      </c>
      <c r="B4635" t="s">
        <v>192</v>
      </c>
      <c r="C4635" t="s">
        <v>95</v>
      </c>
      <c r="D4635">
        <v>714</v>
      </c>
      <c r="E4635" t="s">
        <v>32</v>
      </c>
      <c r="F4635" s="26">
        <v>10997.648000000001</v>
      </c>
      <c r="G4635" t="str">
        <f>VLOOKUP(мпф1[[#This Row],[артикул]],[1]!Таблица213[[code]:[упаковка]],4,FALSE)</f>
        <v>ОХЛ</v>
      </c>
      <c r="H4635" t="str">
        <f>VLOOKUP(мпф1[[#This Row],[артикул]],[1]!Таблица213[[code]:[упаковка]],5,FALSE)</f>
        <v>крыло</v>
      </c>
      <c r="I4635" s="7">
        <v>915.90910714285712</v>
      </c>
      <c r="J4635" s="15">
        <f>мпф1[[#This Row],[цена]]*мпф1[[#This Row],[объем]]</f>
        <v>10072845.96035143</v>
      </c>
      <c r="K4635" s="15"/>
      <c r="L4635" t="s">
        <v>187</v>
      </c>
    </row>
    <row r="4636" spans="1:12" x14ac:dyDescent="0.35">
      <c r="A4636" t="s">
        <v>161</v>
      </c>
      <c r="B4636" t="s">
        <v>192</v>
      </c>
      <c r="C4636" t="s">
        <v>95</v>
      </c>
      <c r="D4636">
        <v>716</v>
      </c>
      <c r="E4636" t="s">
        <v>34</v>
      </c>
      <c r="F4636" s="26">
        <v>3497.3999999999996</v>
      </c>
      <c r="G4636" t="str">
        <f>VLOOKUP(мпф1[[#This Row],[артикул]],[1]!Таблица213[[code]:[упаковка]],4,FALSE)</f>
        <v>ОХЛ</v>
      </c>
      <c r="H4636" t="str">
        <f>VLOOKUP(мпф1[[#This Row],[артикул]],[1]!Таблица213[[code]:[упаковка]],5,FALSE)</f>
        <v>четвертина</v>
      </c>
      <c r="I4636" s="7">
        <v>835.5847500000001</v>
      </c>
      <c r="J4636" s="15">
        <f>мпф1[[#This Row],[цена]]*мпф1[[#This Row],[объем]]</f>
        <v>2922374.1046500001</v>
      </c>
      <c r="K4636" s="15"/>
      <c r="L4636" t="s">
        <v>187</v>
      </c>
    </row>
    <row r="4637" spans="1:12" x14ac:dyDescent="0.35">
      <c r="A4637" t="s">
        <v>161</v>
      </c>
      <c r="B4637" t="s">
        <v>192</v>
      </c>
      <c r="C4637" t="s">
        <v>95</v>
      </c>
      <c r="D4637">
        <v>718</v>
      </c>
      <c r="E4637" t="s">
        <v>36</v>
      </c>
      <c r="F4637" s="26">
        <v>40001.54</v>
      </c>
      <c r="G4637" t="str">
        <f>VLOOKUP(мпф1[[#This Row],[артикул]],[1]!Таблица213[[code]:[упаковка]],4,FALSE)</f>
        <v>ОХЛ</v>
      </c>
      <c r="H4637" t="str">
        <f>VLOOKUP(мпф1[[#This Row],[артикул]],[1]!Таблица213[[code]:[упаковка]],5,FALSE)</f>
        <v>филе</v>
      </c>
      <c r="I4637" s="7">
        <v>1157.1774107142855</v>
      </c>
      <c r="J4637" s="15">
        <f>мпф1[[#This Row],[цена]]*мпф1[[#This Row],[объем]]</f>
        <v>46288878.481783919</v>
      </c>
      <c r="K4637" s="15"/>
      <c r="L4637" t="s">
        <v>187</v>
      </c>
    </row>
    <row r="4638" spans="1:12" x14ac:dyDescent="0.35">
      <c r="A4638" t="s">
        <v>161</v>
      </c>
      <c r="B4638" t="s">
        <v>190</v>
      </c>
      <c r="C4638" t="s">
        <v>95</v>
      </c>
      <c r="D4638">
        <v>701</v>
      </c>
      <c r="E4638" t="s">
        <v>26</v>
      </c>
      <c r="F4638" s="26">
        <v>1197</v>
      </c>
      <c r="G4638" t="str">
        <f>VLOOKUP(мпф1[[#This Row],[артикул]],[1]!Таблица213[[code]:[упаковка]],4,FALSE)</f>
        <v>ОХЛ</v>
      </c>
      <c r="H4638" t="str">
        <f>VLOOKUP(мпф1[[#This Row],[артикул]],[1]!Таблица213[[code]:[упаковка]],5,FALSE)</f>
        <v>тушка</v>
      </c>
      <c r="I4638" s="7">
        <v>827.59580357142841</v>
      </c>
      <c r="J4638" s="15">
        <f>мпф1[[#This Row],[цена]]*мпф1[[#This Row],[объем]]</f>
        <v>990632.17687499977</v>
      </c>
      <c r="K4638" s="15"/>
      <c r="L4638" t="s">
        <v>187</v>
      </c>
    </row>
    <row r="4639" spans="1:12" x14ac:dyDescent="0.35">
      <c r="A4639" t="s">
        <v>161</v>
      </c>
      <c r="B4639" t="s">
        <v>190</v>
      </c>
      <c r="C4639" t="s">
        <v>95</v>
      </c>
      <c r="D4639">
        <v>710</v>
      </c>
      <c r="E4639" t="s">
        <v>28</v>
      </c>
      <c r="F4639" s="26">
        <v>2099.52</v>
      </c>
      <c r="G4639" t="str">
        <f>VLOOKUP(мпф1[[#This Row],[артикул]],[1]!Таблица213[[code]:[упаковка]],4,FALSE)</f>
        <v>ОХЛ</v>
      </c>
      <c r="H4639" t="str">
        <f>VLOOKUP(мпф1[[#This Row],[артикул]],[1]!Таблица213[[code]:[упаковка]],5,FALSE)</f>
        <v>бедро</v>
      </c>
      <c r="I4639" s="7">
        <v>884.0434821428571</v>
      </c>
      <c r="J4639" s="15">
        <f>мпф1[[#This Row],[цена]]*мпф1[[#This Row],[объем]]</f>
        <v>1856066.9716285714</v>
      </c>
      <c r="K4639" s="15"/>
      <c r="L4639" t="s">
        <v>187</v>
      </c>
    </row>
    <row r="4640" spans="1:12" x14ac:dyDescent="0.35">
      <c r="A4640" t="s">
        <v>161</v>
      </c>
      <c r="B4640" t="s">
        <v>190</v>
      </c>
      <c r="C4640" t="s">
        <v>95</v>
      </c>
      <c r="D4640">
        <v>712</v>
      </c>
      <c r="E4640" t="s">
        <v>30</v>
      </c>
      <c r="F4640" s="26">
        <v>1832.3789999999999</v>
      </c>
      <c r="G4640" t="str">
        <f>VLOOKUP(мпф1[[#This Row],[артикул]],[1]!Таблица213[[code]:[упаковка]],4,FALSE)</f>
        <v>ОХЛ</v>
      </c>
      <c r="H4640" t="str">
        <f>VLOOKUP(мпф1[[#This Row],[артикул]],[1]!Таблица213[[code]:[упаковка]],5,FALSE)</f>
        <v>голень</v>
      </c>
      <c r="I4640" s="7">
        <v>915.90910714285712</v>
      </c>
      <c r="J4640" s="15">
        <f>мпф1[[#This Row],[цена]]*мпф1[[#This Row],[объем]]</f>
        <v>1678292.6138373213</v>
      </c>
      <c r="K4640" s="15"/>
      <c r="L4640" t="s">
        <v>187</v>
      </c>
    </row>
    <row r="4641" spans="1:12" x14ac:dyDescent="0.35">
      <c r="A4641" t="s">
        <v>161</v>
      </c>
      <c r="B4641" t="s">
        <v>190</v>
      </c>
      <c r="C4641" t="s">
        <v>95</v>
      </c>
      <c r="D4641">
        <v>714</v>
      </c>
      <c r="E4641" t="s">
        <v>32</v>
      </c>
      <c r="F4641" s="26">
        <v>1200.3030000000001</v>
      </c>
      <c r="G4641" t="str">
        <f>VLOOKUP(мпф1[[#This Row],[артикул]],[1]!Таблица213[[code]:[упаковка]],4,FALSE)</f>
        <v>ОХЛ</v>
      </c>
      <c r="H4641" t="str">
        <f>VLOOKUP(мпф1[[#This Row],[артикул]],[1]!Таблица213[[code]:[упаковка]],5,FALSE)</f>
        <v>крыло</v>
      </c>
      <c r="I4641" s="7">
        <v>915.90910714285712</v>
      </c>
      <c r="J4641" s="15">
        <f>мпф1[[#This Row],[цена]]*мпф1[[#This Row],[объем]]</f>
        <v>1099368.4490308929</v>
      </c>
      <c r="K4641" s="15"/>
      <c r="L4641" t="s">
        <v>187</v>
      </c>
    </row>
    <row r="4642" spans="1:12" x14ac:dyDescent="0.35">
      <c r="A4642" t="s">
        <v>161</v>
      </c>
      <c r="B4642" t="s">
        <v>190</v>
      </c>
      <c r="C4642" t="s">
        <v>95</v>
      </c>
      <c r="D4642">
        <v>716</v>
      </c>
      <c r="E4642" t="s">
        <v>34</v>
      </c>
      <c r="F4642" s="26">
        <v>200.1</v>
      </c>
      <c r="G4642" t="str">
        <f>VLOOKUP(мпф1[[#This Row],[артикул]],[1]!Таблица213[[code]:[упаковка]],4,FALSE)</f>
        <v>ОХЛ</v>
      </c>
      <c r="H4642" t="str">
        <f>VLOOKUP(мпф1[[#This Row],[артикул]],[1]!Таблица213[[code]:[упаковка]],5,FALSE)</f>
        <v>четвертина</v>
      </c>
      <c r="I4642" s="7">
        <v>835.5847500000001</v>
      </c>
      <c r="J4642" s="15">
        <f>мпф1[[#This Row],[цена]]*мпф1[[#This Row],[объем]]</f>
        <v>167200.50847500001</v>
      </c>
      <c r="K4642" s="15"/>
      <c r="L4642" t="s">
        <v>187</v>
      </c>
    </row>
    <row r="4643" spans="1:12" x14ac:dyDescent="0.35">
      <c r="A4643" t="s">
        <v>161</v>
      </c>
      <c r="B4643" t="s">
        <v>190</v>
      </c>
      <c r="C4643" t="s">
        <v>95</v>
      </c>
      <c r="D4643">
        <v>718</v>
      </c>
      <c r="E4643" t="s">
        <v>36</v>
      </c>
      <c r="F4643" s="26">
        <v>5096.22</v>
      </c>
      <c r="G4643" t="str">
        <f>VLOOKUP(мпф1[[#This Row],[артикул]],[1]!Таблица213[[code]:[упаковка]],4,FALSE)</f>
        <v>ОХЛ</v>
      </c>
      <c r="H4643" t="str">
        <f>VLOOKUP(мпф1[[#This Row],[артикул]],[1]!Таблица213[[code]:[упаковка]],5,FALSE)</f>
        <v>филе</v>
      </c>
      <c r="I4643" s="7">
        <v>1157.1774107142855</v>
      </c>
      <c r="J4643" s="15">
        <f>мпф1[[#This Row],[цена]]*мпф1[[#This Row],[объем]]</f>
        <v>5897230.6640303563</v>
      </c>
      <c r="K4643" s="15"/>
      <c r="L4643" t="s">
        <v>187</v>
      </c>
    </row>
    <row r="4644" spans="1:12" x14ac:dyDescent="0.35">
      <c r="A4644" t="s">
        <v>161</v>
      </c>
      <c r="B4644" t="s">
        <v>190</v>
      </c>
      <c r="C4644" t="s">
        <v>95</v>
      </c>
      <c r="D4644">
        <v>730</v>
      </c>
      <c r="E4644" t="s">
        <v>45</v>
      </c>
      <c r="F4644" s="26">
        <v>240.70000000000002</v>
      </c>
      <c r="G4644" t="str">
        <f>VLOOKUP(мпф1[[#This Row],[артикул]],[1]!Таблица213[[code]:[упаковка]],4,FALSE)</f>
        <v>ОХЛ</v>
      </c>
      <c r="H4644" t="str">
        <f>VLOOKUP(мпф1[[#This Row],[артикул]],[1]!Таблица213[[code]:[упаковка]],5,FALSE)</f>
        <v>желудки</v>
      </c>
      <c r="I4644" s="7">
        <v>570.84991071428567</v>
      </c>
      <c r="J4644" s="15">
        <f>мпф1[[#This Row],[цена]]*мпф1[[#This Row],[объем]]</f>
        <v>137403.57350892856</v>
      </c>
      <c r="K4644" s="15"/>
      <c r="L4644" t="s">
        <v>187</v>
      </c>
    </row>
    <row r="4645" spans="1:12" x14ac:dyDescent="0.35">
      <c r="A4645" t="s">
        <v>161</v>
      </c>
      <c r="B4645" t="s">
        <v>190</v>
      </c>
      <c r="C4645" t="s">
        <v>95</v>
      </c>
      <c r="D4645">
        <v>732</v>
      </c>
      <c r="E4645" t="s">
        <v>47</v>
      </c>
      <c r="F4645" s="26">
        <v>452.4</v>
      </c>
      <c r="G4645" t="str">
        <f>VLOOKUP(мпф1[[#This Row],[артикул]],[1]!Таблица213[[code]:[упаковка]],4,FALSE)</f>
        <v>ОХЛ</v>
      </c>
      <c r="H4645" t="str">
        <f>VLOOKUP(мпф1[[#This Row],[артикул]],[1]!Таблица213[[code]:[упаковка]],5,FALSE)</f>
        <v>печень</v>
      </c>
      <c r="I4645" s="7">
        <v>538.07383928571426</v>
      </c>
      <c r="J4645" s="15">
        <f>мпф1[[#This Row],[цена]]*мпф1[[#This Row],[объем]]</f>
        <v>243424.60489285711</v>
      </c>
      <c r="K4645" s="15"/>
      <c r="L4645" t="s">
        <v>187</v>
      </c>
    </row>
    <row r="4646" spans="1:12" x14ac:dyDescent="0.35">
      <c r="A4646" t="s">
        <v>161</v>
      </c>
      <c r="B4646" t="s">
        <v>190</v>
      </c>
      <c r="C4646" t="s">
        <v>95</v>
      </c>
      <c r="D4646">
        <v>734</v>
      </c>
      <c r="E4646" t="s">
        <v>49</v>
      </c>
      <c r="F4646" s="26">
        <v>243.68999999999997</v>
      </c>
      <c r="G4646" t="str">
        <f>VLOOKUP(мпф1[[#This Row],[артикул]],[1]!Таблица213[[code]:[упаковка]],4,FALSE)</f>
        <v>ОХЛ</v>
      </c>
      <c r="H4646" t="str">
        <f>VLOOKUP(мпф1[[#This Row],[артикул]],[1]!Таблица213[[code]:[упаковка]],5,FALSE)</f>
        <v>сердце</v>
      </c>
      <c r="I4646" s="7">
        <v>915.90910714285712</v>
      </c>
      <c r="J4646" s="15">
        <f>мпф1[[#This Row],[цена]]*мпф1[[#This Row],[объем]]</f>
        <v>223197.89031964281</v>
      </c>
      <c r="K4646" s="15"/>
      <c r="L4646" t="s">
        <v>187</v>
      </c>
    </row>
    <row r="4647" spans="1:12" x14ac:dyDescent="0.35">
      <c r="A4647" t="s">
        <v>161</v>
      </c>
      <c r="B4647" t="s">
        <v>190</v>
      </c>
      <c r="C4647" t="s">
        <v>95</v>
      </c>
      <c r="D4647">
        <v>958</v>
      </c>
      <c r="E4647" t="s">
        <v>58</v>
      </c>
      <c r="F4647" s="26">
        <v>600.26086956521726</v>
      </c>
      <c r="G4647" t="str">
        <f>VLOOKUP(мпф1[[#This Row],[артикул]],[1]!Таблица213[[code]:[упаковка]],4,FALSE)</f>
        <v>ОХЛ</v>
      </c>
      <c r="H4647" t="str">
        <f>VLOOKUP(мпф1[[#This Row],[артикул]],[1]!Таблица213[[code]:[упаковка]],5,FALSE)</f>
        <v>табак</v>
      </c>
      <c r="I4647" s="7">
        <v>799.37196428571428</v>
      </c>
      <c r="J4647" s="15">
        <f>мпф1[[#This Row],[цена]]*мпф1[[#This Row],[объем]]</f>
        <v>479831.71038819867</v>
      </c>
      <c r="K4647" s="15"/>
      <c r="L4647" t="s">
        <v>187</v>
      </c>
    </row>
    <row r="4648" spans="1:12" x14ac:dyDescent="0.35">
      <c r="A4648" t="s">
        <v>161</v>
      </c>
      <c r="B4648" t="s">
        <v>190</v>
      </c>
      <c r="C4648" t="s">
        <v>95</v>
      </c>
      <c r="D4648">
        <v>961</v>
      </c>
      <c r="E4648" t="s">
        <v>89</v>
      </c>
      <c r="F4648" s="26">
        <v>242.66666666666666</v>
      </c>
      <c r="G4648" t="str">
        <f>VLOOKUP(мпф1[[#This Row],[артикул]],[1]!Таблица213[[code]:[упаковка]],4,FALSE)</f>
        <v>ОХЛ</v>
      </c>
      <c r="H4648" t="str">
        <f>VLOOKUP(мпф1[[#This Row],[артикул]],[1]!Таблица213[[code]:[упаковка]],5,FALSE)</f>
        <v>табак</v>
      </c>
      <c r="I4648" s="7">
        <v>777.06602678571426</v>
      </c>
      <c r="J4648" s="15">
        <f>мпф1[[#This Row],[цена]]*мпф1[[#This Row],[объем]]</f>
        <v>188568.02249999999</v>
      </c>
      <c r="K4648" s="15"/>
      <c r="L4648" t="s">
        <v>187</v>
      </c>
    </row>
    <row r="4649" spans="1:12" x14ac:dyDescent="0.35">
      <c r="A4649" t="s">
        <v>161</v>
      </c>
      <c r="B4649" t="s">
        <v>162</v>
      </c>
      <c r="C4649" t="s">
        <v>95</v>
      </c>
      <c r="D4649">
        <v>701</v>
      </c>
      <c r="E4649" t="s">
        <v>26</v>
      </c>
      <c r="F4649" s="26">
        <v>10503</v>
      </c>
      <c r="G4649" t="str">
        <f>VLOOKUP(мпф1[[#This Row],[артикул]],[1]!Таблица213[[code]:[упаковка]],4,FALSE)</f>
        <v>ОХЛ</v>
      </c>
      <c r="H4649" t="str">
        <f>VLOOKUP(мпф1[[#This Row],[артикул]],[1]!Таблица213[[code]:[упаковка]],5,FALSE)</f>
        <v>тушка</v>
      </c>
      <c r="I4649" s="7">
        <v>827.59580357142841</v>
      </c>
      <c r="J4649" s="15">
        <f>мпф1[[#This Row],[цена]]*мпф1[[#This Row],[объем]]</f>
        <v>8692238.7249107119</v>
      </c>
      <c r="K4649" s="15"/>
      <c r="L4649" t="s">
        <v>187</v>
      </c>
    </row>
    <row r="4650" spans="1:12" x14ac:dyDescent="0.35">
      <c r="A4650" t="s">
        <v>161</v>
      </c>
      <c r="B4650" t="s">
        <v>162</v>
      </c>
      <c r="C4650" t="s">
        <v>95</v>
      </c>
      <c r="D4650">
        <v>710</v>
      </c>
      <c r="E4650" t="s">
        <v>28</v>
      </c>
      <c r="F4650" s="26">
        <v>16894.575000000001</v>
      </c>
      <c r="G4650" t="str">
        <f>VLOOKUP(мпф1[[#This Row],[артикул]],[1]!Таблица213[[code]:[упаковка]],4,FALSE)</f>
        <v>ОХЛ</v>
      </c>
      <c r="H4650" t="str">
        <f>VLOOKUP(мпф1[[#This Row],[артикул]],[1]!Таблица213[[code]:[упаковка]],5,FALSE)</f>
        <v>бедро</v>
      </c>
      <c r="I4650" s="7">
        <v>884.0434821428571</v>
      </c>
      <c r="J4650" s="15">
        <f>мпф1[[#This Row],[цена]]*мпф1[[#This Row],[объем]]</f>
        <v>14935538.912323661</v>
      </c>
      <c r="K4650" s="15"/>
      <c r="L4650" t="s">
        <v>187</v>
      </c>
    </row>
    <row r="4651" spans="1:12" x14ac:dyDescent="0.35">
      <c r="A4651" t="s">
        <v>161</v>
      </c>
      <c r="B4651" t="s">
        <v>162</v>
      </c>
      <c r="C4651" t="s">
        <v>95</v>
      </c>
      <c r="D4651">
        <v>712</v>
      </c>
      <c r="E4651" t="s">
        <v>30</v>
      </c>
      <c r="F4651" s="26">
        <v>16901.944</v>
      </c>
      <c r="G4651" t="str">
        <f>VLOOKUP(мпф1[[#This Row],[артикул]],[1]!Таблица213[[code]:[упаковка]],4,FALSE)</f>
        <v>ОХЛ</v>
      </c>
      <c r="H4651" t="str">
        <f>VLOOKUP(мпф1[[#This Row],[артикул]],[1]!Таблица213[[code]:[упаковка]],5,FALSE)</f>
        <v>голень</v>
      </c>
      <c r="I4651" s="7">
        <v>915.90910714285712</v>
      </c>
      <c r="J4651" s="15">
        <f>мпф1[[#This Row],[цена]]*мпф1[[#This Row],[объем]]</f>
        <v>15480644.438018572</v>
      </c>
      <c r="K4651" s="15"/>
      <c r="L4651" t="s">
        <v>187</v>
      </c>
    </row>
    <row r="4652" spans="1:12" x14ac:dyDescent="0.35">
      <c r="A4652" t="s">
        <v>161</v>
      </c>
      <c r="B4652" t="s">
        <v>162</v>
      </c>
      <c r="C4652" t="s">
        <v>95</v>
      </c>
      <c r="D4652">
        <v>714</v>
      </c>
      <c r="E4652" t="s">
        <v>32</v>
      </c>
      <c r="F4652" s="26">
        <v>8402.121000000001</v>
      </c>
      <c r="G4652" t="str">
        <f>VLOOKUP(мпф1[[#This Row],[артикул]],[1]!Таблица213[[code]:[упаковка]],4,FALSE)</f>
        <v>ОХЛ</v>
      </c>
      <c r="H4652" t="str">
        <f>VLOOKUP(мпф1[[#This Row],[артикул]],[1]!Таблица213[[code]:[упаковка]],5,FALSE)</f>
        <v>крыло</v>
      </c>
      <c r="I4652" s="7">
        <v>915.90910714285712</v>
      </c>
      <c r="J4652" s="15">
        <f>мпф1[[#This Row],[цена]]*мпф1[[#This Row],[объем]]</f>
        <v>7695579.1432162505</v>
      </c>
      <c r="K4652" s="15"/>
      <c r="L4652" t="s">
        <v>187</v>
      </c>
    </row>
    <row r="4653" spans="1:12" x14ac:dyDescent="0.35">
      <c r="A4653" t="s">
        <v>161</v>
      </c>
      <c r="B4653" t="s">
        <v>162</v>
      </c>
      <c r="C4653" t="s">
        <v>95</v>
      </c>
      <c r="D4653">
        <v>716</v>
      </c>
      <c r="E4653" t="s">
        <v>34</v>
      </c>
      <c r="F4653" s="26">
        <v>600.29999999999995</v>
      </c>
      <c r="G4653" t="str">
        <f>VLOOKUP(мпф1[[#This Row],[артикул]],[1]!Таблица213[[code]:[упаковка]],4,FALSE)</f>
        <v>ОХЛ</v>
      </c>
      <c r="H4653" t="str">
        <f>VLOOKUP(мпф1[[#This Row],[артикул]],[1]!Таблица213[[code]:[упаковка]],5,FALSE)</f>
        <v>четвертина</v>
      </c>
      <c r="I4653" s="7">
        <v>835.5847500000001</v>
      </c>
      <c r="J4653" s="15">
        <f>мпф1[[#This Row],[цена]]*мпф1[[#This Row],[объем]]</f>
        <v>501601.525425</v>
      </c>
      <c r="K4653" s="15"/>
      <c r="L4653" t="s">
        <v>187</v>
      </c>
    </row>
    <row r="4654" spans="1:12" x14ac:dyDescent="0.35">
      <c r="A4654" t="s">
        <v>161</v>
      </c>
      <c r="B4654" t="s">
        <v>162</v>
      </c>
      <c r="C4654" t="s">
        <v>95</v>
      </c>
      <c r="D4654">
        <v>718</v>
      </c>
      <c r="E4654" t="s">
        <v>36</v>
      </c>
      <c r="F4654" s="26">
        <v>21001.62</v>
      </c>
      <c r="G4654" t="str">
        <f>VLOOKUP(мпф1[[#This Row],[артикул]],[1]!Таблица213[[code]:[упаковка]],4,FALSE)</f>
        <v>ОХЛ</v>
      </c>
      <c r="H4654" t="str">
        <f>VLOOKUP(мпф1[[#This Row],[артикул]],[1]!Таблица213[[code]:[упаковка]],5,FALSE)</f>
        <v>филе</v>
      </c>
      <c r="I4654" s="7">
        <v>1157.1774107142855</v>
      </c>
      <c r="J4654" s="15">
        <f>мпф1[[#This Row],[цена]]*мпф1[[#This Row],[объем]]</f>
        <v>24302600.252405353</v>
      </c>
      <c r="K4654" s="15"/>
      <c r="L4654" t="s">
        <v>187</v>
      </c>
    </row>
    <row r="4655" spans="1:12" x14ac:dyDescent="0.35">
      <c r="A4655" t="s">
        <v>161</v>
      </c>
      <c r="B4655" t="s">
        <v>162</v>
      </c>
      <c r="C4655" t="s">
        <v>95</v>
      </c>
      <c r="D4655">
        <v>727</v>
      </c>
      <c r="E4655" t="s">
        <v>38</v>
      </c>
      <c r="F4655" s="26">
        <v>502.52399999999994</v>
      </c>
      <c r="G4655" t="str">
        <f>VLOOKUP(мпф1[[#This Row],[артикул]],[1]!Таблица213[[code]:[упаковка]],4,FALSE)</f>
        <v>ОХЛ</v>
      </c>
      <c r="H4655" t="str">
        <f>VLOOKUP(мпф1[[#This Row],[артикул]],[1]!Таблица213[[code]:[упаковка]],5,FALSE)</f>
        <v>грудка</v>
      </c>
      <c r="I4655" s="7">
        <v>899.79420535714269</v>
      </c>
      <c r="J4655" s="15">
        <f>мпф1[[#This Row],[цена]]*мпф1[[#This Row],[объем]]</f>
        <v>452168.18325289275</v>
      </c>
      <c r="K4655" s="15"/>
      <c r="L4655" t="s">
        <v>187</v>
      </c>
    </row>
    <row r="4656" spans="1:12" x14ac:dyDescent="0.35">
      <c r="A4656" t="s">
        <v>161</v>
      </c>
      <c r="B4656" t="s">
        <v>162</v>
      </c>
      <c r="C4656" t="s">
        <v>95</v>
      </c>
      <c r="D4656">
        <v>730</v>
      </c>
      <c r="E4656" t="s">
        <v>45</v>
      </c>
      <c r="F4656" s="26">
        <v>116.20000000000002</v>
      </c>
      <c r="G4656" t="str">
        <f>VLOOKUP(мпф1[[#This Row],[артикул]],[1]!Таблица213[[code]:[упаковка]],4,FALSE)</f>
        <v>ОХЛ</v>
      </c>
      <c r="H4656" t="str">
        <f>VLOOKUP(мпф1[[#This Row],[артикул]],[1]!Таблица213[[code]:[упаковка]],5,FALSE)</f>
        <v>желудки</v>
      </c>
      <c r="I4656" s="7">
        <v>570.84991071428567</v>
      </c>
      <c r="J4656" s="15">
        <f>мпф1[[#This Row],[цена]]*мпф1[[#This Row],[объем]]</f>
        <v>66332.759625000006</v>
      </c>
      <c r="K4656" s="15"/>
      <c r="L4656" t="s">
        <v>187</v>
      </c>
    </row>
    <row r="4657" spans="1:12" x14ac:dyDescent="0.35">
      <c r="A4657" t="s">
        <v>161</v>
      </c>
      <c r="B4657" t="s">
        <v>162</v>
      </c>
      <c r="C4657" t="s">
        <v>95</v>
      </c>
      <c r="D4657">
        <v>732</v>
      </c>
      <c r="E4657" t="s">
        <v>47</v>
      </c>
      <c r="F4657" s="26">
        <v>249.6</v>
      </c>
      <c r="G4657" t="str">
        <f>VLOOKUP(мпф1[[#This Row],[артикул]],[1]!Таблица213[[code]:[упаковка]],4,FALSE)</f>
        <v>ОХЛ</v>
      </c>
      <c r="H4657" t="str">
        <f>VLOOKUP(мпф1[[#This Row],[артикул]],[1]!Таблица213[[code]:[упаковка]],5,FALSE)</f>
        <v>печень</v>
      </c>
      <c r="I4657" s="7">
        <v>538.07383928571426</v>
      </c>
      <c r="J4657" s="15">
        <f>мпф1[[#This Row],[цена]]*мпф1[[#This Row],[объем]]</f>
        <v>134303.23028571426</v>
      </c>
      <c r="K4657" s="15"/>
      <c r="L4657" t="s">
        <v>187</v>
      </c>
    </row>
    <row r="4658" spans="1:12" x14ac:dyDescent="0.35">
      <c r="A4658" t="s">
        <v>161</v>
      </c>
      <c r="B4658" t="s">
        <v>162</v>
      </c>
      <c r="C4658" t="s">
        <v>95</v>
      </c>
      <c r="D4658">
        <v>734</v>
      </c>
      <c r="E4658" t="s">
        <v>49</v>
      </c>
      <c r="F4658" s="26">
        <v>300.55099999999999</v>
      </c>
      <c r="G4658" t="str">
        <f>VLOOKUP(мпф1[[#This Row],[артикул]],[1]!Таблица213[[code]:[упаковка]],4,FALSE)</f>
        <v>ОХЛ</v>
      </c>
      <c r="H4658" t="str">
        <f>VLOOKUP(мпф1[[#This Row],[артикул]],[1]!Таблица213[[code]:[упаковка]],5,FALSE)</f>
        <v>сердце</v>
      </c>
      <c r="I4658" s="7">
        <v>915.90910714285712</v>
      </c>
      <c r="J4658" s="15">
        <f>мпф1[[#This Row],[цена]]*мпф1[[#This Row],[объем]]</f>
        <v>275277.39806089283</v>
      </c>
      <c r="K4658" s="15"/>
      <c r="L4658" t="s">
        <v>187</v>
      </c>
    </row>
    <row r="4659" spans="1:12" x14ac:dyDescent="0.35">
      <c r="A4659" t="s">
        <v>161</v>
      </c>
      <c r="B4659" t="s">
        <v>162</v>
      </c>
      <c r="C4659" t="s">
        <v>95</v>
      </c>
      <c r="D4659">
        <v>958</v>
      </c>
      <c r="E4659" t="s">
        <v>58</v>
      </c>
      <c r="F4659" s="26">
        <v>997.04347826086951</v>
      </c>
      <c r="G4659" t="str">
        <f>VLOOKUP(мпф1[[#This Row],[артикул]],[1]!Таблица213[[code]:[упаковка]],4,FALSE)</f>
        <v>ОХЛ</v>
      </c>
      <c r="H4659" t="str">
        <f>VLOOKUP(мпф1[[#This Row],[артикул]],[1]!Таблица213[[code]:[упаковка]],5,FALSE)</f>
        <v>табак</v>
      </c>
      <c r="I4659" s="7">
        <v>799.37196428571428</v>
      </c>
      <c r="J4659" s="15">
        <f>мпф1[[#This Row],[цена]]*мпф1[[#This Row],[объем]]</f>
        <v>797008.6036956521</v>
      </c>
      <c r="K4659" s="15"/>
      <c r="L4659" t="s">
        <v>187</v>
      </c>
    </row>
    <row r="4660" spans="1:12" x14ac:dyDescent="0.35">
      <c r="A4660" t="s">
        <v>161</v>
      </c>
      <c r="B4660" t="s">
        <v>202</v>
      </c>
      <c r="C4660" t="s">
        <v>95</v>
      </c>
      <c r="D4660">
        <v>701</v>
      </c>
      <c r="E4660" t="s">
        <v>26</v>
      </c>
      <c r="F4660" s="26">
        <v>999</v>
      </c>
      <c r="G4660" t="str">
        <f>VLOOKUP(мпф1[[#This Row],[артикул]],[1]!Таблица213[[code]:[упаковка]],4,FALSE)</f>
        <v>ОХЛ</v>
      </c>
      <c r="H4660" t="str">
        <f>VLOOKUP(мпф1[[#This Row],[артикул]],[1]!Таблица213[[code]:[упаковка]],5,FALSE)</f>
        <v>тушка</v>
      </c>
      <c r="I4660" s="7">
        <v>827.59580357142841</v>
      </c>
      <c r="J4660" s="15">
        <f>мпф1[[#This Row],[цена]]*мпф1[[#This Row],[объем]]</f>
        <v>826768.20776785701</v>
      </c>
      <c r="K4660" s="15"/>
      <c r="L4660" t="s">
        <v>187</v>
      </c>
    </row>
    <row r="4661" spans="1:12" x14ac:dyDescent="0.35">
      <c r="A4661" t="s">
        <v>161</v>
      </c>
      <c r="B4661" t="s">
        <v>202</v>
      </c>
      <c r="C4661" t="s">
        <v>95</v>
      </c>
      <c r="D4661">
        <v>702</v>
      </c>
      <c r="E4661" t="s">
        <v>72</v>
      </c>
      <c r="F4661" s="26">
        <v>497.20000000000005</v>
      </c>
      <c r="G4661" t="str">
        <f>VLOOKUP(мпф1[[#This Row],[артикул]],[1]!Таблица213[[code]:[упаковка]],4,FALSE)</f>
        <v>ОХЛ</v>
      </c>
      <c r="H4661" t="str">
        <f>VLOOKUP(мпф1[[#This Row],[артикул]],[1]!Таблица213[[code]:[упаковка]],5,FALSE)</f>
        <v>тушка</v>
      </c>
      <c r="I4661" s="7">
        <v>811.20776785714281</v>
      </c>
      <c r="J4661" s="15">
        <f>мпф1[[#This Row],[цена]]*мпф1[[#This Row],[объем]]</f>
        <v>403332.50217857142</v>
      </c>
      <c r="K4661" s="15"/>
      <c r="L4661" t="s">
        <v>187</v>
      </c>
    </row>
    <row r="4662" spans="1:12" x14ac:dyDescent="0.35">
      <c r="A4662" t="s">
        <v>161</v>
      </c>
      <c r="B4662" t="s">
        <v>202</v>
      </c>
      <c r="C4662" t="s">
        <v>95</v>
      </c>
      <c r="D4662">
        <v>710</v>
      </c>
      <c r="E4662" t="s">
        <v>28</v>
      </c>
      <c r="F4662" s="26">
        <v>1498.095</v>
      </c>
      <c r="G4662" t="str">
        <f>VLOOKUP(мпф1[[#This Row],[артикул]],[1]!Таблица213[[code]:[упаковка]],4,FALSE)</f>
        <v>ОХЛ</v>
      </c>
      <c r="H4662" t="str">
        <f>VLOOKUP(мпф1[[#This Row],[артикул]],[1]!Таблица213[[code]:[упаковка]],5,FALSE)</f>
        <v>бедро</v>
      </c>
      <c r="I4662" s="7">
        <v>884.0434821428571</v>
      </c>
      <c r="J4662" s="15">
        <f>мпф1[[#This Row],[цена]]*мпф1[[#This Row],[объем]]</f>
        <v>1324381.1203808035</v>
      </c>
      <c r="K4662" s="15"/>
      <c r="L4662" t="s">
        <v>187</v>
      </c>
    </row>
    <row r="4663" spans="1:12" x14ac:dyDescent="0.35">
      <c r="A4663" t="s">
        <v>161</v>
      </c>
      <c r="B4663" t="s">
        <v>202</v>
      </c>
      <c r="C4663" t="s">
        <v>95</v>
      </c>
      <c r="D4663">
        <v>711</v>
      </c>
      <c r="E4663" t="s">
        <v>73</v>
      </c>
      <c r="F4663" s="26">
        <v>497.04</v>
      </c>
      <c r="G4663" t="str">
        <f>VLOOKUP(мпф1[[#This Row],[артикул]],[1]!Таблица213[[code]:[упаковка]],4,FALSE)</f>
        <v>ОХЛ</v>
      </c>
      <c r="H4663" t="str">
        <f>VLOOKUP(мпф1[[#This Row],[артикул]],[1]!Таблица213[[code]:[упаковка]],5,FALSE)</f>
        <v>бедро</v>
      </c>
      <c r="I4663" s="7">
        <v>867.65544642857139</v>
      </c>
      <c r="J4663" s="15">
        <f>мпф1[[#This Row],[цена]]*мпф1[[#This Row],[объем]]</f>
        <v>431259.46309285716</v>
      </c>
      <c r="K4663" s="15"/>
      <c r="L4663" t="s">
        <v>187</v>
      </c>
    </row>
    <row r="4664" spans="1:12" x14ac:dyDescent="0.35">
      <c r="A4664" t="s">
        <v>161</v>
      </c>
      <c r="B4664" t="s">
        <v>202</v>
      </c>
      <c r="C4664" t="s">
        <v>95</v>
      </c>
      <c r="D4664">
        <v>712</v>
      </c>
      <c r="E4664" t="s">
        <v>30</v>
      </c>
      <c r="F4664" s="26">
        <v>1251.625</v>
      </c>
      <c r="G4664" t="str">
        <f>VLOOKUP(мпф1[[#This Row],[артикул]],[1]!Таблица213[[code]:[упаковка]],4,FALSE)</f>
        <v>ОХЛ</v>
      </c>
      <c r="H4664" t="str">
        <f>VLOOKUP(мпф1[[#This Row],[артикул]],[1]!Таблица213[[code]:[упаковка]],5,FALSE)</f>
        <v>голень</v>
      </c>
      <c r="I4664" s="7">
        <v>915.90910714285712</v>
      </c>
      <c r="J4664" s="15">
        <f>мпф1[[#This Row],[цена]]*мпф1[[#This Row],[объем]]</f>
        <v>1146374.7362276786</v>
      </c>
      <c r="K4664" s="15"/>
      <c r="L4664" t="s">
        <v>187</v>
      </c>
    </row>
    <row r="4665" spans="1:12" x14ac:dyDescent="0.35">
      <c r="A4665" t="s">
        <v>161</v>
      </c>
      <c r="B4665" t="s">
        <v>202</v>
      </c>
      <c r="C4665" t="s">
        <v>95</v>
      </c>
      <c r="D4665">
        <v>713</v>
      </c>
      <c r="E4665" t="s">
        <v>74</v>
      </c>
      <c r="F4665" s="26">
        <v>350.46000000000004</v>
      </c>
      <c r="G4665" t="str">
        <f>VLOOKUP(мпф1[[#This Row],[артикул]],[1]!Таблица213[[code]:[упаковка]],4,FALSE)</f>
        <v>ОХЛ</v>
      </c>
      <c r="H4665" t="str">
        <f>VLOOKUP(мпф1[[#This Row],[артикул]],[1]!Таблица213[[code]:[упаковка]],5,FALSE)</f>
        <v>голень</v>
      </c>
      <c r="I4665" s="7">
        <v>899.88524999999993</v>
      </c>
      <c r="J4665" s="15">
        <f>мпф1[[#This Row],[цена]]*мпф1[[#This Row],[объем]]</f>
        <v>315373.78471500002</v>
      </c>
      <c r="K4665" s="15"/>
      <c r="L4665" t="s">
        <v>187</v>
      </c>
    </row>
    <row r="4666" spans="1:12" x14ac:dyDescent="0.35">
      <c r="A4666" t="s">
        <v>161</v>
      </c>
      <c r="B4666" t="s">
        <v>202</v>
      </c>
      <c r="C4666" t="s">
        <v>95</v>
      </c>
      <c r="D4666">
        <v>714</v>
      </c>
      <c r="E4666" t="s">
        <v>32</v>
      </c>
      <c r="F4666" s="26">
        <v>1251.598</v>
      </c>
      <c r="G4666" t="str">
        <f>VLOOKUP(мпф1[[#This Row],[артикул]],[1]!Таблица213[[code]:[упаковка]],4,FALSE)</f>
        <v>ОХЛ</v>
      </c>
      <c r="H4666" t="str">
        <f>VLOOKUP(мпф1[[#This Row],[артикул]],[1]!Таблица213[[code]:[упаковка]],5,FALSE)</f>
        <v>крыло</v>
      </c>
      <c r="I4666" s="7">
        <v>915.90910714285712</v>
      </c>
      <c r="J4666" s="15">
        <f>мпф1[[#This Row],[цена]]*мпф1[[#This Row],[объем]]</f>
        <v>1146350.0066817857</v>
      </c>
      <c r="K4666" s="15"/>
      <c r="L4666" t="s">
        <v>187</v>
      </c>
    </row>
    <row r="4667" spans="1:12" x14ac:dyDescent="0.35">
      <c r="A4667" t="s">
        <v>161</v>
      </c>
      <c r="B4667" t="s">
        <v>202</v>
      </c>
      <c r="C4667" t="s">
        <v>95</v>
      </c>
      <c r="D4667">
        <v>715</v>
      </c>
      <c r="E4667" t="s">
        <v>75</v>
      </c>
      <c r="F4667" s="26">
        <v>343.72</v>
      </c>
      <c r="G4667" t="str">
        <f>VLOOKUP(мпф1[[#This Row],[артикул]],[1]!Таблица213[[code]:[упаковка]],4,FALSE)</f>
        <v>ОХЛ</v>
      </c>
      <c r="H4667" t="str">
        <f>VLOOKUP(мпф1[[#This Row],[артикул]],[1]!Таблица213[[code]:[упаковка]],5,FALSE)</f>
        <v>крыло</v>
      </c>
      <c r="I4667" s="7">
        <v>899.88524999999993</v>
      </c>
      <c r="J4667" s="15">
        <f>мпф1[[#This Row],[цена]]*мпф1[[#This Row],[объем]]</f>
        <v>309308.55813000002</v>
      </c>
      <c r="K4667" s="15"/>
      <c r="L4667" t="s">
        <v>187</v>
      </c>
    </row>
    <row r="4668" spans="1:12" x14ac:dyDescent="0.35">
      <c r="A4668" t="s">
        <v>161</v>
      </c>
      <c r="B4668" t="s">
        <v>202</v>
      </c>
      <c r="C4668" t="s">
        <v>95</v>
      </c>
      <c r="D4668">
        <v>718</v>
      </c>
      <c r="E4668" t="s">
        <v>36</v>
      </c>
      <c r="F4668" s="26">
        <v>1503.98</v>
      </c>
      <c r="G4668" t="str">
        <f>VLOOKUP(мпф1[[#This Row],[артикул]],[1]!Таблица213[[code]:[упаковка]],4,FALSE)</f>
        <v>ОХЛ</v>
      </c>
      <c r="H4668" t="str">
        <f>VLOOKUP(мпф1[[#This Row],[артикул]],[1]!Таблица213[[code]:[упаковка]],5,FALSE)</f>
        <v>филе</v>
      </c>
      <c r="I4668" s="7">
        <v>1157.1774107142855</v>
      </c>
      <c r="J4668" s="15">
        <f>мпф1[[#This Row],[цена]]*мпф1[[#This Row],[объем]]</f>
        <v>1740371.6821660711</v>
      </c>
      <c r="K4668" s="15"/>
      <c r="L4668" t="s">
        <v>187</v>
      </c>
    </row>
    <row r="4669" spans="1:12" x14ac:dyDescent="0.35">
      <c r="A4669" t="s">
        <v>161</v>
      </c>
      <c r="B4669" t="s">
        <v>202</v>
      </c>
      <c r="C4669" t="s">
        <v>95</v>
      </c>
      <c r="D4669">
        <v>719</v>
      </c>
      <c r="E4669" t="s">
        <v>77</v>
      </c>
      <c r="F4669" s="26">
        <v>756</v>
      </c>
      <c r="G4669" t="str">
        <f>VLOOKUP(мпф1[[#This Row],[артикул]],[1]!Таблица213[[code]:[упаковка]],4,FALSE)</f>
        <v>ОХЛ</v>
      </c>
      <c r="H4669" t="str">
        <f>VLOOKUP(мпф1[[#This Row],[артикул]],[1]!Таблица213[[code]:[упаковка]],5,FALSE)</f>
        <v>филе</v>
      </c>
      <c r="I4669" s="7">
        <v>1140.7893750000001</v>
      </c>
      <c r="J4669" s="15">
        <f>мпф1[[#This Row],[цена]]*мпф1[[#This Row],[объем]]</f>
        <v>862436.76750000007</v>
      </c>
      <c r="K4669" s="15"/>
      <c r="L4669" t="s">
        <v>187</v>
      </c>
    </row>
    <row r="4670" spans="1:12" x14ac:dyDescent="0.35">
      <c r="A4670" t="s">
        <v>161</v>
      </c>
      <c r="B4670" t="s">
        <v>202</v>
      </c>
      <c r="C4670" t="s">
        <v>95</v>
      </c>
      <c r="D4670">
        <v>721</v>
      </c>
      <c r="E4670" t="s">
        <v>183</v>
      </c>
      <c r="F4670" s="26">
        <v>72.599999999999994</v>
      </c>
      <c r="G4670" t="str">
        <f>VLOOKUP(мпф1[[#This Row],[артикул]],[1]!Таблица213[[code]:[упаковка]],4,FALSE)</f>
        <v>ОХЛ</v>
      </c>
      <c r="H4670" t="str">
        <f>VLOOKUP(мпф1[[#This Row],[артикул]],[1]!Таблица213[[code]:[упаковка]],5,FALSE)</f>
        <v>половинка</v>
      </c>
      <c r="I4670" s="7">
        <v>819.40178571428567</v>
      </c>
      <c r="J4670" s="15">
        <f>мпф1[[#This Row],[цена]]*мпф1[[#This Row],[объем]]</f>
        <v>59488.569642857132</v>
      </c>
      <c r="K4670" s="15"/>
      <c r="L4670" t="s">
        <v>187</v>
      </c>
    </row>
    <row r="4671" spans="1:12" x14ac:dyDescent="0.35">
      <c r="A4671" t="s">
        <v>161</v>
      </c>
      <c r="B4671" t="s">
        <v>202</v>
      </c>
      <c r="C4671" t="s">
        <v>95</v>
      </c>
      <c r="D4671">
        <v>725</v>
      </c>
      <c r="E4671" t="s">
        <v>78</v>
      </c>
      <c r="F4671" s="26">
        <v>81.293999999999997</v>
      </c>
      <c r="G4671" t="str">
        <f>VLOOKUP(мпф1[[#This Row],[артикул]],[1]!Таблица213[[code]:[упаковка]],4,FALSE)</f>
        <v>ОХЛ</v>
      </c>
      <c r="H4671" t="str">
        <f>VLOOKUP(мпф1[[#This Row],[артикул]],[1]!Таблица213[[code]:[упаковка]],5,FALSE)</f>
        <v>грудка</v>
      </c>
      <c r="I4671" s="7">
        <v>884.0434821428571</v>
      </c>
      <c r="J4671" s="15">
        <f>мпф1[[#This Row],[цена]]*мпф1[[#This Row],[объем]]</f>
        <v>71867.430837321415</v>
      </c>
      <c r="K4671" s="15"/>
      <c r="L4671" t="s">
        <v>187</v>
      </c>
    </row>
    <row r="4672" spans="1:12" x14ac:dyDescent="0.35">
      <c r="A4672" t="s">
        <v>161</v>
      </c>
      <c r="B4672" t="s">
        <v>202</v>
      </c>
      <c r="C4672" t="s">
        <v>95</v>
      </c>
      <c r="D4672">
        <v>727</v>
      </c>
      <c r="E4672" t="s">
        <v>38</v>
      </c>
      <c r="F4672" s="26">
        <v>74.447999999999993</v>
      </c>
      <c r="G4672" t="str">
        <f>VLOOKUP(мпф1[[#This Row],[артикул]],[1]!Таблица213[[code]:[упаковка]],4,FALSE)</f>
        <v>ОХЛ</v>
      </c>
      <c r="H4672" t="str">
        <f>VLOOKUP(мпф1[[#This Row],[артикул]],[1]!Таблица213[[code]:[упаковка]],5,FALSE)</f>
        <v>грудка</v>
      </c>
      <c r="I4672" s="7">
        <v>899.79420535714269</v>
      </c>
      <c r="J4672" s="15">
        <f>мпф1[[#This Row],[цена]]*мпф1[[#This Row],[объем]]</f>
        <v>66987.879000428555</v>
      </c>
      <c r="K4672" s="15"/>
      <c r="L4672" t="s">
        <v>187</v>
      </c>
    </row>
    <row r="4673" spans="1:12" x14ac:dyDescent="0.35">
      <c r="A4673" t="s">
        <v>161</v>
      </c>
      <c r="B4673" t="s">
        <v>202</v>
      </c>
      <c r="C4673" t="s">
        <v>95</v>
      </c>
      <c r="D4673">
        <v>730</v>
      </c>
      <c r="E4673" t="s">
        <v>45</v>
      </c>
      <c r="F4673" s="26">
        <v>24.900000000000002</v>
      </c>
      <c r="G4673" t="str">
        <f>VLOOKUP(мпф1[[#This Row],[артикул]],[1]!Таблица213[[code]:[упаковка]],4,FALSE)</f>
        <v>ОХЛ</v>
      </c>
      <c r="H4673" t="str">
        <f>VLOOKUP(мпф1[[#This Row],[артикул]],[1]!Таблица213[[code]:[упаковка]],5,FALSE)</f>
        <v>желудки</v>
      </c>
      <c r="I4673" s="7">
        <v>570.84991071428567</v>
      </c>
      <c r="J4673" s="15">
        <f>мпф1[[#This Row],[цена]]*мпф1[[#This Row],[объем]]</f>
        <v>14214.162776785714</v>
      </c>
      <c r="K4673" s="15"/>
      <c r="L4673" t="s">
        <v>187</v>
      </c>
    </row>
    <row r="4674" spans="1:12" x14ac:dyDescent="0.35">
      <c r="A4674" t="s">
        <v>161</v>
      </c>
      <c r="B4674" t="s">
        <v>202</v>
      </c>
      <c r="C4674" t="s">
        <v>95</v>
      </c>
      <c r="D4674">
        <v>731</v>
      </c>
      <c r="E4674" t="s">
        <v>81</v>
      </c>
      <c r="F4674" s="26">
        <v>98.125895163332487</v>
      </c>
      <c r="G4674" t="str">
        <f>VLOOKUP(мпф1[[#This Row],[артикул]],[1]!Таблица213[[code]:[упаковка]],4,FALSE)</f>
        <v>ОХЛ</v>
      </c>
      <c r="H4674" t="str">
        <f>VLOOKUP(мпф1[[#This Row],[артикул]],[1]!Таблица213[[code]:[упаковка]],5,FALSE)</f>
        <v>желудки</v>
      </c>
      <c r="I4674" s="7">
        <v>554.21605446428566</v>
      </c>
      <c r="J4674" s="15">
        <f>мпф1[[#This Row],[цена]]*мпф1[[#This Row],[объем]]</f>
        <v>54382.946458198261</v>
      </c>
      <c r="K4674" s="15"/>
      <c r="L4674" t="s">
        <v>187</v>
      </c>
    </row>
    <row r="4675" spans="1:12" x14ac:dyDescent="0.35">
      <c r="A4675" t="s">
        <v>161</v>
      </c>
      <c r="B4675" t="s">
        <v>202</v>
      </c>
      <c r="C4675" t="s">
        <v>95</v>
      </c>
      <c r="D4675">
        <v>732</v>
      </c>
      <c r="E4675" t="s">
        <v>47</v>
      </c>
      <c r="F4675" s="26">
        <v>46.8</v>
      </c>
      <c r="G4675" t="str">
        <f>VLOOKUP(мпф1[[#This Row],[артикул]],[1]!Таблица213[[code]:[упаковка]],4,FALSE)</f>
        <v>ОХЛ</v>
      </c>
      <c r="H4675" t="str">
        <f>VLOOKUP(мпф1[[#This Row],[артикул]],[1]!Таблица213[[code]:[упаковка]],5,FALSE)</f>
        <v>печень</v>
      </c>
      <c r="I4675" s="7">
        <v>538.07383928571426</v>
      </c>
      <c r="J4675" s="15">
        <f>мпф1[[#This Row],[цена]]*мпф1[[#This Row],[объем]]</f>
        <v>25181.855678571425</v>
      </c>
      <c r="K4675" s="15"/>
      <c r="L4675" t="s">
        <v>187</v>
      </c>
    </row>
    <row r="4676" spans="1:12" x14ac:dyDescent="0.35">
      <c r="A4676" t="s">
        <v>161</v>
      </c>
      <c r="B4676" t="s">
        <v>202</v>
      </c>
      <c r="C4676" t="s">
        <v>95</v>
      </c>
      <c r="D4676">
        <v>733</v>
      </c>
      <c r="E4676" t="s">
        <v>82</v>
      </c>
      <c r="F4676" s="26">
        <v>252</v>
      </c>
      <c r="G4676" t="str">
        <f>VLOOKUP(мпф1[[#This Row],[артикул]],[1]!Таблица213[[code]:[упаковка]],4,FALSE)</f>
        <v>ОХЛ</v>
      </c>
      <c r="H4676" t="str">
        <f>VLOOKUP(мпф1[[#This Row],[артикул]],[1]!Таблица213[[code]:[упаковка]],5,FALSE)</f>
        <v>печень</v>
      </c>
      <c r="I4676" s="7">
        <v>522.04998214285706</v>
      </c>
      <c r="J4676" s="15">
        <f>мпф1[[#This Row],[цена]]*мпф1[[#This Row],[объем]]</f>
        <v>131556.59549999997</v>
      </c>
      <c r="K4676" s="15"/>
      <c r="L4676" t="s">
        <v>187</v>
      </c>
    </row>
    <row r="4677" spans="1:12" x14ac:dyDescent="0.35">
      <c r="A4677" t="s">
        <v>161</v>
      </c>
      <c r="B4677" t="s">
        <v>202</v>
      </c>
      <c r="C4677" t="s">
        <v>95</v>
      </c>
      <c r="D4677">
        <v>734</v>
      </c>
      <c r="E4677" t="s">
        <v>49</v>
      </c>
      <c r="F4677" s="26">
        <v>24.369</v>
      </c>
      <c r="G4677" t="str">
        <f>VLOOKUP(мпф1[[#This Row],[артикул]],[1]!Таблица213[[code]:[упаковка]],4,FALSE)</f>
        <v>ОХЛ</v>
      </c>
      <c r="H4677" t="str">
        <f>VLOOKUP(мпф1[[#This Row],[артикул]],[1]!Таблица213[[code]:[упаковка]],5,FALSE)</f>
        <v>сердце</v>
      </c>
      <c r="I4677" s="7">
        <v>915.90910714285712</v>
      </c>
      <c r="J4677" s="15">
        <f>мпф1[[#This Row],[цена]]*мпф1[[#This Row],[объем]]</f>
        <v>22319.789031964287</v>
      </c>
      <c r="K4677" s="15"/>
      <c r="L4677" t="s">
        <v>187</v>
      </c>
    </row>
    <row r="4678" spans="1:12" x14ac:dyDescent="0.35">
      <c r="A4678" t="s">
        <v>161</v>
      </c>
      <c r="B4678" t="s">
        <v>202</v>
      </c>
      <c r="C4678" t="s">
        <v>95</v>
      </c>
      <c r="D4678">
        <v>735</v>
      </c>
      <c r="E4678" t="s">
        <v>83</v>
      </c>
      <c r="F4678" s="26">
        <v>99.2</v>
      </c>
      <c r="G4678" t="str">
        <f>VLOOKUP(мпф1[[#This Row],[артикул]],[1]!Таблица213[[code]:[упаковка]],4,FALSE)</f>
        <v>ОХЛ</v>
      </c>
      <c r="H4678" t="str">
        <f>VLOOKUP(мпф1[[#This Row],[артикул]],[1]!Таблица213[[code]:[упаковка]],5,FALSE)</f>
        <v>сердце</v>
      </c>
      <c r="I4678" s="7">
        <v>899.88524999999993</v>
      </c>
      <c r="J4678" s="15">
        <f>мпф1[[#This Row],[цена]]*мпф1[[#This Row],[объем]]</f>
        <v>89268.616799999989</v>
      </c>
      <c r="K4678" s="15"/>
      <c r="L4678" t="s">
        <v>187</v>
      </c>
    </row>
    <row r="4679" spans="1:12" x14ac:dyDescent="0.35">
      <c r="A4679" t="s">
        <v>161</v>
      </c>
      <c r="B4679" t="s">
        <v>202</v>
      </c>
      <c r="C4679" t="s">
        <v>95</v>
      </c>
      <c r="D4679">
        <v>952</v>
      </c>
      <c r="E4679" t="s">
        <v>86</v>
      </c>
      <c r="F4679" s="26">
        <v>49.452054794520542</v>
      </c>
      <c r="G4679" t="str">
        <f>VLOOKUP(мпф1[[#This Row],[артикул]],[1]!Таблица213[[code]:[упаковка]],4,FALSE)</f>
        <v>ОХЛ</v>
      </c>
      <c r="H4679" t="str">
        <f>VLOOKUP(мпф1[[#This Row],[артикул]],[1]!Таблица213[[code]:[упаковка]],5,FALSE)</f>
        <v>голень</v>
      </c>
      <c r="I4679" s="7">
        <v>930.02102678571418</v>
      </c>
      <c r="J4679" s="15">
        <f>мпф1[[#This Row],[цена]]*мпф1[[#This Row],[объем]]</f>
        <v>45991.450776663398</v>
      </c>
      <c r="K4679" s="15"/>
      <c r="L4679" t="s">
        <v>187</v>
      </c>
    </row>
    <row r="4680" spans="1:12" x14ac:dyDescent="0.35">
      <c r="A4680" t="s">
        <v>161</v>
      </c>
      <c r="B4680" t="s">
        <v>202</v>
      </c>
      <c r="C4680" t="s">
        <v>95</v>
      </c>
      <c r="D4680">
        <v>953</v>
      </c>
      <c r="E4680" t="s">
        <v>87</v>
      </c>
      <c r="F4680" s="26">
        <v>55.261044176706825</v>
      </c>
      <c r="G4680" t="str">
        <f>VLOOKUP(мпф1[[#This Row],[артикул]],[1]!Таблица213[[code]:[упаковка]],4,FALSE)</f>
        <v>ОХЛ</v>
      </c>
      <c r="H4680" t="str">
        <f>VLOOKUP(мпф1[[#This Row],[артикул]],[1]!Таблица213[[code]:[упаковка]],5,FALSE)</f>
        <v>бедро</v>
      </c>
      <c r="I4680" s="7">
        <v>953.23741071428572</v>
      </c>
      <c r="J4680" s="15">
        <f>мпф1[[#This Row],[цена]]*мпф1[[#This Row],[объем]]</f>
        <v>52676.894664371772</v>
      </c>
      <c r="K4680" s="15"/>
      <c r="L4680" t="s">
        <v>187</v>
      </c>
    </row>
    <row r="4681" spans="1:12" x14ac:dyDescent="0.35">
      <c r="A4681" t="s">
        <v>161</v>
      </c>
      <c r="B4681" t="s">
        <v>202</v>
      </c>
      <c r="C4681" t="s">
        <v>95</v>
      </c>
      <c r="D4681">
        <v>958</v>
      </c>
      <c r="E4681" t="s">
        <v>58</v>
      </c>
      <c r="F4681" s="26">
        <v>254.34782608695647</v>
      </c>
      <c r="G4681" t="str">
        <f>VLOOKUP(мпф1[[#This Row],[артикул]],[1]!Таблица213[[code]:[упаковка]],4,FALSE)</f>
        <v>ОХЛ</v>
      </c>
      <c r="H4681" t="str">
        <f>VLOOKUP(мпф1[[#This Row],[артикул]],[1]!Таблица213[[code]:[упаковка]],5,FALSE)</f>
        <v>табак</v>
      </c>
      <c r="I4681" s="7">
        <v>799.37196428571428</v>
      </c>
      <c r="J4681" s="15">
        <f>мпф1[[#This Row],[цена]]*мпф1[[#This Row],[объем]]</f>
        <v>203318.52135093164</v>
      </c>
      <c r="K4681" s="15"/>
      <c r="L4681" t="s">
        <v>187</v>
      </c>
    </row>
    <row r="4682" spans="1:12" x14ac:dyDescent="0.35">
      <c r="A4682" t="s">
        <v>161</v>
      </c>
      <c r="B4682" t="s">
        <v>202</v>
      </c>
      <c r="C4682" t="s">
        <v>95</v>
      </c>
      <c r="D4682">
        <v>960</v>
      </c>
      <c r="E4682" t="s">
        <v>189</v>
      </c>
      <c r="F4682" s="26">
        <v>50.666666666666664</v>
      </c>
      <c r="G4682" t="str">
        <f>VLOOKUP(мпф1[[#This Row],[артикул]],[1]!Таблица213[[code]:[упаковка]],4,FALSE)</f>
        <v>ОХЛ</v>
      </c>
      <c r="H4682" t="str">
        <f>VLOOKUP(мпф1[[#This Row],[артикул]],[1]!Таблица213[[code]:[упаковка]],5,FALSE)</f>
        <v>крыло</v>
      </c>
      <c r="I4682" s="7">
        <v>884.0434821428571</v>
      </c>
      <c r="J4682" s="15">
        <f>мпф1[[#This Row],[цена]]*мпф1[[#This Row],[объем]]</f>
        <v>44791.536428571424</v>
      </c>
      <c r="K4682" s="15"/>
      <c r="L4682" t="s">
        <v>187</v>
      </c>
    </row>
    <row r="4683" spans="1:12" x14ac:dyDescent="0.35">
      <c r="A4683" t="s">
        <v>161</v>
      </c>
      <c r="B4683" t="s">
        <v>202</v>
      </c>
      <c r="C4683" t="s">
        <v>95</v>
      </c>
      <c r="D4683">
        <v>961</v>
      </c>
      <c r="E4683" t="s">
        <v>89</v>
      </c>
      <c r="F4683" s="26">
        <v>48.533333333333339</v>
      </c>
      <c r="G4683" t="str">
        <f>VLOOKUP(мпф1[[#This Row],[артикул]],[1]!Таблица213[[code]:[упаковка]],4,FALSE)</f>
        <v>ОХЛ</v>
      </c>
      <c r="H4683" t="str">
        <f>VLOOKUP(мпф1[[#This Row],[артикул]],[1]!Таблица213[[code]:[упаковка]],5,FALSE)</f>
        <v>табак</v>
      </c>
      <c r="I4683" s="7">
        <v>777.06602678571426</v>
      </c>
      <c r="J4683" s="15">
        <f>мпф1[[#This Row],[цена]]*мпф1[[#This Row],[объем]]</f>
        <v>37713.604500000001</v>
      </c>
      <c r="K4683" s="15"/>
      <c r="L4683" t="s">
        <v>187</v>
      </c>
    </row>
    <row r="4684" spans="1:12" x14ac:dyDescent="0.35">
      <c r="A4684" t="s">
        <v>161</v>
      </c>
      <c r="B4684" t="s">
        <v>192</v>
      </c>
      <c r="C4684" t="s">
        <v>97</v>
      </c>
      <c r="D4684">
        <v>978</v>
      </c>
      <c r="E4684" t="s">
        <v>98</v>
      </c>
      <c r="F4684" s="26">
        <v>8497</v>
      </c>
      <c r="G4684" t="str">
        <f>VLOOKUP(мпф1[[#This Row],[артикул]],[1]!Таблица213[[code]:[упаковка]],4,FALSE)</f>
        <v>ОХЛ</v>
      </c>
      <c r="H4684" t="str">
        <f>VLOOKUP(мпф1[[#This Row],[артикул]],[1]!Таблица213[[code]:[упаковка]],5,FALSE)</f>
        <v>тушка</v>
      </c>
      <c r="I4684" s="7">
        <v>715.98214285714278</v>
      </c>
      <c r="J4684" s="15">
        <f>мпф1[[#This Row],[цена]]*мпф1[[#This Row],[объем]]</f>
        <v>6083700.2678571418</v>
      </c>
      <c r="K4684" s="15"/>
      <c r="L4684" t="s">
        <v>187</v>
      </c>
    </row>
    <row r="4685" spans="1:12" x14ac:dyDescent="0.35">
      <c r="A4685" t="s">
        <v>161</v>
      </c>
      <c r="B4685" t="s">
        <v>192</v>
      </c>
      <c r="C4685" t="s">
        <v>97</v>
      </c>
      <c r="D4685">
        <v>981</v>
      </c>
      <c r="E4685" t="s">
        <v>203</v>
      </c>
      <c r="F4685" s="26">
        <v>2499.241</v>
      </c>
      <c r="G4685" t="str">
        <f>VLOOKUP(мпф1[[#This Row],[артикул]],[1]!Таблица213[[code]:[упаковка]],4,FALSE)</f>
        <v>ОХЛ</v>
      </c>
      <c r="H4685" t="str">
        <f>VLOOKUP(мпф1[[#This Row],[артикул]],[1]!Таблица213[[code]:[упаковка]],5,FALSE)</f>
        <v>крыло</v>
      </c>
      <c r="I4685" s="7">
        <v>866.24999999999989</v>
      </c>
      <c r="J4685" s="15">
        <f>мпф1[[#This Row],[цена]]*мпф1[[#This Row],[объем]]</f>
        <v>2164967.5162499999</v>
      </c>
      <c r="K4685" s="15"/>
      <c r="L4685" t="s">
        <v>187</v>
      </c>
    </row>
    <row r="4686" spans="1:12" x14ac:dyDescent="0.35">
      <c r="A4686" t="s">
        <v>161</v>
      </c>
      <c r="B4686" t="s">
        <v>192</v>
      </c>
      <c r="C4686" t="s">
        <v>97</v>
      </c>
      <c r="D4686">
        <v>982</v>
      </c>
      <c r="E4686" t="s">
        <v>100</v>
      </c>
      <c r="F4686" s="26">
        <v>1750</v>
      </c>
      <c r="G4686" t="str">
        <f>VLOOKUP(мпф1[[#This Row],[артикул]],[1]!Таблица213[[code]:[упаковка]],4,FALSE)</f>
        <v>ОХЛ</v>
      </c>
      <c r="H4686" t="str">
        <f>VLOOKUP(мпф1[[#This Row],[артикул]],[1]!Таблица213[[code]:[упаковка]],5,FALSE)</f>
        <v>филе</v>
      </c>
      <c r="I4686" s="7">
        <v>1051.875</v>
      </c>
      <c r="J4686" s="15">
        <f>мпф1[[#This Row],[цена]]*мпф1[[#This Row],[объем]]</f>
        <v>1840781.25</v>
      </c>
      <c r="K4686" s="15"/>
      <c r="L4686" t="s">
        <v>187</v>
      </c>
    </row>
    <row r="4687" spans="1:12" x14ac:dyDescent="0.35">
      <c r="A4687" t="s">
        <v>161</v>
      </c>
      <c r="B4687" t="s">
        <v>192</v>
      </c>
      <c r="C4687" t="s">
        <v>97</v>
      </c>
      <c r="D4687">
        <v>984</v>
      </c>
      <c r="E4687" t="s">
        <v>101</v>
      </c>
      <c r="F4687" s="26">
        <v>2493.4</v>
      </c>
      <c r="G4687" t="str">
        <f>VLOOKUP(мпф1[[#This Row],[артикул]],[1]!Таблица213[[code]:[упаковка]],4,FALSE)</f>
        <v>ОХЛ</v>
      </c>
      <c r="H4687" t="str">
        <f>VLOOKUP(мпф1[[#This Row],[артикул]],[1]!Таблица213[[code]:[упаковка]],5,FALSE)</f>
        <v>четвертина</v>
      </c>
      <c r="I4687" s="7">
        <v>676.20535714285711</v>
      </c>
      <c r="J4687" s="15">
        <f>мпф1[[#This Row],[цена]]*мпф1[[#This Row],[объем]]</f>
        <v>1686050.4375</v>
      </c>
      <c r="K4687" s="15"/>
      <c r="L4687" t="s">
        <v>187</v>
      </c>
    </row>
    <row r="4688" spans="1:12" x14ac:dyDescent="0.35">
      <c r="A4688" t="s">
        <v>161</v>
      </c>
      <c r="B4688" t="s">
        <v>192</v>
      </c>
      <c r="C4688" t="s">
        <v>97</v>
      </c>
      <c r="D4688">
        <v>1615</v>
      </c>
      <c r="E4688" t="s">
        <v>204</v>
      </c>
      <c r="F4688" s="26">
        <v>756</v>
      </c>
      <c r="G4688" t="str">
        <f>VLOOKUP(мпф1[[#This Row],[артикул]],[1]!Таблица213[[code]:[упаковка]],4,FALSE)</f>
        <v>ОХЛ</v>
      </c>
      <c r="H4688" t="str">
        <f>VLOOKUP(мпф1[[#This Row],[артикул]],[1]!Таблица213[[code]:[упаковка]],5,FALSE)</f>
        <v>голень</v>
      </c>
      <c r="I4688" s="7">
        <v>866.24999999999989</v>
      </c>
      <c r="J4688" s="15">
        <f>мпф1[[#This Row],[цена]]*мпф1[[#This Row],[объем]]</f>
        <v>654884.99999999988</v>
      </c>
      <c r="K4688" s="15"/>
      <c r="L4688" t="s">
        <v>187</v>
      </c>
    </row>
    <row r="4689" spans="1:12" x14ac:dyDescent="0.35">
      <c r="A4689" t="s">
        <v>161</v>
      </c>
      <c r="B4689" t="s">
        <v>192</v>
      </c>
      <c r="C4689" t="s">
        <v>97</v>
      </c>
      <c r="D4689">
        <v>1632</v>
      </c>
      <c r="E4689" t="s">
        <v>219</v>
      </c>
      <c r="F4689" s="26">
        <v>3497.5743333333335</v>
      </c>
      <c r="G4689" t="str">
        <f>VLOOKUP(мпф1[[#This Row],[артикул]],[1]!Таблица213[[code]:[упаковка]],4,FALSE)</f>
        <v>ОХЛ</v>
      </c>
      <c r="H4689" t="str">
        <f>VLOOKUP(мпф1[[#This Row],[артикул]],[1]!Таблица213[[code]:[упаковка]],5,FALSE)</f>
        <v>табак</v>
      </c>
      <c r="I4689" s="7">
        <v>667.36607142857133</v>
      </c>
      <c r="J4689" s="15">
        <f>мпф1[[#This Row],[цена]]*мпф1[[#This Row],[объем]]</f>
        <v>2334162.442366071</v>
      </c>
      <c r="K4689" s="15"/>
      <c r="L4689" t="s">
        <v>187</v>
      </c>
    </row>
    <row r="4690" spans="1:12" x14ac:dyDescent="0.35">
      <c r="A4690" t="s">
        <v>161</v>
      </c>
      <c r="B4690" t="s">
        <v>190</v>
      </c>
      <c r="C4690" t="s">
        <v>97</v>
      </c>
      <c r="D4690">
        <v>978</v>
      </c>
      <c r="E4690" t="s">
        <v>98</v>
      </c>
      <c r="F4690" s="26">
        <v>38004.5</v>
      </c>
      <c r="G4690" t="str">
        <f>VLOOKUP(мпф1[[#This Row],[артикул]],[1]!Таблица213[[code]:[упаковка]],4,FALSE)</f>
        <v>ОХЛ</v>
      </c>
      <c r="H4690" t="str">
        <f>VLOOKUP(мпф1[[#This Row],[артикул]],[1]!Таблица213[[code]:[упаковка]],5,FALSE)</f>
        <v>тушка</v>
      </c>
      <c r="I4690" s="7">
        <v>715.98214285714278</v>
      </c>
      <c r="J4690" s="15">
        <f>мпф1[[#This Row],[цена]]*мпф1[[#This Row],[объем]]</f>
        <v>27210543.348214284</v>
      </c>
      <c r="K4690" s="15"/>
      <c r="L4690" t="s">
        <v>187</v>
      </c>
    </row>
    <row r="4691" spans="1:12" x14ac:dyDescent="0.35">
      <c r="A4691" t="s">
        <v>161</v>
      </c>
      <c r="B4691" t="s">
        <v>190</v>
      </c>
      <c r="C4691" t="s">
        <v>97</v>
      </c>
      <c r="D4691">
        <v>981</v>
      </c>
      <c r="E4691" t="s">
        <v>203</v>
      </c>
      <c r="F4691" s="26">
        <v>5500.8419999999996</v>
      </c>
      <c r="G4691" t="str">
        <f>VLOOKUP(мпф1[[#This Row],[артикул]],[1]!Таблица213[[code]:[упаковка]],4,FALSE)</f>
        <v>ОХЛ</v>
      </c>
      <c r="H4691" t="str">
        <f>VLOOKUP(мпф1[[#This Row],[артикул]],[1]!Таблица213[[code]:[упаковка]],5,FALSE)</f>
        <v>крыло</v>
      </c>
      <c r="I4691" s="7">
        <v>866.24999999999989</v>
      </c>
      <c r="J4691" s="15">
        <f>мпф1[[#This Row],[цена]]*мпф1[[#This Row],[объем]]</f>
        <v>4765104.3824999994</v>
      </c>
      <c r="K4691" s="15"/>
      <c r="L4691" t="s">
        <v>187</v>
      </c>
    </row>
    <row r="4692" spans="1:12" x14ac:dyDescent="0.35">
      <c r="A4692" t="s">
        <v>161</v>
      </c>
      <c r="B4692" t="s">
        <v>190</v>
      </c>
      <c r="C4692" t="s">
        <v>97</v>
      </c>
      <c r="D4692">
        <v>982</v>
      </c>
      <c r="E4692" t="s">
        <v>100</v>
      </c>
      <c r="F4692" s="26">
        <v>7500</v>
      </c>
      <c r="G4692" t="str">
        <f>VLOOKUP(мпф1[[#This Row],[артикул]],[1]!Таблица213[[code]:[упаковка]],4,FALSE)</f>
        <v>ОХЛ</v>
      </c>
      <c r="H4692" t="str">
        <f>VLOOKUP(мпф1[[#This Row],[артикул]],[1]!Таблица213[[code]:[упаковка]],5,FALSE)</f>
        <v>филе</v>
      </c>
      <c r="I4692" s="7">
        <v>1051.875</v>
      </c>
      <c r="J4692" s="15">
        <f>мпф1[[#This Row],[цена]]*мпф1[[#This Row],[объем]]</f>
        <v>7889062.5</v>
      </c>
      <c r="K4692" s="15"/>
      <c r="L4692" t="s">
        <v>187</v>
      </c>
    </row>
    <row r="4693" spans="1:12" x14ac:dyDescent="0.35">
      <c r="A4693" t="s">
        <v>161</v>
      </c>
      <c r="B4693" t="s">
        <v>190</v>
      </c>
      <c r="C4693" t="s">
        <v>97</v>
      </c>
      <c r="D4693">
        <v>983</v>
      </c>
      <c r="E4693" t="s">
        <v>181</v>
      </c>
      <c r="F4693" s="26">
        <v>1793.952</v>
      </c>
      <c r="G4693" t="str">
        <f>VLOOKUP(мпф1[[#This Row],[артикул]],[1]!Таблица213[[code]:[упаковка]],4,FALSE)</f>
        <v>ОХЛ</v>
      </c>
      <c r="H4693" t="str">
        <f>VLOOKUP(мпф1[[#This Row],[артикул]],[1]!Таблица213[[code]:[упаковка]],5,FALSE)</f>
        <v>грудка</v>
      </c>
      <c r="I4693" s="7">
        <v>813.21428571428567</v>
      </c>
      <c r="J4693" s="15">
        <f>мпф1[[#This Row],[цена]]*мпф1[[#This Row],[объем]]</f>
        <v>1458867.3942857143</v>
      </c>
      <c r="K4693" s="15"/>
      <c r="L4693" t="s">
        <v>187</v>
      </c>
    </row>
    <row r="4694" spans="1:12" x14ac:dyDescent="0.35">
      <c r="A4694" t="s">
        <v>161</v>
      </c>
      <c r="B4694" t="s">
        <v>190</v>
      </c>
      <c r="C4694" t="s">
        <v>97</v>
      </c>
      <c r="D4694">
        <v>984</v>
      </c>
      <c r="E4694" t="s">
        <v>101</v>
      </c>
      <c r="F4694" s="26">
        <v>5493.7</v>
      </c>
      <c r="G4694" t="str">
        <f>VLOOKUP(мпф1[[#This Row],[артикул]],[1]!Таблица213[[code]:[упаковка]],4,FALSE)</f>
        <v>ОХЛ</v>
      </c>
      <c r="H4694" t="str">
        <f>VLOOKUP(мпф1[[#This Row],[артикул]],[1]!Таблица213[[code]:[упаковка]],5,FALSE)</f>
        <v>четвертина</v>
      </c>
      <c r="I4694" s="7">
        <v>676.20535714285711</v>
      </c>
      <c r="J4694" s="15">
        <f>мпф1[[#This Row],[цена]]*мпф1[[#This Row],[объем]]</f>
        <v>3714869.3705357141</v>
      </c>
      <c r="K4694" s="15"/>
      <c r="L4694" t="s">
        <v>187</v>
      </c>
    </row>
    <row r="4695" spans="1:12" x14ac:dyDescent="0.35">
      <c r="A4695" t="s">
        <v>161</v>
      </c>
      <c r="B4695" t="s">
        <v>190</v>
      </c>
      <c r="C4695" t="s">
        <v>97</v>
      </c>
      <c r="D4695">
        <v>1614</v>
      </c>
      <c r="E4695" t="s">
        <v>205</v>
      </c>
      <c r="F4695" s="26">
        <v>1752</v>
      </c>
      <c r="G4695" t="str">
        <f>VLOOKUP(мпф1[[#This Row],[артикул]],[1]!Таблица213[[code]:[упаковка]],4,FALSE)</f>
        <v>ОХЛ</v>
      </c>
      <c r="H4695" t="str">
        <f>VLOOKUP(мпф1[[#This Row],[артикул]],[1]!Таблица213[[code]:[упаковка]],5,FALSE)</f>
        <v>бедро</v>
      </c>
      <c r="I4695" s="7">
        <v>777.85714285714278</v>
      </c>
      <c r="J4695" s="15">
        <f>мпф1[[#This Row],[цена]]*мпф1[[#This Row],[объем]]</f>
        <v>1362805.7142857141</v>
      </c>
      <c r="K4695" s="15"/>
      <c r="L4695" t="s">
        <v>187</v>
      </c>
    </row>
    <row r="4696" spans="1:12" x14ac:dyDescent="0.35">
      <c r="A4696" t="s">
        <v>161</v>
      </c>
      <c r="B4696" t="s">
        <v>190</v>
      </c>
      <c r="C4696" t="s">
        <v>97</v>
      </c>
      <c r="D4696">
        <v>1615</v>
      </c>
      <c r="E4696" t="s">
        <v>204</v>
      </c>
      <c r="F4696" s="26">
        <v>1200</v>
      </c>
      <c r="G4696" t="str">
        <f>VLOOKUP(мпф1[[#This Row],[артикул]],[1]!Таблица213[[code]:[упаковка]],4,FALSE)</f>
        <v>ОХЛ</v>
      </c>
      <c r="H4696" t="str">
        <f>VLOOKUP(мпф1[[#This Row],[артикул]],[1]!Таблица213[[code]:[упаковка]],5,FALSE)</f>
        <v>голень</v>
      </c>
      <c r="I4696" s="7">
        <v>866.24999999999989</v>
      </c>
      <c r="J4696" s="15">
        <f>мпф1[[#This Row],[цена]]*мпф1[[#This Row],[объем]]</f>
        <v>1039499.9999999999</v>
      </c>
      <c r="K4696" s="15"/>
      <c r="L4696" t="s">
        <v>187</v>
      </c>
    </row>
    <row r="4697" spans="1:12" x14ac:dyDescent="0.35">
      <c r="A4697" t="s">
        <v>161</v>
      </c>
      <c r="B4697" t="s">
        <v>190</v>
      </c>
      <c r="C4697" t="s">
        <v>97</v>
      </c>
      <c r="D4697">
        <v>1632</v>
      </c>
      <c r="E4697" t="s">
        <v>219</v>
      </c>
      <c r="F4697" s="26">
        <v>1996.8850000000002</v>
      </c>
      <c r="G4697" t="str">
        <f>VLOOKUP(мпф1[[#This Row],[артикул]],[1]!Таблица213[[code]:[упаковка]],4,FALSE)</f>
        <v>ОХЛ</v>
      </c>
      <c r="H4697" t="str">
        <f>VLOOKUP(мпф1[[#This Row],[артикул]],[1]!Таблица213[[code]:[упаковка]],5,FALSE)</f>
        <v>табак</v>
      </c>
      <c r="I4697" s="7">
        <v>667.36607142857133</v>
      </c>
      <c r="J4697" s="15">
        <f>мпф1[[#This Row],[цена]]*мпф1[[#This Row],[объем]]</f>
        <v>1332653.2975446428</v>
      </c>
      <c r="K4697" s="15"/>
      <c r="L4697" t="s">
        <v>187</v>
      </c>
    </row>
    <row r="4698" spans="1:12" x14ac:dyDescent="0.35">
      <c r="A4698" t="s">
        <v>161</v>
      </c>
      <c r="B4698" t="s">
        <v>162</v>
      </c>
      <c r="C4698" t="s">
        <v>97</v>
      </c>
      <c r="D4698">
        <v>978</v>
      </c>
      <c r="E4698" t="s">
        <v>98</v>
      </c>
      <c r="F4698" s="26">
        <v>10396.5</v>
      </c>
      <c r="G4698" t="str">
        <f>VLOOKUP(мпф1[[#This Row],[артикул]],[1]!Таблица213[[code]:[упаковка]],4,FALSE)</f>
        <v>ОХЛ</v>
      </c>
      <c r="H4698" t="str">
        <f>VLOOKUP(мпф1[[#This Row],[артикул]],[1]!Таблица213[[code]:[упаковка]],5,FALSE)</f>
        <v>тушка</v>
      </c>
      <c r="I4698" s="7">
        <v>715.98214285714278</v>
      </c>
      <c r="J4698" s="15">
        <f>мпф1[[#This Row],[цена]]*мпф1[[#This Row],[объем]]</f>
        <v>7443708.3482142845</v>
      </c>
      <c r="K4698" s="15"/>
      <c r="L4698" t="s">
        <v>187</v>
      </c>
    </row>
    <row r="4699" spans="1:12" x14ac:dyDescent="0.35">
      <c r="A4699" t="s">
        <v>161</v>
      </c>
      <c r="B4699" t="s">
        <v>162</v>
      </c>
      <c r="C4699" t="s">
        <v>97</v>
      </c>
      <c r="D4699">
        <v>981</v>
      </c>
      <c r="E4699" t="s">
        <v>203</v>
      </c>
      <c r="F4699" s="26">
        <v>4295.1779999999999</v>
      </c>
      <c r="G4699" t="str">
        <f>VLOOKUP(мпф1[[#This Row],[артикул]],[1]!Таблица213[[code]:[упаковка]],4,FALSE)</f>
        <v>ОХЛ</v>
      </c>
      <c r="H4699" t="str">
        <f>VLOOKUP(мпф1[[#This Row],[артикул]],[1]!Таблица213[[code]:[упаковка]],5,FALSE)</f>
        <v>крыло</v>
      </c>
      <c r="I4699" s="7">
        <v>866.24999999999989</v>
      </c>
      <c r="J4699" s="15">
        <f>мпф1[[#This Row],[цена]]*мпф1[[#This Row],[объем]]</f>
        <v>3720697.9424999994</v>
      </c>
      <c r="K4699" s="15"/>
      <c r="L4699" t="s">
        <v>187</v>
      </c>
    </row>
    <row r="4700" spans="1:12" x14ac:dyDescent="0.35">
      <c r="A4700" t="s">
        <v>161</v>
      </c>
      <c r="B4700" t="s">
        <v>162</v>
      </c>
      <c r="C4700" t="s">
        <v>97</v>
      </c>
      <c r="D4700">
        <v>982</v>
      </c>
      <c r="E4700" t="s">
        <v>100</v>
      </c>
      <c r="F4700" s="26">
        <v>14600</v>
      </c>
      <c r="G4700" t="str">
        <f>VLOOKUP(мпф1[[#This Row],[артикул]],[1]!Таблица213[[code]:[упаковка]],4,FALSE)</f>
        <v>ОХЛ</v>
      </c>
      <c r="H4700" t="str">
        <f>VLOOKUP(мпф1[[#This Row],[артикул]],[1]!Таблица213[[code]:[упаковка]],5,FALSE)</f>
        <v>филе</v>
      </c>
      <c r="I4700" s="7">
        <v>1051.875</v>
      </c>
      <c r="J4700" s="15">
        <f>мпф1[[#This Row],[цена]]*мпф1[[#This Row],[объем]]</f>
        <v>15357375</v>
      </c>
      <c r="K4700" s="15"/>
      <c r="L4700" t="s">
        <v>187</v>
      </c>
    </row>
    <row r="4701" spans="1:12" x14ac:dyDescent="0.35">
      <c r="A4701" t="s">
        <v>161</v>
      </c>
      <c r="B4701" t="s">
        <v>162</v>
      </c>
      <c r="C4701" t="s">
        <v>97</v>
      </c>
      <c r="D4701">
        <v>983</v>
      </c>
      <c r="E4701" t="s">
        <v>181</v>
      </c>
      <c r="F4701" s="26">
        <v>996.64</v>
      </c>
      <c r="G4701" t="str">
        <f>VLOOKUP(мпф1[[#This Row],[артикул]],[1]!Таблица213[[code]:[упаковка]],4,FALSE)</f>
        <v>ОХЛ</v>
      </c>
      <c r="H4701" t="str">
        <f>VLOOKUP(мпф1[[#This Row],[артикул]],[1]!Таблица213[[code]:[упаковка]],5,FALSE)</f>
        <v>грудка</v>
      </c>
      <c r="I4701" s="7">
        <v>813.21428571428567</v>
      </c>
      <c r="J4701" s="15">
        <f>мпф1[[#This Row],[цена]]*мпф1[[#This Row],[объем]]</f>
        <v>810481.88571428566</v>
      </c>
      <c r="K4701" s="15"/>
      <c r="L4701" t="s">
        <v>187</v>
      </c>
    </row>
    <row r="4702" spans="1:12" x14ac:dyDescent="0.35">
      <c r="A4702" t="s">
        <v>161</v>
      </c>
      <c r="B4702" t="s">
        <v>162</v>
      </c>
      <c r="C4702" t="s">
        <v>97</v>
      </c>
      <c r="D4702">
        <v>984</v>
      </c>
      <c r="E4702" t="s">
        <v>101</v>
      </c>
      <c r="F4702" s="26">
        <v>4000.3999999999996</v>
      </c>
      <c r="G4702" t="str">
        <f>VLOOKUP(мпф1[[#This Row],[артикул]],[1]!Таблица213[[code]:[упаковка]],4,FALSE)</f>
        <v>ОХЛ</v>
      </c>
      <c r="H4702" t="str">
        <f>VLOOKUP(мпф1[[#This Row],[артикул]],[1]!Таблица213[[code]:[упаковка]],5,FALSE)</f>
        <v>четвертина</v>
      </c>
      <c r="I4702" s="7">
        <v>676.20535714285711</v>
      </c>
      <c r="J4702" s="15">
        <f>мпф1[[#This Row],[цена]]*мпф1[[#This Row],[объем]]</f>
        <v>2705091.9107142854</v>
      </c>
      <c r="K4702" s="15"/>
      <c r="L4702" t="s">
        <v>187</v>
      </c>
    </row>
    <row r="4703" spans="1:12" x14ac:dyDescent="0.35">
      <c r="A4703" t="s">
        <v>161</v>
      </c>
      <c r="B4703" t="s">
        <v>162</v>
      </c>
      <c r="C4703" t="s">
        <v>97</v>
      </c>
      <c r="D4703">
        <v>1614</v>
      </c>
      <c r="E4703" t="s">
        <v>205</v>
      </c>
      <c r="F4703" s="26">
        <v>192</v>
      </c>
      <c r="G4703" t="str">
        <f>VLOOKUP(мпф1[[#This Row],[артикул]],[1]!Таблица213[[code]:[упаковка]],4,FALSE)</f>
        <v>ОХЛ</v>
      </c>
      <c r="H4703" t="str">
        <f>VLOOKUP(мпф1[[#This Row],[артикул]],[1]!Таблица213[[code]:[упаковка]],5,FALSE)</f>
        <v>бедро</v>
      </c>
      <c r="I4703" s="7">
        <v>777.85714285714278</v>
      </c>
      <c r="J4703" s="15">
        <f>мпф1[[#This Row],[цена]]*мпф1[[#This Row],[объем]]</f>
        <v>149348.57142857142</v>
      </c>
      <c r="K4703" s="15"/>
      <c r="L4703" t="s">
        <v>187</v>
      </c>
    </row>
    <row r="4704" spans="1:12" x14ac:dyDescent="0.35">
      <c r="A4704" t="s">
        <v>161</v>
      </c>
      <c r="B4704" t="s">
        <v>162</v>
      </c>
      <c r="C4704" t="s">
        <v>97</v>
      </c>
      <c r="D4704">
        <v>1615</v>
      </c>
      <c r="E4704" t="s">
        <v>204</v>
      </c>
      <c r="F4704" s="26">
        <v>108</v>
      </c>
      <c r="G4704" t="str">
        <f>VLOOKUP(мпф1[[#This Row],[артикул]],[1]!Таблица213[[code]:[упаковка]],4,FALSE)</f>
        <v>ОХЛ</v>
      </c>
      <c r="H4704" t="str">
        <f>VLOOKUP(мпф1[[#This Row],[артикул]],[1]!Таблица213[[code]:[упаковка]],5,FALSE)</f>
        <v>голень</v>
      </c>
      <c r="I4704" s="7">
        <v>866.24999999999989</v>
      </c>
      <c r="J4704" s="15">
        <f>мпф1[[#This Row],[цена]]*мпф1[[#This Row],[объем]]</f>
        <v>93554.999999999985</v>
      </c>
      <c r="K4704" s="15"/>
      <c r="L4704" t="s">
        <v>187</v>
      </c>
    </row>
    <row r="4705" spans="1:12" x14ac:dyDescent="0.35">
      <c r="A4705" t="s">
        <v>161</v>
      </c>
      <c r="B4705" t="s">
        <v>179</v>
      </c>
      <c r="C4705" t="s">
        <v>97</v>
      </c>
      <c r="D4705">
        <v>978</v>
      </c>
      <c r="E4705" t="s">
        <v>98</v>
      </c>
      <c r="F4705" s="26">
        <v>10135.5</v>
      </c>
      <c r="G4705" t="str">
        <f>VLOOKUP(мпф1[[#This Row],[артикул]],[1]!Таблица213[[code]:[упаковка]],4,FALSE)</f>
        <v>ОХЛ</v>
      </c>
      <c r="H4705" t="str">
        <f>VLOOKUP(мпф1[[#This Row],[артикул]],[1]!Таблица213[[code]:[упаковка]],5,FALSE)</f>
        <v>тушка</v>
      </c>
      <c r="I4705" s="7">
        <v>715.98214285714278</v>
      </c>
      <c r="J4705" s="15">
        <f>мпф1[[#This Row],[цена]]*мпф1[[#This Row],[объем]]</f>
        <v>7256837.0089285709</v>
      </c>
      <c r="K4705" s="15"/>
      <c r="L4705" t="s">
        <v>187</v>
      </c>
    </row>
    <row r="4706" spans="1:12" x14ac:dyDescent="0.35">
      <c r="A4706" t="s">
        <v>161</v>
      </c>
      <c r="B4706" t="s">
        <v>179</v>
      </c>
      <c r="C4706" t="s">
        <v>97</v>
      </c>
      <c r="D4706">
        <v>981</v>
      </c>
      <c r="E4706" t="s">
        <v>203</v>
      </c>
      <c r="F4706" s="26">
        <v>1645.2289999999998</v>
      </c>
      <c r="G4706" t="str">
        <f>VLOOKUP(мпф1[[#This Row],[артикул]],[1]!Таблица213[[code]:[упаковка]],4,FALSE)</f>
        <v>ОХЛ</v>
      </c>
      <c r="H4706" t="str">
        <f>VLOOKUP(мпф1[[#This Row],[артикул]],[1]!Таблица213[[code]:[упаковка]],5,FALSE)</f>
        <v>крыло</v>
      </c>
      <c r="I4706" s="7">
        <v>866.24999999999989</v>
      </c>
      <c r="J4706" s="15">
        <f>мпф1[[#This Row],[цена]]*мпф1[[#This Row],[объем]]</f>
        <v>1425179.6212499996</v>
      </c>
      <c r="K4706" s="15"/>
      <c r="L4706" t="s">
        <v>187</v>
      </c>
    </row>
    <row r="4707" spans="1:12" x14ac:dyDescent="0.35">
      <c r="A4707" t="s">
        <v>161</v>
      </c>
      <c r="B4707" t="s">
        <v>179</v>
      </c>
      <c r="C4707" t="s">
        <v>97</v>
      </c>
      <c r="D4707">
        <v>982</v>
      </c>
      <c r="E4707" t="s">
        <v>100</v>
      </c>
      <c r="F4707" s="26">
        <v>7875</v>
      </c>
      <c r="G4707" t="str">
        <f>VLOOKUP(мпф1[[#This Row],[артикул]],[1]!Таблица213[[code]:[упаковка]],4,FALSE)</f>
        <v>ОХЛ</v>
      </c>
      <c r="H4707" t="str">
        <f>VLOOKUP(мпф1[[#This Row],[артикул]],[1]!Таблица213[[code]:[упаковка]],5,FALSE)</f>
        <v>филе</v>
      </c>
      <c r="I4707" s="7">
        <v>1051.875</v>
      </c>
      <c r="J4707" s="15">
        <f>мпф1[[#This Row],[цена]]*мпф1[[#This Row],[объем]]</f>
        <v>8283515.625</v>
      </c>
      <c r="K4707" s="15"/>
      <c r="L4707" t="s">
        <v>187</v>
      </c>
    </row>
    <row r="4708" spans="1:12" x14ac:dyDescent="0.35">
      <c r="A4708" t="s">
        <v>161</v>
      </c>
      <c r="B4708" t="s">
        <v>179</v>
      </c>
      <c r="C4708" t="s">
        <v>97</v>
      </c>
      <c r="D4708">
        <v>984</v>
      </c>
      <c r="E4708" t="s">
        <v>101</v>
      </c>
      <c r="F4708" s="26">
        <v>1794.6999999999998</v>
      </c>
      <c r="G4708" t="str">
        <f>VLOOKUP(мпф1[[#This Row],[артикул]],[1]!Таблица213[[code]:[упаковка]],4,FALSE)</f>
        <v>ОХЛ</v>
      </c>
      <c r="H4708" t="str">
        <f>VLOOKUP(мпф1[[#This Row],[артикул]],[1]!Таблица213[[code]:[упаковка]],5,FALSE)</f>
        <v>четвертина</v>
      </c>
      <c r="I4708" s="7">
        <v>676.20535714285711</v>
      </c>
      <c r="J4708" s="15">
        <f>мпф1[[#This Row],[цена]]*мпф1[[#This Row],[объем]]</f>
        <v>1213585.7544642854</v>
      </c>
      <c r="K4708" s="15"/>
      <c r="L4708" t="s">
        <v>187</v>
      </c>
    </row>
    <row r="4709" spans="1:12" x14ac:dyDescent="0.35">
      <c r="A4709" t="s">
        <v>161</v>
      </c>
      <c r="B4709" t="s">
        <v>179</v>
      </c>
      <c r="C4709" t="s">
        <v>97</v>
      </c>
      <c r="D4709">
        <v>1614</v>
      </c>
      <c r="E4709" t="s">
        <v>205</v>
      </c>
      <c r="F4709" s="26">
        <v>5556</v>
      </c>
      <c r="G4709" t="str">
        <f>VLOOKUP(мпф1[[#This Row],[артикул]],[1]!Таблица213[[code]:[упаковка]],4,FALSE)</f>
        <v>ОХЛ</v>
      </c>
      <c r="H4709" t="str">
        <f>VLOOKUP(мпф1[[#This Row],[артикул]],[1]!Таблица213[[code]:[упаковка]],5,FALSE)</f>
        <v>бедро</v>
      </c>
      <c r="I4709" s="7">
        <v>777.85714285714278</v>
      </c>
      <c r="J4709" s="15">
        <f>мпф1[[#This Row],[цена]]*мпф1[[#This Row],[объем]]</f>
        <v>4321774.2857142854</v>
      </c>
      <c r="K4709" s="15"/>
      <c r="L4709" t="s">
        <v>187</v>
      </c>
    </row>
    <row r="4710" spans="1:12" x14ac:dyDescent="0.35">
      <c r="A4710" t="s">
        <v>161</v>
      </c>
      <c r="B4710" t="s">
        <v>179</v>
      </c>
      <c r="C4710" t="s">
        <v>97</v>
      </c>
      <c r="D4710">
        <v>1615</v>
      </c>
      <c r="E4710" t="s">
        <v>204</v>
      </c>
      <c r="F4710" s="26">
        <v>660</v>
      </c>
      <c r="G4710" t="str">
        <f>VLOOKUP(мпф1[[#This Row],[артикул]],[1]!Таблица213[[code]:[упаковка]],4,FALSE)</f>
        <v>ОХЛ</v>
      </c>
      <c r="H4710" t="str">
        <f>VLOOKUP(мпф1[[#This Row],[артикул]],[1]!Таблица213[[code]:[упаковка]],5,FALSE)</f>
        <v>голень</v>
      </c>
      <c r="I4710" s="7">
        <v>866.24999999999989</v>
      </c>
      <c r="J4710" s="15">
        <f>мпф1[[#This Row],[цена]]*мпф1[[#This Row],[объем]]</f>
        <v>571724.99999999988</v>
      </c>
      <c r="K4710" s="15"/>
      <c r="L4710" t="s">
        <v>187</v>
      </c>
    </row>
    <row r="4711" spans="1:12" x14ac:dyDescent="0.35">
      <c r="A4711" t="s">
        <v>161</v>
      </c>
      <c r="B4711" t="s">
        <v>192</v>
      </c>
      <c r="C4711" t="s">
        <v>180</v>
      </c>
      <c r="D4711">
        <v>978</v>
      </c>
      <c r="E4711" t="s">
        <v>98</v>
      </c>
      <c r="F4711" s="26">
        <v>94003.5</v>
      </c>
      <c r="G4711" t="str">
        <f>VLOOKUP(мпф1[[#This Row],[артикул]],[1]!Таблица213[[code]:[упаковка]],4,FALSE)</f>
        <v>ОХЛ</v>
      </c>
      <c r="H4711" t="str">
        <f>VLOOKUP(мпф1[[#This Row],[артикул]],[1]!Таблица213[[code]:[упаковка]],5,FALSE)</f>
        <v>тушка</v>
      </c>
      <c r="I4711" s="7">
        <v>715.98214285714278</v>
      </c>
      <c r="J4711" s="15">
        <f>мпф1[[#This Row],[цена]]*мпф1[[#This Row],[объем]]</f>
        <v>67304827.366071418</v>
      </c>
      <c r="K4711" s="15"/>
      <c r="L4711" t="s">
        <v>187</v>
      </c>
    </row>
    <row r="4712" spans="1:12" x14ac:dyDescent="0.35">
      <c r="A4712" t="s">
        <v>161</v>
      </c>
      <c r="B4712" t="s">
        <v>190</v>
      </c>
      <c r="C4712" t="s">
        <v>180</v>
      </c>
      <c r="D4712">
        <v>978</v>
      </c>
      <c r="E4712" t="s">
        <v>98</v>
      </c>
      <c r="F4712" s="26">
        <v>31494</v>
      </c>
      <c r="G4712" t="str">
        <f>VLOOKUP(мпф1[[#This Row],[артикул]],[1]!Таблица213[[code]:[упаковка]],4,FALSE)</f>
        <v>ОХЛ</v>
      </c>
      <c r="H4712" t="str">
        <f>VLOOKUP(мпф1[[#This Row],[артикул]],[1]!Таблица213[[code]:[упаковка]],5,FALSE)</f>
        <v>тушка</v>
      </c>
      <c r="I4712" s="7">
        <v>715.98214285714278</v>
      </c>
      <c r="J4712" s="15">
        <f>мпф1[[#This Row],[цена]]*мпф1[[#This Row],[объем]]</f>
        <v>22549141.607142854</v>
      </c>
      <c r="K4712" s="15"/>
      <c r="L4712" t="s">
        <v>187</v>
      </c>
    </row>
    <row r="4713" spans="1:12" x14ac:dyDescent="0.35">
      <c r="A4713" t="s">
        <v>161</v>
      </c>
      <c r="B4713" t="s">
        <v>190</v>
      </c>
      <c r="C4713" t="s">
        <v>180</v>
      </c>
      <c r="D4713">
        <v>982</v>
      </c>
      <c r="E4713" t="s">
        <v>100</v>
      </c>
      <c r="F4713" s="26">
        <v>1000</v>
      </c>
      <c r="G4713" t="str">
        <f>VLOOKUP(мпф1[[#This Row],[артикул]],[1]!Таблица213[[code]:[упаковка]],4,FALSE)</f>
        <v>ОХЛ</v>
      </c>
      <c r="H4713" t="str">
        <f>VLOOKUP(мпф1[[#This Row],[артикул]],[1]!Таблица213[[code]:[упаковка]],5,FALSE)</f>
        <v>филе</v>
      </c>
      <c r="I4713" s="7">
        <v>1051.875</v>
      </c>
      <c r="J4713" s="15">
        <f>мпф1[[#This Row],[цена]]*мпф1[[#This Row],[объем]]</f>
        <v>1051875</v>
      </c>
      <c r="K4713" s="15"/>
      <c r="L4713" t="s">
        <v>187</v>
      </c>
    </row>
    <row r="4714" spans="1:12" x14ac:dyDescent="0.35">
      <c r="A4714" t="s">
        <v>161</v>
      </c>
      <c r="B4714" t="s">
        <v>199</v>
      </c>
      <c r="C4714" t="s">
        <v>180</v>
      </c>
      <c r="D4714">
        <v>978</v>
      </c>
      <c r="E4714" t="s">
        <v>98</v>
      </c>
      <c r="F4714" s="26">
        <v>594.5</v>
      </c>
      <c r="G4714" t="str">
        <f>VLOOKUP(мпф1[[#This Row],[артикул]],[1]!Таблица213[[code]:[упаковка]],4,FALSE)</f>
        <v>ОХЛ</v>
      </c>
      <c r="H4714" t="str">
        <f>VLOOKUP(мпф1[[#This Row],[артикул]],[1]!Таблица213[[code]:[упаковка]],5,FALSE)</f>
        <v>тушка</v>
      </c>
      <c r="I4714" s="7">
        <v>715.98214285714278</v>
      </c>
      <c r="J4714" s="15">
        <f>мпф1[[#This Row],[цена]]*мпф1[[#This Row],[объем]]</f>
        <v>425651.38392857136</v>
      </c>
      <c r="K4714" s="15"/>
      <c r="L4714" t="s">
        <v>187</v>
      </c>
    </row>
    <row r="4715" spans="1:12" x14ac:dyDescent="0.35">
      <c r="A4715" t="s">
        <v>161</v>
      </c>
      <c r="B4715" t="s">
        <v>199</v>
      </c>
      <c r="C4715" t="s">
        <v>180</v>
      </c>
      <c r="D4715">
        <v>982</v>
      </c>
      <c r="E4715" t="s">
        <v>100</v>
      </c>
      <c r="F4715" s="26">
        <v>1000</v>
      </c>
      <c r="G4715" t="str">
        <f>VLOOKUP(мпф1[[#This Row],[артикул]],[1]!Таблица213[[code]:[упаковка]],4,FALSE)</f>
        <v>ОХЛ</v>
      </c>
      <c r="H4715" t="str">
        <f>VLOOKUP(мпф1[[#This Row],[артикул]],[1]!Таблица213[[code]:[упаковка]],5,FALSE)</f>
        <v>филе</v>
      </c>
      <c r="I4715" s="7">
        <v>1051.875</v>
      </c>
      <c r="J4715" s="15">
        <f>мпф1[[#This Row],[цена]]*мпф1[[#This Row],[объем]]</f>
        <v>1051875</v>
      </c>
      <c r="K4715" s="15"/>
      <c r="L4715" t="s">
        <v>187</v>
      </c>
    </row>
    <row r="4716" spans="1:12" x14ac:dyDescent="0.35">
      <c r="A4716" t="s">
        <v>161</v>
      </c>
      <c r="B4716" t="s">
        <v>220</v>
      </c>
      <c r="C4716" t="s">
        <v>180</v>
      </c>
      <c r="D4716">
        <v>978</v>
      </c>
      <c r="E4716" t="s">
        <v>98</v>
      </c>
      <c r="F4716" s="26">
        <v>6496</v>
      </c>
      <c r="G4716" t="str">
        <f>VLOOKUP(мпф1[[#This Row],[артикул]],[1]!Таблица213[[code]:[упаковка]],4,FALSE)</f>
        <v>ОХЛ</v>
      </c>
      <c r="H4716" t="str">
        <f>VLOOKUP(мпф1[[#This Row],[артикул]],[1]!Таблица213[[code]:[упаковка]],5,FALSE)</f>
        <v>тушка</v>
      </c>
      <c r="I4716" s="7">
        <v>715.98214285714278</v>
      </c>
      <c r="J4716" s="15">
        <f>мпф1[[#This Row],[цена]]*мпф1[[#This Row],[объем]]</f>
        <v>4651019.9999999991</v>
      </c>
      <c r="K4716" s="15"/>
      <c r="L4716" t="s">
        <v>187</v>
      </c>
    </row>
    <row r="4717" spans="1:12" x14ac:dyDescent="0.35">
      <c r="A4717" t="s">
        <v>161</v>
      </c>
      <c r="B4717" t="s">
        <v>220</v>
      </c>
      <c r="C4717" t="s">
        <v>180</v>
      </c>
      <c r="D4717">
        <v>982</v>
      </c>
      <c r="E4717" t="s">
        <v>100</v>
      </c>
      <c r="F4717" s="26">
        <v>600</v>
      </c>
      <c r="G4717" t="str">
        <f>VLOOKUP(мпф1[[#This Row],[артикул]],[1]!Таблица213[[code]:[упаковка]],4,FALSE)</f>
        <v>ОХЛ</v>
      </c>
      <c r="H4717" t="str">
        <f>VLOOKUP(мпф1[[#This Row],[артикул]],[1]!Таблица213[[code]:[упаковка]],5,FALSE)</f>
        <v>филе</v>
      </c>
      <c r="I4717" s="7">
        <v>1051.875</v>
      </c>
      <c r="J4717" s="15">
        <f>мпф1[[#This Row],[цена]]*мпф1[[#This Row],[объем]]</f>
        <v>631125</v>
      </c>
      <c r="K4717" s="15"/>
      <c r="L4717" t="s">
        <v>187</v>
      </c>
    </row>
    <row r="4718" spans="1:12" x14ac:dyDescent="0.35">
      <c r="A4718" t="s">
        <v>161</v>
      </c>
      <c r="B4718" t="s">
        <v>224</v>
      </c>
      <c r="C4718" t="s">
        <v>180</v>
      </c>
      <c r="D4718">
        <v>978</v>
      </c>
      <c r="E4718" t="s">
        <v>98</v>
      </c>
      <c r="F4718" s="26">
        <v>38004.5</v>
      </c>
      <c r="G4718" t="str">
        <f>VLOOKUP(мпф1[[#This Row],[артикул]],[1]!Таблица213[[code]:[упаковка]],4,FALSE)</f>
        <v>ОХЛ</v>
      </c>
      <c r="H4718" t="str">
        <f>VLOOKUP(мпф1[[#This Row],[артикул]],[1]!Таблица213[[code]:[упаковка]],5,FALSE)</f>
        <v>тушка</v>
      </c>
      <c r="I4718" s="7">
        <v>715.98214285714278</v>
      </c>
      <c r="J4718" s="15">
        <f>мпф1[[#This Row],[цена]]*мпф1[[#This Row],[объем]]</f>
        <v>27210543.348214284</v>
      </c>
      <c r="K4718" s="15"/>
      <c r="L4718" t="s">
        <v>187</v>
      </c>
    </row>
    <row r="4719" spans="1:12" x14ac:dyDescent="0.35">
      <c r="A4719" t="s">
        <v>161</v>
      </c>
      <c r="B4719" t="s">
        <v>210</v>
      </c>
      <c r="C4719" t="s">
        <v>210</v>
      </c>
      <c r="D4719">
        <v>982</v>
      </c>
      <c r="E4719" t="s">
        <v>100</v>
      </c>
      <c r="F4719" s="26">
        <v>6000</v>
      </c>
      <c r="G4719" t="str">
        <f>VLOOKUP(мпф1[[#This Row],[артикул]],[1]!Таблица213[[code]:[упаковка]],4,FALSE)</f>
        <v>ОХЛ</v>
      </c>
      <c r="H4719" t="str">
        <f>VLOOKUP(мпф1[[#This Row],[артикул]],[1]!Таблица213[[code]:[упаковка]],5,FALSE)</f>
        <v>филе</v>
      </c>
      <c r="I4719" s="7">
        <v>1051.875</v>
      </c>
      <c r="J4719" s="15">
        <f>мпф1[[#This Row],[цена]]*мпф1[[#This Row],[объем]]</f>
        <v>6311250</v>
      </c>
      <c r="K4719" s="15"/>
      <c r="L4719" t="s">
        <v>187</v>
      </c>
    </row>
    <row r="4720" spans="1:12" x14ac:dyDescent="0.35">
      <c r="A4720" t="s">
        <v>161</v>
      </c>
      <c r="B4720" t="s">
        <v>210</v>
      </c>
      <c r="C4720" t="s">
        <v>210</v>
      </c>
      <c r="D4720">
        <v>984</v>
      </c>
      <c r="E4720" t="s">
        <v>101</v>
      </c>
      <c r="F4720" s="26">
        <v>3000.2999999999997</v>
      </c>
      <c r="G4720" t="str">
        <f>VLOOKUP(мпф1[[#This Row],[артикул]],[1]!Таблица213[[code]:[упаковка]],4,FALSE)</f>
        <v>ОХЛ</v>
      </c>
      <c r="H4720" t="str">
        <f>VLOOKUP(мпф1[[#This Row],[артикул]],[1]!Таблица213[[code]:[упаковка]],5,FALSE)</f>
        <v>четвертина</v>
      </c>
      <c r="I4720" s="7">
        <v>676.20535714285711</v>
      </c>
      <c r="J4720" s="15">
        <f>мпф1[[#This Row],[цена]]*мпф1[[#This Row],[объем]]</f>
        <v>2028818.9330357141</v>
      </c>
      <c r="K4720" s="15"/>
      <c r="L4720" t="s">
        <v>187</v>
      </c>
    </row>
    <row r="4721" spans="1:12" x14ac:dyDescent="0.35">
      <c r="A4721" t="s">
        <v>161</v>
      </c>
      <c r="B4721" t="s">
        <v>190</v>
      </c>
      <c r="C4721" t="s">
        <v>25</v>
      </c>
      <c r="D4721">
        <v>29</v>
      </c>
      <c r="E4721" t="s">
        <v>79</v>
      </c>
      <c r="F4721" s="26">
        <v>672.6</v>
      </c>
      <c r="G4721" t="str">
        <f>VLOOKUP(мпф1[[#This Row],[артикул]],[1]!Таблица213[[code]:[упаковка]],4,FALSE)</f>
        <v>ОХЛ</v>
      </c>
      <c r="H4721" t="str">
        <f>VLOOKUP(мпф1[[#This Row],[артикул]],[1]!Таблица213[[code]:[упаковка]],5,FALSE)</f>
        <v>табак</v>
      </c>
      <c r="I4721" s="7">
        <v>747.80357142857133</v>
      </c>
      <c r="J4721" s="15">
        <f>мпф1[[#This Row],[цена]]*мпф1[[#This Row],[объем]]</f>
        <v>502972.68214285711</v>
      </c>
      <c r="K4721" s="15"/>
      <c r="L4721" t="s">
        <v>187</v>
      </c>
    </row>
    <row r="4722" spans="1:12" x14ac:dyDescent="0.35">
      <c r="A4722" t="s">
        <v>161</v>
      </c>
      <c r="B4722" t="s">
        <v>190</v>
      </c>
      <c r="C4722" t="s">
        <v>25</v>
      </c>
      <c r="D4722">
        <v>30</v>
      </c>
      <c r="E4722" t="s">
        <v>80</v>
      </c>
      <c r="F4722" s="26">
        <v>1404.2</v>
      </c>
      <c r="G4722" t="str">
        <f>VLOOKUP(мпф1[[#This Row],[артикул]],[1]!Таблица213[[code]:[упаковка]],4,FALSE)</f>
        <v>ОХЛ</v>
      </c>
      <c r="H4722" t="str">
        <f>VLOOKUP(мпф1[[#This Row],[артикул]],[1]!Таблица213[[code]:[упаковка]],5,FALSE)</f>
        <v>рагу</v>
      </c>
      <c r="I4722" s="7">
        <v>739.28249999999991</v>
      </c>
      <c r="J4722" s="15">
        <f>мпф1[[#This Row],[цена]]*мпф1[[#This Row],[объем]]</f>
        <v>1038100.4864999999</v>
      </c>
      <c r="K4722" s="15"/>
      <c r="L4722" t="s">
        <v>187</v>
      </c>
    </row>
    <row r="4723" spans="1:12" x14ac:dyDescent="0.35">
      <c r="A4723" t="s">
        <v>161</v>
      </c>
      <c r="B4723" t="s">
        <v>190</v>
      </c>
      <c r="C4723" t="s">
        <v>25</v>
      </c>
      <c r="D4723">
        <v>204</v>
      </c>
      <c r="E4723" t="s">
        <v>84</v>
      </c>
      <c r="F4723" s="26">
        <v>1541.32</v>
      </c>
      <c r="G4723" t="str">
        <f>VLOOKUP(мпф1[[#This Row],[артикул]],[1]!Таблица213[[code]:[упаковка]],4,FALSE)</f>
        <v>ОХЛ</v>
      </c>
      <c r="H4723" t="str">
        <f>VLOOKUP(мпф1[[#This Row],[артикул]],[1]!Таблица213[[code]:[упаковка]],5,FALSE)</f>
        <v>крыло</v>
      </c>
      <c r="I4723" s="7">
        <v>884.0434821428571</v>
      </c>
      <c r="J4723" s="15">
        <f>мпф1[[#This Row],[цена]]*мпф1[[#This Row],[объем]]</f>
        <v>1362593.8998964285</v>
      </c>
      <c r="K4723" s="15"/>
      <c r="L4723" t="s">
        <v>187</v>
      </c>
    </row>
    <row r="4724" spans="1:12" x14ac:dyDescent="0.35">
      <c r="A4724" t="s">
        <v>161</v>
      </c>
      <c r="B4724" t="s">
        <v>190</v>
      </c>
      <c r="C4724" t="s">
        <v>25</v>
      </c>
      <c r="D4724">
        <v>205</v>
      </c>
      <c r="E4724" t="s">
        <v>88</v>
      </c>
      <c r="F4724" s="26">
        <v>392.78481012658227</v>
      </c>
      <c r="G4724" t="str">
        <f>VLOOKUP(мпф1[[#This Row],[артикул]],[1]!Таблица213[[code]:[упаковка]],4,FALSE)</f>
        <v>ОХЛ</v>
      </c>
      <c r="H4724" t="str">
        <f>VLOOKUP(мпф1[[#This Row],[артикул]],[1]!Таблица213[[code]:[упаковка]],5,FALSE)</f>
        <v>рагу</v>
      </c>
      <c r="I4724" s="7">
        <v>635.49160714285711</v>
      </c>
      <c r="J4724" s="15">
        <f>мпф1[[#This Row],[цена]]*мпф1[[#This Row],[объем]]</f>
        <v>249611.45024864376</v>
      </c>
      <c r="K4724" s="15"/>
      <c r="L4724" t="s">
        <v>187</v>
      </c>
    </row>
    <row r="4725" spans="1:12" x14ac:dyDescent="0.35">
      <c r="A4725" t="s">
        <v>161</v>
      </c>
      <c r="B4725" t="s">
        <v>190</v>
      </c>
      <c r="C4725" t="s">
        <v>25</v>
      </c>
      <c r="D4725">
        <v>701</v>
      </c>
      <c r="E4725" t="s">
        <v>26</v>
      </c>
      <c r="F4725" s="26">
        <v>342</v>
      </c>
      <c r="G4725" t="str">
        <f>VLOOKUP(мпф1[[#This Row],[артикул]],[1]!Таблица213[[code]:[упаковка]],4,FALSE)</f>
        <v>ОХЛ</v>
      </c>
      <c r="H4725" t="str">
        <f>VLOOKUP(мпф1[[#This Row],[артикул]],[1]!Таблица213[[code]:[упаковка]],5,FALSE)</f>
        <v>тушка</v>
      </c>
      <c r="I4725" s="7">
        <v>827.59580357142841</v>
      </c>
      <c r="J4725" s="15">
        <f>мпф1[[#This Row],[цена]]*мпф1[[#This Row],[объем]]</f>
        <v>283037.76482142851</v>
      </c>
      <c r="K4725" s="15"/>
      <c r="L4725" t="s">
        <v>187</v>
      </c>
    </row>
    <row r="4726" spans="1:12" x14ac:dyDescent="0.35">
      <c r="A4726" t="s">
        <v>161</v>
      </c>
      <c r="B4726" t="s">
        <v>190</v>
      </c>
      <c r="C4726" t="s">
        <v>25</v>
      </c>
      <c r="D4726">
        <v>702</v>
      </c>
      <c r="E4726" t="s">
        <v>72</v>
      </c>
      <c r="F4726" s="26">
        <v>519.80000000000007</v>
      </c>
      <c r="G4726" t="str">
        <f>VLOOKUP(мпф1[[#This Row],[артикул]],[1]!Таблица213[[code]:[упаковка]],4,FALSE)</f>
        <v>ОХЛ</v>
      </c>
      <c r="H4726" t="str">
        <f>VLOOKUP(мпф1[[#This Row],[артикул]],[1]!Таблица213[[code]:[упаковка]],5,FALSE)</f>
        <v>тушка</v>
      </c>
      <c r="I4726" s="7">
        <v>811.20776785714281</v>
      </c>
      <c r="J4726" s="15">
        <f>мпф1[[#This Row],[цена]]*мпф1[[#This Row],[объем]]</f>
        <v>421665.79773214291</v>
      </c>
      <c r="K4726" s="15"/>
      <c r="L4726" t="s">
        <v>187</v>
      </c>
    </row>
    <row r="4727" spans="1:12" x14ac:dyDescent="0.35">
      <c r="A4727" t="s">
        <v>161</v>
      </c>
      <c r="B4727" t="s">
        <v>190</v>
      </c>
      <c r="C4727" t="s">
        <v>25</v>
      </c>
      <c r="D4727">
        <v>710</v>
      </c>
      <c r="E4727" t="s">
        <v>28</v>
      </c>
      <c r="F4727" s="26">
        <v>579.55500000000006</v>
      </c>
      <c r="G4727" t="str">
        <f>VLOOKUP(мпф1[[#This Row],[артикул]],[1]!Таблица213[[code]:[упаковка]],4,FALSE)</f>
        <v>ОХЛ</v>
      </c>
      <c r="H4727" t="str">
        <f>VLOOKUP(мпф1[[#This Row],[артикул]],[1]!Таблица213[[code]:[упаковка]],5,FALSE)</f>
        <v>бедро</v>
      </c>
      <c r="I4727" s="7">
        <v>884.0434821428571</v>
      </c>
      <c r="J4727" s="15">
        <f>мпф1[[#This Row],[цена]]*мпф1[[#This Row],[объем]]</f>
        <v>512351.82029330358</v>
      </c>
      <c r="K4727" s="15"/>
      <c r="L4727" t="s">
        <v>187</v>
      </c>
    </row>
    <row r="4728" spans="1:12" x14ac:dyDescent="0.35">
      <c r="A4728" t="s">
        <v>161</v>
      </c>
      <c r="B4728" t="s">
        <v>190</v>
      </c>
      <c r="C4728" t="s">
        <v>25</v>
      </c>
      <c r="D4728">
        <v>711</v>
      </c>
      <c r="E4728" t="s">
        <v>73</v>
      </c>
      <c r="F4728" s="26">
        <v>3270</v>
      </c>
      <c r="G4728" t="str">
        <f>VLOOKUP(мпф1[[#This Row],[артикул]],[1]!Таблица213[[code]:[упаковка]],4,FALSE)</f>
        <v>ОХЛ</v>
      </c>
      <c r="H4728" t="str">
        <f>VLOOKUP(мпф1[[#This Row],[артикул]],[1]!Таблица213[[code]:[упаковка]],5,FALSE)</f>
        <v>бедро</v>
      </c>
      <c r="I4728" s="7">
        <v>867.65544642857139</v>
      </c>
      <c r="J4728" s="15">
        <f>мпф1[[#This Row],[цена]]*мпф1[[#This Row],[объем]]</f>
        <v>2837233.3098214283</v>
      </c>
      <c r="K4728" s="15"/>
      <c r="L4728" t="s">
        <v>187</v>
      </c>
    </row>
    <row r="4729" spans="1:12" x14ac:dyDescent="0.35">
      <c r="A4729" t="s">
        <v>161</v>
      </c>
      <c r="B4729" t="s">
        <v>190</v>
      </c>
      <c r="C4729" t="s">
        <v>25</v>
      </c>
      <c r="D4729">
        <v>712</v>
      </c>
      <c r="E4729" t="s">
        <v>30</v>
      </c>
      <c r="F4729" s="26">
        <v>530.68899999999996</v>
      </c>
      <c r="G4729" t="str">
        <f>VLOOKUP(мпф1[[#This Row],[артикул]],[1]!Таблица213[[code]:[упаковка]],4,FALSE)</f>
        <v>ОХЛ</v>
      </c>
      <c r="H4729" t="str">
        <f>VLOOKUP(мпф1[[#This Row],[артикул]],[1]!Таблица213[[code]:[упаковка]],5,FALSE)</f>
        <v>голень</v>
      </c>
      <c r="I4729" s="7">
        <v>915.90910714285712</v>
      </c>
      <c r="J4729" s="15">
        <f>мпф1[[#This Row],[цена]]*мпф1[[#This Row],[объем]]</f>
        <v>486062.88816053566</v>
      </c>
      <c r="K4729" s="15"/>
      <c r="L4729" t="s">
        <v>187</v>
      </c>
    </row>
    <row r="4730" spans="1:12" x14ac:dyDescent="0.35">
      <c r="A4730" t="s">
        <v>161</v>
      </c>
      <c r="B4730" t="s">
        <v>190</v>
      </c>
      <c r="C4730" t="s">
        <v>25</v>
      </c>
      <c r="D4730">
        <v>713</v>
      </c>
      <c r="E4730" t="s">
        <v>74</v>
      </c>
      <c r="F4730" s="26">
        <v>1505.68</v>
      </c>
      <c r="G4730" t="str">
        <f>VLOOKUP(мпф1[[#This Row],[артикул]],[1]!Таблица213[[code]:[упаковка]],4,FALSE)</f>
        <v>ОХЛ</v>
      </c>
      <c r="H4730" t="str">
        <f>VLOOKUP(мпф1[[#This Row],[артикул]],[1]!Таблица213[[code]:[упаковка]],5,FALSE)</f>
        <v>голень</v>
      </c>
      <c r="I4730" s="7">
        <v>899.88524999999993</v>
      </c>
      <c r="J4730" s="15">
        <f>мпф1[[#This Row],[цена]]*мпф1[[#This Row],[объем]]</f>
        <v>1354939.22322</v>
      </c>
      <c r="K4730" s="15"/>
      <c r="L4730" t="s">
        <v>187</v>
      </c>
    </row>
    <row r="4731" spans="1:12" x14ac:dyDescent="0.35">
      <c r="A4731" t="s">
        <v>161</v>
      </c>
      <c r="B4731" t="s">
        <v>190</v>
      </c>
      <c r="C4731" t="s">
        <v>25</v>
      </c>
      <c r="D4731">
        <v>714</v>
      </c>
      <c r="E4731" t="s">
        <v>32</v>
      </c>
      <c r="F4731" s="26">
        <v>574.50400000000002</v>
      </c>
      <c r="G4731" t="str">
        <f>VLOOKUP(мпф1[[#This Row],[артикул]],[1]!Таблица213[[code]:[упаковка]],4,FALSE)</f>
        <v>ОХЛ</v>
      </c>
      <c r="H4731" t="str">
        <f>VLOOKUP(мпф1[[#This Row],[артикул]],[1]!Таблица213[[code]:[упаковка]],5,FALSE)</f>
        <v>крыло</v>
      </c>
      <c r="I4731" s="7">
        <v>915.90910714285712</v>
      </c>
      <c r="J4731" s="15">
        <f>мпф1[[#This Row],[цена]]*мпф1[[#This Row],[объем]]</f>
        <v>526193.44568999996</v>
      </c>
      <c r="K4731" s="15"/>
      <c r="L4731" t="s">
        <v>187</v>
      </c>
    </row>
    <row r="4732" spans="1:12" x14ac:dyDescent="0.35">
      <c r="A4732" t="s">
        <v>161</v>
      </c>
      <c r="B4732" t="s">
        <v>190</v>
      </c>
      <c r="C4732" t="s">
        <v>25</v>
      </c>
      <c r="D4732">
        <v>715</v>
      </c>
      <c r="E4732" t="s">
        <v>75</v>
      </c>
      <c r="F4732" s="26">
        <v>1573.18</v>
      </c>
      <c r="G4732" t="str">
        <f>VLOOKUP(мпф1[[#This Row],[артикул]],[1]!Таблица213[[code]:[упаковка]],4,FALSE)</f>
        <v>ОХЛ</v>
      </c>
      <c r="H4732" t="str">
        <f>VLOOKUP(мпф1[[#This Row],[артикул]],[1]!Таблица213[[code]:[упаковка]],5,FALSE)</f>
        <v>крыло</v>
      </c>
      <c r="I4732" s="7">
        <v>899.88524999999993</v>
      </c>
      <c r="J4732" s="15">
        <f>мпф1[[#This Row],[цена]]*мпф1[[#This Row],[объем]]</f>
        <v>1415681.4775949998</v>
      </c>
      <c r="K4732" s="15"/>
      <c r="L4732" t="s">
        <v>187</v>
      </c>
    </row>
    <row r="4733" spans="1:12" x14ac:dyDescent="0.35">
      <c r="A4733" t="s">
        <v>161</v>
      </c>
      <c r="B4733" t="s">
        <v>190</v>
      </c>
      <c r="C4733" t="s">
        <v>25</v>
      </c>
      <c r="D4733">
        <v>716</v>
      </c>
      <c r="E4733" t="s">
        <v>34</v>
      </c>
      <c r="F4733" s="26">
        <v>26.099999999999998</v>
      </c>
      <c r="G4733" t="str">
        <f>VLOOKUP(мпф1[[#This Row],[артикул]],[1]!Таблица213[[code]:[упаковка]],4,FALSE)</f>
        <v>ОХЛ</v>
      </c>
      <c r="H4733" t="str">
        <f>VLOOKUP(мпф1[[#This Row],[артикул]],[1]!Таблица213[[code]:[упаковка]],5,FALSE)</f>
        <v>четвертина</v>
      </c>
      <c r="I4733" s="7">
        <v>835.5847500000001</v>
      </c>
      <c r="J4733" s="15">
        <f>мпф1[[#This Row],[цена]]*мпф1[[#This Row],[объем]]</f>
        <v>21808.761975000001</v>
      </c>
      <c r="K4733" s="15"/>
      <c r="L4733" t="s">
        <v>187</v>
      </c>
    </row>
    <row r="4734" spans="1:12" x14ac:dyDescent="0.35">
      <c r="A4734" t="s">
        <v>161</v>
      </c>
      <c r="B4734" t="s">
        <v>190</v>
      </c>
      <c r="C4734" t="s">
        <v>25</v>
      </c>
      <c r="D4734">
        <v>717</v>
      </c>
      <c r="E4734" t="s">
        <v>76</v>
      </c>
      <c r="F4734" s="26">
        <v>1108.8</v>
      </c>
      <c r="G4734" t="str">
        <f>VLOOKUP(мпф1[[#This Row],[артикул]],[1]!Таблица213[[code]:[упаковка]],4,FALSE)</f>
        <v>ОХЛ</v>
      </c>
      <c r="H4734" t="str">
        <f>VLOOKUP(мпф1[[#This Row],[артикул]],[1]!Таблица213[[code]:[упаковка]],5,FALSE)</f>
        <v>четвертина</v>
      </c>
      <c r="I4734" s="7">
        <v>819.40178571428567</v>
      </c>
      <c r="J4734" s="15">
        <f>мпф1[[#This Row],[цена]]*мпф1[[#This Row],[объем]]</f>
        <v>908552.7</v>
      </c>
      <c r="K4734" s="15"/>
      <c r="L4734" t="s">
        <v>187</v>
      </c>
    </row>
    <row r="4735" spans="1:12" x14ac:dyDescent="0.35">
      <c r="A4735" t="s">
        <v>161</v>
      </c>
      <c r="B4735" t="s">
        <v>190</v>
      </c>
      <c r="C4735" t="s">
        <v>25</v>
      </c>
      <c r="D4735">
        <v>718</v>
      </c>
      <c r="E4735" t="s">
        <v>36</v>
      </c>
      <c r="F4735" s="26">
        <v>573.46</v>
      </c>
      <c r="G4735" t="str">
        <f>VLOOKUP(мпф1[[#This Row],[артикул]],[1]!Таблица213[[code]:[упаковка]],4,FALSE)</f>
        <v>ОХЛ</v>
      </c>
      <c r="H4735" t="str">
        <f>VLOOKUP(мпф1[[#This Row],[артикул]],[1]!Таблица213[[code]:[упаковка]],5,FALSE)</f>
        <v>филе</v>
      </c>
      <c r="I4735" s="7">
        <v>1157.1774107142855</v>
      </c>
      <c r="J4735" s="15">
        <f>мпф1[[#This Row],[цена]]*мпф1[[#This Row],[объем]]</f>
        <v>663594.95794821426</v>
      </c>
      <c r="K4735" s="15"/>
      <c r="L4735" t="s">
        <v>187</v>
      </c>
    </row>
    <row r="4736" spans="1:12" x14ac:dyDescent="0.35">
      <c r="A4736" t="s">
        <v>161</v>
      </c>
      <c r="B4736" t="s">
        <v>190</v>
      </c>
      <c r="C4736" t="s">
        <v>25</v>
      </c>
      <c r="D4736">
        <v>719</v>
      </c>
      <c r="E4736" t="s">
        <v>77</v>
      </c>
      <c r="F4736" s="26">
        <v>3145.5</v>
      </c>
      <c r="G4736" t="str">
        <f>VLOOKUP(мпф1[[#This Row],[артикул]],[1]!Таблица213[[code]:[упаковка]],4,FALSE)</f>
        <v>ОХЛ</v>
      </c>
      <c r="H4736" t="str">
        <f>VLOOKUP(мпф1[[#This Row],[артикул]],[1]!Таблица213[[code]:[упаковка]],5,FALSE)</f>
        <v>филе</v>
      </c>
      <c r="I4736" s="7">
        <v>1140.7893750000001</v>
      </c>
      <c r="J4736" s="15">
        <f>мпф1[[#This Row],[цена]]*мпф1[[#This Row],[объем]]</f>
        <v>3588352.9790625004</v>
      </c>
      <c r="K4736" s="15"/>
      <c r="L4736" t="s">
        <v>187</v>
      </c>
    </row>
    <row r="4737" spans="1:12" x14ac:dyDescent="0.35">
      <c r="A4737" t="s">
        <v>161</v>
      </c>
      <c r="B4737" t="s">
        <v>190</v>
      </c>
      <c r="C4737" t="s">
        <v>25</v>
      </c>
      <c r="D4737">
        <v>720</v>
      </c>
      <c r="E4737" t="s">
        <v>40</v>
      </c>
      <c r="F4737" s="26">
        <v>43</v>
      </c>
      <c r="G4737" t="str">
        <f>VLOOKUP(мпф1[[#This Row],[артикул]],[1]!Таблица213[[code]:[упаковка]],4,FALSE)</f>
        <v>ОХЛ</v>
      </c>
      <c r="H4737" t="str">
        <f>VLOOKUP(мпф1[[#This Row],[артикул]],[1]!Таблица213[[code]:[упаковка]],5,FALSE)</f>
        <v>половинка</v>
      </c>
      <c r="I4737" s="7">
        <v>836.08116428571429</v>
      </c>
      <c r="J4737" s="15">
        <f>мпф1[[#This Row],[цена]]*мпф1[[#This Row],[объем]]</f>
        <v>35951.490064285717</v>
      </c>
      <c r="K4737" s="15"/>
      <c r="L4737" t="s">
        <v>187</v>
      </c>
    </row>
    <row r="4738" spans="1:12" x14ac:dyDescent="0.35">
      <c r="A4738" t="s">
        <v>161</v>
      </c>
      <c r="B4738" t="s">
        <v>190</v>
      </c>
      <c r="C4738" t="s">
        <v>25</v>
      </c>
      <c r="D4738">
        <v>725</v>
      </c>
      <c r="E4738" t="s">
        <v>78</v>
      </c>
      <c r="F4738" s="26">
        <v>921.33199999999999</v>
      </c>
      <c r="G4738" t="str">
        <f>VLOOKUP(мпф1[[#This Row],[артикул]],[1]!Таблица213[[code]:[упаковка]],4,FALSE)</f>
        <v>ОХЛ</v>
      </c>
      <c r="H4738" t="str">
        <f>VLOOKUP(мпф1[[#This Row],[артикул]],[1]!Таблица213[[code]:[упаковка]],5,FALSE)</f>
        <v>грудка</v>
      </c>
      <c r="I4738" s="7">
        <v>884.0434821428571</v>
      </c>
      <c r="J4738" s="15">
        <f>мпф1[[#This Row],[цена]]*мпф1[[#This Row],[объем]]</f>
        <v>814497.54948964284</v>
      </c>
      <c r="K4738" s="15"/>
      <c r="L4738" t="s">
        <v>187</v>
      </c>
    </row>
    <row r="4739" spans="1:12" x14ac:dyDescent="0.35">
      <c r="A4739" t="s">
        <v>161</v>
      </c>
      <c r="B4739" t="s">
        <v>190</v>
      </c>
      <c r="C4739" t="s">
        <v>25</v>
      </c>
      <c r="D4739">
        <v>727</v>
      </c>
      <c r="E4739" t="s">
        <v>38</v>
      </c>
      <c r="F4739" s="26">
        <v>195.42599999999999</v>
      </c>
      <c r="G4739" t="str">
        <f>VLOOKUP(мпф1[[#This Row],[артикул]],[1]!Таблица213[[code]:[упаковка]],4,FALSE)</f>
        <v>ОХЛ</v>
      </c>
      <c r="H4739" t="str">
        <f>VLOOKUP(мпф1[[#This Row],[артикул]],[1]!Таблица213[[code]:[упаковка]],5,FALSE)</f>
        <v>грудка</v>
      </c>
      <c r="I4739" s="7">
        <v>899.79420535714269</v>
      </c>
      <c r="J4739" s="15">
        <f>мпф1[[#This Row],[цена]]*мпф1[[#This Row],[объем]]</f>
        <v>175843.18237612495</v>
      </c>
      <c r="K4739" s="15"/>
      <c r="L4739" t="s">
        <v>187</v>
      </c>
    </row>
    <row r="4740" spans="1:12" x14ac:dyDescent="0.35">
      <c r="A4740" t="s">
        <v>161</v>
      </c>
      <c r="B4740" t="s">
        <v>190</v>
      </c>
      <c r="C4740" t="s">
        <v>25</v>
      </c>
      <c r="D4740">
        <v>730</v>
      </c>
      <c r="E4740" t="s">
        <v>45</v>
      </c>
      <c r="F4740" s="26">
        <v>307.10000000000002</v>
      </c>
      <c r="G4740" t="str">
        <f>VLOOKUP(мпф1[[#This Row],[артикул]],[1]!Таблица213[[code]:[упаковка]],4,FALSE)</f>
        <v>ОХЛ</v>
      </c>
      <c r="H4740" t="str">
        <f>VLOOKUP(мпф1[[#This Row],[артикул]],[1]!Таблица213[[code]:[упаковка]],5,FALSE)</f>
        <v>желудки</v>
      </c>
      <c r="I4740" s="7">
        <v>570.84991071428567</v>
      </c>
      <c r="J4740" s="15">
        <f>мпф1[[#This Row],[цена]]*мпф1[[#This Row],[объем]]</f>
        <v>175308.00758035714</v>
      </c>
      <c r="K4740" s="15"/>
      <c r="L4740" t="s">
        <v>187</v>
      </c>
    </row>
    <row r="4741" spans="1:12" x14ac:dyDescent="0.35">
      <c r="A4741" t="s">
        <v>161</v>
      </c>
      <c r="B4741" t="s">
        <v>190</v>
      </c>
      <c r="C4741" t="s">
        <v>25</v>
      </c>
      <c r="D4741">
        <v>731</v>
      </c>
      <c r="E4741" t="s">
        <v>81</v>
      </c>
      <c r="F4741" s="26">
        <v>1054.8533730058243</v>
      </c>
      <c r="G4741" t="str">
        <f>VLOOKUP(мпф1[[#This Row],[артикул]],[1]!Таблица213[[code]:[упаковка]],4,FALSE)</f>
        <v>ОХЛ</v>
      </c>
      <c r="H4741" t="str">
        <f>VLOOKUP(мпф1[[#This Row],[артикул]],[1]!Таблица213[[code]:[упаковка]],5,FALSE)</f>
        <v>желудки</v>
      </c>
      <c r="I4741" s="7">
        <v>554.21605446428566</v>
      </c>
      <c r="J4741" s="15">
        <f>мпф1[[#This Row],[цена]]*мпф1[[#This Row],[объем]]</f>
        <v>584616.67442563141</v>
      </c>
      <c r="K4741" s="15"/>
      <c r="L4741" t="s">
        <v>187</v>
      </c>
    </row>
    <row r="4742" spans="1:12" x14ac:dyDescent="0.35">
      <c r="A4742" t="s">
        <v>161</v>
      </c>
      <c r="B4742" t="s">
        <v>190</v>
      </c>
      <c r="C4742" t="s">
        <v>25</v>
      </c>
      <c r="D4742">
        <v>732</v>
      </c>
      <c r="E4742" t="s">
        <v>47</v>
      </c>
      <c r="F4742" s="26">
        <v>397.8</v>
      </c>
      <c r="G4742" t="str">
        <f>VLOOKUP(мпф1[[#This Row],[артикул]],[1]!Таблица213[[code]:[упаковка]],4,FALSE)</f>
        <v>ОХЛ</v>
      </c>
      <c r="H4742" t="str">
        <f>VLOOKUP(мпф1[[#This Row],[артикул]],[1]!Таблица213[[code]:[упаковка]],5,FALSE)</f>
        <v>печень</v>
      </c>
      <c r="I4742" s="7">
        <v>538.07383928571426</v>
      </c>
      <c r="J4742" s="15">
        <f>мпф1[[#This Row],[цена]]*мпф1[[#This Row],[объем]]</f>
        <v>214045.77326785715</v>
      </c>
      <c r="K4742" s="15"/>
      <c r="L4742" t="s">
        <v>187</v>
      </c>
    </row>
    <row r="4743" spans="1:12" x14ac:dyDescent="0.35">
      <c r="A4743" t="s">
        <v>161</v>
      </c>
      <c r="B4743" t="s">
        <v>190</v>
      </c>
      <c r="C4743" t="s">
        <v>25</v>
      </c>
      <c r="D4743">
        <v>733</v>
      </c>
      <c r="E4743" t="s">
        <v>82</v>
      </c>
      <c r="F4743" s="26">
        <v>1171.8</v>
      </c>
      <c r="G4743" t="str">
        <f>VLOOKUP(мпф1[[#This Row],[артикул]],[1]!Таблица213[[code]:[упаковка]],4,FALSE)</f>
        <v>ОХЛ</v>
      </c>
      <c r="H4743" t="str">
        <f>VLOOKUP(мпф1[[#This Row],[артикул]],[1]!Таблица213[[code]:[упаковка]],5,FALSE)</f>
        <v>печень</v>
      </c>
      <c r="I4743" s="7">
        <v>522.04998214285706</v>
      </c>
      <c r="J4743" s="15">
        <f>мпф1[[#This Row],[цена]]*мпф1[[#This Row],[объем]]</f>
        <v>611738.16907499987</v>
      </c>
      <c r="K4743" s="15"/>
      <c r="L4743" t="s">
        <v>187</v>
      </c>
    </row>
    <row r="4744" spans="1:12" x14ac:dyDescent="0.35">
      <c r="A4744" t="s">
        <v>161</v>
      </c>
      <c r="B4744" t="s">
        <v>190</v>
      </c>
      <c r="C4744" t="s">
        <v>25</v>
      </c>
      <c r="D4744">
        <v>734</v>
      </c>
      <c r="E4744" t="s">
        <v>49</v>
      </c>
      <c r="F4744" s="26">
        <v>178.70599999999999</v>
      </c>
      <c r="G4744" t="str">
        <f>VLOOKUP(мпф1[[#This Row],[артикул]],[1]!Таблица213[[code]:[упаковка]],4,FALSE)</f>
        <v>ОХЛ</v>
      </c>
      <c r="H4744" t="str">
        <f>VLOOKUP(мпф1[[#This Row],[артикул]],[1]!Таблица213[[code]:[упаковка]],5,FALSE)</f>
        <v>сердце</v>
      </c>
      <c r="I4744" s="7">
        <v>915.90910714285712</v>
      </c>
      <c r="J4744" s="15">
        <f>мпф1[[#This Row],[цена]]*мпф1[[#This Row],[объем]]</f>
        <v>163678.4529010714</v>
      </c>
      <c r="K4744" s="15"/>
      <c r="L4744" t="s">
        <v>187</v>
      </c>
    </row>
    <row r="4745" spans="1:12" x14ac:dyDescent="0.35">
      <c r="A4745" t="s">
        <v>161</v>
      </c>
      <c r="B4745" t="s">
        <v>190</v>
      </c>
      <c r="C4745" t="s">
        <v>25</v>
      </c>
      <c r="D4745">
        <v>735</v>
      </c>
      <c r="E4745" t="s">
        <v>83</v>
      </c>
      <c r="F4745" s="26">
        <v>483.6</v>
      </c>
      <c r="G4745" t="str">
        <f>VLOOKUP(мпф1[[#This Row],[артикул]],[1]!Таблица213[[code]:[упаковка]],4,FALSE)</f>
        <v>ОХЛ</v>
      </c>
      <c r="H4745" t="str">
        <f>VLOOKUP(мпф1[[#This Row],[артикул]],[1]!Таблица213[[code]:[упаковка]],5,FALSE)</f>
        <v>сердце</v>
      </c>
      <c r="I4745" s="7">
        <v>899.88524999999993</v>
      </c>
      <c r="J4745" s="15">
        <f>мпф1[[#This Row],[цена]]*мпф1[[#This Row],[объем]]</f>
        <v>435184.50689999998</v>
      </c>
      <c r="K4745" s="15"/>
      <c r="L4745" t="s">
        <v>187</v>
      </c>
    </row>
    <row r="4746" spans="1:12" x14ac:dyDescent="0.35">
      <c r="A4746" t="s">
        <v>161</v>
      </c>
      <c r="B4746" t="s">
        <v>190</v>
      </c>
      <c r="C4746" t="s">
        <v>25</v>
      </c>
      <c r="D4746">
        <v>744</v>
      </c>
      <c r="E4746" t="s">
        <v>92</v>
      </c>
      <c r="F4746" s="26">
        <v>2255.4</v>
      </c>
      <c r="G4746" t="str">
        <f>VLOOKUP(мпф1[[#This Row],[артикул]],[1]!Таблица213[[code]:[упаковка]],4,FALSE)</f>
        <v>ОХЛ</v>
      </c>
      <c r="H4746" t="str">
        <f>VLOOKUP(мпф1[[#This Row],[артикул]],[1]!Таблица213[[code]:[упаковка]],5,FALSE)</f>
        <v>шея</v>
      </c>
      <c r="I4746" s="7">
        <v>297.71598214285711</v>
      </c>
      <c r="J4746" s="15">
        <f>мпф1[[#This Row],[цена]]*мпф1[[#This Row],[объем]]</f>
        <v>671468.62612499995</v>
      </c>
      <c r="K4746" s="15"/>
      <c r="L4746" t="s">
        <v>187</v>
      </c>
    </row>
    <row r="4747" spans="1:12" x14ac:dyDescent="0.35">
      <c r="A4747" t="s">
        <v>161</v>
      </c>
      <c r="B4747" t="s">
        <v>190</v>
      </c>
      <c r="C4747" t="s">
        <v>25</v>
      </c>
      <c r="D4747">
        <v>781</v>
      </c>
      <c r="E4747" t="s">
        <v>221</v>
      </c>
      <c r="F4747" s="26">
        <v>425.6</v>
      </c>
      <c r="G4747" t="str">
        <f>VLOOKUP(мпф1[[#This Row],[артикул]],[1]!Таблица213[[code]:[упаковка]],4,FALSE)</f>
        <v>ОХЛ</v>
      </c>
      <c r="H4747" t="str">
        <f>VLOOKUP(мпф1[[#This Row],[артикул]],[1]!Таблица213[[code]:[упаковка]],5,FALSE)</f>
        <v>спинка</v>
      </c>
      <c r="I4747" s="7">
        <v>386.02928571428566</v>
      </c>
      <c r="J4747" s="15">
        <f>мпф1[[#This Row],[цена]]*мпф1[[#This Row],[объем]]</f>
        <v>164294.06399999998</v>
      </c>
      <c r="K4747" s="15"/>
      <c r="L4747" t="s">
        <v>187</v>
      </c>
    </row>
    <row r="4748" spans="1:12" x14ac:dyDescent="0.35">
      <c r="A4748" t="s">
        <v>161</v>
      </c>
      <c r="B4748" t="s">
        <v>190</v>
      </c>
      <c r="C4748" t="s">
        <v>25</v>
      </c>
      <c r="D4748">
        <v>941</v>
      </c>
      <c r="E4748" t="s">
        <v>51</v>
      </c>
      <c r="F4748" s="26">
        <v>48</v>
      </c>
      <c r="G4748" t="str">
        <f>VLOOKUP(мпф1[[#This Row],[артикул]],[1]!Таблица213[[code]:[упаковка]],4,FALSE)</f>
        <v>ОХЛ</v>
      </c>
      <c r="H4748" t="str">
        <f>VLOOKUP(мпф1[[#This Row],[артикул]],[1]!Таблица213[[code]:[упаковка]],5,FALSE)</f>
        <v>бедро</v>
      </c>
      <c r="I4748" s="7">
        <v>937.73291925465844</v>
      </c>
      <c r="J4748" s="15">
        <f>мпф1[[#This Row],[цена]]*мпф1[[#This Row],[объем]]</f>
        <v>45011.180124223603</v>
      </c>
      <c r="K4748" s="15"/>
      <c r="L4748" t="s">
        <v>187</v>
      </c>
    </row>
    <row r="4749" spans="1:12" x14ac:dyDescent="0.35">
      <c r="A4749" t="s">
        <v>161</v>
      </c>
      <c r="B4749" t="s">
        <v>190</v>
      </c>
      <c r="C4749" t="s">
        <v>25</v>
      </c>
      <c r="D4749">
        <v>952</v>
      </c>
      <c r="E4749" t="s">
        <v>86</v>
      </c>
      <c r="F4749" s="26">
        <v>593.42465753424653</v>
      </c>
      <c r="G4749" t="str">
        <f>VLOOKUP(мпф1[[#This Row],[артикул]],[1]!Таблица213[[code]:[упаковка]],4,FALSE)</f>
        <v>ОХЛ</v>
      </c>
      <c r="H4749" t="str">
        <f>VLOOKUP(мпф1[[#This Row],[артикул]],[1]!Таблица213[[code]:[упаковка]],5,FALSE)</f>
        <v>голень</v>
      </c>
      <c r="I4749" s="7">
        <v>930.02102678571418</v>
      </c>
      <c r="J4749" s="15">
        <f>мпф1[[#This Row],[цена]]*мпф1[[#This Row],[объем]]</f>
        <v>551897.40931996075</v>
      </c>
      <c r="K4749" s="15"/>
      <c r="L4749" t="s">
        <v>187</v>
      </c>
    </row>
    <row r="4750" spans="1:12" x14ac:dyDescent="0.35">
      <c r="A4750" t="s">
        <v>161</v>
      </c>
      <c r="B4750" t="s">
        <v>190</v>
      </c>
      <c r="C4750" t="s">
        <v>25</v>
      </c>
      <c r="D4750">
        <v>953</v>
      </c>
      <c r="E4750" t="s">
        <v>87</v>
      </c>
      <c r="F4750" s="26">
        <v>345.38152610441767</v>
      </c>
      <c r="G4750" t="str">
        <f>VLOOKUP(мпф1[[#This Row],[артикул]],[1]!Таблица213[[code]:[упаковка]],4,FALSE)</f>
        <v>ОХЛ</v>
      </c>
      <c r="H4750" t="str">
        <f>VLOOKUP(мпф1[[#This Row],[артикул]],[1]!Таблица213[[code]:[упаковка]],5,FALSE)</f>
        <v>бедро</v>
      </c>
      <c r="I4750" s="7">
        <v>953.23741071428572</v>
      </c>
      <c r="J4750" s="15">
        <f>мпф1[[#This Row],[цена]]*мпф1[[#This Row],[объем]]</f>
        <v>329230.59165232361</v>
      </c>
      <c r="K4750" s="15"/>
      <c r="L4750" t="s">
        <v>187</v>
      </c>
    </row>
    <row r="4751" spans="1:12" x14ac:dyDescent="0.35">
      <c r="A4751" t="s">
        <v>161</v>
      </c>
      <c r="B4751" t="s">
        <v>190</v>
      </c>
      <c r="C4751" t="s">
        <v>25</v>
      </c>
      <c r="D4751">
        <v>954</v>
      </c>
      <c r="E4751" t="s">
        <v>191</v>
      </c>
      <c r="F4751" s="26">
        <v>50</v>
      </c>
      <c r="G4751" t="str">
        <f>VLOOKUP(мпф1[[#This Row],[артикул]],[1]!Таблица213[[code]:[упаковка]],4,FALSE)</f>
        <v>ОХЛ</v>
      </c>
      <c r="H4751" t="str">
        <f>VLOOKUP(мпф1[[#This Row],[артикул]],[1]!Таблица213[[code]:[упаковка]],5,FALSE)</f>
        <v>филе</v>
      </c>
      <c r="I4751" s="7">
        <v>1133.5058035714285</v>
      </c>
      <c r="J4751" s="15">
        <f>мпф1[[#This Row],[цена]]*мпф1[[#This Row],[объем]]</f>
        <v>56675.290178571428</v>
      </c>
      <c r="K4751" s="15"/>
      <c r="L4751" t="s">
        <v>187</v>
      </c>
    </row>
    <row r="4752" spans="1:12" x14ac:dyDescent="0.35">
      <c r="A4752" t="s">
        <v>161</v>
      </c>
      <c r="B4752" t="s">
        <v>190</v>
      </c>
      <c r="C4752" t="s">
        <v>25</v>
      </c>
      <c r="D4752">
        <v>958</v>
      </c>
      <c r="E4752" t="s">
        <v>58</v>
      </c>
      <c r="F4752" s="26">
        <v>640.95652173913038</v>
      </c>
      <c r="G4752" t="str">
        <f>VLOOKUP(мпф1[[#This Row],[артикул]],[1]!Таблица213[[code]:[упаковка]],4,FALSE)</f>
        <v>ОХЛ</v>
      </c>
      <c r="H4752" t="str">
        <f>VLOOKUP(мпф1[[#This Row],[артикул]],[1]!Таблица213[[code]:[упаковка]],5,FALSE)</f>
        <v>табак</v>
      </c>
      <c r="I4752" s="7">
        <v>799.37196428571428</v>
      </c>
      <c r="J4752" s="15">
        <f>мпф1[[#This Row],[цена]]*мпф1[[#This Row],[объем]]</f>
        <v>512362.67380434781</v>
      </c>
      <c r="K4752" s="15"/>
      <c r="L4752" t="s">
        <v>187</v>
      </c>
    </row>
    <row r="4753" spans="1:12" x14ac:dyDescent="0.35">
      <c r="A4753" t="s">
        <v>161</v>
      </c>
      <c r="B4753" t="s">
        <v>190</v>
      </c>
      <c r="C4753" t="s">
        <v>25</v>
      </c>
      <c r="D4753">
        <v>959</v>
      </c>
      <c r="E4753" t="s">
        <v>85</v>
      </c>
      <c r="F4753" s="26">
        <v>130.95238095238096</v>
      </c>
      <c r="G4753" t="str">
        <f>VLOOKUP(мпф1[[#This Row],[артикул]],[1]!Таблица213[[code]:[упаковка]],4,FALSE)</f>
        <v>ОХЛ</v>
      </c>
      <c r="H4753" t="str">
        <f>VLOOKUP(мпф1[[#This Row],[артикул]],[1]!Таблица213[[code]:[упаковка]],5,FALSE)</f>
        <v>табак</v>
      </c>
      <c r="I4753" s="7">
        <v>722.43924107142857</v>
      </c>
      <c r="J4753" s="15">
        <f>мпф1[[#This Row],[цена]]*мпф1[[#This Row],[объем]]</f>
        <v>94605.138711734704</v>
      </c>
      <c r="K4753" s="15"/>
      <c r="L4753" t="s">
        <v>187</v>
      </c>
    </row>
    <row r="4754" spans="1:12" x14ac:dyDescent="0.35">
      <c r="A4754" t="s">
        <v>161</v>
      </c>
      <c r="B4754" t="s">
        <v>190</v>
      </c>
      <c r="C4754" t="s">
        <v>25</v>
      </c>
      <c r="D4754">
        <v>961</v>
      </c>
      <c r="E4754" t="s">
        <v>89</v>
      </c>
      <c r="F4754" s="26">
        <v>24.266666666666669</v>
      </c>
      <c r="G4754" t="str">
        <f>VLOOKUP(мпф1[[#This Row],[артикул]],[1]!Таблица213[[code]:[упаковка]],4,FALSE)</f>
        <v>ОХЛ</v>
      </c>
      <c r="H4754" t="str">
        <f>VLOOKUP(мпф1[[#This Row],[артикул]],[1]!Таблица213[[code]:[упаковка]],5,FALSE)</f>
        <v>табак</v>
      </c>
      <c r="I4754" s="7">
        <v>777.06602678571426</v>
      </c>
      <c r="J4754" s="15">
        <f>мпф1[[#This Row],[цена]]*мпф1[[#This Row],[объем]]</f>
        <v>18856.802250000001</v>
      </c>
      <c r="K4754" s="15"/>
      <c r="L4754" t="s">
        <v>187</v>
      </c>
    </row>
    <row r="4755" spans="1:12" x14ac:dyDescent="0.35">
      <c r="A4755" t="s">
        <v>161</v>
      </c>
      <c r="B4755" t="s">
        <v>190</v>
      </c>
      <c r="C4755" t="s">
        <v>25</v>
      </c>
      <c r="D4755">
        <v>1065</v>
      </c>
      <c r="E4755" t="s">
        <v>64</v>
      </c>
      <c r="F4755" s="26">
        <v>25</v>
      </c>
      <c r="G4755" t="str">
        <f>VLOOKUP(мпф1[[#This Row],[артикул]],[1]!Таблица213[[code]:[упаковка]],4,FALSE)</f>
        <v>ОХЛ</v>
      </c>
      <c r="H4755" t="str">
        <f>VLOOKUP(мпф1[[#This Row],[артикул]],[1]!Таблица213[[code]:[упаковка]],5,FALSE)</f>
        <v>филе</v>
      </c>
      <c r="I4755" s="7">
        <v>1060.6700892857141</v>
      </c>
      <c r="J4755" s="15">
        <f>мпф1[[#This Row],[цена]]*мпф1[[#This Row],[объем]]</f>
        <v>26516.752232142851</v>
      </c>
      <c r="K4755" s="15"/>
      <c r="L4755" t="s">
        <v>187</v>
      </c>
    </row>
    <row r="4756" spans="1:12" x14ac:dyDescent="0.35">
      <c r="A4756" t="s">
        <v>161</v>
      </c>
      <c r="B4756" t="s">
        <v>190</v>
      </c>
      <c r="C4756" t="s">
        <v>25</v>
      </c>
      <c r="D4756">
        <v>1066</v>
      </c>
      <c r="E4756" t="s">
        <v>63</v>
      </c>
      <c r="F4756" s="26">
        <v>105</v>
      </c>
      <c r="G4756" t="str">
        <f>VLOOKUP(мпф1[[#This Row],[артикул]],[1]!Таблица213[[code]:[упаковка]],4,FALSE)</f>
        <v>ОХЛ</v>
      </c>
      <c r="H4756" t="str">
        <f>VLOOKUP(мпф1[[#This Row],[артикул]],[1]!Таблица213[[code]:[упаковка]],5,FALSE)</f>
        <v>бедро</v>
      </c>
      <c r="I4756" s="7">
        <v>884.0434821428571</v>
      </c>
      <c r="J4756" s="15">
        <f>мпф1[[#This Row],[цена]]*мпф1[[#This Row],[объем]]</f>
        <v>92824.565624999988</v>
      </c>
      <c r="K4756" s="15"/>
      <c r="L4756" t="s">
        <v>187</v>
      </c>
    </row>
    <row r="4757" spans="1:12" x14ac:dyDescent="0.35">
      <c r="A4757" t="s">
        <v>161</v>
      </c>
      <c r="B4757" t="s">
        <v>196</v>
      </c>
      <c r="C4757" t="s">
        <v>69</v>
      </c>
      <c r="D4757">
        <v>29</v>
      </c>
      <c r="E4757" t="s">
        <v>79</v>
      </c>
      <c r="F4757" s="26">
        <v>94.4</v>
      </c>
      <c r="G4757" t="str">
        <f>VLOOKUP(мпф1[[#This Row],[артикул]],[1]!Таблица213[[code]:[упаковка]],4,FALSE)</f>
        <v>ОХЛ</v>
      </c>
      <c r="H4757" t="str">
        <f>VLOOKUP(мпф1[[#This Row],[артикул]],[1]!Таблица213[[code]:[упаковка]],5,FALSE)</f>
        <v>табак</v>
      </c>
      <c r="I4757" s="7">
        <v>747.80357142857133</v>
      </c>
      <c r="J4757" s="15">
        <f>мпф1[[#This Row],[цена]]*мпф1[[#This Row],[объем]]</f>
        <v>70592.657142857133</v>
      </c>
      <c r="K4757" s="15"/>
      <c r="L4757" t="s">
        <v>187</v>
      </c>
    </row>
    <row r="4758" spans="1:12" x14ac:dyDescent="0.35">
      <c r="A4758" t="s">
        <v>161</v>
      </c>
      <c r="B4758" t="s">
        <v>196</v>
      </c>
      <c r="C4758" t="s">
        <v>69</v>
      </c>
      <c r="D4758">
        <v>30</v>
      </c>
      <c r="E4758" t="s">
        <v>80</v>
      </c>
      <c r="F4758" s="26">
        <v>188.8</v>
      </c>
      <c r="G4758" t="str">
        <f>VLOOKUP(мпф1[[#This Row],[артикул]],[1]!Таблица213[[code]:[упаковка]],4,FALSE)</f>
        <v>ОХЛ</v>
      </c>
      <c r="H4758" t="str">
        <f>VLOOKUP(мпф1[[#This Row],[артикул]],[1]!Таблица213[[code]:[упаковка]],5,FALSE)</f>
        <v>рагу</v>
      </c>
      <c r="I4758" s="7">
        <v>739.28249999999991</v>
      </c>
      <c r="J4758" s="15">
        <f>мпф1[[#This Row],[цена]]*мпф1[[#This Row],[объем]]</f>
        <v>139576.53599999999</v>
      </c>
      <c r="K4758" s="15"/>
      <c r="L4758" t="s">
        <v>187</v>
      </c>
    </row>
    <row r="4759" spans="1:12" x14ac:dyDescent="0.35">
      <c r="A4759" t="s">
        <v>161</v>
      </c>
      <c r="B4759" t="s">
        <v>196</v>
      </c>
      <c r="C4759" t="s">
        <v>69</v>
      </c>
      <c r="D4759">
        <v>204</v>
      </c>
      <c r="E4759" t="s">
        <v>84</v>
      </c>
      <c r="F4759" s="26">
        <v>54.56</v>
      </c>
      <c r="G4759" t="str">
        <f>VLOOKUP(мпф1[[#This Row],[артикул]],[1]!Таблица213[[code]:[упаковка]],4,FALSE)</f>
        <v>ОХЛ</v>
      </c>
      <c r="H4759" t="str">
        <f>VLOOKUP(мпф1[[#This Row],[артикул]],[1]!Таблица213[[code]:[упаковка]],5,FALSE)</f>
        <v>крыло</v>
      </c>
      <c r="I4759" s="7">
        <v>884.0434821428571</v>
      </c>
      <c r="J4759" s="15">
        <f>мпф1[[#This Row],[цена]]*мпф1[[#This Row],[объем]]</f>
        <v>48233.412385714284</v>
      </c>
      <c r="K4759" s="15"/>
      <c r="L4759" t="s">
        <v>187</v>
      </c>
    </row>
    <row r="4760" spans="1:12" x14ac:dyDescent="0.35">
      <c r="A4760" t="s">
        <v>161</v>
      </c>
      <c r="B4760" t="s">
        <v>196</v>
      </c>
      <c r="C4760" t="s">
        <v>69</v>
      </c>
      <c r="D4760">
        <v>205</v>
      </c>
      <c r="E4760" t="s">
        <v>88</v>
      </c>
      <c r="F4760" s="26">
        <v>135.44303797468356</v>
      </c>
      <c r="G4760" t="str">
        <f>VLOOKUP(мпф1[[#This Row],[артикул]],[1]!Таблица213[[code]:[упаковка]],4,FALSE)</f>
        <v>ОХЛ</v>
      </c>
      <c r="H4760" t="str">
        <f>VLOOKUP(мпф1[[#This Row],[артикул]],[1]!Таблица213[[code]:[упаковка]],5,FALSE)</f>
        <v>рагу</v>
      </c>
      <c r="I4760" s="7">
        <v>635.49160714285711</v>
      </c>
      <c r="J4760" s="15">
        <f>мпф1[[#This Row],[цена]]*мпф1[[#This Row],[объем]]</f>
        <v>86072.913878842679</v>
      </c>
      <c r="K4760" s="15"/>
      <c r="L4760" t="s">
        <v>187</v>
      </c>
    </row>
    <row r="4761" spans="1:12" x14ac:dyDescent="0.35">
      <c r="A4761" t="s">
        <v>161</v>
      </c>
      <c r="B4761" t="s">
        <v>196</v>
      </c>
      <c r="C4761" t="s">
        <v>69</v>
      </c>
      <c r="D4761">
        <v>701</v>
      </c>
      <c r="E4761" t="s">
        <v>26</v>
      </c>
      <c r="F4761" s="26">
        <v>63</v>
      </c>
      <c r="G4761" t="str">
        <f>VLOOKUP(мпф1[[#This Row],[артикул]],[1]!Таблица213[[code]:[упаковка]],4,FALSE)</f>
        <v>ОХЛ</v>
      </c>
      <c r="H4761" t="str">
        <f>VLOOKUP(мпф1[[#This Row],[артикул]],[1]!Таблица213[[code]:[упаковка]],5,FALSE)</f>
        <v>тушка</v>
      </c>
      <c r="I4761" s="7">
        <v>827.59580357142841</v>
      </c>
      <c r="J4761" s="15">
        <f>мпф1[[#This Row],[цена]]*мпф1[[#This Row],[объем]]</f>
        <v>52138.53562499999</v>
      </c>
      <c r="K4761" s="15"/>
      <c r="L4761" t="s">
        <v>187</v>
      </c>
    </row>
    <row r="4762" spans="1:12" x14ac:dyDescent="0.35">
      <c r="A4762" t="s">
        <v>161</v>
      </c>
      <c r="B4762" t="s">
        <v>196</v>
      </c>
      <c r="C4762" t="s">
        <v>69</v>
      </c>
      <c r="D4762">
        <v>702</v>
      </c>
      <c r="E4762" t="s">
        <v>72</v>
      </c>
      <c r="F4762" s="26">
        <v>101.7</v>
      </c>
      <c r="G4762" t="str">
        <f>VLOOKUP(мпф1[[#This Row],[артикул]],[1]!Таблица213[[code]:[упаковка]],4,FALSE)</f>
        <v>ОХЛ</v>
      </c>
      <c r="H4762" t="str">
        <f>VLOOKUP(мпф1[[#This Row],[артикул]],[1]!Таблица213[[code]:[упаковка]],5,FALSE)</f>
        <v>тушка</v>
      </c>
      <c r="I4762" s="7">
        <v>811.20776785714281</v>
      </c>
      <c r="J4762" s="15">
        <f>мпф1[[#This Row],[цена]]*мпф1[[#This Row],[объем]]</f>
        <v>82499.829991071427</v>
      </c>
      <c r="K4762" s="15"/>
      <c r="L4762" t="s">
        <v>187</v>
      </c>
    </row>
    <row r="4763" spans="1:12" x14ac:dyDescent="0.35">
      <c r="A4763" t="s">
        <v>161</v>
      </c>
      <c r="B4763" t="s">
        <v>196</v>
      </c>
      <c r="C4763" t="s">
        <v>69</v>
      </c>
      <c r="D4763">
        <v>710</v>
      </c>
      <c r="E4763" t="s">
        <v>28</v>
      </c>
      <c r="F4763" s="26">
        <v>87.48</v>
      </c>
      <c r="G4763" t="str">
        <f>VLOOKUP(мпф1[[#This Row],[артикул]],[1]!Таблица213[[code]:[упаковка]],4,FALSE)</f>
        <v>ОХЛ</v>
      </c>
      <c r="H4763" t="str">
        <f>VLOOKUP(мпф1[[#This Row],[артикул]],[1]!Таблица213[[code]:[упаковка]],5,FALSE)</f>
        <v>бедро</v>
      </c>
      <c r="I4763" s="7">
        <v>884.0434821428571</v>
      </c>
      <c r="J4763" s="15">
        <f>мпф1[[#This Row],[цена]]*мпф1[[#This Row],[объем]]</f>
        <v>77336.123817857137</v>
      </c>
      <c r="K4763" s="15"/>
      <c r="L4763" t="s">
        <v>187</v>
      </c>
    </row>
    <row r="4764" spans="1:12" x14ac:dyDescent="0.35">
      <c r="A4764" t="s">
        <v>161</v>
      </c>
      <c r="B4764" t="s">
        <v>196</v>
      </c>
      <c r="C4764" t="s">
        <v>69</v>
      </c>
      <c r="D4764">
        <v>711</v>
      </c>
      <c r="E4764" t="s">
        <v>73</v>
      </c>
      <c r="F4764" s="26">
        <v>327</v>
      </c>
      <c r="G4764" t="str">
        <f>VLOOKUP(мпф1[[#This Row],[артикул]],[1]!Таблица213[[code]:[упаковка]],4,FALSE)</f>
        <v>ОХЛ</v>
      </c>
      <c r="H4764" t="str">
        <f>VLOOKUP(мпф1[[#This Row],[артикул]],[1]!Таблица213[[code]:[упаковка]],5,FALSE)</f>
        <v>бедро</v>
      </c>
      <c r="I4764" s="7">
        <v>867.65544642857139</v>
      </c>
      <c r="J4764" s="15">
        <f>мпф1[[#This Row],[цена]]*мпф1[[#This Row],[объем]]</f>
        <v>283723.33098214283</v>
      </c>
      <c r="K4764" s="15"/>
      <c r="L4764" t="s">
        <v>187</v>
      </c>
    </row>
    <row r="4765" spans="1:12" x14ac:dyDescent="0.35">
      <c r="A4765" t="s">
        <v>161</v>
      </c>
      <c r="B4765" t="s">
        <v>196</v>
      </c>
      <c r="C4765" t="s">
        <v>69</v>
      </c>
      <c r="D4765">
        <v>712</v>
      </c>
      <c r="E4765" t="s">
        <v>30</v>
      </c>
      <c r="F4765" s="26">
        <v>140.18199999999999</v>
      </c>
      <c r="G4765" t="str">
        <f>VLOOKUP(мпф1[[#This Row],[артикул]],[1]!Таблица213[[code]:[упаковка]],4,FALSE)</f>
        <v>ОХЛ</v>
      </c>
      <c r="H4765" t="str">
        <f>VLOOKUP(мпф1[[#This Row],[артикул]],[1]!Таблица213[[code]:[упаковка]],5,FALSE)</f>
        <v>голень</v>
      </c>
      <c r="I4765" s="7">
        <v>915.90910714285712</v>
      </c>
      <c r="J4765" s="15">
        <f>мпф1[[#This Row],[цена]]*мпф1[[#This Row],[объем]]</f>
        <v>128393.97045749999</v>
      </c>
      <c r="K4765" s="15"/>
      <c r="L4765" t="s">
        <v>187</v>
      </c>
    </row>
    <row r="4766" spans="1:12" x14ac:dyDescent="0.35">
      <c r="A4766" t="s">
        <v>161</v>
      </c>
      <c r="B4766" t="s">
        <v>196</v>
      </c>
      <c r="C4766" t="s">
        <v>69</v>
      </c>
      <c r="D4766">
        <v>713</v>
      </c>
      <c r="E4766" t="s">
        <v>74</v>
      </c>
      <c r="F4766" s="26">
        <v>415.36</v>
      </c>
      <c r="G4766" t="str">
        <f>VLOOKUP(мпф1[[#This Row],[артикул]],[1]!Таблица213[[code]:[упаковка]],4,FALSE)</f>
        <v>ОХЛ</v>
      </c>
      <c r="H4766" t="str">
        <f>VLOOKUP(мпф1[[#This Row],[артикул]],[1]!Таблица213[[code]:[упаковка]],5,FALSE)</f>
        <v>голень</v>
      </c>
      <c r="I4766" s="7">
        <v>899.88524999999993</v>
      </c>
      <c r="J4766" s="15">
        <f>мпф1[[#This Row],[цена]]*мпф1[[#This Row],[объем]]</f>
        <v>373776.33743999997</v>
      </c>
      <c r="K4766" s="15"/>
      <c r="L4766" t="s">
        <v>187</v>
      </c>
    </row>
    <row r="4767" spans="1:12" x14ac:dyDescent="0.35">
      <c r="A4767" t="s">
        <v>161</v>
      </c>
      <c r="B4767" t="s">
        <v>196</v>
      </c>
      <c r="C4767" t="s">
        <v>69</v>
      </c>
      <c r="D4767">
        <v>714</v>
      </c>
      <c r="E4767" t="s">
        <v>32</v>
      </c>
      <c r="F4767" s="26">
        <v>297.51100000000002</v>
      </c>
      <c r="G4767" t="str">
        <f>VLOOKUP(мпф1[[#This Row],[артикул]],[1]!Таблица213[[code]:[упаковка]],4,FALSE)</f>
        <v>ОХЛ</v>
      </c>
      <c r="H4767" t="str">
        <f>VLOOKUP(мпф1[[#This Row],[артикул]],[1]!Таблица213[[code]:[упаковка]],5,FALSE)</f>
        <v>крыло</v>
      </c>
      <c r="I4767" s="7">
        <v>915.90910714285712</v>
      </c>
      <c r="J4767" s="15">
        <f>мпф1[[#This Row],[цена]]*мпф1[[#This Row],[объем]]</f>
        <v>272493.03437517857</v>
      </c>
      <c r="K4767" s="15"/>
      <c r="L4767" t="s">
        <v>187</v>
      </c>
    </row>
    <row r="4768" spans="1:12" x14ac:dyDescent="0.35">
      <c r="A4768" t="s">
        <v>161</v>
      </c>
      <c r="B4768" t="s">
        <v>196</v>
      </c>
      <c r="C4768" t="s">
        <v>69</v>
      </c>
      <c r="D4768">
        <v>715</v>
      </c>
      <c r="E4768" t="s">
        <v>75</v>
      </c>
      <c r="F4768" s="26">
        <v>594.9</v>
      </c>
      <c r="G4768" t="str">
        <f>VLOOKUP(мпф1[[#This Row],[артикул]],[1]!Таблица213[[code]:[упаковка]],4,FALSE)</f>
        <v>ОХЛ</v>
      </c>
      <c r="H4768" t="str">
        <f>VLOOKUP(мпф1[[#This Row],[артикул]],[1]!Таблица213[[code]:[упаковка]],5,FALSE)</f>
        <v>крыло</v>
      </c>
      <c r="I4768" s="7">
        <v>899.88524999999993</v>
      </c>
      <c r="J4768" s="15">
        <f>мпф1[[#This Row],[цена]]*мпф1[[#This Row],[объем]]</f>
        <v>535341.73522499995</v>
      </c>
      <c r="K4768" s="15"/>
      <c r="L4768" t="s">
        <v>187</v>
      </c>
    </row>
    <row r="4769" spans="1:12" x14ac:dyDescent="0.35">
      <c r="A4769" t="s">
        <v>161</v>
      </c>
      <c r="B4769" t="s">
        <v>196</v>
      </c>
      <c r="C4769" t="s">
        <v>69</v>
      </c>
      <c r="D4769">
        <v>716</v>
      </c>
      <c r="E4769" t="s">
        <v>34</v>
      </c>
      <c r="F4769" s="26">
        <v>321.89999999999998</v>
      </c>
      <c r="G4769" t="str">
        <f>VLOOKUP(мпф1[[#This Row],[артикул]],[1]!Таблица213[[code]:[упаковка]],4,FALSE)</f>
        <v>ОХЛ</v>
      </c>
      <c r="H4769" t="str">
        <f>VLOOKUP(мпф1[[#This Row],[артикул]],[1]!Таблица213[[code]:[упаковка]],5,FALSE)</f>
        <v>четвертина</v>
      </c>
      <c r="I4769" s="7">
        <v>835.5847500000001</v>
      </c>
      <c r="J4769" s="15">
        <f>мпф1[[#This Row],[цена]]*мпф1[[#This Row],[объем]]</f>
        <v>268974.73102499999</v>
      </c>
      <c r="K4769" s="15"/>
      <c r="L4769" t="s">
        <v>187</v>
      </c>
    </row>
    <row r="4770" spans="1:12" x14ac:dyDescent="0.35">
      <c r="A4770" t="s">
        <v>161</v>
      </c>
      <c r="B4770" t="s">
        <v>196</v>
      </c>
      <c r="C4770" t="s">
        <v>69</v>
      </c>
      <c r="D4770">
        <v>717</v>
      </c>
      <c r="E4770" t="s">
        <v>76</v>
      </c>
      <c r="F4770" s="26">
        <v>163.79999999999998</v>
      </c>
      <c r="G4770" t="str">
        <f>VLOOKUP(мпф1[[#This Row],[артикул]],[1]!Таблица213[[code]:[упаковка]],4,FALSE)</f>
        <v>ОХЛ</v>
      </c>
      <c r="H4770" t="str">
        <f>VLOOKUP(мпф1[[#This Row],[артикул]],[1]!Таблица213[[code]:[упаковка]],5,FALSE)</f>
        <v>четвертина</v>
      </c>
      <c r="I4770" s="7">
        <v>819.40178571428567</v>
      </c>
      <c r="J4770" s="15">
        <f>мпф1[[#This Row],[цена]]*мпф1[[#This Row],[объем]]</f>
        <v>134218.01249999998</v>
      </c>
      <c r="K4770" s="15"/>
      <c r="L4770" t="s">
        <v>187</v>
      </c>
    </row>
    <row r="4771" spans="1:12" x14ac:dyDescent="0.35">
      <c r="A4771" t="s">
        <v>161</v>
      </c>
      <c r="B4771" t="s">
        <v>196</v>
      </c>
      <c r="C4771" t="s">
        <v>69</v>
      </c>
      <c r="D4771">
        <v>718</v>
      </c>
      <c r="E4771" t="s">
        <v>36</v>
      </c>
      <c r="F4771" s="26">
        <v>248.86</v>
      </c>
      <c r="G4771" t="str">
        <f>VLOOKUP(мпф1[[#This Row],[артикул]],[1]!Таблица213[[code]:[упаковка]],4,FALSE)</f>
        <v>ОХЛ</v>
      </c>
      <c r="H4771" t="str">
        <f>VLOOKUP(мпф1[[#This Row],[артикул]],[1]!Таблица213[[code]:[упаковка]],5,FALSE)</f>
        <v>филе</v>
      </c>
      <c r="I4771" s="7">
        <v>1157.1774107142855</v>
      </c>
      <c r="J4771" s="15">
        <f>мпф1[[#This Row],[цена]]*мпф1[[#This Row],[объем]]</f>
        <v>287975.1704303571</v>
      </c>
      <c r="K4771" s="15"/>
      <c r="L4771" t="s">
        <v>187</v>
      </c>
    </row>
    <row r="4772" spans="1:12" x14ac:dyDescent="0.35">
      <c r="A4772" t="s">
        <v>161</v>
      </c>
      <c r="B4772" t="s">
        <v>196</v>
      </c>
      <c r="C4772" t="s">
        <v>69</v>
      </c>
      <c r="D4772">
        <v>719</v>
      </c>
      <c r="E4772" t="s">
        <v>77</v>
      </c>
      <c r="F4772" s="26">
        <v>351</v>
      </c>
      <c r="G4772" t="str">
        <f>VLOOKUP(мпф1[[#This Row],[артикул]],[1]!Таблица213[[code]:[упаковка]],4,FALSE)</f>
        <v>ОХЛ</v>
      </c>
      <c r="H4772" t="str">
        <f>VLOOKUP(мпф1[[#This Row],[артикул]],[1]!Таблица213[[code]:[упаковка]],5,FALSE)</f>
        <v>филе</v>
      </c>
      <c r="I4772" s="7">
        <v>1140.7893750000001</v>
      </c>
      <c r="J4772" s="15">
        <f>мпф1[[#This Row],[цена]]*мпф1[[#This Row],[объем]]</f>
        <v>400417.07062500005</v>
      </c>
      <c r="K4772" s="15"/>
      <c r="L4772" t="s">
        <v>187</v>
      </c>
    </row>
    <row r="4773" spans="1:12" x14ac:dyDescent="0.35">
      <c r="A4773" t="s">
        <v>161</v>
      </c>
      <c r="B4773" t="s">
        <v>196</v>
      </c>
      <c r="C4773" t="s">
        <v>69</v>
      </c>
      <c r="D4773">
        <v>725</v>
      </c>
      <c r="E4773" t="s">
        <v>78</v>
      </c>
      <c r="F4773" s="26">
        <v>149.03899999999999</v>
      </c>
      <c r="G4773" t="str">
        <f>VLOOKUP(мпф1[[#This Row],[артикул]],[1]!Таблица213[[code]:[упаковка]],4,FALSE)</f>
        <v>ОХЛ</v>
      </c>
      <c r="H4773" t="str">
        <f>VLOOKUP(мпф1[[#This Row],[артикул]],[1]!Таблица213[[code]:[упаковка]],5,FALSE)</f>
        <v>грудка</v>
      </c>
      <c r="I4773" s="7">
        <v>884.0434821428571</v>
      </c>
      <c r="J4773" s="15">
        <f>мпф1[[#This Row],[цена]]*мпф1[[#This Row],[объем]]</f>
        <v>131756.95653508927</v>
      </c>
      <c r="K4773" s="15"/>
      <c r="L4773" t="s">
        <v>187</v>
      </c>
    </row>
    <row r="4774" spans="1:12" x14ac:dyDescent="0.35">
      <c r="A4774" t="s">
        <v>161</v>
      </c>
      <c r="B4774" t="s">
        <v>196</v>
      </c>
      <c r="C4774" t="s">
        <v>69</v>
      </c>
      <c r="D4774">
        <v>727</v>
      </c>
      <c r="E4774" t="s">
        <v>38</v>
      </c>
      <c r="F4774" s="26">
        <v>111.672</v>
      </c>
      <c r="G4774" t="str">
        <f>VLOOKUP(мпф1[[#This Row],[артикул]],[1]!Таблица213[[code]:[упаковка]],4,FALSE)</f>
        <v>ОХЛ</v>
      </c>
      <c r="H4774" t="str">
        <f>VLOOKUP(мпф1[[#This Row],[артикул]],[1]!Таблица213[[code]:[упаковка]],5,FALSE)</f>
        <v>грудка</v>
      </c>
      <c r="I4774" s="7">
        <v>899.79420535714269</v>
      </c>
      <c r="J4774" s="15">
        <f>мпф1[[#This Row],[цена]]*мпф1[[#This Row],[объем]]</f>
        <v>100481.81850064284</v>
      </c>
      <c r="K4774" s="15"/>
      <c r="L4774" t="s">
        <v>187</v>
      </c>
    </row>
    <row r="4775" spans="1:12" x14ac:dyDescent="0.35">
      <c r="A4775" t="s">
        <v>161</v>
      </c>
      <c r="B4775" t="s">
        <v>196</v>
      </c>
      <c r="C4775" t="s">
        <v>69</v>
      </c>
      <c r="D4775">
        <v>728</v>
      </c>
      <c r="E4775" t="s">
        <v>225</v>
      </c>
      <c r="F4775" s="26">
        <v>36</v>
      </c>
      <c r="G4775" t="str">
        <f>VLOOKUP(мпф1[[#This Row],[артикул]],[1]!Таблица213[[code]:[упаковка]],4,FALSE)</f>
        <v>ОХЛ</v>
      </c>
      <c r="H4775" t="str">
        <f>VLOOKUP(мпф1[[#This Row],[артикул]],[1]!Таблица213[[code]:[упаковка]],5,FALSE)</f>
        <v>спинка</v>
      </c>
      <c r="I4775" s="7">
        <v>457.95455357142856</v>
      </c>
      <c r="J4775" s="15">
        <f>мпф1[[#This Row],[цена]]*мпф1[[#This Row],[объем]]</f>
        <v>16486.363928571427</v>
      </c>
      <c r="K4775" s="15"/>
      <c r="L4775" t="s">
        <v>187</v>
      </c>
    </row>
    <row r="4776" spans="1:12" x14ac:dyDescent="0.35">
      <c r="A4776" t="s">
        <v>161</v>
      </c>
      <c r="B4776" t="s">
        <v>196</v>
      </c>
      <c r="C4776" t="s">
        <v>69</v>
      </c>
      <c r="D4776">
        <v>730</v>
      </c>
      <c r="E4776" t="s">
        <v>45</v>
      </c>
      <c r="F4776" s="26">
        <v>99.600000000000009</v>
      </c>
      <c r="G4776" t="str">
        <f>VLOOKUP(мпф1[[#This Row],[артикул]],[1]!Таблица213[[code]:[упаковка]],4,FALSE)</f>
        <v>ОХЛ</v>
      </c>
      <c r="H4776" t="str">
        <f>VLOOKUP(мпф1[[#This Row],[артикул]],[1]!Таблица213[[code]:[упаковка]],5,FALSE)</f>
        <v>желудки</v>
      </c>
      <c r="I4776" s="7">
        <v>570.84991071428567</v>
      </c>
      <c r="J4776" s="15">
        <f>мпф1[[#This Row],[цена]]*мпф1[[#This Row],[объем]]</f>
        <v>56856.651107142854</v>
      </c>
      <c r="K4776" s="15"/>
      <c r="L4776" t="s">
        <v>187</v>
      </c>
    </row>
    <row r="4777" spans="1:12" x14ac:dyDescent="0.35">
      <c r="A4777" t="s">
        <v>161</v>
      </c>
      <c r="B4777" t="s">
        <v>196</v>
      </c>
      <c r="C4777" t="s">
        <v>69</v>
      </c>
      <c r="D4777">
        <v>731</v>
      </c>
      <c r="E4777" t="s">
        <v>81</v>
      </c>
      <c r="F4777" s="26">
        <v>98.125895163332487</v>
      </c>
      <c r="G4777" t="str">
        <f>VLOOKUP(мпф1[[#This Row],[артикул]],[1]!Таблица213[[code]:[упаковка]],4,FALSE)</f>
        <v>ОХЛ</v>
      </c>
      <c r="H4777" t="str">
        <f>VLOOKUP(мпф1[[#This Row],[артикул]],[1]!Таблица213[[code]:[упаковка]],5,FALSE)</f>
        <v>желудки</v>
      </c>
      <c r="I4777" s="7">
        <v>554.21605446428566</v>
      </c>
      <c r="J4777" s="15">
        <f>мпф1[[#This Row],[цена]]*мпф1[[#This Row],[объем]]</f>
        <v>54382.946458198261</v>
      </c>
      <c r="K4777" s="15"/>
      <c r="L4777" t="s">
        <v>187</v>
      </c>
    </row>
    <row r="4778" spans="1:12" x14ac:dyDescent="0.35">
      <c r="A4778" t="s">
        <v>161</v>
      </c>
      <c r="B4778" t="s">
        <v>196</v>
      </c>
      <c r="C4778" t="s">
        <v>69</v>
      </c>
      <c r="D4778">
        <v>732</v>
      </c>
      <c r="E4778" t="s">
        <v>47</v>
      </c>
      <c r="F4778" s="26">
        <v>249.6</v>
      </c>
      <c r="G4778" t="str">
        <f>VLOOKUP(мпф1[[#This Row],[артикул]],[1]!Таблица213[[code]:[упаковка]],4,FALSE)</f>
        <v>ОХЛ</v>
      </c>
      <c r="H4778" t="str">
        <f>VLOOKUP(мпф1[[#This Row],[артикул]],[1]!Таблица213[[code]:[упаковка]],5,FALSE)</f>
        <v>печень</v>
      </c>
      <c r="I4778" s="7">
        <v>538.07383928571426</v>
      </c>
      <c r="J4778" s="15">
        <f>мпф1[[#This Row],[цена]]*мпф1[[#This Row],[объем]]</f>
        <v>134303.23028571426</v>
      </c>
      <c r="K4778" s="15"/>
      <c r="L4778" t="s">
        <v>187</v>
      </c>
    </row>
    <row r="4779" spans="1:12" x14ac:dyDescent="0.35">
      <c r="A4779" t="s">
        <v>161</v>
      </c>
      <c r="B4779" t="s">
        <v>196</v>
      </c>
      <c r="C4779" t="s">
        <v>69</v>
      </c>
      <c r="D4779">
        <v>733</v>
      </c>
      <c r="E4779" t="s">
        <v>82</v>
      </c>
      <c r="F4779" s="26">
        <v>113.39999999999999</v>
      </c>
      <c r="G4779" t="str">
        <f>VLOOKUP(мпф1[[#This Row],[артикул]],[1]!Таблица213[[code]:[упаковка]],4,FALSE)</f>
        <v>ОХЛ</v>
      </c>
      <c r="H4779" t="str">
        <f>VLOOKUP(мпф1[[#This Row],[артикул]],[1]!Таблица213[[code]:[упаковка]],5,FALSE)</f>
        <v>печень</v>
      </c>
      <c r="I4779" s="7">
        <v>522.04998214285706</v>
      </c>
      <c r="J4779" s="15">
        <f>мпф1[[#This Row],[цена]]*мпф1[[#This Row],[объем]]</f>
        <v>59200.467974999985</v>
      </c>
      <c r="K4779" s="15"/>
      <c r="L4779" t="s">
        <v>187</v>
      </c>
    </row>
    <row r="4780" spans="1:12" x14ac:dyDescent="0.35">
      <c r="A4780" t="s">
        <v>161</v>
      </c>
      <c r="B4780" t="s">
        <v>196</v>
      </c>
      <c r="C4780" t="s">
        <v>69</v>
      </c>
      <c r="D4780">
        <v>734</v>
      </c>
      <c r="E4780" t="s">
        <v>49</v>
      </c>
      <c r="F4780" s="26">
        <v>121.84499999999998</v>
      </c>
      <c r="G4780" t="str">
        <f>VLOOKUP(мпф1[[#This Row],[артикул]],[1]!Таблица213[[code]:[упаковка]],4,FALSE)</f>
        <v>ОХЛ</v>
      </c>
      <c r="H4780" t="str">
        <f>VLOOKUP(мпф1[[#This Row],[артикул]],[1]!Таблица213[[code]:[упаковка]],5,FALSE)</f>
        <v>сердце</v>
      </c>
      <c r="I4780" s="7">
        <v>915.90910714285712</v>
      </c>
      <c r="J4780" s="15">
        <f>мпф1[[#This Row],[цена]]*мпф1[[#This Row],[объем]]</f>
        <v>111598.94515982141</v>
      </c>
      <c r="K4780" s="15"/>
      <c r="L4780" t="s">
        <v>187</v>
      </c>
    </row>
    <row r="4781" spans="1:12" x14ac:dyDescent="0.35">
      <c r="A4781" t="s">
        <v>161</v>
      </c>
      <c r="B4781" t="s">
        <v>196</v>
      </c>
      <c r="C4781" t="s">
        <v>69</v>
      </c>
      <c r="D4781">
        <v>735</v>
      </c>
      <c r="E4781" t="s">
        <v>83</v>
      </c>
      <c r="F4781" s="26">
        <v>124</v>
      </c>
      <c r="G4781" t="str">
        <f>VLOOKUP(мпф1[[#This Row],[артикул]],[1]!Таблица213[[code]:[упаковка]],4,FALSE)</f>
        <v>ОХЛ</v>
      </c>
      <c r="H4781" t="str">
        <f>VLOOKUP(мпф1[[#This Row],[артикул]],[1]!Таблица213[[code]:[упаковка]],5,FALSE)</f>
        <v>сердце</v>
      </c>
      <c r="I4781" s="7">
        <v>899.88524999999993</v>
      </c>
      <c r="J4781" s="15">
        <f>мпф1[[#This Row],[цена]]*мпф1[[#This Row],[объем]]</f>
        <v>111585.77099999999</v>
      </c>
      <c r="K4781" s="15"/>
      <c r="L4781" t="s">
        <v>187</v>
      </c>
    </row>
    <row r="4782" spans="1:12" x14ac:dyDescent="0.35">
      <c r="A4782" t="s">
        <v>161</v>
      </c>
      <c r="B4782" t="s">
        <v>196</v>
      </c>
      <c r="C4782" t="s">
        <v>69</v>
      </c>
      <c r="D4782">
        <v>744</v>
      </c>
      <c r="E4782" t="s">
        <v>92</v>
      </c>
      <c r="F4782" s="26">
        <v>315</v>
      </c>
      <c r="G4782" t="str">
        <f>VLOOKUP(мпф1[[#This Row],[артикул]],[1]!Таблица213[[code]:[упаковка]],4,FALSE)</f>
        <v>ОХЛ</v>
      </c>
      <c r="H4782" t="str">
        <f>VLOOKUP(мпф1[[#This Row],[артикул]],[1]!Таблица213[[code]:[упаковка]],5,FALSE)</f>
        <v>шея</v>
      </c>
      <c r="I4782" s="7">
        <v>297.71598214285711</v>
      </c>
      <c r="J4782" s="15">
        <f>мпф1[[#This Row],[цена]]*мпф1[[#This Row],[объем]]</f>
        <v>93780.534374999988</v>
      </c>
      <c r="K4782" s="15"/>
      <c r="L4782" t="s">
        <v>187</v>
      </c>
    </row>
    <row r="4783" spans="1:12" x14ac:dyDescent="0.35">
      <c r="A4783" t="s">
        <v>161</v>
      </c>
      <c r="B4783" t="s">
        <v>196</v>
      </c>
      <c r="C4783" t="s">
        <v>69</v>
      </c>
      <c r="D4783">
        <v>781</v>
      </c>
      <c r="E4783" t="s">
        <v>221</v>
      </c>
      <c r="F4783" s="26">
        <v>66.5</v>
      </c>
      <c r="G4783" t="str">
        <f>VLOOKUP(мпф1[[#This Row],[артикул]],[1]!Таблица213[[code]:[упаковка]],4,FALSE)</f>
        <v>ОХЛ</v>
      </c>
      <c r="H4783" t="str">
        <f>VLOOKUP(мпф1[[#This Row],[артикул]],[1]!Таблица213[[code]:[упаковка]],5,FALSE)</f>
        <v>спинка</v>
      </c>
      <c r="I4783" s="7">
        <v>386.02928571428566</v>
      </c>
      <c r="J4783" s="15">
        <f>мпф1[[#This Row],[цена]]*мпф1[[#This Row],[объем]]</f>
        <v>25670.947499999998</v>
      </c>
      <c r="K4783" s="15"/>
      <c r="L4783" t="s">
        <v>187</v>
      </c>
    </row>
    <row r="4784" spans="1:12" x14ac:dyDescent="0.35">
      <c r="A4784" t="s">
        <v>161</v>
      </c>
      <c r="B4784" t="s">
        <v>196</v>
      </c>
      <c r="C4784" t="s">
        <v>69</v>
      </c>
      <c r="D4784">
        <v>952</v>
      </c>
      <c r="E4784" t="s">
        <v>86</v>
      </c>
      <c r="F4784" s="26">
        <v>98.904109589041084</v>
      </c>
      <c r="G4784" t="str">
        <f>VLOOKUP(мпф1[[#This Row],[артикул]],[1]!Таблица213[[code]:[упаковка]],4,FALSE)</f>
        <v>ОХЛ</v>
      </c>
      <c r="H4784" t="str">
        <f>VLOOKUP(мпф1[[#This Row],[артикул]],[1]!Таблица213[[code]:[упаковка]],5,FALSE)</f>
        <v>голень</v>
      </c>
      <c r="I4784" s="7">
        <v>930.02102678571418</v>
      </c>
      <c r="J4784" s="15">
        <f>мпф1[[#This Row],[цена]]*мпф1[[#This Row],[объем]]</f>
        <v>91982.901553326796</v>
      </c>
      <c r="K4784" s="15"/>
      <c r="L4784" t="s">
        <v>187</v>
      </c>
    </row>
    <row r="4785" spans="1:12" x14ac:dyDescent="0.35">
      <c r="A4785" t="s">
        <v>161</v>
      </c>
      <c r="B4785" t="s">
        <v>196</v>
      </c>
      <c r="C4785" t="s">
        <v>69</v>
      </c>
      <c r="D4785">
        <v>953</v>
      </c>
      <c r="E4785" t="s">
        <v>87</v>
      </c>
      <c r="F4785" s="26">
        <v>96.706827309236942</v>
      </c>
      <c r="G4785" t="str">
        <f>VLOOKUP(мпф1[[#This Row],[артикул]],[1]!Таблица213[[code]:[упаковка]],4,FALSE)</f>
        <v>ОХЛ</v>
      </c>
      <c r="H4785" t="str">
        <f>VLOOKUP(мпф1[[#This Row],[артикул]],[1]!Таблица213[[code]:[упаковка]],5,FALSE)</f>
        <v>бедро</v>
      </c>
      <c r="I4785" s="7">
        <v>953.23741071428572</v>
      </c>
      <c r="J4785" s="15">
        <f>мпф1[[#This Row],[цена]]*мпф1[[#This Row],[объем]]</f>
        <v>92184.565662650595</v>
      </c>
      <c r="K4785" s="15"/>
      <c r="L4785" t="s">
        <v>187</v>
      </c>
    </row>
    <row r="4786" spans="1:12" x14ac:dyDescent="0.35">
      <c r="A4786" t="s">
        <v>161</v>
      </c>
      <c r="B4786" t="s">
        <v>196</v>
      </c>
      <c r="C4786" t="s">
        <v>69</v>
      </c>
      <c r="D4786">
        <v>958</v>
      </c>
      <c r="E4786" t="s">
        <v>58</v>
      </c>
      <c r="F4786" s="26">
        <v>203.47826086956522</v>
      </c>
      <c r="G4786" t="str">
        <f>VLOOKUP(мпф1[[#This Row],[артикул]],[1]!Таблица213[[code]:[упаковка]],4,FALSE)</f>
        <v>ОХЛ</v>
      </c>
      <c r="H4786" t="str">
        <f>VLOOKUP(мпф1[[#This Row],[артикул]],[1]!Таблица213[[code]:[упаковка]],5,FALSE)</f>
        <v>табак</v>
      </c>
      <c r="I4786" s="7">
        <v>799.37196428571428</v>
      </c>
      <c r="J4786" s="15">
        <f>мпф1[[#This Row],[цена]]*мпф1[[#This Row],[объем]]</f>
        <v>162654.81708074533</v>
      </c>
      <c r="K4786" s="15"/>
      <c r="L4786" t="s">
        <v>187</v>
      </c>
    </row>
    <row r="4787" spans="1:12" x14ac:dyDescent="0.35">
      <c r="A4787" t="s">
        <v>161</v>
      </c>
      <c r="B4787" t="s">
        <v>196</v>
      </c>
      <c r="C4787" t="s">
        <v>69</v>
      </c>
      <c r="D4787">
        <v>959</v>
      </c>
      <c r="E4787" t="s">
        <v>85</v>
      </c>
      <c r="F4787" s="26">
        <v>104.76190476190476</v>
      </c>
      <c r="G4787" t="str">
        <f>VLOOKUP(мпф1[[#This Row],[артикул]],[1]!Таблица213[[code]:[упаковка]],4,FALSE)</f>
        <v>ОХЛ</v>
      </c>
      <c r="H4787" t="str">
        <f>VLOOKUP(мпф1[[#This Row],[артикул]],[1]!Таблица213[[code]:[упаковка]],5,FALSE)</f>
        <v>табак</v>
      </c>
      <c r="I4787" s="7">
        <v>722.43924107142857</v>
      </c>
      <c r="J4787" s="15">
        <f>мпф1[[#This Row],[цена]]*мпф1[[#This Row],[объем]]</f>
        <v>75684.110969387752</v>
      </c>
      <c r="K4787" s="15"/>
      <c r="L4787" t="s">
        <v>187</v>
      </c>
    </row>
    <row r="4788" spans="1:12" x14ac:dyDescent="0.35">
      <c r="A4788" t="s">
        <v>161</v>
      </c>
      <c r="B4788" t="s">
        <v>196</v>
      </c>
      <c r="C4788" t="s">
        <v>69</v>
      </c>
      <c r="D4788">
        <v>1066</v>
      </c>
      <c r="E4788" t="s">
        <v>63</v>
      </c>
      <c r="F4788" s="26">
        <v>35</v>
      </c>
      <c r="G4788" t="str">
        <f>VLOOKUP(мпф1[[#This Row],[артикул]],[1]!Таблица213[[code]:[упаковка]],4,FALSE)</f>
        <v>ОХЛ</v>
      </c>
      <c r="H4788" t="str">
        <f>VLOOKUP(мпф1[[#This Row],[артикул]],[1]!Таблица213[[code]:[упаковка]],5,FALSE)</f>
        <v>бедро</v>
      </c>
      <c r="I4788" s="7">
        <v>884.0434821428571</v>
      </c>
      <c r="J4788" s="15">
        <f>мпф1[[#This Row],[цена]]*мпф1[[#This Row],[объем]]</f>
        <v>30941.521874999999</v>
      </c>
      <c r="K4788" s="15"/>
      <c r="L4788" t="s">
        <v>187</v>
      </c>
    </row>
    <row r="4789" spans="1:12" x14ac:dyDescent="0.35">
      <c r="A4789" t="s">
        <v>161</v>
      </c>
      <c r="B4789" t="s">
        <v>198</v>
      </c>
      <c r="C4789" t="s">
        <v>69</v>
      </c>
      <c r="D4789">
        <v>30</v>
      </c>
      <c r="E4789" t="s">
        <v>80</v>
      </c>
      <c r="F4789" s="26">
        <v>342.20000000000005</v>
      </c>
      <c r="G4789" t="str">
        <f>VLOOKUP(мпф1[[#This Row],[артикул]],[1]!Таблица213[[code]:[упаковка]],4,FALSE)</f>
        <v>ОХЛ</v>
      </c>
      <c r="H4789" t="str">
        <f>VLOOKUP(мпф1[[#This Row],[артикул]],[1]!Таблица213[[code]:[упаковка]],5,FALSE)</f>
        <v>рагу</v>
      </c>
      <c r="I4789" s="7">
        <v>739.28249999999991</v>
      </c>
      <c r="J4789" s="15">
        <f>мпф1[[#This Row],[цена]]*мпф1[[#This Row],[объем]]</f>
        <v>252982.47150000001</v>
      </c>
      <c r="K4789" s="15"/>
      <c r="L4789" t="s">
        <v>187</v>
      </c>
    </row>
    <row r="4790" spans="1:12" x14ac:dyDescent="0.35">
      <c r="A4790" t="s">
        <v>161</v>
      </c>
      <c r="B4790" t="s">
        <v>198</v>
      </c>
      <c r="C4790" t="s">
        <v>69</v>
      </c>
      <c r="D4790">
        <v>204</v>
      </c>
      <c r="E4790" t="s">
        <v>84</v>
      </c>
      <c r="F4790" s="26">
        <v>395.56</v>
      </c>
      <c r="G4790" t="str">
        <f>VLOOKUP(мпф1[[#This Row],[артикул]],[1]!Таблица213[[code]:[упаковка]],4,FALSE)</f>
        <v>ОХЛ</v>
      </c>
      <c r="H4790" t="str">
        <f>VLOOKUP(мпф1[[#This Row],[артикул]],[1]!Таблица213[[code]:[упаковка]],5,FALSE)</f>
        <v>крыло</v>
      </c>
      <c r="I4790" s="7">
        <v>884.0434821428571</v>
      </c>
      <c r="J4790" s="15">
        <f>мпф1[[#This Row],[цена]]*мпф1[[#This Row],[объем]]</f>
        <v>349692.23979642853</v>
      </c>
      <c r="K4790" s="15"/>
      <c r="L4790" t="s">
        <v>187</v>
      </c>
    </row>
    <row r="4791" spans="1:12" x14ac:dyDescent="0.35">
      <c r="A4791" t="s">
        <v>161</v>
      </c>
      <c r="B4791" t="s">
        <v>198</v>
      </c>
      <c r="C4791" t="s">
        <v>69</v>
      </c>
      <c r="D4791">
        <v>205</v>
      </c>
      <c r="E4791" t="s">
        <v>88</v>
      </c>
      <c r="F4791" s="26">
        <v>94.810126582278485</v>
      </c>
      <c r="G4791" t="str">
        <f>VLOOKUP(мпф1[[#This Row],[артикул]],[1]!Таблица213[[code]:[упаковка]],4,FALSE)</f>
        <v>ОХЛ</v>
      </c>
      <c r="H4791" t="str">
        <f>VLOOKUP(мпф1[[#This Row],[артикул]],[1]!Таблица213[[code]:[упаковка]],5,FALSE)</f>
        <v>рагу</v>
      </c>
      <c r="I4791" s="7">
        <v>635.49160714285711</v>
      </c>
      <c r="J4791" s="15">
        <f>мпф1[[#This Row],[цена]]*мпф1[[#This Row],[объем]]</f>
        <v>60251.039715189872</v>
      </c>
      <c r="K4791" s="15"/>
      <c r="L4791" t="s">
        <v>187</v>
      </c>
    </row>
    <row r="4792" spans="1:12" x14ac:dyDescent="0.35">
      <c r="A4792" t="s">
        <v>161</v>
      </c>
      <c r="B4792" t="s">
        <v>198</v>
      </c>
      <c r="C4792" t="s">
        <v>69</v>
      </c>
      <c r="D4792">
        <v>702</v>
      </c>
      <c r="E4792" t="s">
        <v>72</v>
      </c>
      <c r="F4792" s="26">
        <v>203.4</v>
      </c>
      <c r="G4792" t="str">
        <f>VLOOKUP(мпф1[[#This Row],[артикул]],[1]!Таблица213[[code]:[упаковка]],4,FALSE)</f>
        <v>ОХЛ</v>
      </c>
      <c r="H4792" t="str">
        <f>VLOOKUP(мпф1[[#This Row],[артикул]],[1]!Таблица213[[code]:[упаковка]],5,FALSE)</f>
        <v>тушка</v>
      </c>
      <c r="I4792" s="7">
        <v>811.20776785714281</v>
      </c>
      <c r="J4792" s="15">
        <f>мпф1[[#This Row],[цена]]*мпф1[[#This Row],[объем]]</f>
        <v>164999.65998214285</v>
      </c>
      <c r="K4792" s="15"/>
      <c r="L4792" t="s">
        <v>187</v>
      </c>
    </row>
    <row r="4793" spans="1:12" x14ac:dyDescent="0.35">
      <c r="A4793" t="s">
        <v>161</v>
      </c>
      <c r="B4793" t="s">
        <v>198</v>
      </c>
      <c r="C4793" t="s">
        <v>69</v>
      </c>
      <c r="D4793">
        <v>711</v>
      </c>
      <c r="E4793" t="s">
        <v>73</v>
      </c>
      <c r="F4793" s="26">
        <v>497.04</v>
      </c>
      <c r="G4793" t="str">
        <f>VLOOKUP(мпф1[[#This Row],[артикул]],[1]!Таблица213[[code]:[упаковка]],4,FALSE)</f>
        <v>ОХЛ</v>
      </c>
      <c r="H4793" t="str">
        <f>VLOOKUP(мпф1[[#This Row],[артикул]],[1]!Таблица213[[code]:[упаковка]],5,FALSE)</f>
        <v>бедро</v>
      </c>
      <c r="I4793" s="7">
        <v>867.65544642857139</v>
      </c>
      <c r="J4793" s="15">
        <f>мпф1[[#This Row],[цена]]*мпф1[[#This Row],[объем]]</f>
        <v>431259.46309285716</v>
      </c>
      <c r="K4793" s="15"/>
      <c r="L4793" t="s">
        <v>187</v>
      </c>
    </row>
    <row r="4794" spans="1:12" x14ac:dyDescent="0.35">
      <c r="A4794" t="s">
        <v>161</v>
      </c>
      <c r="B4794" t="s">
        <v>198</v>
      </c>
      <c r="C4794" t="s">
        <v>69</v>
      </c>
      <c r="D4794">
        <v>713</v>
      </c>
      <c r="E4794" t="s">
        <v>74</v>
      </c>
      <c r="F4794" s="26">
        <v>402.38</v>
      </c>
      <c r="G4794" t="str">
        <f>VLOOKUP(мпф1[[#This Row],[артикул]],[1]!Таблица213[[code]:[упаковка]],4,FALSE)</f>
        <v>ОХЛ</v>
      </c>
      <c r="H4794" t="str">
        <f>VLOOKUP(мпф1[[#This Row],[артикул]],[1]!Таблица213[[code]:[упаковка]],5,FALSE)</f>
        <v>голень</v>
      </c>
      <c r="I4794" s="7">
        <v>899.88524999999993</v>
      </c>
      <c r="J4794" s="15">
        <f>мпф1[[#This Row],[цена]]*мпф1[[#This Row],[объем]]</f>
        <v>362095.82689499995</v>
      </c>
      <c r="K4794" s="15"/>
      <c r="L4794" t="s">
        <v>187</v>
      </c>
    </row>
    <row r="4795" spans="1:12" x14ac:dyDescent="0.35">
      <c r="A4795" t="s">
        <v>161</v>
      </c>
      <c r="B4795" t="s">
        <v>198</v>
      </c>
      <c r="C4795" t="s">
        <v>69</v>
      </c>
      <c r="D4795">
        <v>715</v>
      </c>
      <c r="E4795" t="s">
        <v>75</v>
      </c>
      <c r="F4795" s="26">
        <v>396.6</v>
      </c>
      <c r="G4795" t="str">
        <f>VLOOKUP(мпф1[[#This Row],[артикул]],[1]!Таблица213[[code]:[упаковка]],4,FALSE)</f>
        <v>ОХЛ</v>
      </c>
      <c r="H4795" t="str">
        <f>VLOOKUP(мпф1[[#This Row],[артикул]],[1]!Таблица213[[code]:[упаковка]],5,FALSE)</f>
        <v>крыло</v>
      </c>
      <c r="I4795" s="7">
        <v>899.88524999999993</v>
      </c>
      <c r="J4795" s="15">
        <f>мпф1[[#This Row],[цена]]*мпф1[[#This Row],[объем]]</f>
        <v>356894.49014999997</v>
      </c>
      <c r="K4795" s="15"/>
      <c r="L4795" t="s">
        <v>187</v>
      </c>
    </row>
    <row r="4796" spans="1:12" x14ac:dyDescent="0.35">
      <c r="A4796" t="s">
        <v>161</v>
      </c>
      <c r="B4796" t="s">
        <v>198</v>
      </c>
      <c r="C4796" t="s">
        <v>69</v>
      </c>
      <c r="D4796">
        <v>717</v>
      </c>
      <c r="E4796" t="s">
        <v>76</v>
      </c>
      <c r="F4796" s="26">
        <v>113.39999999999999</v>
      </c>
      <c r="G4796" t="str">
        <f>VLOOKUP(мпф1[[#This Row],[артикул]],[1]!Таблица213[[code]:[упаковка]],4,FALSE)</f>
        <v>ОХЛ</v>
      </c>
      <c r="H4796" t="str">
        <f>VLOOKUP(мпф1[[#This Row],[артикул]],[1]!Таблица213[[code]:[упаковка]],5,FALSE)</f>
        <v>четвертина</v>
      </c>
      <c r="I4796" s="7">
        <v>819.40178571428567</v>
      </c>
      <c r="J4796" s="15">
        <f>мпф1[[#This Row],[цена]]*мпф1[[#This Row],[объем]]</f>
        <v>92920.162499999991</v>
      </c>
      <c r="K4796" s="15"/>
      <c r="L4796" t="s">
        <v>187</v>
      </c>
    </row>
    <row r="4797" spans="1:12" x14ac:dyDescent="0.35">
      <c r="A4797" t="s">
        <v>161</v>
      </c>
      <c r="B4797" t="s">
        <v>198</v>
      </c>
      <c r="C4797" t="s">
        <v>69</v>
      </c>
      <c r="D4797">
        <v>719</v>
      </c>
      <c r="E4797" t="s">
        <v>77</v>
      </c>
      <c r="F4797" s="26">
        <v>580.5</v>
      </c>
      <c r="G4797" t="str">
        <f>VLOOKUP(мпф1[[#This Row],[артикул]],[1]!Таблица213[[code]:[упаковка]],4,FALSE)</f>
        <v>ОХЛ</v>
      </c>
      <c r="H4797" t="str">
        <f>VLOOKUP(мпф1[[#This Row],[артикул]],[1]!Таблица213[[code]:[упаковка]],5,FALSE)</f>
        <v>филе</v>
      </c>
      <c r="I4797" s="7">
        <v>1140.7893750000001</v>
      </c>
      <c r="J4797" s="15">
        <f>мпф1[[#This Row],[цена]]*мпф1[[#This Row],[объем]]</f>
        <v>662228.23218749999</v>
      </c>
      <c r="K4797" s="15"/>
      <c r="L4797" t="s">
        <v>187</v>
      </c>
    </row>
    <row r="4798" spans="1:12" x14ac:dyDescent="0.35">
      <c r="A4798" t="s">
        <v>161</v>
      </c>
      <c r="B4798" t="s">
        <v>198</v>
      </c>
      <c r="C4798" t="s">
        <v>69</v>
      </c>
      <c r="D4798">
        <v>725</v>
      </c>
      <c r="E4798" t="s">
        <v>78</v>
      </c>
      <c r="F4798" s="26">
        <v>135.49</v>
      </c>
      <c r="G4798" t="str">
        <f>VLOOKUP(мпф1[[#This Row],[артикул]],[1]!Таблица213[[code]:[упаковка]],4,FALSE)</f>
        <v>ОХЛ</v>
      </c>
      <c r="H4798" t="str">
        <f>VLOOKUP(мпф1[[#This Row],[артикул]],[1]!Таблица213[[code]:[упаковка]],5,FALSE)</f>
        <v>грудка</v>
      </c>
      <c r="I4798" s="7">
        <v>884.0434821428571</v>
      </c>
      <c r="J4798" s="15">
        <f>мпф1[[#This Row],[цена]]*мпф1[[#This Row],[объем]]</f>
        <v>119779.05139553572</v>
      </c>
      <c r="K4798" s="15"/>
      <c r="L4798" t="s">
        <v>187</v>
      </c>
    </row>
    <row r="4799" spans="1:12" x14ac:dyDescent="0.35">
      <c r="A4799" t="s">
        <v>161</v>
      </c>
      <c r="B4799" t="s">
        <v>198</v>
      </c>
      <c r="C4799" t="s">
        <v>69</v>
      </c>
      <c r="D4799">
        <v>731</v>
      </c>
      <c r="E4799" t="s">
        <v>81</v>
      </c>
      <c r="F4799" s="26">
        <v>159.45457964041529</v>
      </c>
      <c r="G4799" t="str">
        <f>VLOOKUP(мпф1[[#This Row],[артикул]],[1]!Таблица213[[code]:[упаковка]],4,FALSE)</f>
        <v>ОХЛ</v>
      </c>
      <c r="H4799" t="str">
        <f>VLOOKUP(мпф1[[#This Row],[артикул]],[1]!Таблица213[[code]:[упаковка]],5,FALSE)</f>
        <v>желудки</v>
      </c>
      <c r="I4799" s="7">
        <v>554.21605446428566</v>
      </c>
      <c r="J4799" s="15">
        <f>мпф1[[#This Row],[цена]]*мпф1[[#This Row],[объем]]</f>
        <v>88372.28799457218</v>
      </c>
      <c r="K4799" s="15"/>
      <c r="L4799" t="s">
        <v>187</v>
      </c>
    </row>
    <row r="4800" spans="1:12" x14ac:dyDescent="0.35">
      <c r="A4800" t="s">
        <v>161</v>
      </c>
      <c r="B4800" t="s">
        <v>198</v>
      </c>
      <c r="C4800" t="s">
        <v>69</v>
      </c>
      <c r="D4800">
        <v>733</v>
      </c>
      <c r="E4800" t="s">
        <v>82</v>
      </c>
      <c r="F4800" s="26">
        <v>113.39999999999999</v>
      </c>
      <c r="G4800" t="str">
        <f>VLOOKUP(мпф1[[#This Row],[артикул]],[1]!Таблица213[[code]:[упаковка]],4,FALSE)</f>
        <v>ОХЛ</v>
      </c>
      <c r="H4800" t="str">
        <f>VLOOKUP(мпф1[[#This Row],[артикул]],[1]!Таблица213[[code]:[упаковка]],5,FALSE)</f>
        <v>печень</v>
      </c>
      <c r="I4800" s="7">
        <v>522.04998214285706</v>
      </c>
      <c r="J4800" s="15">
        <f>мпф1[[#This Row],[цена]]*мпф1[[#This Row],[объем]]</f>
        <v>59200.467974999985</v>
      </c>
      <c r="K4800" s="15"/>
      <c r="L4800" t="s">
        <v>187</v>
      </c>
    </row>
    <row r="4801" spans="1:12" x14ac:dyDescent="0.35">
      <c r="A4801" t="s">
        <v>161</v>
      </c>
      <c r="B4801" t="s">
        <v>198</v>
      </c>
      <c r="C4801" t="s">
        <v>69</v>
      </c>
      <c r="D4801">
        <v>735</v>
      </c>
      <c r="E4801" t="s">
        <v>83</v>
      </c>
      <c r="F4801" s="26">
        <v>86.8</v>
      </c>
      <c r="G4801" t="str">
        <f>VLOOKUP(мпф1[[#This Row],[артикул]],[1]!Таблица213[[code]:[упаковка]],4,FALSE)</f>
        <v>ОХЛ</v>
      </c>
      <c r="H4801" t="str">
        <f>VLOOKUP(мпф1[[#This Row],[артикул]],[1]!Таблица213[[code]:[упаковка]],5,FALSE)</f>
        <v>сердце</v>
      </c>
      <c r="I4801" s="7">
        <v>899.88524999999993</v>
      </c>
      <c r="J4801" s="15">
        <f>мпф1[[#This Row],[цена]]*мпф1[[#This Row],[объем]]</f>
        <v>78110.039699999994</v>
      </c>
      <c r="K4801" s="15"/>
      <c r="L4801" t="s">
        <v>187</v>
      </c>
    </row>
    <row r="4802" spans="1:12" x14ac:dyDescent="0.35">
      <c r="A4802" t="s">
        <v>161</v>
      </c>
      <c r="B4802" t="s">
        <v>198</v>
      </c>
      <c r="C4802" t="s">
        <v>69</v>
      </c>
      <c r="D4802">
        <v>744</v>
      </c>
      <c r="E4802" t="s">
        <v>92</v>
      </c>
      <c r="F4802" s="26">
        <v>403.2</v>
      </c>
      <c r="G4802" t="str">
        <f>VLOOKUP(мпф1[[#This Row],[артикул]],[1]!Таблица213[[code]:[упаковка]],4,FALSE)</f>
        <v>ОХЛ</v>
      </c>
      <c r="H4802" t="str">
        <f>VLOOKUP(мпф1[[#This Row],[артикул]],[1]!Таблица213[[code]:[упаковка]],5,FALSE)</f>
        <v>шея</v>
      </c>
      <c r="I4802" s="7">
        <v>297.71598214285711</v>
      </c>
      <c r="J4802" s="15">
        <f>мпф1[[#This Row],[цена]]*мпф1[[#This Row],[объем]]</f>
        <v>120039.08399999999</v>
      </c>
      <c r="K4802" s="15"/>
      <c r="L4802" t="s">
        <v>187</v>
      </c>
    </row>
    <row r="4803" spans="1:12" x14ac:dyDescent="0.35">
      <c r="A4803" t="s">
        <v>161</v>
      </c>
      <c r="B4803" t="s">
        <v>198</v>
      </c>
      <c r="C4803" t="s">
        <v>69</v>
      </c>
      <c r="D4803">
        <v>781</v>
      </c>
      <c r="E4803" t="s">
        <v>221</v>
      </c>
      <c r="F4803" s="26">
        <v>146.30000000000001</v>
      </c>
      <c r="G4803" t="str">
        <f>VLOOKUP(мпф1[[#This Row],[артикул]],[1]!Таблица213[[code]:[упаковка]],4,FALSE)</f>
        <v>ОХЛ</v>
      </c>
      <c r="H4803" t="str">
        <f>VLOOKUP(мпф1[[#This Row],[артикул]],[1]!Таблица213[[code]:[упаковка]],5,FALSE)</f>
        <v>спинка</v>
      </c>
      <c r="I4803" s="7">
        <v>386.02928571428566</v>
      </c>
      <c r="J4803" s="15">
        <f>мпф1[[#This Row],[цена]]*мпф1[[#This Row],[объем]]</f>
        <v>56476.084499999997</v>
      </c>
      <c r="K4803" s="15"/>
      <c r="L4803" t="s">
        <v>187</v>
      </c>
    </row>
    <row r="4804" spans="1:12" x14ac:dyDescent="0.35">
      <c r="A4804" t="s">
        <v>161</v>
      </c>
      <c r="B4804" t="s">
        <v>198</v>
      </c>
      <c r="C4804" t="s">
        <v>69</v>
      </c>
      <c r="D4804">
        <v>952</v>
      </c>
      <c r="E4804" t="s">
        <v>86</v>
      </c>
      <c r="F4804" s="26">
        <v>222.53424657534245</v>
      </c>
      <c r="G4804" t="str">
        <f>VLOOKUP(мпф1[[#This Row],[артикул]],[1]!Таблица213[[code]:[упаковка]],4,FALSE)</f>
        <v>ОХЛ</v>
      </c>
      <c r="H4804" t="str">
        <f>VLOOKUP(мпф1[[#This Row],[артикул]],[1]!Таблица213[[code]:[упаковка]],5,FALSE)</f>
        <v>голень</v>
      </c>
      <c r="I4804" s="7">
        <v>930.02102678571418</v>
      </c>
      <c r="J4804" s="15">
        <f>мпф1[[#This Row],[цена]]*мпф1[[#This Row],[объем]]</f>
        <v>206961.52849498528</v>
      </c>
      <c r="K4804" s="15"/>
      <c r="L4804" t="s">
        <v>187</v>
      </c>
    </row>
    <row r="4805" spans="1:12" x14ac:dyDescent="0.35">
      <c r="A4805" t="s">
        <v>161</v>
      </c>
      <c r="B4805" t="s">
        <v>198</v>
      </c>
      <c r="C4805" t="s">
        <v>69</v>
      </c>
      <c r="D4805">
        <v>953</v>
      </c>
      <c r="E4805" t="s">
        <v>87</v>
      </c>
      <c r="F4805" s="26">
        <v>221.0441767068273</v>
      </c>
      <c r="G4805" t="str">
        <f>VLOOKUP(мпф1[[#This Row],[артикул]],[1]!Таблица213[[code]:[упаковка]],4,FALSE)</f>
        <v>ОХЛ</v>
      </c>
      <c r="H4805" t="str">
        <f>VLOOKUP(мпф1[[#This Row],[артикул]],[1]!Таблица213[[code]:[упаковка]],5,FALSE)</f>
        <v>бедро</v>
      </c>
      <c r="I4805" s="7">
        <v>953.23741071428572</v>
      </c>
      <c r="J4805" s="15">
        <f>мпф1[[#This Row],[цена]]*мпф1[[#This Row],[объем]]</f>
        <v>210707.57865748709</v>
      </c>
      <c r="K4805" s="15"/>
      <c r="L4805" t="s">
        <v>187</v>
      </c>
    </row>
    <row r="4806" spans="1:12" x14ac:dyDescent="0.35">
      <c r="A4806" t="s">
        <v>161</v>
      </c>
      <c r="B4806" t="s">
        <v>198</v>
      </c>
      <c r="C4806" t="s">
        <v>69</v>
      </c>
      <c r="D4806">
        <v>954</v>
      </c>
      <c r="E4806" t="s">
        <v>191</v>
      </c>
      <c r="F4806" s="26">
        <v>100</v>
      </c>
      <c r="G4806" t="str">
        <f>VLOOKUP(мпф1[[#This Row],[артикул]],[1]!Таблица213[[code]:[упаковка]],4,FALSE)</f>
        <v>ОХЛ</v>
      </c>
      <c r="H4806" t="str">
        <f>VLOOKUP(мпф1[[#This Row],[артикул]],[1]!Таблица213[[code]:[упаковка]],5,FALSE)</f>
        <v>филе</v>
      </c>
      <c r="I4806" s="7">
        <v>1133.5058035714285</v>
      </c>
      <c r="J4806" s="15">
        <f>мпф1[[#This Row],[цена]]*мпф1[[#This Row],[объем]]</f>
        <v>113350.58035714286</v>
      </c>
      <c r="K4806" s="15"/>
      <c r="L4806" t="s">
        <v>187</v>
      </c>
    </row>
    <row r="4807" spans="1:12" x14ac:dyDescent="0.35">
      <c r="A4807" t="s">
        <v>161</v>
      </c>
      <c r="B4807" t="s">
        <v>198</v>
      </c>
      <c r="C4807" t="s">
        <v>69</v>
      </c>
      <c r="D4807">
        <v>960</v>
      </c>
      <c r="E4807" t="s">
        <v>189</v>
      </c>
      <c r="F4807" s="26">
        <v>190</v>
      </c>
      <c r="G4807" t="str">
        <f>VLOOKUP(мпф1[[#This Row],[артикул]],[1]!Таблица213[[code]:[упаковка]],4,FALSE)</f>
        <v>ОХЛ</v>
      </c>
      <c r="H4807" t="str">
        <f>VLOOKUP(мпф1[[#This Row],[артикул]],[1]!Таблица213[[code]:[упаковка]],5,FALSE)</f>
        <v>крыло</v>
      </c>
      <c r="I4807" s="7">
        <v>884.0434821428571</v>
      </c>
      <c r="J4807" s="15">
        <f>мпф1[[#This Row],[цена]]*мпф1[[#This Row],[объем]]</f>
        <v>167968.26160714286</v>
      </c>
      <c r="K4807" s="15"/>
      <c r="L4807" t="s">
        <v>187</v>
      </c>
    </row>
    <row r="4808" spans="1:12" x14ac:dyDescent="0.35">
      <c r="A4808" t="s">
        <v>161</v>
      </c>
      <c r="B4808" t="s">
        <v>162</v>
      </c>
      <c r="C4808" t="s">
        <v>25</v>
      </c>
      <c r="D4808">
        <v>30</v>
      </c>
      <c r="E4808" t="s">
        <v>80</v>
      </c>
      <c r="F4808" s="26">
        <v>896.80000000000007</v>
      </c>
      <c r="G4808" t="str">
        <f>VLOOKUP(мпф1[[#This Row],[артикул]],[1]!Таблица213[[code]:[упаковка]],4,FALSE)</f>
        <v>ОХЛ</v>
      </c>
      <c r="H4808" t="str">
        <f>VLOOKUP(мпф1[[#This Row],[артикул]],[1]!Таблица213[[code]:[упаковка]],5,FALSE)</f>
        <v>рагу</v>
      </c>
      <c r="I4808" s="7">
        <v>739.28249999999991</v>
      </c>
      <c r="J4808" s="15">
        <f>мпф1[[#This Row],[цена]]*мпф1[[#This Row],[объем]]</f>
        <v>662988.54599999997</v>
      </c>
      <c r="K4808" s="15"/>
      <c r="L4808" t="s">
        <v>187</v>
      </c>
    </row>
    <row r="4809" spans="1:12" x14ac:dyDescent="0.35">
      <c r="A4809" t="s">
        <v>161</v>
      </c>
      <c r="B4809" t="s">
        <v>162</v>
      </c>
      <c r="C4809" t="s">
        <v>25</v>
      </c>
      <c r="D4809">
        <v>204</v>
      </c>
      <c r="E4809" t="s">
        <v>84</v>
      </c>
      <c r="F4809" s="26">
        <v>845.68</v>
      </c>
      <c r="G4809" t="str">
        <f>VLOOKUP(мпф1[[#This Row],[артикул]],[1]!Таблица213[[code]:[упаковка]],4,FALSE)</f>
        <v>ОХЛ</v>
      </c>
      <c r="H4809" t="str">
        <f>VLOOKUP(мпф1[[#This Row],[артикул]],[1]!Таблица213[[code]:[упаковка]],5,FALSE)</f>
        <v>крыло</v>
      </c>
      <c r="I4809" s="7">
        <v>884.0434821428571</v>
      </c>
      <c r="J4809" s="15">
        <f>мпф1[[#This Row],[цена]]*мпф1[[#This Row],[объем]]</f>
        <v>747617.89197857131</v>
      </c>
      <c r="K4809" s="15"/>
      <c r="L4809" t="s">
        <v>187</v>
      </c>
    </row>
    <row r="4810" spans="1:12" x14ac:dyDescent="0.35">
      <c r="A4810" t="s">
        <v>161</v>
      </c>
      <c r="B4810" t="s">
        <v>162</v>
      </c>
      <c r="C4810" t="s">
        <v>25</v>
      </c>
      <c r="D4810">
        <v>701</v>
      </c>
      <c r="E4810" t="s">
        <v>26</v>
      </c>
      <c r="F4810" s="26">
        <v>1899</v>
      </c>
      <c r="G4810" t="str">
        <f>VLOOKUP(мпф1[[#This Row],[артикул]],[1]!Таблица213[[code]:[упаковка]],4,FALSE)</f>
        <v>ОХЛ</v>
      </c>
      <c r="H4810" t="str">
        <f>VLOOKUP(мпф1[[#This Row],[артикул]],[1]!Таблица213[[code]:[упаковка]],5,FALSE)</f>
        <v>тушка</v>
      </c>
      <c r="I4810" s="7">
        <v>827.59580357142841</v>
      </c>
      <c r="J4810" s="15">
        <f>мпф1[[#This Row],[цена]]*мпф1[[#This Row],[объем]]</f>
        <v>1571604.4309821425</v>
      </c>
      <c r="K4810" s="15"/>
      <c r="L4810" t="s">
        <v>187</v>
      </c>
    </row>
    <row r="4811" spans="1:12" x14ac:dyDescent="0.35">
      <c r="A4811" t="s">
        <v>161</v>
      </c>
      <c r="B4811" t="s">
        <v>162</v>
      </c>
      <c r="C4811" t="s">
        <v>25</v>
      </c>
      <c r="D4811">
        <v>702</v>
      </c>
      <c r="E4811" t="s">
        <v>72</v>
      </c>
      <c r="F4811" s="26">
        <v>1853.2</v>
      </c>
      <c r="G4811" t="str">
        <f>VLOOKUP(мпф1[[#This Row],[артикул]],[1]!Таблица213[[code]:[упаковка]],4,FALSE)</f>
        <v>ОХЛ</v>
      </c>
      <c r="H4811" t="str">
        <f>VLOOKUP(мпф1[[#This Row],[артикул]],[1]!Таблица213[[code]:[упаковка]],5,FALSE)</f>
        <v>тушка</v>
      </c>
      <c r="I4811" s="7">
        <v>811.20776785714281</v>
      </c>
      <c r="J4811" s="15">
        <f>мпф1[[#This Row],[цена]]*мпф1[[#This Row],[объем]]</f>
        <v>1503330.2353928571</v>
      </c>
      <c r="K4811" s="15"/>
      <c r="L4811" t="s">
        <v>187</v>
      </c>
    </row>
    <row r="4812" spans="1:12" x14ac:dyDescent="0.35">
      <c r="A4812" t="s">
        <v>161</v>
      </c>
      <c r="B4812" t="s">
        <v>162</v>
      </c>
      <c r="C4812" t="s">
        <v>25</v>
      </c>
      <c r="D4812">
        <v>710</v>
      </c>
      <c r="E4812" t="s">
        <v>28</v>
      </c>
      <c r="F4812" s="26">
        <v>6003.3150000000005</v>
      </c>
      <c r="G4812" t="str">
        <f>VLOOKUP(мпф1[[#This Row],[артикул]],[1]!Таблица213[[code]:[упаковка]],4,FALSE)</f>
        <v>ОХЛ</v>
      </c>
      <c r="H4812" t="str">
        <f>VLOOKUP(мпф1[[#This Row],[артикул]],[1]!Таблица213[[code]:[упаковка]],5,FALSE)</f>
        <v>бедро</v>
      </c>
      <c r="I4812" s="7">
        <v>884.0434821428571</v>
      </c>
      <c r="J4812" s="15">
        <f>мпф1[[#This Row],[цена]]*мпф1[[#This Row],[объем]]</f>
        <v>5307191.4970004465</v>
      </c>
      <c r="K4812" s="15"/>
      <c r="L4812" t="s">
        <v>187</v>
      </c>
    </row>
    <row r="4813" spans="1:12" x14ac:dyDescent="0.35">
      <c r="A4813" t="s">
        <v>161</v>
      </c>
      <c r="B4813" t="s">
        <v>162</v>
      </c>
      <c r="C4813" t="s">
        <v>25</v>
      </c>
      <c r="D4813">
        <v>711</v>
      </c>
      <c r="E4813" t="s">
        <v>73</v>
      </c>
      <c r="F4813" s="26">
        <v>5899.08</v>
      </c>
      <c r="G4813" t="str">
        <f>VLOOKUP(мпф1[[#This Row],[артикул]],[1]!Таблица213[[code]:[упаковка]],4,FALSE)</f>
        <v>ОХЛ</v>
      </c>
      <c r="H4813" t="str">
        <f>VLOOKUP(мпф1[[#This Row],[артикул]],[1]!Таблица213[[code]:[упаковка]],5,FALSE)</f>
        <v>бедро</v>
      </c>
      <c r="I4813" s="7">
        <v>867.65544642857139</v>
      </c>
      <c r="J4813" s="15">
        <f>мпф1[[#This Row],[цена]]*мпф1[[#This Row],[объем]]</f>
        <v>5118368.8909178572</v>
      </c>
      <c r="K4813" s="15"/>
      <c r="L4813" t="s">
        <v>187</v>
      </c>
    </row>
    <row r="4814" spans="1:12" x14ac:dyDescent="0.35">
      <c r="A4814" t="s">
        <v>161</v>
      </c>
      <c r="B4814" t="s">
        <v>162</v>
      </c>
      <c r="C4814" t="s">
        <v>25</v>
      </c>
      <c r="D4814">
        <v>712</v>
      </c>
      <c r="E4814" t="s">
        <v>30</v>
      </c>
      <c r="F4814" s="26">
        <v>3154.0949999999998</v>
      </c>
      <c r="G4814" t="str">
        <f>VLOOKUP(мпф1[[#This Row],[артикул]],[1]!Таблица213[[code]:[упаковка]],4,FALSE)</f>
        <v>ОХЛ</v>
      </c>
      <c r="H4814" t="str">
        <f>VLOOKUP(мпф1[[#This Row],[артикул]],[1]!Таблица213[[code]:[упаковка]],5,FALSE)</f>
        <v>голень</v>
      </c>
      <c r="I4814" s="7">
        <v>915.90910714285712</v>
      </c>
      <c r="J4814" s="15">
        <f>мпф1[[#This Row],[цена]]*мпф1[[#This Row],[объем]]</f>
        <v>2888864.3352937498</v>
      </c>
      <c r="K4814" s="15"/>
      <c r="L4814" t="s">
        <v>187</v>
      </c>
    </row>
    <row r="4815" spans="1:12" x14ac:dyDescent="0.35">
      <c r="A4815" t="s">
        <v>161</v>
      </c>
      <c r="B4815" t="s">
        <v>162</v>
      </c>
      <c r="C4815" t="s">
        <v>25</v>
      </c>
      <c r="D4815">
        <v>713</v>
      </c>
      <c r="E4815" t="s">
        <v>74</v>
      </c>
      <c r="F4815" s="26">
        <v>2894.54</v>
      </c>
      <c r="G4815" t="str">
        <f>VLOOKUP(мпф1[[#This Row],[артикул]],[1]!Таблица213[[code]:[упаковка]],4,FALSE)</f>
        <v>ОХЛ</v>
      </c>
      <c r="H4815" t="str">
        <f>VLOOKUP(мпф1[[#This Row],[артикул]],[1]!Таблица213[[code]:[упаковка]],5,FALSE)</f>
        <v>голень</v>
      </c>
      <c r="I4815" s="7">
        <v>899.88524999999993</v>
      </c>
      <c r="J4815" s="15">
        <f>мпф1[[#This Row],[цена]]*мпф1[[#This Row],[объем]]</f>
        <v>2604753.8515349999</v>
      </c>
      <c r="K4815" s="15"/>
      <c r="L4815" t="s">
        <v>187</v>
      </c>
    </row>
    <row r="4816" spans="1:12" x14ac:dyDescent="0.35">
      <c r="A4816" t="s">
        <v>161</v>
      </c>
      <c r="B4816" t="s">
        <v>162</v>
      </c>
      <c r="C4816" t="s">
        <v>25</v>
      </c>
      <c r="D4816">
        <v>714</v>
      </c>
      <c r="E4816" t="s">
        <v>32</v>
      </c>
      <c r="F4816" s="26">
        <v>3395.7290000000003</v>
      </c>
      <c r="G4816" t="str">
        <f>VLOOKUP(мпф1[[#This Row],[артикул]],[1]!Таблица213[[code]:[упаковка]],4,FALSE)</f>
        <v>ОХЛ</v>
      </c>
      <c r="H4816" t="str">
        <f>VLOOKUP(мпф1[[#This Row],[артикул]],[1]!Таблица213[[code]:[упаковка]],5,FALSE)</f>
        <v>крыло</v>
      </c>
      <c r="I4816" s="7">
        <v>915.90910714285712</v>
      </c>
      <c r="J4816" s="15">
        <f>мпф1[[#This Row],[цена]]*мпф1[[#This Row],[объем]]</f>
        <v>3110179.1164891073</v>
      </c>
      <c r="K4816" s="15"/>
      <c r="L4816" t="s">
        <v>187</v>
      </c>
    </row>
    <row r="4817" spans="1:12" x14ac:dyDescent="0.35">
      <c r="A4817" t="s">
        <v>161</v>
      </c>
      <c r="B4817" t="s">
        <v>162</v>
      </c>
      <c r="C4817" t="s">
        <v>25</v>
      </c>
      <c r="D4817">
        <v>715</v>
      </c>
      <c r="E4817" t="s">
        <v>75</v>
      </c>
      <c r="F4817" s="26">
        <v>10496.68</v>
      </c>
      <c r="G4817" t="str">
        <f>VLOOKUP(мпф1[[#This Row],[артикул]],[1]!Таблица213[[code]:[упаковка]],4,FALSE)</f>
        <v>ОХЛ</v>
      </c>
      <c r="H4817" t="str">
        <f>VLOOKUP(мпф1[[#This Row],[артикул]],[1]!Таблица213[[code]:[упаковка]],5,FALSE)</f>
        <v>крыло</v>
      </c>
      <c r="I4817" s="7">
        <v>899.88524999999993</v>
      </c>
      <c r="J4817" s="15">
        <f>мпф1[[#This Row],[цена]]*мпф1[[#This Row],[объем]]</f>
        <v>9445807.5059699994</v>
      </c>
      <c r="K4817" s="15"/>
      <c r="L4817" t="s">
        <v>187</v>
      </c>
    </row>
    <row r="4818" spans="1:12" x14ac:dyDescent="0.35">
      <c r="A4818" t="s">
        <v>161</v>
      </c>
      <c r="B4818" t="s">
        <v>162</v>
      </c>
      <c r="C4818" t="s">
        <v>25</v>
      </c>
      <c r="D4818">
        <v>717</v>
      </c>
      <c r="E4818" t="s">
        <v>76</v>
      </c>
      <c r="F4818" s="26">
        <v>995.4</v>
      </c>
      <c r="G4818" t="str">
        <f>VLOOKUP(мпф1[[#This Row],[артикул]],[1]!Таблица213[[code]:[упаковка]],4,FALSE)</f>
        <v>ОХЛ</v>
      </c>
      <c r="H4818" t="str">
        <f>VLOOKUP(мпф1[[#This Row],[артикул]],[1]!Таблица213[[code]:[упаковка]],5,FALSE)</f>
        <v>четвертина</v>
      </c>
      <c r="I4818" s="7">
        <v>819.40178571428567</v>
      </c>
      <c r="J4818" s="15">
        <f>мпф1[[#This Row],[цена]]*мпф1[[#This Row],[объем]]</f>
        <v>815632.53749999998</v>
      </c>
      <c r="K4818" s="15"/>
      <c r="L4818" t="s">
        <v>187</v>
      </c>
    </row>
    <row r="4819" spans="1:12" x14ac:dyDescent="0.35">
      <c r="A4819" t="s">
        <v>161</v>
      </c>
      <c r="B4819" t="s">
        <v>162</v>
      </c>
      <c r="C4819" t="s">
        <v>25</v>
      </c>
      <c r="D4819">
        <v>718</v>
      </c>
      <c r="E4819" t="s">
        <v>36</v>
      </c>
      <c r="F4819" s="26">
        <v>6794.96</v>
      </c>
      <c r="G4819" t="str">
        <f>VLOOKUP(мпф1[[#This Row],[артикул]],[1]!Таблица213[[code]:[упаковка]],4,FALSE)</f>
        <v>ОХЛ</v>
      </c>
      <c r="H4819" t="str">
        <f>VLOOKUP(мпф1[[#This Row],[артикул]],[1]!Таблица213[[code]:[упаковка]],5,FALSE)</f>
        <v>филе</v>
      </c>
      <c r="I4819" s="7">
        <v>1157.1774107142855</v>
      </c>
      <c r="J4819" s="15">
        <f>мпф1[[#This Row],[цена]]*мпф1[[#This Row],[объем]]</f>
        <v>7862974.2187071415</v>
      </c>
      <c r="K4819" s="15"/>
      <c r="L4819" t="s">
        <v>187</v>
      </c>
    </row>
    <row r="4820" spans="1:12" x14ac:dyDescent="0.35">
      <c r="A4820" t="s">
        <v>161</v>
      </c>
      <c r="B4820" t="s">
        <v>162</v>
      </c>
      <c r="C4820" t="s">
        <v>25</v>
      </c>
      <c r="D4820">
        <v>719</v>
      </c>
      <c r="E4820" t="s">
        <v>77</v>
      </c>
      <c r="F4820" s="26">
        <v>8599.5</v>
      </c>
      <c r="G4820" t="str">
        <f>VLOOKUP(мпф1[[#This Row],[артикул]],[1]!Таблица213[[code]:[упаковка]],4,FALSE)</f>
        <v>ОХЛ</v>
      </c>
      <c r="H4820" t="str">
        <f>VLOOKUP(мпф1[[#This Row],[артикул]],[1]!Таблица213[[code]:[упаковка]],5,FALSE)</f>
        <v>филе</v>
      </c>
      <c r="I4820" s="7">
        <v>1140.7893750000001</v>
      </c>
      <c r="J4820" s="15">
        <f>мпф1[[#This Row],[цена]]*мпф1[[#This Row],[объем]]</f>
        <v>9810218.2303125001</v>
      </c>
      <c r="K4820" s="15"/>
      <c r="L4820" t="s">
        <v>187</v>
      </c>
    </row>
    <row r="4821" spans="1:12" x14ac:dyDescent="0.35">
      <c r="A4821" t="s">
        <v>161</v>
      </c>
      <c r="B4821" t="s">
        <v>162</v>
      </c>
      <c r="C4821" t="s">
        <v>25</v>
      </c>
      <c r="D4821">
        <v>725</v>
      </c>
      <c r="E4821" t="s">
        <v>78</v>
      </c>
      <c r="F4821" s="26">
        <v>230.333</v>
      </c>
      <c r="G4821" t="str">
        <f>VLOOKUP(мпф1[[#This Row],[артикул]],[1]!Таблица213[[code]:[упаковка]],4,FALSE)</f>
        <v>ОХЛ</v>
      </c>
      <c r="H4821" t="str">
        <f>VLOOKUP(мпф1[[#This Row],[артикул]],[1]!Таблица213[[code]:[упаковка]],5,FALSE)</f>
        <v>грудка</v>
      </c>
      <c r="I4821" s="7">
        <v>884.0434821428571</v>
      </c>
      <c r="J4821" s="15">
        <f>мпф1[[#This Row],[цена]]*мпф1[[#This Row],[объем]]</f>
        <v>203624.38737241071</v>
      </c>
      <c r="K4821" s="15"/>
      <c r="L4821" t="s">
        <v>187</v>
      </c>
    </row>
    <row r="4822" spans="1:12" x14ac:dyDescent="0.35">
      <c r="A4822" t="s">
        <v>161</v>
      </c>
      <c r="B4822" t="s">
        <v>162</v>
      </c>
      <c r="C4822" t="s">
        <v>25</v>
      </c>
      <c r="D4822">
        <v>727</v>
      </c>
      <c r="E4822" t="s">
        <v>38</v>
      </c>
      <c r="F4822" s="26">
        <v>232.64999999999998</v>
      </c>
      <c r="G4822" t="str">
        <f>VLOOKUP(мпф1[[#This Row],[артикул]],[1]!Таблица213[[code]:[упаковка]],4,FALSE)</f>
        <v>ОХЛ</v>
      </c>
      <c r="H4822" t="str">
        <f>VLOOKUP(мпф1[[#This Row],[артикул]],[1]!Таблица213[[code]:[упаковка]],5,FALSE)</f>
        <v>грудка</v>
      </c>
      <c r="I4822" s="7">
        <v>899.79420535714269</v>
      </c>
      <c r="J4822" s="15">
        <f>мпф1[[#This Row],[цена]]*мпф1[[#This Row],[объем]]</f>
        <v>209337.12187633922</v>
      </c>
      <c r="K4822" s="15"/>
      <c r="L4822" t="s">
        <v>187</v>
      </c>
    </row>
    <row r="4823" spans="1:12" x14ac:dyDescent="0.35">
      <c r="A4823" t="s">
        <v>161</v>
      </c>
      <c r="B4823" t="s">
        <v>162</v>
      </c>
      <c r="C4823" t="s">
        <v>25</v>
      </c>
      <c r="D4823">
        <v>730</v>
      </c>
      <c r="E4823" t="s">
        <v>45</v>
      </c>
      <c r="F4823" s="26">
        <v>348.6</v>
      </c>
      <c r="G4823" t="str">
        <f>VLOOKUP(мпф1[[#This Row],[артикул]],[1]!Таблица213[[code]:[упаковка]],4,FALSE)</f>
        <v>ОХЛ</v>
      </c>
      <c r="H4823" t="str">
        <f>VLOOKUP(мпф1[[#This Row],[артикул]],[1]!Таблица213[[code]:[упаковка]],5,FALSE)</f>
        <v>желудки</v>
      </c>
      <c r="I4823" s="7">
        <v>570.84991071428567</v>
      </c>
      <c r="J4823" s="15">
        <f>мпф1[[#This Row],[цена]]*мпф1[[#This Row],[объем]]</f>
        <v>198998.27887499999</v>
      </c>
      <c r="K4823" s="15"/>
      <c r="L4823" t="s">
        <v>187</v>
      </c>
    </row>
    <row r="4824" spans="1:12" x14ac:dyDescent="0.35">
      <c r="A4824" t="s">
        <v>161</v>
      </c>
      <c r="B4824" t="s">
        <v>162</v>
      </c>
      <c r="C4824" t="s">
        <v>25</v>
      </c>
      <c r="D4824">
        <v>731</v>
      </c>
      <c r="E4824" t="s">
        <v>81</v>
      </c>
      <c r="F4824" s="26">
        <v>1103.9163205874904</v>
      </c>
      <c r="G4824" t="str">
        <f>VLOOKUP(мпф1[[#This Row],[артикул]],[1]!Таблица213[[code]:[упаковка]],4,FALSE)</f>
        <v>ОХЛ</v>
      </c>
      <c r="H4824" t="str">
        <f>VLOOKUP(мпф1[[#This Row],[артикул]],[1]!Таблица213[[code]:[упаковка]],5,FALSE)</f>
        <v>желудки</v>
      </c>
      <c r="I4824" s="7">
        <v>554.21605446428566</v>
      </c>
      <c r="J4824" s="15">
        <f>мпф1[[#This Row],[цена]]*мпф1[[#This Row],[объем]]</f>
        <v>611808.14765473048</v>
      </c>
      <c r="K4824" s="15"/>
      <c r="L4824" t="s">
        <v>187</v>
      </c>
    </row>
    <row r="4825" spans="1:12" x14ac:dyDescent="0.35">
      <c r="A4825" t="s">
        <v>161</v>
      </c>
      <c r="B4825" t="s">
        <v>162</v>
      </c>
      <c r="C4825" t="s">
        <v>25</v>
      </c>
      <c r="D4825">
        <v>732</v>
      </c>
      <c r="E4825" t="s">
        <v>47</v>
      </c>
      <c r="F4825" s="26">
        <v>273</v>
      </c>
      <c r="G4825" t="str">
        <f>VLOOKUP(мпф1[[#This Row],[артикул]],[1]!Таблица213[[code]:[упаковка]],4,FALSE)</f>
        <v>ОХЛ</v>
      </c>
      <c r="H4825" t="str">
        <f>VLOOKUP(мпф1[[#This Row],[артикул]],[1]!Таблица213[[code]:[упаковка]],5,FALSE)</f>
        <v>печень</v>
      </c>
      <c r="I4825" s="7">
        <v>538.07383928571426</v>
      </c>
      <c r="J4825" s="15">
        <f>мпф1[[#This Row],[цена]]*мпф1[[#This Row],[объем]]</f>
        <v>146894.15812499999</v>
      </c>
      <c r="K4825" s="15"/>
      <c r="L4825" t="s">
        <v>187</v>
      </c>
    </row>
    <row r="4826" spans="1:12" x14ac:dyDescent="0.35">
      <c r="A4826" t="s">
        <v>161</v>
      </c>
      <c r="B4826" t="s">
        <v>162</v>
      </c>
      <c r="C4826" t="s">
        <v>25</v>
      </c>
      <c r="D4826">
        <v>733</v>
      </c>
      <c r="E4826" t="s">
        <v>82</v>
      </c>
      <c r="F4826" s="26">
        <v>756</v>
      </c>
      <c r="G4826" t="str">
        <f>VLOOKUP(мпф1[[#This Row],[артикул]],[1]!Таблица213[[code]:[упаковка]],4,FALSE)</f>
        <v>ОХЛ</v>
      </c>
      <c r="H4826" t="str">
        <f>VLOOKUP(мпф1[[#This Row],[артикул]],[1]!Таблица213[[code]:[упаковка]],5,FALSE)</f>
        <v>печень</v>
      </c>
      <c r="I4826" s="7">
        <v>522.04998214285706</v>
      </c>
      <c r="J4826" s="15">
        <f>мпф1[[#This Row],[цена]]*мпф1[[#This Row],[объем]]</f>
        <v>394669.78649999993</v>
      </c>
      <c r="K4826" s="15"/>
      <c r="L4826" t="s">
        <v>187</v>
      </c>
    </row>
    <row r="4827" spans="1:12" x14ac:dyDescent="0.35">
      <c r="A4827" t="s">
        <v>161</v>
      </c>
      <c r="B4827" t="s">
        <v>162</v>
      </c>
      <c r="C4827" t="s">
        <v>25</v>
      </c>
      <c r="D4827">
        <v>734</v>
      </c>
      <c r="E4827" t="s">
        <v>49</v>
      </c>
      <c r="F4827" s="26">
        <v>276.18199999999996</v>
      </c>
      <c r="G4827" t="str">
        <f>VLOOKUP(мпф1[[#This Row],[артикул]],[1]!Таблица213[[code]:[упаковка]],4,FALSE)</f>
        <v>ОХЛ</v>
      </c>
      <c r="H4827" t="str">
        <f>VLOOKUP(мпф1[[#This Row],[артикул]],[1]!Таблица213[[code]:[упаковка]],5,FALSE)</f>
        <v>сердце</v>
      </c>
      <c r="I4827" s="7">
        <v>915.90910714285712</v>
      </c>
      <c r="J4827" s="15">
        <f>мпф1[[#This Row],[цена]]*мпф1[[#This Row],[объем]]</f>
        <v>252957.60902892853</v>
      </c>
      <c r="K4827" s="15"/>
      <c r="L4827" t="s">
        <v>187</v>
      </c>
    </row>
    <row r="4828" spans="1:12" x14ac:dyDescent="0.35">
      <c r="A4828" t="s">
        <v>161</v>
      </c>
      <c r="B4828" t="s">
        <v>162</v>
      </c>
      <c r="C4828" t="s">
        <v>25</v>
      </c>
      <c r="D4828">
        <v>735</v>
      </c>
      <c r="E4828" t="s">
        <v>83</v>
      </c>
      <c r="F4828" s="26">
        <v>285.2</v>
      </c>
      <c r="G4828" t="str">
        <f>VLOOKUP(мпф1[[#This Row],[артикул]],[1]!Таблица213[[code]:[упаковка]],4,FALSE)</f>
        <v>ОХЛ</v>
      </c>
      <c r="H4828" t="str">
        <f>VLOOKUP(мпф1[[#This Row],[артикул]],[1]!Таблица213[[code]:[упаковка]],5,FALSE)</f>
        <v>сердце</v>
      </c>
      <c r="I4828" s="7">
        <v>899.88524999999993</v>
      </c>
      <c r="J4828" s="15">
        <f>мпф1[[#This Row],[цена]]*мпф1[[#This Row],[объем]]</f>
        <v>256647.27329999997</v>
      </c>
      <c r="K4828" s="15"/>
      <c r="L4828" t="s">
        <v>187</v>
      </c>
    </row>
    <row r="4829" spans="1:12" x14ac:dyDescent="0.35">
      <c r="A4829" t="s">
        <v>161</v>
      </c>
      <c r="B4829" t="s">
        <v>162</v>
      </c>
      <c r="C4829" t="s">
        <v>25</v>
      </c>
      <c r="D4829">
        <v>744</v>
      </c>
      <c r="E4829" t="s">
        <v>92</v>
      </c>
      <c r="F4829" s="26">
        <v>1096.2</v>
      </c>
      <c r="G4829" t="str">
        <f>VLOOKUP(мпф1[[#This Row],[артикул]],[1]!Таблица213[[code]:[упаковка]],4,FALSE)</f>
        <v>ОХЛ</v>
      </c>
      <c r="H4829" t="str">
        <f>VLOOKUP(мпф1[[#This Row],[артикул]],[1]!Таблица213[[code]:[упаковка]],5,FALSE)</f>
        <v>шея</v>
      </c>
      <c r="I4829" s="7">
        <v>297.71598214285711</v>
      </c>
      <c r="J4829" s="15">
        <f>мпф1[[#This Row],[цена]]*мпф1[[#This Row],[объем]]</f>
        <v>326356.25962500001</v>
      </c>
      <c r="K4829" s="15"/>
      <c r="L4829" t="s">
        <v>187</v>
      </c>
    </row>
    <row r="4830" spans="1:12" x14ac:dyDescent="0.35">
      <c r="A4830" t="s">
        <v>161</v>
      </c>
      <c r="B4830" t="s">
        <v>162</v>
      </c>
      <c r="C4830" t="s">
        <v>25</v>
      </c>
      <c r="D4830">
        <v>781</v>
      </c>
      <c r="E4830" t="s">
        <v>221</v>
      </c>
      <c r="F4830" s="26">
        <v>212.8</v>
      </c>
      <c r="G4830" t="str">
        <f>VLOOKUP(мпф1[[#This Row],[артикул]],[1]!Таблица213[[code]:[упаковка]],4,FALSE)</f>
        <v>ОХЛ</v>
      </c>
      <c r="H4830" t="str">
        <f>VLOOKUP(мпф1[[#This Row],[артикул]],[1]!Таблица213[[code]:[упаковка]],5,FALSE)</f>
        <v>спинка</v>
      </c>
      <c r="I4830" s="7">
        <v>386.02928571428566</v>
      </c>
      <c r="J4830" s="15">
        <f>мпф1[[#This Row],[цена]]*мпф1[[#This Row],[объем]]</f>
        <v>82147.031999999992</v>
      </c>
      <c r="K4830" s="15"/>
      <c r="L4830" t="s">
        <v>187</v>
      </c>
    </row>
    <row r="4831" spans="1:12" x14ac:dyDescent="0.35">
      <c r="A4831" t="s">
        <v>161</v>
      </c>
      <c r="B4831" t="s">
        <v>162</v>
      </c>
      <c r="C4831" t="s">
        <v>25</v>
      </c>
      <c r="D4831">
        <v>952</v>
      </c>
      <c r="E4831" t="s">
        <v>86</v>
      </c>
      <c r="F4831" s="26">
        <v>494.52054794520546</v>
      </c>
      <c r="G4831" t="str">
        <f>VLOOKUP(мпф1[[#This Row],[артикул]],[1]!Таблица213[[code]:[упаковка]],4,FALSE)</f>
        <v>ОХЛ</v>
      </c>
      <c r="H4831" t="str">
        <f>VLOOKUP(мпф1[[#This Row],[артикул]],[1]!Таблица213[[code]:[упаковка]],5,FALSE)</f>
        <v>голень</v>
      </c>
      <c r="I4831" s="7">
        <v>930.02102678571418</v>
      </c>
      <c r="J4831" s="15">
        <f>мпф1[[#This Row],[цена]]*мпф1[[#This Row],[объем]]</f>
        <v>459914.50776663399</v>
      </c>
      <c r="K4831" s="15"/>
      <c r="L4831" t="s">
        <v>187</v>
      </c>
    </row>
    <row r="4832" spans="1:12" x14ac:dyDescent="0.35">
      <c r="A4832" t="s">
        <v>161</v>
      </c>
      <c r="B4832" t="s">
        <v>162</v>
      </c>
      <c r="C4832" t="s">
        <v>25</v>
      </c>
      <c r="D4832">
        <v>953</v>
      </c>
      <c r="E4832" t="s">
        <v>87</v>
      </c>
      <c r="F4832" s="26">
        <v>511.16465863453823</v>
      </c>
      <c r="G4832" t="str">
        <f>VLOOKUP(мпф1[[#This Row],[артикул]],[1]!Таблица213[[code]:[упаковка]],4,FALSE)</f>
        <v>ОХЛ</v>
      </c>
      <c r="H4832" t="str">
        <f>VLOOKUP(мпф1[[#This Row],[артикул]],[1]!Таблица213[[code]:[упаковка]],5,FALSE)</f>
        <v>бедро</v>
      </c>
      <c r="I4832" s="7">
        <v>953.23741071428572</v>
      </c>
      <c r="J4832" s="15">
        <f>мпф1[[#This Row],[цена]]*мпф1[[#This Row],[объем]]</f>
        <v>487261.27564543899</v>
      </c>
      <c r="K4832" s="15"/>
      <c r="L4832" t="s">
        <v>187</v>
      </c>
    </row>
    <row r="4833" spans="1:12" x14ac:dyDescent="0.35">
      <c r="A4833" t="s">
        <v>161</v>
      </c>
      <c r="B4833" t="s">
        <v>162</v>
      </c>
      <c r="C4833" t="s">
        <v>25</v>
      </c>
      <c r="D4833">
        <v>958</v>
      </c>
      <c r="E4833" t="s">
        <v>58</v>
      </c>
      <c r="F4833" s="26">
        <v>590.08695652173913</v>
      </c>
      <c r="G4833" t="str">
        <f>VLOOKUP(мпф1[[#This Row],[артикул]],[1]!Таблица213[[code]:[упаковка]],4,FALSE)</f>
        <v>ОХЛ</v>
      </c>
      <c r="H4833" t="str">
        <f>VLOOKUP(мпф1[[#This Row],[артикул]],[1]!Таблица213[[code]:[упаковка]],5,FALSE)</f>
        <v>табак</v>
      </c>
      <c r="I4833" s="7">
        <v>799.37196428571428</v>
      </c>
      <c r="J4833" s="15">
        <f>мпф1[[#This Row],[цена]]*мпф1[[#This Row],[объем]]</f>
        <v>471698.9695341615</v>
      </c>
      <c r="K4833" s="15"/>
      <c r="L4833" t="s">
        <v>187</v>
      </c>
    </row>
    <row r="4834" spans="1:12" x14ac:dyDescent="0.35">
      <c r="A4834" t="s">
        <v>161</v>
      </c>
      <c r="B4834" t="s">
        <v>162</v>
      </c>
      <c r="C4834" t="s">
        <v>25</v>
      </c>
      <c r="D4834">
        <v>961</v>
      </c>
      <c r="E4834" t="s">
        <v>89</v>
      </c>
      <c r="F4834" s="26">
        <v>72.800000000000011</v>
      </c>
      <c r="G4834" t="str">
        <f>VLOOKUP(мпф1[[#This Row],[артикул]],[1]!Таблица213[[code]:[упаковка]],4,FALSE)</f>
        <v>ОХЛ</v>
      </c>
      <c r="H4834" t="str">
        <f>VLOOKUP(мпф1[[#This Row],[артикул]],[1]!Таблица213[[code]:[упаковка]],5,FALSE)</f>
        <v>табак</v>
      </c>
      <c r="I4834" s="7">
        <v>777.06602678571426</v>
      </c>
      <c r="J4834" s="15">
        <f>мпф1[[#This Row],[цена]]*мпф1[[#This Row],[объем]]</f>
        <v>56570.406750000009</v>
      </c>
      <c r="K4834" s="15"/>
      <c r="L4834" t="s">
        <v>187</v>
      </c>
    </row>
    <row r="4835" spans="1:12" x14ac:dyDescent="0.35">
      <c r="A4835" t="s">
        <v>161</v>
      </c>
      <c r="B4835" t="s">
        <v>162</v>
      </c>
      <c r="C4835" t="s">
        <v>25</v>
      </c>
      <c r="D4835">
        <v>1066</v>
      </c>
      <c r="E4835" t="s">
        <v>63</v>
      </c>
      <c r="F4835" s="26">
        <v>46.666666666666671</v>
      </c>
      <c r="G4835" t="str">
        <f>VLOOKUP(мпф1[[#This Row],[артикул]],[1]!Таблица213[[code]:[упаковка]],4,FALSE)</f>
        <v>ОХЛ</v>
      </c>
      <c r="H4835" t="str">
        <f>VLOOKUP(мпф1[[#This Row],[артикул]],[1]!Таблица213[[code]:[упаковка]],5,FALSE)</f>
        <v>бедро</v>
      </c>
      <c r="I4835" s="7">
        <v>884.0434821428571</v>
      </c>
      <c r="J4835" s="15">
        <f>мпф1[[#This Row],[цена]]*мпф1[[#This Row],[объем]]</f>
        <v>41255.362500000003</v>
      </c>
      <c r="K4835" s="15"/>
      <c r="L4835" t="s">
        <v>187</v>
      </c>
    </row>
    <row r="4836" spans="1:12" x14ac:dyDescent="0.35">
      <c r="A4836" t="s">
        <v>161</v>
      </c>
      <c r="B4836" t="s">
        <v>179</v>
      </c>
      <c r="C4836" t="s">
        <v>25</v>
      </c>
      <c r="D4836">
        <v>29</v>
      </c>
      <c r="E4836" t="s">
        <v>79</v>
      </c>
      <c r="F4836" s="26">
        <v>35.400000000000006</v>
      </c>
      <c r="G4836" t="str">
        <f>VLOOKUP(мпф1[[#This Row],[артикул]],[1]!Таблица213[[code]:[упаковка]],4,FALSE)</f>
        <v>ОХЛ</v>
      </c>
      <c r="H4836" t="str">
        <f>VLOOKUP(мпф1[[#This Row],[артикул]],[1]!Таблица213[[code]:[упаковка]],5,FALSE)</f>
        <v>табак</v>
      </c>
      <c r="I4836" s="7">
        <v>747.80357142857133</v>
      </c>
      <c r="J4836" s="15">
        <f>мпф1[[#This Row],[цена]]*мпф1[[#This Row],[объем]]</f>
        <v>26472.24642857143</v>
      </c>
      <c r="K4836" s="15"/>
      <c r="L4836" t="s">
        <v>187</v>
      </c>
    </row>
    <row r="4837" spans="1:12" x14ac:dyDescent="0.35">
      <c r="A4837" t="s">
        <v>161</v>
      </c>
      <c r="B4837" t="s">
        <v>179</v>
      </c>
      <c r="C4837" t="s">
        <v>25</v>
      </c>
      <c r="D4837">
        <v>30</v>
      </c>
      <c r="E4837" t="s">
        <v>80</v>
      </c>
      <c r="F4837" s="26">
        <v>1947.0000000000002</v>
      </c>
      <c r="G4837" t="str">
        <f>VLOOKUP(мпф1[[#This Row],[артикул]],[1]!Таблица213[[code]:[упаковка]],4,FALSE)</f>
        <v>ОХЛ</v>
      </c>
      <c r="H4837" t="str">
        <f>VLOOKUP(мпф1[[#This Row],[артикул]],[1]!Таблица213[[code]:[упаковка]],5,FALSE)</f>
        <v>рагу</v>
      </c>
      <c r="I4837" s="7">
        <v>739.28249999999991</v>
      </c>
      <c r="J4837" s="15">
        <f>мпф1[[#This Row],[цена]]*мпф1[[#This Row],[объем]]</f>
        <v>1439383.0275000001</v>
      </c>
      <c r="K4837" s="15"/>
      <c r="L4837" t="s">
        <v>187</v>
      </c>
    </row>
    <row r="4838" spans="1:12" x14ac:dyDescent="0.35">
      <c r="A4838" t="s">
        <v>161</v>
      </c>
      <c r="B4838" t="s">
        <v>179</v>
      </c>
      <c r="C4838" t="s">
        <v>25</v>
      </c>
      <c r="D4838">
        <v>204</v>
      </c>
      <c r="E4838" t="s">
        <v>84</v>
      </c>
      <c r="F4838" s="26">
        <v>1200.32</v>
      </c>
      <c r="G4838" t="str">
        <f>VLOOKUP(мпф1[[#This Row],[артикул]],[1]!Таблица213[[code]:[упаковка]],4,FALSE)</f>
        <v>ОХЛ</v>
      </c>
      <c r="H4838" t="str">
        <f>VLOOKUP(мпф1[[#This Row],[артикул]],[1]!Таблица213[[code]:[упаковка]],5,FALSE)</f>
        <v>крыло</v>
      </c>
      <c r="I4838" s="7">
        <v>884.0434821428571</v>
      </c>
      <c r="J4838" s="15">
        <f>мпф1[[#This Row],[цена]]*мпф1[[#This Row],[объем]]</f>
        <v>1061135.0724857142</v>
      </c>
      <c r="K4838" s="15"/>
      <c r="L4838" t="s">
        <v>187</v>
      </c>
    </row>
    <row r="4839" spans="1:12" x14ac:dyDescent="0.35">
      <c r="A4839" t="s">
        <v>161</v>
      </c>
      <c r="B4839" t="s">
        <v>179</v>
      </c>
      <c r="C4839" t="s">
        <v>25</v>
      </c>
      <c r="D4839">
        <v>205</v>
      </c>
      <c r="E4839" t="s">
        <v>88</v>
      </c>
      <c r="F4839" s="26">
        <v>541.77215189873425</v>
      </c>
      <c r="G4839" t="str">
        <f>VLOOKUP(мпф1[[#This Row],[артикул]],[1]!Таблица213[[code]:[упаковка]],4,FALSE)</f>
        <v>ОХЛ</v>
      </c>
      <c r="H4839" t="str">
        <f>VLOOKUP(мпф1[[#This Row],[артикул]],[1]!Таблица213[[code]:[упаковка]],5,FALSE)</f>
        <v>рагу</v>
      </c>
      <c r="I4839" s="7">
        <v>635.49160714285711</v>
      </c>
      <c r="J4839" s="15">
        <f>мпф1[[#This Row],[цена]]*мпф1[[#This Row],[объем]]</f>
        <v>344291.65551537072</v>
      </c>
      <c r="K4839" s="15"/>
      <c r="L4839" t="s">
        <v>187</v>
      </c>
    </row>
    <row r="4840" spans="1:12" x14ac:dyDescent="0.35">
      <c r="A4840" t="s">
        <v>161</v>
      </c>
      <c r="B4840" t="s">
        <v>179</v>
      </c>
      <c r="C4840" t="s">
        <v>25</v>
      </c>
      <c r="D4840">
        <v>701</v>
      </c>
      <c r="E4840" t="s">
        <v>26</v>
      </c>
      <c r="F4840" s="26">
        <v>207</v>
      </c>
      <c r="G4840" t="str">
        <f>VLOOKUP(мпф1[[#This Row],[артикул]],[1]!Таблица213[[code]:[упаковка]],4,FALSE)</f>
        <v>ОХЛ</v>
      </c>
      <c r="H4840" t="str">
        <f>VLOOKUP(мпф1[[#This Row],[артикул]],[1]!Таблица213[[code]:[упаковка]],5,FALSE)</f>
        <v>тушка</v>
      </c>
      <c r="I4840" s="7">
        <v>827.59580357142841</v>
      </c>
      <c r="J4840" s="15">
        <f>мпф1[[#This Row],[цена]]*мпф1[[#This Row],[объем]]</f>
        <v>171312.33133928568</v>
      </c>
      <c r="K4840" s="15"/>
      <c r="L4840" t="s">
        <v>187</v>
      </c>
    </row>
    <row r="4841" spans="1:12" x14ac:dyDescent="0.35">
      <c r="A4841" t="s">
        <v>161</v>
      </c>
      <c r="B4841" t="s">
        <v>179</v>
      </c>
      <c r="C4841" t="s">
        <v>25</v>
      </c>
      <c r="D4841">
        <v>702</v>
      </c>
      <c r="E4841" t="s">
        <v>72</v>
      </c>
      <c r="F4841" s="26">
        <v>327.70000000000005</v>
      </c>
      <c r="G4841" t="str">
        <f>VLOOKUP(мпф1[[#This Row],[артикул]],[1]!Таблица213[[code]:[упаковка]],4,FALSE)</f>
        <v>ОХЛ</v>
      </c>
      <c r="H4841" t="str">
        <f>VLOOKUP(мпф1[[#This Row],[артикул]],[1]!Таблица213[[code]:[упаковка]],5,FALSE)</f>
        <v>тушка</v>
      </c>
      <c r="I4841" s="7">
        <v>811.20776785714281</v>
      </c>
      <c r="J4841" s="15">
        <f>мпф1[[#This Row],[цена]]*мпф1[[#This Row],[объем]]</f>
        <v>265832.78552678571</v>
      </c>
      <c r="K4841" s="15"/>
      <c r="L4841" t="s">
        <v>187</v>
      </c>
    </row>
    <row r="4842" spans="1:12" x14ac:dyDescent="0.35">
      <c r="A4842" t="s">
        <v>161</v>
      </c>
      <c r="B4842" t="s">
        <v>179</v>
      </c>
      <c r="C4842" t="s">
        <v>25</v>
      </c>
      <c r="D4842">
        <v>710</v>
      </c>
      <c r="E4842" t="s">
        <v>28</v>
      </c>
      <c r="F4842" s="26">
        <v>328.05</v>
      </c>
      <c r="G4842" t="str">
        <f>VLOOKUP(мпф1[[#This Row],[артикул]],[1]!Таблица213[[code]:[упаковка]],4,FALSE)</f>
        <v>ОХЛ</v>
      </c>
      <c r="H4842" t="str">
        <f>VLOOKUP(мпф1[[#This Row],[артикул]],[1]!Таблица213[[code]:[упаковка]],5,FALSE)</f>
        <v>бедро</v>
      </c>
      <c r="I4842" s="7">
        <v>884.0434821428571</v>
      </c>
      <c r="J4842" s="15">
        <f>мпф1[[#This Row],[цена]]*мпф1[[#This Row],[объем]]</f>
        <v>290010.46431696427</v>
      </c>
      <c r="K4842" s="15"/>
      <c r="L4842" t="s">
        <v>187</v>
      </c>
    </row>
    <row r="4843" spans="1:12" x14ac:dyDescent="0.35">
      <c r="A4843" t="s">
        <v>161</v>
      </c>
      <c r="B4843" t="s">
        <v>179</v>
      </c>
      <c r="C4843" t="s">
        <v>25</v>
      </c>
      <c r="D4843">
        <v>711</v>
      </c>
      <c r="E4843" t="s">
        <v>73</v>
      </c>
      <c r="F4843" s="26">
        <v>4800.3599999999997</v>
      </c>
      <c r="G4843" t="str">
        <f>VLOOKUP(мпф1[[#This Row],[артикул]],[1]!Таблица213[[code]:[упаковка]],4,FALSE)</f>
        <v>ОХЛ</v>
      </c>
      <c r="H4843" t="str">
        <f>VLOOKUP(мпф1[[#This Row],[артикул]],[1]!Таблица213[[code]:[упаковка]],5,FALSE)</f>
        <v>бедро</v>
      </c>
      <c r="I4843" s="7">
        <v>867.65544642857139</v>
      </c>
      <c r="J4843" s="15">
        <f>мпф1[[#This Row],[цена]]*мпф1[[#This Row],[объем]]</f>
        <v>4165058.4988178569</v>
      </c>
      <c r="K4843" s="15"/>
      <c r="L4843" t="s">
        <v>187</v>
      </c>
    </row>
    <row r="4844" spans="1:12" x14ac:dyDescent="0.35">
      <c r="A4844" t="s">
        <v>161</v>
      </c>
      <c r="B4844" t="s">
        <v>179</v>
      </c>
      <c r="C4844" t="s">
        <v>25</v>
      </c>
      <c r="D4844">
        <v>712</v>
      </c>
      <c r="E4844" t="s">
        <v>30</v>
      </c>
      <c r="F4844" s="26">
        <v>60.078000000000003</v>
      </c>
      <c r="G4844" t="str">
        <f>VLOOKUP(мпф1[[#This Row],[артикул]],[1]!Таблица213[[code]:[упаковка]],4,FALSE)</f>
        <v>ОХЛ</v>
      </c>
      <c r="H4844" t="str">
        <f>VLOOKUP(мпф1[[#This Row],[артикул]],[1]!Таблица213[[code]:[упаковка]],5,FALSE)</f>
        <v>голень</v>
      </c>
      <c r="I4844" s="7">
        <v>915.90910714285712</v>
      </c>
      <c r="J4844" s="15">
        <f>мпф1[[#This Row],[цена]]*мпф1[[#This Row],[объем]]</f>
        <v>55025.987338928571</v>
      </c>
      <c r="K4844" s="15"/>
      <c r="L4844" t="s">
        <v>187</v>
      </c>
    </row>
    <row r="4845" spans="1:12" x14ac:dyDescent="0.35">
      <c r="A4845" t="s">
        <v>161</v>
      </c>
      <c r="B4845" t="s">
        <v>179</v>
      </c>
      <c r="C4845" t="s">
        <v>25</v>
      </c>
      <c r="D4845">
        <v>713</v>
      </c>
      <c r="E4845" t="s">
        <v>74</v>
      </c>
      <c r="F4845" s="26">
        <v>1869.1200000000001</v>
      </c>
      <c r="G4845" t="str">
        <f>VLOOKUP(мпф1[[#This Row],[артикул]],[1]!Таблица213[[code]:[упаковка]],4,FALSE)</f>
        <v>ОХЛ</v>
      </c>
      <c r="H4845" t="str">
        <f>VLOOKUP(мпф1[[#This Row],[артикул]],[1]!Таблица213[[code]:[упаковка]],5,FALSE)</f>
        <v>голень</v>
      </c>
      <c r="I4845" s="7">
        <v>899.88524999999993</v>
      </c>
      <c r="J4845" s="15">
        <f>мпф1[[#This Row],[цена]]*мпф1[[#This Row],[объем]]</f>
        <v>1681993.5184800001</v>
      </c>
      <c r="K4845" s="15"/>
      <c r="L4845" t="s">
        <v>187</v>
      </c>
    </row>
    <row r="4846" spans="1:12" x14ac:dyDescent="0.35">
      <c r="A4846" t="s">
        <v>161</v>
      </c>
      <c r="B4846" t="s">
        <v>179</v>
      </c>
      <c r="C4846" t="s">
        <v>25</v>
      </c>
      <c r="D4846">
        <v>714</v>
      </c>
      <c r="E4846" t="s">
        <v>32</v>
      </c>
      <c r="F4846" s="26">
        <v>61.554000000000002</v>
      </c>
      <c r="G4846" t="str">
        <f>VLOOKUP(мпф1[[#This Row],[артикул]],[1]!Таблица213[[code]:[упаковка]],4,FALSE)</f>
        <v>ОХЛ</v>
      </c>
      <c r="H4846" t="str">
        <f>VLOOKUP(мпф1[[#This Row],[артикул]],[1]!Таблица213[[code]:[упаковка]],5,FALSE)</f>
        <v>крыло</v>
      </c>
      <c r="I4846" s="7">
        <v>915.90910714285712</v>
      </c>
      <c r="J4846" s="15">
        <f>мпф1[[#This Row],[цена]]*мпф1[[#This Row],[объем]]</f>
        <v>56377.86918107143</v>
      </c>
      <c r="K4846" s="15"/>
      <c r="L4846" t="s">
        <v>187</v>
      </c>
    </row>
    <row r="4847" spans="1:12" x14ac:dyDescent="0.35">
      <c r="A4847" t="s">
        <v>161</v>
      </c>
      <c r="B4847" t="s">
        <v>179</v>
      </c>
      <c r="C4847" t="s">
        <v>25</v>
      </c>
      <c r="D4847">
        <v>715</v>
      </c>
      <c r="E4847" t="s">
        <v>75</v>
      </c>
      <c r="F4847" s="26">
        <v>1996.22</v>
      </c>
      <c r="G4847" t="str">
        <f>VLOOKUP(мпф1[[#This Row],[артикул]],[1]!Таблица213[[code]:[упаковка]],4,FALSE)</f>
        <v>ОХЛ</v>
      </c>
      <c r="H4847" t="str">
        <f>VLOOKUP(мпф1[[#This Row],[артикул]],[1]!Таблица213[[code]:[упаковка]],5,FALSE)</f>
        <v>крыло</v>
      </c>
      <c r="I4847" s="7">
        <v>899.88524999999993</v>
      </c>
      <c r="J4847" s="15">
        <f>мпф1[[#This Row],[цена]]*мпф1[[#This Row],[объем]]</f>
        <v>1796368.9337549999</v>
      </c>
      <c r="K4847" s="15"/>
      <c r="L4847" t="s">
        <v>187</v>
      </c>
    </row>
    <row r="4848" spans="1:12" x14ac:dyDescent="0.35">
      <c r="A4848" t="s">
        <v>161</v>
      </c>
      <c r="B4848" t="s">
        <v>179</v>
      </c>
      <c r="C4848" t="s">
        <v>25</v>
      </c>
      <c r="D4848">
        <v>717</v>
      </c>
      <c r="E4848" t="s">
        <v>76</v>
      </c>
      <c r="F4848" s="26">
        <v>1600.2</v>
      </c>
      <c r="G4848" t="str">
        <f>VLOOKUP(мпф1[[#This Row],[артикул]],[1]!Таблица213[[code]:[упаковка]],4,FALSE)</f>
        <v>ОХЛ</v>
      </c>
      <c r="H4848" t="str">
        <f>VLOOKUP(мпф1[[#This Row],[артикул]],[1]!Таблица213[[code]:[упаковка]],5,FALSE)</f>
        <v>четвертина</v>
      </c>
      <c r="I4848" s="7">
        <v>819.40178571428567</v>
      </c>
      <c r="J4848" s="15">
        <f>мпф1[[#This Row],[цена]]*мпф1[[#This Row],[объем]]</f>
        <v>1311206.7375</v>
      </c>
      <c r="K4848" s="15"/>
      <c r="L4848" t="s">
        <v>187</v>
      </c>
    </row>
    <row r="4849" spans="1:12" x14ac:dyDescent="0.35">
      <c r="A4849" t="s">
        <v>161</v>
      </c>
      <c r="B4849" t="s">
        <v>179</v>
      </c>
      <c r="C4849" t="s">
        <v>25</v>
      </c>
      <c r="D4849">
        <v>718</v>
      </c>
      <c r="E4849" t="s">
        <v>36</v>
      </c>
      <c r="F4849" s="26">
        <v>86.56</v>
      </c>
      <c r="G4849" t="str">
        <f>VLOOKUP(мпф1[[#This Row],[артикул]],[1]!Таблица213[[code]:[упаковка]],4,FALSE)</f>
        <v>ОХЛ</v>
      </c>
      <c r="H4849" t="str">
        <f>VLOOKUP(мпф1[[#This Row],[артикул]],[1]!Таблица213[[code]:[упаковка]],5,FALSE)</f>
        <v>филе</v>
      </c>
      <c r="I4849" s="7">
        <v>1157.1774107142855</v>
      </c>
      <c r="J4849" s="15">
        <f>мпф1[[#This Row],[цена]]*мпф1[[#This Row],[объем]]</f>
        <v>100165.27667142855</v>
      </c>
      <c r="K4849" s="15"/>
      <c r="L4849" t="s">
        <v>187</v>
      </c>
    </row>
    <row r="4850" spans="1:12" x14ac:dyDescent="0.35">
      <c r="A4850" t="s">
        <v>161</v>
      </c>
      <c r="B4850" t="s">
        <v>179</v>
      </c>
      <c r="C4850" t="s">
        <v>25</v>
      </c>
      <c r="D4850">
        <v>719</v>
      </c>
      <c r="E4850" t="s">
        <v>77</v>
      </c>
      <c r="F4850" s="26">
        <v>4401</v>
      </c>
      <c r="G4850" t="str">
        <f>VLOOKUP(мпф1[[#This Row],[артикул]],[1]!Таблица213[[code]:[упаковка]],4,FALSE)</f>
        <v>ОХЛ</v>
      </c>
      <c r="H4850" t="str">
        <f>VLOOKUP(мпф1[[#This Row],[артикул]],[1]!Таблица213[[code]:[упаковка]],5,FALSE)</f>
        <v>филе</v>
      </c>
      <c r="I4850" s="7">
        <v>1140.7893750000001</v>
      </c>
      <c r="J4850" s="15">
        <f>мпф1[[#This Row],[цена]]*мпф1[[#This Row],[объем]]</f>
        <v>5020614.0393750006</v>
      </c>
      <c r="K4850" s="15"/>
      <c r="L4850" t="s">
        <v>187</v>
      </c>
    </row>
    <row r="4851" spans="1:12" x14ac:dyDescent="0.35">
      <c r="A4851" t="s">
        <v>161</v>
      </c>
      <c r="B4851" t="s">
        <v>179</v>
      </c>
      <c r="C4851" t="s">
        <v>25</v>
      </c>
      <c r="D4851">
        <v>721</v>
      </c>
      <c r="E4851" t="s">
        <v>183</v>
      </c>
      <c r="F4851" s="26">
        <v>84.7</v>
      </c>
      <c r="G4851" t="str">
        <f>VLOOKUP(мпф1[[#This Row],[артикул]],[1]!Таблица213[[code]:[упаковка]],4,FALSE)</f>
        <v>ОХЛ</v>
      </c>
      <c r="H4851" t="str">
        <f>VLOOKUP(мпф1[[#This Row],[артикул]],[1]!Таблица213[[code]:[упаковка]],5,FALSE)</f>
        <v>половинка</v>
      </c>
      <c r="I4851" s="7">
        <v>819.40178571428567</v>
      </c>
      <c r="J4851" s="15">
        <f>мпф1[[#This Row],[цена]]*мпф1[[#This Row],[объем]]</f>
        <v>69403.331250000003</v>
      </c>
      <c r="K4851" s="15"/>
      <c r="L4851" t="s">
        <v>187</v>
      </c>
    </row>
    <row r="4852" spans="1:12" x14ac:dyDescent="0.35">
      <c r="A4852" t="s">
        <v>161</v>
      </c>
      <c r="B4852" t="s">
        <v>179</v>
      </c>
      <c r="C4852" t="s">
        <v>25</v>
      </c>
      <c r="D4852">
        <v>725</v>
      </c>
      <c r="E4852" t="s">
        <v>78</v>
      </c>
      <c r="F4852" s="26">
        <v>1544.586</v>
      </c>
      <c r="G4852" t="str">
        <f>VLOOKUP(мпф1[[#This Row],[артикул]],[1]!Таблица213[[code]:[упаковка]],4,FALSE)</f>
        <v>ОХЛ</v>
      </c>
      <c r="H4852" t="str">
        <f>VLOOKUP(мпф1[[#This Row],[артикул]],[1]!Таблица213[[code]:[упаковка]],5,FALSE)</f>
        <v>грудка</v>
      </c>
      <c r="I4852" s="7">
        <v>884.0434821428571</v>
      </c>
      <c r="J4852" s="15">
        <f>мпф1[[#This Row],[цена]]*мпф1[[#This Row],[объем]]</f>
        <v>1365481.1859091071</v>
      </c>
      <c r="K4852" s="15"/>
      <c r="L4852" t="s">
        <v>187</v>
      </c>
    </row>
    <row r="4853" spans="1:12" x14ac:dyDescent="0.35">
      <c r="A4853" t="s">
        <v>161</v>
      </c>
      <c r="B4853" t="s">
        <v>179</v>
      </c>
      <c r="C4853" t="s">
        <v>25</v>
      </c>
      <c r="D4853">
        <v>727</v>
      </c>
      <c r="E4853" t="s">
        <v>38</v>
      </c>
      <c r="F4853" s="26">
        <v>27.917999999999999</v>
      </c>
      <c r="G4853" t="str">
        <f>VLOOKUP(мпф1[[#This Row],[артикул]],[1]!Таблица213[[code]:[упаковка]],4,FALSE)</f>
        <v>ОХЛ</v>
      </c>
      <c r="H4853" t="str">
        <f>VLOOKUP(мпф1[[#This Row],[артикул]],[1]!Таблица213[[code]:[упаковка]],5,FALSE)</f>
        <v>грудка</v>
      </c>
      <c r="I4853" s="7">
        <v>899.79420535714269</v>
      </c>
      <c r="J4853" s="15">
        <f>мпф1[[#This Row],[цена]]*мпф1[[#This Row],[объем]]</f>
        <v>25120.45462516071</v>
      </c>
      <c r="K4853" s="15"/>
      <c r="L4853" t="s">
        <v>187</v>
      </c>
    </row>
    <row r="4854" spans="1:12" x14ac:dyDescent="0.35">
      <c r="A4854" t="s">
        <v>161</v>
      </c>
      <c r="B4854" t="s">
        <v>179</v>
      </c>
      <c r="C4854" t="s">
        <v>25</v>
      </c>
      <c r="D4854">
        <v>730</v>
      </c>
      <c r="E4854" t="s">
        <v>45</v>
      </c>
      <c r="F4854" s="26">
        <v>33.200000000000003</v>
      </c>
      <c r="G4854" t="str">
        <f>VLOOKUP(мпф1[[#This Row],[артикул]],[1]!Таблица213[[code]:[упаковка]],4,FALSE)</f>
        <v>ОХЛ</v>
      </c>
      <c r="H4854" t="str">
        <f>VLOOKUP(мпф1[[#This Row],[артикул]],[1]!Таблица213[[code]:[упаковка]],5,FALSE)</f>
        <v>желудки</v>
      </c>
      <c r="I4854" s="7">
        <v>570.84991071428567</v>
      </c>
      <c r="J4854" s="15">
        <f>мпф1[[#This Row],[цена]]*мпф1[[#This Row],[объем]]</f>
        <v>18952.217035714286</v>
      </c>
      <c r="K4854" s="15"/>
      <c r="L4854" t="s">
        <v>187</v>
      </c>
    </row>
    <row r="4855" spans="1:12" x14ac:dyDescent="0.35">
      <c r="A4855" t="s">
        <v>161</v>
      </c>
      <c r="B4855" t="s">
        <v>179</v>
      </c>
      <c r="C4855" t="s">
        <v>25</v>
      </c>
      <c r="D4855">
        <v>731</v>
      </c>
      <c r="E4855" t="s">
        <v>81</v>
      </c>
      <c r="F4855" s="26">
        <v>1005.790425424158</v>
      </c>
      <c r="G4855" t="str">
        <f>VLOOKUP(мпф1[[#This Row],[артикул]],[1]!Таблица213[[code]:[упаковка]],4,FALSE)</f>
        <v>ОХЛ</v>
      </c>
      <c r="H4855" t="str">
        <f>VLOOKUP(мпф1[[#This Row],[артикул]],[1]!Таблица213[[code]:[упаковка]],5,FALSE)</f>
        <v>желудки</v>
      </c>
      <c r="I4855" s="7">
        <v>554.21605446428566</v>
      </c>
      <c r="J4855" s="15">
        <f>мпф1[[#This Row],[цена]]*мпф1[[#This Row],[объем]]</f>
        <v>557425.20119653223</v>
      </c>
      <c r="K4855" s="15"/>
      <c r="L4855" t="s">
        <v>187</v>
      </c>
    </row>
    <row r="4856" spans="1:12" x14ac:dyDescent="0.35">
      <c r="A4856" t="s">
        <v>161</v>
      </c>
      <c r="B4856" t="s">
        <v>179</v>
      </c>
      <c r="C4856" t="s">
        <v>25</v>
      </c>
      <c r="D4856">
        <v>732</v>
      </c>
      <c r="E4856" t="s">
        <v>47</v>
      </c>
      <c r="F4856" s="26">
        <v>31.2</v>
      </c>
      <c r="G4856" t="str">
        <f>VLOOKUP(мпф1[[#This Row],[артикул]],[1]!Таблица213[[code]:[упаковка]],4,FALSE)</f>
        <v>ОХЛ</v>
      </c>
      <c r="H4856" t="str">
        <f>VLOOKUP(мпф1[[#This Row],[артикул]],[1]!Таблица213[[code]:[упаковка]],5,FALSE)</f>
        <v>печень</v>
      </c>
      <c r="I4856" s="7">
        <v>538.07383928571426</v>
      </c>
      <c r="J4856" s="15">
        <f>мпф1[[#This Row],[цена]]*мпф1[[#This Row],[объем]]</f>
        <v>16787.903785714283</v>
      </c>
      <c r="K4856" s="15"/>
      <c r="L4856" t="s">
        <v>187</v>
      </c>
    </row>
    <row r="4857" spans="1:12" x14ac:dyDescent="0.35">
      <c r="A4857" t="s">
        <v>161</v>
      </c>
      <c r="B4857" t="s">
        <v>179</v>
      </c>
      <c r="C4857" t="s">
        <v>25</v>
      </c>
      <c r="D4857">
        <v>733</v>
      </c>
      <c r="E4857" t="s">
        <v>82</v>
      </c>
      <c r="F4857" s="26">
        <v>1499.3999999999999</v>
      </c>
      <c r="G4857" t="str">
        <f>VLOOKUP(мпф1[[#This Row],[артикул]],[1]!Таблица213[[code]:[упаковка]],4,FALSE)</f>
        <v>ОХЛ</v>
      </c>
      <c r="H4857" t="str">
        <f>VLOOKUP(мпф1[[#This Row],[артикул]],[1]!Таблица213[[code]:[упаковка]],5,FALSE)</f>
        <v>печень</v>
      </c>
      <c r="I4857" s="7">
        <v>522.04998214285706</v>
      </c>
      <c r="J4857" s="15">
        <f>мпф1[[#This Row],[цена]]*мпф1[[#This Row],[объем]]</f>
        <v>782761.74322499975</v>
      </c>
      <c r="K4857" s="15"/>
      <c r="L4857" t="s">
        <v>187</v>
      </c>
    </row>
    <row r="4858" spans="1:12" x14ac:dyDescent="0.35">
      <c r="A4858" t="s">
        <v>161</v>
      </c>
      <c r="B4858" t="s">
        <v>179</v>
      </c>
      <c r="C4858" t="s">
        <v>25</v>
      </c>
      <c r="D4858">
        <v>734</v>
      </c>
      <c r="E4858" t="s">
        <v>49</v>
      </c>
      <c r="F4858" s="26">
        <v>32.491999999999997</v>
      </c>
      <c r="G4858" t="str">
        <f>VLOOKUP(мпф1[[#This Row],[артикул]],[1]!Таблица213[[code]:[упаковка]],4,FALSE)</f>
        <v>ОХЛ</v>
      </c>
      <c r="H4858" t="str">
        <f>VLOOKUP(мпф1[[#This Row],[артикул]],[1]!Таблица213[[code]:[упаковка]],5,FALSE)</f>
        <v>сердце</v>
      </c>
      <c r="I4858" s="7">
        <v>915.90910714285712</v>
      </c>
      <c r="J4858" s="15">
        <f>мпф1[[#This Row],[цена]]*мпф1[[#This Row],[объем]]</f>
        <v>29759.718709285713</v>
      </c>
      <c r="K4858" s="15"/>
      <c r="L4858" t="s">
        <v>187</v>
      </c>
    </row>
    <row r="4859" spans="1:12" x14ac:dyDescent="0.35">
      <c r="A4859" t="s">
        <v>161</v>
      </c>
      <c r="B4859" t="s">
        <v>179</v>
      </c>
      <c r="C4859" t="s">
        <v>25</v>
      </c>
      <c r="D4859">
        <v>735</v>
      </c>
      <c r="E4859" t="s">
        <v>83</v>
      </c>
      <c r="F4859" s="26">
        <v>471.2</v>
      </c>
      <c r="G4859" t="str">
        <f>VLOOKUP(мпф1[[#This Row],[артикул]],[1]!Таблица213[[code]:[упаковка]],4,FALSE)</f>
        <v>ОХЛ</v>
      </c>
      <c r="H4859" t="str">
        <f>VLOOKUP(мпф1[[#This Row],[артикул]],[1]!Таблица213[[code]:[упаковка]],5,FALSE)</f>
        <v>сердце</v>
      </c>
      <c r="I4859" s="7">
        <v>899.88524999999993</v>
      </c>
      <c r="J4859" s="15">
        <f>мпф1[[#This Row],[цена]]*мпф1[[#This Row],[объем]]</f>
        <v>424025.92979999998</v>
      </c>
      <c r="K4859" s="15"/>
      <c r="L4859" t="s">
        <v>187</v>
      </c>
    </row>
    <row r="4860" spans="1:12" x14ac:dyDescent="0.35">
      <c r="A4860" t="s">
        <v>161</v>
      </c>
      <c r="B4860" t="s">
        <v>179</v>
      </c>
      <c r="C4860" t="s">
        <v>25</v>
      </c>
      <c r="D4860">
        <v>744</v>
      </c>
      <c r="E4860" t="s">
        <v>92</v>
      </c>
      <c r="F4860" s="26">
        <v>1096.2</v>
      </c>
      <c r="G4860" t="str">
        <f>VLOOKUP(мпф1[[#This Row],[артикул]],[1]!Таблица213[[code]:[упаковка]],4,FALSE)</f>
        <v>ОХЛ</v>
      </c>
      <c r="H4860" t="str">
        <f>VLOOKUP(мпф1[[#This Row],[артикул]],[1]!Таблица213[[code]:[упаковка]],5,FALSE)</f>
        <v>шея</v>
      </c>
      <c r="I4860" s="7">
        <v>297.71598214285711</v>
      </c>
      <c r="J4860" s="15">
        <f>мпф1[[#This Row],[цена]]*мпф1[[#This Row],[объем]]</f>
        <v>326356.25962500001</v>
      </c>
      <c r="K4860" s="15"/>
      <c r="L4860" t="s">
        <v>187</v>
      </c>
    </row>
    <row r="4861" spans="1:12" x14ac:dyDescent="0.35">
      <c r="A4861" t="s">
        <v>161</v>
      </c>
      <c r="B4861" t="s">
        <v>179</v>
      </c>
      <c r="C4861" t="s">
        <v>25</v>
      </c>
      <c r="D4861">
        <v>781</v>
      </c>
      <c r="E4861" t="s">
        <v>221</v>
      </c>
      <c r="F4861" s="26">
        <v>704.90000000000009</v>
      </c>
      <c r="G4861" t="str">
        <f>VLOOKUP(мпф1[[#This Row],[артикул]],[1]!Таблица213[[code]:[упаковка]],4,FALSE)</f>
        <v>ОХЛ</v>
      </c>
      <c r="H4861" t="str">
        <f>VLOOKUP(мпф1[[#This Row],[артикул]],[1]!Таблица213[[code]:[упаковка]],5,FALSE)</f>
        <v>спинка</v>
      </c>
      <c r="I4861" s="7">
        <v>386.02928571428566</v>
      </c>
      <c r="J4861" s="15">
        <f>мпф1[[#This Row],[цена]]*мпф1[[#This Row],[объем]]</f>
        <v>272112.04349999997</v>
      </c>
      <c r="K4861" s="15"/>
      <c r="L4861" t="s">
        <v>187</v>
      </c>
    </row>
    <row r="4862" spans="1:12" x14ac:dyDescent="0.35">
      <c r="A4862" t="s">
        <v>161</v>
      </c>
      <c r="B4862" t="s">
        <v>179</v>
      </c>
      <c r="C4862" t="s">
        <v>25</v>
      </c>
      <c r="D4862">
        <v>941</v>
      </c>
      <c r="E4862" t="s">
        <v>51</v>
      </c>
      <c r="F4862" s="26">
        <v>204.00000000000003</v>
      </c>
      <c r="G4862" t="str">
        <f>VLOOKUP(мпф1[[#This Row],[артикул]],[1]!Таблица213[[code]:[упаковка]],4,FALSE)</f>
        <v>ОХЛ</v>
      </c>
      <c r="H4862" t="str">
        <f>VLOOKUP(мпф1[[#This Row],[артикул]],[1]!Таблица213[[code]:[упаковка]],5,FALSE)</f>
        <v>бедро</v>
      </c>
      <c r="I4862" s="7">
        <v>937.73291925465844</v>
      </c>
      <c r="J4862" s="15">
        <f>мпф1[[#This Row],[цена]]*мпф1[[#This Row],[объем]]</f>
        <v>191297.51552795034</v>
      </c>
      <c r="K4862" s="15"/>
      <c r="L4862" t="s">
        <v>187</v>
      </c>
    </row>
    <row r="4863" spans="1:12" x14ac:dyDescent="0.35">
      <c r="A4863" t="s">
        <v>161</v>
      </c>
      <c r="B4863" t="s">
        <v>179</v>
      </c>
      <c r="C4863" t="s">
        <v>25</v>
      </c>
      <c r="D4863">
        <v>952</v>
      </c>
      <c r="E4863" t="s">
        <v>86</v>
      </c>
      <c r="F4863" s="26">
        <v>704.69178082191786</v>
      </c>
      <c r="G4863" t="str">
        <f>VLOOKUP(мпф1[[#This Row],[артикул]],[1]!Таблица213[[code]:[упаковка]],4,FALSE)</f>
        <v>ОХЛ</v>
      </c>
      <c r="H4863" t="str">
        <f>VLOOKUP(мпф1[[#This Row],[артикул]],[1]!Таблица213[[code]:[упаковка]],5,FALSE)</f>
        <v>голень</v>
      </c>
      <c r="I4863" s="7">
        <v>930.02102678571418</v>
      </c>
      <c r="J4863" s="15">
        <f>мпф1[[#This Row],[цена]]*мпф1[[#This Row],[объем]]</f>
        <v>655378.17356745352</v>
      </c>
      <c r="K4863" s="15"/>
      <c r="L4863" t="s">
        <v>187</v>
      </c>
    </row>
    <row r="4864" spans="1:12" x14ac:dyDescent="0.35">
      <c r="A4864" t="s">
        <v>161</v>
      </c>
      <c r="B4864" t="s">
        <v>179</v>
      </c>
      <c r="C4864" t="s">
        <v>25</v>
      </c>
      <c r="D4864">
        <v>953</v>
      </c>
      <c r="E4864" t="s">
        <v>87</v>
      </c>
      <c r="F4864" s="26">
        <v>704.57831325301208</v>
      </c>
      <c r="G4864" t="str">
        <f>VLOOKUP(мпф1[[#This Row],[артикул]],[1]!Таблица213[[code]:[упаковка]],4,FALSE)</f>
        <v>ОХЛ</v>
      </c>
      <c r="H4864" t="str">
        <f>VLOOKUP(мпф1[[#This Row],[артикул]],[1]!Таблица213[[code]:[упаковка]],5,FALSE)</f>
        <v>бедро</v>
      </c>
      <c r="I4864" s="7">
        <v>953.23741071428572</v>
      </c>
      <c r="J4864" s="15">
        <f>мпф1[[#This Row],[цена]]*мпф1[[#This Row],[объем]]</f>
        <v>671630.40697074018</v>
      </c>
      <c r="K4864" s="15"/>
      <c r="L4864" t="s">
        <v>187</v>
      </c>
    </row>
    <row r="4865" spans="1:12" x14ac:dyDescent="0.35">
      <c r="A4865" t="s">
        <v>161</v>
      </c>
      <c r="B4865" t="s">
        <v>179</v>
      </c>
      <c r="C4865" t="s">
        <v>25</v>
      </c>
      <c r="D4865">
        <v>954</v>
      </c>
      <c r="E4865" t="s">
        <v>191</v>
      </c>
      <c r="F4865" s="26">
        <v>50</v>
      </c>
      <c r="G4865" t="str">
        <f>VLOOKUP(мпф1[[#This Row],[артикул]],[1]!Таблица213[[code]:[упаковка]],4,FALSE)</f>
        <v>ОХЛ</v>
      </c>
      <c r="H4865" t="str">
        <f>VLOOKUP(мпф1[[#This Row],[артикул]],[1]!Таблица213[[code]:[упаковка]],5,FALSE)</f>
        <v>филе</v>
      </c>
      <c r="I4865" s="7">
        <v>1133.5058035714285</v>
      </c>
      <c r="J4865" s="15">
        <f>мпф1[[#This Row],[цена]]*мпф1[[#This Row],[объем]]</f>
        <v>56675.290178571428</v>
      </c>
      <c r="K4865" s="15"/>
      <c r="L4865" t="s">
        <v>187</v>
      </c>
    </row>
    <row r="4866" spans="1:12" x14ac:dyDescent="0.35">
      <c r="A4866" t="s">
        <v>161</v>
      </c>
      <c r="B4866" t="s">
        <v>179</v>
      </c>
      <c r="C4866" t="s">
        <v>25</v>
      </c>
      <c r="D4866">
        <v>958</v>
      </c>
      <c r="E4866" t="s">
        <v>58</v>
      </c>
      <c r="F4866" s="26">
        <v>478.17391304347825</v>
      </c>
      <c r="G4866" t="str">
        <f>VLOOKUP(мпф1[[#This Row],[артикул]],[1]!Таблица213[[code]:[упаковка]],4,FALSE)</f>
        <v>ОХЛ</v>
      </c>
      <c r="H4866" t="str">
        <f>VLOOKUP(мпф1[[#This Row],[артикул]],[1]!Таблица213[[code]:[упаковка]],5,FALSE)</f>
        <v>табак</v>
      </c>
      <c r="I4866" s="7">
        <v>799.37196428571428</v>
      </c>
      <c r="J4866" s="15">
        <f>мпф1[[#This Row],[цена]]*мпф1[[#This Row],[объем]]</f>
        <v>382238.82013975154</v>
      </c>
      <c r="K4866" s="15"/>
      <c r="L4866" t="s">
        <v>187</v>
      </c>
    </row>
    <row r="4867" spans="1:12" x14ac:dyDescent="0.35">
      <c r="A4867" t="s">
        <v>161</v>
      </c>
      <c r="B4867" t="s">
        <v>179</v>
      </c>
      <c r="C4867" t="s">
        <v>25</v>
      </c>
      <c r="D4867">
        <v>959</v>
      </c>
      <c r="E4867" t="s">
        <v>85</v>
      </c>
      <c r="F4867" s="26">
        <v>78.571428571428569</v>
      </c>
      <c r="G4867" t="str">
        <f>VLOOKUP(мпф1[[#This Row],[артикул]],[1]!Таблица213[[code]:[упаковка]],4,FALSE)</f>
        <v>ОХЛ</v>
      </c>
      <c r="H4867" t="str">
        <f>VLOOKUP(мпф1[[#This Row],[артикул]],[1]!Таблица213[[code]:[упаковка]],5,FALSE)</f>
        <v>табак</v>
      </c>
      <c r="I4867" s="7">
        <v>722.43924107142857</v>
      </c>
      <c r="J4867" s="15">
        <f>мпф1[[#This Row],[цена]]*мпф1[[#This Row],[объем]]</f>
        <v>56763.083227040814</v>
      </c>
      <c r="K4867" s="15"/>
      <c r="L4867" t="s">
        <v>187</v>
      </c>
    </row>
    <row r="4868" spans="1:12" x14ac:dyDescent="0.35">
      <c r="A4868" t="s">
        <v>161</v>
      </c>
      <c r="B4868" t="s">
        <v>179</v>
      </c>
      <c r="C4868" t="s">
        <v>25</v>
      </c>
      <c r="D4868">
        <v>960</v>
      </c>
      <c r="E4868" t="s">
        <v>189</v>
      </c>
      <c r="F4868" s="26">
        <v>63.333333333333343</v>
      </c>
      <c r="G4868" t="str">
        <f>VLOOKUP(мпф1[[#This Row],[артикул]],[1]!Таблица213[[code]:[упаковка]],4,FALSE)</f>
        <v>ОХЛ</v>
      </c>
      <c r="H4868" t="str">
        <f>VLOOKUP(мпф1[[#This Row],[артикул]],[1]!Таблица213[[code]:[упаковка]],5,FALSE)</f>
        <v>крыло</v>
      </c>
      <c r="I4868" s="7">
        <v>884.0434821428571</v>
      </c>
      <c r="J4868" s="15">
        <f>мпф1[[#This Row],[цена]]*мпф1[[#This Row],[объем]]</f>
        <v>55989.420535714293</v>
      </c>
      <c r="K4868" s="15"/>
      <c r="L4868" t="s">
        <v>187</v>
      </c>
    </row>
    <row r="4869" spans="1:12" x14ac:dyDescent="0.35">
      <c r="A4869" t="s">
        <v>161</v>
      </c>
      <c r="B4869" t="s">
        <v>179</v>
      </c>
      <c r="C4869" t="s">
        <v>25</v>
      </c>
      <c r="D4869">
        <v>961</v>
      </c>
      <c r="E4869" t="s">
        <v>89</v>
      </c>
      <c r="F4869" s="26">
        <v>242.66666666666666</v>
      </c>
      <c r="G4869" t="str">
        <f>VLOOKUP(мпф1[[#This Row],[артикул]],[1]!Таблица213[[code]:[упаковка]],4,FALSE)</f>
        <v>ОХЛ</v>
      </c>
      <c r="H4869" t="str">
        <f>VLOOKUP(мпф1[[#This Row],[артикул]],[1]!Таблица213[[code]:[упаковка]],5,FALSE)</f>
        <v>табак</v>
      </c>
      <c r="I4869" s="7">
        <v>777.06602678571426</v>
      </c>
      <c r="J4869" s="15">
        <f>мпф1[[#This Row],[цена]]*мпф1[[#This Row],[объем]]</f>
        <v>188568.02249999999</v>
      </c>
      <c r="K4869" s="15"/>
      <c r="L4869" t="s">
        <v>187</v>
      </c>
    </row>
    <row r="4870" spans="1:12" x14ac:dyDescent="0.35">
      <c r="A4870" t="s">
        <v>161</v>
      </c>
      <c r="B4870" t="s">
        <v>179</v>
      </c>
      <c r="C4870" t="s">
        <v>25</v>
      </c>
      <c r="D4870">
        <v>1064</v>
      </c>
      <c r="E4870" t="s">
        <v>62</v>
      </c>
      <c r="F4870" s="26">
        <v>82.173913043478251</v>
      </c>
      <c r="G4870" t="str">
        <f>VLOOKUP(мпф1[[#This Row],[артикул]],[1]!Таблица213[[code]:[упаковка]],4,FALSE)</f>
        <v>ОХЛ</v>
      </c>
      <c r="H4870" t="str">
        <f>VLOOKUP(мпф1[[#This Row],[артикул]],[1]!Таблица213[[code]:[упаковка]],5,FALSE)</f>
        <v>бедро</v>
      </c>
      <c r="I4870" s="7">
        <v>884.0434821428571</v>
      </c>
      <c r="J4870" s="15">
        <f>мпф1[[#This Row],[цена]]*мпф1[[#This Row],[объем]]</f>
        <v>72645.312228260853</v>
      </c>
      <c r="K4870" s="15"/>
      <c r="L4870" t="s">
        <v>187</v>
      </c>
    </row>
    <row r="4871" spans="1:12" x14ac:dyDescent="0.35">
      <c r="A4871" t="s">
        <v>161</v>
      </c>
      <c r="B4871" t="s">
        <v>179</v>
      </c>
      <c r="C4871" t="s">
        <v>25</v>
      </c>
      <c r="D4871">
        <v>1065</v>
      </c>
      <c r="E4871" t="s">
        <v>64</v>
      </c>
      <c r="F4871" s="26">
        <v>62.5</v>
      </c>
      <c r="G4871" t="str">
        <f>VLOOKUP(мпф1[[#This Row],[артикул]],[1]!Таблица213[[code]:[упаковка]],4,FALSE)</f>
        <v>ОХЛ</v>
      </c>
      <c r="H4871" t="str">
        <f>VLOOKUP(мпф1[[#This Row],[артикул]],[1]!Таблица213[[code]:[упаковка]],5,FALSE)</f>
        <v>филе</v>
      </c>
      <c r="I4871" s="7">
        <v>1060.6700892857141</v>
      </c>
      <c r="J4871" s="15">
        <f>мпф1[[#This Row],[цена]]*мпф1[[#This Row],[объем]]</f>
        <v>66291.88058035713</v>
      </c>
      <c r="K4871" s="15"/>
      <c r="L4871" t="s">
        <v>187</v>
      </c>
    </row>
    <row r="4872" spans="1:12" x14ac:dyDescent="0.35">
      <c r="A4872" t="s">
        <v>161</v>
      </c>
      <c r="B4872" t="s">
        <v>179</v>
      </c>
      <c r="C4872" t="s">
        <v>25</v>
      </c>
      <c r="D4872">
        <v>1066</v>
      </c>
      <c r="E4872" t="s">
        <v>63</v>
      </c>
      <c r="F4872" s="26">
        <v>151.66666666666666</v>
      </c>
      <c r="G4872" t="str">
        <f>VLOOKUP(мпф1[[#This Row],[артикул]],[1]!Таблица213[[code]:[упаковка]],4,FALSE)</f>
        <v>ОХЛ</v>
      </c>
      <c r="H4872" t="str">
        <f>VLOOKUP(мпф1[[#This Row],[артикул]],[1]!Таблица213[[code]:[упаковка]],5,FALSE)</f>
        <v>бедро</v>
      </c>
      <c r="I4872" s="7">
        <v>884.0434821428571</v>
      </c>
      <c r="J4872" s="15">
        <f>мпф1[[#This Row],[цена]]*мпф1[[#This Row],[объем]]</f>
        <v>134079.92812499998</v>
      </c>
      <c r="K4872" s="15"/>
      <c r="L4872" t="s">
        <v>187</v>
      </c>
    </row>
    <row r="4873" spans="1:12" x14ac:dyDescent="0.35">
      <c r="A4873" t="s">
        <v>161</v>
      </c>
      <c r="B4873" t="s">
        <v>199</v>
      </c>
      <c r="C4873" t="s">
        <v>69</v>
      </c>
      <c r="D4873">
        <v>29</v>
      </c>
      <c r="E4873" t="s">
        <v>79</v>
      </c>
      <c r="F4873" s="26">
        <v>295</v>
      </c>
      <c r="G4873" t="str">
        <f>VLOOKUP(мпф1[[#This Row],[артикул]],[1]!Таблица213[[code]:[упаковка]],4,FALSE)</f>
        <v>ОХЛ</v>
      </c>
      <c r="H4873" t="str">
        <f>VLOOKUP(мпф1[[#This Row],[артикул]],[1]!Таблица213[[code]:[упаковка]],5,FALSE)</f>
        <v>табак</v>
      </c>
      <c r="I4873" s="7">
        <v>747.80357142857133</v>
      </c>
      <c r="J4873" s="15">
        <f>мпф1[[#This Row],[цена]]*мпф1[[#This Row],[объем]]</f>
        <v>220602.05357142855</v>
      </c>
      <c r="K4873" s="15"/>
      <c r="L4873" t="s">
        <v>187</v>
      </c>
    </row>
    <row r="4874" spans="1:12" x14ac:dyDescent="0.35">
      <c r="A4874" t="s">
        <v>161</v>
      </c>
      <c r="B4874" t="s">
        <v>199</v>
      </c>
      <c r="C4874" t="s">
        <v>69</v>
      </c>
      <c r="D4874">
        <v>30</v>
      </c>
      <c r="E4874" t="s">
        <v>80</v>
      </c>
      <c r="F4874" s="26">
        <v>601.80000000000007</v>
      </c>
      <c r="G4874" t="str">
        <f>VLOOKUP(мпф1[[#This Row],[артикул]],[1]!Таблица213[[code]:[упаковка]],4,FALSE)</f>
        <v>ОХЛ</v>
      </c>
      <c r="H4874" t="str">
        <f>VLOOKUP(мпф1[[#This Row],[артикул]],[1]!Таблица213[[code]:[упаковка]],5,FALSE)</f>
        <v>рагу</v>
      </c>
      <c r="I4874" s="7">
        <v>739.28249999999991</v>
      </c>
      <c r="J4874" s="15">
        <f>мпф1[[#This Row],[цена]]*мпф1[[#This Row],[объем]]</f>
        <v>444900.20850000001</v>
      </c>
      <c r="K4874" s="15"/>
      <c r="L4874" t="s">
        <v>187</v>
      </c>
    </row>
    <row r="4875" spans="1:12" x14ac:dyDescent="0.35">
      <c r="A4875" t="s">
        <v>161</v>
      </c>
      <c r="B4875" t="s">
        <v>199</v>
      </c>
      <c r="C4875" t="s">
        <v>69</v>
      </c>
      <c r="D4875">
        <v>204</v>
      </c>
      <c r="E4875" t="s">
        <v>84</v>
      </c>
      <c r="F4875" s="26">
        <v>354.64000000000004</v>
      </c>
      <c r="G4875" t="str">
        <f>VLOOKUP(мпф1[[#This Row],[артикул]],[1]!Таблица213[[code]:[упаковка]],4,FALSE)</f>
        <v>ОХЛ</v>
      </c>
      <c r="H4875" t="str">
        <f>VLOOKUP(мпф1[[#This Row],[артикул]],[1]!Таблица213[[code]:[упаковка]],5,FALSE)</f>
        <v>крыло</v>
      </c>
      <c r="I4875" s="7">
        <v>884.0434821428571</v>
      </c>
      <c r="J4875" s="15">
        <f>мпф1[[#This Row],[цена]]*мпф1[[#This Row],[объем]]</f>
        <v>313517.18050714285</v>
      </c>
      <c r="K4875" s="15"/>
      <c r="L4875" t="s">
        <v>187</v>
      </c>
    </row>
    <row r="4876" spans="1:12" x14ac:dyDescent="0.35">
      <c r="A4876" t="s">
        <v>161</v>
      </c>
      <c r="B4876" t="s">
        <v>199</v>
      </c>
      <c r="C4876" t="s">
        <v>69</v>
      </c>
      <c r="D4876">
        <v>205</v>
      </c>
      <c r="E4876" t="s">
        <v>88</v>
      </c>
      <c r="F4876" s="26">
        <v>257.34177215189874</v>
      </c>
      <c r="G4876" t="str">
        <f>VLOOKUP(мпф1[[#This Row],[артикул]],[1]!Таблица213[[code]:[упаковка]],4,FALSE)</f>
        <v>ОХЛ</v>
      </c>
      <c r="H4876" t="str">
        <f>VLOOKUP(мпф1[[#This Row],[артикул]],[1]!Таблица213[[code]:[упаковка]],5,FALSE)</f>
        <v>рагу</v>
      </c>
      <c r="I4876" s="7">
        <v>635.49160714285711</v>
      </c>
      <c r="J4876" s="15">
        <f>мпф1[[#This Row],[цена]]*мпф1[[#This Row],[объем]]</f>
        <v>163538.53636980109</v>
      </c>
      <c r="K4876" s="15"/>
      <c r="L4876" t="s">
        <v>187</v>
      </c>
    </row>
    <row r="4877" spans="1:12" x14ac:dyDescent="0.35">
      <c r="A4877" t="s">
        <v>161</v>
      </c>
      <c r="B4877" t="s">
        <v>199</v>
      </c>
      <c r="C4877" t="s">
        <v>69</v>
      </c>
      <c r="D4877">
        <v>701</v>
      </c>
      <c r="E4877" t="s">
        <v>26</v>
      </c>
      <c r="F4877" s="26">
        <v>297</v>
      </c>
      <c r="G4877" t="str">
        <f>VLOOKUP(мпф1[[#This Row],[артикул]],[1]!Таблица213[[code]:[упаковка]],4,FALSE)</f>
        <v>ОХЛ</v>
      </c>
      <c r="H4877" t="str">
        <f>VLOOKUP(мпф1[[#This Row],[артикул]],[1]!Таблица213[[code]:[упаковка]],5,FALSE)</f>
        <v>тушка</v>
      </c>
      <c r="I4877" s="7">
        <v>827.59580357142841</v>
      </c>
      <c r="J4877" s="15">
        <f>мпф1[[#This Row],[цена]]*мпф1[[#This Row],[объем]]</f>
        <v>245795.95366071424</v>
      </c>
      <c r="K4877" s="15"/>
      <c r="L4877" t="s">
        <v>187</v>
      </c>
    </row>
    <row r="4878" spans="1:12" x14ac:dyDescent="0.35">
      <c r="A4878" t="s">
        <v>161</v>
      </c>
      <c r="B4878" t="s">
        <v>199</v>
      </c>
      <c r="C4878" t="s">
        <v>69</v>
      </c>
      <c r="D4878">
        <v>702</v>
      </c>
      <c r="E4878" t="s">
        <v>72</v>
      </c>
      <c r="F4878" s="26">
        <v>124.30000000000001</v>
      </c>
      <c r="G4878" t="str">
        <f>VLOOKUP(мпф1[[#This Row],[артикул]],[1]!Таблица213[[code]:[упаковка]],4,FALSE)</f>
        <v>ОХЛ</v>
      </c>
      <c r="H4878" t="str">
        <f>VLOOKUP(мпф1[[#This Row],[артикул]],[1]!Таблица213[[code]:[упаковка]],5,FALSE)</f>
        <v>тушка</v>
      </c>
      <c r="I4878" s="7">
        <v>811.20776785714281</v>
      </c>
      <c r="J4878" s="15">
        <f>мпф1[[#This Row],[цена]]*мпф1[[#This Row],[объем]]</f>
        <v>100833.12554464285</v>
      </c>
      <c r="K4878" s="15"/>
      <c r="L4878" t="s">
        <v>187</v>
      </c>
    </row>
    <row r="4879" spans="1:12" x14ac:dyDescent="0.35">
      <c r="A4879" t="s">
        <v>161</v>
      </c>
      <c r="B4879" t="s">
        <v>199</v>
      </c>
      <c r="C4879" t="s">
        <v>69</v>
      </c>
      <c r="D4879">
        <v>710</v>
      </c>
      <c r="E4879" t="s">
        <v>28</v>
      </c>
      <c r="F4879" s="26">
        <v>1345.0050000000001</v>
      </c>
      <c r="G4879" t="str">
        <f>VLOOKUP(мпф1[[#This Row],[артикул]],[1]!Таблица213[[code]:[упаковка]],4,FALSE)</f>
        <v>ОХЛ</v>
      </c>
      <c r="H4879" t="str">
        <f>VLOOKUP(мпф1[[#This Row],[артикул]],[1]!Таблица213[[code]:[упаковка]],5,FALSE)</f>
        <v>бедро</v>
      </c>
      <c r="I4879" s="7">
        <v>884.0434821428571</v>
      </c>
      <c r="J4879" s="15">
        <f>мпф1[[#This Row],[цена]]*мпф1[[#This Row],[объем]]</f>
        <v>1189042.9036995536</v>
      </c>
      <c r="K4879" s="15"/>
      <c r="L4879" t="s">
        <v>187</v>
      </c>
    </row>
    <row r="4880" spans="1:12" x14ac:dyDescent="0.35">
      <c r="A4880" t="s">
        <v>161</v>
      </c>
      <c r="B4880" t="s">
        <v>199</v>
      </c>
      <c r="C4880" t="s">
        <v>69</v>
      </c>
      <c r="D4880">
        <v>711</v>
      </c>
      <c r="E4880" t="s">
        <v>73</v>
      </c>
      <c r="F4880" s="26">
        <v>1294.92</v>
      </c>
      <c r="G4880" t="str">
        <f>VLOOKUP(мпф1[[#This Row],[артикул]],[1]!Таблица213[[code]:[упаковка]],4,FALSE)</f>
        <v>ОХЛ</v>
      </c>
      <c r="H4880" t="str">
        <f>VLOOKUP(мпф1[[#This Row],[артикул]],[1]!Таблица213[[code]:[упаковка]],5,FALSE)</f>
        <v>бедро</v>
      </c>
      <c r="I4880" s="7">
        <v>867.65544642857139</v>
      </c>
      <c r="J4880" s="15">
        <f>мпф1[[#This Row],[цена]]*мпф1[[#This Row],[объем]]</f>
        <v>1123544.3906892857</v>
      </c>
      <c r="K4880" s="15"/>
      <c r="L4880" t="s">
        <v>187</v>
      </c>
    </row>
    <row r="4881" spans="1:12" x14ac:dyDescent="0.35">
      <c r="A4881" t="s">
        <v>161</v>
      </c>
      <c r="B4881" t="s">
        <v>199</v>
      </c>
      <c r="C4881" t="s">
        <v>69</v>
      </c>
      <c r="D4881">
        <v>712</v>
      </c>
      <c r="E4881" t="s">
        <v>30</v>
      </c>
      <c r="F4881" s="26">
        <v>851.10500000000002</v>
      </c>
      <c r="G4881" t="str">
        <f>VLOOKUP(мпф1[[#This Row],[артикул]],[1]!Таблица213[[code]:[упаковка]],4,FALSE)</f>
        <v>ОХЛ</v>
      </c>
      <c r="H4881" t="str">
        <f>VLOOKUP(мпф1[[#This Row],[артикул]],[1]!Таблица213[[code]:[упаковка]],5,FALSE)</f>
        <v>голень</v>
      </c>
      <c r="I4881" s="7">
        <v>915.90910714285712</v>
      </c>
      <c r="J4881" s="15">
        <f>мпф1[[#This Row],[цена]]*мпф1[[#This Row],[объем]]</f>
        <v>779534.82063482143</v>
      </c>
      <c r="K4881" s="15"/>
      <c r="L4881" t="s">
        <v>187</v>
      </c>
    </row>
    <row r="4882" spans="1:12" x14ac:dyDescent="0.35">
      <c r="A4882" t="s">
        <v>161</v>
      </c>
      <c r="B4882" t="s">
        <v>199</v>
      </c>
      <c r="C4882" t="s">
        <v>69</v>
      </c>
      <c r="D4882">
        <v>713</v>
      </c>
      <c r="E4882" t="s">
        <v>74</v>
      </c>
      <c r="F4882" s="26">
        <v>1103.3</v>
      </c>
      <c r="G4882" t="str">
        <f>VLOOKUP(мпф1[[#This Row],[артикул]],[1]!Таблица213[[code]:[упаковка]],4,FALSE)</f>
        <v>ОХЛ</v>
      </c>
      <c r="H4882" t="str">
        <f>VLOOKUP(мпф1[[#This Row],[артикул]],[1]!Таблица213[[code]:[упаковка]],5,FALSE)</f>
        <v>голень</v>
      </c>
      <c r="I4882" s="7">
        <v>899.88524999999993</v>
      </c>
      <c r="J4882" s="15">
        <f>мпф1[[#This Row],[цена]]*мпф1[[#This Row],[объем]]</f>
        <v>992843.39632499986</v>
      </c>
      <c r="K4882" s="15"/>
      <c r="L4882" t="s">
        <v>187</v>
      </c>
    </row>
    <row r="4883" spans="1:12" x14ac:dyDescent="0.35">
      <c r="A4883" t="s">
        <v>161</v>
      </c>
      <c r="B4883" t="s">
        <v>199</v>
      </c>
      <c r="C4883" t="s">
        <v>69</v>
      </c>
      <c r="D4883">
        <v>714</v>
      </c>
      <c r="E4883" t="s">
        <v>32</v>
      </c>
      <c r="F4883" s="26">
        <v>851.49700000000007</v>
      </c>
      <c r="G4883" t="str">
        <f>VLOOKUP(мпф1[[#This Row],[артикул]],[1]!Таблица213[[code]:[упаковка]],4,FALSE)</f>
        <v>ОХЛ</v>
      </c>
      <c r="H4883" t="str">
        <f>VLOOKUP(мпф1[[#This Row],[артикул]],[1]!Таблица213[[code]:[упаковка]],5,FALSE)</f>
        <v>крыло</v>
      </c>
      <c r="I4883" s="7">
        <v>915.90910714285712</v>
      </c>
      <c r="J4883" s="15">
        <f>мпф1[[#This Row],[цена]]*мпф1[[#This Row],[объем]]</f>
        <v>779893.85700482153</v>
      </c>
      <c r="K4883" s="15"/>
      <c r="L4883" t="s">
        <v>187</v>
      </c>
    </row>
    <row r="4884" spans="1:12" x14ac:dyDescent="0.35">
      <c r="A4884" t="s">
        <v>161</v>
      </c>
      <c r="B4884" t="s">
        <v>199</v>
      </c>
      <c r="C4884" t="s">
        <v>69</v>
      </c>
      <c r="D4884">
        <v>715</v>
      </c>
      <c r="E4884" t="s">
        <v>75</v>
      </c>
      <c r="F4884" s="26">
        <v>1004.72</v>
      </c>
      <c r="G4884" t="str">
        <f>VLOOKUP(мпф1[[#This Row],[артикул]],[1]!Таблица213[[code]:[упаковка]],4,FALSE)</f>
        <v>ОХЛ</v>
      </c>
      <c r="H4884" t="str">
        <f>VLOOKUP(мпф1[[#This Row],[артикул]],[1]!Таблица213[[code]:[упаковка]],5,FALSE)</f>
        <v>крыло</v>
      </c>
      <c r="I4884" s="7">
        <v>899.88524999999993</v>
      </c>
      <c r="J4884" s="15">
        <f>мпф1[[#This Row],[цена]]*мпф1[[#This Row],[объем]]</f>
        <v>904132.70837999997</v>
      </c>
      <c r="K4884" s="15"/>
      <c r="L4884" t="s">
        <v>187</v>
      </c>
    </row>
    <row r="4885" spans="1:12" x14ac:dyDescent="0.35">
      <c r="A4885" t="s">
        <v>161</v>
      </c>
      <c r="B4885" t="s">
        <v>199</v>
      </c>
      <c r="C4885" t="s">
        <v>69</v>
      </c>
      <c r="D4885">
        <v>716</v>
      </c>
      <c r="E4885" t="s">
        <v>34</v>
      </c>
      <c r="F4885" s="26">
        <v>121.79999999999998</v>
      </c>
      <c r="G4885" t="str">
        <f>VLOOKUP(мпф1[[#This Row],[артикул]],[1]!Таблица213[[code]:[упаковка]],4,FALSE)</f>
        <v>ОХЛ</v>
      </c>
      <c r="H4885" t="str">
        <f>VLOOKUP(мпф1[[#This Row],[артикул]],[1]!Таблица213[[code]:[упаковка]],5,FALSE)</f>
        <v>четвертина</v>
      </c>
      <c r="I4885" s="7">
        <v>835.5847500000001</v>
      </c>
      <c r="J4885" s="15">
        <f>мпф1[[#This Row],[цена]]*мпф1[[#This Row],[объем]]</f>
        <v>101774.22254999999</v>
      </c>
      <c r="K4885" s="15"/>
      <c r="L4885" t="s">
        <v>187</v>
      </c>
    </row>
    <row r="4886" spans="1:12" x14ac:dyDescent="0.35">
      <c r="A4886" t="s">
        <v>161</v>
      </c>
      <c r="B4886" t="s">
        <v>199</v>
      </c>
      <c r="C4886" t="s">
        <v>69</v>
      </c>
      <c r="D4886">
        <v>717</v>
      </c>
      <c r="E4886" t="s">
        <v>76</v>
      </c>
      <c r="F4886" s="26">
        <v>945</v>
      </c>
      <c r="G4886" t="str">
        <f>VLOOKUP(мпф1[[#This Row],[артикул]],[1]!Таблица213[[code]:[упаковка]],4,FALSE)</f>
        <v>ОХЛ</v>
      </c>
      <c r="H4886" t="str">
        <f>VLOOKUP(мпф1[[#This Row],[артикул]],[1]!Таблица213[[code]:[упаковка]],5,FALSE)</f>
        <v>четвертина</v>
      </c>
      <c r="I4886" s="7">
        <v>819.40178571428567</v>
      </c>
      <c r="J4886" s="15">
        <f>мпф1[[#This Row],[цена]]*мпф1[[#This Row],[объем]]</f>
        <v>774334.6875</v>
      </c>
      <c r="K4886" s="15"/>
      <c r="L4886" t="s">
        <v>187</v>
      </c>
    </row>
    <row r="4887" spans="1:12" x14ac:dyDescent="0.35">
      <c r="A4887" t="s">
        <v>161</v>
      </c>
      <c r="B4887" t="s">
        <v>199</v>
      </c>
      <c r="C4887" t="s">
        <v>69</v>
      </c>
      <c r="D4887">
        <v>718</v>
      </c>
      <c r="E4887" t="s">
        <v>36</v>
      </c>
      <c r="F4887" s="26">
        <v>1103.6400000000001</v>
      </c>
      <c r="G4887" t="str">
        <f>VLOOKUP(мпф1[[#This Row],[артикул]],[1]!Таблица213[[code]:[упаковка]],4,FALSE)</f>
        <v>ОХЛ</v>
      </c>
      <c r="H4887" t="str">
        <f>VLOOKUP(мпф1[[#This Row],[артикул]],[1]!Таблица213[[code]:[упаковка]],5,FALSE)</f>
        <v>филе</v>
      </c>
      <c r="I4887" s="7">
        <v>1157.1774107142855</v>
      </c>
      <c r="J4887" s="15">
        <f>мпф1[[#This Row],[цена]]*мпф1[[#This Row],[объем]]</f>
        <v>1277107.2775607142</v>
      </c>
      <c r="K4887" s="15"/>
      <c r="L4887" t="s">
        <v>187</v>
      </c>
    </row>
    <row r="4888" spans="1:12" x14ac:dyDescent="0.35">
      <c r="A4888" t="s">
        <v>161</v>
      </c>
      <c r="B4888" t="s">
        <v>199</v>
      </c>
      <c r="C4888" t="s">
        <v>69</v>
      </c>
      <c r="D4888">
        <v>719</v>
      </c>
      <c r="E4888" t="s">
        <v>77</v>
      </c>
      <c r="F4888" s="26">
        <v>702</v>
      </c>
      <c r="G4888" t="str">
        <f>VLOOKUP(мпф1[[#This Row],[артикул]],[1]!Таблица213[[code]:[упаковка]],4,FALSE)</f>
        <v>ОХЛ</v>
      </c>
      <c r="H4888" t="str">
        <f>VLOOKUP(мпф1[[#This Row],[артикул]],[1]!Таблица213[[code]:[упаковка]],5,FALSE)</f>
        <v>филе</v>
      </c>
      <c r="I4888" s="7">
        <v>1140.7893750000001</v>
      </c>
      <c r="J4888" s="15">
        <f>мпф1[[#This Row],[цена]]*мпф1[[#This Row],[объем]]</f>
        <v>800834.1412500001</v>
      </c>
      <c r="K4888" s="15"/>
      <c r="L4888" t="s">
        <v>187</v>
      </c>
    </row>
    <row r="4889" spans="1:12" x14ac:dyDescent="0.35">
      <c r="A4889" t="s">
        <v>161</v>
      </c>
      <c r="B4889" t="s">
        <v>199</v>
      </c>
      <c r="C4889" t="s">
        <v>69</v>
      </c>
      <c r="D4889">
        <v>725</v>
      </c>
      <c r="E4889" t="s">
        <v>78</v>
      </c>
      <c r="F4889" s="26">
        <v>541.96</v>
      </c>
      <c r="G4889" t="str">
        <f>VLOOKUP(мпф1[[#This Row],[артикул]],[1]!Таблица213[[code]:[упаковка]],4,FALSE)</f>
        <v>ОХЛ</v>
      </c>
      <c r="H4889" t="str">
        <f>VLOOKUP(мпф1[[#This Row],[артикул]],[1]!Таблица213[[code]:[упаковка]],5,FALSE)</f>
        <v>грудка</v>
      </c>
      <c r="I4889" s="7">
        <v>884.0434821428571</v>
      </c>
      <c r="J4889" s="15">
        <f>мпф1[[#This Row],[цена]]*мпф1[[#This Row],[объем]]</f>
        <v>479116.20558214287</v>
      </c>
      <c r="K4889" s="15"/>
      <c r="L4889" t="s">
        <v>187</v>
      </c>
    </row>
    <row r="4890" spans="1:12" x14ac:dyDescent="0.35">
      <c r="A4890" t="s">
        <v>161</v>
      </c>
      <c r="B4890" t="s">
        <v>199</v>
      </c>
      <c r="C4890" t="s">
        <v>69</v>
      </c>
      <c r="D4890">
        <v>727</v>
      </c>
      <c r="E4890" t="s">
        <v>38</v>
      </c>
      <c r="F4890" s="26">
        <v>297.79199999999997</v>
      </c>
      <c r="G4890" t="str">
        <f>VLOOKUP(мпф1[[#This Row],[артикул]],[1]!Таблица213[[code]:[упаковка]],4,FALSE)</f>
        <v>ОХЛ</v>
      </c>
      <c r="H4890" t="str">
        <f>VLOOKUP(мпф1[[#This Row],[артикул]],[1]!Таблица213[[code]:[упаковка]],5,FALSE)</f>
        <v>грудка</v>
      </c>
      <c r="I4890" s="7">
        <v>899.79420535714269</v>
      </c>
      <c r="J4890" s="15">
        <f>мпф1[[#This Row],[цена]]*мпф1[[#This Row],[объем]]</f>
        <v>267951.51600171422</v>
      </c>
      <c r="K4890" s="15"/>
      <c r="L4890" t="s">
        <v>187</v>
      </c>
    </row>
    <row r="4891" spans="1:12" x14ac:dyDescent="0.35">
      <c r="A4891" t="s">
        <v>161</v>
      </c>
      <c r="B4891" t="s">
        <v>199</v>
      </c>
      <c r="C4891" t="s">
        <v>69</v>
      </c>
      <c r="D4891">
        <v>730</v>
      </c>
      <c r="E4891" t="s">
        <v>45</v>
      </c>
      <c r="F4891" s="26">
        <v>166</v>
      </c>
      <c r="G4891" t="str">
        <f>VLOOKUP(мпф1[[#This Row],[артикул]],[1]!Таблица213[[code]:[упаковка]],4,FALSE)</f>
        <v>ОХЛ</v>
      </c>
      <c r="H4891" t="str">
        <f>VLOOKUP(мпф1[[#This Row],[артикул]],[1]!Таблица213[[code]:[упаковка]],5,FALSE)</f>
        <v>желудки</v>
      </c>
      <c r="I4891" s="7">
        <v>570.84991071428567</v>
      </c>
      <c r="J4891" s="15">
        <f>мпф1[[#This Row],[цена]]*мпф1[[#This Row],[объем]]</f>
        <v>94761.085178571419</v>
      </c>
      <c r="K4891" s="15"/>
      <c r="L4891" t="s">
        <v>187</v>
      </c>
    </row>
    <row r="4892" spans="1:12" x14ac:dyDescent="0.35">
      <c r="A4892" t="s">
        <v>161</v>
      </c>
      <c r="B4892" t="s">
        <v>199</v>
      </c>
      <c r="C4892" t="s">
        <v>69</v>
      </c>
      <c r="D4892">
        <v>731</v>
      </c>
      <c r="E4892" t="s">
        <v>81</v>
      </c>
      <c r="F4892" s="26">
        <v>294.37768548999748</v>
      </c>
      <c r="G4892" t="str">
        <f>VLOOKUP(мпф1[[#This Row],[артикул]],[1]!Таблица213[[code]:[упаковка]],4,FALSE)</f>
        <v>ОХЛ</v>
      </c>
      <c r="H4892" t="str">
        <f>VLOOKUP(мпф1[[#This Row],[артикул]],[1]!Таблица213[[code]:[упаковка]],5,FALSE)</f>
        <v>желудки</v>
      </c>
      <c r="I4892" s="7">
        <v>554.21605446428566</v>
      </c>
      <c r="J4892" s="15">
        <f>мпф1[[#This Row],[цена]]*мпф1[[#This Row],[объем]]</f>
        <v>163148.8393745948</v>
      </c>
      <c r="K4892" s="15"/>
      <c r="L4892" t="s">
        <v>187</v>
      </c>
    </row>
    <row r="4893" spans="1:12" x14ac:dyDescent="0.35">
      <c r="A4893" t="s">
        <v>161</v>
      </c>
      <c r="B4893" t="s">
        <v>199</v>
      </c>
      <c r="C4893" t="s">
        <v>69</v>
      </c>
      <c r="D4893">
        <v>732</v>
      </c>
      <c r="E4893" t="s">
        <v>47</v>
      </c>
      <c r="F4893" s="26">
        <v>296.39999999999998</v>
      </c>
      <c r="G4893" t="str">
        <f>VLOOKUP(мпф1[[#This Row],[артикул]],[1]!Таблица213[[code]:[упаковка]],4,FALSE)</f>
        <v>ОХЛ</v>
      </c>
      <c r="H4893" t="str">
        <f>VLOOKUP(мпф1[[#This Row],[артикул]],[1]!Таблица213[[code]:[упаковка]],5,FALSE)</f>
        <v>печень</v>
      </c>
      <c r="I4893" s="7">
        <v>538.07383928571426</v>
      </c>
      <c r="J4893" s="15">
        <f>мпф1[[#This Row],[цена]]*мпф1[[#This Row],[объем]]</f>
        <v>159485.08596428568</v>
      </c>
      <c r="K4893" s="15"/>
      <c r="L4893" t="s">
        <v>187</v>
      </c>
    </row>
    <row r="4894" spans="1:12" x14ac:dyDescent="0.35">
      <c r="A4894" t="s">
        <v>161</v>
      </c>
      <c r="B4894" t="s">
        <v>199</v>
      </c>
      <c r="C4894" t="s">
        <v>69</v>
      </c>
      <c r="D4894">
        <v>733</v>
      </c>
      <c r="E4894" t="s">
        <v>82</v>
      </c>
      <c r="F4894" s="26">
        <v>844.19999999999993</v>
      </c>
      <c r="G4894" t="str">
        <f>VLOOKUP(мпф1[[#This Row],[артикул]],[1]!Таблица213[[code]:[упаковка]],4,FALSE)</f>
        <v>ОХЛ</v>
      </c>
      <c r="H4894" t="str">
        <f>VLOOKUP(мпф1[[#This Row],[артикул]],[1]!Таблица213[[code]:[упаковка]],5,FALSE)</f>
        <v>печень</v>
      </c>
      <c r="I4894" s="7">
        <v>522.04998214285706</v>
      </c>
      <c r="J4894" s="15">
        <f>мпф1[[#This Row],[цена]]*мпф1[[#This Row],[объем]]</f>
        <v>440714.59492499987</v>
      </c>
      <c r="K4894" s="15"/>
      <c r="L4894" t="s">
        <v>187</v>
      </c>
    </row>
    <row r="4895" spans="1:12" x14ac:dyDescent="0.35">
      <c r="A4895" t="s">
        <v>161</v>
      </c>
      <c r="B4895" t="s">
        <v>199</v>
      </c>
      <c r="C4895" t="s">
        <v>69</v>
      </c>
      <c r="D4895">
        <v>734</v>
      </c>
      <c r="E4895" t="s">
        <v>49</v>
      </c>
      <c r="F4895" s="26">
        <v>341.166</v>
      </c>
      <c r="G4895" t="str">
        <f>VLOOKUP(мпф1[[#This Row],[артикул]],[1]!Таблица213[[code]:[упаковка]],4,FALSE)</f>
        <v>ОХЛ</v>
      </c>
      <c r="H4895" t="str">
        <f>VLOOKUP(мпф1[[#This Row],[артикул]],[1]!Таблица213[[code]:[упаковка]],5,FALSE)</f>
        <v>сердце</v>
      </c>
      <c r="I4895" s="7">
        <v>915.90910714285712</v>
      </c>
      <c r="J4895" s="15">
        <f>мпф1[[#This Row],[цена]]*мпф1[[#This Row],[объем]]</f>
        <v>312477.0464475</v>
      </c>
      <c r="K4895" s="15"/>
      <c r="L4895" t="s">
        <v>187</v>
      </c>
    </row>
    <row r="4896" spans="1:12" x14ac:dyDescent="0.35">
      <c r="A4896" t="s">
        <v>161</v>
      </c>
      <c r="B4896" t="s">
        <v>199</v>
      </c>
      <c r="C4896" t="s">
        <v>69</v>
      </c>
      <c r="D4896">
        <v>735</v>
      </c>
      <c r="E4896" t="s">
        <v>83</v>
      </c>
      <c r="F4896" s="26">
        <v>334.8</v>
      </c>
      <c r="G4896" t="str">
        <f>VLOOKUP(мпф1[[#This Row],[артикул]],[1]!Таблица213[[code]:[упаковка]],4,FALSE)</f>
        <v>ОХЛ</v>
      </c>
      <c r="H4896" t="str">
        <f>VLOOKUP(мпф1[[#This Row],[артикул]],[1]!Таблица213[[code]:[упаковка]],5,FALSE)</f>
        <v>сердце</v>
      </c>
      <c r="I4896" s="7">
        <v>899.88524999999993</v>
      </c>
      <c r="J4896" s="15">
        <f>мпф1[[#This Row],[цена]]*мпф1[[#This Row],[объем]]</f>
        <v>301281.58169999998</v>
      </c>
      <c r="K4896" s="15"/>
      <c r="L4896" t="s">
        <v>187</v>
      </c>
    </row>
    <row r="4897" spans="1:12" x14ac:dyDescent="0.35">
      <c r="A4897" t="s">
        <v>161</v>
      </c>
      <c r="B4897" t="s">
        <v>199</v>
      </c>
      <c r="C4897" t="s">
        <v>69</v>
      </c>
      <c r="D4897">
        <v>744</v>
      </c>
      <c r="E4897" t="s">
        <v>92</v>
      </c>
      <c r="F4897" s="26">
        <v>1348.2</v>
      </c>
      <c r="G4897" t="str">
        <f>VLOOKUP(мпф1[[#This Row],[артикул]],[1]!Таблица213[[code]:[упаковка]],4,FALSE)</f>
        <v>ОХЛ</v>
      </c>
      <c r="H4897" t="str">
        <f>VLOOKUP(мпф1[[#This Row],[артикул]],[1]!Таблица213[[code]:[упаковка]],5,FALSE)</f>
        <v>шея</v>
      </c>
      <c r="I4897" s="7">
        <v>297.71598214285711</v>
      </c>
      <c r="J4897" s="15">
        <f>мпф1[[#This Row],[цена]]*мпф1[[#This Row],[объем]]</f>
        <v>401380.687125</v>
      </c>
      <c r="K4897" s="15"/>
      <c r="L4897" t="s">
        <v>187</v>
      </c>
    </row>
    <row r="4898" spans="1:12" x14ac:dyDescent="0.35">
      <c r="A4898" t="s">
        <v>161</v>
      </c>
      <c r="B4898" t="s">
        <v>199</v>
      </c>
      <c r="C4898" t="s">
        <v>69</v>
      </c>
      <c r="D4898">
        <v>781</v>
      </c>
      <c r="E4898" t="s">
        <v>221</v>
      </c>
      <c r="F4898" s="26">
        <v>438.90000000000003</v>
      </c>
      <c r="G4898" t="str">
        <f>VLOOKUP(мпф1[[#This Row],[артикул]],[1]!Таблица213[[code]:[упаковка]],4,FALSE)</f>
        <v>ОХЛ</v>
      </c>
      <c r="H4898" t="str">
        <f>VLOOKUP(мпф1[[#This Row],[артикул]],[1]!Таблица213[[code]:[упаковка]],5,FALSE)</f>
        <v>спинка</v>
      </c>
      <c r="I4898" s="7">
        <v>386.02928571428566</v>
      </c>
      <c r="J4898" s="15">
        <f>мпф1[[#This Row],[цена]]*мпф1[[#This Row],[объем]]</f>
        <v>169428.25349999999</v>
      </c>
      <c r="K4898" s="15"/>
      <c r="L4898" t="s">
        <v>187</v>
      </c>
    </row>
    <row r="4899" spans="1:12" x14ac:dyDescent="0.35">
      <c r="A4899" t="s">
        <v>161</v>
      </c>
      <c r="B4899" t="s">
        <v>199</v>
      </c>
      <c r="C4899" t="s">
        <v>69</v>
      </c>
      <c r="D4899">
        <v>952</v>
      </c>
      <c r="E4899" t="s">
        <v>86</v>
      </c>
      <c r="F4899" s="26">
        <v>346.16438356164383</v>
      </c>
      <c r="G4899" t="str">
        <f>VLOOKUP(мпф1[[#This Row],[артикул]],[1]!Таблица213[[code]:[упаковка]],4,FALSE)</f>
        <v>ОХЛ</v>
      </c>
      <c r="H4899" t="str">
        <f>VLOOKUP(мпф1[[#This Row],[артикул]],[1]!Таблица213[[code]:[упаковка]],5,FALSE)</f>
        <v>голень</v>
      </c>
      <c r="I4899" s="7">
        <v>930.02102678571418</v>
      </c>
      <c r="J4899" s="15">
        <f>мпф1[[#This Row],[цена]]*мпф1[[#This Row],[объем]]</f>
        <v>321940.15543664381</v>
      </c>
      <c r="K4899" s="15"/>
      <c r="L4899" t="s">
        <v>187</v>
      </c>
    </row>
    <row r="4900" spans="1:12" x14ac:dyDescent="0.35">
      <c r="A4900" t="s">
        <v>161</v>
      </c>
      <c r="B4900" t="s">
        <v>199</v>
      </c>
      <c r="C4900" t="s">
        <v>69</v>
      </c>
      <c r="D4900">
        <v>953</v>
      </c>
      <c r="E4900" t="s">
        <v>87</v>
      </c>
      <c r="F4900" s="26">
        <v>345.38152610441767</v>
      </c>
      <c r="G4900" t="str">
        <f>VLOOKUP(мпф1[[#This Row],[артикул]],[1]!Таблица213[[code]:[упаковка]],4,FALSE)</f>
        <v>ОХЛ</v>
      </c>
      <c r="H4900" t="str">
        <f>VLOOKUP(мпф1[[#This Row],[артикул]],[1]!Таблица213[[code]:[упаковка]],5,FALSE)</f>
        <v>бедро</v>
      </c>
      <c r="I4900" s="7">
        <v>953.23741071428572</v>
      </c>
      <c r="J4900" s="15">
        <f>мпф1[[#This Row],[цена]]*мпф1[[#This Row],[объем]]</f>
        <v>329230.59165232361</v>
      </c>
      <c r="K4900" s="15"/>
      <c r="L4900" t="s">
        <v>187</v>
      </c>
    </row>
    <row r="4901" spans="1:12" x14ac:dyDescent="0.35">
      <c r="A4901" t="s">
        <v>161</v>
      </c>
      <c r="B4901" t="s">
        <v>199</v>
      </c>
      <c r="C4901" t="s">
        <v>69</v>
      </c>
      <c r="D4901">
        <v>954</v>
      </c>
      <c r="E4901" t="s">
        <v>191</v>
      </c>
      <c r="F4901" s="26">
        <v>40</v>
      </c>
      <c r="G4901" t="str">
        <f>VLOOKUP(мпф1[[#This Row],[артикул]],[1]!Таблица213[[code]:[упаковка]],4,FALSE)</f>
        <v>ОХЛ</v>
      </c>
      <c r="H4901" t="str">
        <f>VLOOKUP(мпф1[[#This Row],[артикул]],[1]!Таблица213[[code]:[упаковка]],5,FALSE)</f>
        <v>филе</v>
      </c>
      <c r="I4901" s="7">
        <v>1133.5058035714285</v>
      </c>
      <c r="J4901" s="15">
        <f>мпф1[[#This Row],[цена]]*мпф1[[#This Row],[объем]]</f>
        <v>45340.232142857138</v>
      </c>
      <c r="K4901" s="15"/>
      <c r="L4901" t="s">
        <v>187</v>
      </c>
    </row>
    <row r="4902" spans="1:12" x14ac:dyDescent="0.35">
      <c r="A4902" t="s">
        <v>161</v>
      </c>
      <c r="B4902" t="s">
        <v>199</v>
      </c>
      <c r="C4902" t="s">
        <v>69</v>
      </c>
      <c r="D4902">
        <v>958</v>
      </c>
      <c r="E4902" t="s">
        <v>58</v>
      </c>
      <c r="F4902" s="26">
        <v>274.695652173913</v>
      </c>
      <c r="G4902" t="str">
        <f>VLOOKUP(мпф1[[#This Row],[артикул]],[1]!Таблица213[[code]:[упаковка]],4,FALSE)</f>
        <v>ОХЛ</v>
      </c>
      <c r="H4902" t="str">
        <f>VLOOKUP(мпф1[[#This Row],[артикул]],[1]!Таблица213[[code]:[упаковка]],5,FALSE)</f>
        <v>табак</v>
      </c>
      <c r="I4902" s="7">
        <v>799.37196428571428</v>
      </c>
      <c r="J4902" s="15">
        <f>мпф1[[#This Row],[цена]]*мпф1[[#This Row],[объем]]</f>
        <v>219584.00305900618</v>
      </c>
      <c r="K4902" s="15"/>
      <c r="L4902" t="s">
        <v>187</v>
      </c>
    </row>
    <row r="4903" spans="1:12" x14ac:dyDescent="0.35">
      <c r="A4903" t="s">
        <v>161</v>
      </c>
      <c r="B4903" t="s">
        <v>199</v>
      </c>
      <c r="C4903" t="s">
        <v>69</v>
      </c>
      <c r="D4903">
        <v>1065</v>
      </c>
      <c r="E4903" t="s">
        <v>64</v>
      </c>
      <c r="F4903" s="26">
        <v>100</v>
      </c>
      <c r="G4903" t="str">
        <f>VLOOKUP(мпф1[[#This Row],[артикул]],[1]!Таблица213[[code]:[упаковка]],4,FALSE)</f>
        <v>ОХЛ</v>
      </c>
      <c r="H4903" t="str">
        <f>VLOOKUP(мпф1[[#This Row],[артикул]],[1]!Таблица213[[code]:[упаковка]],5,FALSE)</f>
        <v>филе</v>
      </c>
      <c r="I4903" s="7">
        <v>1060.6700892857141</v>
      </c>
      <c r="J4903" s="15">
        <f>мпф1[[#This Row],[цена]]*мпф1[[#This Row],[объем]]</f>
        <v>106067.00892857141</v>
      </c>
      <c r="K4903" s="15"/>
      <c r="L4903" t="s">
        <v>187</v>
      </c>
    </row>
    <row r="4904" spans="1:12" x14ac:dyDescent="0.35">
      <c r="A4904" t="s">
        <v>161</v>
      </c>
      <c r="B4904" t="s">
        <v>226</v>
      </c>
      <c r="C4904" t="s">
        <v>69</v>
      </c>
      <c r="D4904">
        <v>29</v>
      </c>
      <c r="E4904" t="s">
        <v>79</v>
      </c>
      <c r="F4904" s="26">
        <v>35.400000000000006</v>
      </c>
      <c r="G4904" t="str">
        <f>VLOOKUP(мпф1[[#This Row],[артикул]],[1]!Таблица213[[code]:[упаковка]],4,FALSE)</f>
        <v>ОХЛ</v>
      </c>
      <c r="H4904" t="str">
        <f>VLOOKUP(мпф1[[#This Row],[артикул]],[1]!Таблица213[[code]:[упаковка]],5,FALSE)</f>
        <v>табак</v>
      </c>
      <c r="I4904" s="7">
        <v>747.80357142857133</v>
      </c>
      <c r="J4904" s="15">
        <f>мпф1[[#This Row],[цена]]*мпф1[[#This Row],[объем]]</f>
        <v>26472.24642857143</v>
      </c>
      <c r="K4904" s="15"/>
      <c r="L4904" t="s">
        <v>187</v>
      </c>
    </row>
    <row r="4905" spans="1:12" x14ac:dyDescent="0.35">
      <c r="A4905" t="s">
        <v>161</v>
      </c>
      <c r="B4905" t="s">
        <v>226</v>
      </c>
      <c r="C4905" t="s">
        <v>69</v>
      </c>
      <c r="D4905">
        <v>30</v>
      </c>
      <c r="E4905" t="s">
        <v>80</v>
      </c>
      <c r="F4905" s="26">
        <v>141.60000000000002</v>
      </c>
      <c r="G4905" t="str">
        <f>VLOOKUP(мпф1[[#This Row],[артикул]],[1]!Таблица213[[code]:[упаковка]],4,FALSE)</f>
        <v>ОХЛ</v>
      </c>
      <c r="H4905" t="str">
        <f>VLOOKUP(мпф1[[#This Row],[артикул]],[1]!Таблица213[[code]:[упаковка]],5,FALSE)</f>
        <v>рагу</v>
      </c>
      <c r="I4905" s="7">
        <v>739.28249999999991</v>
      </c>
      <c r="J4905" s="15">
        <f>мпф1[[#This Row],[цена]]*мпф1[[#This Row],[объем]]</f>
        <v>104682.402</v>
      </c>
      <c r="K4905" s="15"/>
      <c r="L4905" t="s">
        <v>187</v>
      </c>
    </row>
    <row r="4906" spans="1:12" x14ac:dyDescent="0.35">
      <c r="A4906" t="s">
        <v>161</v>
      </c>
      <c r="B4906" t="s">
        <v>226</v>
      </c>
      <c r="C4906" t="s">
        <v>69</v>
      </c>
      <c r="D4906">
        <v>204</v>
      </c>
      <c r="E4906" t="s">
        <v>84</v>
      </c>
      <c r="F4906" s="26">
        <v>109.12</v>
      </c>
      <c r="G4906" t="str">
        <f>VLOOKUP(мпф1[[#This Row],[артикул]],[1]!Таблица213[[code]:[упаковка]],4,FALSE)</f>
        <v>ОХЛ</v>
      </c>
      <c r="H4906" t="str">
        <f>VLOOKUP(мпф1[[#This Row],[артикул]],[1]!Таблица213[[code]:[упаковка]],5,FALSE)</f>
        <v>крыло</v>
      </c>
      <c r="I4906" s="7">
        <v>884.0434821428571</v>
      </c>
      <c r="J4906" s="15">
        <f>мпф1[[#This Row],[цена]]*мпф1[[#This Row],[объем]]</f>
        <v>96466.824771428568</v>
      </c>
      <c r="K4906" s="15"/>
      <c r="L4906" t="s">
        <v>187</v>
      </c>
    </row>
    <row r="4907" spans="1:12" x14ac:dyDescent="0.35">
      <c r="A4907" t="s">
        <v>161</v>
      </c>
      <c r="B4907" t="s">
        <v>226</v>
      </c>
      <c r="C4907" t="s">
        <v>69</v>
      </c>
      <c r="D4907">
        <v>205</v>
      </c>
      <c r="E4907" t="s">
        <v>88</v>
      </c>
      <c r="F4907" s="26">
        <v>13.544303797468354</v>
      </c>
      <c r="G4907" t="str">
        <f>VLOOKUP(мпф1[[#This Row],[артикул]],[1]!Таблица213[[code]:[упаковка]],4,FALSE)</f>
        <v>ОХЛ</v>
      </c>
      <c r="H4907" t="str">
        <f>VLOOKUP(мпф1[[#This Row],[артикул]],[1]!Таблица213[[code]:[упаковка]],5,FALSE)</f>
        <v>рагу</v>
      </c>
      <c r="I4907" s="7">
        <v>635.49160714285711</v>
      </c>
      <c r="J4907" s="15">
        <f>мпф1[[#This Row],[цена]]*мпф1[[#This Row],[объем]]</f>
        <v>8607.2913878842664</v>
      </c>
      <c r="K4907" s="15"/>
      <c r="L4907" t="s">
        <v>187</v>
      </c>
    </row>
    <row r="4908" spans="1:12" x14ac:dyDescent="0.35">
      <c r="A4908" t="s">
        <v>161</v>
      </c>
      <c r="B4908" t="s">
        <v>226</v>
      </c>
      <c r="C4908" t="s">
        <v>69</v>
      </c>
      <c r="D4908">
        <v>701</v>
      </c>
      <c r="E4908" t="s">
        <v>26</v>
      </c>
      <c r="F4908" s="26">
        <v>18</v>
      </c>
      <c r="G4908" t="str">
        <f>VLOOKUP(мпф1[[#This Row],[артикул]],[1]!Таблица213[[code]:[упаковка]],4,FALSE)</f>
        <v>ОХЛ</v>
      </c>
      <c r="H4908" t="str">
        <f>VLOOKUP(мпф1[[#This Row],[артикул]],[1]!Таблица213[[code]:[упаковка]],5,FALSE)</f>
        <v>тушка</v>
      </c>
      <c r="I4908" s="7">
        <v>827.59580357142841</v>
      </c>
      <c r="J4908" s="15">
        <f>мпф1[[#This Row],[цена]]*мпф1[[#This Row],[объем]]</f>
        <v>14896.724464285711</v>
      </c>
      <c r="K4908" s="15"/>
      <c r="L4908" t="s">
        <v>187</v>
      </c>
    </row>
    <row r="4909" spans="1:12" x14ac:dyDescent="0.35">
      <c r="A4909" t="s">
        <v>161</v>
      </c>
      <c r="B4909" t="s">
        <v>226</v>
      </c>
      <c r="C4909" t="s">
        <v>69</v>
      </c>
      <c r="D4909">
        <v>702</v>
      </c>
      <c r="E4909" t="s">
        <v>72</v>
      </c>
      <c r="F4909" s="26">
        <v>33.900000000000006</v>
      </c>
      <c r="G4909" t="str">
        <f>VLOOKUP(мпф1[[#This Row],[артикул]],[1]!Таблица213[[code]:[упаковка]],4,FALSE)</f>
        <v>ОХЛ</v>
      </c>
      <c r="H4909" t="str">
        <f>VLOOKUP(мпф1[[#This Row],[артикул]],[1]!Таблица213[[code]:[упаковка]],5,FALSE)</f>
        <v>тушка</v>
      </c>
      <c r="I4909" s="7">
        <v>811.20776785714281</v>
      </c>
      <c r="J4909" s="15">
        <f>мпф1[[#This Row],[цена]]*мпф1[[#This Row],[объем]]</f>
        <v>27499.943330357146</v>
      </c>
      <c r="K4909" s="15"/>
      <c r="L4909" t="s">
        <v>187</v>
      </c>
    </row>
    <row r="4910" spans="1:12" x14ac:dyDescent="0.35">
      <c r="A4910" t="s">
        <v>161</v>
      </c>
      <c r="B4910" t="s">
        <v>226</v>
      </c>
      <c r="C4910" t="s">
        <v>69</v>
      </c>
      <c r="D4910">
        <v>710</v>
      </c>
      <c r="E4910" t="s">
        <v>28</v>
      </c>
      <c r="F4910" s="26">
        <v>32.805</v>
      </c>
      <c r="G4910" t="str">
        <f>VLOOKUP(мпф1[[#This Row],[артикул]],[1]!Таблица213[[code]:[упаковка]],4,FALSE)</f>
        <v>ОХЛ</v>
      </c>
      <c r="H4910" t="str">
        <f>VLOOKUP(мпф1[[#This Row],[артикул]],[1]!Таблица213[[code]:[упаковка]],5,FALSE)</f>
        <v>бедро</v>
      </c>
      <c r="I4910" s="7">
        <v>884.0434821428571</v>
      </c>
      <c r="J4910" s="15">
        <f>мпф1[[#This Row],[цена]]*мпф1[[#This Row],[объем]]</f>
        <v>29001.046431696428</v>
      </c>
      <c r="K4910" s="15"/>
      <c r="L4910" t="s">
        <v>187</v>
      </c>
    </row>
    <row r="4911" spans="1:12" x14ac:dyDescent="0.35">
      <c r="A4911" t="s">
        <v>161</v>
      </c>
      <c r="B4911" t="s">
        <v>226</v>
      </c>
      <c r="C4911" t="s">
        <v>69</v>
      </c>
      <c r="D4911">
        <v>711</v>
      </c>
      <c r="E4911" t="s">
        <v>73</v>
      </c>
      <c r="F4911" s="26">
        <v>130.80000000000001</v>
      </c>
      <c r="G4911" t="str">
        <f>VLOOKUP(мпф1[[#This Row],[артикул]],[1]!Таблица213[[code]:[упаковка]],4,FALSE)</f>
        <v>ОХЛ</v>
      </c>
      <c r="H4911" t="str">
        <f>VLOOKUP(мпф1[[#This Row],[артикул]],[1]!Таблица213[[code]:[упаковка]],5,FALSE)</f>
        <v>бедро</v>
      </c>
      <c r="I4911" s="7">
        <v>867.65544642857139</v>
      </c>
      <c r="J4911" s="15">
        <f>мпф1[[#This Row],[цена]]*мпф1[[#This Row],[объем]]</f>
        <v>113489.33239285715</v>
      </c>
      <c r="K4911" s="15"/>
      <c r="L4911" t="s">
        <v>187</v>
      </c>
    </row>
    <row r="4912" spans="1:12" x14ac:dyDescent="0.35">
      <c r="A4912" t="s">
        <v>161</v>
      </c>
      <c r="B4912" t="s">
        <v>226</v>
      </c>
      <c r="C4912" t="s">
        <v>69</v>
      </c>
      <c r="D4912">
        <v>712</v>
      </c>
      <c r="E4912" t="s">
        <v>30</v>
      </c>
      <c r="F4912" s="26">
        <v>20.026</v>
      </c>
      <c r="G4912" t="str">
        <f>VLOOKUP(мпф1[[#This Row],[артикул]],[1]!Таблица213[[code]:[упаковка]],4,FALSE)</f>
        <v>ОХЛ</v>
      </c>
      <c r="H4912" t="str">
        <f>VLOOKUP(мпф1[[#This Row],[артикул]],[1]!Таблица213[[code]:[упаковка]],5,FALSE)</f>
        <v>голень</v>
      </c>
      <c r="I4912" s="7">
        <v>915.90910714285712</v>
      </c>
      <c r="J4912" s="15">
        <f>мпф1[[#This Row],[цена]]*мпф1[[#This Row],[объем]]</f>
        <v>18341.995779642857</v>
      </c>
      <c r="K4912" s="15"/>
      <c r="L4912" t="s">
        <v>187</v>
      </c>
    </row>
    <row r="4913" spans="1:12" x14ac:dyDescent="0.35">
      <c r="A4913" t="s">
        <v>161</v>
      </c>
      <c r="B4913" t="s">
        <v>226</v>
      </c>
      <c r="C4913" t="s">
        <v>69</v>
      </c>
      <c r="D4913">
        <v>713</v>
      </c>
      <c r="E4913" t="s">
        <v>74</v>
      </c>
      <c r="F4913" s="26">
        <v>155.76</v>
      </c>
      <c r="G4913" t="str">
        <f>VLOOKUP(мпф1[[#This Row],[артикул]],[1]!Таблица213[[code]:[упаковка]],4,FALSE)</f>
        <v>ОХЛ</v>
      </c>
      <c r="H4913" t="str">
        <f>VLOOKUP(мпф1[[#This Row],[артикул]],[1]!Таблица213[[code]:[упаковка]],5,FALSE)</f>
        <v>голень</v>
      </c>
      <c r="I4913" s="7">
        <v>899.88524999999993</v>
      </c>
      <c r="J4913" s="15">
        <f>мпф1[[#This Row],[цена]]*мпф1[[#This Row],[объем]]</f>
        <v>140166.12653999997</v>
      </c>
      <c r="K4913" s="15"/>
      <c r="L4913" t="s">
        <v>187</v>
      </c>
    </row>
    <row r="4914" spans="1:12" x14ac:dyDescent="0.35">
      <c r="A4914" t="s">
        <v>161</v>
      </c>
      <c r="B4914" t="s">
        <v>226</v>
      </c>
      <c r="C4914" t="s">
        <v>69</v>
      </c>
      <c r="D4914">
        <v>714</v>
      </c>
      <c r="E4914" t="s">
        <v>32</v>
      </c>
      <c r="F4914" s="26">
        <v>133.36700000000002</v>
      </c>
      <c r="G4914" t="str">
        <f>VLOOKUP(мпф1[[#This Row],[артикул]],[1]!Таблица213[[code]:[упаковка]],4,FALSE)</f>
        <v>ОХЛ</v>
      </c>
      <c r="H4914" t="str">
        <f>VLOOKUP(мпф1[[#This Row],[артикул]],[1]!Таблица213[[code]:[упаковка]],5,FALSE)</f>
        <v>крыло</v>
      </c>
      <c r="I4914" s="7">
        <v>915.90910714285712</v>
      </c>
      <c r="J4914" s="15">
        <f>мпф1[[#This Row],[цена]]*мпф1[[#This Row],[объем]]</f>
        <v>122152.04989232145</v>
      </c>
      <c r="K4914" s="15"/>
      <c r="L4914" t="s">
        <v>187</v>
      </c>
    </row>
    <row r="4915" spans="1:12" x14ac:dyDescent="0.35">
      <c r="A4915" t="s">
        <v>161</v>
      </c>
      <c r="B4915" t="s">
        <v>226</v>
      </c>
      <c r="C4915" t="s">
        <v>69</v>
      </c>
      <c r="D4915">
        <v>715</v>
      </c>
      <c r="E4915" t="s">
        <v>75</v>
      </c>
      <c r="F4915" s="26">
        <v>158.64000000000001</v>
      </c>
      <c r="G4915" t="str">
        <f>VLOOKUP(мпф1[[#This Row],[артикул]],[1]!Таблица213[[code]:[упаковка]],4,FALSE)</f>
        <v>ОХЛ</v>
      </c>
      <c r="H4915" t="str">
        <f>VLOOKUP(мпф1[[#This Row],[артикул]],[1]!Таблица213[[code]:[упаковка]],5,FALSE)</f>
        <v>крыло</v>
      </c>
      <c r="I4915" s="7">
        <v>899.88524999999993</v>
      </c>
      <c r="J4915" s="15">
        <f>мпф1[[#This Row],[цена]]*мпф1[[#This Row],[объем]]</f>
        <v>142757.79605999999</v>
      </c>
      <c r="K4915" s="15"/>
      <c r="L4915" t="s">
        <v>187</v>
      </c>
    </row>
    <row r="4916" spans="1:12" x14ac:dyDescent="0.35">
      <c r="A4916" t="s">
        <v>161</v>
      </c>
      <c r="B4916" t="s">
        <v>226</v>
      </c>
      <c r="C4916" t="s">
        <v>69</v>
      </c>
      <c r="D4916">
        <v>717</v>
      </c>
      <c r="E4916" t="s">
        <v>76</v>
      </c>
      <c r="F4916" s="26">
        <v>50.4</v>
      </c>
      <c r="G4916" t="str">
        <f>VLOOKUP(мпф1[[#This Row],[артикул]],[1]!Таблица213[[code]:[упаковка]],4,FALSE)</f>
        <v>ОХЛ</v>
      </c>
      <c r="H4916" t="str">
        <f>VLOOKUP(мпф1[[#This Row],[артикул]],[1]!Таблица213[[code]:[упаковка]],5,FALSE)</f>
        <v>четвертина</v>
      </c>
      <c r="I4916" s="7">
        <v>819.40178571428567</v>
      </c>
      <c r="J4916" s="15">
        <f>мпф1[[#This Row],[цена]]*мпф1[[#This Row],[объем]]</f>
        <v>41297.85</v>
      </c>
      <c r="K4916" s="15"/>
      <c r="L4916" t="s">
        <v>187</v>
      </c>
    </row>
    <row r="4917" spans="1:12" x14ac:dyDescent="0.35">
      <c r="A4917" t="s">
        <v>161</v>
      </c>
      <c r="B4917" t="s">
        <v>226</v>
      </c>
      <c r="C4917" t="s">
        <v>69</v>
      </c>
      <c r="D4917">
        <v>718</v>
      </c>
      <c r="E4917" t="s">
        <v>36</v>
      </c>
      <c r="F4917" s="26">
        <v>86.56</v>
      </c>
      <c r="G4917" t="str">
        <f>VLOOKUP(мпф1[[#This Row],[артикул]],[1]!Таблица213[[code]:[упаковка]],4,FALSE)</f>
        <v>ОХЛ</v>
      </c>
      <c r="H4917" t="str">
        <f>VLOOKUP(мпф1[[#This Row],[артикул]],[1]!Таблица213[[code]:[упаковка]],5,FALSE)</f>
        <v>филе</v>
      </c>
      <c r="I4917" s="7">
        <v>1157.1774107142855</v>
      </c>
      <c r="J4917" s="15">
        <f>мпф1[[#This Row],[цена]]*мпф1[[#This Row],[объем]]</f>
        <v>100165.27667142855</v>
      </c>
      <c r="K4917" s="15"/>
      <c r="L4917" t="s">
        <v>187</v>
      </c>
    </row>
    <row r="4918" spans="1:12" x14ac:dyDescent="0.35">
      <c r="A4918" t="s">
        <v>161</v>
      </c>
      <c r="B4918" t="s">
        <v>226</v>
      </c>
      <c r="C4918" t="s">
        <v>69</v>
      </c>
      <c r="D4918">
        <v>719</v>
      </c>
      <c r="E4918" t="s">
        <v>77</v>
      </c>
      <c r="F4918" s="26">
        <v>337.5</v>
      </c>
      <c r="G4918" t="str">
        <f>VLOOKUP(мпф1[[#This Row],[артикул]],[1]!Таблица213[[code]:[упаковка]],4,FALSE)</f>
        <v>ОХЛ</v>
      </c>
      <c r="H4918" t="str">
        <f>VLOOKUP(мпф1[[#This Row],[артикул]],[1]!Таблица213[[code]:[упаковка]],5,FALSE)</f>
        <v>филе</v>
      </c>
      <c r="I4918" s="7">
        <v>1140.7893750000001</v>
      </c>
      <c r="J4918" s="15">
        <f>мпф1[[#This Row],[цена]]*мпф1[[#This Row],[объем]]</f>
        <v>385016.4140625</v>
      </c>
      <c r="K4918" s="15"/>
      <c r="L4918" t="s">
        <v>187</v>
      </c>
    </row>
    <row r="4919" spans="1:12" x14ac:dyDescent="0.35">
      <c r="A4919" t="s">
        <v>161</v>
      </c>
      <c r="B4919" t="s">
        <v>226</v>
      </c>
      <c r="C4919" t="s">
        <v>69</v>
      </c>
      <c r="D4919">
        <v>725</v>
      </c>
      <c r="E4919" t="s">
        <v>78</v>
      </c>
      <c r="F4919" s="26">
        <v>94.842999999999989</v>
      </c>
      <c r="G4919" t="str">
        <f>VLOOKUP(мпф1[[#This Row],[артикул]],[1]!Таблица213[[code]:[упаковка]],4,FALSE)</f>
        <v>ОХЛ</v>
      </c>
      <c r="H4919" t="str">
        <f>VLOOKUP(мпф1[[#This Row],[артикул]],[1]!Таблица213[[code]:[упаковка]],5,FALSE)</f>
        <v>грудка</v>
      </c>
      <c r="I4919" s="7">
        <v>884.0434821428571</v>
      </c>
      <c r="J4919" s="15">
        <f>мпф1[[#This Row],[цена]]*мпф1[[#This Row],[объем]]</f>
        <v>83845.33597687498</v>
      </c>
      <c r="K4919" s="15"/>
      <c r="L4919" t="s">
        <v>187</v>
      </c>
    </row>
    <row r="4920" spans="1:12" x14ac:dyDescent="0.35">
      <c r="A4920" t="s">
        <v>161</v>
      </c>
      <c r="B4920" t="s">
        <v>226</v>
      </c>
      <c r="C4920" t="s">
        <v>69</v>
      </c>
      <c r="D4920">
        <v>731</v>
      </c>
      <c r="E4920" t="s">
        <v>81</v>
      </c>
      <c r="F4920" s="26">
        <v>85.860158267915921</v>
      </c>
      <c r="G4920" t="str">
        <f>VLOOKUP(мпф1[[#This Row],[артикул]],[1]!Таблица213[[code]:[упаковка]],4,FALSE)</f>
        <v>ОХЛ</v>
      </c>
      <c r="H4920" t="str">
        <f>VLOOKUP(мпф1[[#This Row],[артикул]],[1]!Таблица213[[code]:[упаковка]],5,FALSE)</f>
        <v>желудки</v>
      </c>
      <c r="I4920" s="7">
        <v>554.21605446428566</v>
      </c>
      <c r="J4920" s="15">
        <f>мпф1[[#This Row],[цена]]*мпф1[[#This Row],[объем]]</f>
        <v>47585.07815092348</v>
      </c>
      <c r="K4920" s="15"/>
      <c r="L4920" t="s">
        <v>187</v>
      </c>
    </row>
    <row r="4921" spans="1:12" x14ac:dyDescent="0.35">
      <c r="A4921" t="s">
        <v>161</v>
      </c>
      <c r="B4921" t="s">
        <v>226</v>
      </c>
      <c r="C4921" t="s">
        <v>69</v>
      </c>
      <c r="D4921">
        <v>733</v>
      </c>
      <c r="E4921" t="s">
        <v>82</v>
      </c>
      <c r="F4921" s="26">
        <v>75.599999999999994</v>
      </c>
      <c r="G4921" t="str">
        <f>VLOOKUP(мпф1[[#This Row],[артикул]],[1]!Таблица213[[code]:[упаковка]],4,FALSE)</f>
        <v>ОХЛ</v>
      </c>
      <c r="H4921" t="str">
        <f>VLOOKUP(мпф1[[#This Row],[артикул]],[1]!Таблица213[[code]:[упаковка]],5,FALSE)</f>
        <v>печень</v>
      </c>
      <c r="I4921" s="7">
        <v>522.04998214285706</v>
      </c>
      <c r="J4921" s="15">
        <f>мпф1[[#This Row],[цена]]*мпф1[[#This Row],[объем]]</f>
        <v>39466.97864999999</v>
      </c>
      <c r="K4921" s="15"/>
      <c r="L4921" t="s">
        <v>187</v>
      </c>
    </row>
    <row r="4922" spans="1:12" x14ac:dyDescent="0.35">
      <c r="A4922" t="s">
        <v>161</v>
      </c>
      <c r="B4922" t="s">
        <v>226</v>
      </c>
      <c r="C4922" t="s">
        <v>69</v>
      </c>
      <c r="D4922">
        <v>735</v>
      </c>
      <c r="E4922" t="s">
        <v>83</v>
      </c>
      <c r="F4922" s="26">
        <v>37.200000000000003</v>
      </c>
      <c r="G4922" t="str">
        <f>VLOOKUP(мпф1[[#This Row],[артикул]],[1]!Таблица213[[code]:[упаковка]],4,FALSE)</f>
        <v>ОХЛ</v>
      </c>
      <c r="H4922" t="str">
        <f>VLOOKUP(мпф1[[#This Row],[артикул]],[1]!Таблица213[[code]:[упаковка]],5,FALSE)</f>
        <v>сердце</v>
      </c>
      <c r="I4922" s="7">
        <v>899.88524999999993</v>
      </c>
      <c r="J4922" s="15">
        <f>мпф1[[#This Row],[цена]]*мпф1[[#This Row],[объем]]</f>
        <v>33475.731299999999</v>
      </c>
      <c r="K4922" s="15"/>
      <c r="L4922" t="s">
        <v>187</v>
      </c>
    </row>
    <row r="4923" spans="1:12" x14ac:dyDescent="0.35">
      <c r="A4923" t="s">
        <v>161</v>
      </c>
      <c r="B4923" t="s">
        <v>226</v>
      </c>
      <c r="C4923" t="s">
        <v>69</v>
      </c>
      <c r="D4923">
        <v>744</v>
      </c>
      <c r="E4923" t="s">
        <v>92</v>
      </c>
      <c r="F4923" s="26">
        <v>403.2</v>
      </c>
      <c r="G4923" t="str">
        <f>VLOOKUP(мпф1[[#This Row],[артикул]],[1]!Таблица213[[code]:[упаковка]],4,FALSE)</f>
        <v>ОХЛ</v>
      </c>
      <c r="H4923" t="str">
        <f>VLOOKUP(мпф1[[#This Row],[артикул]],[1]!Таблица213[[code]:[упаковка]],5,FALSE)</f>
        <v>шея</v>
      </c>
      <c r="I4923" s="7">
        <v>297.71598214285711</v>
      </c>
      <c r="J4923" s="15">
        <f>мпф1[[#This Row],[цена]]*мпф1[[#This Row],[объем]]</f>
        <v>120039.08399999999</v>
      </c>
      <c r="K4923" s="15"/>
      <c r="L4923" t="s">
        <v>187</v>
      </c>
    </row>
    <row r="4924" spans="1:12" x14ac:dyDescent="0.35">
      <c r="A4924" t="s">
        <v>161</v>
      </c>
      <c r="B4924" t="s">
        <v>226</v>
      </c>
      <c r="C4924" t="s">
        <v>69</v>
      </c>
      <c r="D4924">
        <v>781</v>
      </c>
      <c r="E4924" t="s">
        <v>221</v>
      </c>
      <c r="F4924" s="26">
        <v>93.100000000000009</v>
      </c>
      <c r="G4924" t="str">
        <f>VLOOKUP(мпф1[[#This Row],[артикул]],[1]!Таблица213[[code]:[упаковка]],4,FALSE)</f>
        <v>ОХЛ</v>
      </c>
      <c r="H4924" t="str">
        <f>VLOOKUP(мпф1[[#This Row],[артикул]],[1]!Таблица213[[code]:[упаковка]],5,FALSE)</f>
        <v>спинка</v>
      </c>
      <c r="I4924" s="7">
        <v>386.02928571428566</v>
      </c>
      <c r="J4924" s="15">
        <f>мпф1[[#This Row],[цена]]*мпф1[[#This Row],[объем]]</f>
        <v>35939.326499999996</v>
      </c>
      <c r="K4924" s="15"/>
      <c r="L4924" t="s">
        <v>187</v>
      </c>
    </row>
    <row r="4925" spans="1:12" x14ac:dyDescent="0.35">
      <c r="A4925" t="s">
        <v>161</v>
      </c>
      <c r="B4925" t="s">
        <v>226</v>
      </c>
      <c r="C4925" t="s">
        <v>69</v>
      </c>
      <c r="D4925">
        <v>952</v>
      </c>
      <c r="E4925" t="s">
        <v>86</v>
      </c>
      <c r="F4925" s="26">
        <v>135.99315068493149</v>
      </c>
      <c r="G4925" t="str">
        <f>VLOOKUP(мпф1[[#This Row],[артикул]],[1]!Таблица213[[code]:[упаковка]],4,FALSE)</f>
        <v>ОХЛ</v>
      </c>
      <c r="H4925" t="str">
        <f>VLOOKUP(мпф1[[#This Row],[артикул]],[1]!Таблица213[[code]:[упаковка]],5,FALSE)</f>
        <v>голень</v>
      </c>
      <c r="I4925" s="7">
        <v>930.02102678571418</v>
      </c>
      <c r="J4925" s="15">
        <f>мпф1[[#This Row],[цена]]*мпф1[[#This Row],[объем]]</f>
        <v>126476.48963582434</v>
      </c>
      <c r="K4925" s="15"/>
      <c r="L4925" t="s">
        <v>187</v>
      </c>
    </row>
    <row r="4926" spans="1:12" x14ac:dyDescent="0.35">
      <c r="A4926" t="s">
        <v>161</v>
      </c>
      <c r="B4926" t="s">
        <v>226</v>
      </c>
      <c r="C4926" t="s">
        <v>69</v>
      </c>
      <c r="D4926">
        <v>953</v>
      </c>
      <c r="E4926" t="s">
        <v>87</v>
      </c>
      <c r="F4926" s="26">
        <v>138.15261044176708</v>
      </c>
      <c r="G4926" t="str">
        <f>VLOOKUP(мпф1[[#This Row],[артикул]],[1]!Таблица213[[code]:[упаковка]],4,FALSE)</f>
        <v>ОХЛ</v>
      </c>
      <c r="H4926" t="str">
        <f>VLOOKUP(мпф1[[#This Row],[артикул]],[1]!Таблица213[[code]:[упаковка]],5,FALSE)</f>
        <v>бедро</v>
      </c>
      <c r="I4926" s="7">
        <v>953.23741071428572</v>
      </c>
      <c r="J4926" s="15">
        <f>мпф1[[#This Row],[цена]]*мпф1[[#This Row],[объем]]</f>
        <v>131692.23666092945</v>
      </c>
      <c r="K4926" s="15"/>
      <c r="L4926" t="s">
        <v>187</v>
      </c>
    </row>
    <row r="4927" spans="1:12" x14ac:dyDescent="0.35">
      <c r="A4927" t="s">
        <v>161</v>
      </c>
      <c r="B4927" t="s">
        <v>226</v>
      </c>
      <c r="C4927" t="s">
        <v>69</v>
      </c>
      <c r="D4927">
        <v>958</v>
      </c>
      <c r="E4927" t="s">
        <v>58</v>
      </c>
      <c r="F4927" s="26">
        <v>91.565217391304344</v>
      </c>
      <c r="G4927" t="str">
        <f>VLOOKUP(мпф1[[#This Row],[артикул]],[1]!Таблица213[[code]:[упаковка]],4,FALSE)</f>
        <v>ОХЛ</v>
      </c>
      <c r="H4927" t="str">
        <f>VLOOKUP(мпф1[[#This Row],[артикул]],[1]!Таблица213[[code]:[упаковка]],5,FALSE)</f>
        <v>табак</v>
      </c>
      <c r="I4927" s="7">
        <v>799.37196428571428</v>
      </c>
      <c r="J4927" s="15">
        <f>мпф1[[#This Row],[цена]]*мпф1[[#This Row],[объем]]</f>
        <v>73194.667686335408</v>
      </c>
      <c r="K4927" s="15"/>
      <c r="L4927" t="s">
        <v>187</v>
      </c>
    </row>
    <row r="4928" spans="1:12" x14ac:dyDescent="0.35">
      <c r="A4928" t="s">
        <v>161</v>
      </c>
      <c r="B4928" t="s">
        <v>226</v>
      </c>
      <c r="C4928" t="s">
        <v>69</v>
      </c>
      <c r="D4928">
        <v>960</v>
      </c>
      <c r="E4928" t="s">
        <v>189</v>
      </c>
      <c r="F4928" s="26">
        <v>12.666666666666666</v>
      </c>
      <c r="G4928" t="str">
        <f>VLOOKUP(мпф1[[#This Row],[артикул]],[1]!Таблица213[[code]:[упаковка]],4,FALSE)</f>
        <v>ОХЛ</v>
      </c>
      <c r="H4928" t="str">
        <f>VLOOKUP(мпф1[[#This Row],[артикул]],[1]!Таблица213[[code]:[упаковка]],5,FALSE)</f>
        <v>крыло</v>
      </c>
      <c r="I4928" s="7">
        <v>884.0434821428571</v>
      </c>
      <c r="J4928" s="15">
        <f>мпф1[[#This Row],[цена]]*мпф1[[#This Row],[объем]]</f>
        <v>11197.884107142856</v>
      </c>
      <c r="K4928" s="15"/>
      <c r="L4928" t="s">
        <v>187</v>
      </c>
    </row>
    <row r="4929" spans="1:12" x14ac:dyDescent="0.35">
      <c r="A4929" t="s">
        <v>161</v>
      </c>
      <c r="B4929" t="s">
        <v>226</v>
      </c>
      <c r="C4929" t="s">
        <v>69</v>
      </c>
      <c r="D4929">
        <v>1064</v>
      </c>
      <c r="E4929" t="s">
        <v>62</v>
      </c>
      <c r="F4929" s="26">
        <v>46.956521739130423</v>
      </c>
      <c r="G4929" t="str">
        <f>VLOOKUP(мпф1[[#This Row],[артикул]],[1]!Таблица213[[code]:[упаковка]],4,FALSE)</f>
        <v>ОХЛ</v>
      </c>
      <c r="H4929" t="str">
        <f>VLOOKUP(мпф1[[#This Row],[артикул]],[1]!Таблица213[[code]:[упаковка]],5,FALSE)</f>
        <v>бедро</v>
      </c>
      <c r="I4929" s="7">
        <v>884.0434821428571</v>
      </c>
      <c r="J4929" s="15">
        <f>мпф1[[#This Row],[цена]]*мпф1[[#This Row],[объем]]</f>
        <v>41511.60698757763</v>
      </c>
      <c r="K4929" s="15"/>
      <c r="L4929" t="s">
        <v>187</v>
      </c>
    </row>
    <row r="4930" spans="1:12" x14ac:dyDescent="0.35">
      <c r="A4930" t="s">
        <v>161</v>
      </c>
      <c r="B4930" t="s">
        <v>226</v>
      </c>
      <c r="C4930" t="s">
        <v>69</v>
      </c>
      <c r="D4930">
        <v>1065</v>
      </c>
      <c r="E4930" t="s">
        <v>64</v>
      </c>
      <c r="F4930" s="26">
        <v>50</v>
      </c>
      <c r="G4930" t="str">
        <f>VLOOKUP(мпф1[[#This Row],[артикул]],[1]!Таблица213[[code]:[упаковка]],4,FALSE)</f>
        <v>ОХЛ</v>
      </c>
      <c r="H4930" t="str">
        <f>VLOOKUP(мпф1[[#This Row],[артикул]],[1]!Таблица213[[code]:[упаковка]],5,FALSE)</f>
        <v>филе</v>
      </c>
      <c r="I4930" s="7">
        <v>1060.6700892857141</v>
      </c>
      <c r="J4930" s="15">
        <f>мпф1[[#This Row],[цена]]*мпф1[[#This Row],[объем]]</f>
        <v>53033.504464285703</v>
      </c>
      <c r="K4930" s="15"/>
      <c r="L4930" t="s">
        <v>187</v>
      </c>
    </row>
    <row r="4931" spans="1:12" x14ac:dyDescent="0.35">
      <c r="A4931" t="s">
        <v>161</v>
      </c>
      <c r="B4931" t="s">
        <v>226</v>
      </c>
      <c r="C4931" t="s">
        <v>69</v>
      </c>
      <c r="D4931">
        <v>1066</v>
      </c>
      <c r="E4931" t="s">
        <v>63</v>
      </c>
      <c r="F4931" s="26">
        <v>46.666666666666671</v>
      </c>
      <c r="G4931" t="str">
        <f>VLOOKUP(мпф1[[#This Row],[артикул]],[1]!Таблица213[[code]:[упаковка]],4,FALSE)</f>
        <v>ОХЛ</v>
      </c>
      <c r="H4931" t="str">
        <f>VLOOKUP(мпф1[[#This Row],[артикул]],[1]!Таблица213[[code]:[упаковка]],5,FALSE)</f>
        <v>бедро</v>
      </c>
      <c r="I4931" s="7">
        <v>884.0434821428571</v>
      </c>
      <c r="J4931" s="15">
        <f>мпф1[[#This Row],[цена]]*мпф1[[#This Row],[объем]]</f>
        <v>41255.362500000003</v>
      </c>
      <c r="K4931" s="15"/>
      <c r="L4931" t="s">
        <v>187</v>
      </c>
    </row>
    <row r="4932" spans="1:12" x14ac:dyDescent="0.35">
      <c r="A4932" t="s">
        <v>161</v>
      </c>
      <c r="B4932" t="s">
        <v>197</v>
      </c>
      <c r="C4932" t="s">
        <v>69</v>
      </c>
      <c r="D4932">
        <v>29</v>
      </c>
      <c r="E4932" t="s">
        <v>79</v>
      </c>
      <c r="F4932" s="26">
        <v>224.20000000000002</v>
      </c>
      <c r="G4932" t="str">
        <f>VLOOKUP(мпф1[[#This Row],[артикул]],[1]!Таблица213[[code]:[упаковка]],4,FALSE)</f>
        <v>ОХЛ</v>
      </c>
      <c r="H4932" t="str">
        <f>VLOOKUP(мпф1[[#This Row],[артикул]],[1]!Таблица213[[code]:[упаковка]],5,FALSE)</f>
        <v>табак</v>
      </c>
      <c r="I4932" s="7">
        <v>747.80357142857133</v>
      </c>
      <c r="J4932" s="15">
        <f>мпф1[[#This Row],[цена]]*мпф1[[#This Row],[объем]]</f>
        <v>167657.5607142857</v>
      </c>
      <c r="K4932" s="15"/>
      <c r="L4932" t="s">
        <v>187</v>
      </c>
    </row>
    <row r="4933" spans="1:12" x14ac:dyDescent="0.35">
      <c r="A4933" t="s">
        <v>161</v>
      </c>
      <c r="B4933" t="s">
        <v>197</v>
      </c>
      <c r="C4933" t="s">
        <v>69</v>
      </c>
      <c r="D4933">
        <v>30</v>
      </c>
      <c r="E4933" t="s">
        <v>80</v>
      </c>
      <c r="F4933" s="26">
        <v>1274.4000000000001</v>
      </c>
      <c r="G4933" t="str">
        <f>VLOOKUP(мпф1[[#This Row],[артикул]],[1]!Таблица213[[code]:[упаковка]],4,FALSE)</f>
        <v>ОХЛ</v>
      </c>
      <c r="H4933" t="str">
        <f>VLOOKUP(мпф1[[#This Row],[артикул]],[1]!Таблица213[[code]:[упаковка]],5,FALSE)</f>
        <v>рагу</v>
      </c>
      <c r="I4933" s="7">
        <v>739.28249999999991</v>
      </c>
      <c r="J4933" s="15">
        <f>мпф1[[#This Row],[цена]]*мпф1[[#This Row],[объем]]</f>
        <v>942141.6179999999</v>
      </c>
      <c r="K4933" s="15"/>
      <c r="L4933" t="s">
        <v>187</v>
      </c>
    </row>
    <row r="4934" spans="1:12" x14ac:dyDescent="0.35">
      <c r="A4934" t="s">
        <v>161</v>
      </c>
      <c r="B4934" t="s">
        <v>197</v>
      </c>
      <c r="C4934" t="s">
        <v>69</v>
      </c>
      <c r="D4934">
        <v>204</v>
      </c>
      <c r="E4934" t="s">
        <v>84</v>
      </c>
      <c r="F4934" s="26">
        <v>1063.9200000000003</v>
      </c>
      <c r="G4934" t="str">
        <f>VLOOKUP(мпф1[[#This Row],[артикул]],[1]!Таблица213[[code]:[упаковка]],4,FALSE)</f>
        <v>ОХЛ</v>
      </c>
      <c r="H4934" t="str">
        <f>VLOOKUP(мпф1[[#This Row],[артикул]],[1]!Таблица213[[code]:[упаковка]],5,FALSE)</f>
        <v>крыло</v>
      </c>
      <c r="I4934" s="7">
        <v>884.0434821428571</v>
      </c>
      <c r="J4934" s="15">
        <f>мпф1[[#This Row],[цена]]*мпф1[[#This Row],[объем]]</f>
        <v>940551.54152142873</v>
      </c>
      <c r="K4934" s="15"/>
      <c r="L4934" t="s">
        <v>187</v>
      </c>
    </row>
    <row r="4935" spans="1:12" x14ac:dyDescent="0.35">
      <c r="A4935" t="s">
        <v>161</v>
      </c>
      <c r="B4935" t="s">
        <v>197</v>
      </c>
      <c r="C4935" t="s">
        <v>69</v>
      </c>
      <c r="D4935">
        <v>205</v>
      </c>
      <c r="E4935" t="s">
        <v>88</v>
      </c>
      <c r="F4935" s="26">
        <v>162.53164556962028</v>
      </c>
      <c r="G4935" t="str">
        <f>VLOOKUP(мпф1[[#This Row],[артикул]],[1]!Таблица213[[code]:[упаковка]],4,FALSE)</f>
        <v>ОХЛ</v>
      </c>
      <c r="H4935" t="str">
        <f>VLOOKUP(мпф1[[#This Row],[артикул]],[1]!Таблица213[[code]:[упаковка]],5,FALSE)</f>
        <v>рагу</v>
      </c>
      <c r="I4935" s="7">
        <v>635.49160714285711</v>
      </c>
      <c r="J4935" s="15">
        <f>мпф1[[#This Row],[цена]]*мпф1[[#This Row],[объем]]</f>
        <v>103287.49665461123</v>
      </c>
      <c r="K4935" s="15"/>
      <c r="L4935" t="s">
        <v>187</v>
      </c>
    </row>
    <row r="4936" spans="1:12" x14ac:dyDescent="0.35">
      <c r="A4936" t="s">
        <v>161</v>
      </c>
      <c r="B4936" t="s">
        <v>197</v>
      </c>
      <c r="C4936" t="s">
        <v>69</v>
      </c>
      <c r="D4936">
        <v>702</v>
      </c>
      <c r="E4936" t="s">
        <v>72</v>
      </c>
      <c r="F4936" s="26">
        <v>361.6</v>
      </c>
      <c r="G4936" t="str">
        <f>VLOOKUP(мпф1[[#This Row],[артикул]],[1]!Таблица213[[code]:[упаковка]],4,FALSE)</f>
        <v>ОХЛ</v>
      </c>
      <c r="H4936" t="str">
        <f>VLOOKUP(мпф1[[#This Row],[артикул]],[1]!Таблица213[[code]:[упаковка]],5,FALSE)</f>
        <v>тушка</v>
      </c>
      <c r="I4936" s="7">
        <v>811.20776785714281</v>
      </c>
      <c r="J4936" s="15">
        <f>мпф1[[#This Row],[цена]]*мпф1[[#This Row],[объем]]</f>
        <v>293332.72885714285</v>
      </c>
      <c r="K4936" s="15"/>
      <c r="L4936" t="s">
        <v>187</v>
      </c>
    </row>
    <row r="4937" spans="1:12" x14ac:dyDescent="0.35">
      <c r="A4937" t="s">
        <v>161</v>
      </c>
      <c r="B4937" t="s">
        <v>197</v>
      </c>
      <c r="C4937" t="s">
        <v>69</v>
      </c>
      <c r="D4937">
        <v>711</v>
      </c>
      <c r="E4937" t="s">
        <v>73</v>
      </c>
      <c r="F4937" s="26">
        <v>1648.08</v>
      </c>
      <c r="G4937" t="str">
        <f>VLOOKUP(мпф1[[#This Row],[артикул]],[1]!Таблица213[[code]:[упаковка]],4,FALSE)</f>
        <v>ОХЛ</v>
      </c>
      <c r="H4937" t="str">
        <f>VLOOKUP(мпф1[[#This Row],[артикул]],[1]!Таблица213[[code]:[упаковка]],5,FALSE)</f>
        <v>бедро</v>
      </c>
      <c r="I4937" s="7">
        <v>867.65544642857139</v>
      </c>
      <c r="J4937" s="15">
        <f>мпф1[[#This Row],[цена]]*мпф1[[#This Row],[объем]]</f>
        <v>1429965.58815</v>
      </c>
      <c r="K4937" s="15"/>
      <c r="L4937" t="s">
        <v>187</v>
      </c>
    </row>
    <row r="4938" spans="1:12" x14ac:dyDescent="0.35">
      <c r="A4938" t="s">
        <v>161</v>
      </c>
      <c r="B4938" t="s">
        <v>197</v>
      </c>
      <c r="C4938" t="s">
        <v>69</v>
      </c>
      <c r="D4938">
        <v>713</v>
      </c>
      <c r="E4938" t="s">
        <v>74</v>
      </c>
      <c r="F4938" s="26">
        <v>649</v>
      </c>
      <c r="G4938" t="str">
        <f>VLOOKUP(мпф1[[#This Row],[артикул]],[1]!Таблица213[[code]:[упаковка]],4,FALSE)</f>
        <v>ОХЛ</v>
      </c>
      <c r="H4938" t="str">
        <f>VLOOKUP(мпф1[[#This Row],[артикул]],[1]!Таблица213[[code]:[упаковка]],5,FALSE)</f>
        <v>голень</v>
      </c>
      <c r="I4938" s="7">
        <v>899.88524999999993</v>
      </c>
      <c r="J4938" s="15">
        <f>мпф1[[#This Row],[цена]]*мпф1[[#This Row],[объем]]</f>
        <v>584025.52724999993</v>
      </c>
      <c r="K4938" s="15"/>
      <c r="L4938" t="s">
        <v>187</v>
      </c>
    </row>
    <row r="4939" spans="1:12" x14ac:dyDescent="0.35">
      <c r="A4939" t="s">
        <v>161</v>
      </c>
      <c r="B4939" t="s">
        <v>197</v>
      </c>
      <c r="C4939" t="s">
        <v>69</v>
      </c>
      <c r="D4939">
        <v>715</v>
      </c>
      <c r="E4939" t="s">
        <v>75</v>
      </c>
      <c r="F4939" s="26">
        <v>1031.1600000000001</v>
      </c>
      <c r="G4939" t="str">
        <f>VLOOKUP(мпф1[[#This Row],[артикул]],[1]!Таблица213[[code]:[упаковка]],4,FALSE)</f>
        <v>ОХЛ</v>
      </c>
      <c r="H4939" t="str">
        <f>VLOOKUP(мпф1[[#This Row],[артикул]],[1]!Таблица213[[code]:[упаковка]],5,FALSE)</f>
        <v>крыло</v>
      </c>
      <c r="I4939" s="7">
        <v>899.88524999999993</v>
      </c>
      <c r="J4939" s="15">
        <f>мпф1[[#This Row],[цена]]*мпф1[[#This Row],[объем]]</f>
        <v>927925.67438999994</v>
      </c>
      <c r="K4939" s="15"/>
      <c r="L4939" t="s">
        <v>187</v>
      </c>
    </row>
    <row r="4940" spans="1:12" x14ac:dyDescent="0.35">
      <c r="A4940" t="s">
        <v>161</v>
      </c>
      <c r="B4940" t="s">
        <v>197</v>
      </c>
      <c r="C4940" t="s">
        <v>69</v>
      </c>
      <c r="D4940">
        <v>717</v>
      </c>
      <c r="E4940" t="s">
        <v>76</v>
      </c>
      <c r="F4940" s="26">
        <v>214.2</v>
      </c>
      <c r="G4940" t="str">
        <f>VLOOKUP(мпф1[[#This Row],[артикул]],[1]!Таблица213[[code]:[упаковка]],4,FALSE)</f>
        <v>ОХЛ</v>
      </c>
      <c r="H4940" t="str">
        <f>VLOOKUP(мпф1[[#This Row],[артикул]],[1]!Таблица213[[code]:[упаковка]],5,FALSE)</f>
        <v>четвертина</v>
      </c>
      <c r="I4940" s="7">
        <v>819.40178571428567</v>
      </c>
      <c r="J4940" s="15">
        <f>мпф1[[#This Row],[цена]]*мпф1[[#This Row],[объем]]</f>
        <v>175515.86249999999</v>
      </c>
      <c r="K4940" s="15"/>
      <c r="L4940" t="s">
        <v>187</v>
      </c>
    </row>
    <row r="4941" spans="1:12" x14ac:dyDescent="0.35">
      <c r="A4941" t="s">
        <v>161</v>
      </c>
      <c r="B4941" t="s">
        <v>197</v>
      </c>
      <c r="C4941" t="s">
        <v>69</v>
      </c>
      <c r="D4941">
        <v>719</v>
      </c>
      <c r="E4941" t="s">
        <v>77</v>
      </c>
      <c r="F4941" s="26">
        <v>1687.5</v>
      </c>
      <c r="G4941" t="str">
        <f>VLOOKUP(мпф1[[#This Row],[артикул]],[1]!Таблица213[[code]:[упаковка]],4,FALSE)</f>
        <v>ОХЛ</v>
      </c>
      <c r="H4941" t="str">
        <f>VLOOKUP(мпф1[[#This Row],[артикул]],[1]!Таблица213[[code]:[упаковка]],5,FALSE)</f>
        <v>филе</v>
      </c>
      <c r="I4941" s="7">
        <v>1140.7893750000001</v>
      </c>
      <c r="J4941" s="15">
        <f>мпф1[[#This Row],[цена]]*мпф1[[#This Row],[объем]]</f>
        <v>1925082.0703125</v>
      </c>
      <c r="K4941" s="15"/>
      <c r="L4941" t="s">
        <v>187</v>
      </c>
    </row>
    <row r="4942" spans="1:12" x14ac:dyDescent="0.35">
      <c r="A4942" t="s">
        <v>161</v>
      </c>
      <c r="B4942" t="s">
        <v>197</v>
      </c>
      <c r="C4942" t="s">
        <v>69</v>
      </c>
      <c r="D4942">
        <v>725</v>
      </c>
      <c r="E4942" t="s">
        <v>78</v>
      </c>
      <c r="F4942" s="26">
        <v>243.88200000000001</v>
      </c>
      <c r="G4942" t="str">
        <f>VLOOKUP(мпф1[[#This Row],[артикул]],[1]!Таблица213[[code]:[упаковка]],4,FALSE)</f>
        <v>ОХЛ</v>
      </c>
      <c r="H4942" t="str">
        <f>VLOOKUP(мпф1[[#This Row],[артикул]],[1]!Таблица213[[code]:[упаковка]],5,FALSE)</f>
        <v>грудка</v>
      </c>
      <c r="I4942" s="7">
        <v>884.0434821428571</v>
      </c>
      <c r="J4942" s="15">
        <f>мпф1[[#This Row],[цена]]*мпф1[[#This Row],[объем]]</f>
        <v>215602.29251196428</v>
      </c>
      <c r="K4942" s="15"/>
      <c r="L4942" t="s">
        <v>187</v>
      </c>
    </row>
    <row r="4943" spans="1:12" x14ac:dyDescent="0.35">
      <c r="A4943" t="s">
        <v>161</v>
      </c>
      <c r="B4943" t="s">
        <v>197</v>
      </c>
      <c r="C4943" t="s">
        <v>69</v>
      </c>
      <c r="D4943">
        <v>731</v>
      </c>
      <c r="E4943" t="s">
        <v>81</v>
      </c>
      <c r="F4943" s="26">
        <v>588.75537097999495</v>
      </c>
      <c r="G4943" t="str">
        <f>VLOOKUP(мпф1[[#This Row],[артикул]],[1]!Таблица213[[code]:[упаковка]],4,FALSE)</f>
        <v>ОХЛ</v>
      </c>
      <c r="H4943" t="str">
        <f>VLOOKUP(мпф1[[#This Row],[артикул]],[1]!Таблица213[[code]:[упаковка]],5,FALSE)</f>
        <v>желудки</v>
      </c>
      <c r="I4943" s="7">
        <v>554.21605446428566</v>
      </c>
      <c r="J4943" s="15">
        <f>мпф1[[#This Row],[цена]]*мпф1[[#This Row],[объем]]</f>
        <v>326297.6787491896</v>
      </c>
      <c r="K4943" s="15"/>
      <c r="L4943" t="s">
        <v>187</v>
      </c>
    </row>
    <row r="4944" spans="1:12" x14ac:dyDescent="0.35">
      <c r="A4944" t="s">
        <v>161</v>
      </c>
      <c r="B4944" t="s">
        <v>197</v>
      </c>
      <c r="C4944" t="s">
        <v>69</v>
      </c>
      <c r="D4944">
        <v>733</v>
      </c>
      <c r="E4944" t="s">
        <v>82</v>
      </c>
      <c r="F4944" s="26">
        <v>642.6</v>
      </c>
      <c r="G4944" t="str">
        <f>VLOOKUP(мпф1[[#This Row],[артикул]],[1]!Таблица213[[code]:[упаковка]],4,FALSE)</f>
        <v>ОХЛ</v>
      </c>
      <c r="H4944" t="str">
        <f>VLOOKUP(мпф1[[#This Row],[артикул]],[1]!Таблица213[[code]:[упаковка]],5,FALSE)</f>
        <v>печень</v>
      </c>
      <c r="I4944" s="7">
        <v>522.04998214285706</v>
      </c>
      <c r="J4944" s="15">
        <f>мпф1[[#This Row],[цена]]*мпф1[[#This Row],[объем]]</f>
        <v>335469.31852499995</v>
      </c>
      <c r="K4944" s="15"/>
      <c r="L4944" t="s">
        <v>187</v>
      </c>
    </row>
    <row r="4945" spans="1:12" x14ac:dyDescent="0.35">
      <c r="A4945" t="s">
        <v>161</v>
      </c>
      <c r="B4945" t="s">
        <v>197</v>
      </c>
      <c r="C4945" t="s">
        <v>69</v>
      </c>
      <c r="D4945">
        <v>735</v>
      </c>
      <c r="E4945" t="s">
        <v>83</v>
      </c>
      <c r="F4945" s="26">
        <v>248</v>
      </c>
      <c r="G4945" t="str">
        <f>VLOOKUP(мпф1[[#This Row],[артикул]],[1]!Таблица213[[code]:[упаковка]],4,FALSE)</f>
        <v>ОХЛ</v>
      </c>
      <c r="H4945" t="str">
        <f>VLOOKUP(мпф1[[#This Row],[артикул]],[1]!Таблица213[[code]:[упаковка]],5,FALSE)</f>
        <v>сердце</v>
      </c>
      <c r="I4945" s="7">
        <v>899.88524999999993</v>
      </c>
      <c r="J4945" s="15">
        <f>мпф1[[#This Row],[цена]]*мпф1[[#This Row],[объем]]</f>
        <v>223171.54199999999</v>
      </c>
      <c r="K4945" s="15"/>
      <c r="L4945" t="s">
        <v>187</v>
      </c>
    </row>
    <row r="4946" spans="1:12" x14ac:dyDescent="0.35">
      <c r="A4946" t="s">
        <v>161</v>
      </c>
      <c r="B4946" t="s">
        <v>197</v>
      </c>
      <c r="C4946" t="s">
        <v>69</v>
      </c>
      <c r="D4946">
        <v>744</v>
      </c>
      <c r="E4946" t="s">
        <v>92</v>
      </c>
      <c r="F4946" s="26">
        <v>1045.8</v>
      </c>
      <c r="G4946" t="str">
        <f>VLOOKUP(мпф1[[#This Row],[артикул]],[1]!Таблица213[[code]:[упаковка]],4,FALSE)</f>
        <v>ОХЛ</v>
      </c>
      <c r="H4946" t="str">
        <f>VLOOKUP(мпф1[[#This Row],[артикул]],[1]!Таблица213[[code]:[упаковка]],5,FALSE)</f>
        <v>шея</v>
      </c>
      <c r="I4946" s="7">
        <v>297.71598214285711</v>
      </c>
      <c r="J4946" s="15">
        <f>мпф1[[#This Row],[цена]]*мпф1[[#This Row],[объем]]</f>
        <v>311351.37412499997</v>
      </c>
      <c r="K4946" s="15"/>
      <c r="L4946" t="s">
        <v>187</v>
      </c>
    </row>
    <row r="4947" spans="1:12" x14ac:dyDescent="0.35">
      <c r="A4947" t="s">
        <v>161</v>
      </c>
      <c r="B4947" t="s">
        <v>197</v>
      </c>
      <c r="C4947" t="s">
        <v>69</v>
      </c>
      <c r="D4947">
        <v>781</v>
      </c>
      <c r="E4947" t="s">
        <v>221</v>
      </c>
      <c r="F4947" s="26">
        <v>226.10000000000002</v>
      </c>
      <c r="G4947" t="str">
        <f>VLOOKUP(мпф1[[#This Row],[артикул]],[1]!Таблица213[[code]:[упаковка]],4,FALSE)</f>
        <v>ОХЛ</v>
      </c>
      <c r="H4947" t="str">
        <f>VLOOKUP(мпф1[[#This Row],[артикул]],[1]!Таблица213[[code]:[упаковка]],5,FALSE)</f>
        <v>спинка</v>
      </c>
      <c r="I4947" s="7">
        <v>386.02928571428566</v>
      </c>
      <c r="J4947" s="15">
        <f>мпф1[[#This Row],[цена]]*мпф1[[#This Row],[объем]]</f>
        <v>87281.2215</v>
      </c>
      <c r="K4947" s="15"/>
      <c r="L4947" t="s">
        <v>187</v>
      </c>
    </row>
    <row r="4948" spans="1:12" x14ac:dyDescent="0.35">
      <c r="A4948" t="s">
        <v>161</v>
      </c>
      <c r="B4948" t="s">
        <v>197</v>
      </c>
      <c r="C4948" t="s">
        <v>69</v>
      </c>
      <c r="D4948">
        <v>941</v>
      </c>
      <c r="E4948" t="s">
        <v>51</v>
      </c>
      <c r="F4948" s="26">
        <v>48</v>
      </c>
      <c r="G4948" t="str">
        <f>VLOOKUP(мпф1[[#This Row],[артикул]],[1]!Таблица213[[code]:[упаковка]],4,FALSE)</f>
        <v>ОХЛ</v>
      </c>
      <c r="H4948" t="str">
        <f>VLOOKUP(мпф1[[#This Row],[артикул]],[1]!Таблица213[[code]:[упаковка]],5,FALSE)</f>
        <v>бедро</v>
      </c>
      <c r="I4948" s="7">
        <v>937.73291925465844</v>
      </c>
      <c r="J4948" s="15">
        <f>мпф1[[#This Row],[цена]]*мпф1[[#This Row],[объем]]</f>
        <v>45011.180124223603</v>
      </c>
      <c r="K4948" s="15"/>
      <c r="L4948" t="s">
        <v>187</v>
      </c>
    </row>
    <row r="4949" spans="1:12" x14ac:dyDescent="0.35">
      <c r="A4949" t="s">
        <v>161</v>
      </c>
      <c r="B4949" t="s">
        <v>197</v>
      </c>
      <c r="C4949" t="s">
        <v>69</v>
      </c>
      <c r="D4949">
        <v>952</v>
      </c>
      <c r="E4949" t="s">
        <v>86</v>
      </c>
      <c r="F4949" s="26">
        <v>358.52739726027403</v>
      </c>
      <c r="G4949" t="str">
        <f>VLOOKUP(мпф1[[#This Row],[артикул]],[1]!Таблица213[[code]:[упаковка]],4,FALSE)</f>
        <v>ОХЛ</v>
      </c>
      <c r="H4949" t="str">
        <f>VLOOKUP(мпф1[[#This Row],[артикул]],[1]!Таблица213[[code]:[упаковка]],5,FALSE)</f>
        <v>голень</v>
      </c>
      <c r="I4949" s="7">
        <v>930.02102678571418</v>
      </c>
      <c r="J4949" s="15">
        <f>мпф1[[#This Row],[цена]]*мпф1[[#This Row],[объем]]</f>
        <v>333438.01813080971</v>
      </c>
      <c r="K4949" s="15"/>
      <c r="L4949" t="s">
        <v>187</v>
      </c>
    </row>
    <row r="4950" spans="1:12" x14ac:dyDescent="0.35">
      <c r="A4950" t="s">
        <v>161</v>
      </c>
      <c r="B4950" t="s">
        <v>197</v>
      </c>
      <c r="C4950" t="s">
        <v>69</v>
      </c>
      <c r="D4950">
        <v>953</v>
      </c>
      <c r="E4950" t="s">
        <v>87</v>
      </c>
      <c r="F4950" s="26">
        <v>414.45783132530124</v>
      </c>
      <c r="G4950" t="str">
        <f>VLOOKUP(мпф1[[#This Row],[артикул]],[1]!Таблица213[[code]:[упаковка]],4,FALSE)</f>
        <v>ОХЛ</v>
      </c>
      <c r="H4950" t="str">
        <f>VLOOKUP(мпф1[[#This Row],[артикул]],[1]!Таблица213[[code]:[упаковка]],5,FALSE)</f>
        <v>бедро</v>
      </c>
      <c r="I4950" s="7">
        <v>953.23741071428572</v>
      </c>
      <c r="J4950" s="15">
        <f>мпф1[[#This Row],[цена]]*мпф1[[#This Row],[объем]]</f>
        <v>395076.70998278831</v>
      </c>
      <c r="K4950" s="15"/>
      <c r="L4950" t="s">
        <v>187</v>
      </c>
    </row>
    <row r="4951" spans="1:12" x14ac:dyDescent="0.35">
      <c r="A4951" t="s">
        <v>161</v>
      </c>
      <c r="B4951" t="s">
        <v>197</v>
      </c>
      <c r="C4951" t="s">
        <v>69</v>
      </c>
      <c r="D4951">
        <v>954</v>
      </c>
      <c r="E4951" t="s">
        <v>191</v>
      </c>
      <c r="F4951" s="26">
        <v>100</v>
      </c>
      <c r="G4951" t="str">
        <f>VLOOKUP(мпф1[[#This Row],[артикул]],[1]!Таблица213[[code]:[упаковка]],4,FALSE)</f>
        <v>ОХЛ</v>
      </c>
      <c r="H4951" t="str">
        <f>VLOOKUP(мпф1[[#This Row],[артикул]],[1]!Таблица213[[code]:[упаковка]],5,FALSE)</f>
        <v>филе</v>
      </c>
      <c r="I4951" s="7">
        <v>1133.5058035714285</v>
      </c>
      <c r="J4951" s="15">
        <f>мпф1[[#This Row],[цена]]*мпф1[[#This Row],[объем]]</f>
        <v>113350.58035714286</v>
      </c>
      <c r="K4951" s="15"/>
      <c r="L4951" t="s">
        <v>187</v>
      </c>
    </row>
    <row r="4952" spans="1:12" x14ac:dyDescent="0.35">
      <c r="A4952" t="s">
        <v>161</v>
      </c>
      <c r="B4952" t="s">
        <v>197</v>
      </c>
      <c r="C4952" t="s">
        <v>69</v>
      </c>
      <c r="D4952">
        <v>958</v>
      </c>
      <c r="E4952" t="s">
        <v>58</v>
      </c>
      <c r="F4952" s="26">
        <v>101.73913043478261</v>
      </c>
      <c r="G4952" t="str">
        <f>VLOOKUP(мпф1[[#This Row],[артикул]],[1]!Таблица213[[code]:[упаковка]],4,FALSE)</f>
        <v>ОХЛ</v>
      </c>
      <c r="H4952" t="str">
        <f>VLOOKUP(мпф1[[#This Row],[артикул]],[1]!Таблица213[[code]:[упаковка]],5,FALSE)</f>
        <v>табак</v>
      </c>
      <c r="I4952" s="7">
        <v>799.37196428571428</v>
      </c>
      <c r="J4952" s="15">
        <f>мпф1[[#This Row],[цена]]*мпф1[[#This Row],[объем]]</f>
        <v>81327.408540372664</v>
      </c>
      <c r="K4952" s="15"/>
      <c r="L4952" t="s">
        <v>187</v>
      </c>
    </row>
    <row r="4953" spans="1:12" x14ac:dyDescent="0.35">
      <c r="A4953" t="s">
        <v>161</v>
      </c>
      <c r="B4953" t="s">
        <v>197</v>
      </c>
      <c r="C4953" t="s">
        <v>69</v>
      </c>
      <c r="D4953">
        <v>959</v>
      </c>
      <c r="E4953" t="s">
        <v>85</v>
      </c>
      <c r="F4953" s="26">
        <v>144.04761904761907</v>
      </c>
      <c r="G4953" t="str">
        <f>VLOOKUP(мпф1[[#This Row],[артикул]],[1]!Таблица213[[code]:[упаковка]],4,FALSE)</f>
        <v>ОХЛ</v>
      </c>
      <c r="H4953" t="str">
        <f>VLOOKUP(мпф1[[#This Row],[артикул]],[1]!Таблица213[[code]:[упаковка]],5,FALSE)</f>
        <v>табак</v>
      </c>
      <c r="I4953" s="7">
        <v>722.43924107142857</v>
      </c>
      <c r="J4953" s="15">
        <f>мпф1[[#This Row],[цена]]*мпф1[[#This Row],[объем]]</f>
        <v>104065.65258290818</v>
      </c>
      <c r="K4953" s="15"/>
      <c r="L4953" t="s">
        <v>187</v>
      </c>
    </row>
    <row r="4954" spans="1:12" x14ac:dyDescent="0.35">
      <c r="A4954" t="s">
        <v>161</v>
      </c>
      <c r="B4954" t="s">
        <v>197</v>
      </c>
      <c r="C4954" t="s">
        <v>69</v>
      </c>
      <c r="D4954">
        <v>1064</v>
      </c>
      <c r="E4954" t="s">
        <v>62</v>
      </c>
      <c r="F4954" s="26">
        <v>46.956521739130423</v>
      </c>
      <c r="G4954" t="str">
        <f>VLOOKUP(мпф1[[#This Row],[артикул]],[1]!Таблица213[[code]:[упаковка]],4,FALSE)</f>
        <v>ОХЛ</v>
      </c>
      <c r="H4954" t="str">
        <f>VLOOKUP(мпф1[[#This Row],[артикул]],[1]!Таблица213[[code]:[упаковка]],5,FALSE)</f>
        <v>бедро</v>
      </c>
      <c r="I4954" s="7">
        <v>884.0434821428571</v>
      </c>
      <c r="J4954" s="15">
        <f>мпф1[[#This Row],[цена]]*мпф1[[#This Row],[объем]]</f>
        <v>41511.60698757763</v>
      </c>
      <c r="K4954" s="15"/>
      <c r="L4954" t="s">
        <v>187</v>
      </c>
    </row>
    <row r="4955" spans="1:12" x14ac:dyDescent="0.35">
      <c r="A4955" t="s">
        <v>161</v>
      </c>
      <c r="B4955" t="s">
        <v>197</v>
      </c>
      <c r="C4955" t="s">
        <v>69</v>
      </c>
      <c r="D4955">
        <v>1065</v>
      </c>
      <c r="E4955" t="s">
        <v>64</v>
      </c>
      <c r="F4955" s="26">
        <v>50</v>
      </c>
      <c r="G4955" t="str">
        <f>VLOOKUP(мпф1[[#This Row],[артикул]],[1]!Таблица213[[code]:[упаковка]],4,FALSE)</f>
        <v>ОХЛ</v>
      </c>
      <c r="H4955" t="str">
        <f>VLOOKUP(мпф1[[#This Row],[артикул]],[1]!Таблица213[[code]:[упаковка]],5,FALSE)</f>
        <v>филе</v>
      </c>
      <c r="I4955" s="7">
        <v>1060.6700892857141</v>
      </c>
      <c r="J4955" s="15">
        <f>мпф1[[#This Row],[цена]]*мпф1[[#This Row],[объем]]</f>
        <v>53033.504464285703</v>
      </c>
      <c r="K4955" s="15"/>
      <c r="L4955" t="s">
        <v>187</v>
      </c>
    </row>
    <row r="4956" spans="1:12" x14ac:dyDescent="0.35">
      <c r="A4956" t="s">
        <v>161</v>
      </c>
      <c r="B4956" t="s">
        <v>197</v>
      </c>
      <c r="C4956" t="s">
        <v>69</v>
      </c>
      <c r="D4956">
        <v>1066</v>
      </c>
      <c r="E4956" t="s">
        <v>63</v>
      </c>
      <c r="F4956" s="26">
        <v>105</v>
      </c>
      <c r="G4956" t="str">
        <f>VLOOKUP(мпф1[[#This Row],[артикул]],[1]!Таблица213[[code]:[упаковка]],4,FALSE)</f>
        <v>ОХЛ</v>
      </c>
      <c r="H4956" t="str">
        <f>VLOOKUP(мпф1[[#This Row],[артикул]],[1]!Таблица213[[code]:[упаковка]],5,FALSE)</f>
        <v>бедро</v>
      </c>
      <c r="I4956" s="7">
        <v>884.0434821428571</v>
      </c>
      <c r="J4956" s="15">
        <f>мпф1[[#This Row],[цена]]*мпф1[[#This Row],[объем]]</f>
        <v>92824.565624999988</v>
      </c>
      <c r="K4956" s="15"/>
      <c r="L4956" t="s">
        <v>187</v>
      </c>
    </row>
    <row r="4957" spans="1:12" x14ac:dyDescent="0.35">
      <c r="A4957" t="s">
        <v>161</v>
      </c>
      <c r="B4957" t="s">
        <v>193</v>
      </c>
      <c r="C4957" t="s">
        <v>69</v>
      </c>
      <c r="D4957">
        <v>29</v>
      </c>
      <c r="E4957" t="s">
        <v>79</v>
      </c>
      <c r="F4957" s="26">
        <v>35.400000000000006</v>
      </c>
      <c r="G4957" t="str">
        <f>VLOOKUP(мпф1[[#This Row],[артикул]],[1]!Таблица213[[code]:[упаковка]],4,FALSE)</f>
        <v>ОХЛ</v>
      </c>
      <c r="H4957" t="str">
        <f>VLOOKUP(мпф1[[#This Row],[артикул]],[1]!Таблица213[[code]:[упаковка]],5,FALSE)</f>
        <v>табак</v>
      </c>
      <c r="I4957" s="7">
        <v>747.80357142857133</v>
      </c>
      <c r="J4957" s="15">
        <f>мпф1[[#This Row],[цена]]*мпф1[[#This Row],[объем]]</f>
        <v>26472.24642857143</v>
      </c>
      <c r="K4957" s="15"/>
      <c r="L4957" t="s">
        <v>187</v>
      </c>
    </row>
    <row r="4958" spans="1:12" x14ac:dyDescent="0.35">
      <c r="A4958" t="s">
        <v>161</v>
      </c>
      <c r="B4958" t="s">
        <v>193</v>
      </c>
      <c r="C4958" t="s">
        <v>69</v>
      </c>
      <c r="D4958">
        <v>30</v>
      </c>
      <c r="E4958" t="s">
        <v>80</v>
      </c>
      <c r="F4958" s="26">
        <v>2395.4</v>
      </c>
      <c r="G4958" t="str">
        <f>VLOOKUP(мпф1[[#This Row],[артикул]],[1]!Таблица213[[code]:[упаковка]],4,FALSE)</f>
        <v>ОХЛ</v>
      </c>
      <c r="H4958" t="str">
        <f>VLOOKUP(мпф1[[#This Row],[артикул]],[1]!Таблица213[[code]:[упаковка]],5,FALSE)</f>
        <v>рагу</v>
      </c>
      <c r="I4958" s="7">
        <v>739.28249999999991</v>
      </c>
      <c r="J4958" s="15">
        <f>мпф1[[#This Row],[цена]]*мпф1[[#This Row],[объем]]</f>
        <v>1770877.3004999999</v>
      </c>
      <c r="K4958" s="15"/>
      <c r="L4958" t="s">
        <v>187</v>
      </c>
    </row>
    <row r="4959" spans="1:12" x14ac:dyDescent="0.35">
      <c r="A4959" t="s">
        <v>161</v>
      </c>
      <c r="B4959" t="s">
        <v>193</v>
      </c>
      <c r="C4959" t="s">
        <v>69</v>
      </c>
      <c r="D4959">
        <v>204</v>
      </c>
      <c r="E4959" t="s">
        <v>84</v>
      </c>
      <c r="F4959" s="26">
        <v>1254.8799999999999</v>
      </c>
      <c r="G4959" t="str">
        <f>VLOOKUP(мпф1[[#This Row],[артикул]],[1]!Таблица213[[code]:[упаковка]],4,FALSE)</f>
        <v>ОХЛ</v>
      </c>
      <c r="H4959" t="str">
        <f>VLOOKUP(мпф1[[#This Row],[артикул]],[1]!Таблица213[[code]:[упаковка]],5,FALSE)</f>
        <v>крыло</v>
      </c>
      <c r="I4959" s="7">
        <v>884.0434821428571</v>
      </c>
      <c r="J4959" s="15">
        <f>мпф1[[#This Row],[цена]]*мпф1[[#This Row],[объем]]</f>
        <v>1109368.4848714285</v>
      </c>
      <c r="K4959" s="15"/>
      <c r="L4959" t="s">
        <v>187</v>
      </c>
    </row>
    <row r="4960" spans="1:12" x14ac:dyDescent="0.35">
      <c r="A4960" t="s">
        <v>161</v>
      </c>
      <c r="B4960" t="s">
        <v>193</v>
      </c>
      <c r="C4960" t="s">
        <v>69</v>
      </c>
      <c r="D4960">
        <v>205</v>
      </c>
      <c r="E4960" t="s">
        <v>88</v>
      </c>
      <c r="F4960" s="26">
        <v>541.77215189873425</v>
      </c>
      <c r="G4960" t="str">
        <f>VLOOKUP(мпф1[[#This Row],[артикул]],[1]!Таблица213[[code]:[упаковка]],4,FALSE)</f>
        <v>ОХЛ</v>
      </c>
      <c r="H4960" t="str">
        <f>VLOOKUP(мпф1[[#This Row],[артикул]],[1]!Таблица213[[code]:[упаковка]],5,FALSE)</f>
        <v>рагу</v>
      </c>
      <c r="I4960" s="7">
        <v>635.49160714285711</v>
      </c>
      <c r="J4960" s="15">
        <f>мпф1[[#This Row],[цена]]*мпф1[[#This Row],[объем]]</f>
        <v>344291.65551537072</v>
      </c>
      <c r="K4960" s="15"/>
      <c r="L4960" t="s">
        <v>187</v>
      </c>
    </row>
    <row r="4961" spans="1:12" x14ac:dyDescent="0.35">
      <c r="A4961" t="s">
        <v>161</v>
      </c>
      <c r="B4961" t="s">
        <v>193</v>
      </c>
      <c r="C4961" t="s">
        <v>69</v>
      </c>
      <c r="D4961">
        <v>701</v>
      </c>
      <c r="E4961" t="s">
        <v>26</v>
      </c>
      <c r="F4961" s="26">
        <v>207</v>
      </c>
      <c r="G4961" t="str">
        <f>VLOOKUP(мпф1[[#This Row],[артикул]],[1]!Таблица213[[code]:[упаковка]],4,FALSE)</f>
        <v>ОХЛ</v>
      </c>
      <c r="H4961" t="str">
        <f>VLOOKUP(мпф1[[#This Row],[артикул]],[1]!Таблица213[[code]:[упаковка]],5,FALSE)</f>
        <v>тушка</v>
      </c>
      <c r="I4961" s="7">
        <v>827.59580357142841</v>
      </c>
      <c r="J4961" s="15">
        <f>мпф1[[#This Row],[цена]]*мпф1[[#This Row],[объем]]</f>
        <v>171312.33133928568</v>
      </c>
      <c r="K4961" s="15"/>
      <c r="L4961" t="s">
        <v>187</v>
      </c>
    </row>
    <row r="4962" spans="1:12" x14ac:dyDescent="0.35">
      <c r="A4962" t="s">
        <v>161</v>
      </c>
      <c r="B4962" t="s">
        <v>193</v>
      </c>
      <c r="C4962" t="s">
        <v>69</v>
      </c>
      <c r="D4962">
        <v>702</v>
      </c>
      <c r="E4962" t="s">
        <v>72</v>
      </c>
      <c r="F4962" s="26">
        <v>327.70000000000005</v>
      </c>
      <c r="G4962" t="str">
        <f>VLOOKUP(мпф1[[#This Row],[артикул]],[1]!Таблица213[[code]:[упаковка]],4,FALSE)</f>
        <v>ОХЛ</v>
      </c>
      <c r="H4962" t="str">
        <f>VLOOKUP(мпф1[[#This Row],[артикул]],[1]!Таблица213[[code]:[упаковка]],5,FALSE)</f>
        <v>тушка</v>
      </c>
      <c r="I4962" s="7">
        <v>811.20776785714281</v>
      </c>
      <c r="J4962" s="15">
        <f>мпф1[[#This Row],[цена]]*мпф1[[#This Row],[объем]]</f>
        <v>265832.78552678571</v>
      </c>
      <c r="K4962" s="15"/>
      <c r="L4962" t="s">
        <v>187</v>
      </c>
    </row>
    <row r="4963" spans="1:12" x14ac:dyDescent="0.35">
      <c r="A4963" t="s">
        <v>161</v>
      </c>
      <c r="B4963" t="s">
        <v>193</v>
      </c>
      <c r="C4963" t="s">
        <v>69</v>
      </c>
      <c r="D4963">
        <v>710</v>
      </c>
      <c r="E4963" t="s">
        <v>28</v>
      </c>
      <c r="F4963" s="26">
        <v>295.245</v>
      </c>
      <c r="G4963" t="str">
        <f>VLOOKUP(мпф1[[#This Row],[артикул]],[1]!Таблица213[[code]:[упаковка]],4,FALSE)</f>
        <v>ОХЛ</v>
      </c>
      <c r="H4963" t="str">
        <f>VLOOKUP(мпф1[[#This Row],[артикул]],[1]!Таблица213[[code]:[упаковка]],5,FALSE)</f>
        <v>бедро</v>
      </c>
      <c r="I4963" s="7">
        <v>884.0434821428571</v>
      </c>
      <c r="J4963" s="15">
        <f>мпф1[[#This Row],[цена]]*мпф1[[#This Row],[объем]]</f>
        <v>261009.41788526785</v>
      </c>
      <c r="K4963" s="15"/>
      <c r="L4963" t="s">
        <v>187</v>
      </c>
    </row>
    <row r="4964" spans="1:12" x14ac:dyDescent="0.35">
      <c r="A4964" t="s">
        <v>161</v>
      </c>
      <c r="B4964" t="s">
        <v>193</v>
      </c>
      <c r="C4964" t="s">
        <v>69</v>
      </c>
      <c r="D4964">
        <v>711</v>
      </c>
      <c r="E4964" t="s">
        <v>73</v>
      </c>
      <c r="F4964" s="26">
        <v>4656.4800000000005</v>
      </c>
      <c r="G4964" t="str">
        <f>VLOOKUP(мпф1[[#This Row],[артикул]],[1]!Таблица213[[code]:[упаковка]],4,FALSE)</f>
        <v>ОХЛ</v>
      </c>
      <c r="H4964" t="str">
        <f>VLOOKUP(мпф1[[#This Row],[артикул]],[1]!Таблица213[[code]:[упаковка]],5,FALSE)</f>
        <v>бедро</v>
      </c>
      <c r="I4964" s="7">
        <v>867.65544642857139</v>
      </c>
      <c r="J4964" s="15">
        <f>мпф1[[#This Row],[цена]]*мпф1[[#This Row],[объем]]</f>
        <v>4040220.2331857146</v>
      </c>
      <c r="K4964" s="15"/>
      <c r="L4964" t="s">
        <v>187</v>
      </c>
    </row>
    <row r="4965" spans="1:12" x14ac:dyDescent="0.35">
      <c r="A4965" t="s">
        <v>161</v>
      </c>
      <c r="B4965" t="s">
        <v>193</v>
      </c>
      <c r="C4965" t="s">
        <v>69</v>
      </c>
      <c r="D4965">
        <v>712</v>
      </c>
      <c r="E4965" t="s">
        <v>30</v>
      </c>
      <c r="F4965" s="26">
        <v>60.078000000000003</v>
      </c>
      <c r="G4965" t="str">
        <f>VLOOKUP(мпф1[[#This Row],[артикул]],[1]!Таблица213[[code]:[упаковка]],4,FALSE)</f>
        <v>ОХЛ</v>
      </c>
      <c r="H4965" t="str">
        <f>VLOOKUP(мпф1[[#This Row],[артикул]],[1]!Таблица213[[code]:[упаковка]],5,FALSE)</f>
        <v>голень</v>
      </c>
      <c r="I4965" s="7">
        <v>915.90910714285712</v>
      </c>
      <c r="J4965" s="15">
        <f>мпф1[[#This Row],[цена]]*мпф1[[#This Row],[объем]]</f>
        <v>55025.987338928571</v>
      </c>
      <c r="K4965" s="15"/>
      <c r="L4965" t="s">
        <v>187</v>
      </c>
    </row>
    <row r="4966" spans="1:12" x14ac:dyDescent="0.35">
      <c r="A4966" t="s">
        <v>161</v>
      </c>
      <c r="B4966" t="s">
        <v>193</v>
      </c>
      <c r="C4966" t="s">
        <v>69</v>
      </c>
      <c r="D4966">
        <v>713</v>
      </c>
      <c r="E4966" t="s">
        <v>74</v>
      </c>
      <c r="F4966" s="26">
        <v>1453.76</v>
      </c>
      <c r="G4966" t="str">
        <f>VLOOKUP(мпф1[[#This Row],[артикул]],[1]!Таблица213[[code]:[упаковка]],4,FALSE)</f>
        <v>ОХЛ</v>
      </c>
      <c r="H4966" t="str">
        <f>VLOOKUP(мпф1[[#This Row],[артикул]],[1]!Таблица213[[code]:[упаковка]],5,FALSE)</f>
        <v>голень</v>
      </c>
      <c r="I4966" s="7">
        <v>899.88524999999993</v>
      </c>
      <c r="J4966" s="15">
        <f>мпф1[[#This Row],[цена]]*мпф1[[#This Row],[объем]]</f>
        <v>1308217.1810399999</v>
      </c>
      <c r="K4966" s="15"/>
      <c r="L4966" t="s">
        <v>187</v>
      </c>
    </row>
    <row r="4967" spans="1:12" x14ac:dyDescent="0.35">
      <c r="A4967" t="s">
        <v>161</v>
      </c>
      <c r="B4967" t="s">
        <v>193</v>
      </c>
      <c r="C4967" t="s">
        <v>69</v>
      </c>
      <c r="D4967">
        <v>714</v>
      </c>
      <c r="E4967" t="s">
        <v>32</v>
      </c>
      <c r="F4967" s="26">
        <v>61.554000000000002</v>
      </c>
      <c r="G4967" t="str">
        <f>VLOOKUP(мпф1[[#This Row],[артикул]],[1]!Таблица213[[code]:[упаковка]],4,FALSE)</f>
        <v>ОХЛ</v>
      </c>
      <c r="H4967" t="str">
        <f>VLOOKUP(мпф1[[#This Row],[артикул]],[1]!Таблица213[[code]:[упаковка]],5,FALSE)</f>
        <v>крыло</v>
      </c>
      <c r="I4967" s="7">
        <v>915.90910714285712</v>
      </c>
      <c r="J4967" s="15">
        <f>мпф1[[#This Row],[цена]]*мпф1[[#This Row],[объем]]</f>
        <v>56377.86918107143</v>
      </c>
      <c r="K4967" s="15"/>
      <c r="L4967" t="s">
        <v>187</v>
      </c>
    </row>
    <row r="4968" spans="1:12" x14ac:dyDescent="0.35">
      <c r="A4968" t="s">
        <v>161</v>
      </c>
      <c r="B4968" t="s">
        <v>193</v>
      </c>
      <c r="C4968" t="s">
        <v>69</v>
      </c>
      <c r="D4968">
        <v>715</v>
      </c>
      <c r="E4968" t="s">
        <v>75</v>
      </c>
      <c r="F4968" s="26">
        <v>1652.5</v>
      </c>
      <c r="G4968" t="str">
        <f>VLOOKUP(мпф1[[#This Row],[артикул]],[1]!Таблица213[[code]:[упаковка]],4,FALSE)</f>
        <v>ОХЛ</v>
      </c>
      <c r="H4968" t="str">
        <f>VLOOKUP(мпф1[[#This Row],[артикул]],[1]!Таблица213[[code]:[упаковка]],5,FALSE)</f>
        <v>крыло</v>
      </c>
      <c r="I4968" s="7">
        <v>899.88524999999993</v>
      </c>
      <c r="J4968" s="15">
        <f>мпф1[[#This Row],[цена]]*мпф1[[#This Row],[объем]]</f>
        <v>1487060.3756249999</v>
      </c>
      <c r="K4968" s="15"/>
      <c r="L4968" t="s">
        <v>187</v>
      </c>
    </row>
    <row r="4969" spans="1:12" x14ac:dyDescent="0.35">
      <c r="A4969" t="s">
        <v>161</v>
      </c>
      <c r="B4969" t="s">
        <v>193</v>
      </c>
      <c r="C4969" t="s">
        <v>69</v>
      </c>
      <c r="D4969">
        <v>717</v>
      </c>
      <c r="E4969" t="s">
        <v>76</v>
      </c>
      <c r="F4969" s="26">
        <v>1499.3999999999999</v>
      </c>
      <c r="G4969" t="str">
        <f>VLOOKUP(мпф1[[#This Row],[артикул]],[1]!Таблица213[[code]:[упаковка]],4,FALSE)</f>
        <v>ОХЛ</v>
      </c>
      <c r="H4969" t="str">
        <f>VLOOKUP(мпф1[[#This Row],[артикул]],[1]!Таблица213[[code]:[упаковка]],5,FALSE)</f>
        <v>четвертина</v>
      </c>
      <c r="I4969" s="7">
        <v>819.40178571428567</v>
      </c>
      <c r="J4969" s="15">
        <f>мпф1[[#This Row],[цена]]*мпф1[[#This Row],[объем]]</f>
        <v>1228611.0374999999</v>
      </c>
      <c r="K4969" s="15"/>
      <c r="L4969" t="s">
        <v>187</v>
      </c>
    </row>
    <row r="4970" spans="1:12" x14ac:dyDescent="0.35">
      <c r="A4970" t="s">
        <v>161</v>
      </c>
      <c r="B4970" t="s">
        <v>193</v>
      </c>
      <c r="C4970" t="s">
        <v>69</v>
      </c>
      <c r="D4970">
        <v>718</v>
      </c>
      <c r="E4970" t="s">
        <v>36</v>
      </c>
      <c r="F4970" s="26">
        <v>86.56</v>
      </c>
      <c r="G4970" t="str">
        <f>VLOOKUP(мпф1[[#This Row],[артикул]],[1]!Таблица213[[code]:[упаковка]],4,FALSE)</f>
        <v>ОХЛ</v>
      </c>
      <c r="H4970" t="str">
        <f>VLOOKUP(мпф1[[#This Row],[артикул]],[1]!Таблица213[[code]:[упаковка]],5,FALSE)</f>
        <v>филе</v>
      </c>
      <c r="I4970" s="7">
        <v>1157.1774107142855</v>
      </c>
      <c r="J4970" s="15">
        <f>мпф1[[#This Row],[цена]]*мпф1[[#This Row],[объем]]</f>
        <v>100165.27667142855</v>
      </c>
      <c r="K4970" s="15"/>
      <c r="L4970" t="s">
        <v>187</v>
      </c>
    </row>
    <row r="4971" spans="1:12" x14ac:dyDescent="0.35">
      <c r="A4971" t="s">
        <v>161</v>
      </c>
      <c r="B4971" t="s">
        <v>193</v>
      </c>
      <c r="C4971" t="s">
        <v>69</v>
      </c>
      <c r="D4971">
        <v>719</v>
      </c>
      <c r="E4971" t="s">
        <v>77</v>
      </c>
      <c r="F4971" s="26">
        <v>3294</v>
      </c>
      <c r="G4971" t="str">
        <f>VLOOKUP(мпф1[[#This Row],[артикул]],[1]!Таблица213[[code]:[упаковка]],4,FALSE)</f>
        <v>ОХЛ</v>
      </c>
      <c r="H4971" t="str">
        <f>VLOOKUP(мпф1[[#This Row],[артикул]],[1]!Таблица213[[code]:[упаковка]],5,FALSE)</f>
        <v>филе</v>
      </c>
      <c r="I4971" s="7">
        <v>1140.7893750000001</v>
      </c>
      <c r="J4971" s="15">
        <f>мпф1[[#This Row],[цена]]*мпф1[[#This Row],[объем]]</f>
        <v>3757760.2012500004</v>
      </c>
      <c r="K4971" s="15"/>
      <c r="L4971" t="s">
        <v>187</v>
      </c>
    </row>
    <row r="4972" spans="1:12" x14ac:dyDescent="0.35">
      <c r="A4972" t="s">
        <v>161</v>
      </c>
      <c r="B4972" t="s">
        <v>193</v>
      </c>
      <c r="C4972" t="s">
        <v>69</v>
      </c>
      <c r="D4972">
        <v>721</v>
      </c>
      <c r="E4972" t="s">
        <v>183</v>
      </c>
      <c r="F4972" s="26">
        <v>84.7</v>
      </c>
      <c r="G4972" t="str">
        <f>VLOOKUP(мпф1[[#This Row],[артикул]],[1]!Таблица213[[code]:[упаковка]],4,FALSE)</f>
        <v>ОХЛ</v>
      </c>
      <c r="H4972" t="str">
        <f>VLOOKUP(мпф1[[#This Row],[артикул]],[1]!Таблица213[[code]:[упаковка]],5,FALSE)</f>
        <v>половинка</v>
      </c>
      <c r="I4972" s="7">
        <v>819.40178571428567</v>
      </c>
      <c r="J4972" s="15">
        <f>мпф1[[#This Row],[цена]]*мпф1[[#This Row],[объем]]</f>
        <v>69403.331250000003</v>
      </c>
      <c r="K4972" s="15"/>
      <c r="L4972" t="s">
        <v>187</v>
      </c>
    </row>
    <row r="4973" spans="1:12" x14ac:dyDescent="0.35">
      <c r="A4973" t="s">
        <v>161</v>
      </c>
      <c r="B4973" t="s">
        <v>193</v>
      </c>
      <c r="C4973" t="s">
        <v>69</v>
      </c>
      <c r="D4973">
        <v>725</v>
      </c>
      <c r="E4973" t="s">
        <v>78</v>
      </c>
      <c r="F4973" s="26">
        <v>1354.8999999999999</v>
      </c>
      <c r="G4973" t="str">
        <f>VLOOKUP(мпф1[[#This Row],[артикул]],[1]!Таблица213[[code]:[упаковка]],4,FALSE)</f>
        <v>ОХЛ</v>
      </c>
      <c r="H4973" t="str">
        <f>VLOOKUP(мпф1[[#This Row],[артикул]],[1]!Таблица213[[code]:[упаковка]],5,FALSE)</f>
        <v>грудка</v>
      </c>
      <c r="I4973" s="7">
        <v>884.0434821428571</v>
      </c>
      <c r="J4973" s="15">
        <f>мпф1[[#This Row],[цена]]*мпф1[[#This Row],[объем]]</f>
        <v>1197790.513955357</v>
      </c>
      <c r="K4973" s="15"/>
      <c r="L4973" t="s">
        <v>187</v>
      </c>
    </row>
    <row r="4974" spans="1:12" x14ac:dyDescent="0.35">
      <c r="A4974" t="s">
        <v>161</v>
      </c>
      <c r="B4974" t="s">
        <v>193</v>
      </c>
      <c r="C4974" t="s">
        <v>69</v>
      </c>
      <c r="D4974">
        <v>727</v>
      </c>
      <c r="E4974" t="s">
        <v>38</v>
      </c>
      <c r="F4974" s="26">
        <v>27.917999999999999</v>
      </c>
      <c r="G4974" t="str">
        <f>VLOOKUP(мпф1[[#This Row],[артикул]],[1]!Таблица213[[code]:[упаковка]],4,FALSE)</f>
        <v>ОХЛ</v>
      </c>
      <c r="H4974" t="str">
        <f>VLOOKUP(мпф1[[#This Row],[артикул]],[1]!Таблица213[[code]:[упаковка]],5,FALSE)</f>
        <v>грудка</v>
      </c>
      <c r="I4974" s="7">
        <v>899.79420535714269</v>
      </c>
      <c r="J4974" s="15">
        <f>мпф1[[#This Row],[цена]]*мпф1[[#This Row],[объем]]</f>
        <v>25120.45462516071</v>
      </c>
      <c r="K4974" s="15"/>
      <c r="L4974" t="s">
        <v>187</v>
      </c>
    </row>
    <row r="4975" spans="1:12" x14ac:dyDescent="0.35">
      <c r="A4975" t="s">
        <v>161</v>
      </c>
      <c r="B4975" t="s">
        <v>193</v>
      </c>
      <c r="C4975" t="s">
        <v>69</v>
      </c>
      <c r="D4975">
        <v>730</v>
      </c>
      <c r="E4975" t="s">
        <v>45</v>
      </c>
      <c r="F4975" s="26">
        <v>33.200000000000003</v>
      </c>
      <c r="G4975" t="str">
        <f>VLOOKUP(мпф1[[#This Row],[артикул]],[1]!Таблица213[[code]:[упаковка]],4,FALSE)</f>
        <v>ОХЛ</v>
      </c>
      <c r="H4975" t="str">
        <f>VLOOKUP(мпф1[[#This Row],[артикул]],[1]!Таблица213[[code]:[упаковка]],5,FALSE)</f>
        <v>желудки</v>
      </c>
      <c r="I4975" s="7">
        <v>570.84991071428567</v>
      </c>
      <c r="J4975" s="15">
        <f>мпф1[[#This Row],[цена]]*мпф1[[#This Row],[объем]]</f>
        <v>18952.217035714286</v>
      </c>
      <c r="K4975" s="15"/>
      <c r="L4975" t="s">
        <v>187</v>
      </c>
    </row>
    <row r="4976" spans="1:12" x14ac:dyDescent="0.35">
      <c r="A4976" t="s">
        <v>161</v>
      </c>
      <c r="B4976" t="s">
        <v>193</v>
      </c>
      <c r="C4976" t="s">
        <v>69</v>
      </c>
      <c r="D4976">
        <v>731</v>
      </c>
      <c r="E4976" t="s">
        <v>81</v>
      </c>
      <c r="F4976" s="26">
        <v>944.46174094707521</v>
      </c>
      <c r="G4976" t="str">
        <f>VLOOKUP(мпф1[[#This Row],[артикул]],[1]!Таблица213[[code]:[упаковка]],4,FALSE)</f>
        <v>ОХЛ</v>
      </c>
      <c r="H4976" t="str">
        <f>VLOOKUP(мпф1[[#This Row],[артикул]],[1]!Таблица213[[code]:[упаковка]],5,FALSE)</f>
        <v>желудки</v>
      </c>
      <c r="I4976" s="7">
        <v>554.21605446428566</v>
      </c>
      <c r="J4976" s="15">
        <f>мпф1[[#This Row],[цена]]*мпф1[[#This Row],[объем]]</f>
        <v>523435.85966015828</v>
      </c>
      <c r="K4976" s="15"/>
      <c r="L4976" t="s">
        <v>187</v>
      </c>
    </row>
    <row r="4977" spans="1:12" x14ac:dyDescent="0.35">
      <c r="A4977" t="s">
        <v>161</v>
      </c>
      <c r="B4977" t="s">
        <v>193</v>
      </c>
      <c r="C4977" t="s">
        <v>69</v>
      </c>
      <c r="D4977">
        <v>732</v>
      </c>
      <c r="E4977" t="s">
        <v>47</v>
      </c>
      <c r="F4977" s="26">
        <v>31.2</v>
      </c>
      <c r="G4977" t="str">
        <f>VLOOKUP(мпф1[[#This Row],[артикул]],[1]!Таблица213[[code]:[упаковка]],4,FALSE)</f>
        <v>ОХЛ</v>
      </c>
      <c r="H4977" t="str">
        <f>VLOOKUP(мпф1[[#This Row],[артикул]],[1]!Таблица213[[code]:[упаковка]],5,FALSE)</f>
        <v>печень</v>
      </c>
      <c r="I4977" s="7">
        <v>538.07383928571426</v>
      </c>
      <c r="J4977" s="15">
        <f>мпф1[[#This Row],[цена]]*мпф1[[#This Row],[объем]]</f>
        <v>16787.903785714283</v>
      </c>
      <c r="K4977" s="15"/>
      <c r="L4977" t="s">
        <v>187</v>
      </c>
    </row>
    <row r="4978" spans="1:12" x14ac:dyDescent="0.35">
      <c r="A4978" t="s">
        <v>161</v>
      </c>
      <c r="B4978" t="s">
        <v>193</v>
      </c>
      <c r="C4978" t="s">
        <v>69</v>
      </c>
      <c r="D4978">
        <v>733</v>
      </c>
      <c r="E4978" t="s">
        <v>82</v>
      </c>
      <c r="F4978" s="26">
        <v>1398.6</v>
      </c>
      <c r="G4978" t="str">
        <f>VLOOKUP(мпф1[[#This Row],[артикул]],[1]!Таблица213[[code]:[упаковка]],4,FALSE)</f>
        <v>ОХЛ</v>
      </c>
      <c r="H4978" t="str">
        <f>VLOOKUP(мпф1[[#This Row],[артикул]],[1]!Таблица213[[code]:[упаковка]],5,FALSE)</f>
        <v>печень</v>
      </c>
      <c r="I4978" s="7">
        <v>522.04998214285706</v>
      </c>
      <c r="J4978" s="15">
        <f>мпф1[[#This Row],[цена]]*мпф1[[#This Row],[объем]]</f>
        <v>730139.10502499982</v>
      </c>
      <c r="K4978" s="15"/>
      <c r="L4978" t="s">
        <v>187</v>
      </c>
    </row>
    <row r="4979" spans="1:12" x14ac:dyDescent="0.35">
      <c r="A4979" t="s">
        <v>161</v>
      </c>
      <c r="B4979" t="s">
        <v>193</v>
      </c>
      <c r="C4979" t="s">
        <v>69</v>
      </c>
      <c r="D4979">
        <v>734</v>
      </c>
      <c r="E4979" t="s">
        <v>49</v>
      </c>
      <c r="F4979" s="26">
        <v>32.491999999999997</v>
      </c>
      <c r="G4979" t="str">
        <f>VLOOKUP(мпф1[[#This Row],[артикул]],[1]!Таблица213[[code]:[упаковка]],4,FALSE)</f>
        <v>ОХЛ</v>
      </c>
      <c r="H4979" t="str">
        <f>VLOOKUP(мпф1[[#This Row],[артикул]],[1]!Таблица213[[code]:[упаковка]],5,FALSE)</f>
        <v>сердце</v>
      </c>
      <c r="I4979" s="7">
        <v>915.90910714285712</v>
      </c>
      <c r="J4979" s="15">
        <f>мпф1[[#This Row],[цена]]*мпф1[[#This Row],[объем]]</f>
        <v>29759.718709285713</v>
      </c>
      <c r="K4979" s="15"/>
      <c r="L4979" t="s">
        <v>187</v>
      </c>
    </row>
    <row r="4980" spans="1:12" x14ac:dyDescent="0.35">
      <c r="A4980" t="s">
        <v>161</v>
      </c>
      <c r="B4980" t="s">
        <v>193</v>
      </c>
      <c r="C4980" t="s">
        <v>69</v>
      </c>
      <c r="D4980">
        <v>735</v>
      </c>
      <c r="E4980" t="s">
        <v>83</v>
      </c>
      <c r="F4980" s="26">
        <v>446.40000000000003</v>
      </c>
      <c r="G4980" t="str">
        <f>VLOOKUP(мпф1[[#This Row],[артикул]],[1]!Таблица213[[code]:[упаковка]],4,FALSE)</f>
        <v>ОХЛ</v>
      </c>
      <c r="H4980" t="str">
        <f>VLOOKUP(мпф1[[#This Row],[артикул]],[1]!Таблица213[[code]:[упаковка]],5,FALSE)</f>
        <v>сердце</v>
      </c>
      <c r="I4980" s="7">
        <v>899.88524999999993</v>
      </c>
      <c r="J4980" s="15">
        <f>мпф1[[#This Row],[цена]]*мпф1[[#This Row],[объем]]</f>
        <v>401708.77559999999</v>
      </c>
      <c r="K4980" s="15"/>
      <c r="L4980" t="s">
        <v>187</v>
      </c>
    </row>
    <row r="4981" spans="1:12" x14ac:dyDescent="0.35">
      <c r="A4981" t="s">
        <v>161</v>
      </c>
      <c r="B4981" t="s">
        <v>193</v>
      </c>
      <c r="C4981" t="s">
        <v>69</v>
      </c>
      <c r="D4981">
        <v>744</v>
      </c>
      <c r="E4981" t="s">
        <v>92</v>
      </c>
      <c r="F4981" s="26">
        <v>1751.3999999999999</v>
      </c>
      <c r="G4981" t="str">
        <f>VLOOKUP(мпф1[[#This Row],[артикул]],[1]!Таблица213[[code]:[упаковка]],4,FALSE)</f>
        <v>ОХЛ</v>
      </c>
      <c r="H4981" t="str">
        <f>VLOOKUP(мпф1[[#This Row],[артикул]],[1]!Таблица213[[code]:[упаковка]],5,FALSE)</f>
        <v>шея</v>
      </c>
      <c r="I4981" s="7">
        <v>297.71598214285711</v>
      </c>
      <c r="J4981" s="15">
        <f>мпф1[[#This Row],[цена]]*мпф1[[#This Row],[объем]]</f>
        <v>521419.77112499991</v>
      </c>
      <c r="K4981" s="15"/>
      <c r="L4981" t="s">
        <v>187</v>
      </c>
    </row>
    <row r="4982" spans="1:12" x14ac:dyDescent="0.35">
      <c r="A4982" t="s">
        <v>161</v>
      </c>
      <c r="B4982" t="s">
        <v>193</v>
      </c>
      <c r="C4982" t="s">
        <v>69</v>
      </c>
      <c r="D4982">
        <v>781</v>
      </c>
      <c r="E4982" t="s">
        <v>221</v>
      </c>
      <c r="F4982" s="26">
        <v>345.8</v>
      </c>
      <c r="G4982" t="str">
        <f>VLOOKUP(мпф1[[#This Row],[артикул]],[1]!Таблица213[[code]:[упаковка]],4,FALSE)</f>
        <v>ОХЛ</v>
      </c>
      <c r="H4982" t="str">
        <f>VLOOKUP(мпф1[[#This Row],[артикул]],[1]!Таблица213[[code]:[упаковка]],5,FALSE)</f>
        <v>спинка</v>
      </c>
      <c r="I4982" s="7">
        <v>386.02928571428566</v>
      </c>
      <c r="J4982" s="15">
        <f>мпф1[[#This Row],[цена]]*мпф1[[#This Row],[объем]]</f>
        <v>133488.927</v>
      </c>
      <c r="K4982" s="15"/>
      <c r="L4982" t="s">
        <v>187</v>
      </c>
    </row>
    <row r="4983" spans="1:12" x14ac:dyDescent="0.35">
      <c r="A4983" t="s">
        <v>161</v>
      </c>
      <c r="B4983" t="s">
        <v>193</v>
      </c>
      <c r="C4983" t="s">
        <v>69</v>
      </c>
      <c r="D4983">
        <v>952</v>
      </c>
      <c r="E4983" t="s">
        <v>86</v>
      </c>
      <c r="F4983" s="26">
        <v>605.78767123287673</v>
      </c>
      <c r="G4983" t="str">
        <f>VLOOKUP(мпф1[[#This Row],[артикул]],[1]!Таблица213[[code]:[упаковка]],4,FALSE)</f>
        <v>ОХЛ</v>
      </c>
      <c r="H4983" t="str">
        <f>VLOOKUP(мпф1[[#This Row],[артикул]],[1]!Таблица213[[code]:[упаковка]],5,FALSE)</f>
        <v>голень</v>
      </c>
      <c r="I4983" s="7">
        <v>930.02102678571418</v>
      </c>
      <c r="J4983" s="15">
        <f>мпф1[[#This Row],[цена]]*мпф1[[#This Row],[объем]]</f>
        <v>563395.27201412665</v>
      </c>
      <c r="K4983" s="15"/>
      <c r="L4983" t="s">
        <v>187</v>
      </c>
    </row>
    <row r="4984" spans="1:12" x14ac:dyDescent="0.35">
      <c r="A4984" t="s">
        <v>161</v>
      </c>
      <c r="B4984" t="s">
        <v>193</v>
      </c>
      <c r="C4984" t="s">
        <v>69</v>
      </c>
      <c r="D4984">
        <v>953</v>
      </c>
      <c r="E4984" t="s">
        <v>87</v>
      </c>
      <c r="F4984" s="26">
        <v>607.87148594377516</v>
      </c>
      <c r="G4984" t="str">
        <f>VLOOKUP(мпф1[[#This Row],[артикул]],[1]!Таблица213[[code]:[упаковка]],4,FALSE)</f>
        <v>ОХЛ</v>
      </c>
      <c r="H4984" t="str">
        <f>VLOOKUP(мпф1[[#This Row],[артикул]],[1]!Таблица213[[code]:[упаковка]],5,FALSE)</f>
        <v>бедро</v>
      </c>
      <c r="I4984" s="7">
        <v>953.23741071428572</v>
      </c>
      <c r="J4984" s="15">
        <f>мпф1[[#This Row],[цена]]*мпф1[[#This Row],[объем]]</f>
        <v>579445.84130808956</v>
      </c>
      <c r="K4984" s="15"/>
      <c r="L4984" t="s">
        <v>187</v>
      </c>
    </row>
    <row r="4985" spans="1:12" x14ac:dyDescent="0.35">
      <c r="A4985" t="s">
        <v>161</v>
      </c>
      <c r="B4985" t="s">
        <v>193</v>
      </c>
      <c r="C4985" t="s">
        <v>69</v>
      </c>
      <c r="D4985">
        <v>954</v>
      </c>
      <c r="E4985" t="s">
        <v>191</v>
      </c>
      <c r="F4985" s="26">
        <v>60</v>
      </c>
      <c r="G4985" t="str">
        <f>VLOOKUP(мпф1[[#This Row],[артикул]],[1]!Таблица213[[code]:[упаковка]],4,FALSE)</f>
        <v>ОХЛ</v>
      </c>
      <c r="H4985" t="str">
        <f>VLOOKUP(мпф1[[#This Row],[артикул]],[1]!Таблица213[[code]:[упаковка]],5,FALSE)</f>
        <v>филе</v>
      </c>
      <c r="I4985" s="7">
        <v>1133.5058035714285</v>
      </c>
      <c r="J4985" s="15">
        <f>мпф1[[#This Row],[цена]]*мпф1[[#This Row],[объем]]</f>
        <v>68010.34821428571</v>
      </c>
      <c r="K4985" s="15"/>
      <c r="L4985" t="s">
        <v>187</v>
      </c>
    </row>
    <row r="4986" spans="1:12" x14ac:dyDescent="0.35">
      <c r="A4986" t="s">
        <v>161</v>
      </c>
      <c r="B4986" t="s">
        <v>193</v>
      </c>
      <c r="C4986" t="s">
        <v>69</v>
      </c>
      <c r="D4986">
        <v>958</v>
      </c>
      <c r="E4986" t="s">
        <v>58</v>
      </c>
      <c r="F4986" s="26">
        <v>447.65217391304344</v>
      </c>
      <c r="G4986" t="str">
        <f>VLOOKUP(мпф1[[#This Row],[артикул]],[1]!Таблица213[[code]:[упаковка]],4,FALSE)</f>
        <v>ОХЛ</v>
      </c>
      <c r="H4986" t="str">
        <f>VLOOKUP(мпф1[[#This Row],[артикул]],[1]!Таблица213[[code]:[упаковка]],5,FALSE)</f>
        <v>табак</v>
      </c>
      <c r="I4986" s="7">
        <v>799.37196428571428</v>
      </c>
      <c r="J4986" s="15">
        <f>мпф1[[#This Row],[цена]]*мпф1[[#This Row],[объем]]</f>
        <v>357840.59757763974</v>
      </c>
      <c r="K4986" s="15"/>
      <c r="L4986" t="s">
        <v>187</v>
      </c>
    </row>
    <row r="4987" spans="1:12" x14ac:dyDescent="0.35">
      <c r="A4987" t="s">
        <v>161</v>
      </c>
      <c r="B4987" t="s">
        <v>193</v>
      </c>
      <c r="C4987" t="s">
        <v>69</v>
      </c>
      <c r="D4987">
        <v>959</v>
      </c>
      <c r="E4987" t="s">
        <v>85</v>
      </c>
      <c r="F4987" s="26">
        <v>91.666666666666657</v>
      </c>
      <c r="G4987" t="str">
        <f>VLOOKUP(мпф1[[#This Row],[артикул]],[1]!Таблица213[[code]:[упаковка]],4,FALSE)</f>
        <v>ОХЛ</v>
      </c>
      <c r="H4987" t="str">
        <f>VLOOKUP(мпф1[[#This Row],[артикул]],[1]!Таблица213[[code]:[упаковка]],5,FALSE)</f>
        <v>табак</v>
      </c>
      <c r="I4987" s="7">
        <v>722.43924107142857</v>
      </c>
      <c r="J4987" s="15">
        <f>мпф1[[#This Row],[цена]]*мпф1[[#This Row],[объем]]</f>
        <v>66223.597098214275</v>
      </c>
      <c r="K4987" s="15"/>
      <c r="L4987" t="s">
        <v>187</v>
      </c>
    </row>
    <row r="4988" spans="1:12" x14ac:dyDescent="0.35">
      <c r="A4988" t="s">
        <v>161</v>
      </c>
      <c r="B4988" t="s">
        <v>193</v>
      </c>
      <c r="C4988" t="s">
        <v>69</v>
      </c>
      <c r="D4988">
        <v>960</v>
      </c>
      <c r="E4988" t="s">
        <v>189</v>
      </c>
      <c r="F4988" s="26">
        <v>63.333333333333343</v>
      </c>
      <c r="G4988" t="str">
        <f>VLOOKUP(мпф1[[#This Row],[артикул]],[1]!Таблица213[[code]:[упаковка]],4,FALSE)</f>
        <v>ОХЛ</v>
      </c>
      <c r="H4988" t="str">
        <f>VLOOKUP(мпф1[[#This Row],[артикул]],[1]!Таблица213[[code]:[упаковка]],5,FALSE)</f>
        <v>крыло</v>
      </c>
      <c r="I4988" s="7">
        <v>884.0434821428571</v>
      </c>
      <c r="J4988" s="15">
        <f>мпф1[[#This Row],[цена]]*мпф1[[#This Row],[объем]]</f>
        <v>55989.420535714293</v>
      </c>
      <c r="K4988" s="15"/>
      <c r="L4988" t="s">
        <v>187</v>
      </c>
    </row>
    <row r="4989" spans="1:12" x14ac:dyDescent="0.35">
      <c r="A4989" t="s">
        <v>161</v>
      </c>
      <c r="B4989" t="s">
        <v>193</v>
      </c>
      <c r="C4989" t="s">
        <v>69</v>
      </c>
      <c r="D4989">
        <v>961</v>
      </c>
      <c r="E4989" t="s">
        <v>89</v>
      </c>
      <c r="F4989" s="26">
        <v>279.06666666666672</v>
      </c>
      <c r="G4989" t="str">
        <f>VLOOKUP(мпф1[[#This Row],[артикул]],[1]!Таблица213[[code]:[упаковка]],4,FALSE)</f>
        <v>ОХЛ</v>
      </c>
      <c r="H4989" t="str">
        <f>VLOOKUP(мпф1[[#This Row],[артикул]],[1]!Таблица213[[code]:[упаковка]],5,FALSE)</f>
        <v>табак</v>
      </c>
      <c r="I4989" s="7">
        <v>777.06602678571426</v>
      </c>
      <c r="J4989" s="15">
        <f>мпф1[[#This Row],[цена]]*мпф1[[#This Row],[объем]]</f>
        <v>216853.22587500003</v>
      </c>
      <c r="K4989" s="15"/>
      <c r="L4989" t="s">
        <v>187</v>
      </c>
    </row>
    <row r="4990" spans="1:12" x14ac:dyDescent="0.35">
      <c r="A4990" t="s">
        <v>161</v>
      </c>
      <c r="B4990" t="s">
        <v>193</v>
      </c>
      <c r="C4990" t="s">
        <v>69</v>
      </c>
      <c r="D4990">
        <v>1064</v>
      </c>
      <c r="E4990" t="s">
        <v>62</v>
      </c>
      <c r="F4990" s="26">
        <v>93.913043478260846</v>
      </c>
      <c r="G4990" t="str">
        <f>VLOOKUP(мпф1[[#This Row],[артикул]],[1]!Таблица213[[code]:[упаковка]],4,FALSE)</f>
        <v>ОХЛ</v>
      </c>
      <c r="H4990" t="str">
        <f>VLOOKUP(мпф1[[#This Row],[артикул]],[1]!Таблица213[[code]:[упаковка]],5,FALSE)</f>
        <v>бедро</v>
      </c>
      <c r="I4990" s="7">
        <v>884.0434821428571</v>
      </c>
      <c r="J4990" s="15">
        <f>мпф1[[#This Row],[цена]]*мпф1[[#This Row],[объем]]</f>
        <v>83023.21397515526</v>
      </c>
      <c r="K4990" s="15"/>
      <c r="L4990" t="s">
        <v>187</v>
      </c>
    </row>
    <row r="4991" spans="1:12" x14ac:dyDescent="0.35">
      <c r="A4991" t="s">
        <v>161</v>
      </c>
      <c r="B4991" t="s">
        <v>193</v>
      </c>
      <c r="C4991" t="s">
        <v>69</v>
      </c>
      <c r="D4991">
        <v>1065</v>
      </c>
      <c r="E4991" t="s">
        <v>64</v>
      </c>
      <c r="F4991" s="26">
        <v>62.5</v>
      </c>
      <c r="G4991" t="str">
        <f>VLOOKUP(мпф1[[#This Row],[артикул]],[1]!Таблица213[[code]:[упаковка]],4,FALSE)</f>
        <v>ОХЛ</v>
      </c>
      <c r="H4991" t="str">
        <f>VLOOKUP(мпф1[[#This Row],[артикул]],[1]!Таблица213[[code]:[упаковка]],5,FALSE)</f>
        <v>филе</v>
      </c>
      <c r="I4991" s="7">
        <v>1060.6700892857141</v>
      </c>
      <c r="J4991" s="15">
        <f>мпф1[[#This Row],[цена]]*мпф1[[#This Row],[объем]]</f>
        <v>66291.88058035713</v>
      </c>
      <c r="K4991" s="15"/>
      <c r="L4991" t="s">
        <v>187</v>
      </c>
    </row>
    <row r="4992" spans="1:12" x14ac:dyDescent="0.35">
      <c r="A4992" t="s">
        <v>161</v>
      </c>
      <c r="B4992" t="s">
        <v>193</v>
      </c>
      <c r="C4992" t="s">
        <v>69</v>
      </c>
      <c r="D4992">
        <v>1066</v>
      </c>
      <c r="E4992" t="s">
        <v>63</v>
      </c>
      <c r="F4992" s="26">
        <v>350</v>
      </c>
      <c r="G4992" t="str">
        <f>VLOOKUP(мпф1[[#This Row],[артикул]],[1]!Таблица213[[code]:[упаковка]],4,FALSE)</f>
        <v>ОХЛ</v>
      </c>
      <c r="H4992" t="str">
        <f>VLOOKUP(мпф1[[#This Row],[артикул]],[1]!Таблица213[[code]:[упаковка]],5,FALSE)</f>
        <v>бедро</v>
      </c>
      <c r="I4992" s="7">
        <v>884.0434821428571</v>
      </c>
      <c r="J4992" s="15">
        <f>мпф1[[#This Row],[цена]]*мпф1[[#This Row],[объем]]</f>
        <v>309415.21875</v>
      </c>
      <c r="K4992" s="15"/>
      <c r="L4992" t="s">
        <v>187</v>
      </c>
    </row>
    <row r="4993" spans="1:12" x14ac:dyDescent="0.35">
      <c r="A4993" t="s">
        <v>161</v>
      </c>
      <c r="B4993" t="s">
        <v>222</v>
      </c>
      <c r="C4993" t="s">
        <v>222</v>
      </c>
      <c r="D4993">
        <v>1051</v>
      </c>
      <c r="E4993" t="s">
        <v>128</v>
      </c>
      <c r="F4993" s="26">
        <v>9434.2010312140919</v>
      </c>
      <c r="G4993" t="str">
        <f>VLOOKUP(мпф1[[#This Row],[артикул]],[1]!Таблица213[[code]:[упаковка]],4,FALSE)</f>
        <v>ЗАМ</v>
      </c>
      <c r="H4993" t="str">
        <f>VLOOKUP(мпф1[[#This Row],[артикул]],[1]!Таблица213[[code]:[упаковка]],5,FALSE)</f>
        <v>тушка</v>
      </c>
      <c r="I4993" s="7">
        <v>680.62499999999989</v>
      </c>
      <c r="J4993" s="15">
        <f>мпф1[[#This Row],[цена]]*мпф1[[#This Row],[объем]]</f>
        <v>6421153.0768700903</v>
      </c>
      <c r="K4993" s="15"/>
      <c r="L4993" t="s">
        <v>187</v>
      </c>
    </row>
    <row r="4994" spans="1:12" x14ac:dyDescent="0.35">
      <c r="A4994" t="s">
        <v>161</v>
      </c>
      <c r="B4994" t="s">
        <v>222</v>
      </c>
      <c r="C4994" t="s">
        <v>222</v>
      </c>
      <c r="D4994">
        <v>1073</v>
      </c>
      <c r="E4994" t="s">
        <v>227</v>
      </c>
      <c r="F4994" s="26">
        <v>29433.107105568448</v>
      </c>
      <c r="G4994" t="str">
        <f>VLOOKUP(мпф1[[#This Row],[артикул]],[1]!Таблица213[[code]:[упаковка]],4,FALSE)</f>
        <v>ЗАМ</v>
      </c>
      <c r="H4994" t="str">
        <f>VLOOKUP(мпф1[[#This Row],[артикул]],[1]!Таблица213[[code]:[упаковка]],5,FALSE)</f>
        <v>табак</v>
      </c>
      <c r="I4994" s="7">
        <v>609.91071428571422</v>
      </c>
      <c r="J4994" s="15">
        <f>мпф1[[#This Row],[цена]]*мпф1[[#This Row],[объем]]</f>
        <v>17951567.378405184</v>
      </c>
      <c r="K4994" s="15"/>
      <c r="L4994" t="s">
        <v>187</v>
      </c>
    </row>
    <row r="4995" spans="1:12" x14ac:dyDescent="0.35">
      <c r="A4995" t="s">
        <v>161</v>
      </c>
      <c r="B4995" t="s">
        <v>222</v>
      </c>
      <c r="C4995" t="s">
        <v>222</v>
      </c>
      <c r="D4995">
        <v>357</v>
      </c>
      <c r="E4995" t="s">
        <v>105</v>
      </c>
      <c r="F4995" s="26">
        <v>85309.424289361719</v>
      </c>
      <c r="G4995" t="str">
        <f>VLOOKUP(мпф1[[#This Row],[артикул]],[1]!Таблица213[[code]:[упаковка]],4,FALSE)</f>
        <v>ЗАМ</v>
      </c>
      <c r="H4995" t="str">
        <f>VLOOKUP(мпф1[[#This Row],[артикул]],[1]!Таблица213[[code]:[упаковка]],5,FALSE)</f>
        <v>филе</v>
      </c>
      <c r="I4995" s="7">
        <v>998.83928571428567</v>
      </c>
      <c r="J4995" s="15">
        <f>мпф1[[#This Row],[цена]]*мпф1[[#This Row],[объем]]</f>
        <v>85210404.421882987</v>
      </c>
      <c r="K4995" s="15"/>
      <c r="L4995" t="s">
        <v>187</v>
      </c>
    </row>
    <row r="4996" spans="1:12" x14ac:dyDescent="0.35">
      <c r="A4996" t="s">
        <v>161</v>
      </c>
      <c r="B4996" t="s">
        <v>222</v>
      </c>
      <c r="C4996" t="s">
        <v>222</v>
      </c>
      <c r="D4996">
        <v>141</v>
      </c>
      <c r="E4996" t="s">
        <v>108</v>
      </c>
      <c r="F4996" s="26">
        <v>6289.0369029093963</v>
      </c>
      <c r="G4996" t="str">
        <f>VLOOKUP(мпф1[[#This Row],[артикул]],[1]!Таблица213[[code]:[упаковка]],4,FALSE)</f>
        <v>ЗАМ</v>
      </c>
      <c r="H4996" t="str">
        <f>VLOOKUP(мпф1[[#This Row],[артикул]],[1]!Таблица213[[code]:[упаковка]],5,FALSE)</f>
        <v>голень</v>
      </c>
      <c r="I4996" s="7">
        <v>892.76785714285711</v>
      </c>
      <c r="J4996" s="15">
        <f>мпф1[[#This Row],[цена]]*мпф1[[#This Row],[объем]]</f>
        <v>5614649.9993027728</v>
      </c>
      <c r="K4996" s="15"/>
      <c r="L4996" t="s">
        <v>187</v>
      </c>
    </row>
    <row r="4997" spans="1:12" x14ac:dyDescent="0.35">
      <c r="A4997" t="s">
        <v>161</v>
      </c>
      <c r="B4997" t="s">
        <v>222</v>
      </c>
      <c r="C4997" t="s">
        <v>222</v>
      </c>
      <c r="D4997">
        <v>19</v>
      </c>
      <c r="E4997" t="s">
        <v>110</v>
      </c>
      <c r="F4997" s="26">
        <v>58197.779955384642</v>
      </c>
      <c r="G4997" t="str">
        <f>VLOOKUP(мпф1[[#This Row],[артикул]],[1]!Таблица213[[code]:[упаковка]],4,FALSE)</f>
        <v>ЗАМ</v>
      </c>
      <c r="H4997" t="str">
        <f>VLOOKUP(мпф1[[#This Row],[артикул]],[1]!Таблица213[[code]:[упаковка]],5,FALSE)</f>
        <v>четвертина</v>
      </c>
      <c r="I4997" s="7">
        <v>645.26785714285711</v>
      </c>
      <c r="J4997" s="15">
        <f>мпф1[[#This Row],[цена]]*мпф1[[#This Row],[объем]]</f>
        <v>37553156.762282573</v>
      </c>
      <c r="K4997" s="15"/>
      <c r="L4997" t="s">
        <v>187</v>
      </c>
    </row>
    <row r="4998" spans="1:12" x14ac:dyDescent="0.35">
      <c r="A4998" t="s">
        <v>161</v>
      </c>
      <c r="B4998" t="s">
        <v>222</v>
      </c>
      <c r="C4998" t="s">
        <v>222</v>
      </c>
      <c r="D4998">
        <v>1045</v>
      </c>
      <c r="E4998" t="s">
        <v>171</v>
      </c>
      <c r="F4998" s="26"/>
      <c r="G4998" t="str">
        <f>VLOOKUP(мпф1[[#This Row],[артикул]],[1]!Таблица213[[code]:[упаковка]],4,FALSE)</f>
        <v>ЗАМ</v>
      </c>
      <c r="H4998" t="str">
        <f>VLOOKUP(мпф1[[#This Row],[артикул]],[1]!Таблица213[[code]:[упаковка]],5,FALSE)</f>
        <v>желудки</v>
      </c>
      <c r="I4998" s="7">
        <v>415.44642857142856</v>
      </c>
      <c r="J4998" s="15">
        <f>мпф1[[#This Row],[цена]]*мпф1[[#This Row],[объем]]</f>
        <v>0</v>
      </c>
      <c r="K4998" s="15"/>
      <c r="L4998" t="s">
        <v>187</v>
      </c>
    </row>
    <row r="4999" spans="1:12" x14ac:dyDescent="0.35">
      <c r="A4999" t="s">
        <v>161</v>
      </c>
      <c r="B4999" t="s">
        <v>222</v>
      </c>
      <c r="C4999" t="s">
        <v>222</v>
      </c>
      <c r="D4999">
        <v>142</v>
      </c>
      <c r="E4999" t="s">
        <v>119</v>
      </c>
      <c r="F4999" s="26">
        <v>21327.35607234043</v>
      </c>
      <c r="G4999" t="str">
        <f>VLOOKUP(мпф1[[#This Row],[артикул]],[1]!Таблица213[[code]:[упаковка]],4,FALSE)</f>
        <v>ЗАМ</v>
      </c>
      <c r="H4999" t="str">
        <f>VLOOKUP(мпф1[[#This Row],[артикул]],[1]!Таблица213[[code]:[упаковка]],5,FALSE)</f>
        <v>филе</v>
      </c>
      <c r="I4999" s="7">
        <v>1104.9107142857142</v>
      </c>
      <c r="J4999" s="15">
        <f>мпф1[[#This Row],[цена]]*мпф1[[#This Row],[объем]]</f>
        <v>23564824.23171543</v>
      </c>
      <c r="K4999" s="15"/>
      <c r="L4999" t="s">
        <v>187</v>
      </c>
    </row>
    <row r="5000" spans="1:12" x14ac:dyDescent="0.35">
      <c r="A5000" t="s">
        <v>161</v>
      </c>
      <c r="B5000" t="s">
        <v>222</v>
      </c>
      <c r="C5000" t="s">
        <v>222</v>
      </c>
      <c r="D5000">
        <v>114</v>
      </c>
      <c r="E5000" t="s">
        <v>129</v>
      </c>
      <c r="F5000" s="26">
        <v>11830.813654170472</v>
      </c>
      <c r="G5000" t="str">
        <f>VLOOKUP(мпф1[[#This Row],[артикул]],[1]!Таблица213[[code]:[упаковка]],4,FALSE)</f>
        <v>ЗАМ</v>
      </c>
      <c r="H5000" t="str">
        <f>VLOOKUP(мпф1[[#This Row],[артикул]],[1]!Таблица213[[code]:[упаковка]],5,FALSE)</f>
        <v>табак</v>
      </c>
      <c r="I5000" s="7">
        <v>662.94642857142856</v>
      </c>
      <c r="J5000" s="15">
        <f>мпф1[[#This Row],[цена]]*мпф1[[#This Row],[объем]]</f>
        <v>7843195.6591264065</v>
      </c>
      <c r="K5000" s="15"/>
      <c r="L5000" t="s">
        <v>187</v>
      </c>
    </row>
    <row r="5001" spans="1:12" x14ac:dyDescent="0.35">
      <c r="A5001" t="s">
        <v>161</v>
      </c>
      <c r="B5001" t="s">
        <v>222</v>
      </c>
      <c r="C5001" t="s">
        <v>222</v>
      </c>
      <c r="D5001">
        <v>140</v>
      </c>
      <c r="E5001" t="s">
        <v>109</v>
      </c>
      <c r="F5001" s="26">
        <v>51835.823208728194</v>
      </c>
      <c r="G5001" t="str">
        <f>VLOOKUP(мпф1[[#This Row],[артикул]],[1]!Таблица213[[code]:[упаковка]],4,FALSE)</f>
        <v>ЗАМ</v>
      </c>
      <c r="H5001" t="str">
        <f>VLOOKUP(мпф1[[#This Row],[артикул]],[1]!Таблица213[[code]:[упаковка]],5,FALSE)</f>
        <v>бедро</v>
      </c>
      <c r="I5001" s="7">
        <v>764.59821428571411</v>
      </c>
      <c r="J5001" s="15">
        <f>мпф1[[#This Row],[цена]]*мпф1[[#This Row],[объем]]</f>
        <v>39633577.861423552</v>
      </c>
      <c r="K5001" s="15"/>
      <c r="L5001" t="s">
        <v>187</v>
      </c>
    </row>
    <row r="5002" spans="1:12" x14ac:dyDescent="0.35">
      <c r="A5002" t="s">
        <v>161</v>
      </c>
      <c r="B5002" t="s">
        <v>222</v>
      </c>
      <c r="C5002" t="s">
        <v>222</v>
      </c>
      <c r="D5002">
        <v>141</v>
      </c>
      <c r="E5002" t="s">
        <v>108</v>
      </c>
      <c r="F5002" s="26">
        <v>6289.0369029093963</v>
      </c>
      <c r="G5002" t="str">
        <f>VLOOKUP(мпф1[[#This Row],[артикул]],[1]!Таблица213[[code]:[упаковка]],4,FALSE)</f>
        <v>ЗАМ</v>
      </c>
      <c r="H5002" t="str">
        <f>VLOOKUP(мпф1[[#This Row],[артикул]],[1]!Таблица213[[code]:[упаковка]],5,FALSE)</f>
        <v>голень</v>
      </c>
      <c r="I5002" s="7">
        <v>892.76785714285711</v>
      </c>
      <c r="J5002" s="15">
        <f>мпф1[[#This Row],[цена]]*мпф1[[#This Row],[объем]]</f>
        <v>5614649.9993027728</v>
      </c>
      <c r="K5002" s="15"/>
      <c r="L5002" t="s">
        <v>187</v>
      </c>
    </row>
    <row r="5003" spans="1:12" x14ac:dyDescent="0.35">
      <c r="A5003" t="s">
        <v>161</v>
      </c>
      <c r="B5003" t="s">
        <v>222</v>
      </c>
      <c r="C5003" t="s">
        <v>222</v>
      </c>
      <c r="D5003">
        <v>411</v>
      </c>
      <c r="E5003" t="s">
        <v>157</v>
      </c>
      <c r="F5003" s="26">
        <v>12106.137094405512</v>
      </c>
      <c r="G5003" t="str">
        <f>VLOOKUP(мпф1[[#This Row],[артикул]],[1]!Таблица213[[code]:[упаковка]],4,FALSE)</f>
        <v>ЗАМ</v>
      </c>
      <c r="H5003" t="str">
        <f>VLOOKUP(мпф1[[#This Row],[артикул]],[1]!Таблица213[[code]:[упаковка]],5,FALSE)</f>
        <v>печень</v>
      </c>
      <c r="I5003" s="7">
        <v>322.63392857142856</v>
      </c>
      <c r="J5003" s="15">
        <f>мпф1[[#This Row],[цена]]*мпф1[[#This Row],[объем]]</f>
        <v>3905850.5705923499</v>
      </c>
      <c r="K5003" s="15"/>
      <c r="L5003" t="s">
        <v>187</v>
      </c>
    </row>
    <row r="5004" spans="1:12" x14ac:dyDescent="0.35">
      <c r="A5004" t="s">
        <v>161</v>
      </c>
      <c r="B5004" t="s">
        <v>222</v>
      </c>
      <c r="C5004" t="s">
        <v>222</v>
      </c>
      <c r="D5004">
        <v>410</v>
      </c>
      <c r="E5004" t="s">
        <v>158</v>
      </c>
      <c r="F5004" s="26">
        <v>1635.117336221695</v>
      </c>
      <c r="G5004" t="str">
        <f>VLOOKUP(мпф1[[#This Row],[артикул]],[1]!Таблица213[[code]:[упаковка]],4,FALSE)</f>
        <v>ЗАМ</v>
      </c>
      <c r="H5004" t="str">
        <f>VLOOKUP(мпф1[[#This Row],[артикул]],[1]!Таблица213[[code]:[упаковка]],5,FALSE)</f>
        <v>желудки</v>
      </c>
      <c r="I5004" s="7">
        <v>494.99999999999994</v>
      </c>
      <c r="J5004" s="15">
        <f>мпф1[[#This Row],[цена]]*мпф1[[#This Row],[объем]]</f>
        <v>809383.0814297389</v>
      </c>
      <c r="K5004" s="15"/>
      <c r="L5004" t="s">
        <v>187</v>
      </c>
    </row>
    <row r="5005" spans="1:12" x14ac:dyDescent="0.35">
      <c r="A5005" t="s">
        <v>161</v>
      </c>
      <c r="B5005" t="s">
        <v>222</v>
      </c>
      <c r="C5005" t="s">
        <v>222</v>
      </c>
      <c r="D5005">
        <v>412</v>
      </c>
      <c r="E5005" t="s">
        <v>160</v>
      </c>
      <c r="F5005" s="26">
        <v>629.63036033201115</v>
      </c>
      <c r="G5005" t="str">
        <f>VLOOKUP(мпф1[[#This Row],[артикул]],[1]!Таблица213[[code]:[упаковка]],4,FALSE)</f>
        <v>ЗАМ</v>
      </c>
      <c r="H5005" t="str">
        <f>VLOOKUP(мпф1[[#This Row],[артикул]],[1]!Таблица213[[code]:[упаковка]],5,FALSE)</f>
        <v>сердце</v>
      </c>
      <c r="I5005" s="7">
        <v>777.85714285714278</v>
      </c>
      <c r="J5005" s="15">
        <f>мпф1[[#This Row],[цена]]*мпф1[[#This Row],[объем]]</f>
        <v>489762.47314397147</v>
      </c>
      <c r="K5005" s="15"/>
      <c r="L5005" t="s">
        <v>187</v>
      </c>
    </row>
    <row r="5006" spans="1:12" x14ac:dyDescent="0.35">
      <c r="A5006" t="s">
        <v>161</v>
      </c>
      <c r="B5006" t="s">
        <v>222</v>
      </c>
      <c r="C5006" t="s">
        <v>222</v>
      </c>
      <c r="D5006">
        <v>117</v>
      </c>
      <c r="E5006" t="s">
        <v>212</v>
      </c>
      <c r="F5006" s="26">
        <v>113509.73399649844</v>
      </c>
      <c r="G5006" t="str">
        <f>VLOOKUP(мпф1[[#This Row],[артикул]],[1]!Таблица213[[code]:[упаковка]],4,FALSE)</f>
        <v>ЗАМ</v>
      </c>
      <c r="H5006" t="str">
        <f>VLOOKUP(мпф1[[#This Row],[артикул]],[1]!Таблица213[[code]:[упаковка]],5,FALSE)</f>
        <v>ммо</v>
      </c>
      <c r="I5006" s="7">
        <v>397.76785714285705</v>
      </c>
      <c r="J5006" s="15">
        <f>мпф1[[#This Row],[цена]]*мпф1[[#This Row],[объем]]</f>
        <v>45150523.656642899</v>
      </c>
      <c r="K5006" s="15"/>
      <c r="L5006" t="s">
        <v>187</v>
      </c>
    </row>
    <row r="5007" spans="1:12" x14ac:dyDescent="0.35">
      <c r="A5007" t="s">
        <v>161</v>
      </c>
      <c r="B5007" t="s">
        <v>222</v>
      </c>
      <c r="C5007" t="s">
        <v>222</v>
      </c>
      <c r="D5007">
        <v>1636</v>
      </c>
      <c r="E5007" t="s">
        <v>223</v>
      </c>
      <c r="F5007" s="26"/>
      <c r="G5007" t="str">
        <f>VLOOKUP(мпф1[[#This Row],[артикул]],[1]!Таблица213[[code]:[упаковка]],4,FALSE)</f>
        <v>ЗАМ</v>
      </c>
      <c r="H5007" t="str">
        <f>VLOOKUP(мпф1[[#This Row],[артикул]],[1]!Таблица213[[code]:[упаковка]],5,FALSE)</f>
        <v>головы</v>
      </c>
      <c r="I5007" s="7">
        <v>141.42857142857142</v>
      </c>
      <c r="J5007" s="15">
        <f>мпф1[[#This Row],[цена]]*мпф1[[#This Row],[объем]]</f>
        <v>0</v>
      </c>
      <c r="K5007" s="15"/>
      <c r="L5007" t="s">
        <v>187</v>
      </c>
    </row>
    <row r="5008" spans="1:12" x14ac:dyDescent="0.35">
      <c r="A5008" t="s">
        <v>161</v>
      </c>
      <c r="B5008" t="s">
        <v>222</v>
      </c>
      <c r="C5008" t="s">
        <v>222</v>
      </c>
      <c r="D5008">
        <v>1055</v>
      </c>
      <c r="E5008" t="s">
        <v>125</v>
      </c>
      <c r="F5008" s="26">
        <v>14168.421757543285</v>
      </c>
      <c r="G5008" t="str">
        <f>VLOOKUP(мпф1[[#This Row],[артикул]],[1]!Таблица213[[code]:[упаковка]],4,FALSE)</f>
        <v>ЗАМ</v>
      </c>
      <c r="H5008" t="str">
        <f>VLOOKUP(мпф1[[#This Row],[артикул]],[1]!Таблица213[[code]:[упаковка]],5,FALSE)</f>
        <v>табак</v>
      </c>
      <c r="I5008" s="7">
        <v>654.10714285714278</v>
      </c>
      <c r="J5008" s="15">
        <f>мпф1[[#This Row],[цена]]*мпф1[[#This Row],[объем]]</f>
        <v>9267665.8746216148</v>
      </c>
      <c r="K5008" s="15"/>
      <c r="L5008" t="s">
        <v>187</v>
      </c>
    </row>
    <row r="5009" spans="1:12" x14ac:dyDescent="0.35">
      <c r="A5009" t="s">
        <v>161</v>
      </c>
      <c r="B5009" t="s">
        <v>222</v>
      </c>
      <c r="C5009" t="s">
        <v>222</v>
      </c>
      <c r="D5009">
        <v>1056</v>
      </c>
      <c r="E5009" t="s">
        <v>126</v>
      </c>
      <c r="F5009" s="26">
        <v>14273.063948622055</v>
      </c>
      <c r="G5009" t="str">
        <f>VLOOKUP(мпф1[[#This Row],[артикул]],[1]!Таблица213[[code]:[упаковка]],4,FALSE)</f>
        <v>ЗАМ</v>
      </c>
      <c r="H5009" t="str">
        <f>VLOOKUP(мпф1[[#This Row],[артикул]],[1]!Таблица213[[code]:[упаковка]],5,FALSE)</f>
        <v>табак</v>
      </c>
      <c r="I5009" s="7">
        <v>654.10714285714278</v>
      </c>
      <c r="J5009" s="15">
        <f>мпф1[[#This Row],[цена]]*мпф1[[#This Row],[объем]]</f>
        <v>9336113.0792504605</v>
      </c>
      <c r="K5009" s="15"/>
      <c r="L5009" t="s">
        <v>187</v>
      </c>
    </row>
    <row r="5010" spans="1:12" x14ac:dyDescent="0.35">
      <c r="A5010" t="s">
        <v>161</v>
      </c>
      <c r="B5010" t="s">
        <v>222</v>
      </c>
      <c r="C5010" t="s">
        <v>222</v>
      </c>
      <c r="D5010">
        <v>1055</v>
      </c>
      <c r="E5010" t="s">
        <v>125</v>
      </c>
      <c r="F5010" s="26">
        <v>19520.093807046971</v>
      </c>
      <c r="G5010" t="str">
        <f>VLOOKUP(мпф1[[#This Row],[артикул]],[1]!Таблица213[[code]:[упаковка]],4,FALSE)</f>
        <v>ЗАМ</v>
      </c>
      <c r="H5010" t="str">
        <f>VLOOKUP(мпф1[[#This Row],[артикул]],[1]!Таблица213[[code]:[упаковка]],5,FALSE)</f>
        <v>табак</v>
      </c>
      <c r="I5010" s="7">
        <v>654.10714285714278</v>
      </c>
      <c r="J5010" s="15">
        <f>мпф1[[#This Row],[цена]]*мпф1[[#This Row],[объем]]</f>
        <v>12768232.788430901</v>
      </c>
      <c r="K5010" s="15"/>
      <c r="L5010" t="s">
        <v>187</v>
      </c>
    </row>
    <row r="5011" spans="1:12" x14ac:dyDescent="0.35">
      <c r="A5011" t="s">
        <v>161</v>
      </c>
      <c r="B5011" t="s">
        <v>222</v>
      </c>
      <c r="C5011" t="s">
        <v>222</v>
      </c>
      <c r="D5011">
        <v>1056</v>
      </c>
      <c r="E5011" t="s">
        <v>126</v>
      </c>
      <c r="F5011" s="26">
        <v>14168.421757543285</v>
      </c>
      <c r="G5011" t="str">
        <f>VLOOKUP(мпф1[[#This Row],[артикул]],[1]!Таблица213[[code]:[упаковка]],4,FALSE)</f>
        <v>ЗАМ</v>
      </c>
      <c r="H5011" t="str">
        <f>VLOOKUP(мпф1[[#This Row],[артикул]],[1]!Таблица213[[code]:[упаковка]],5,FALSE)</f>
        <v>табак</v>
      </c>
      <c r="I5011" s="7">
        <v>654.10714285714278</v>
      </c>
      <c r="J5011" s="15">
        <f>мпф1[[#This Row],[цена]]*мпф1[[#This Row],[объем]]</f>
        <v>9267665.8746216148</v>
      </c>
      <c r="K5011" s="15"/>
      <c r="L5011" t="s">
        <v>187</v>
      </c>
    </row>
    <row r="5012" spans="1:12" x14ac:dyDescent="0.35">
      <c r="A5012" t="s">
        <v>161</v>
      </c>
      <c r="B5012" t="s">
        <v>222</v>
      </c>
      <c r="C5012" t="s">
        <v>222</v>
      </c>
      <c r="D5012">
        <v>15</v>
      </c>
      <c r="E5012" t="s">
        <v>121</v>
      </c>
      <c r="F5012" s="26">
        <v>14273.063948622055</v>
      </c>
      <c r="G5012" t="str">
        <f>VLOOKUP(мпф1[[#This Row],[артикул]],[1]!Таблица213[[code]:[упаковка]],4,FALSE)</f>
        <v>ЗАМ</v>
      </c>
      <c r="H5012" t="str">
        <f>VLOOKUP(мпф1[[#This Row],[артикул]],[1]!Таблица213[[code]:[упаковка]],5,FALSE)</f>
        <v>табак</v>
      </c>
      <c r="I5012" s="7">
        <v>707.14285714285711</v>
      </c>
      <c r="J5012" s="15">
        <f>мпф1[[#This Row],[цена]]*мпф1[[#This Row],[объем]]</f>
        <v>10093095.220811309</v>
      </c>
      <c r="K5012" s="15"/>
      <c r="L5012" t="s">
        <v>187</v>
      </c>
    </row>
    <row r="5013" spans="1:12" x14ac:dyDescent="0.35">
      <c r="A5013" t="s">
        <v>161</v>
      </c>
      <c r="B5013" t="s">
        <v>222</v>
      </c>
      <c r="C5013" t="s">
        <v>222</v>
      </c>
      <c r="D5013">
        <v>126</v>
      </c>
      <c r="E5013" t="s">
        <v>131</v>
      </c>
      <c r="F5013" s="26">
        <v>48921.474354609927</v>
      </c>
      <c r="G5013" t="str">
        <f>VLOOKUP(мпф1[[#This Row],[артикул]],[1]!Таблица213[[code]:[упаковка]],4,FALSE)</f>
        <v>ЗАМ</v>
      </c>
      <c r="H5013" t="str">
        <f>VLOOKUP(мпф1[[#This Row],[артикул]],[1]!Таблица213[[code]:[упаковка]],5,FALSE)</f>
        <v>шкура</v>
      </c>
      <c r="I5013" s="7">
        <v>397.76785714285705</v>
      </c>
      <c r="J5013" s="15">
        <f>мпф1[[#This Row],[цена]]*мпф1[[#This Row],[объем]]</f>
        <v>19459390.022302426</v>
      </c>
      <c r="K5013" s="15"/>
      <c r="L5013" t="s">
        <v>187</v>
      </c>
    </row>
    <row r="5014" spans="1:12" x14ac:dyDescent="0.35">
      <c r="A5014" t="s">
        <v>161</v>
      </c>
      <c r="B5014" t="s">
        <v>132</v>
      </c>
      <c r="C5014" t="s">
        <v>132</v>
      </c>
      <c r="D5014">
        <v>1637</v>
      </c>
      <c r="E5014" t="s">
        <v>216</v>
      </c>
      <c r="F5014" s="26">
        <v>11280</v>
      </c>
      <c r="G5014" t="str">
        <f>VLOOKUP(мпф1[[#This Row],[артикул]],[1]!Таблица213[[code]:[упаковка]],4,FALSE)</f>
        <v>ОХЛ</v>
      </c>
      <c r="H5014" t="str">
        <f>VLOOKUP(мпф1[[#This Row],[артикул]],[1]!Таблица213[[code]:[упаковка]],5,FALSE)</f>
        <v>голень</v>
      </c>
      <c r="I5014" s="7">
        <v>707.14285714285711</v>
      </c>
      <c r="J5014" s="15">
        <f>мпф1[[#This Row],[цена]]*мпф1[[#This Row],[объем]]</f>
        <v>7976571.4285714282</v>
      </c>
      <c r="K5014" s="15"/>
      <c r="L5014" t="s">
        <v>187</v>
      </c>
    </row>
    <row r="5015" spans="1:12" x14ac:dyDescent="0.35">
      <c r="A5015" t="s">
        <v>161</v>
      </c>
      <c r="B5015" t="s">
        <v>132</v>
      </c>
      <c r="C5015" t="s">
        <v>132</v>
      </c>
      <c r="D5015">
        <v>1638</v>
      </c>
      <c r="E5015" t="s">
        <v>217</v>
      </c>
      <c r="F5015" s="26">
        <v>11650</v>
      </c>
      <c r="G5015" t="str">
        <f>VLOOKUP(мпф1[[#This Row],[артикул]],[1]!Таблица213[[code]:[упаковка]],4,FALSE)</f>
        <v>ОХЛ</v>
      </c>
      <c r="H5015" t="str">
        <f>VLOOKUP(мпф1[[#This Row],[артикул]],[1]!Таблица213[[code]:[упаковка]],5,FALSE)</f>
        <v>филе</v>
      </c>
      <c r="I5015" s="7">
        <v>910.44642857142856</v>
      </c>
      <c r="J5015" s="15">
        <f>мпф1[[#This Row],[цена]]*мпф1[[#This Row],[объем]]</f>
        <v>10606700.892857142</v>
      </c>
      <c r="K5015" s="15"/>
      <c r="L5015" t="s">
        <v>187</v>
      </c>
    </row>
    <row r="5016" spans="1:12" x14ac:dyDescent="0.35">
      <c r="A5016" t="s">
        <v>161</v>
      </c>
      <c r="B5016" t="s">
        <v>132</v>
      </c>
      <c r="C5016" t="s">
        <v>132</v>
      </c>
      <c r="D5016">
        <v>1639</v>
      </c>
      <c r="E5016" t="s">
        <v>218</v>
      </c>
      <c r="F5016" s="26">
        <v>9332.08</v>
      </c>
      <c r="G5016" t="str">
        <f>VLOOKUP(мпф1[[#This Row],[артикул]],[1]!Таблица213[[code]:[упаковка]],4,FALSE)</f>
        <v>ОХЛ</v>
      </c>
      <c r="H5016" t="str">
        <f>VLOOKUP(мпф1[[#This Row],[артикул]],[1]!Таблица213[[code]:[упаковка]],5,FALSE)</f>
        <v>крыло</v>
      </c>
      <c r="I5016" s="7">
        <v>769.01785714285711</v>
      </c>
      <c r="J5016" s="15">
        <f>мпф1[[#This Row],[цена]]*мпф1[[#This Row],[объем]]</f>
        <v>7176536.1642857138</v>
      </c>
      <c r="K5016" s="15"/>
      <c r="L5016" t="s">
        <v>187</v>
      </c>
    </row>
    <row r="5017" spans="1:12" x14ac:dyDescent="0.35">
      <c r="A5017" t="s">
        <v>161</v>
      </c>
      <c r="B5017" t="s">
        <v>192</v>
      </c>
      <c r="C5017" t="s">
        <v>95</v>
      </c>
      <c r="D5017">
        <v>701</v>
      </c>
      <c r="E5017" t="s">
        <v>26</v>
      </c>
      <c r="F5017" s="26">
        <v>12501</v>
      </c>
      <c r="G5017" t="str">
        <f>VLOOKUP(мпф1[[#This Row],[артикул]],[1]!Таблица213[[code]:[упаковка]],4,FALSE)</f>
        <v>ОХЛ</v>
      </c>
      <c r="H5017" t="str">
        <f>VLOOKUP(мпф1[[#This Row],[артикул]],[1]!Таблица213[[code]:[упаковка]],5,FALSE)</f>
        <v>тушка</v>
      </c>
      <c r="I5017" s="7">
        <v>827.59580357142841</v>
      </c>
      <c r="J5017" s="15">
        <f>мпф1[[#This Row],[цена]]*мпф1[[#This Row],[объем]]</f>
        <v>10345775.140446426</v>
      </c>
      <c r="K5017" s="15"/>
      <c r="L5017" t="s">
        <v>187</v>
      </c>
    </row>
    <row r="5018" spans="1:12" x14ac:dyDescent="0.35">
      <c r="A5018" t="s">
        <v>161</v>
      </c>
      <c r="B5018" t="s">
        <v>192</v>
      </c>
      <c r="C5018" t="s">
        <v>95</v>
      </c>
      <c r="D5018">
        <v>710</v>
      </c>
      <c r="E5018" t="s">
        <v>28</v>
      </c>
      <c r="F5018" s="26">
        <v>4997.2950000000001</v>
      </c>
      <c r="G5018" t="str">
        <f>VLOOKUP(мпф1[[#This Row],[артикул]],[1]!Таблица213[[code]:[упаковка]],4,FALSE)</f>
        <v>ОХЛ</v>
      </c>
      <c r="H5018" t="str">
        <f>VLOOKUP(мпф1[[#This Row],[артикул]],[1]!Таблица213[[code]:[упаковка]],5,FALSE)</f>
        <v>бедро</v>
      </c>
      <c r="I5018" s="7">
        <v>884.0434821428571</v>
      </c>
      <c r="J5018" s="15">
        <f>мпф1[[#This Row],[цена]]*мпф1[[#This Row],[объем]]</f>
        <v>4417826.0730950888</v>
      </c>
      <c r="K5018" s="15"/>
      <c r="L5018" t="s">
        <v>187</v>
      </c>
    </row>
    <row r="5019" spans="1:12" x14ac:dyDescent="0.35">
      <c r="A5019" t="s">
        <v>161</v>
      </c>
      <c r="B5019" t="s">
        <v>192</v>
      </c>
      <c r="C5019" t="s">
        <v>95</v>
      </c>
      <c r="D5019">
        <v>712</v>
      </c>
      <c r="E5019" t="s">
        <v>30</v>
      </c>
      <c r="F5019" s="26">
        <v>18003.374</v>
      </c>
      <c r="G5019" t="str">
        <f>VLOOKUP(мпф1[[#This Row],[артикул]],[1]!Таблица213[[code]:[упаковка]],4,FALSE)</f>
        <v>ОХЛ</v>
      </c>
      <c r="H5019" t="str">
        <f>VLOOKUP(мпф1[[#This Row],[артикул]],[1]!Таблица213[[code]:[упаковка]],5,FALSE)</f>
        <v>голень</v>
      </c>
      <c r="I5019" s="7">
        <v>915.90910714285712</v>
      </c>
      <c r="J5019" s="15">
        <f>мпф1[[#This Row],[цена]]*мпф1[[#This Row],[объем]]</f>
        <v>16489454.205898928</v>
      </c>
      <c r="K5019" s="15"/>
      <c r="L5019" t="s">
        <v>187</v>
      </c>
    </row>
    <row r="5020" spans="1:12" x14ac:dyDescent="0.35">
      <c r="A5020" t="s">
        <v>161</v>
      </c>
      <c r="B5020" t="s">
        <v>192</v>
      </c>
      <c r="C5020" t="s">
        <v>95</v>
      </c>
      <c r="D5020">
        <v>714</v>
      </c>
      <c r="E5020" t="s">
        <v>32</v>
      </c>
      <c r="F5020" s="26">
        <v>7796.84</v>
      </c>
      <c r="G5020" t="str">
        <f>VLOOKUP(мпф1[[#This Row],[артикул]],[1]!Таблица213[[code]:[упаковка]],4,FALSE)</f>
        <v>ОХЛ</v>
      </c>
      <c r="H5020" t="str">
        <f>VLOOKUP(мпф1[[#This Row],[артикул]],[1]!Таблица213[[code]:[упаковка]],5,FALSE)</f>
        <v>крыло</v>
      </c>
      <c r="I5020" s="7">
        <v>915.90910714285712</v>
      </c>
      <c r="J5020" s="15">
        <f>мпф1[[#This Row],[цена]]*мпф1[[#This Row],[объем]]</f>
        <v>7141196.7629357139</v>
      </c>
      <c r="K5020" s="15"/>
      <c r="L5020" t="s">
        <v>187</v>
      </c>
    </row>
    <row r="5021" spans="1:12" x14ac:dyDescent="0.35">
      <c r="A5021" t="s">
        <v>161</v>
      </c>
      <c r="B5021" t="s">
        <v>192</v>
      </c>
      <c r="C5021" t="s">
        <v>95</v>
      </c>
      <c r="D5021">
        <v>716</v>
      </c>
      <c r="E5021" t="s">
        <v>34</v>
      </c>
      <c r="F5021" s="26">
        <v>3497.3999999999996</v>
      </c>
      <c r="G5021" t="str">
        <f>VLOOKUP(мпф1[[#This Row],[артикул]],[1]!Таблица213[[code]:[упаковка]],4,FALSE)</f>
        <v>ОХЛ</v>
      </c>
      <c r="H5021" t="str">
        <f>VLOOKUP(мпф1[[#This Row],[артикул]],[1]!Таблица213[[code]:[упаковка]],5,FALSE)</f>
        <v>четвертина</v>
      </c>
      <c r="I5021" s="7">
        <v>835.5847500000001</v>
      </c>
      <c r="J5021" s="15">
        <f>мпф1[[#This Row],[цена]]*мпф1[[#This Row],[объем]]</f>
        <v>2922374.1046500001</v>
      </c>
      <c r="K5021" s="15"/>
      <c r="L5021" t="s">
        <v>187</v>
      </c>
    </row>
    <row r="5022" spans="1:12" x14ac:dyDescent="0.35">
      <c r="A5022" t="s">
        <v>161</v>
      </c>
      <c r="B5022" t="s">
        <v>192</v>
      </c>
      <c r="C5022" t="s">
        <v>95</v>
      </c>
      <c r="D5022">
        <v>718</v>
      </c>
      <c r="E5022" t="s">
        <v>36</v>
      </c>
      <c r="F5022" s="26">
        <v>40001.54</v>
      </c>
      <c r="G5022" t="str">
        <f>VLOOKUP(мпф1[[#This Row],[артикул]],[1]!Таблица213[[code]:[упаковка]],4,FALSE)</f>
        <v>ОХЛ</v>
      </c>
      <c r="H5022" t="str">
        <f>VLOOKUP(мпф1[[#This Row],[артикул]],[1]!Таблица213[[code]:[упаковка]],5,FALSE)</f>
        <v>филе</v>
      </c>
      <c r="I5022" s="7">
        <v>1157.1774107142855</v>
      </c>
      <c r="J5022" s="15">
        <f>мпф1[[#This Row],[цена]]*мпф1[[#This Row],[объем]]</f>
        <v>46288878.481783919</v>
      </c>
      <c r="K5022" s="15"/>
      <c r="L5022" t="s">
        <v>187</v>
      </c>
    </row>
    <row r="5023" spans="1:12" x14ac:dyDescent="0.35">
      <c r="A5023" t="s">
        <v>161</v>
      </c>
      <c r="B5023" t="s">
        <v>190</v>
      </c>
      <c r="C5023" t="s">
        <v>95</v>
      </c>
      <c r="D5023">
        <v>701</v>
      </c>
      <c r="E5023" t="s">
        <v>26</v>
      </c>
      <c r="F5023" s="26">
        <v>1404</v>
      </c>
      <c r="G5023" t="str">
        <f>VLOOKUP(мпф1[[#This Row],[артикул]],[1]!Таблица213[[code]:[упаковка]],4,FALSE)</f>
        <v>ОХЛ</v>
      </c>
      <c r="H5023" t="str">
        <f>VLOOKUP(мпф1[[#This Row],[артикул]],[1]!Таблица213[[code]:[упаковка]],5,FALSE)</f>
        <v>тушка</v>
      </c>
      <c r="I5023" s="7">
        <v>827.59580357142841</v>
      </c>
      <c r="J5023" s="15">
        <f>мпф1[[#This Row],[цена]]*мпф1[[#This Row],[объем]]</f>
        <v>1161944.5082142856</v>
      </c>
      <c r="K5023" s="15"/>
      <c r="L5023" t="s">
        <v>187</v>
      </c>
    </row>
    <row r="5024" spans="1:12" x14ac:dyDescent="0.35">
      <c r="A5024" t="s">
        <v>161</v>
      </c>
      <c r="B5024" t="s">
        <v>190</v>
      </c>
      <c r="C5024" t="s">
        <v>95</v>
      </c>
      <c r="D5024">
        <v>710</v>
      </c>
      <c r="E5024" t="s">
        <v>28</v>
      </c>
      <c r="F5024" s="26">
        <v>2099.52</v>
      </c>
      <c r="G5024" t="str">
        <f>VLOOKUP(мпф1[[#This Row],[артикул]],[1]!Таблица213[[code]:[упаковка]],4,FALSE)</f>
        <v>ОХЛ</v>
      </c>
      <c r="H5024" t="str">
        <f>VLOOKUP(мпф1[[#This Row],[артикул]],[1]!Таблица213[[code]:[упаковка]],5,FALSE)</f>
        <v>бедро</v>
      </c>
      <c r="I5024" s="7">
        <v>884.0434821428571</v>
      </c>
      <c r="J5024" s="15">
        <f>мпф1[[#This Row],[цена]]*мпф1[[#This Row],[объем]]</f>
        <v>1856066.9716285714</v>
      </c>
      <c r="K5024" s="15"/>
      <c r="L5024" t="s">
        <v>187</v>
      </c>
    </row>
    <row r="5025" spans="1:12" x14ac:dyDescent="0.35">
      <c r="A5025" t="s">
        <v>161</v>
      </c>
      <c r="B5025" t="s">
        <v>190</v>
      </c>
      <c r="C5025" t="s">
        <v>95</v>
      </c>
      <c r="D5025">
        <v>712</v>
      </c>
      <c r="E5025" t="s">
        <v>30</v>
      </c>
      <c r="F5025" s="26">
        <v>2102.73</v>
      </c>
      <c r="G5025" t="str">
        <f>VLOOKUP(мпф1[[#This Row],[артикул]],[1]!Таблица213[[code]:[упаковка]],4,FALSE)</f>
        <v>ОХЛ</v>
      </c>
      <c r="H5025" t="str">
        <f>VLOOKUP(мпф1[[#This Row],[артикул]],[1]!Таблица213[[code]:[упаковка]],5,FALSE)</f>
        <v>голень</v>
      </c>
      <c r="I5025" s="7">
        <v>915.90910714285712</v>
      </c>
      <c r="J5025" s="15">
        <f>мпф1[[#This Row],[цена]]*мпф1[[#This Row],[объем]]</f>
        <v>1925909.5568625</v>
      </c>
      <c r="K5025" s="15"/>
      <c r="L5025" t="s">
        <v>187</v>
      </c>
    </row>
    <row r="5026" spans="1:12" x14ac:dyDescent="0.35">
      <c r="A5026" t="s">
        <v>161</v>
      </c>
      <c r="B5026" t="s">
        <v>190</v>
      </c>
      <c r="C5026" t="s">
        <v>95</v>
      </c>
      <c r="D5026">
        <v>714</v>
      </c>
      <c r="E5026" t="s">
        <v>32</v>
      </c>
      <c r="F5026" s="26">
        <v>1200.3030000000001</v>
      </c>
      <c r="G5026" t="str">
        <f>VLOOKUP(мпф1[[#This Row],[артикул]],[1]!Таблица213[[code]:[упаковка]],4,FALSE)</f>
        <v>ОХЛ</v>
      </c>
      <c r="H5026" t="str">
        <f>VLOOKUP(мпф1[[#This Row],[артикул]],[1]!Таблица213[[code]:[упаковка]],5,FALSE)</f>
        <v>крыло</v>
      </c>
      <c r="I5026" s="7">
        <v>915.90910714285712</v>
      </c>
      <c r="J5026" s="15">
        <f>мпф1[[#This Row],[цена]]*мпф1[[#This Row],[объем]]</f>
        <v>1099368.4490308929</v>
      </c>
      <c r="K5026" s="15"/>
      <c r="L5026" t="s">
        <v>187</v>
      </c>
    </row>
    <row r="5027" spans="1:12" x14ac:dyDescent="0.35">
      <c r="A5027" t="s">
        <v>161</v>
      </c>
      <c r="B5027" t="s">
        <v>190</v>
      </c>
      <c r="C5027" t="s">
        <v>95</v>
      </c>
      <c r="D5027">
        <v>716</v>
      </c>
      <c r="E5027" t="s">
        <v>34</v>
      </c>
      <c r="F5027" s="26">
        <v>200.1</v>
      </c>
      <c r="G5027" t="str">
        <f>VLOOKUP(мпф1[[#This Row],[артикул]],[1]!Таблица213[[code]:[упаковка]],4,FALSE)</f>
        <v>ОХЛ</v>
      </c>
      <c r="H5027" t="str">
        <f>VLOOKUP(мпф1[[#This Row],[артикул]],[1]!Таблица213[[code]:[упаковка]],5,FALSE)</f>
        <v>четвертина</v>
      </c>
      <c r="I5027" s="7">
        <v>835.5847500000001</v>
      </c>
      <c r="J5027" s="15">
        <f>мпф1[[#This Row],[цена]]*мпф1[[#This Row],[объем]]</f>
        <v>167200.50847500001</v>
      </c>
      <c r="K5027" s="15"/>
      <c r="L5027" t="s">
        <v>187</v>
      </c>
    </row>
    <row r="5028" spans="1:12" x14ac:dyDescent="0.35">
      <c r="A5028" t="s">
        <v>161</v>
      </c>
      <c r="B5028" t="s">
        <v>190</v>
      </c>
      <c r="C5028" t="s">
        <v>95</v>
      </c>
      <c r="D5028">
        <v>718</v>
      </c>
      <c r="E5028" t="s">
        <v>36</v>
      </c>
      <c r="F5028" s="26">
        <v>5096.22</v>
      </c>
      <c r="G5028" t="str">
        <f>VLOOKUP(мпф1[[#This Row],[артикул]],[1]!Таблица213[[code]:[упаковка]],4,FALSE)</f>
        <v>ОХЛ</v>
      </c>
      <c r="H5028" t="str">
        <f>VLOOKUP(мпф1[[#This Row],[артикул]],[1]!Таблица213[[code]:[упаковка]],5,FALSE)</f>
        <v>филе</v>
      </c>
      <c r="I5028" s="7">
        <v>1157.1774107142855</v>
      </c>
      <c r="J5028" s="15">
        <f>мпф1[[#This Row],[цена]]*мпф1[[#This Row],[объем]]</f>
        <v>5897230.6640303563</v>
      </c>
      <c r="K5028" s="15"/>
      <c r="L5028" t="s">
        <v>187</v>
      </c>
    </row>
    <row r="5029" spans="1:12" x14ac:dyDescent="0.35">
      <c r="A5029" t="s">
        <v>161</v>
      </c>
      <c r="B5029" t="s">
        <v>190</v>
      </c>
      <c r="C5029" t="s">
        <v>95</v>
      </c>
      <c r="D5029">
        <v>730</v>
      </c>
      <c r="E5029" t="s">
        <v>45</v>
      </c>
      <c r="F5029" s="26">
        <v>199.20000000000002</v>
      </c>
      <c r="G5029" t="str">
        <f>VLOOKUP(мпф1[[#This Row],[артикул]],[1]!Таблица213[[code]:[упаковка]],4,FALSE)</f>
        <v>ОХЛ</v>
      </c>
      <c r="H5029" t="str">
        <f>VLOOKUP(мпф1[[#This Row],[артикул]],[1]!Таблица213[[code]:[упаковка]],5,FALSE)</f>
        <v>желудки</v>
      </c>
      <c r="I5029" s="7">
        <v>570.84991071428567</v>
      </c>
      <c r="J5029" s="15">
        <f>мпф1[[#This Row],[цена]]*мпф1[[#This Row],[объем]]</f>
        <v>113713.30221428571</v>
      </c>
      <c r="K5029" s="15"/>
      <c r="L5029" t="s">
        <v>187</v>
      </c>
    </row>
    <row r="5030" spans="1:12" x14ac:dyDescent="0.35">
      <c r="A5030" t="s">
        <v>161</v>
      </c>
      <c r="B5030" t="s">
        <v>190</v>
      </c>
      <c r="C5030" t="s">
        <v>95</v>
      </c>
      <c r="D5030">
        <v>732</v>
      </c>
      <c r="E5030" t="s">
        <v>47</v>
      </c>
      <c r="F5030" s="26">
        <v>351</v>
      </c>
      <c r="G5030" t="str">
        <f>VLOOKUP(мпф1[[#This Row],[артикул]],[1]!Таблица213[[code]:[упаковка]],4,FALSE)</f>
        <v>ОХЛ</v>
      </c>
      <c r="H5030" t="str">
        <f>VLOOKUP(мпф1[[#This Row],[артикул]],[1]!Таблица213[[code]:[упаковка]],5,FALSE)</f>
        <v>печень</v>
      </c>
      <c r="I5030" s="7">
        <v>538.07383928571426</v>
      </c>
      <c r="J5030" s="15">
        <f>мпф1[[#This Row],[цена]]*мпф1[[#This Row],[объем]]</f>
        <v>188863.9175892857</v>
      </c>
      <c r="K5030" s="15"/>
      <c r="L5030" t="s">
        <v>187</v>
      </c>
    </row>
    <row r="5031" spans="1:12" x14ac:dyDescent="0.35">
      <c r="A5031" t="s">
        <v>161</v>
      </c>
      <c r="B5031" t="s">
        <v>190</v>
      </c>
      <c r="C5031" t="s">
        <v>95</v>
      </c>
      <c r="D5031">
        <v>734</v>
      </c>
      <c r="E5031" t="s">
        <v>49</v>
      </c>
      <c r="F5031" s="26">
        <v>203.07499999999999</v>
      </c>
      <c r="G5031" t="str">
        <f>VLOOKUP(мпф1[[#This Row],[артикул]],[1]!Таблица213[[code]:[упаковка]],4,FALSE)</f>
        <v>ОХЛ</v>
      </c>
      <c r="H5031" t="str">
        <f>VLOOKUP(мпф1[[#This Row],[артикул]],[1]!Таблица213[[code]:[упаковка]],5,FALSE)</f>
        <v>сердце</v>
      </c>
      <c r="I5031" s="7">
        <v>915.90910714285712</v>
      </c>
      <c r="J5031" s="15">
        <f>мпф1[[#This Row],[цена]]*мпф1[[#This Row],[объем]]</f>
        <v>185998.24193303569</v>
      </c>
      <c r="K5031" s="15"/>
      <c r="L5031" t="s">
        <v>187</v>
      </c>
    </row>
    <row r="5032" spans="1:12" x14ac:dyDescent="0.35">
      <c r="A5032" t="s">
        <v>161</v>
      </c>
      <c r="B5032" t="s">
        <v>190</v>
      </c>
      <c r="C5032" t="s">
        <v>95</v>
      </c>
      <c r="D5032">
        <v>958</v>
      </c>
      <c r="E5032" t="s">
        <v>58</v>
      </c>
      <c r="F5032" s="26">
        <v>600.77625570776252</v>
      </c>
      <c r="G5032" t="str">
        <f>VLOOKUP(мпф1[[#This Row],[артикул]],[1]!Таблица213[[code]:[упаковка]],4,FALSE)</f>
        <v>ОХЛ</v>
      </c>
      <c r="H5032" t="str">
        <f>VLOOKUP(мпф1[[#This Row],[артикул]],[1]!Таблица213[[code]:[упаковка]],5,FALSE)</f>
        <v>табак</v>
      </c>
      <c r="I5032" s="7">
        <v>799.37196428571428</v>
      </c>
      <c r="J5032" s="15">
        <f>мпф1[[#This Row],[цена]]*мпф1[[#This Row],[объем]]</f>
        <v>480243.6956213307</v>
      </c>
      <c r="K5032" s="15"/>
      <c r="L5032" t="s">
        <v>187</v>
      </c>
    </row>
    <row r="5033" spans="1:12" x14ac:dyDescent="0.35">
      <c r="A5033" t="s">
        <v>161</v>
      </c>
      <c r="B5033" t="s">
        <v>190</v>
      </c>
      <c r="C5033" t="s">
        <v>95</v>
      </c>
      <c r="D5033">
        <v>961</v>
      </c>
      <c r="E5033" t="s">
        <v>89</v>
      </c>
      <c r="F5033" s="26">
        <v>243.58974358974356</v>
      </c>
      <c r="G5033" t="str">
        <f>VLOOKUP(мпф1[[#This Row],[артикул]],[1]!Таблица213[[code]:[упаковка]],4,FALSE)</f>
        <v>ОХЛ</v>
      </c>
      <c r="H5033" t="str">
        <f>VLOOKUP(мпф1[[#This Row],[артикул]],[1]!Таблица213[[code]:[упаковка]],5,FALSE)</f>
        <v>табак</v>
      </c>
      <c r="I5033" s="7">
        <v>777.06602678571426</v>
      </c>
      <c r="J5033" s="15">
        <f>мпф1[[#This Row],[цена]]*мпф1[[#This Row],[объем]]</f>
        <v>189285.31421703295</v>
      </c>
      <c r="K5033" s="15"/>
      <c r="L5033" t="s">
        <v>187</v>
      </c>
    </row>
    <row r="5034" spans="1:12" x14ac:dyDescent="0.35">
      <c r="A5034" t="s">
        <v>161</v>
      </c>
      <c r="B5034" t="s">
        <v>162</v>
      </c>
      <c r="C5034" t="s">
        <v>95</v>
      </c>
      <c r="D5034">
        <v>701</v>
      </c>
      <c r="E5034" t="s">
        <v>26</v>
      </c>
      <c r="F5034" s="26">
        <v>10503</v>
      </c>
      <c r="G5034" t="str">
        <f>VLOOKUP(мпф1[[#This Row],[артикул]],[1]!Таблица213[[code]:[упаковка]],4,FALSE)</f>
        <v>ОХЛ</v>
      </c>
      <c r="H5034" t="str">
        <f>VLOOKUP(мпф1[[#This Row],[артикул]],[1]!Таблица213[[code]:[упаковка]],5,FALSE)</f>
        <v>тушка</v>
      </c>
      <c r="I5034" s="7">
        <v>827.59580357142841</v>
      </c>
      <c r="J5034" s="15">
        <f>мпф1[[#This Row],[цена]]*мпф1[[#This Row],[объем]]</f>
        <v>8692238.7249107119</v>
      </c>
      <c r="K5034" s="15"/>
      <c r="L5034" t="s">
        <v>187</v>
      </c>
    </row>
    <row r="5035" spans="1:12" x14ac:dyDescent="0.35">
      <c r="A5035" t="s">
        <v>161</v>
      </c>
      <c r="B5035" t="s">
        <v>162</v>
      </c>
      <c r="C5035" t="s">
        <v>95</v>
      </c>
      <c r="D5035">
        <v>710</v>
      </c>
      <c r="E5035" t="s">
        <v>28</v>
      </c>
      <c r="F5035" s="26">
        <v>16894.575000000001</v>
      </c>
      <c r="G5035" t="str">
        <f>VLOOKUP(мпф1[[#This Row],[артикул]],[1]!Таблица213[[code]:[упаковка]],4,FALSE)</f>
        <v>ОХЛ</v>
      </c>
      <c r="H5035" t="str">
        <f>VLOOKUP(мпф1[[#This Row],[артикул]],[1]!Таблица213[[code]:[упаковка]],5,FALSE)</f>
        <v>бедро</v>
      </c>
      <c r="I5035" s="7">
        <v>884.0434821428571</v>
      </c>
      <c r="J5035" s="15">
        <f>мпф1[[#This Row],[цена]]*мпф1[[#This Row],[объем]]</f>
        <v>14935538.912323661</v>
      </c>
      <c r="K5035" s="15"/>
      <c r="L5035" t="s">
        <v>187</v>
      </c>
    </row>
    <row r="5036" spans="1:12" x14ac:dyDescent="0.35">
      <c r="A5036" t="s">
        <v>161</v>
      </c>
      <c r="B5036" t="s">
        <v>162</v>
      </c>
      <c r="C5036" t="s">
        <v>95</v>
      </c>
      <c r="D5036">
        <v>712</v>
      </c>
      <c r="E5036" t="s">
        <v>30</v>
      </c>
      <c r="F5036" s="26">
        <v>16901.944</v>
      </c>
      <c r="G5036" t="str">
        <f>VLOOKUP(мпф1[[#This Row],[артикул]],[1]!Таблица213[[code]:[упаковка]],4,FALSE)</f>
        <v>ОХЛ</v>
      </c>
      <c r="H5036" t="str">
        <f>VLOOKUP(мпф1[[#This Row],[артикул]],[1]!Таблица213[[code]:[упаковка]],5,FALSE)</f>
        <v>голень</v>
      </c>
      <c r="I5036" s="7">
        <v>915.90910714285712</v>
      </c>
      <c r="J5036" s="15">
        <f>мпф1[[#This Row],[цена]]*мпф1[[#This Row],[объем]]</f>
        <v>15480644.438018572</v>
      </c>
      <c r="K5036" s="15"/>
      <c r="L5036" t="s">
        <v>187</v>
      </c>
    </row>
    <row r="5037" spans="1:12" x14ac:dyDescent="0.35">
      <c r="A5037" t="s">
        <v>161</v>
      </c>
      <c r="B5037" t="s">
        <v>162</v>
      </c>
      <c r="C5037" t="s">
        <v>95</v>
      </c>
      <c r="D5037">
        <v>714</v>
      </c>
      <c r="E5037" t="s">
        <v>32</v>
      </c>
      <c r="F5037" s="26">
        <v>8402.121000000001</v>
      </c>
      <c r="G5037" t="str">
        <f>VLOOKUP(мпф1[[#This Row],[артикул]],[1]!Таблица213[[code]:[упаковка]],4,FALSE)</f>
        <v>ОХЛ</v>
      </c>
      <c r="H5037" t="str">
        <f>VLOOKUP(мпф1[[#This Row],[артикул]],[1]!Таблица213[[code]:[упаковка]],5,FALSE)</f>
        <v>крыло</v>
      </c>
      <c r="I5037" s="7">
        <v>915.90910714285712</v>
      </c>
      <c r="J5037" s="15">
        <f>мпф1[[#This Row],[цена]]*мпф1[[#This Row],[объем]]</f>
        <v>7695579.1432162505</v>
      </c>
      <c r="K5037" s="15"/>
      <c r="L5037" t="s">
        <v>187</v>
      </c>
    </row>
    <row r="5038" spans="1:12" x14ac:dyDescent="0.35">
      <c r="A5038" t="s">
        <v>161</v>
      </c>
      <c r="B5038" t="s">
        <v>162</v>
      </c>
      <c r="C5038" t="s">
        <v>95</v>
      </c>
      <c r="D5038">
        <v>716</v>
      </c>
      <c r="E5038" t="s">
        <v>34</v>
      </c>
      <c r="F5038" s="26">
        <v>600.29999999999995</v>
      </c>
      <c r="G5038" t="str">
        <f>VLOOKUP(мпф1[[#This Row],[артикул]],[1]!Таблица213[[code]:[упаковка]],4,FALSE)</f>
        <v>ОХЛ</v>
      </c>
      <c r="H5038" t="str">
        <f>VLOOKUP(мпф1[[#This Row],[артикул]],[1]!Таблица213[[code]:[упаковка]],5,FALSE)</f>
        <v>четвертина</v>
      </c>
      <c r="I5038" s="7">
        <v>835.5847500000001</v>
      </c>
      <c r="J5038" s="15">
        <f>мпф1[[#This Row],[цена]]*мпф1[[#This Row],[объем]]</f>
        <v>501601.525425</v>
      </c>
      <c r="K5038" s="15"/>
      <c r="L5038" t="s">
        <v>187</v>
      </c>
    </row>
    <row r="5039" spans="1:12" x14ac:dyDescent="0.35">
      <c r="A5039" t="s">
        <v>161</v>
      </c>
      <c r="B5039" t="s">
        <v>162</v>
      </c>
      <c r="C5039" t="s">
        <v>95</v>
      </c>
      <c r="D5039">
        <v>718</v>
      </c>
      <c r="E5039" t="s">
        <v>36</v>
      </c>
      <c r="F5039" s="26">
        <v>21001.62</v>
      </c>
      <c r="G5039" t="str">
        <f>VLOOKUP(мпф1[[#This Row],[артикул]],[1]!Таблица213[[code]:[упаковка]],4,FALSE)</f>
        <v>ОХЛ</v>
      </c>
      <c r="H5039" t="str">
        <f>VLOOKUP(мпф1[[#This Row],[артикул]],[1]!Таблица213[[code]:[упаковка]],5,FALSE)</f>
        <v>филе</v>
      </c>
      <c r="I5039" s="7">
        <v>1157.1774107142855</v>
      </c>
      <c r="J5039" s="15">
        <f>мпф1[[#This Row],[цена]]*мпф1[[#This Row],[объем]]</f>
        <v>24302600.252405353</v>
      </c>
      <c r="K5039" s="15"/>
      <c r="L5039" t="s">
        <v>187</v>
      </c>
    </row>
    <row r="5040" spans="1:12" x14ac:dyDescent="0.35">
      <c r="A5040" t="s">
        <v>161</v>
      </c>
      <c r="B5040" t="s">
        <v>162</v>
      </c>
      <c r="C5040" t="s">
        <v>95</v>
      </c>
      <c r="D5040">
        <v>727</v>
      </c>
      <c r="E5040" t="s">
        <v>38</v>
      </c>
      <c r="F5040" s="26">
        <v>502.52399999999994</v>
      </c>
      <c r="G5040" t="str">
        <f>VLOOKUP(мпф1[[#This Row],[артикул]],[1]!Таблица213[[code]:[упаковка]],4,FALSE)</f>
        <v>ОХЛ</v>
      </c>
      <c r="H5040" t="str">
        <f>VLOOKUP(мпф1[[#This Row],[артикул]],[1]!Таблица213[[code]:[упаковка]],5,FALSE)</f>
        <v>грудка</v>
      </c>
      <c r="I5040" s="7">
        <v>899.79420535714269</v>
      </c>
      <c r="J5040" s="15">
        <f>мпф1[[#This Row],[цена]]*мпф1[[#This Row],[объем]]</f>
        <v>452168.18325289275</v>
      </c>
      <c r="K5040" s="15"/>
      <c r="L5040" t="s">
        <v>187</v>
      </c>
    </row>
    <row r="5041" spans="1:12" x14ac:dyDescent="0.35">
      <c r="A5041" t="s">
        <v>161</v>
      </c>
      <c r="B5041" t="s">
        <v>162</v>
      </c>
      <c r="C5041" t="s">
        <v>95</v>
      </c>
      <c r="D5041">
        <v>730</v>
      </c>
      <c r="E5041" t="s">
        <v>45</v>
      </c>
      <c r="F5041" s="26">
        <v>141.10000000000002</v>
      </c>
      <c r="G5041" t="str">
        <f>VLOOKUP(мпф1[[#This Row],[артикул]],[1]!Таблица213[[code]:[упаковка]],4,FALSE)</f>
        <v>ОХЛ</v>
      </c>
      <c r="H5041" t="str">
        <f>VLOOKUP(мпф1[[#This Row],[артикул]],[1]!Таблица213[[code]:[упаковка]],5,FALSE)</f>
        <v>желудки</v>
      </c>
      <c r="I5041" s="7">
        <v>570.84991071428567</v>
      </c>
      <c r="J5041" s="15">
        <f>мпф1[[#This Row],[цена]]*мпф1[[#This Row],[объем]]</f>
        <v>80546.92240178572</v>
      </c>
      <c r="K5041" s="15"/>
      <c r="L5041" t="s">
        <v>187</v>
      </c>
    </row>
    <row r="5042" spans="1:12" x14ac:dyDescent="0.35">
      <c r="A5042" t="s">
        <v>161</v>
      </c>
      <c r="B5042" t="s">
        <v>162</v>
      </c>
      <c r="C5042" t="s">
        <v>95</v>
      </c>
      <c r="D5042">
        <v>732</v>
      </c>
      <c r="E5042" t="s">
        <v>47</v>
      </c>
      <c r="F5042" s="26">
        <v>249.6</v>
      </c>
      <c r="G5042" t="str">
        <f>VLOOKUP(мпф1[[#This Row],[артикул]],[1]!Таблица213[[code]:[упаковка]],4,FALSE)</f>
        <v>ОХЛ</v>
      </c>
      <c r="H5042" t="str">
        <f>VLOOKUP(мпф1[[#This Row],[артикул]],[1]!Таблица213[[code]:[упаковка]],5,FALSE)</f>
        <v>печень</v>
      </c>
      <c r="I5042" s="7">
        <v>538.07383928571426</v>
      </c>
      <c r="J5042" s="15">
        <f>мпф1[[#This Row],[цена]]*мпф1[[#This Row],[объем]]</f>
        <v>134303.23028571426</v>
      </c>
      <c r="K5042" s="15"/>
      <c r="L5042" t="s">
        <v>187</v>
      </c>
    </row>
    <row r="5043" spans="1:12" x14ac:dyDescent="0.35">
      <c r="A5043" t="s">
        <v>161</v>
      </c>
      <c r="B5043" t="s">
        <v>162</v>
      </c>
      <c r="C5043" t="s">
        <v>95</v>
      </c>
      <c r="D5043">
        <v>734</v>
      </c>
      <c r="E5043" t="s">
        <v>49</v>
      </c>
      <c r="F5043" s="26">
        <v>349.28899999999999</v>
      </c>
      <c r="G5043" t="str">
        <f>VLOOKUP(мпф1[[#This Row],[артикул]],[1]!Таблица213[[code]:[упаковка]],4,FALSE)</f>
        <v>ОХЛ</v>
      </c>
      <c r="H5043" t="str">
        <f>VLOOKUP(мпф1[[#This Row],[артикул]],[1]!Таблица213[[code]:[упаковка]],5,FALSE)</f>
        <v>сердце</v>
      </c>
      <c r="I5043" s="7">
        <v>915.90910714285712</v>
      </c>
      <c r="J5043" s="15">
        <f>мпф1[[#This Row],[цена]]*мпф1[[#This Row],[объем]]</f>
        <v>319916.97612482141</v>
      </c>
      <c r="K5043" s="15"/>
      <c r="L5043" t="s">
        <v>187</v>
      </c>
    </row>
    <row r="5044" spans="1:12" x14ac:dyDescent="0.35">
      <c r="A5044" t="s">
        <v>161</v>
      </c>
      <c r="B5044" t="s">
        <v>162</v>
      </c>
      <c r="C5044" t="s">
        <v>95</v>
      </c>
      <c r="D5044">
        <v>958</v>
      </c>
      <c r="E5044" t="s">
        <v>58</v>
      </c>
      <c r="F5044" s="26">
        <v>997.8995433789953</v>
      </c>
      <c r="G5044" t="str">
        <f>VLOOKUP(мпф1[[#This Row],[артикул]],[1]!Таблица213[[code]:[упаковка]],4,FALSE)</f>
        <v>ОХЛ</v>
      </c>
      <c r="H5044" t="str">
        <f>VLOOKUP(мпф1[[#This Row],[артикул]],[1]!Таблица213[[code]:[упаковка]],5,FALSE)</f>
        <v>табак</v>
      </c>
      <c r="I5044" s="7">
        <v>799.37196428571428</v>
      </c>
      <c r="J5044" s="15">
        <f>мпф1[[#This Row],[цена]]*мпф1[[#This Row],[объем]]</f>
        <v>797692.9181506848</v>
      </c>
      <c r="K5044" s="15"/>
      <c r="L5044" t="s">
        <v>187</v>
      </c>
    </row>
    <row r="5045" spans="1:12" x14ac:dyDescent="0.35">
      <c r="A5045" t="s">
        <v>161</v>
      </c>
      <c r="B5045" t="s">
        <v>202</v>
      </c>
      <c r="C5045" t="s">
        <v>95</v>
      </c>
      <c r="D5045">
        <v>701</v>
      </c>
      <c r="E5045" t="s">
        <v>26</v>
      </c>
      <c r="F5045" s="26">
        <v>999</v>
      </c>
      <c r="G5045" t="str">
        <f>VLOOKUP(мпф1[[#This Row],[артикул]],[1]!Таблица213[[code]:[упаковка]],4,FALSE)</f>
        <v>ОХЛ</v>
      </c>
      <c r="H5045" t="str">
        <f>VLOOKUP(мпф1[[#This Row],[артикул]],[1]!Таблица213[[code]:[упаковка]],5,FALSE)</f>
        <v>тушка</v>
      </c>
      <c r="I5045" s="7">
        <v>827.59580357142841</v>
      </c>
      <c r="J5045" s="15">
        <f>мпф1[[#This Row],[цена]]*мпф1[[#This Row],[объем]]</f>
        <v>826768.20776785701</v>
      </c>
      <c r="K5045" s="15"/>
      <c r="L5045" t="s">
        <v>187</v>
      </c>
    </row>
    <row r="5046" spans="1:12" x14ac:dyDescent="0.35">
      <c r="A5046" t="s">
        <v>161</v>
      </c>
      <c r="B5046" t="s">
        <v>202</v>
      </c>
      <c r="C5046" t="s">
        <v>95</v>
      </c>
      <c r="D5046">
        <v>702</v>
      </c>
      <c r="E5046" t="s">
        <v>72</v>
      </c>
      <c r="F5046" s="26">
        <v>395.5</v>
      </c>
      <c r="G5046" t="str">
        <f>VLOOKUP(мпф1[[#This Row],[артикул]],[1]!Таблица213[[code]:[упаковка]],4,FALSE)</f>
        <v>ОХЛ</v>
      </c>
      <c r="H5046" t="str">
        <f>VLOOKUP(мпф1[[#This Row],[артикул]],[1]!Таблица213[[code]:[упаковка]],5,FALSE)</f>
        <v>тушка</v>
      </c>
      <c r="I5046" s="7">
        <v>811.20776785714281</v>
      </c>
      <c r="J5046" s="15">
        <f>мпф1[[#This Row],[цена]]*мпф1[[#This Row],[объем]]</f>
        <v>320832.67218749999</v>
      </c>
      <c r="K5046" s="15"/>
      <c r="L5046" t="s">
        <v>187</v>
      </c>
    </row>
    <row r="5047" spans="1:12" x14ac:dyDescent="0.35">
      <c r="A5047" t="s">
        <v>161</v>
      </c>
      <c r="B5047" t="s">
        <v>202</v>
      </c>
      <c r="C5047" t="s">
        <v>95</v>
      </c>
      <c r="D5047">
        <v>710</v>
      </c>
      <c r="E5047" t="s">
        <v>28</v>
      </c>
      <c r="F5047" s="26">
        <v>1498.095</v>
      </c>
      <c r="G5047" t="str">
        <f>VLOOKUP(мпф1[[#This Row],[артикул]],[1]!Таблица213[[code]:[упаковка]],4,FALSE)</f>
        <v>ОХЛ</v>
      </c>
      <c r="H5047" t="str">
        <f>VLOOKUP(мпф1[[#This Row],[артикул]],[1]!Таблица213[[code]:[упаковка]],5,FALSE)</f>
        <v>бедро</v>
      </c>
      <c r="I5047" s="7">
        <v>884.0434821428571</v>
      </c>
      <c r="J5047" s="15">
        <f>мпф1[[#This Row],[цена]]*мпф1[[#This Row],[объем]]</f>
        <v>1324381.1203808035</v>
      </c>
      <c r="K5047" s="15"/>
      <c r="L5047" t="s">
        <v>187</v>
      </c>
    </row>
    <row r="5048" spans="1:12" x14ac:dyDescent="0.35">
      <c r="A5048" t="s">
        <v>161</v>
      </c>
      <c r="B5048" t="s">
        <v>202</v>
      </c>
      <c r="C5048" t="s">
        <v>95</v>
      </c>
      <c r="D5048">
        <v>711</v>
      </c>
      <c r="E5048" t="s">
        <v>73</v>
      </c>
      <c r="F5048" s="26">
        <v>497.04</v>
      </c>
      <c r="G5048" t="str">
        <f>VLOOKUP(мпф1[[#This Row],[артикул]],[1]!Таблица213[[code]:[упаковка]],4,FALSE)</f>
        <v>ОХЛ</v>
      </c>
      <c r="H5048" t="str">
        <f>VLOOKUP(мпф1[[#This Row],[артикул]],[1]!Таблица213[[code]:[упаковка]],5,FALSE)</f>
        <v>бедро</v>
      </c>
      <c r="I5048" s="7">
        <v>867.65544642857139</v>
      </c>
      <c r="J5048" s="15">
        <f>мпф1[[#This Row],[цена]]*мпф1[[#This Row],[объем]]</f>
        <v>431259.46309285716</v>
      </c>
      <c r="K5048" s="15"/>
      <c r="L5048" t="s">
        <v>187</v>
      </c>
    </row>
    <row r="5049" spans="1:12" x14ac:dyDescent="0.35">
      <c r="A5049" t="s">
        <v>161</v>
      </c>
      <c r="B5049" t="s">
        <v>202</v>
      </c>
      <c r="C5049" t="s">
        <v>95</v>
      </c>
      <c r="D5049">
        <v>712</v>
      </c>
      <c r="E5049" t="s">
        <v>30</v>
      </c>
      <c r="F5049" s="26">
        <v>1251.625</v>
      </c>
      <c r="G5049" t="str">
        <f>VLOOKUP(мпф1[[#This Row],[артикул]],[1]!Таблица213[[code]:[упаковка]],4,FALSE)</f>
        <v>ОХЛ</v>
      </c>
      <c r="H5049" t="str">
        <f>VLOOKUP(мпф1[[#This Row],[артикул]],[1]!Таблица213[[code]:[упаковка]],5,FALSE)</f>
        <v>голень</v>
      </c>
      <c r="I5049" s="7">
        <v>915.90910714285712</v>
      </c>
      <c r="J5049" s="15">
        <f>мпф1[[#This Row],[цена]]*мпф1[[#This Row],[объем]]</f>
        <v>1146374.7362276786</v>
      </c>
      <c r="K5049" s="15"/>
      <c r="L5049" t="s">
        <v>187</v>
      </c>
    </row>
    <row r="5050" spans="1:12" x14ac:dyDescent="0.35">
      <c r="A5050" t="s">
        <v>161</v>
      </c>
      <c r="B5050" t="s">
        <v>202</v>
      </c>
      <c r="C5050" t="s">
        <v>95</v>
      </c>
      <c r="D5050">
        <v>713</v>
      </c>
      <c r="E5050" t="s">
        <v>74</v>
      </c>
      <c r="F5050" s="26">
        <v>350.46000000000004</v>
      </c>
      <c r="G5050" t="str">
        <f>VLOOKUP(мпф1[[#This Row],[артикул]],[1]!Таблица213[[code]:[упаковка]],4,FALSE)</f>
        <v>ОХЛ</v>
      </c>
      <c r="H5050" t="str">
        <f>VLOOKUP(мпф1[[#This Row],[артикул]],[1]!Таблица213[[code]:[упаковка]],5,FALSE)</f>
        <v>голень</v>
      </c>
      <c r="I5050" s="7">
        <v>899.88524999999993</v>
      </c>
      <c r="J5050" s="15">
        <f>мпф1[[#This Row],[цена]]*мпф1[[#This Row],[объем]]</f>
        <v>315373.78471500002</v>
      </c>
      <c r="K5050" s="15"/>
      <c r="L5050" t="s">
        <v>187</v>
      </c>
    </row>
    <row r="5051" spans="1:12" x14ac:dyDescent="0.35">
      <c r="A5051" t="s">
        <v>161</v>
      </c>
      <c r="B5051" t="s">
        <v>202</v>
      </c>
      <c r="C5051" t="s">
        <v>95</v>
      </c>
      <c r="D5051">
        <v>714</v>
      </c>
      <c r="E5051" t="s">
        <v>32</v>
      </c>
      <c r="F5051" s="26">
        <v>1251.598</v>
      </c>
      <c r="G5051" t="str">
        <f>VLOOKUP(мпф1[[#This Row],[артикул]],[1]!Таблица213[[code]:[упаковка]],4,FALSE)</f>
        <v>ОХЛ</v>
      </c>
      <c r="H5051" t="str">
        <f>VLOOKUP(мпф1[[#This Row],[артикул]],[1]!Таблица213[[code]:[упаковка]],5,FALSE)</f>
        <v>крыло</v>
      </c>
      <c r="I5051" s="7">
        <v>915.90910714285712</v>
      </c>
      <c r="J5051" s="15">
        <f>мпф1[[#This Row],[цена]]*мпф1[[#This Row],[объем]]</f>
        <v>1146350.0066817857</v>
      </c>
      <c r="K5051" s="15"/>
      <c r="L5051" t="s">
        <v>187</v>
      </c>
    </row>
    <row r="5052" spans="1:12" x14ac:dyDescent="0.35">
      <c r="A5052" t="s">
        <v>161</v>
      </c>
      <c r="B5052" t="s">
        <v>202</v>
      </c>
      <c r="C5052" t="s">
        <v>95</v>
      </c>
      <c r="D5052">
        <v>715</v>
      </c>
      <c r="E5052" t="s">
        <v>75</v>
      </c>
      <c r="F5052" s="26">
        <v>343.72</v>
      </c>
      <c r="G5052" t="str">
        <f>VLOOKUP(мпф1[[#This Row],[артикул]],[1]!Таблица213[[code]:[упаковка]],4,FALSE)</f>
        <v>ОХЛ</v>
      </c>
      <c r="H5052" t="str">
        <f>VLOOKUP(мпф1[[#This Row],[артикул]],[1]!Таблица213[[code]:[упаковка]],5,FALSE)</f>
        <v>крыло</v>
      </c>
      <c r="I5052" s="7">
        <v>899.88524999999993</v>
      </c>
      <c r="J5052" s="15">
        <f>мпф1[[#This Row],[цена]]*мпф1[[#This Row],[объем]]</f>
        <v>309308.55813000002</v>
      </c>
      <c r="K5052" s="15"/>
      <c r="L5052" t="s">
        <v>187</v>
      </c>
    </row>
    <row r="5053" spans="1:12" x14ac:dyDescent="0.35">
      <c r="A5053" t="s">
        <v>161</v>
      </c>
      <c r="B5053" t="s">
        <v>202</v>
      </c>
      <c r="C5053" t="s">
        <v>95</v>
      </c>
      <c r="D5053">
        <v>718</v>
      </c>
      <c r="E5053" t="s">
        <v>36</v>
      </c>
      <c r="F5053" s="26">
        <v>1503.98</v>
      </c>
      <c r="G5053" t="str">
        <f>VLOOKUP(мпф1[[#This Row],[артикул]],[1]!Таблица213[[code]:[упаковка]],4,FALSE)</f>
        <v>ОХЛ</v>
      </c>
      <c r="H5053" t="str">
        <f>VLOOKUP(мпф1[[#This Row],[артикул]],[1]!Таблица213[[code]:[упаковка]],5,FALSE)</f>
        <v>филе</v>
      </c>
      <c r="I5053" s="7">
        <v>1157.1774107142855</v>
      </c>
      <c r="J5053" s="15">
        <f>мпф1[[#This Row],[цена]]*мпф1[[#This Row],[объем]]</f>
        <v>1740371.6821660711</v>
      </c>
      <c r="K5053" s="15"/>
      <c r="L5053" t="s">
        <v>187</v>
      </c>
    </row>
    <row r="5054" spans="1:12" x14ac:dyDescent="0.35">
      <c r="A5054" t="s">
        <v>161</v>
      </c>
      <c r="B5054" t="s">
        <v>202</v>
      </c>
      <c r="C5054" t="s">
        <v>95</v>
      </c>
      <c r="D5054">
        <v>719</v>
      </c>
      <c r="E5054" t="s">
        <v>77</v>
      </c>
      <c r="F5054" s="26">
        <v>756</v>
      </c>
      <c r="G5054" t="str">
        <f>VLOOKUP(мпф1[[#This Row],[артикул]],[1]!Таблица213[[code]:[упаковка]],4,FALSE)</f>
        <v>ОХЛ</v>
      </c>
      <c r="H5054" t="str">
        <f>VLOOKUP(мпф1[[#This Row],[артикул]],[1]!Таблица213[[code]:[упаковка]],5,FALSE)</f>
        <v>филе</v>
      </c>
      <c r="I5054" s="7">
        <v>1140.7893750000001</v>
      </c>
      <c r="J5054" s="15">
        <f>мпф1[[#This Row],[цена]]*мпф1[[#This Row],[объем]]</f>
        <v>862436.76750000007</v>
      </c>
      <c r="K5054" s="15"/>
      <c r="L5054" t="s">
        <v>187</v>
      </c>
    </row>
    <row r="5055" spans="1:12" x14ac:dyDescent="0.35">
      <c r="A5055" t="s">
        <v>161</v>
      </c>
      <c r="B5055" t="s">
        <v>202</v>
      </c>
      <c r="C5055" t="s">
        <v>95</v>
      </c>
      <c r="D5055">
        <v>721</v>
      </c>
      <c r="E5055" t="s">
        <v>183</v>
      </c>
      <c r="F5055" s="26">
        <v>72.599999999999994</v>
      </c>
      <c r="G5055" t="str">
        <f>VLOOKUP(мпф1[[#This Row],[артикул]],[1]!Таблица213[[code]:[упаковка]],4,FALSE)</f>
        <v>ОХЛ</v>
      </c>
      <c r="H5055" t="str">
        <f>VLOOKUP(мпф1[[#This Row],[артикул]],[1]!Таблица213[[code]:[упаковка]],5,FALSE)</f>
        <v>половинка</v>
      </c>
      <c r="I5055" s="7">
        <v>819.40178571428567</v>
      </c>
      <c r="J5055" s="15">
        <f>мпф1[[#This Row],[цена]]*мпф1[[#This Row],[объем]]</f>
        <v>59488.569642857132</v>
      </c>
      <c r="K5055" s="15"/>
      <c r="L5055" t="s">
        <v>187</v>
      </c>
    </row>
    <row r="5056" spans="1:12" x14ac:dyDescent="0.35">
      <c r="A5056" t="s">
        <v>161</v>
      </c>
      <c r="B5056" t="s">
        <v>202</v>
      </c>
      <c r="C5056" t="s">
        <v>95</v>
      </c>
      <c r="D5056">
        <v>725</v>
      </c>
      <c r="E5056" t="s">
        <v>78</v>
      </c>
      <c r="F5056" s="26">
        <v>81.293999999999997</v>
      </c>
      <c r="G5056" t="str">
        <f>VLOOKUP(мпф1[[#This Row],[артикул]],[1]!Таблица213[[code]:[упаковка]],4,FALSE)</f>
        <v>ОХЛ</v>
      </c>
      <c r="H5056" t="str">
        <f>VLOOKUP(мпф1[[#This Row],[артикул]],[1]!Таблица213[[code]:[упаковка]],5,FALSE)</f>
        <v>грудка</v>
      </c>
      <c r="I5056" s="7">
        <v>884.0434821428571</v>
      </c>
      <c r="J5056" s="15">
        <f>мпф1[[#This Row],[цена]]*мпф1[[#This Row],[объем]]</f>
        <v>71867.430837321415</v>
      </c>
      <c r="K5056" s="15"/>
      <c r="L5056" t="s">
        <v>187</v>
      </c>
    </row>
    <row r="5057" spans="1:12" x14ac:dyDescent="0.35">
      <c r="A5057" t="s">
        <v>161</v>
      </c>
      <c r="B5057" t="s">
        <v>202</v>
      </c>
      <c r="C5057" t="s">
        <v>95</v>
      </c>
      <c r="D5057">
        <v>727</v>
      </c>
      <c r="E5057" t="s">
        <v>38</v>
      </c>
      <c r="F5057" s="26">
        <v>74.447999999999993</v>
      </c>
      <c r="G5057" t="str">
        <f>VLOOKUP(мпф1[[#This Row],[артикул]],[1]!Таблица213[[code]:[упаковка]],4,FALSE)</f>
        <v>ОХЛ</v>
      </c>
      <c r="H5057" t="str">
        <f>VLOOKUP(мпф1[[#This Row],[артикул]],[1]!Таблица213[[code]:[упаковка]],5,FALSE)</f>
        <v>грудка</v>
      </c>
      <c r="I5057" s="7">
        <v>899.79420535714269</v>
      </c>
      <c r="J5057" s="15">
        <f>мпф1[[#This Row],[цена]]*мпф1[[#This Row],[объем]]</f>
        <v>66987.879000428555</v>
      </c>
      <c r="K5057" s="15"/>
      <c r="L5057" t="s">
        <v>187</v>
      </c>
    </row>
    <row r="5058" spans="1:12" x14ac:dyDescent="0.35">
      <c r="A5058" t="s">
        <v>161</v>
      </c>
      <c r="B5058" t="s">
        <v>202</v>
      </c>
      <c r="C5058" t="s">
        <v>95</v>
      </c>
      <c r="D5058">
        <v>730</v>
      </c>
      <c r="E5058" t="s">
        <v>45</v>
      </c>
      <c r="F5058" s="26">
        <v>24.900000000000002</v>
      </c>
      <c r="G5058" t="str">
        <f>VLOOKUP(мпф1[[#This Row],[артикул]],[1]!Таблица213[[code]:[упаковка]],4,FALSE)</f>
        <v>ОХЛ</v>
      </c>
      <c r="H5058" t="str">
        <f>VLOOKUP(мпф1[[#This Row],[артикул]],[1]!Таблица213[[code]:[упаковка]],5,FALSE)</f>
        <v>желудки</v>
      </c>
      <c r="I5058" s="7">
        <v>570.84991071428567</v>
      </c>
      <c r="J5058" s="15">
        <f>мпф1[[#This Row],[цена]]*мпф1[[#This Row],[объем]]</f>
        <v>14214.162776785714</v>
      </c>
      <c r="K5058" s="15"/>
      <c r="L5058" t="s">
        <v>187</v>
      </c>
    </row>
    <row r="5059" spans="1:12" x14ac:dyDescent="0.35">
      <c r="A5059" t="s">
        <v>161</v>
      </c>
      <c r="B5059" t="s">
        <v>202</v>
      </c>
      <c r="C5059" t="s">
        <v>95</v>
      </c>
      <c r="D5059">
        <v>731</v>
      </c>
      <c r="E5059" t="s">
        <v>81</v>
      </c>
      <c r="F5059" s="26">
        <v>98.125895163332487</v>
      </c>
      <c r="G5059" t="str">
        <f>VLOOKUP(мпф1[[#This Row],[артикул]],[1]!Таблица213[[code]:[упаковка]],4,FALSE)</f>
        <v>ОХЛ</v>
      </c>
      <c r="H5059" t="str">
        <f>VLOOKUP(мпф1[[#This Row],[артикул]],[1]!Таблица213[[code]:[упаковка]],5,FALSE)</f>
        <v>желудки</v>
      </c>
      <c r="I5059" s="7">
        <v>554.21605446428566</v>
      </c>
      <c r="J5059" s="15">
        <f>мпф1[[#This Row],[цена]]*мпф1[[#This Row],[объем]]</f>
        <v>54382.946458198261</v>
      </c>
      <c r="K5059" s="15"/>
      <c r="L5059" t="s">
        <v>187</v>
      </c>
    </row>
    <row r="5060" spans="1:12" x14ac:dyDescent="0.35">
      <c r="A5060" t="s">
        <v>161</v>
      </c>
      <c r="B5060" t="s">
        <v>202</v>
      </c>
      <c r="C5060" t="s">
        <v>95</v>
      </c>
      <c r="D5060">
        <v>732</v>
      </c>
      <c r="E5060" t="s">
        <v>47</v>
      </c>
      <c r="F5060" s="26">
        <v>46.8</v>
      </c>
      <c r="G5060" t="str">
        <f>VLOOKUP(мпф1[[#This Row],[артикул]],[1]!Таблица213[[code]:[упаковка]],4,FALSE)</f>
        <v>ОХЛ</v>
      </c>
      <c r="H5060" t="str">
        <f>VLOOKUP(мпф1[[#This Row],[артикул]],[1]!Таблица213[[code]:[упаковка]],5,FALSE)</f>
        <v>печень</v>
      </c>
      <c r="I5060" s="7">
        <v>538.07383928571426</v>
      </c>
      <c r="J5060" s="15">
        <f>мпф1[[#This Row],[цена]]*мпф1[[#This Row],[объем]]</f>
        <v>25181.855678571425</v>
      </c>
      <c r="K5060" s="15"/>
      <c r="L5060" t="s">
        <v>187</v>
      </c>
    </row>
    <row r="5061" spans="1:12" x14ac:dyDescent="0.35">
      <c r="A5061" t="s">
        <v>161</v>
      </c>
      <c r="B5061" t="s">
        <v>202</v>
      </c>
      <c r="C5061" t="s">
        <v>95</v>
      </c>
      <c r="D5061">
        <v>733</v>
      </c>
      <c r="E5061" t="s">
        <v>82</v>
      </c>
      <c r="F5061" s="26">
        <v>252</v>
      </c>
      <c r="G5061" t="str">
        <f>VLOOKUP(мпф1[[#This Row],[артикул]],[1]!Таблица213[[code]:[упаковка]],4,FALSE)</f>
        <v>ОХЛ</v>
      </c>
      <c r="H5061" t="str">
        <f>VLOOKUP(мпф1[[#This Row],[артикул]],[1]!Таблица213[[code]:[упаковка]],5,FALSE)</f>
        <v>печень</v>
      </c>
      <c r="I5061" s="7">
        <v>522.04998214285706</v>
      </c>
      <c r="J5061" s="15">
        <f>мпф1[[#This Row],[цена]]*мпф1[[#This Row],[объем]]</f>
        <v>131556.59549999997</v>
      </c>
      <c r="K5061" s="15"/>
      <c r="L5061" t="s">
        <v>187</v>
      </c>
    </row>
    <row r="5062" spans="1:12" x14ac:dyDescent="0.35">
      <c r="A5062" t="s">
        <v>161</v>
      </c>
      <c r="B5062" t="s">
        <v>202</v>
      </c>
      <c r="C5062" t="s">
        <v>95</v>
      </c>
      <c r="D5062">
        <v>734</v>
      </c>
      <c r="E5062" t="s">
        <v>49</v>
      </c>
      <c r="F5062" s="26">
        <v>24.369</v>
      </c>
      <c r="G5062" t="str">
        <f>VLOOKUP(мпф1[[#This Row],[артикул]],[1]!Таблица213[[code]:[упаковка]],4,FALSE)</f>
        <v>ОХЛ</v>
      </c>
      <c r="H5062" t="str">
        <f>VLOOKUP(мпф1[[#This Row],[артикул]],[1]!Таблица213[[code]:[упаковка]],5,FALSE)</f>
        <v>сердце</v>
      </c>
      <c r="I5062" s="7">
        <v>915.90910714285712</v>
      </c>
      <c r="J5062" s="15">
        <f>мпф1[[#This Row],[цена]]*мпф1[[#This Row],[объем]]</f>
        <v>22319.789031964287</v>
      </c>
      <c r="K5062" s="15"/>
      <c r="L5062" t="s">
        <v>187</v>
      </c>
    </row>
    <row r="5063" spans="1:12" x14ac:dyDescent="0.35">
      <c r="A5063" t="s">
        <v>161</v>
      </c>
      <c r="B5063" t="s">
        <v>202</v>
      </c>
      <c r="C5063" t="s">
        <v>95</v>
      </c>
      <c r="D5063">
        <v>735</v>
      </c>
      <c r="E5063" t="s">
        <v>83</v>
      </c>
      <c r="F5063" s="26">
        <v>99.2</v>
      </c>
      <c r="G5063" t="str">
        <f>VLOOKUP(мпф1[[#This Row],[артикул]],[1]!Таблица213[[code]:[упаковка]],4,FALSE)</f>
        <v>ОХЛ</v>
      </c>
      <c r="H5063" t="str">
        <f>VLOOKUP(мпф1[[#This Row],[артикул]],[1]!Таблица213[[code]:[упаковка]],5,FALSE)</f>
        <v>сердце</v>
      </c>
      <c r="I5063" s="7">
        <v>899.88524999999993</v>
      </c>
      <c r="J5063" s="15">
        <f>мпф1[[#This Row],[цена]]*мпф1[[#This Row],[объем]]</f>
        <v>89268.616799999989</v>
      </c>
      <c r="K5063" s="15"/>
      <c r="L5063" t="s">
        <v>187</v>
      </c>
    </row>
    <row r="5064" spans="1:12" x14ac:dyDescent="0.35">
      <c r="A5064" t="s">
        <v>161</v>
      </c>
      <c r="B5064" t="s">
        <v>202</v>
      </c>
      <c r="C5064" t="s">
        <v>95</v>
      </c>
      <c r="D5064">
        <v>952</v>
      </c>
      <c r="E5064" t="s">
        <v>86</v>
      </c>
      <c r="F5064" s="26">
        <v>49.285714285714292</v>
      </c>
      <c r="G5064" t="str">
        <f>VLOOKUP(мпф1[[#This Row],[артикул]],[1]!Таблица213[[code]:[упаковка]],4,FALSE)</f>
        <v>ОХЛ</v>
      </c>
      <c r="H5064" t="str">
        <f>VLOOKUP(мпф1[[#This Row],[артикул]],[1]!Таблица213[[code]:[упаковка]],5,FALSE)</f>
        <v>голень</v>
      </c>
      <c r="I5064" s="7">
        <v>930.02102678571418</v>
      </c>
      <c r="J5064" s="15">
        <f>мпф1[[#This Row],[цена]]*мпф1[[#This Row],[объем]]</f>
        <v>45836.750605867346</v>
      </c>
      <c r="K5064" s="15"/>
      <c r="L5064" t="s">
        <v>187</v>
      </c>
    </row>
    <row r="5065" spans="1:12" x14ac:dyDescent="0.35">
      <c r="A5065" t="s">
        <v>161</v>
      </c>
      <c r="B5065" t="s">
        <v>202</v>
      </c>
      <c r="C5065" t="s">
        <v>95</v>
      </c>
      <c r="D5065">
        <v>953</v>
      </c>
      <c r="E5065" t="s">
        <v>87</v>
      </c>
      <c r="F5065" s="26">
        <v>55.103734439834028</v>
      </c>
      <c r="G5065" t="str">
        <f>VLOOKUP(мпф1[[#This Row],[артикул]],[1]!Таблица213[[code]:[упаковка]],4,FALSE)</f>
        <v>ОХЛ</v>
      </c>
      <c r="H5065" t="str">
        <f>VLOOKUP(мпф1[[#This Row],[артикул]],[1]!Таблица213[[code]:[упаковка]],5,FALSE)</f>
        <v>бедро</v>
      </c>
      <c r="I5065" s="7">
        <v>953.23741071428572</v>
      </c>
      <c r="J5065" s="15">
        <f>мпф1[[#This Row],[цена]]*мпф1[[#This Row],[объем]]</f>
        <v>52526.941138114998</v>
      </c>
      <c r="K5065" s="15"/>
      <c r="L5065" t="s">
        <v>187</v>
      </c>
    </row>
    <row r="5066" spans="1:12" x14ac:dyDescent="0.35">
      <c r="A5066" t="s">
        <v>161</v>
      </c>
      <c r="B5066" t="s">
        <v>202</v>
      </c>
      <c r="C5066" t="s">
        <v>95</v>
      </c>
      <c r="D5066">
        <v>958</v>
      </c>
      <c r="E5066" t="s">
        <v>58</v>
      </c>
      <c r="F5066" s="26">
        <v>254.56621004566205</v>
      </c>
      <c r="G5066" t="str">
        <f>VLOOKUP(мпф1[[#This Row],[артикул]],[1]!Таблица213[[code]:[упаковка]],4,FALSE)</f>
        <v>ОХЛ</v>
      </c>
      <c r="H5066" t="str">
        <f>VLOOKUP(мпф1[[#This Row],[артикул]],[1]!Таблица213[[code]:[упаковка]],5,FALSE)</f>
        <v>табак</v>
      </c>
      <c r="I5066" s="7">
        <v>799.37196428571428</v>
      </c>
      <c r="J5066" s="15">
        <f>мпф1[[#This Row],[цена]]*мпф1[[#This Row],[объем]]</f>
        <v>203493.09136497061</v>
      </c>
      <c r="K5066" s="15"/>
      <c r="L5066" t="s">
        <v>187</v>
      </c>
    </row>
    <row r="5067" spans="1:12" x14ac:dyDescent="0.35">
      <c r="A5067" t="s">
        <v>161</v>
      </c>
      <c r="B5067" t="s">
        <v>202</v>
      </c>
      <c r="C5067" t="s">
        <v>95</v>
      </c>
      <c r="D5067">
        <v>960</v>
      </c>
      <c r="E5067" t="s">
        <v>189</v>
      </c>
      <c r="F5067" s="26">
        <v>49.333333333333336</v>
      </c>
      <c r="G5067" t="str">
        <f>VLOOKUP(мпф1[[#This Row],[артикул]],[1]!Таблица213[[code]:[упаковка]],4,FALSE)</f>
        <v>ОХЛ</v>
      </c>
      <c r="H5067" t="str">
        <f>VLOOKUP(мпф1[[#This Row],[артикул]],[1]!Таблица213[[code]:[упаковка]],5,FALSE)</f>
        <v>крыло</v>
      </c>
      <c r="I5067" s="7">
        <v>884.0434821428571</v>
      </c>
      <c r="J5067" s="15">
        <f>мпф1[[#This Row],[цена]]*мпф1[[#This Row],[объем]]</f>
        <v>43612.811785714286</v>
      </c>
      <c r="K5067" s="15"/>
      <c r="L5067" t="s">
        <v>187</v>
      </c>
    </row>
    <row r="5068" spans="1:12" x14ac:dyDescent="0.35">
      <c r="A5068" t="s">
        <v>161</v>
      </c>
      <c r="B5068" t="s">
        <v>202</v>
      </c>
      <c r="C5068" t="s">
        <v>95</v>
      </c>
      <c r="D5068">
        <v>961</v>
      </c>
      <c r="E5068" t="s">
        <v>89</v>
      </c>
      <c r="F5068" s="26">
        <v>48.717948717948715</v>
      </c>
      <c r="G5068" t="str">
        <f>VLOOKUP(мпф1[[#This Row],[артикул]],[1]!Таблица213[[code]:[упаковка]],4,FALSE)</f>
        <v>ОХЛ</v>
      </c>
      <c r="H5068" t="str">
        <f>VLOOKUP(мпф1[[#This Row],[артикул]],[1]!Таблица213[[code]:[упаковка]],5,FALSE)</f>
        <v>табак</v>
      </c>
      <c r="I5068" s="7">
        <v>777.06602678571426</v>
      </c>
      <c r="J5068" s="15">
        <f>мпф1[[#This Row],[цена]]*мпф1[[#This Row],[объем]]</f>
        <v>37857.062843406587</v>
      </c>
      <c r="K5068" s="15"/>
      <c r="L5068" t="s">
        <v>187</v>
      </c>
    </row>
    <row r="5069" spans="1:12" x14ac:dyDescent="0.35">
      <c r="A5069" t="s">
        <v>161</v>
      </c>
      <c r="B5069" t="s">
        <v>192</v>
      </c>
      <c r="C5069" t="s">
        <v>97</v>
      </c>
      <c r="D5069">
        <v>978</v>
      </c>
      <c r="E5069" t="s">
        <v>98</v>
      </c>
      <c r="F5069" s="26">
        <v>10005</v>
      </c>
      <c r="G5069" t="str">
        <f>VLOOKUP(мпф1[[#This Row],[артикул]],[1]!Таблица213[[code]:[упаковка]],4,FALSE)</f>
        <v>ОХЛ</v>
      </c>
      <c r="H5069" t="str">
        <f>VLOOKUP(мпф1[[#This Row],[артикул]],[1]!Таблица213[[code]:[упаковка]],5,FALSE)</f>
        <v>тушка</v>
      </c>
      <c r="I5069" s="7">
        <v>715.98214285714278</v>
      </c>
      <c r="J5069" s="15">
        <f>мпф1[[#This Row],[цена]]*мпф1[[#This Row],[объем]]</f>
        <v>7163401.3392857136</v>
      </c>
      <c r="K5069" s="15"/>
      <c r="L5069" t="s">
        <v>187</v>
      </c>
    </row>
    <row r="5070" spans="1:12" x14ac:dyDescent="0.35">
      <c r="A5070" t="s">
        <v>161</v>
      </c>
      <c r="B5070" t="s">
        <v>192</v>
      </c>
      <c r="C5070" t="s">
        <v>97</v>
      </c>
      <c r="D5070">
        <v>981</v>
      </c>
      <c r="E5070" t="s">
        <v>203</v>
      </c>
      <c r="F5070" s="26">
        <v>3001.6009999999997</v>
      </c>
      <c r="G5070" t="str">
        <f>VLOOKUP(мпф1[[#This Row],[артикул]],[1]!Таблица213[[code]:[упаковка]],4,FALSE)</f>
        <v>ОХЛ</v>
      </c>
      <c r="H5070" t="str">
        <f>VLOOKUP(мпф1[[#This Row],[артикул]],[1]!Таблица213[[code]:[упаковка]],5,FALSE)</f>
        <v>крыло</v>
      </c>
      <c r="I5070" s="7">
        <v>866.24999999999989</v>
      </c>
      <c r="J5070" s="15">
        <f>мпф1[[#This Row],[цена]]*мпф1[[#This Row],[объем]]</f>
        <v>2600136.8662499995</v>
      </c>
      <c r="K5070" s="15"/>
      <c r="L5070" t="s">
        <v>187</v>
      </c>
    </row>
    <row r="5071" spans="1:12" x14ac:dyDescent="0.35">
      <c r="A5071" t="s">
        <v>161</v>
      </c>
      <c r="B5071" t="s">
        <v>192</v>
      </c>
      <c r="C5071" t="s">
        <v>97</v>
      </c>
      <c r="D5071">
        <v>982</v>
      </c>
      <c r="E5071" t="s">
        <v>100</v>
      </c>
      <c r="F5071" s="26">
        <v>1750</v>
      </c>
      <c r="G5071" t="str">
        <f>VLOOKUP(мпф1[[#This Row],[артикул]],[1]!Таблица213[[code]:[упаковка]],4,FALSE)</f>
        <v>ОХЛ</v>
      </c>
      <c r="H5071" t="str">
        <f>VLOOKUP(мпф1[[#This Row],[артикул]],[1]!Таблица213[[code]:[упаковка]],5,FALSE)</f>
        <v>филе</v>
      </c>
      <c r="I5071" s="7">
        <v>1051.875</v>
      </c>
      <c r="J5071" s="15">
        <f>мпф1[[#This Row],[цена]]*мпф1[[#This Row],[объем]]</f>
        <v>1840781.25</v>
      </c>
      <c r="K5071" s="15"/>
      <c r="L5071" t="s">
        <v>187</v>
      </c>
    </row>
    <row r="5072" spans="1:12" x14ac:dyDescent="0.35">
      <c r="A5072" t="s">
        <v>161</v>
      </c>
      <c r="B5072" t="s">
        <v>192</v>
      </c>
      <c r="C5072" t="s">
        <v>97</v>
      </c>
      <c r="D5072">
        <v>984</v>
      </c>
      <c r="E5072" t="s">
        <v>101</v>
      </c>
      <c r="F5072" s="26">
        <v>1493.3</v>
      </c>
      <c r="G5072" t="str">
        <f>VLOOKUP(мпф1[[#This Row],[артикул]],[1]!Таблица213[[code]:[упаковка]],4,FALSE)</f>
        <v>ОХЛ</v>
      </c>
      <c r="H5072" t="str">
        <f>VLOOKUP(мпф1[[#This Row],[артикул]],[1]!Таблица213[[code]:[упаковка]],5,FALSE)</f>
        <v>четвертина</v>
      </c>
      <c r="I5072" s="7">
        <v>676.20535714285711</v>
      </c>
      <c r="J5072" s="15">
        <f>мпф1[[#This Row],[цена]]*мпф1[[#This Row],[объем]]</f>
        <v>1009777.4598214285</v>
      </c>
      <c r="K5072" s="15"/>
      <c r="L5072" t="s">
        <v>187</v>
      </c>
    </row>
    <row r="5073" spans="1:12" x14ac:dyDescent="0.35">
      <c r="A5073" t="s">
        <v>161</v>
      </c>
      <c r="B5073" t="s">
        <v>192</v>
      </c>
      <c r="C5073" t="s">
        <v>97</v>
      </c>
      <c r="D5073">
        <v>1615</v>
      </c>
      <c r="E5073" t="s">
        <v>204</v>
      </c>
      <c r="F5073" s="26">
        <v>756</v>
      </c>
      <c r="G5073" t="str">
        <f>VLOOKUP(мпф1[[#This Row],[артикул]],[1]!Таблица213[[code]:[упаковка]],4,FALSE)</f>
        <v>ОХЛ</v>
      </c>
      <c r="H5073" t="str">
        <f>VLOOKUP(мпф1[[#This Row],[артикул]],[1]!Таблица213[[code]:[упаковка]],5,FALSE)</f>
        <v>голень</v>
      </c>
      <c r="I5073" s="7">
        <v>866.24999999999989</v>
      </c>
      <c r="J5073" s="15">
        <f>мпф1[[#This Row],[цена]]*мпф1[[#This Row],[объем]]</f>
        <v>654884.99999999988</v>
      </c>
      <c r="K5073" s="15"/>
      <c r="L5073" t="s">
        <v>187</v>
      </c>
    </row>
    <row r="5074" spans="1:12" x14ac:dyDescent="0.35">
      <c r="A5074" t="s">
        <v>161</v>
      </c>
      <c r="B5074" t="s">
        <v>192</v>
      </c>
      <c r="C5074" t="s">
        <v>97</v>
      </c>
      <c r="D5074">
        <v>1632</v>
      </c>
      <c r="E5074" t="s">
        <v>219</v>
      </c>
      <c r="F5074" s="26">
        <v>3497.5743333333335</v>
      </c>
      <c r="G5074" t="str">
        <f>VLOOKUP(мпф1[[#This Row],[артикул]],[1]!Таблица213[[code]:[упаковка]],4,FALSE)</f>
        <v>ОХЛ</v>
      </c>
      <c r="H5074" t="str">
        <f>VLOOKUP(мпф1[[#This Row],[артикул]],[1]!Таблица213[[code]:[упаковка]],5,FALSE)</f>
        <v>табак</v>
      </c>
      <c r="I5074" s="7">
        <v>667.36607142857133</v>
      </c>
      <c r="J5074" s="15">
        <f>мпф1[[#This Row],[цена]]*мпф1[[#This Row],[объем]]</f>
        <v>2334162.442366071</v>
      </c>
      <c r="K5074" s="15"/>
      <c r="L5074" t="s">
        <v>187</v>
      </c>
    </row>
    <row r="5075" spans="1:12" x14ac:dyDescent="0.35">
      <c r="A5075" t="s">
        <v>161</v>
      </c>
      <c r="B5075" t="s">
        <v>190</v>
      </c>
      <c r="C5075" t="s">
        <v>97</v>
      </c>
      <c r="D5075">
        <v>978</v>
      </c>
      <c r="E5075" t="s">
        <v>98</v>
      </c>
      <c r="F5075" s="26">
        <v>38004.5</v>
      </c>
      <c r="G5075" t="str">
        <f>VLOOKUP(мпф1[[#This Row],[артикул]],[1]!Таблица213[[code]:[упаковка]],4,FALSE)</f>
        <v>ОХЛ</v>
      </c>
      <c r="H5075" t="str">
        <f>VLOOKUP(мпф1[[#This Row],[артикул]],[1]!Таблица213[[code]:[упаковка]],5,FALSE)</f>
        <v>тушка</v>
      </c>
      <c r="I5075" s="7">
        <v>715.98214285714278</v>
      </c>
      <c r="J5075" s="15">
        <f>мпф1[[#This Row],[цена]]*мпф1[[#This Row],[объем]]</f>
        <v>27210543.348214284</v>
      </c>
      <c r="K5075" s="15"/>
      <c r="L5075" t="s">
        <v>187</v>
      </c>
    </row>
    <row r="5076" spans="1:12" x14ac:dyDescent="0.35">
      <c r="A5076" t="s">
        <v>161</v>
      </c>
      <c r="B5076" t="s">
        <v>190</v>
      </c>
      <c r="C5076" t="s">
        <v>97</v>
      </c>
      <c r="D5076">
        <v>981</v>
      </c>
      <c r="E5076" t="s">
        <v>203</v>
      </c>
      <c r="F5076" s="26">
        <v>6505.5619999999999</v>
      </c>
      <c r="G5076" t="str">
        <f>VLOOKUP(мпф1[[#This Row],[артикул]],[1]!Таблица213[[code]:[упаковка]],4,FALSE)</f>
        <v>ОХЛ</v>
      </c>
      <c r="H5076" t="str">
        <f>VLOOKUP(мпф1[[#This Row],[артикул]],[1]!Таблица213[[code]:[упаковка]],5,FALSE)</f>
        <v>крыло</v>
      </c>
      <c r="I5076" s="7">
        <v>866.24999999999989</v>
      </c>
      <c r="J5076" s="15">
        <f>мпф1[[#This Row],[цена]]*мпф1[[#This Row],[объем]]</f>
        <v>5635443.0824999996</v>
      </c>
      <c r="K5076" s="15"/>
      <c r="L5076" t="s">
        <v>187</v>
      </c>
    </row>
    <row r="5077" spans="1:12" x14ac:dyDescent="0.35">
      <c r="A5077" t="s">
        <v>161</v>
      </c>
      <c r="B5077" t="s">
        <v>190</v>
      </c>
      <c r="C5077" t="s">
        <v>97</v>
      </c>
      <c r="D5077">
        <v>982</v>
      </c>
      <c r="E5077" t="s">
        <v>100</v>
      </c>
      <c r="F5077" s="26">
        <v>7500</v>
      </c>
      <c r="G5077" t="str">
        <f>VLOOKUP(мпф1[[#This Row],[артикул]],[1]!Таблица213[[code]:[упаковка]],4,FALSE)</f>
        <v>ОХЛ</v>
      </c>
      <c r="H5077" t="str">
        <f>VLOOKUP(мпф1[[#This Row],[артикул]],[1]!Таблица213[[code]:[упаковка]],5,FALSE)</f>
        <v>филе</v>
      </c>
      <c r="I5077" s="7">
        <v>1051.875</v>
      </c>
      <c r="J5077" s="15">
        <f>мпф1[[#This Row],[цена]]*мпф1[[#This Row],[объем]]</f>
        <v>7889062.5</v>
      </c>
      <c r="K5077" s="15"/>
      <c r="L5077" t="s">
        <v>187</v>
      </c>
    </row>
    <row r="5078" spans="1:12" x14ac:dyDescent="0.35">
      <c r="A5078" t="s">
        <v>161</v>
      </c>
      <c r="B5078" t="s">
        <v>190</v>
      </c>
      <c r="C5078" t="s">
        <v>97</v>
      </c>
      <c r="D5078">
        <v>983</v>
      </c>
      <c r="E5078" t="s">
        <v>181</v>
      </c>
      <c r="F5078" s="26">
        <v>1793.952</v>
      </c>
      <c r="G5078" t="str">
        <f>VLOOKUP(мпф1[[#This Row],[артикул]],[1]!Таблица213[[code]:[упаковка]],4,FALSE)</f>
        <v>ОХЛ</v>
      </c>
      <c r="H5078" t="str">
        <f>VLOOKUP(мпф1[[#This Row],[артикул]],[1]!Таблица213[[code]:[упаковка]],5,FALSE)</f>
        <v>грудка</v>
      </c>
      <c r="I5078" s="7">
        <v>813.21428571428567</v>
      </c>
      <c r="J5078" s="15">
        <f>мпф1[[#This Row],[цена]]*мпф1[[#This Row],[объем]]</f>
        <v>1458867.3942857143</v>
      </c>
      <c r="K5078" s="15"/>
      <c r="L5078" t="s">
        <v>187</v>
      </c>
    </row>
    <row r="5079" spans="1:12" x14ac:dyDescent="0.35">
      <c r="A5079" t="s">
        <v>161</v>
      </c>
      <c r="B5079" t="s">
        <v>190</v>
      </c>
      <c r="C5079" t="s">
        <v>97</v>
      </c>
      <c r="D5079">
        <v>984</v>
      </c>
      <c r="E5079" t="s">
        <v>101</v>
      </c>
      <c r="F5079" s="26">
        <v>5493.7</v>
      </c>
      <c r="G5079" t="str">
        <f>VLOOKUP(мпф1[[#This Row],[артикул]],[1]!Таблица213[[code]:[упаковка]],4,FALSE)</f>
        <v>ОХЛ</v>
      </c>
      <c r="H5079" t="str">
        <f>VLOOKUP(мпф1[[#This Row],[артикул]],[1]!Таблица213[[code]:[упаковка]],5,FALSE)</f>
        <v>четвертина</v>
      </c>
      <c r="I5079" s="7">
        <v>676.20535714285711</v>
      </c>
      <c r="J5079" s="15">
        <f>мпф1[[#This Row],[цена]]*мпф1[[#This Row],[объем]]</f>
        <v>3714869.3705357141</v>
      </c>
      <c r="K5079" s="15"/>
      <c r="L5079" t="s">
        <v>187</v>
      </c>
    </row>
    <row r="5080" spans="1:12" x14ac:dyDescent="0.35">
      <c r="A5080" t="s">
        <v>161</v>
      </c>
      <c r="B5080" t="s">
        <v>190</v>
      </c>
      <c r="C5080" t="s">
        <v>97</v>
      </c>
      <c r="D5080">
        <v>1614</v>
      </c>
      <c r="E5080" t="s">
        <v>205</v>
      </c>
      <c r="F5080" s="26">
        <v>1752</v>
      </c>
      <c r="G5080" t="str">
        <f>VLOOKUP(мпф1[[#This Row],[артикул]],[1]!Таблица213[[code]:[упаковка]],4,FALSE)</f>
        <v>ОХЛ</v>
      </c>
      <c r="H5080" t="str">
        <f>VLOOKUP(мпф1[[#This Row],[артикул]],[1]!Таблица213[[code]:[упаковка]],5,FALSE)</f>
        <v>бедро</v>
      </c>
      <c r="I5080" s="7">
        <v>777.85714285714278</v>
      </c>
      <c r="J5080" s="15">
        <f>мпф1[[#This Row],[цена]]*мпф1[[#This Row],[объем]]</f>
        <v>1362805.7142857141</v>
      </c>
      <c r="K5080" s="15"/>
      <c r="L5080" t="s">
        <v>187</v>
      </c>
    </row>
    <row r="5081" spans="1:12" x14ac:dyDescent="0.35">
      <c r="A5081" t="s">
        <v>161</v>
      </c>
      <c r="B5081" t="s">
        <v>190</v>
      </c>
      <c r="C5081" t="s">
        <v>97</v>
      </c>
      <c r="D5081">
        <v>1615</v>
      </c>
      <c r="E5081" t="s">
        <v>204</v>
      </c>
      <c r="F5081" s="26">
        <v>1200</v>
      </c>
      <c r="G5081" t="str">
        <f>VLOOKUP(мпф1[[#This Row],[артикул]],[1]!Таблица213[[code]:[упаковка]],4,FALSE)</f>
        <v>ОХЛ</v>
      </c>
      <c r="H5081" t="str">
        <f>VLOOKUP(мпф1[[#This Row],[артикул]],[1]!Таблица213[[code]:[упаковка]],5,FALSE)</f>
        <v>голень</v>
      </c>
      <c r="I5081" s="7">
        <v>866.24999999999989</v>
      </c>
      <c r="J5081" s="15">
        <f>мпф1[[#This Row],[цена]]*мпф1[[#This Row],[объем]]</f>
        <v>1039499.9999999999</v>
      </c>
      <c r="K5081" s="15"/>
      <c r="L5081" t="s">
        <v>187</v>
      </c>
    </row>
    <row r="5082" spans="1:12" x14ac:dyDescent="0.35">
      <c r="A5082" t="s">
        <v>161</v>
      </c>
      <c r="B5082" t="s">
        <v>190</v>
      </c>
      <c r="C5082" t="s">
        <v>97</v>
      </c>
      <c r="D5082">
        <v>1632</v>
      </c>
      <c r="E5082" t="s">
        <v>219</v>
      </c>
      <c r="F5082" s="26">
        <v>1996.8850000000002</v>
      </c>
      <c r="G5082" t="str">
        <f>VLOOKUP(мпф1[[#This Row],[артикул]],[1]!Таблица213[[code]:[упаковка]],4,FALSE)</f>
        <v>ОХЛ</v>
      </c>
      <c r="H5082" t="str">
        <f>VLOOKUP(мпф1[[#This Row],[артикул]],[1]!Таблица213[[code]:[упаковка]],5,FALSE)</f>
        <v>табак</v>
      </c>
      <c r="I5082" s="7">
        <v>667.36607142857133</v>
      </c>
      <c r="J5082" s="15">
        <f>мпф1[[#This Row],[цена]]*мпф1[[#This Row],[объем]]</f>
        <v>1332653.2975446428</v>
      </c>
      <c r="K5082" s="15"/>
      <c r="L5082" t="s">
        <v>187</v>
      </c>
    </row>
    <row r="5083" spans="1:12" x14ac:dyDescent="0.35">
      <c r="A5083" t="s">
        <v>161</v>
      </c>
      <c r="B5083" t="s">
        <v>162</v>
      </c>
      <c r="C5083" t="s">
        <v>97</v>
      </c>
      <c r="D5083">
        <v>978</v>
      </c>
      <c r="E5083" t="s">
        <v>98</v>
      </c>
      <c r="F5083" s="26">
        <v>10396.5</v>
      </c>
      <c r="G5083" t="str">
        <f>VLOOKUP(мпф1[[#This Row],[артикул]],[1]!Таблица213[[code]:[упаковка]],4,FALSE)</f>
        <v>ОХЛ</v>
      </c>
      <c r="H5083" t="str">
        <f>VLOOKUP(мпф1[[#This Row],[артикул]],[1]!Таблица213[[code]:[упаковка]],5,FALSE)</f>
        <v>тушка</v>
      </c>
      <c r="I5083" s="7">
        <v>715.98214285714278</v>
      </c>
      <c r="J5083" s="15">
        <f>мпф1[[#This Row],[цена]]*мпф1[[#This Row],[объем]]</f>
        <v>7443708.3482142845</v>
      </c>
      <c r="K5083" s="15"/>
      <c r="L5083" t="s">
        <v>187</v>
      </c>
    </row>
    <row r="5084" spans="1:12" x14ac:dyDescent="0.35">
      <c r="A5084" t="s">
        <v>161</v>
      </c>
      <c r="B5084" t="s">
        <v>162</v>
      </c>
      <c r="C5084" t="s">
        <v>97</v>
      </c>
      <c r="D5084">
        <v>981</v>
      </c>
      <c r="E5084" t="s">
        <v>203</v>
      </c>
      <c r="F5084" s="26">
        <v>1795.9369999999999</v>
      </c>
      <c r="G5084" t="str">
        <f>VLOOKUP(мпф1[[#This Row],[артикул]],[1]!Таблица213[[code]:[упаковка]],4,FALSE)</f>
        <v>ОХЛ</v>
      </c>
      <c r="H5084" t="str">
        <f>VLOOKUP(мпф1[[#This Row],[артикул]],[1]!Таблица213[[code]:[упаковка]],5,FALSE)</f>
        <v>крыло</v>
      </c>
      <c r="I5084" s="7">
        <v>866.24999999999989</v>
      </c>
      <c r="J5084" s="15">
        <f>мпф1[[#This Row],[цена]]*мпф1[[#This Row],[объем]]</f>
        <v>1555730.4262499998</v>
      </c>
      <c r="K5084" s="15"/>
      <c r="L5084" t="s">
        <v>187</v>
      </c>
    </row>
    <row r="5085" spans="1:12" x14ac:dyDescent="0.35">
      <c r="A5085" t="s">
        <v>161</v>
      </c>
      <c r="B5085" t="s">
        <v>162</v>
      </c>
      <c r="C5085" t="s">
        <v>97</v>
      </c>
      <c r="D5085">
        <v>982</v>
      </c>
      <c r="E5085" t="s">
        <v>100</v>
      </c>
      <c r="F5085" s="26">
        <v>14600</v>
      </c>
      <c r="G5085" t="str">
        <f>VLOOKUP(мпф1[[#This Row],[артикул]],[1]!Таблица213[[code]:[упаковка]],4,FALSE)</f>
        <v>ОХЛ</v>
      </c>
      <c r="H5085" t="str">
        <f>VLOOKUP(мпф1[[#This Row],[артикул]],[1]!Таблица213[[code]:[упаковка]],5,FALSE)</f>
        <v>филе</v>
      </c>
      <c r="I5085" s="7">
        <v>1051.875</v>
      </c>
      <c r="J5085" s="15">
        <f>мпф1[[#This Row],[цена]]*мпф1[[#This Row],[объем]]</f>
        <v>15357375</v>
      </c>
      <c r="K5085" s="15"/>
      <c r="L5085" t="s">
        <v>187</v>
      </c>
    </row>
    <row r="5086" spans="1:12" x14ac:dyDescent="0.35">
      <c r="A5086" t="s">
        <v>161</v>
      </c>
      <c r="B5086" t="s">
        <v>162</v>
      </c>
      <c r="C5086" t="s">
        <v>97</v>
      </c>
      <c r="D5086">
        <v>983</v>
      </c>
      <c r="E5086" t="s">
        <v>181</v>
      </c>
      <c r="F5086" s="26">
        <v>996.64</v>
      </c>
      <c r="G5086" t="str">
        <f>VLOOKUP(мпф1[[#This Row],[артикул]],[1]!Таблица213[[code]:[упаковка]],4,FALSE)</f>
        <v>ОХЛ</v>
      </c>
      <c r="H5086" t="str">
        <f>VLOOKUP(мпф1[[#This Row],[артикул]],[1]!Таблица213[[code]:[упаковка]],5,FALSE)</f>
        <v>грудка</v>
      </c>
      <c r="I5086" s="7">
        <v>813.21428571428567</v>
      </c>
      <c r="J5086" s="15">
        <f>мпф1[[#This Row],[цена]]*мпф1[[#This Row],[объем]]</f>
        <v>810481.88571428566</v>
      </c>
      <c r="K5086" s="15"/>
      <c r="L5086" t="s">
        <v>187</v>
      </c>
    </row>
    <row r="5087" spans="1:12" x14ac:dyDescent="0.35">
      <c r="A5087" t="s">
        <v>161</v>
      </c>
      <c r="B5087" t="s">
        <v>162</v>
      </c>
      <c r="C5087" t="s">
        <v>97</v>
      </c>
      <c r="D5087">
        <v>984</v>
      </c>
      <c r="E5087" t="s">
        <v>101</v>
      </c>
      <c r="F5087" s="26">
        <v>3699</v>
      </c>
      <c r="G5087" t="str">
        <f>VLOOKUP(мпф1[[#This Row],[артикул]],[1]!Таблица213[[code]:[упаковка]],4,FALSE)</f>
        <v>ОХЛ</v>
      </c>
      <c r="H5087" t="str">
        <f>VLOOKUP(мпф1[[#This Row],[артикул]],[1]!Таблица213[[code]:[упаковка]],5,FALSE)</f>
        <v>четвертина</v>
      </c>
      <c r="I5087" s="7">
        <v>676.20535714285711</v>
      </c>
      <c r="J5087" s="15">
        <f>мпф1[[#This Row],[цена]]*мпф1[[#This Row],[объем]]</f>
        <v>2501283.6160714286</v>
      </c>
      <c r="K5087" s="15"/>
      <c r="L5087" t="s">
        <v>187</v>
      </c>
    </row>
    <row r="5088" spans="1:12" x14ac:dyDescent="0.35">
      <c r="A5088" t="s">
        <v>161</v>
      </c>
      <c r="B5088" t="s">
        <v>162</v>
      </c>
      <c r="C5088" t="s">
        <v>97</v>
      </c>
      <c r="D5088">
        <v>1614</v>
      </c>
      <c r="E5088" t="s">
        <v>205</v>
      </c>
      <c r="F5088" s="26">
        <v>192</v>
      </c>
      <c r="G5088" t="str">
        <f>VLOOKUP(мпф1[[#This Row],[артикул]],[1]!Таблица213[[code]:[упаковка]],4,FALSE)</f>
        <v>ОХЛ</v>
      </c>
      <c r="H5088" t="str">
        <f>VLOOKUP(мпф1[[#This Row],[артикул]],[1]!Таблица213[[code]:[упаковка]],5,FALSE)</f>
        <v>бедро</v>
      </c>
      <c r="I5088" s="7">
        <v>777.85714285714278</v>
      </c>
      <c r="J5088" s="15">
        <f>мпф1[[#This Row],[цена]]*мпф1[[#This Row],[объем]]</f>
        <v>149348.57142857142</v>
      </c>
      <c r="K5088" s="15"/>
      <c r="L5088" t="s">
        <v>187</v>
      </c>
    </row>
    <row r="5089" spans="1:12" x14ac:dyDescent="0.35">
      <c r="A5089" t="s">
        <v>161</v>
      </c>
      <c r="B5089" t="s">
        <v>162</v>
      </c>
      <c r="C5089" t="s">
        <v>97</v>
      </c>
      <c r="D5089">
        <v>1615</v>
      </c>
      <c r="E5089" t="s">
        <v>204</v>
      </c>
      <c r="F5089" s="26">
        <v>48</v>
      </c>
      <c r="G5089" t="str">
        <f>VLOOKUP(мпф1[[#This Row],[артикул]],[1]!Таблица213[[code]:[упаковка]],4,FALSE)</f>
        <v>ОХЛ</v>
      </c>
      <c r="H5089" t="str">
        <f>VLOOKUP(мпф1[[#This Row],[артикул]],[1]!Таблица213[[code]:[упаковка]],5,FALSE)</f>
        <v>голень</v>
      </c>
      <c r="I5089" s="7">
        <v>866.24999999999989</v>
      </c>
      <c r="J5089" s="15">
        <f>мпф1[[#This Row],[цена]]*мпф1[[#This Row],[объем]]</f>
        <v>41579.999999999993</v>
      </c>
      <c r="K5089" s="15"/>
      <c r="L5089" t="s">
        <v>187</v>
      </c>
    </row>
    <row r="5090" spans="1:12" x14ac:dyDescent="0.35">
      <c r="A5090" t="s">
        <v>161</v>
      </c>
      <c r="B5090" t="s">
        <v>179</v>
      </c>
      <c r="C5090" t="s">
        <v>97</v>
      </c>
      <c r="D5090">
        <v>978</v>
      </c>
      <c r="E5090" t="s">
        <v>98</v>
      </c>
      <c r="F5090" s="26">
        <v>10251.5</v>
      </c>
      <c r="G5090" t="str">
        <f>VLOOKUP(мпф1[[#This Row],[артикул]],[1]!Таблица213[[code]:[упаковка]],4,FALSE)</f>
        <v>ОХЛ</v>
      </c>
      <c r="H5090" t="str">
        <f>VLOOKUP(мпф1[[#This Row],[артикул]],[1]!Таблица213[[code]:[упаковка]],5,FALSE)</f>
        <v>тушка</v>
      </c>
      <c r="I5090" s="7">
        <v>715.98214285714278</v>
      </c>
      <c r="J5090" s="15">
        <f>мпф1[[#This Row],[цена]]*мпф1[[#This Row],[объем]]</f>
        <v>7339890.9374999991</v>
      </c>
      <c r="K5090" s="15"/>
      <c r="L5090" t="s">
        <v>187</v>
      </c>
    </row>
    <row r="5091" spans="1:12" x14ac:dyDescent="0.35">
      <c r="A5091" t="s">
        <v>161</v>
      </c>
      <c r="B5091" t="s">
        <v>179</v>
      </c>
      <c r="C5091" t="s">
        <v>97</v>
      </c>
      <c r="D5091">
        <v>981</v>
      </c>
      <c r="E5091" t="s">
        <v>203</v>
      </c>
      <c r="F5091" s="26">
        <v>2197.8249999999998</v>
      </c>
      <c r="G5091" t="str">
        <f>VLOOKUP(мпф1[[#This Row],[артикул]],[1]!Таблица213[[code]:[упаковка]],4,FALSE)</f>
        <v>ОХЛ</v>
      </c>
      <c r="H5091" t="str">
        <f>VLOOKUP(мпф1[[#This Row],[артикул]],[1]!Таблица213[[code]:[упаковка]],5,FALSE)</f>
        <v>крыло</v>
      </c>
      <c r="I5091" s="7">
        <v>866.24999999999989</v>
      </c>
      <c r="J5091" s="15">
        <f>мпф1[[#This Row],[цена]]*мпф1[[#This Row],[объем]]</f>
        <v>1903865.9062499995</v>
      </c>
      <c r="K5091" s="15"/>
      <c r="L5091" t="s">
        <v>187</v>
      </c>
    </row>
    <row r="5092" spans="1:12" x14ac:dyDescent="0.35">
      <c r="A5092" t="s">
        <v>161</v>
      </c>
      <c r="B5092" t="s">
        <v>179</v>
      </c>
      <c r="C5092" t="s">
        <v>97</v>
      </c>
      <c r="D5092">
        <v>982</v>
      </c>
      <c r="E5092" t="s">
        <v>100</v>
      </c>
      <c r="F5092" s="26">
        <v>7875</v>
      </c>
      <c r="G5092" t="str">
        <f>VLOOKUP(мпф1[[#This Row],[артикул]],[1]!Таблица213[[code]:[упаковка]],4,FALSE)</f>
        <v>ОХЛ</v>
      </c>
      <c r="H5092" t="str">
        <f>VLOOKUP(мпф1[[#This Row],[артикул]],[1]!Таблица213[[code]:[упаковка]],5,FALSE)</f>
        <v>филе</v>
      </c>
      <c r="I5092" s="7">
        <v>1051.875</v>
      </c>
      <c r="J5092" s="15">
        <f>мпф1[[#This Row],[цена]]*мпф1[[#This Row],[объем]]</f>
        <v>8283515.625</v>
      </c>
      <c r="K5092" s="15"/>
      <c r="L5092" t="s">
        <v>187</v>
      </c>
    </row>
    <row r="5093" spans="1:12" x14ac:dyDescent="0.35">
      <c r="A5093" t="s">
        <v>161</v>
      </c>
      <c r="B5093" t="s">
        <v>179</v>
      </c>
      <c r="C5093" t="s">
        <v>97</v>
      </c>
      <c r="D5093">
        <v>984</v>
      </c>
      <c r="E5093" t="s">
        <v>101</v>
      </c>
      <c r="F5093" s="26">
        <v>1767.3</v>
      </c>
      <c r="G5093" t="str">
        <f>VLOOKUP(мпф1[[#This Row],[артикул]],[1]!Таблица213[[code]:[упаковка]],4,FALSE)</f>
        <v>ОХЛ</v>
      </c>
      <c r="H5093" t="str">
        <f>VLOOKUP(мпф1[[#This Row],[артикул]],[1]!Таблица213[[code]:[упаковка]],5,FALSE)</f>
        <v>четвертина</v>
      </c>
      <c r="I5093" s="7">
        <v>676.20535714285711</v>
      </c>
      <c r="J5093" s="15">
        <f>мпф1[[#This Row],[цена]]*мпф1[[#This Row],[объем]]</f>
        <v>1195057.7276785714</v>
      </c>
      <c r="K5093" s="15"/>
      <c r="L5093" t="s">
        <v>187</v>
      </c>
    </row>
    <row r="5094" spans="1:12" x14ac:dyDescent="0.35">
      <c r="A5094" t="s">
        <v>161</v>
      </c>
      <c r="B5094" t="s">
        <v>179</v>
      </c>
      <c r="C5094" t="s">
        <v>97</v>
      </c>
      <c r="D5094">
        <v>1614</v>
      </c>
      <c r="E5094" t="s">
        <v>205</v>
      </c>
      <c r="F5094" s="26">
        <v>5400</v>
      </c>
      <c r="G5094" t="str">
        <f>VLOOKUP(мпф1[[#This Row],[артикул]],[1]!Таблица213[[code]:[упаковка]],4,FALSE)</f>
        <v>ОХЛ</v>
      </c>
      <c r="H5094" t="str">
        <f>VLOOKUP(мпф1[[#This Row],[артикул]],[1]!Таблица213[[code]:[упаковка]],5,FALSE)</f>
        <v>бедро</v>
      </c>
      <c r="I5094" s="7">
        <v>777.85714285714278</v>
      </c>
      <c r="J5094" s="15">
        <f>мпф1[[#This Row],[цена]]*мпф1[[#This Row],[объем]]</f>
        <v>4200428.5714285709</v>
      </c>
      <c r="K5094" s="15"/>
      <c r="L5094" t="s">
        <v>187</v>
      </c>
    </row>
    <row r="5095" spans="1:12" x14ac:dyDescent="0.35">
      <c r="A5095" t="s">
        <v>161</v>
      </c>
      <c r="B5095" t="s">
        <v>179</v>
      </c>
      <c r="C5095" t="s">
        <v>97</v>
      </c>
      <c r="D5095">
        <v>1615</v>
      </c>
      <c r="E5095" t="s">
        <v>204</v>
      </c>
      <c r="F5095" s="26">
        <v>492</v>
      </c>
      <c r="G5095" t="str">
        <f>VLOOKUP(мпф1[[#This Row],[артикул]],[1]!Таблица213[[code]:[упаковка]],4,FALSE)</f>
        <v>ОХЛ</v>
      </c>
      <c r="H5095" t="str">
        <f>VLOOKUP(мпф1[[#This Row],[артикул]],[1]!Таблица213[[code]:[упаковка]],5,FALSE)</f>
        <v>голень</v>
      </c>
      <c r="I5095" s="7">
        <v>866.24999999999989</v>
      </c>
      <c r="J5095" s="15">
        <f>мпф1[[#This Row],[цена]]*мпф1[[#This Row],[объем]]</f>
        <v>426194.99999999994</v>
      </c>
      <c r="K5095" s="15"/>
      <c r="L5095" t="s">
        <v>187</v>
      </c>
    </row>
    <row r="5096" spans="1:12" x14ac:dyDescent="0.35">
      <c r="A5096" t="s">
        <v>161</v>
      </c>
      <c r="B5096" t="s">
        <v>192</v>
      </c>
      <c r="C5096" t="s">
        <v>180</v>
      </c>
      <c r="D5096">
        <v>978</v>
      </c>
      <c r="E5096" t="s">
        <v>98</v>
      </c>
      <c r="F5096" s="26">
        <v>94003.5</v>
      </c>
      <c r="G5096" t="str">
        <f>VLOOKUP(мпф1[[#This Row],[артикул]],[1]!Таблица213[[code]:[упаковка]],4,FALSE)</f>
        <v>ОХЛ</v>
      </c>
      <c r="H5096" t="str">
        <f>VLOOKUP(мпф1[[#This Row],[артикул]],[1]!Таблица213[[code]:[упаковка]],5,FALSE)</f>
        <v>тушка</v>
      </c>
      <c r="I5096" s="7">
        <v>715.98214285714278</v>
      </c>
      <c r="J5096" s="15">
        <f>мпф1[[#This Row],[цена]]*мпф1[[#This Row],[объем]]</f>
        <v>67304827.366071418</v>
      </c>
      <c r="K5096" s="15"/>
      <c r="L5096" t="s">
        <v>187</v>
      </c>
    </row>
    <row r="5097" spans="1:12" x14ac:dyDescent="0.35">
      <c r="A5097" t="s">
        <v>161</v>
      </c>
      <c r="B5097" t="s">
        <v>190</v>
      </c>
      <c r="C5097" t="s">
        <v>180</v>
      </c>
      <c r="D5097">
        <v>978</v>
      </c>
      <c r="E5097" t="s">
        <v>98</v>
      </c>
      <c r="F5097" s="26">
        <v>14993</v>
      </c>
      <c r="G5097" t="str">
        <f>VLOOKUP(мпф1[[#This Row],[артикул]],[1]!Таблица213[[code]:[упаковка]],4,FALSE)</f>
        <v>ОХЛ</v>
      </c>
      <c r="H5097" t="str">
        <f>VLOOKUP(мпф1[[#This Row],[артикул]],[1]!Таблица213[[code]:[упаковка]],5,FALSE)</f>
        <v>тушка</v>
      </c>
      <c r="I5097" s="7">
        <v>715.98214285714278</v>
      </c>
      <c r="J5097" s="15">
        <f>мпф1[[#This Row],[цена]]*мпф1[[#This Row],[объем]]</f>
        <v>10734720.267857142</v>
      </c>
      <c r="K5097" s="15"/>
      <c r="L5097" t="s">
        <v>187</v>
      </c>
    </row>
    <row r="5098" spans="1:12" x14ac:dyDescent="0.35">
      <c r="A5098" t="s">
        <v>161</v>
      </c>
      <c r="B5098" t="s">
        <v>190</v>
      </c>
      <c r="C5098" t="s">
        <v>180</v>
      </c>
      <c r="D5098">
        <v>982</v>
      </c>
      <c r="E5098" t="s">
        <v>100</v>
      </c>
      <c r="F5098" s="26">
        <v>500</v>
      </c>
      <c r="G5098" t="str">
        <f>VLOOKUP(мпф1[[#This Row],[артикул]],[1]!Таблица213[[code]:[упаковка]],4,FALSE)</f>
        <v>ОХЛ</v>
      </c>
      <c r="H5098" t="str">
        <f>VLOOKUP(мпф1[[#This Row],[артикул]],[1]!Таблица213[[code]:[упаковка]],5,FALSE)</f>
        <v>филе</v>
      </c>
      <c r="I5098" s="7">
        <v>1051.875</v>
      </c>
      <c r="J5098" s="15">
        <f>мпф1[[#This Row],[цена]]*мпф1[[#This Row],[объем]]</f>
        <v>525937.5</v>
      </c>
      <c r="K5098" s="15"/>
      <c r="L5098" t="s">
        <v>187</v>
      </c>
    </row>
    <row r="5099" spans="1:12" x14ac:dyDescent="0.35">
      <c r="A5099" t="s">
        <v>161</v>
      </c>
      <c r="B5099" t="s">
        <v>199</v>
      </c>
      <c r="C5099" t="s">
        <v>180</v>
      </c>
      <c r="D5099">
        <v>978</v>
      </c>
      <c r="E5099" t="s">
        <v>98</v>
      </c>
      <c r="F5099" s="26">
        <v>304.5</v>
      </c>
      <c r="G5099" t="str">
        <f>VLOOKUP(мпф1[[#This Row],[артикул]],[1]!Таблица213[[code]:[упаковка]],4,FALSE)</f>
        <v>ОХЛ</v>
      </c>
      <c r="H5099" t="str">
        <f>VLOOKUP(мпф1[[#This Row],[артикул]],[1]!Таблица213[[code]:[упаковка]],5,FALSE)</f>
        <v>тушка</v>
      </c>
      <c r="I5099" s="7">
        <v>715.98214285714278</v>
      </c>
      <c r="J5099" s="15">
        <f>мпф1[[#This Row],[цена]]*мпф1[[#This Row],[объем]]</f>
        <v>218016.56249999997</v>
      </c>
      <c r="K5099" s="15"/>
      <c r="L5099" t="s">
        <v>187</v>
      </c>
    </row>
    <row r="5100" spans="1:12" x14ac:dyDescent="0.35">
      <c r="A5100" t="s">
        <v>161</v>
      </c>
      <c r="B5100" t="s">
        <v>199</v>
      </c>
      <c r="C5100" t="s">
        <v>180</v>
      </c>
      <c r="D5100">
        <v>982</v>
      </c>
      <c r="E5100" t="s">
        <v>100</v>
      </c>
      <c r="F5100" s="26">
        <v>500</v>
      </c>
      <c r="G5100" t="str">
        <f>VLOOKUP(мпф1[[#This Row],[артикул]],[1]!Таблица213[[code]:[упаковка]],4,FALSE)</f>
        <v>ОХЛ</v>
      </c>
      <c r="H5100" t="str">
        <f>VLOOKUP(мпф1[[#This Row],[артикул]],[1]!Таблица213[[code]:[упаковка]],5,FALSE)</f>
        <v>филе</v>
      </c>
      <c r="I5100" s="7">
        <v>1051.875</v>
      </c>
      <c r="J5100" s="15">
        <f>мпф1[[#This Row],[цена]]*мпф1[[#This Row],[объем]]</f>
        <v>525937.5</v>
      </c>
      <c r="K5100" s="15"/>
      <c r="L5100" t="s">
        <v>187</v>
      </c>
    </row>
    <row r="5101" spans="1:12" x14ac:dyDescent="0.35">
      <c r="A5101" t="s">
        <v>161</v>
      </c>
      <c r="B5101" t="s">
        <v>220</v>
      </c>
      <c r="C5101" t="s">
        <v>180</v>
      </c>
      <c r="D5101">
        <v>978</v>
      </c>
      <c r="E5101" t="s">
        <v>98</v>
      </c>
      <c r="F5101" s="26">
        <v>10005</v>
      </c>
      <c r="G5101" t="str">
        <f>VLOOKUP(мпф1[[#This Row],[артикул]],[1]!Таблица213[[code]:[упаковка]],4,FALSE)</f>
        <v>ОХЛ</v>
      </c>
      <c r="H5101" t="str">
        <f>VLOOKUP(мпф1[[#This Row],[артикул]],[1]!Таблица213[[code]:[упаковка]],5,FALSE)</f>
        <v>тушка</v>
      </c>
      <c r="I5101" s="7">
        <v>715.98214285714278</v>
      </c>
      <c r="J5101" s="15">
        <f>мпф1[[#This Row],[цена]]*мпф1[[#This Row],[объем]]</f>
        <v>7163401.3392857136</v>
      </c>
      <c r="K5101" s="15"/>
      <c r="L5101" t="s">
        <v>187</v>
      </c>
    </row>
    <row r="5102" spans="1:12" x14ac:dyDescent="0.35">
      <c r="A5102" t="s">
        <v>161</v>
      </c>
      <c r="B5102" t="s">
        <v>220</v>
      </c>
      <c r="C5102" t="s">
        <v>180</v>
      </c>
      <c r="D5102">
        <v>982</v>
      </c>
      <c r="E5102" t="s">
        <v>100</v>
      </c>
      <c r="F5102" s="26">
        <v>2400</v>
      </c>
      <c r="G5102" t="str">
        <f>VLOOKUP(мпф1[[#This Row],[артикул]],[1]!Таблица213[[code]:[упаковка]],4,FALSE)</f>
        <v>ОХЛ</v>
      </c>
      <c r="H5102" t="str">
        <f>VLOOKUP(мпф1[[#This Row],[артикул]],[1]!Таблица213[[code]:[упаковка]],5,FALSE)</f>
        <v>филе</v>
      </c>
      <c r="I5102" s="7">
        <v>1051.875</v>
      </c>
      <c r="J5102" s="15">
        <f>мпф1[[#This Row],[цена]]*мпф1[[#This Row],[объем]]</f>
        <v>2524500</v>
      </c>
      <c r="K5102" s="15"/>
      <c r="L5102" t="s">
        <v>187</v>
      </c>
    </row>
    <row r="5103" spans="1:12" x14ac:dyDescent="0.35">
      <c r="A5103" t="s">
        <v>161</v>
      </c>
      <c r="B5103" t="s">
        <v>224</v>
      </c>
      <c r="C5103" t="s">
        <v>180</v>
      </c>
      <c r="D5103">
        <v>978</v>
      </c>
      <c r="E5103" t="s">
        <v>98</v>
      </c>
      <c r="F5103" s="26">
        <v>18995</v>
      </c>
      <c r="G5103" t="str">
        <f>VLOOKUP(мпф1[[#This Row],[артикул]],[1]!Таблица213[[code]:[упаковка]],4,FALSE)</f>
        <v>ОХЛ</v>
      </c>
      <c r="H5103" t="str">
        <f>VLOOKUP(мпф1[[#This Row],[артикул]],[1]!Таблица213[[code]:[упаковка]],5,FALSE)</f>
        <v>тушка</v>
      </c>
      <c r="I5103" s="7">
        <v>715.98214285714278</v>
      </c>
      <c r="J5103" s="15">
        <f>мпф1[[#This Row],[цена]]*мпф1[[#This Row],[объем]]</f>
        <v>13600080.803571427</v>
      </c>
      <c r="K5103" s="15"/>
      <c r="L5103" t="s">
        <v>187</v>
      </c>
    </row>
    <row r="5104" spans="1:12" x14ac:dyDescent="0.35">
      <c r="A5104" t="s">
        <v>161</v>
      </c>
      <c r="B5104" t="s">
        <v>210</v>
      </c>
      <c r="C5104" t="s">
        <v>210</v>
      </c>
      <c r="D5104">
        <v>982</v>
      </c>
      <c r="E5104" t="s">
        <v>100</v>
      </c>
      <c r="F5104" s="26">
        <v>2000</v>
      </c>
      <c r="G5104" t="str">
        <f>VLOOKUP(мпф1[[#This Row],[артикул]],[1]!Таблица213[[code]:[упаковка]],4,FALSE)</f>
        <v>ОХЛ</v>
      </c>
      <c r="H5104" t="str">
        <f>VLOOKUP(мпф1[[#This Row],[артикул]],[1]!Таблица213[[code]:[упаковка]],5,FALSE)</f>
        <v>филе</v>
      </c>
      <c r="I5104" s="7">
        <v>1051.875</v>
      </c>
      <c r="J5104" s="15">
        <f>мпф1[[#This Row],[цена]]*мпф1[[#This Row],[объем]]</f>
        <v>2103750</v>
      </c>
      <c r="K5104" s="15"/>
      <c r="L5104" t="s">
        <v>187</v>
      </c>
    </row>
    <row r="5105" spans="1:12" x14ac:dyDescent="0.35">
      <c r="A5105" t="s">
        <v>161</v>
      </c>
      <c r="B5105" t="s">
        <v>210</v>
      </c>
      <c r="C5105" t="s">
        <v>210</v>
      </c>
      <c r="D5105">
        <v>984</v>
      </c>
      <c r="E5105" t="s">
        <v>101</v>
      </c>
      <c r="F5105" s="26">
        <v>2000.1999999999998</v>
      </c>
      <c r="G5105" t="str">
        <f>VLOOKUP(мпф1[[#This Row],[артикул]],[1]!Таблица213[[code]:[упаковка]],4,FALSE)</f>
        <v>ОХЛ</v>
      </c>
      <c r="H5105" t="str">
        <f>VLOOKUP(мпф1[[#This Row],[артикул]],[1]!Таблица213[[code]:[упаковка]],5,FALSE)</f>
        <v>четвертина</v>
      </c>
      <c r="I5105" s="7">
        <v>676.20535714285711</v>
      </c>
      <c r="J5105" s="15">
        <f>мпф1[[#This Row],[цена]]*мпф1[[#This Row],[объем]]</f>
        <v>1352545.9553571427</v>
      </c>
      <c r="K5105" s="15"/>
      <c r="L5105" t="s">
        <v>187</v>
      </c>
    </row>
    <row r="5106" spans="1:12" x14ac:dyDescent="0.35">
      <c r="A5106" t="s">
        <v>161</v>
      </c>
      <c r="B5106" t="s">
        <v>190</v>
      </c>
      <c r="C5106" t="s">
        <v>25</v>
      </c>
      <c r="D5106">
        <v>29</v>
      </c>
      <c r="E5106" t="s">
        <v>79</v>
      </c>
      <c r="F5106" s="26">
        <v>613.6</v>
      </c>
      <c r="G5106" t="str">
        <f>VLOOKUP(мпф1[[#This Row],[артикул]],[1]!Таблица213[[code]:[упаковка]],4,FALSE)</f>
        <v>ОХЛ</v>
      </c>
      <c r="H5106" t="str">
        <f>VLOOKUP(мпф1[[#This Row],[артикул]],[1]!Таблица213[[code]:[упаковка]],5,FALSE)</f>
        <v>табак</v>
      </c>
      <c r="I5106" s="7">
        <v>747.80357142857133</v>
      </c>
      <c r="J5106" s="15">
        <f>мпф1[[#This Row],[цена]]*мпф1[[#This Row],[объем]]</f>
        <v>458852.27142857137</v>
      </c>
      <c r="K5106" s="15"/>
      <c r="L5106" t="s">
        <v>187</v>
      </c>
    </row>
    <row r="5107" spans="1:12" x14ac:dyDescent="0.35">
      <c r="A5107" t="s">
        <v>161</v>
      </c>
      <c r="B5107" t="s">
        <v>190</v>
      </c>
      <c r="C5107" t="s">
        <v>25</v>
      </c>
      <c r="D5107">
        <v>30</v>
      </c>
      <c r="E5107" t="s">
        <v>80</v>
      </c>
      <c r="F5107" s="26">
        <v>1321.6000000000001</v>
      </c>
      <c r="G5107" t="str">
        <f>VLOOKUP(мпф1[[#This Row],[артикул]],[1]!Таблица213[[code]:[упаковка]],4,FALSE)</f>
        <v>ОХЛ</v>
      </c>
      <c r="H5107" t="str">
        <f>VLOOKUP(мпф1[[#This Row],[артикул]],[1]!Таблица213[[code]:[упаковка]],5,FALSE)</f>
        <v>рагу</v>
      </c>
      <c r="I5107" s="7">
        <v>739.28249999999991</v>
      </c>
      <c r="J5107" s="15">
        <f>мпф1[[#This Row],[цена]]*мпф1[[#This Row],[объем]]</f>
        <v>977035.75199999998</v>
      </c>
      <c r="K5107" s="15"/>
      <c r="L5107" t="s">
        <v>187</v>
      </c>
    </row>
    <row r="5108" spans="1:12" x14ac:dyDescent="0.35">
      <c r="A5108" t="s">
        <v>161</v>
      </c>
      <c r="B5108" t="s">
        <v>190</v>
      </c>
      <c r="C5108" t="s">
        <v>25</v>
      </c>
      <c r="D5108">
        <v>204</v>
      </c>
      <c r="E5108" t="s">
        <v>84</v>
      </c>
      <c r="F5108" s="26">
        <v>1114.0689655172416</v>
      </c>
      <c r="G5108" t="str">
        <f>VLOOKUP(мпф1[[#This Row],[артикул]],[1]!Таблица213[[code]:[упаковка]],4,FALSE)</f>
        <v>ОХЛ</v>
      </c>
      <c r="H5108" t="str">
        <f>VLOOKUP(мпф1[[#This Row],[артикул]],[1]!Таблица213[[code]:[упаковка]],5,FALSE)</f>
        <v>крыло</v>
      </c>
      <c r="I5108" s="7">
        <v>884.0434821428571</v>
      </c>
      <c r="J5108" s="15">
        <f>мпф1[[#This Row],[цена]]*мпф1[[#This Row],[объем]]</f>
        <v>984885.40762315283</v>
      </c>
      <c r="K5108" s="15"/>
      <c r="L5108" t="s">
        <v>187</v>
      </c>
    </row>
    <row r="5109" spans="1:12" x14ac:dyDescent="0.35">
      <c r="A5109" t="s">
        <v>161</v>
      </c>
      <c r="B5109" t="s">
        <v>190</v>
      </c>
      <c r="C5109" t="s">
        <v>25</v>
      </c>
      <c r="D5109">
        <v>205</v>
      </c>
      <c r="E5109" t="s">
        <v>88</v>
      </c>
      <c r="F5109" s="26">
        <v>391.68831168831173</v>
      </c>
      <c r="G5109" t="str">
        <f>VLOOKUP(мпф1[[#This Row],[артикул]],[1]!Таблица213[[code]:[упаковка]],4,FALSE)</f>
        <v>ОХЛ</v>
      </c>
      <c r="H5109" t="str">
        <f>VLOOKUP(мпф1[[#This Row],[артикул]],[1]!Таблица213[[code]:[упаковка]],5,FALSE)</f>
        <v>рагу</v>
      </c>
      <c r="I5109" s="7">
        <v>635.49160714285711</v>
      </c>
      <c r="J5109" s="15">
        <f>мпф1[[#This Row],[цена]]*мпф1[[#This Row],[объем]]</f>
        <v>248914.63469387757</v>
      </c>
      <c r="K5109" s="15"/>
      <c r="L5109" t="s">
        <v>187</v>
      </c>
    </row>
    <row r="5110" spans="1:12" x14ac:dyDescent="0.35">
      <c r="A5110" t="s">
        <v>161</v>
      </c>
      <c r="B5110" t="s">
        <v>190</v>
      </c>
      <c r="C5110" t="s">
        <v>25</v>
      </c>
      <c r="D5110">
        <v>701</v>
      </c>
      <c r="E5110" t="s">
        <v>26</v>
      </c>
      <c r="F5110" s="26">
        <v>342</v>
      </c>
      <c r="G5110" t="str">
        <f>VLOOKUP(мпф1[[#This Row],[артикул]],[1]!Таблица213[[code]:[упаковка]],4,FALSE)</f>
        <v>ОХЛ</v>
      </c>
      <c r="H5110" t="str">
        <f>VLOOKUP(мпф1[[#This Row],[артикул]],[1]!Таблица213[[code]:[упаковка]],5,FALSE)</f>
        <v>тушка</v>
      </c>
      <c r="I5110" s="7">
        <v>827.59580357142841</v>
      </c>
      <c r="J5110" s="15">
        <f>мпф1[[#This Row],[цена]]*мпф1[[#This Row],[объем]]</f>
        <v>283037.76482142851</v>
      </c>
      <c r="K5110" s="15"/>
      <c r="L5110" t="s">
        <v>187</v>
      </c>
    </row>
    <row r="5111" spans="1:12" x14ac:dyDescent="0.35">
      <c r="A5111" t="s">
        <v>161</v>
      </c>
      <c r="B5111" t="s">
        <v>190</v>
      </c>
      <c r="C5111" t="s">
        <v>25</v>
      </c>
      <c r="D5111">
        <v>702</v>
      </c>
      <c r="E5111" t="s">
        <v>72</v>
      </c>
      <c r="F5111" s="26">
        <v>440.70000000000005</v>
      </c>
      <c r="G5111" t="str">
        <f>VLOOKUP(мпф1[[#This Row],[артикул]],[1]!Таблица213[[code]:[упаковка]],4,FALSE)</f>
        <v>ОХЛ</v>
      </c>
      <c r="H5111" t="str">
        <f>VLOOKUP(мпф1[[#This Row],[артикул]],[1]!Таблица213[[code]:[упаковка]],5,FALSE)</f>
        <v>тушка</v>
      </c>
      <c r="I5111" s="7">
        <v>811.20776785714281</v>
      </c>
      <c r="J5111" s="15">
        <f>мпф1[[#This Row],[цена]]*мпф1[[#This Row],[объем]]</f>
        <v>357499.26329464285</v>
      </c>
      <c r="K5111" s="15"/>
      <c r="L5111" t="s">
        <v>187</v>
      </c>
    </row>
    <row r="5112" spans="1:12" x14ac:dyDescent="0.35">
      <c r="A5112" t="s">
        <v>161</v>
      </c>
      <c r="B5112" t="s">
        <v>190</v>
      </c>
      <c r="C5112" t="s">
        <v>25</v>
      </c>
      <c r="D5112">
        <v>710</v>
      </c>
      <c r="E5112" t="s">
        <v>28</v>
      </c>
      <c r="F5112" s="26">
        <v>590.49</v>
      </c>
      <c r="G5112" t="str">
        <f>VLOOKUP(мпф1[[#This Row],[артикул]],[1]!Таблица213[[code]:[упаковка]],4,FALSE)</f>
        <v>ОХЛ</v>
      </c>
      <c r="H5112" t="str">
        <f>VLOOKUP(мпф1[[#This Row],[артикул]],[1]!Таблица213[[code]:[упаковка]],5,FALSE)</f>
        <v>бедро</v>
      </c>
      <c r="I5112" s="7">
        <v>884.0434821428571</v>
      </c>
      <c r="J5112" s="15">
        <f>мпф1[[#This Row],[цена]]*мпф1[[#This Row],[объем]]</f>
        <v>522018.83577053569</v>
      </c>
      <c r="K5112" s="15"/>
      <c r="L5112" t="s">
        <v>187</v>
      </c>
    </row>
    <row r="5113" spans="1:12" x14ac:dyDescent="0.35">
      <c r="A5113" t="s">
        <v>161</v>
      </c>
      <c r="B5113" t="s">
        <v>190</v>
      </c>
      <c r="C5113" t="s">
        <v>25</v>
      </c>
      <c r="D5113">
        <v>711</v>
      </c>
      <c r="E5113" t="s">
        <v>73</v>
      </c>
      <c r="F5113" s="26">
        <v>3165.36</v>
      </c>
      <c r="G5113" t="str">
        <f>VLOOKUP(мпф1[[#This Row],[артикул]],[1]!Таблица213[[code]:[упаковка]],4,FALSE)</f>
        <v>ОХЛ</v>
      </c>
      <c r="H5113" t="str">
        <f>VLOOKUP(мпф1[[#This Row],[артикул]],[1]!Таблица213[[code]:[упаковка]],5,FALSE)</f>
        <v>бедро</v>
      </c>
      <c r="I5113" s="7">
        <v>867.65544642857139</v>
      </c>
      <c r="J5113" s="15">
        <f>мпф1[[#This Row],[цена]]*мпф1[[#This Row],[объем]]</f>
        <v>2746441.843907143</v>
      </c>
      <c r="K5113" s="15"/>
      <c r="L5113" t="s">
        <v>187</v>
      </c>
    </row>
    <row r="5114" spans="1:12" x14ac:dyDescent="0.35">
      <c r="A5114" t="s">
        <v>161</v>
      </c>
      <c r="B5114" t="s">
        <v>190</v>
      </c>
      <c r="C5114" t="s">
        <v>25</v>
      </c>
      <c r="D5114">
        <v>712</v>
      </c>
      <c r="E5114" t="s">
        <v>30</v>
      </c>
      <c r="F5114" s="26">
        <v>630.81899999999996</v>
      </c>
      <c r="G5114" t="str">
        <f>VLOOKUP(мпф1[[#This Row],[артикул]],[1]!Таблица213[[code]:[упаковка]],4,FALSE)</f>
        <v>ОХЛ</v>
      </c>
      <c r="H5114" t="str">
        <f>VLOOKUP(мпф1[[#This Row],[артикул]],[1]!Таблица213[[code]:[упаковка]],5,FALSE)</f>
        <v>голень</v>
      </c>
      <c r="I5114" s="7">
        <v>915.90910714285712</v>
      </c>
      <c r="J5114" s="15">
        <f>мпф1[[#This Row],[цена]]*мпф1[[#This Row],[объем]]</f>
        <v>577772.86705875001</v>
      </c>
      <c r="K5114" s="15"/>
      <c r="L5114" t="s">
        <v>187</v>
      </c>
    </row>
    <row r="5115" spans="1:12" x14ac:dyDescent="0.35">
      <c r="A5115" t="s">
        <v>161</v>
      </c>
      <c r="B5115" t="s">
        <v>190</v>
      </c>
      <c r="C5115" t="s">
        <v>25</v>
      </c>
      <c r="D5115">
        <v>713</v>
      </c>
      <c r="E5115" t="s">
        <v>74</v>
      </c>
      <c r="F5115" s="26">
        <v>1401.8400000000001</v>
      </c>
      <c r="G5115" t="str">
        <f>VLOOKUP(мпф1[[#This Row],[артикул]],[1]!Таблица213[[code]:[упаковка]],4,FALSE)</f>
        <v>ОХЛ</v>
      </c>
      <c r="H5115" t="str">
        <f>VLOOKUP(мпф1[[#This Row],[артикул]],[1]!Таблица213[[code]:[упаковка]],5,FALSE)</f>
        <v>голень</v>
      </c>
      <c r="I5115" s="7">
        <v>899.88524999999993</v>
      </c>
      <c r="J5115" s="15">
        <f>мпф1[[#This Row],[цена]]*мпф1[[#This Row],[объем]]</f>
        <v>1261495.1388600001</v>
      </c>
      <c r="K5115" s="15"/>
      <c r="L5115" t="s">
        <v>187</v>
      </c>
    </row>
    <row r="5116" spans="1:12" x14ac:dyDescent="0.35">
      <c r="A5116" t="s">
        <v>161</v>
      </c>
      <c r="B5116" t="s">
        <v>190</v>
      </c>
      <c r="C5116" t="s">
        <v>25</v>
      </c>
      <c r="D5116">
        <v>714</v>
      </c>
      <c r="E5116" t="s">
        <v>32</v>
      </c>
      <c r="F5116" s="26">
        <v>615.54</v>
      </c>
      <c r="G5116" t="str">
        <f>VLOOKUP(мпф1[[#This Row],[артикул]],[1]!Таблица213[[code]:[упаковка]],4,FALSE)</f>
        <v>ОХЛ</v>
      </c>
      <c r="H5116" t="str">
        <f>VLOOKUP(мпф1[[#This Row],[артикул]],[1]!Таблица213[[code]:[упаковка]],5,FALSE)</f>
        <v>крыло</v>
      </c>
      <c r="I5116" s="7">
        <v>915.90910714285712</v>
      </c>
      <c r="J5116" s="15">
        <f>мпф1[[#This Row],[цена]]*мпф1[[#This Row],[объем]]</f>
        <v>563778.6918107142</v>
      </c>
      <c r="K5116" s="15"/>
      <c r="L5116" t="s">
        <v>187</v>
      </c>
    </row>
    <row r="5117" spans="1:12" x14ac:dyDescent="0.35">
      <c r="A5117" t="s">
        <v>161</v>
      </c>
      <c r="B5117" t="s">
        <v>190</v>
      </c>
      <c r="C5117" t="s">
        <v>25</v>
      </c>
      <c r="D5117">
        <v>715</v>
      </c>
      <c r="E5117" t="s">
        <v>75</v>
      </c>
      <c r="F5117" s="26">
        <v>1692.16</v>
      </c>
      <c r="G5117" t="str">
        <f>VLOOKUP(мпф1[[#This Row],[артикул]],[1]!Таблица213[[code]:[упаковка]],4,FALSE)</f>
        <v>ОХЛ</v>
      </c>
      <c r="H5117" t="str">
        <f>VLOOKUP(мпф1[[#This Row],[артикул]],[1]!Таблица213[[code]:[упаковка]],5,FALSE)</f>
        <v>крыло</v>
      </c>
      <c r="I5117" s="7">
        <v>899.88524999999993</v>
      </c>
      <c r="J5117" s="15">
        <f>мпф1[[#This Row],[цена]]*мпф1[[#This Row],[объем]]</f>
        <v>1522749.82464</v>
      </c>
      <c r="K5117" s="15"/>
      <c r="L5117" t="s">
        <v>187</v>
      </c>
    </row>
    <row r="5118" spans="1:12" x14ac:dyDescent="0.35">
      <c r="A5118" t="s">
        <v>161</v>
      </c>
      <c r="B5118" t="s">
        <v>190</v>
      </c>
      <c r="C5118" t="s">
        <v>25</v>
      </c>
      <c r="D5118">
        <v>717</v>
      </c>
      <c r="E5118" t="s">
        <v>76</v>
      </c>
      <c r="F5118" s="26">
        <v>945</v>
      </c>
      <c r="G5118" t="str">
        <f>VLOOKUP(мпф1[[#This Row],[артикул]],[1]!Таблица213[[code]:[упаковка]],4,FALSE)</f>
        <v>ОХЛ</v>
      </c>
      <c r="H5118" t="str">
        <f>VLOOKUP(мпф1[[#This Row],[артикул]],[1]!Таблица213[[code]:[упаковка]],5,FALSE)</f>
        <v>четвертина</v>
      </c>
      <c r="I5118" s="7">
        <v>819.40178571428567</v>
      </c>
      <c r="J5118" s="15">
        <f>мпф1[[#This Row],[цена]]*мпф1[[#This Row],[объем]]</f>
        <v>774334.6875</v>
      </c>
      <c r="K5118" s="15"/>
      <c r="L5118" t="s">
        <v>187</v>
      </c>
    </row>
    <row r="5119" spans="1:12" x14ac:dyDescent="0.35">
      <c r="A5119" t="s">
        <v>161</v>
      </c>
      <c r="B5119" t="s">
        <v>190</v>
      </c>
      <c r="C5119" t="s">
        <v>25</v>
      </c>
      <c r="D5119">
        <v>718</v>
      </c>
      <c r="E5119" t="s">
        <v>36</v>
      </c>
      <c r="F5119" s="26">
        <v>486.90000000000003</v>
      </c>
      <c r="G5119" t="str">
        <f>VLOOKUP(мпф1[[#This Row],[артикул]],[1]!Таблица213[[code]:[упаковка]],4,FALSE)</f>
        <v>ОХЛ</v>
      </c>
      <c r="H5119" t="str">
        <f>VLOOKUP(мпф1[[#This Row],[артикул]],[1]!Таблица213[[code]:[упаковка]],5,FALSE)</f>
        <v>филе</v>
      </c>
      <c r="I5119" s="7">
        <v>1157.1774107142855</v>
      </c>
      <c r="J5119" s="15">
        <f>мпф1[[#This Row],[цена]]*мпф1[[#This Row],[объем]]</f>
        <v>563429.68127678568</v>
      </c>
      <c r="K5119" s="15"/>
      <c r="L5119" t="s">
        <v>187</v>
      </c>
    </row>
    <row r="5120" spans="1:12" x14ac:dyDescent="0.35">
      <c r="A5120" t="s">
        <v>161</v>
      </c>
      <c r="B5120" t="s">
        <v>190</v>
      </c>
      <c r="C5120" t="s">
        <v>25</v>
      </c>
      <c r="D5120">
        <v>719</v>
      </c>
      <c r="E5120" t="s">
        <v>77</v>
      </c>
      <c r="F5120" s="26">
        <v>2835</v>
      </c>
      <c r="G5120" t="str">
        <f>VLOOKUP(мпф1[[#This Row],[артикул]],[1]!Таблица213[[code]:[упаковка]],4,FALSE)</f>
        <v>ОХЛ</v>
      </c>
      <c r="H5120" t="str">
        <f>VLOOKUP(мпф1[[#This Row],[артикул]],[1]!Таблица213[[code]:[упаковка]],5,FALSE)</f>
        <v>филе</v>
      </c>
      <c r="I5120" s="7">
        <v>1140.7893750000001</v>
      </c>
      <c r="J5120" s="15">
        <f>мпф1[[#This Row],[цена]]*мпф1[[#This Row],[объем]]</f>
        <v>3234137.8781250003</v>
      </c>
      <c r="K5120" s="15"/>
      <c r="L5120" t="s">
        <v>187</v>
      </c>
    </row>
    <row r="5121" spans="1:12" x14ac:dyDescent="0.35">
      <c r="A5121" t="s">
        <v>161</v>
      </c>
      <c r="B5121" t="s">
        <v>190</v>
      </c>
      <c r="C5121" t="s">
        <v>25</v>
      </c>
      <c r="D5121">
        <v>725</v>
      </c>
      <c r="E5121" t="s">
        <v>78</v>
      </c>
      <c r="F5121" s="26">
        <v>853.58699999999999</v>
      </c>
      <c r="G5121" t="str">
        <f>VLOOKUP(мпф1[[#This Row],[артикул]],[1]!Таблица213[[code]:[упаковка]],4,FALSE)</f>
        <v>ОХЛ</v>
      </c>
      <c r="H5121" t="str">
        <f>VLOOKUP(мпф1[[#This Row],[артикул]],[1]!Таблица213[[code]:[упаковка]],5,FALSE)</f>
        <v>грудка</v>
      </c>
      <c r="I5121" s="7">
        <v>884.0434821428571</v>
      </c>
      <c r="J5121" s="15">
        <f>мпф1[[#This Row],[цена]]*мпф1[[#This Row],[объем]]</f>
        <v>754608.02379187499</v>
      </c>
      <c r="K5121" s="15"/>
      <c r="L5121" t="s">
        <v>187</v>
      </c>
    </row>
    <row r="5122" spans="1:12" x14ac:dyDescent="0.35">
      <c r="A5122" t="s">
        <v>161</v>
      </c>
      <c r="B5122" t="s">
        <v>190</v>
      </c>
      <c r="C5122" t="s">
        <v>25</v>
      </c>
      <c r="D5122">
        <v>727</v>
      </c>
      <c r="E5122" t="s">
        <v>38</v>
      </c>
      <c r="F5122" s="26">
        <v>176.81399999999999</v>
      </c>
      <c r="G5122" t="str">
        <f>VLOOKUP(мпф1[[#This Row],[артикул]],[1]!Таблица213[[code]:[упаковка]],4,FALSE)</f>
        <v>ОХЛ</v>
      </c>
      <c r="H5122" t="str">
        <f>VLOOKUP(мпф1[[#This Row],[артикул]],[1]!Таблица213[[code]:[упаковка]],5,FALSE)</f>
        <v>грудка</v>
      </c>
      <c r="I5122" s="7">
        <v>899.79420535714269</v>
      </c>
      <c r="J5122" s="15">
        <f>мпф1[[#This Row],[цена]]*мпф1[[#This Row],[объем]]</f>
        <v>159096.21262601783</v>
      </c>
      <c r="K5122" s="15"/>
      <c r="L5122" t="s">
        <v>187</v>
      </c>
    </row>
    <row r="5123" spans="1:12" x14ac:dyDescent="0.35">
      <c r="A5123" t="s">
        <v>161</v>
      </c>
      <c r="B5123" t="s">
        <v>190</v>
      </c>
      <c r="C5123" t="s">
        <v>25</v>
      </c>
      <c r="D5123">
        <v>730</v>
      </c>
      <c r="E5123" t="s">
        <v>45</v>
      </c>
      <c r="F5123" s="26">
        <v>232.40000000000003</v>
      </c>
      <c r="G5123" t="str">
        <f>VLOOKUP(мпф1[[#This Row],[артикул]],[1]!Таблица213[[code]:[упаковка]],4,FALSE)</f>
        <v>ОХЛ</v>
      </c>
      <c r="H5123" t="str">
        <f>VLOOKUP(мпф1[[#This Row],[артикул]],[1]!Таблица213[[code]:[упаковка]],5,FALSE)</f>
        <v>желудки</v>
      </c>
      <c r="I5123" s="7">
        <v>570.84991071428567</v>
      </c>
      <c r="J5123" s="15">
        <f>мпф1[[#This Row],[цена]]*мпф1[[#This Row],[объем]]</f>
        <v>132665.51925000001</v>
      </c>
      <c r="K5123" s="15"/>
      <c r="L5123" t="s">
        <v>187</v>
      </c>
    </row>
    <row r="5124" spans="1:12" x14ac:dyDescent="0.35">
      <c r="A5124" t="s">
        <v>161</v>
      </c>
      <c r="B5124" t="s">
        <v>190</v>
      </c>
      <c r="C5124" t="s">
        <v>25</v>
      </c>
      <c r="D5124">
        <v>731</v>
      </c>
      <c r="E5124" t="s">
        <v>81</v>
      </c>
      <c r="F5124" s="26">
        <v>993.52468852874142</v>
      </c>
      <c r="G5124" t="str">
        <f>VLOOKUP(мпф1[[#This Row],[артикул]],[1]!Таблица213[[code]:[упаковка]],4,FALSE)</f>
        <v>ОХЛ</v>
      </c>
      <c r="H5124" t="str">
        <f>VLOOKUP(мпф1[[#This Row],[артикул]],[1]!Таблица213[[code]:[упаковка]],5,FALSE)</f>
        <v>желудки</v>
      </c>
      <c r="I5124" s="7">
        <v>554.21605446428566</v>
      </c>
      <c r="J5124" s="15">
        <f>мпф1[[#This Row],[цена]]*мпф1[[#This Row],[объем]]</f>
        <v>550627.33288925735</v>
      </c>
      <c r="K5124" s="15"/>
      <c r="L5124" t="s">
        <v>187</v>
      </c>
    </row>
    <row r="5125" spans="1:12" x14ac:dyDescent="0.35">
      <c r="A5125" t="s">
        <v>161</v>
      </c>
      <c r="B5125" t="s">
        <v>190</v>
      </c>
      <c r="C5125" t="s">
        <v>25</v>
      </c>
      <c r="D5125">
        <v>732</v>
      </c>
      <c r="E5125" t="s">
        <v>47</v>
      </c>
      <c r="F5125" s="26">
        <v>226.2</v>
      </c>
      <c r="G5125" t="str">
        <f>VLOOKUP(мпф1[[#This Row],[артикул]],[1]!Таблица213[[code]:[упаковка]],4,FALSE)</f>
        <v>ОХЛ</v>
      </c>
      <c r="H5125" t="str">
        <f>VLOOKUP(мпф1[[#This Row],[артикул]],[1]!Таблица213[[code]:[упаковка]],5,FALSE)</f>
        <v>печень</v>
      </c>
      <c r="I5125" s="7">
        <v>538.07383928571426</v>
      </c>
      <c r="J5125" s="15">
        <f>мпф1[[#This Row],[цена]]*мпф1[[#This Row],[объем]]</f>
        <v>121712.30244642856</v>
      </c>
      <c r="K5125" s="15"/>
      <c r="L5125" t="s">
        <v>187</v>
      </c>
    </row>
    <row r="5126" spans="1:12" x14ac:dyDescent="0.35">
      <c r="A5126" t="s">
        <v>161</v>
      </c>
      <c r="B5126" t="s">
        <v>190</v>
      </c>
      <c r="C5126" t="s">
        <v>25</v>
      </c>
      <c r="D5126">
        <v>733</v>
      </c>
      <c r="E5126" t="s">
        <v>82</v>
      </c>
      <c r="F5126" s="26">
        <v>1045.8</v>
      </c>
      <c r="G5126" t="str">
        <f>VLOOKUP(мпф1[[#This Row],[артикул]],[1]!Таблица213[[code]:[упаковка]],4,FALSE)</f>
        <v>ОХЛ</v>
      </c>
      <c r="H5126" t="str">
        <f>VLOOKUP(мпф1[[#This Row],[артикул]],[1]!Таблица213[[code]:[упаковка]],5,FALSE)</f>
        <v>печень</v>
      </c>
      <c r="I5126" s="7">
        <v>522.04998214285706</v>
      </c>
      <c r="J5126" s="15">
        <f>мпф1[[#This Row],[цена]]*мпф1[[#This Row],[объем]]</f>
        <v>545959.87132499984</v>
      </c>
      <c r="K5126" s="15"/>
      <c r="L5126" t="s">
        <v>187</v>
      </c>
    </row>
    <row r="5127" spans="1:12" x14ac:dyDescent="0.35">
      <c r="A5127" t="s">
        <v>161</v>
      </c>
      <c r="B5127" t="s">
        <v>190</v>
      </c>
      <c r="C5127" t="s">
        <v>25</v>
      </c>
      <c r="D5127">
        <v>734</v>
      </c>
      <c r="E5127" t="s">
        <v>49</v>
      </c>
      <c r="F5127" s="26">
        <v>170.583</v>
      </c>
      <c r="G5127" t="str">
        <f>VLOOKUP(мпф1[[#This Row],[артикул]],[1]!Таблица213[[code]:[упаковка]],4,FALSE)</f>
        <v>ОХЛ</v>
      </c>
      <c r="H5127" t="str">
        <f>VLOOKUP(мпф1[[#This Row],[артикул]],[1]!Таблица213[[code]:[упаковка]],5,FALSE)</f>
        <v>сердце</v>
      </c>
      <c r="I5127" s="7">
        <v>915.90910714285712</v>
      </c>
      <c r="J5127" s="15">
        <f>мпф1[[#This Row],[цена]]*мпф1[[#This Row],[объем]]</f>
        <v>156238.52322375</v>
      </c>
      <c r="K5127" s="15"/>
      <c r="L5127" t="s">
        <v>187</v>
      </c>
    </row>
    <row r="5128" spans="1:12" x14ac:dyDescent="0.35">
      <c r="A5128" t="s">
        <v>161</v>
      </c>
      <c r="B5128" t="s">
        <v>190</v>
      </c>
      <c r="C5128" t="s">
        <v>25</v>
      </c>
      <c r="D5128">
        <v>735</v>
      </c>
      <c r="E5128" t="s">
        <v>83</v>
      </c>
      <c r="F5128" s="26">
        <v>434</v>
      </c>
      <c r="G5128" t="str">
        <f>VLOOKUP(мпф1[[#This Row],[артикул]],[1]!Таблица213[[code]:[упаковка]],4,FALSE)</f>
        <v>ОХЛ</v>
      </c>
      <c r="H5128" t="str">
        <f>VLOOKUP(мпф1[[#This Row],[артикул]],[1]!Таблица213[[code]:[упаковка]],5,FALSE)</f>
        <v>сердце</v>
      </c>
      <c r="I5128" s="7">
        <v>899.88524999999993</v>
      </c>
      <c r="J5128" s="15">
        <f>мпф1[[#This Row],[цена]]*мпф1[[#This Row],[объем]]</f>
        <v>390550.19849999994</v>
      </c>
      <c r="K5128" s="15"/>
      <c r="L5128" t="s">
        <v>187</v>
      </c>
    </row>
    <row r="5129" spans="1:12" x14ac:dyDescent="0.35">
      <c r="A5129" t="s">
        <v>161</v>
      </c>
      <c r="B5129" t="s">
        <v>190</v>
      </c>
      <c r="C5129" t="s">
        <v>25</v>
      </c>
      <c r="D5129">
        <v>744</v>
      </c>
      <c r="E5129" t="s">
        <v>92</v>
      </c>
      <c r="F5129" s="26">
        <v>2646</v>
      </c>
      <c r="G5129" t="str">
        <f>VLOOKUP(мпф1[[#This Row],[артикул]],[1]!Таблица213[[code]:[упаковка]],4,FALSE)</f>
        <v>ОХЛ</v>
      </c>
      <c r="H5129" t="str">
        <f>VLOOKUP(мпф1[[#This Row],[артикул]],[1]!Таблица213[[code]:[упаковка]],5,FALSE)</f>
        <v>шея</v>
      </c>
      <c r="I5129" s="7">
        <v>297.71598214285711</v>
      </c>
      <c r="J5129" s="15">
        <f>мпф1[[#This Row],[цена]]*мпф1[[#This Row],[объем]]</f>
        <v>787756.4887499999</v>
      </c>
      <c r="K5129" s="15"/>
      <c r="L5129" t="s">
        <v>187</v>
      </c>
    </row>
    <row r="5130" spans="1:12" x14ac:dyDescent="0.35">
      <c r="A5130" t="s">
        <v>161</v>
      </c>
      <c r="B5130" t="s">
        <v>190</v>
      </c>
      <c r="C5130" t="s">
        <v>25</v>
      </c>
      <c r="D5130">
        <v>781</v>
      </c>
      <c r="E5130" t="s">
        <v>221</v>
      </c>
      <c r="F5130" s="26">
        <v>385.70000000000005</v>
      </c>
      <c r="G5130" t="str">
        <f>VLOOKUP(мпф1[[#This Row],[артикул]],[1]!Таблица213[[code]:[упаковка]],4,FALSE)</f>
        <v>ОХЛ</v>
      </c>
      <c r="H5130" t="str">
        <f>VLOOKUP(мпф1[[#This Row],[артикул]],[1]!Таблица213[[code]:[упаковка]],5,FALSE)</f>
        <v>спинка</v>
      </c>
      <c r="I5130" s="7">
        <v>386.02928571428566</v>
      </c>
      <c r="J5130" s="15">
        <f>мпф1[[#This Row],[цена]]*мпф1[[#This Row],[объем]]</f>
        <v>148891.49549999999</v>
      </c>
      <c r="K5130" s="15"/>
      <c r="L5130" t="s">
        <v>187</v>
      </c>
    </row>
    <row r="5131" spans="1:12" x14ac:dyDescent="0.35">
      <c r="A5131" t="s">
        <v>161</v>
      </c>
      <c r="B5131" t="s">
        <v>190</v>
      </c>
      <c r="C5131" t="s">
        <v>25</v>
      </c>
      <c r="D5131">
        <v>952</v>
      </c>
      <c r="E5131" t="s">
        <v>86</v>
      </c>
      <c r="F5131" s="26">
        <v>542.14285714285711</v>
      </c>
      <c r="G5131" t="str">
        <f>VLOOKUP(мпф1[[#This Row],[артикул]],[1]!Таблица213[[code]:[упаковка]],4,FALSE)</f>
        <v>ОХЛ</v>
      </c>
      <c r="H5131" t="str">
        <f>VLOOKUP(мпф1[[#This Row],[артикул]],[1]!Таблица213[[code]:[упаковка]],5,FALSE)</f>
        <v>голень</v>
      </c>
      <c r="I5131" s="7">
        <v>930.02102678571418</v>
      </c>
      <c r="J5131" s="15">
        <f>мпф1[[#This Row],[цена]]*мпф1[[#This Row],[объем]]</f>
        <v>504204.25666454074</v>
      </c>
      <c r="K5131" s="15"/>
      <c r="L5131" t="s">
        <v>187</v>
      </c>
    </row>
    <row r="5132" spans="1:12" x14ac:dyDescent="0.35">
      <c r="A5132" t="s">
        <v>161</v>
      </c>
      <c r="B5132" t="s">
        <v>190</v>
      </c>
      <c r="C5132" t="s">
        <v>25</v>
      </c>
      <c r="D5132">
        <v>953</v>
      </c>
      <c r="E5132" t="s">
        <v>87</v>
      </c>
      <c r="F5132" s="26">
        <v>344.39834024896265</v>
      </c>
      <c r="G5132" t="str">
        <f>VLOOKUP(мпф1[[#This Row],[артикул]],[1]!Таблица213[[code]:[упаковка]],4,FALSE)</f>
        <v>ОХЛ</v>
      </c>
      <c r="H5132" t="str">
        <f>VLOOKUP(мпф1[[#This Row],[артикул]],[1]!Таблица213[[code]:[упаковка]],5,FALSE)</f>
        <v>бедро</v>
      </c>
      <c r="I5132" s="7">
        <v>953.23741071428572</v>
      </c>
      <c r="J5132" s="15">
        <f>мпф1[[#This Row],[цена]]*мпф1[[#This Row],[объем]]</f>
        <v>328293.38211321871</v>
      </c>
      <c r="K5132" s="15"/>
      <c r="L5132" t="s">
        <v>187</v>
      </c>
    </row>
    <row r="5133" spans="1:12" x14ac:dyDescent="0.35">
      <c r="A5133" t="s">
        <v>161</v>
      </c>
      <c r="B5133" t="s">
        <v>190</v>
      </c>
      <c r="C5133" t="s">
        <v>25</v>
      </c>
      <c r="D5133">
        <v>958</v>
      </c>
      <c r="E5133" t="s">
        <v>58</v>
      </c>
      <c r="F5133" s="26">
        <v>488.76712328767115</v>
      </c>
      <c r="G5133" t="str">
        <f>VLOOKUP(мпф1[[#This Row],[артикул]],[1]!Таблица213[[code]:[упаковка]],4,FALSE)</f>
        <v>ОХЛ</v>
      </c>
      <c r="H5133" t="str">
        <f>VLOOKUP(мпф1[[#This Row],[артикул]],[1]!Таблица213[[code]:[упаковка]],5,FALSE)</f>
        <v>табак</v>
      </c>
      <c r="I5133" s="7">
        <v>799.37196428571428</v>
      </c>
      <c r="J5133" s="15">
        <f>мпф1[[#This Row],[цена]]*мпф1[[#This Row],[объем]]</f>
        <v>390706.73542074359</v>
      </c>
      <c r="K5133" s="15"/>
      <c r="L5133" t="s">
        <v>187</v>
      </c>
    </row>
    <row r="5134" spans="1:12" x14ac:dyDescent="0.35">
      <c r="A5134" t="s">
        <v>161</v>
      </c>
      <c r="B5134" t="s">
        <v>190</v>
      </c>
      <c r="C5134" t="s">
        <v>25</v>
      </c>
      <c r="D5134">
        <v>959</v>
      </c>
      <c r="E5134" t="s">
        <v>85</v>
      </c>
      <c r="F5134" s="26">
        <v>52.307692307692314</v>
      </c>
      <c r="G5134" t="str">
        <f>VLOOKUP(мпф1[[#This Row],[артикул]],[1]!Таблица213[[code]:[упаковка]],4,FALSE)</f>
        <v>ОХЛ</v>
      </c>
      <c r="H5134" t="str">
        <f>VLOOKUP(мпф1[[#This Row],[артикул]],[1]!Таблица213[[code]:[упаковка]],5,FALSE)</f>
        <v>табак</v>
      </c>
      <c r="I5134" s="7">
        <v>722.43924107142857</v>
      </c>
      <c r="J5134" s="15">
        <f>мпф1[[#This Row],[цена]]*мпф1[[#This Row],[объем]]</f>
        <v>37789.129532967039</v>
      </c>
      <c r="K5134" s="15"/>
      <c r="L5134" t="s">
        <v>187</v>
      </c>
    </row>
    <row r="5135" spans="1:12" x14ac:dyDescent="0.35">
      <c r="A5135" t="s">
        <v>161</v>
      </c>
      <c r="B5135" t="s">
        <v>190</v>
      </c>
      <c r="C5135" t="s">
        <v>25</v>
      </c>
      <c r="D5135">
        <v>961</v>
      </c>
      <c r="E5135" t="s">
        <v>89</v>
      </c>
      <c r="F5135" s="26">
        <v>48.717948717948715</v>
      </c>
      <c r="G5135" t="str">
        <f>VLOOKUP(мпф1[[#This Row],[артикул]],[1]!Таблица213[[code]:[упаковка]],4,FALSE)</f>
        <v>ОХЛ</v>
      </c>
      <c r="H5135" t="str">
        <f>VLOOKUP(мпф1[[#This Row],[артикул]],[1]!Таблица213[[code]:[упаковка]],5,FALSE)</f>
        <v>табак</v>
      </c>
      <c r="I5135" s="7">
        <v>777.06602678571426</v>
      </c>
      <c r="J5135" s="15">
        <f>мпф1[[#This Row],[цена]]*мпф1[[#This Row],[объем]]</f>
        <v>37857.062843406587</v>
      </c>
      <c r="K5135" s="15"/>
      <c r="L5135" t="s">
        <v>187</v>
      </c>
    </row>
    <row r="5136" spans="1:12" x14ac:dyDescent="0.35">
      <c r="A5136" t="s">
        <v>161</v>
      </c>
      <c r="B5136" t="s">
        <v>190</v>
      </c>
      <c r="C5136" t="s">
        <v>25</v>
      </c>
      <c r="D5136">
        <v>1065</v>
      </c>
      <c r="E5136" t="s">
        <v>64</v>
      </c>
      <c r="F5136" s="26">
        <v>98.461538461538453</v>
      </c>
      <c r="G5136" t="str">
        <f>VLOOKUP(мпф1[[#This Row],[артикул]],[1]!Таблица213[[code]:[упаковка]],4,FALSE)</f>
        <v>ОХЛ</v>
      </c>
      <c r="H5136" t="str">
        <f>VLOOKUP(мпф1[[#This Row],[артикул]],[1]!Таблица213[[code]:[упаковка]],5,FALSE)</f>
        <v>филе</v>
      </c>
      <c r="I5136" s="7">
        <v>1060.6700892857141</v>
      </c>
      <c r="J5136" s="15">
        <f>мпф1[[#This Row],[цена]]*мпф1[[#This Row],[объем]]</f>
        <v>104435.20879120876</v>
      </c>
      <c r="K5136" s="15"/>
      <c r="L5136" t="s">
        <v>187</v>
      </c>
    </row>
    <row r="5137" spans="1:12" x14ac:dyDescent="0.35">
      <c r="A5137" t="s">
        <v>161</v>
      </c>
      <c r="B5137" t="s">
        <v>190</v>
      </c>
      <c r="C5137" t="s">
        <v>25</v>
      </c>
      <c r="D5137">
        <v>1066</v>
      </c>
      <c r="E5137" t="s">
        <v>63</v>
      </c>
      <c r="F5137" s="26">
        <v>141.29032258064512</v>
      </c>
      <c r="G5137" t="str">
        <f>VLOOKUP(мпф1[[#This Row],[артикул]],[1]!Таблица213[[code]:[упаковка]],4,FALSE)</f>
        <v>ОХЛ</v>
      </c>
      <c r="H5137" t="str">
        <f>VLOOKUP(мпф1[[#This Row],[артикул]],[1]!Таблица213[[code]:[упаковка]],5,FALSE)</f>
        <v>бедро</v>
      </c>
      <c r="I5137" s="7">
        <v>884.0434821428571</v>
      </c>
      <c r="J5137" s="15">
        <f>мпф1[[#This Row],[цена]]*мпф1[[#This Row],[объем]]</f>
        <v>124906.78876728106</v>
      </c>
      <c r="K5137" s="15"/>
      <c r="L5137" t="s">
        <v>187</v>
      </c>
    </row>
    <row r="5138" spans="1:12" x14ac:dyDescent="0.35">
      <c r="A5138" t="s">
        <v>161</v>
      </c>
      <c r="B5138" t="s">
        <v>196</v>
      </c>
      <c r="C5138" t="s">
        <v>69</v>
      </c>
      <c r="D5138">
        <v>29</v>
      </c>
      <c r="E5138" t="s">
        <v>79</v>
      </c>
      <c r="F5138" s="26">
        <v>94.4</v>
      </c>
      <c r="G5138" t="str">
        <f>VLOOKUP(мпф1[[#This Row],[артикул]],[1]!Таблица213[[code]:[упаковка]],4,FALSE)</f>
        <v>ОХЛ</v>
      </c>
      <c r="H5138" t="str">
        <f>VLOOKUP(мпф1[[#This Row],[артикул]],[1]!Таблица213[[code]:[упаковка]],5,FALSE)</f>
        <v>табак</v>
      </c>
      <c r="I5138" s="7">
        <v>747.80357142857133</v>
      </c>
      <c r="J5138" s="15">
        <f>мпф1[[#This Row],[цена]]*мпф1[[#This Row],[объем]]</f>
        <v>70592.657142857133</v>
      </c>
      <c r="K5138" s="15"/>
      <c r="L5138" t="s">
        <v>187</v>
      </c>
    </row>
    <row r="5139" spans="1:12" x14ac:dyDescent="0.35">
      <c r="A5139" t="s">
        <v>161</v>
      </c>
      <c r="B5139" t="s">
        <v>196</v>
      </c>
      <c r="C5139" t="s">
        <v>69</v>
      </c>
      <c r="D5139">
        <v>30</v>
      </c>
      <c r="E5139" t="s">
        <v>80</v>
      </c>
      <c r="F5139" s="26">
        <v>188.8</v>
      </c>
      <c r="G5139" t="str">
        <f>VLOOKUP(мпф1[[#This Row],[артикул]],[1]!Таблица213[[code]:[упаковка]],4,FALSE)</f>
        <v>ОХЛ</v>
      </c>
      <c r="H5139" t="str">
        <f>VLOOKUP(мпф1[[#This Row],[артикул]],[1]!Таблица213[[code]:[упаковка]],5,FALSE)</f>
        <v>рагу</v>
      </c>
      <c r="I5139" s="7">
        <v>739.28249999999991</v>
      </c>
      <c r="J5139" s="15">
        <f>мпф1[[#This Row],[цена]]*мпф1[[#This Row],[объем]]</f>
        <v>139576.53599999999</v>
      </c>
      <c r="K5139" s="15"/>
      <c r="L5139" t="s">
        <v>187</v>
      </c>
    </row>
    <row r="5140" spans="1:12" x14ac:dyDescent="0.35">
      <c r="A5140" t="s">
        <v>161</v>
      </c>
      <c r="B5140" t="s">
        <v>196</v>
      </c>
      <c r="C5140" t="s">
        <v>69</v>
      </c>
      <c r="D5140">
        <v>204</v>
      </c>
      <c r="E5140" t="s">
        <v>84</v>
      </c>
      <c r="F5140" s="26">
        <v>54.344827586206904</v>
      </c>
      <c r="G5140" t="str">
        <f>VLOOKUP(мпф1[[#This Row],[артикул]],[1]!Таблица213[[code]:[упаковка]],4,FALSE)</f>
        <v>ОХЛ</v>
      </c>
      <c r="H5140" t="str">
        <f>VLOOKUP(мпф1[[#This Row],[артикул]],[1]!Таблица213[[code]:[упаковка]],5,FALSE)</f>
        <v>крыло</v>
      </c>
      <c r="I5140" s="7">
        <v>884.0434821428571</v>
      </c>
      <c r="J5140" s="15">
        <f>мпф1[[#This Row],[цена]]*мпф1[[#This Row],[объем]]</f>
        <v>48043.190615763553</v>
      </c>
      <c r="K5140" s="15"/>
      <c r="L5140" t="s">
        <v>187</v>
      </c>
    </row>
    <row r="5141" spans="1:12" x14ac:dyDescent="0.35">
      <c r="A5141" t="s">
        <v>161</v>
      </c>
      <c r="B5141" t="s">
        <v>196</v>
      </c>
      <c r="C5141" t="s">
        <v>69</v>
      </c>
      <c r="D5141">
        <v>205</v>
      </c>
      <c r="E5141" t="s">
        <v>88</v>
      </c>
      <c r="F5141" s="26">
        <v>135.06493506493504</v>
      </c>
      <c r="G5141" t="str">
        <f>VLOOKUP(мпф1[[#This Row],[артикул]],[1]!Таблица213[[code]:[упаковка]],4,FALSE)</f>
        <v>ОХЛ</v>
      </c>
      <c r="H5141" t="str">
        <f>VLOOKUP(мпф1[[#This Row],[артикул]],[1]!Таблица213[[code]:[упаковка]],5,FALSE)</f>
        <v>рагу</v>
      </c>
      <c r="I5141" s="7">
        <v>635.49160714285711</v>
      </c>
      <c r="J5141" s="15">
        <f>мпф1[[#This Row],[цена]]*мпф1[[#This Row],[объем]]</f>
        <v>85832.632653061199</v>
      </c>
      <c r="K5141" s="15"/>
      <c r="L5141" t="s">
        <v>187</v>
      </c>
    </row>
    <row r="5142" spans="1:12" x14ac:dyDescent="0.35">
      <c r="A5142" t="s">
        <v>161</v>
      </c>
      <c r="B5142" t="s">
        <v>196</v>
      </c>
      <c r="C5142" t="s">
        <v>69</v>
      </c>
      <c r="D5142">
        <v>701</v>
      </c>
      <c r="E5142" t="s">
        <v>26</v>
      </c>
      <c r="F5142" s="26">
        <v>63</v>
      </c>
      <c r="G5142" t="str">
        <f>VLOOKUP(мпф1[[#This Row],[артикул]],[1]!Таблица213[[code]:[упаковка]],4,FALSE)</f>
        <v>ОХЛ</v>
      </c>
      <c r="H5142" t="str">
        <f>VLOOKUP(мпф1[[#This Row],[артикул]],[1]!Таблица213[[code]:[упаковка]],5,FALSE)</f>
        <v>тушка</v>
      </c>
      <c r="I5142" s="7">
        <v>827.59580357142841</v>
      </c>
      <c r="J5142" s="15">
        <f>мпф1[[#This Row],[цена]]*мпф1[[#This Row],[объем]]</f>
        <v>52138.53562499999</v>
      </c>
      <c r="K5142" s="15"/>
      <c r="L5142" t="s">
        <v>187</v>
      </c>
    </row>
    <row r="5143" spans="1:12" x14ac:dyDescent="0.35">
      <c r="A5143" t="s">
        <v>161</v>
      </c>
      <c r="B5143" t="s">
        <v>196</v>
      </c>
      <c r="C5143" t="s">
        <v>69</v>
      </c>
      <c r="D5143">
        <v>702</v>
      </c>
      <c r="E5143" t="s">
        <v>72</v>
      </c>
      <c r="F5143" s="26">
        <v>101.7</v>
      </c>
      <c r="G5143" t="str">
        <f>VLOOKUP(мпф1[[#This Row],[артикул]],[1]!Таблица213[[code]:[упаковка]],4,FALSE)</f>
        <v>ОХЛ</v>
      </c>
      <c r="H5143" t="str">
        <f>VLOOKUP(мпф1[[#This Row],[артикул]],[1]!Таблица213[[code]:[упаковка]],5,FALSE)</f>
        <v>тушка</v>
      </c>
      <c r="I5143" s="7">
        <v>811.20776785714281</v>
      </c>
      <c r="J5143" s="15">
        <f>мпф1[[#This Row],[цена]]*мпф1[[#This Row],[объем]]</f>
        <v>82499.829991071427</v>
      </c>
      <c r="K5143" s="15"/>
      <c r="L5143" t="s">
        <v>187</v>
      </c>
    </row>
    <row r="5144" spans="1:12" x14ac:dyDescent="0.35">
      <c r="A5144" t="s">
        <v>161</v>
      </c>
      <c r="B5144" t="s">
        <v>196</v>
      </c>
      <c r="C5144" t="s">
        <v>69</v>
      </c>
      <c r="D5144">
        <v>710</v>
      </c>
      <c r="E5144" t="s">
        <v>28</v>
      </c>
      <c r="F5144" s="26">
        <v>65.61</v>
      </c>
      <c r="G5144" t="str">
        <f>VLOOKUP(мпф1[[#This Row],[артикул]],[1]!Таблица213[[code]:[упаковка]],4,FALSE)</f>
        <v>ОХЛ</v>
      </c>
      <c r="H5144" t="str">
        <f>VLOOKUP(мпф1[[#This Row],[артикул]],[1]!Таблица213[[code]:[упаковка]],5,FALSE)</f>
        <v>бедро</v>
      </c>
      <c r="I5144" s="7">
        <v>884.0434821428571</v>
      </c>
      <c r="J5144" s="15">
        <f>мпф1[[#This Row],[цена]]*мпф1[[#This Row],[объем]]</f>
        <v>58002.092863392856</v>
      </c>
      <c r="K5144" s="15"/>
      <c r="L5144" t="s">
        <v>187</v>
      </c>
    </row>
    <row r="5145" spans="1:12" x14ac:dyDescent="0.35">
      <c r="A5145" t="s">
        <v>161</v>
      </c>
      <c r="B5145" t="s">
        <v>196</v>
      </c>
      <c r="C5145" t="s">
        <v>69</v>
      </c>
      <c r="D5145">
        <v>711</v>
      </c>
      <c r="E5145" t="s">
        <v>73</v>
      </c>
      <c r="F5145" s="26">
        <v>274.68</v>
      </c>
      <c r="G5145" t="str">
        <f>VLOOKUP(мпф1[[#This Row],[артикул]],[1]!Таблица213[[code]:[упаковка]],4,FALSE)</f>
        <v>ОХЛ</v>
      </c>
      <c r="H5145" t="str">
        <f>VLOOKUP(мпф1[[#This Row],[артикул]],[1]!Таблица213[[code]:[упаковка]],5,FALSE)</f>
        <v>бедро</v>
      </c>
      <c r="I5145" s="7">
        <v>867.65544642857139</v>
      </c>
      <c r="J5145" s="15">
        <f>мпф1[[#This Row],[цена]]*мпф1[[#This Row],[объем]]</f>
        <v>238327.59802499998</v>
      </c>
      <c r="K5145" s="15"/>
      <c r="L5145" t="s">
        <v>187</v>
      </c>
    </row>
    <row r="5146" spans="1:12" x14ac:dyDescent="0.35">
      <c r="A5146" t="s">
        <v>161</v>
      </c>
      <c r="B5146" t="s">
        <v>196</v>
      </c>
      <c r="C5146" t="s">
        <v>69</v>
      </c>
      <c r="D5146">
        <v>712</v>
      </c>
      <c r="E5146" t="s">
        <v>30</v>
      </c>
      <c r="F5146" s="26">
        <v>140.18199999999999</v>
      </c>
      <c r="G5146" t="str">
        <f>VLOOKUP(мпф1[[#This Row],[артикул]],[1]!Таблица213[[code]:[упаковка]],4,FALSE)</f>
        <v>ОХЛ</v>
      </c>
      <c r="H5146" t="str">
        <f>VLOOKUP(мпф1[[#This Row],[артикул]],[1]!Таблица213[[code]:[упаковка]],5,FALSE)</f>
        <v>голень</v>
      </c>
      <c r="I5146" s="7">
        <v>915.90910714285712</v>
      </c>
      <c r="J5146" s="15">
        <f>мпф1[[#This Row],[цена]]*мпф1[[#This Row],[объем]]</f>
        <v>128393.97045749999</v>
      </c>
      <c r="K5146" s="15"/>
      <c r="L5146" t="s">
        <v>187</v>
      </c>
    </row>
    <row r="5147" spans="1:12" x14ac:dyDescent="0.35">
      <c r="A5147" t="s">
        <v>161</v>
      </c>
      <c r="B5147" t="s">
        <v>196</v>
      </c>
      <c r="C5147" t="s">
        <v>69</v>
      </c>
      <c r="D5147">
        <v>713</v>
      </c>
      <c r="E5147" t="s">
        <v>74</v>
      </c>
      <c r="F5147" s="26">
        <v>415.36</v>
      </c>
      <c r="G5147" t="str">
        <f>VLOOKUP(мпф1[[#This Row],[артикул]],[1]!Таблица213[[code]:[упаковка]],4,FALSE)</f>
        <v>ОХЛ</v>
      </c>
      <c r="H5147" t="str">
        <f>VLOOKUP(мпф1[[#This Row],[артикул]],[1]!Таблица213[[code]:[упаковка]],5,FALSE)</f>
        <v>голень</v>
      </c>
      <c r="I5147" s="7">
        <v>899.88524999999993</v>
      </c>
      <c r="J5147" s="15">
        <f>мпф1[[#This Row],[цена]]*мпф1[[#This Row],[объем]]</f>
        <v>373776.33743999997</v>
      </c>
      <c r="K5147" s="15"/>
      <c r="L5147" t="s">
        <v>187</v>
      </c>
    </row>
    <row r="5148" spans="1:12" x14ac:dyDescent="0.35">
      <c r="A5148" t="s">
        <v>161</v>
      </c>
      <c r="B5148" t="s">
        <v>196</v>
      </c>
      <c r="C5148" t="s">
        <v>69</v>
      </c>
      <c r="D5148">
        <v>714</v>
      </c>
      <c r="E5148" t="s">
        <v>32</v>
      </c>
      <c r="F5148" s="26">
        <v>297.51100000000002</v>
      </c>
      <c r="G5148" t="str">
        <f>VLOOKUP(мпф1[[#This Row],[артикул]],[1]!Таблица213[[code]:[упаковка]],4,FALSE)</f>
        <v>ОХЛ</v>
      </c>
      <c r="H5148" t="str">
        <f>VLOOKUP(мпф1[[#This Row],[артикул]],[1]!Таблица213[[code]:[упаковка]],5,FALSE)</f>
        <v>крыло</v>
      </c>
      <c r="I5148" s="7">
        <v>915.90910714285712</v>
      </c>
      <c r="J5148" s="15">
        <f>мпф1[[#This Row],[цена]]*мпф1[[#This Row],[объем]]</f>
        <v>272493.03437517857</v>
      </c>
      <c r="K5148" s="15"/>
      <c r="L5148" t="s">
        <v>187</v>
      </c>
    </row>
    <row r="5149" spans="1:12" x14ac:dyDescent="0.35">
      <c r="A5149" t="s">
        <v>161</v>
      </c>
      <c r="B5149" t="s">
        <v>196</v>
      </c>
      <c r="C5149" t="s">
        <v>69</v>
      </c>
      <c r="D5149">
        <v>715</v>
      </c>
      <c r="E5149" t="s">
        <v>75</v>
      </c>
      <c r="F5149" s="26">
        <v>515.58000000000004</v>
      </c>
      <c r="G5149" t="str">
        <f>VLOOKUP(мпф1[[#This Row],[артикул]],[1]!Таблица213[[code]:[упаковка]],4,FALSE)</f>
        <v>ОХЛ</v>
      </c>
      <c r="H5149" t="str">
        <f>VLOOKUP(мпф1[[#This Row],[артикул]],[1]!Таблица213[[code]:[упаковка]],5,FALSE)</f>
        <v>крыло</v>
      </c>
      <c r="I5149" s="7">
        <v>899.88524999999993</v>
      </c>
      <c r="J5149" s="15">
        <f>мпф1[[#This Row],[цена]]*мпф1[[#This Row],[объем]]</f>
        <v>463962.83719499997</v>
      </c>
      <c r="K5149" s="15"/>
      <c r="L5149" t="s">
        <v>187</v>
      </c>
    </row>
    <row r="5150" spans="1:12" x14ac:dyDescent="0.35">
      <c r="A5150" t="s">
        <v>161</v>
      </c>
      <c r="B5150" t="s">
        <v>196</v>
      </c>
      <c r="C5150" t="s">
        <v>69</v>
      </c>
      <c r="D5150">
        <v>716</v>
      </c>
      <c r="E5150" t="s">
        <v>34</v>
      </c>
      <c r="F5150" s="26">
        <v>321.89999999999998</v>
      </c>
      <c r="G5150" t="str">
        <f>VLOOKUP(мпф1[[#This Row],[артикул]],[1]!Таблица213[[code]:[упаковка]],4,FALSE)</f>
        <v>ОХЛ</v>
      </c>
      <c r="H5150" t="str">
        <f>VLOOKUP(мпф1[[#This Row],[артикул]],[1]!Таблица213[[code]:[упаковка]],5,FALSE)</f>
        <v>четвертина</v>
      </c>
      <c r="I5150" s="7">
        <v>835.5847500000001</v>
      </c>
      <c r="J5150" s="15">
        <f>мпф1[[#This Row],[цена]]*мпф1[[#This Row],[объем]]</f>
        <v>268974.73102499999</v>
      </c>
      <c r="K5150" s="15"/>
      <c r="L5150" t="s">
        <v>187</v>
      </c>
    </row>
    <row r="5151" spans="1:12" x14ac:dyDescent="0.35">
      <c r="A5151" t="s">
        <v>161</v>
      </c>
      <c r="B5151" t="s">
        <v>196</v>
      </c>
      <c r="C5151" t="s">
        <v>69</v>
      </c>
      <c r="D5151">
        <v>717</v>
      </c>
      <c r="E5151" t="s">
        <v>76</v>
      </c>
      <c r="F5151" s="26">
        <v>163.79999999999998</v>
      </c>
      <c r="G5151" t="str">
        <f>VLOOKUP(мпф1[[#This Row],[артикул]],[1]!Таблица213[[code]:[упаковка]],4,FALSE)</f>
        <v>ОХЛ</v>
      </c>
      <c r="H5151" t="str">
        <f>VLOOKUP(мпф1[[#This Row],[артикул]],[1]!Таблица213[[code]:[упаковка]],5,FALSE)</f>
        <v>четвертина</v>
      </c>
      <c r="I5151" s="7">
        <v>819.40178571428567</v>
      </c>
      <c r="J5151" s="15">
        <f>мпф1[[#This Row],[цена]]*мпф1[[#This Row],[объем]]</f>
        <v>134218.01249999998</v>
      </c>
      <c r="K5151" s="15"/>
      <c r="L5151" t="s">
        <v>187</v>
      </c>
    </row>
    <row r="5152" spans="1:12" x14ac:dyDescent="0.35">
      <c r="A5152" t="s">
        <v>161</v>
      </c>
      <c r="B5152" t="s">
        <v>196</v>
      </c>
      <c r="C5152" t="s">
        <v>69</v>
      </c>
      <c r="D5152">
        <v>718</v>
      </c>
      <c r="E5152" t="s">
        <v>36</v>
      </c>
      <c r="F5152" s="26">
        <v>248.86</v>
      </c>
      <c r="G5152" t="str">
        <f>VLOOKUP(мпф1[[#This Row],[артикул]],[1]!Таблица213[[code]:[упаковка]],4,FALSE)</f>
        <v>ОХЛ</v>
      </c>
      <c r="H5152" t="str">
        <f>VLOOKUP(мпф1[[#This Row],[артикул]],[1]!Таблица213[[code]:[упаковка]],5,FALSE)</f>
        <v>филе</v>
      </c>
      <c r="I5152" s="7">
        <v>1157.1774107142855</v>
      </c>
      <c r="J5152" s="15">
        <f>мпф1[[#This Row],[цена]]*мпф1[[#This Row],[объем]]</f>
        <v>287975.1704303571</v>
      </c>
      <c r="K5152" s="15"/>
      <c r="L5152" t="s">
        <v>187</v>
      </c>
    </row>
    <row r="5153" spans="1:12" x14ac:dyDescent="0.35">
      <c r="A5153" t="s">
        <v>161</v>
      </c>
      <c r="B5153" t="s">
        <v>196</v>
      </c>
      <c r="C5153" t="s">
        <v>69</v>
      </c>
      <c r="D5153">
        <v>719</v>
      </c>
      <c r="E5153" t="s">
        <v>77</v>
      </c>
      <c r="F5153" s="26">
        <v>351</v>
      </c>
      <c r="G5153" t="str">
        <f>VLOOKUP(мпф1[[#This Row],[артикул]],[1]!Таблица213[[code]:[упаковка]],4,FALSE)</f>
        <v>ОХЛ</v>
      </c>
      <c r="H5153" t="str">
        <f>VLOOKUP(мпф1[[#This Row],[артикул]],[1]!Таблица213[[code]:[упаковка]],5,FALSE)</f>
        <v>филе</v>
      </c>
      <c r="I5153" s="7">
        <v>1140.7893750000001</v>
      </c>
      <c r="J5153" s="15">
        <f>мпф1[[#This Row],[цена]]*мпф1[[#This Row],[объем]]</f>
        <v>400417.07062500005</v>
      </c>
      <c r="K5153" s="15"/>
      <c r="L5153" t="s">
        <v>187</v>
      </c>
    </row>
    <row r="5154" spans="1:12" x14ac:dyDescent="0.35">
      <c r="A5154" t="s">
        <v>161</v>
      </c>
      <c r="B5154" t="s">
        <v>196</v>
      </c>
      <c r="C5154" t="s">
        <v>69</v>
      </c>
      <c r="D5154">
        <v>725</v>
      </c>
      <c r="E5154" t="s">
        <v>78</v>
      </c>
      <c r="F5154" s="26">
        <v>162.58799999999999</v>
      </c>
      <c r="G5154" t="str">
        <f>VLOOKUP(мпф1[[#This Row],[артикул]],[1]!Таблица213[[code]:[упаковка]],4,FALSE)</f>
        <v>ОХЛ</v>
      </c>
      <c r="H5154" t="str">
        <f>VLOOKUP(мпф1[[#This Row],[артикул]],[1]!Таблица213[[code]:[упаковка]],5,FALSE)</f>
        <v>грудка</v>
      </c>
      <c r="I5154" s="7">
        <v>884.0434821428571</v>
      </c>
      <c r="J5154" s="15">
        <f>мпф1[[#This Row],[цена]]*мпф1[[#This Row],[объем]]</f>
        <v>143734.86167464283</v>
      </c>
      <c r="K5154" s="15"/>
      <c r="L5154" t="s">
        <v>187</v>
      </c>
    </row>
    <row r="5155" spans="1:12" x14ac:dyDescent="0.35">
      <c r="A5155" t="s">
        <v>161</v>
      </c>
      <c r="B5155" t="s">
        <v>196</v>
      </c>
      <c r="C5155" t="s">
        <v>69</v>
      </c>
      <c r="D5155">
        <v>727</v>
      </c>
      <c r="E5155" t="s">
        <v>38</v>
      </c>
      <c r="F5155" s="26">
        <v>120.97799999999999</v>
      </c>
      <c r="G5155" t="str">
        <f>VLOOKUP(мпф1[[#This Row],[артикул]],[1]!Таблица213[[code]:[упаковка]],4,FALSE)</f>
        <v>ОХЛ</v>
      </c>
      <c r="H5155" t="str">
        <f>VLOOKUP(мпф1[[#This Row],[артикул]],[1]!Таблица213[[code]:[упаковка]],5,FALSE)</f>
        <v>грудка</v>
      </c>
      <c r="I5155" s="7">
        <v>899.79420535714269</v>
      </c>
      <c r="J5155" s="15">
        <f>мпф1[[#This Row],[цена]]*мпф1[[#This Row],[объем]]</f>
        <v>108855.3033756964</v>
      </c>
      <c r="K5155" s="15"/>
      <c r="L5155" t="s">
        <v>187</v>
      </c>
    </row>
    <row r="5156" spans="1:12" x14ac:dyDescent="0.35">
      <c r="A5156" t="s">
        <v>161</v>
      </c>
      <c r="B5156" t="s">
        <v>196</v>
      </c>
      <c r="C5156" t="s">
        <v>69</v>
      </c>
      <c r="D5156">
        <v>728</v>
      </c>
      <c r="E5156" t="s">
        <v>225</v>
      </c>
      <c r="F5156" s="26">
        <v>36</v>
      </c>
      <c r="G5156" t="str">
        <f>VLOOKUP(мпф1[[#This Row],[артикул]],[1]!Таблица213[[code]:[упаковка]],4,FALSE)</f>
        <v>ОХЛ</v>
      </c>
      <c r="H5156" t="str">
        <f>VLOOKUP(мпф1[[#This Row],[артикул]],[1]!Таблица213[[code]:[упаковка]],5,FALSE)</f>
        <v>спинка</v>
      </c>
      <c r="I5156" s="7">
        <v>457.95455357142856</v>
      </c>
      <c r="J5156" s="15">
        <f>мпф1[[#This Row],[цена]]*мпф1[[#This Row],[объем]]</f>
        <v>16486.363928571427</v>
      </c>
      <c r="K5156" s="15"/>
      <c r="L5156" t="s">
        <v>187</v>
      </c>
    </row>
    <row r="5157" spans="1:12" x14ac:dyDescent="0.35">
      <c r="A5157" t="s">
        <v>161</v>
      </c>
      <c r="B5157" t="s">
        <v>196</v>
      </c>
      <c r="C5157" t="s">
        <v>69</v>
      </c>
      <c r="D5157">
        <v>730</v>
      </c>
      <c r="E5157" t="s">
        <v>45</v>
      </c>
      <c r="F5157" s="26">
        <v>99.600000000000009</v>
      </c>
      <c r="G5157" t="str">
        <f>VLOOKUP(мпф1[[#This Row],[артикул]],[1]!Таблица213[[code]:[упаковка]],4,FALSE)</f>
        <v>ОХЛ</v>
      </c>
      <c r="H5157" t="str">
        <f>VLOOKUP(мпф1[[#This Row],[артикул]],[1]!Таблица213[[code]:[упаковка]],5,FALSE)</f>
        <v>желудки</v>
      </c>
      <c r="I5157" s="7">
        <v>570.84991071428567</v>
      </c>
      <c r="J5157" s="15">
        <f>мпф1[[#This Row],[цена]]*мпф1[[#This Row],[объем]]</f>
        <v>56856.651107142854</v>
      </c>
      <c r="K5157" s="15"/>
      <c r="L5157" t="s">
        <v>187</v>
      </c>
    </row>
    <row r="5158" spans="1:12" x14ac:dyDescent="0.35">
      <c r="A5158" t="s">
        <v>161</v>
      </c>
      <c r="B5158" t="s">
        <v>196</v>
      </c>
      <c r="C5158" t="s">
        <v>69</v>
      </c>
      <c r="D5158">
        <v>731</v>
      </c>
      <c r="E5158" t="s">
        <v>81</v>
      </c>
      <c r="F5158" s="26">
        <v>98.125895163332487</v>
      </c>
      <c r="G5158" t="str">
        <f>VLOOKUP(мпф1[[#This Row],[артикул]],[1]!Таблица213[[code]:[упаковка]],4,FALSE)</f>
        <v>ОХЛ</v>
      </c>
      <c r="H5158" t="str">
        <f>VLOOKUP(мпф1[[#This Row],[артикул]],[1]!Таблица213[[code]:[упаковка]],5,FALSE)</f>
        <v>желудки</v>
      </c>
      <c r="I5158" s="7">
        <v>554.21605446428566</v>
      </c>
      <c r="J5158" s="15">
        <f>мпф1[[#This Row],[цена]]*мпф1[[#This Row],[объем]]</f>
        <v>54382.946458198261</v>
      </c>
      <c r="K5158" s="15"/>
      <c r="L5158" t="s">
        <v>187</v>
      </c>
    </row>
    <row r="5159" spans="1:12" x14ac:dyDescent="0.35">
      <c r="A5159" t="s">
        <v>161</v>
      </c>
      <c r="B5159" t="s">
        <v>196</v>
      </c>
      <c r="C5159" t="s">
        <v>69</v>
      </c>
      <c r="D5159">
        <v>732</v>
      </c>
      <c r="E5159" t="s">
        <v>47</v>
      </c>
      <c r="F5159" s="26">
        <v>249.6</v>
      </c>
      <c r="G5159" t="str">
        <f>VLOOKUP(мпф1[[#This Row],[артикул]],[1]!Таблица213[[code]:[упаковка]],4,FALSE)</f>
        <v>ОХЛ</v>
      </c>
      <c r="H5159" t="str">
        <f>VLOOKUP(мпф1[[#This Row],[артикул]],[1]!Таблица213[[code]:[упаковка]],5,FALSE)</f>
        <v>печень</v>
      </c>
      <c r="I5159" s="7">
        <v>538.07383928571426</v>
      </c>
      <c r="J5159" s="15">
        <f>мпф1[[#This Row],[цена]]*мпф1[[#This Row],[объем]]</f>
        <v>134303.23028571426</v>
      </c>
      <c r="K5159" s="15"/>
      <c r="L5159" t="s">
        <v>187</v>
      </c>
    </row>
    <row r="5160" spans="1:12" x14ac:dyDescent="0.35">
      <c r="A5160" t="s">
        <v>161</v>
      </c>
      <c r="B5160" t="s">
        <v>196</v>
      </c>
      <c r="C5160" t="s">
        <v>69</v>
      </c>
      <c r="D5160">
        <v>733</v>
      </c>
      <c r="E5160" t="s">
        <v>82</v>
      </c>
      <c r="F5160" s="26">
        <v>126</v>
      </c>
      <c r="G5160" t="str">
        <f>VLOOKUP(мпф1[[#This Row],[артикул]],[1]!Таблица213[[code]:[упаковка]],4,FALSE)</f>
        <v>ОХЛ</v>
      </c>
      <c r="H5160" t="str">
        <f>VLOOKUP(мпф1[[#This Row],[артикул]],[1]!Таблица213[[code]:[упаковка]],5,FALSE)</f>
        <v>печень</v>
      </c>
      <c r="I5160" s="7">
        <v>522.04998214285706</v>
      </c>
      <c r="J5160" s="15">
        <f>мпф1[[#This Row],[цена]]*мпф1[[#This Row],[объем]]</f>
        <v>65778.297749999983</v>
      </c>
      <c r="K5160" s="15"/>
      <c r="L5160" t="s">
        <v>187</v>
      </c>
    </row>
    <row r="5161" spans="1:12" x14ac:dyDescent="0.35">
      <c r="A5161" t="s">
        <v>161</v>
      </c>
      <c r="B5161" t="s">
        <v>196</v>
      </c>
      <c r="C5161" t="s">
        <v>69</v>
      </c>
      <c r="D5161">
        <v>734</v>
      </c>
      <c r="E5161" t="s">
        <v>49</v>
      </c>
      <c r="F5161" s="26">
        <v>121.84499999999998</v>
      </c>
      <c r="G5161" t="str">
        <f>VLOOKUP(мпф1[[#This Row],[артикул]],[1]!Таблица213[[code]:[упаковка]],4,FALSE)</f>
        <v>ОХЛ</v>
      </c>
      <c r="H5161" t="str">
        <f>VLOOKUP(мпф1[[#This Row],[артикул]],[1]!Таблица213[[code]:[упаковка]],5,FALSE)</f>
        <v>сердце</v>
      </c>
      <c r="I5161" s="7">
        <v>915.90910714285712</v>
      </c>
      <c r="J5161" s="15">
        <f>мпф1[[#This Row],[цена]]*мпф1[[#This Row],[объем]]</f>
        <v>111598.94515982141</v>
      </c>
      <c r="K5161" s="15"/>
      <c r="L5161" t="s">
        <v>187</v>
      </c>
    </row>
    <row r="5162" spans="1:12" x14ac:dyDescent="0.35">
      <c r="A5162" t="s">
        <v>161</v>
      </c>
      <c r="B5162" t="s">
        <v>196</v>
      </c>
      <c r="C5162" t="s">
        <v>69</v>
      </c>
      <c r="D5162">
        <v>735</v>
      </c>
      <c r="E5162" t="s">
        <v>83</v>
      </c>
      <c r="F5162" s="26">
        <v>124</v>
      </c>
      <c r="G5162" t="str">
        <f>VLOOKUP(мпф1[[#This Row],[артикул]],[1]!Таблица213[[code]:[упаковка]],4,FALSE)</f>
        <v>ОХЛ</v>
      </c>
      <c r="H5162" t="str">
        <f>VLOOKUP(мпф1[[#This Row],[артикул]],[1]!Таблица213[[code]:[упаковка]],5,FALSE)</f>
        <v>сердце</v>
      </c>
      <c r="I5162" s="7">
        <v>899.88524999999993</v>
      </c>
      <c r="J5162" s="15">
        <f>мпф1[[#This Row],[цена]]*мпф1[[#This Row],[объем]]</f>
        <v>111585.77099999999</v>
      </c>
      <c r="K5162" s="15"/>
      <c r="L5162" t="s">
        <v>187</v>
      </c>
    </row>
    <row r="5163" spans="1:12" x14ac:dyDescent="0.35">
      <c r="A5163" t="s">
        <v>161</v>
      </c>
      <c r="B5163" t="s">
        <v>196</v>
      </c>
      <c r="C5163" t="s">
        <v>69</v>
      </c>
      <c r="D5163">
        <v>744</v>
      </c>
      <c r="E5163" t="s">
        <v>92</v>
      </c>
      <c r="F5163" s="26">
        <v>315</v>
      </c>
      <c r="G5163" t="str">
        <f>VLOOKUP(мпф1[[#This Row],[артикул]],[1]!Таблица213[[code]:[упаковка]],4,FALSE)</f>
        <v>ОХЛ</v>
      </c>
      <c r="H5163" t="str">
        <f>VLOOKUP(мпф1[[#This Row],[артикул]],[1]!Таблица213[[code]:[упаковка]],5,FALSE)</f>
        <v>шея</v>
      </c>
      <c r="I5163" s="7">
        <v>297.71598214285711</v>
      </c>
      <c r="J5163" s="15">
        <f>мпф1[[#This Row],[цена]]*мпф1[[#This Row],[объем]]</f>
        <v>93780.534374999988</v>
      </c>
      <c r="K5163" s="15"/>
      <c r="L5163" t="s">
        <v>187</v>
      </c>
    </row>
    <row r="5164" spans="1:12" x14ac:dyDescent="0.35">
      <c r="A5164" t="s">
        <v>161</v>
      </c>
      <c r="B5164" t="s">
        <v>196</v>
      </c>
      <c r="C5164" t="s">
        <v>69</v>
      </c>
      <c r="D5164">
        <v>781</v>
      </c>
      <c r="E5164" t="s">
        <v>221</v>
      </c>
      <c r="F5164" s="26">
        <v>93.100000000000009</v>
      </c>
      <c r="G5164" t="str">
        <f>VLOOKUP(мпф1[[#This Row],[артикул]],[1]!Таблица213[[code]:[упаковка]],4,FALSE)</f>
        <v>ОХЛ</v>
      </c>
      <c r="H5164" t="str">
        <f>VLOOKUP(мпф1[[#This Row],[артикул]],[1]!Таблица213[[code]:[упаковка]],5,FALSE)</f>
        <v>спинка</v>
      </c>
      <c r="I5164" s="7">
        <v>386.02928571428566</v>
      </c>
      <c r="J5164" s="15">
        <f>мпф1[[#This Row],[цена]]*мпф1[[#This Row],[объем]]</f>
        <v>35939.326499999996</v>
      </c>
      <c r="K5164" s="15"/>
      <c r="L5164" t="s">
        <v>187</v>
      </c>
    </row>
    <row r="5165" spans="1:12" x14ac:dyDescent="0.35">
      <c r="A5165" t="s">
        <v>161</v>
      </c>
      <c r="B5165" t="s">
        <v>196</v>
      </c>
      <c r="C5165" t="s">
        <v>69</v>
      </c>
      <c r="D5165">
        <v>952</v>
      </c>
      <c r="E5165" t="s">
        <v>86</v>
      </c>
      <c r="F5165" s="26">
        <v>98.571428571428584</v>
      </c>
      <c r="G5165" t="str">
        <f>VLOOKUP(мпф1[[#This Row],[артикул]],[1]!Таблица213[[code]:[упаковка]],4,FALSE)</f>
        <v>ОХЛ</v>
      </c>
      <c r="H5165" t="str">
        <f>VLOOKUP(мпф1[[#This Row],[артикул]],[1]!Таблица213[[code]:[упаковка]],5,FALSE)</f>
        <v>голень</v>
      </c>
      <c r="I5165" s="7">
        <v>930.02102678571418</v>
      </c>
      <c r="J5165" s="15">
        <f>мпф1[[#This Row],[цена]]*мпф1[[#This Row],[объем]]</f>
        <v>91673.501211734692</v>
      </c>
      <c r="K5165" s="15"/>
      <c r="L5165" t="s">
        <v>187</v>
      </c>
    </row>
    <row r="5166" spans="1:12" x14ac:dyDescent="0.35">
      <c r="A5166" t="s">
        <v>161</v>
      </c>
      <c r="B5166" t="s">
        <v>196</v>
      </c>
      <c r="C5166" t="s">
        <v>69</v>
      </c>
      <c r="D5166">
        <v>953</v>
      </c>
      <c r="E5166" t="s">
        <v>87</v>
      </c>
      <c r="F5166" s="26">
        <v>96.431535269709542</v>
      </c>
      <c r="G5166" t="str">
        <f>VLOOKUP(мпф1[[#This Row],[артикул]],[1]!Таблица213[[code]:[упаковка]],4,FALSE)</f>
        <v>ОХЛ</v>
      </c>
      <c r="H5166" t="str">
        <f>VLOOKUP(мпф1[[#This Row],[артикул]],[1]!Таблица213[[code]:[упаковка]],5,FALSE)</f>
        <v>бедро</v>
      </c>
      <c r="I5166" s="7">
        <v>953.23741071428572</v>
      </c>
      <c r="J5166" s="15">
        <f>мпф1[[#This Row],[цена]]*мпф1[[#This Row],[объем]]</f>
        <v>91922.146991701244</v>
      </c>
      <c r="K5166" s="15"/>
      <c r="L5166" t="s">
        <v>187</v>
      </c>
    </row>
    <row r="5167" spans="1:12" x14ac:dyDescent="0.35">
      <c r="A5167" t="s">
        <v>161</v>
      </c>
      <c r="B5167" t="s">
        <v>196</v>
      </c>
      <c r="C5167" t="s">
        <v>69</v>
      </c>
      <c r="D5167">
        <v>958</v>
      </c>
      <c r="E5167" t="s">
        <v>58</v>
      </c>
      <c r="F5167" s="26">
        <v>203.65296803652967</v>
      </c>
      <c r="G5167" t="str">
        <f>VLOOKUP(мпф1[[#This Row],[артикул]],[1]!Таблица213[[code]:[упаковка]],4,FALSE)</f>
        <v>ОХЛ</v>
      </c>
      <c r="H5167" t="str">
        <f>VLOOKUP(мпф1[[#This Row],[артикул]],[1]!Таблица213[[code]:[упаковка]],5,FALSE)</f>
        <v>табак</v>
      </c>
      <c r="I5167" s="7">
        <v>799.37196428571428</v>
      </c>
      <c r="J5167" s="15">
        <f>мпф1[[#This Row],[цена]]*мпф1[[#This Row],[объем]]</f>
        <v>162794.47309197651</v>
      </c>
      <c r="K5167" s="15"/>
      <c r="L5167" t="s">
        <v>187</v>
      </c>
    </row>
    <row r="5168" spans="1:12" x14ac:dyDescent="0.35">
      <c r="A5168" t="s">
        <v>161</v>
      </c>
      <c r="B5168" t="s">
        <v>196</v>
      </c>
      <c r="C5168" t="s">
        <v>69</v>
      </c>
      <c r="D5168">
        <v>959</v>
      </c>
      <c r="E5168" t="s">
        <v>85</v>
      </c>
      <c r="F5168" s="26">
        <v>104.61538461538463</v>
      </c>
      <c r="G5168" t="str">
        <f>VLOOKUP(мпф1[[#This Row],[артикул]],[1]!Таблица213[[code]:[упаковка]],4,FALSE)</f>
        <v>ОХЛ</v>
      </c>
      <c r="H5168" t="str">
        <f>VLOOKUP(мпф1[[#This Row],[артикул]],[1]!Таблица213[[code]:[упаковка]],5,FALSE)</f>
        <v>табак</v>
      </c>
      <c r="I5168" s="7">
        <v>722.43924107142857</v>
      </c>
      <c r="J5168" s="15">
        <f>мпф1[[#This Row],[цена]]*мпф1[[#This Row],[объем]]</f>
        <v>75578.259065934079</v>
      </c>
      <c r="K5168" s="15"/>
      <c r="L5168" t="s">
        <v>187</v>
      </c>
    </row>
    <row r="5169" spans="1:12" x14ac:dyDescent="0.35">
      <c r="A5169" t="s">
        <v>161</v>
      </c>
      <c r="B5169" t="s">
        <v>196</v>
      </c>
      <c r="C5169" t="s">
        <v>69</v>
      </c>
      <c r="D5169">
        <v>1066</v>
      </c>
      <c r="E5169" t="s">
        <v>63</v>
      </c>
      <c r="F5169" s="26">
        <v>35.322580645161281</v>
      </c>
      <c r="G5169" t="str">
        <f>VLOOKUP(мпф1[[#This Row],[артикул]],[1]!Таблица213[[code]:[упаковка]],4,FALSE)</f>
        <v>ОХЛ</v>
      </c>
      <c r="H5169" t="str">
        <f>VLOOKUP(мпф1[[#This Row],[артикул]],[1]!Таблица213[[code]:[упаковка]],5,FALSE)</f>
        <v>бедро</v>
      </c>
      <c r="I5169" s="7">
        <v>884.0434821428571</v>
      </c>
      <c r="J5169" s="15">
        <f>мпф1[[#This Row],[цена]]*мпф1[[#This Row],[объем]]</f>
        <v>31226.697191820265</v>
      </c>
      <c r="K5169" s="15"/>
      <c r="L5169" t="s">
        <v>187</v>
      </c>
    </row>
    <row r="5170" spans="1:12" x14ac:dyDescent="0.35">
      <c r="A5170" t="s">
        <v>161</v>
      </c>
      <c r="B5170" t="s">
        <v>198</v>
      </c>
      <c r="C5170" t="s">
        <v>69</v>
      </c>
      <c r="D5170">
        <v>30</v>
      </c>
      <c r="E5170" t="s">
        <v>80</v>
      </c>
      <c r="F5170" s="26">
        <v>354</v>
      </c>
      <c r="G5170" t="str">
        <f>VLOOKUP(мпф1[[#This Row],[артикул]],[1]!Таблица213[[code]:[упаковка]],4,FALSE)</f>
        <v>ОХЛ</v>
      </c>
      <c r="H5170" t="str">
        <f>VLOOKUP(мпф1[[#This Row],[артикул]],[1]!Таблица213[[code]:[упаковка]],5,FALSE)</f>
        <v>рагу</v>
      </c>
      <c r="I5170" s="7">
        <v>739.28249999999991</v>
      </c>
      <c r="J5170" s="15">
        <f>мпф1[[#This Row],[цена]]*мпф1[[#This Row],[объем]]</f>
        <v>261706.00499999998</v>
      </c>
      <c r="K5170" s="15"/>
      <c r="L5170" t="s">
        <v>187</v>
      </c>
    </row>
    <row r="5171" spans="1:12" x14ac:dyDescent="0.35">
      <c r="A5171" t="s">
        <v>161</v>
      </c>
      <c r="B5171" t="s">
        <v>198</v>
      </c>
      <c r="C5171" t="s">
        <v>69</v>
      </c>
      <c r="D5171">
        <v>204</v>
      </c>
      <c r="E5171" t="s">
        <v>84</v>
      </c>
      <c r="F5171" s="26">
        <v>203.7931034482759</v>
      </c>
      <c r="G5171" t="str">
        <f>VLOOKUP(мпф1[[#This Row],[артикул]],[1]!Таблица213[[code]:[упаковка]],4,FALSE)</f>
        <v>ОХЛ</v>
      </c>
      <c r="H5171" t="str">
        <f>VLOOKUP(мпф1[[#This Row],[артикул]],[1]!Таблица213[[code]:[упаковка]],5,FALSE)</f>
        <v>крыло</v>
      </c>
      <c r="I5171" s="7">
        <v>884.0434821428571</v>
      </c>
      <c r="J5171" s="15">
        <f>мпф1[[#This Row],[цена]]*мпф1[[#This Row],[объем]]</f>
        <v>180161.96480911333</v>
      </c>
      <c r="K5171" s="15"/>
      <c r="L5171" t="s">
        <v>187</v>
      </c>
    </row>
    <row r="5172" spans="1:12" x14ac:dyDescent="0.35">
      <c r="A5172" t="s">
        <v>161</v>
      </c>
      <c r="B5172" t="s">
        <v>198</v>
      </c>
      <c r="C5172" t="s">
        <v>69</v>
      </c>
      <c r="D5172">
        <v>205</v>
      </c>
      <c r="E5172" t="s">
        <v>88</v>
      </c>
      <c r="F5172" s="26">
        <v>54.02597402597403</v>
      </c>
      <c r="G5172" t="str">
        <f>VLOOKUP(мпф1[[#This Row],[артикул]],[1]!Таблица213[[code]:[упаковка]],4,FALSE)</f>
        <v>ОХЛ</v>
      </c>
      <c r="H5172" t="str">
        <f>VLOOKUP(мпф1[[#This Row],[артикул]],[1]!Таблица213[[code]:[упаковка]],5,FALSE)</f>
        <v>рагу</v>
      </c>
      <c r="I5172" s="7">
        <v>635.49160714285711</v>
      </c>
      <c r="J5172" s="15">
        <f>мпф1[[#This Row],[цена]]*мпф1[[#This Row],[объем]]</f>
        <v>34333.053061224491</v>
      </c>
      <c r="K5172" s="15"/>
      <c r="L5172" t="s">
        <v>187</v>
      </c>
    </row>
    <row r="5173" spans="1:12" x14ac:dyDescent="0.35">
      <c r="A5173" t="s">
        <v>161</v>
      </c>
      <c r="B5173" t="s">
        <v>198</v>
      </c>
      <c r="C5173" t="s">
        <v>69</v>
      </c>
      <c r="D5173">
        <v>702</v>
      </c>
      <c r="E5173" t="s">
        <v>72</v>
      </c>
      <c r="F5173" s="26">
        <v>203.4</v>
      </c>
      <c r="G5173" t="str">
        <f>VLOOKUP(мпф1[[#This Row],[артикул]],[1]!Таблица213[[code]:[упаковка]],4,FALSE)</f>
        <v>ОХЛ</v>
      </c>
      <c r="H5173" t="str">
        <f>VLOOKUP(мпф1[[#This Row],[артикул]],[1]!Таблица213[[code]:[упаковка]],5,FALSE)</f>
        <v>тушка</v>
      </c>
      <c r="I5173" s="7">
        <v>811.20776785714281</v>
      </c>
      <c r="J5173" s="15">
        <f>мпф1[[#This Row],[цена]]*мпф1[[#This Row],[объем]]</f>
        <v>164999.65998214285</v>
      </c>
      <c r="K5173" s="15"/>
      <c r="L5173" t="s">
        <v>187</v>
      </c>
    </row>
    <row r="5174" spans="1:12" x14ac:dyDescent="0.35">
      <c r="A5174" t="s">
        <v>161</v>
      </c>
      <c r="B5174" t="s">
        <v>198</v>
      </c>
      <c r="C5174" t="s">
        <v>69</v>
      </c>
      <c r="D5174">
        <v>711</v>
      </c>
      <c r="E5174" t="s">
        <v>73</v>
      </c>
      <c r="F5174" s="26">
        <v>444.72</v>
      </c>
      <c r="G5174" t="str">
        <f>VLOOKUP(мпф1[[#This Row],[артикул]],[1]!Таблица213[[code]:[упаковка]],4,FALSE)</f>
        <v>ОХЛ</v>
      </c>
      <c r="H5174" t="str">
        <f>VLOOKUP(мпф1[[#This Row],[артикул]],[1]!Таблица213[[code]:[упаковка]],5,FALSE)</f>
        <v>бедро</v>
      </c>
      <c r="I5174" s="7">
        <v>867.65544642857139</v>
      </c>
      <c r="J5174" s="15">
        <f>мпф1[[#This Row],[цена]]*мпф1[[#This Row],[объем]]</f>
        <v>385863.73013571429</v>
      </c>
      <c r="K5174" s="15"/>
      <c r="L5174" t="s">
        <v>187</v>
      </c>
    </row>
    <row r="5175" spans="1:12" x14ac:dyDescent="0.35">
      <c r="A5175" t="s">
        <v>161</v>
      </c>
      <c r="B5175" t="s">
        <v>198</v>
      </c>
      <c r="C5175" t="s">
        <v>69</v>
      </c>
      <c r="D5175">
        <v>713</v>
      </c>
      <c r="E5175" t="s">
        <v>74</v>
      </c>
      <c r="F5175" s="26">
        <v>272.58</v>
      </c>
      <c r="G5175" t="str">
        <f>VLOOKUP(мпф1[[#This Row],[артикул]],[1]!Таблица213[[code]:[упаковка]],4,FALSE)</f>
        <v>ОХЛ</v>
      </c>
      <c r="H5175" t="str">
        <f>VLOOKUP(мпф1[[#This Row],[артикул]],[1]!Таблица213[[code]:[упаковка]],5,FALSE)</f>
        <v>голень</v>
      </c>
      <c r="I5175" s="7">
        <v>899.88524999999993</v>
      </c>
      <c r="J5175" s="15">
        <f>мпф1[[#This Row],[цена]]*мпф1[[#This Row],[объем]]</f>
        <v>245290.72144499997</v>
      </c>
      <c r="K5175" s="15"/>
      <c r="L5175" t="s">
        <v>187</v>
      </c>
    </row>
    <row r="5176" spans="1:12" x14ac:dyDescent="0.35">
      <c r="A5176" t="s">
        <v>161</v>
      </c>
      <c r="B5176" t="s">
        <v>198</v>
      </c>
      <c r="C5176" t="s">
        <v>69</v>
      </c>
      <c r="D5176">
        <v>715</v>
      </c>
      <c r="E5176" t="s">
        <v>75</v>
      </c>
      <c r="F5176" s="26">
        <v>304.06</v>
      </c>
      <c r="G5176" t="str">
        <f>VLOOKUP(мпф1[[#This Row],[артикул]],[1]!Таблица213[[code]:[упаковка]],4,FALSE)</f>
        <v>ОХЛ</v>
      </c>
      <c r="H5176" t="str">
        <f>VLOOKUP(мпф1[[#This Row],[артикул]],[1]!Таблица213[[code]:[упаковка]],5,FALSE)</f>
        <v>крыло</v>
      </c>
      <c r="I5176" s="7">
        <v>899.88524999999993</v>
      </c>
      <c r="J5176" s="15">
        <f>мпф1[[#This Row],[цена]]*мпф1[[#This Row],[объем]]</f>
        <v>273619.109115</v>
      </c>
      <c r="K5176" s="15"/>
      <c r="L5176" t="s">
        <v>187</v>
      </c>
    </row>
    <row r="5177" spans="1:12" x14ac:dyDescent="0.35">
      <c r="A5177" t="s">
        <v>161</v>
      </c>
      <c r="B5177" t="s">
        <v>198</v>
      </c>
      <c r="C5177" t="s">
        <v>69</v>
      </c>
      <c r="D5177">
        <v>717</v>
      </c>
      <c r="E5177" t="s">
        <v>76</v>
      </c>
      <c r="F5177" s="26">
        <v>63</v>
      </c>
      <c r="G5177" t="str">
        <f>VLOOKUP(мпф1[[#This Row],[артикул]],[1]!Таблица213[[code]:[упаковка]],4,FALSE)</f>
        <v>ОХЛ</v>
      </c>
      <c r="H5177" t="str">
        <f>VLOOKUP(мпф1[[#This Row],[артикул]],[1]!Таблица213[[code]:[упаковка]],5,FALSE)</f>
        <v>четвертина</v>
      </c>
      <c r="I5177" s="7">
        <v>819.40178571428567</v>
      </c>
      <c r="J5177" s="15">
        <f>мпф1[[#This Row],[цена]]*мпф1[[#This Row],[объем]]</f>
        <v>51622.3125</v>
      </c>
      <c r="K5177" s="15"/>
      <c r="L5177" t="s">
        <v>187</v>
      </c>
    </row>
    <row r="5178" spans="1:12" x14ac:dyDescent="0.35">
      <c r="A5178" t="s">
        <v>161</v>
      </c>
      <c r="B5178" t="s">
        <v>198</v>
      </c>
      <c r="C5178" t="s">
        <v>69</v>
      </c>
      <c r="D5178">
        <v>719</v>
      </c>
      <c r="E5178" t="s">
        <v>77</v>
      </c>
      <c r="F5178" s="26">
        <v>553.5</v>
      </c>
      <c r="G5178" t="str">
        <f>VLOOKUP(мпф1[[#This Row],[артикул]],[1]!Таблица213[[code]:[упаковка]],4,FALSE)</f>
        <v>ОХЛ</v>
      </c>
      <c r="H5178" t="str">
        <f>VLOOKUP(мпф1[[#This Row],[артикул]],[1]!Таблица213[[code]:[упаковка]],5,FALSE)</f>
        <v>филе</v>
      </c>
      <c r="I5178" s="7">
        <v>1140.7893750000001</v>
      </c>
      <c r="J5178" s="15">
        <f>мпф1[[#This Row],[цена]]*мпф1[[#This Row],[объем]]</f>
        <v>631426.9190625</v>
      </c>
      <c r="K5178" s="15"/>
      <c r="L5178" t="s">
        <v>187</v>
      </c>
    </row>
    <row r="5179" spans="1:12" x14ac:dyDescent="0.35">
      <c r="A5179" t="s">
        <v>161</v>
      </c>
      <c r="B5179" t="s">
        <v>198</v>
      </c>
      <c r="C5179" t="s">
        <v>69</v>
      </c>
      <c r="D5179">
        <v>725</v>
      </c>
      <c r="E5179" t="s">
        <v>78</v>
      </c>
      <c r="F5179" s="26">
        <v>135.49</v>
      </c>
      <c r="G5179" t="str">
        <f>VLOOKUP(мпф1[[#This Row],[артикул]],[1]!Таблица213[[code]:[упаковка]],4,FALSE)</f>
        <v>ОХЛ</v>
      </c>
      <c r="H5179" t="str">
        <f>VLOOKUP(мпф1[[#This Row],[артикул]],[1]!Таблица213[[code]:[упаковка]],5,FALSE)</f>
        <v>грудка</v>
      </c>
      <c r="I5179" s="7">
        <v>884.0434821428571</v>
      </c>
      <c r="J5179" s="15">
        <f>мпф1[[#This Row],[цена]]*мпф1[[#This Row],[объем]]</f>
        <v>119779.05139553572</v>
      </c>
      <c r="K5179" s="15"/>
      <c r="L5179" t="s">
        <v>187</v>
      </c>
    </row>
    <row r="5180" spans="1:12" x14ac:dyDescent="0.35">
      <c r="A5180" t="s">
        <v>161</v>
      </c>
      <c r="B5180" t="s">
        <v>198</v>
      </c>
      <c r="C5180" t="s">
        <v>69</v>
      </c>
      <c r="D5180">
        <v>731</v>
      </c>
      <c r="E5180" t="s">
        <v>81</v>
      </c>
      <c r="F5180" s="26">
        <v>85.860158267915921</v>
      </c>
      <c r="G5180" t="str">
        <f>VLOOKUP(мпф1[[#This Row],[артикул]],[1]!Таблица213[[code]:[упаковка]],4,FALSE)</f>
        <v>ОХЛ</v>
      </c>
      <c r="H5180" t="str">
        <f>VLOOKUP(мпф1[[#This Row],[артикул]],[1]!Таблица213[[code]:[упаковка]],5,FALSE)</f>
        <v>желудки</v>
      </c>
      <c r="I5180" s="7">
        <v>554.21605446428566</v>
      </c>
      <c r="J5180" s="15">
        <f>мпф1[[#This Row],[цена]]*мпф1[[#This Row],[объем]]</f>
        <v>47585.07815092348</v>
      </c>
      <c r="K5180" s="15"/>
      <c r="L5180" t="s">
        <v>187</v>
      </c>
    </row>
    <row r="5181" spans="1:12" x14ac:dyDescent="0.35">
      <c r="A5181" t="s">
        <v>161</v>
      </c>
      <c r="B5181" t="s">
        <v>198</v>
      </c>
      <c r="C5181" t="s">
        <v>69</v>
      </c>
      <c r="D5181">
        <v>733</v>
      </c>
      <c r="E5181" t="s">
        <v>82</v>
      </c>
      <c r="F5181" s="26">
        <v>126</v>
      </c>
      <c r="G5181" t="str">
        <f>VLOOKUP(мпф1[[#This Row],[артикул]],[1]!Таблица213[[code]:[упаковка]],4,FALSE)</f>
        <v>ОХЛ</v>
      </c>
      <c r="H5181" t="str">
        <f>VLOOKUP(мпф1[[#This Row],[артикул]],[1]!Таблица213[[code]:[упаковка]],5,FALSE)</f>
        <v>печень</v>
      </c>
      <c r="I5181" s="7">
        <v>522.04998214285706</v>
      </c>
      <c r="J5181" s="15">
        <f>мпф1[[#This Row],[цена]]*мпф1[[#This Row],[объем]]</f>
        <v>65778.297749999983</v>
      </c>
      <c r="K5181" s="15"/>
      <c r="L5181" t="s">
        <v>187</v>
      </c>
    </row>
    <row r="5182" spans="1:12" x14ac:dyDescent="0.35">
      <c r="A5182" t="s">
        <v>161</v>
      </c>
      <c r="B5182" t="s">
        <v>198</v>
      </c>
      <c r="C5182" t="s">
        <v>69</v>
      </c>
      <c r="D5182">
        <v>735</v>
      </c>
      <c r="E5182" t="s">
        <v>83</v>
      </c>
      <c r="F5182" s="26">
        <v>99.2</v>
      </c>
      <c r="G5182" t="str">
        <f>VLOOKUP(мпф1[[#This Row],[артикул]],[1]!Таблица213[[code]:[упаковка]],4,FALSE)</f>
        <v>ОХЛ</v>
      </c>
      <c r="H5182" t="str">
        <f>VLOOKUP(мпф1[[#This Row],[артикул]],[1]!Таблица213[[code]:[упаковка]],5,FALSE)</f>
        <v>сердце</v>
      </c>
      <c r="I5182" s="7">
        <v>899.88524999999993</v>
      </c>
      <c r="J5182" s="15">
        <f>мпф1[[#This Row],[цена]]*мпф1[[#This Row],[объем]]</f>
        <v>89268.616799999989</v>
      </c>
      <c r="K5182" s="15"/>
      <c r="L5182" t="s">
        <v>187</v>
      </c>
    </row>
    <row r="5183" spans="1:12" x14ac:dyDescent="0.35">
      <c r="A5183" t="s">
        <v>161</v>
      </c>
      <c r="B5183" t="s">
        <v>198</v>
      </c>
      <c r="C5183" t="s">
        <v>69</v>
      </c>
      <c r="D5183">
        <v>744</v>
      </c>
      <c r="E5183" t="s">
        <v>92</v>
      </c>
      <c r="F5183" s="26">
        <v>478.8</v>
      </c>
      <c r="G5183" t="str">
        <f>VLOOKUP(мпф1[[#This Row],[артикул]],[1]!Таблица213[[code]:[упаковка]],4,FALSE)</f>
        <v>ОХЛ</v>
      </c>
      <c r="H5183" t="str">
        <f>VLOOKUP(мпф1[[#This Row],[артикул]],[1]!Таблица213[[code]:[упаковка]],5,FALSE)</f>
        <v>шея</v>
      </c>
      <c r="I5183" s="7">
        <v>297.71598214285711</v>
      </c>
      <c r="J5183" s="15">
        <f>мпф1[[#This Row],[цена]]*мпф1[[#This Row],[объем]]</f>
        <v>142546.41224999999</v>
      </c>
      <c r="K5183" s="15"/>
      <c r="L5183" t="s">
        <v>187</v>
      </c>
    </row>
    <row r="5184" spans="1:12" x14ac:dyDescent="0.35">
      <c r="A5184" t="s">
        <v>161</v>
      </c>
      <c r="B5184" t="s">
        <v>198</v>
      </c>
      <c r="C5184" t="s">
        <v>69</v>
      </c>
      <c r="D5184">
        <v>781</v>
      </c>
      <c r="E5184" t="s">
        <v>221</v>
      </c>
      <c r="F5184" s="26">
        <v>79.800000000000011</v>
      </c>
      <c r="G5184" t="str">
        <f>VLOOKUP(мпф1[[#This Row],[артикул]],[1]!Таблица213[[code]:[упаковка]],4,FALSE)</f>
        <v>ОХЛ</v>
      </c>
      <c r="H5184" t="str">
        <f>VLOOKUP(мпф1[[#This Row],[артикул]],[1]!Таблица213[[code]:[упаковка]],5,FALSE)</f>
        <v>спинка</v>
      </c>
      <c r="I5184" s="7">
        <v>386.02928571428566</v>
      </c>
      <c r="J5184" s="15">
        <f>мпф1[[#This Row],[цена]]*мпф1[[#This Row],[объем]]</f>
        <v>30805.136999999999</v>
      </c>
      <c r="K5184" s="15"/>
      <c r="L5184" t="s">
        <v>187</v>
      </c>
    </row>
    <row r="5185" spans="1:12" x14ac:dyDescent="0.35">
      <c r="A5185" t="s">
        <v>161</v>
      </c>
      <c r="B5185" t="s">
        <v>198</v>
      </c>
      <c r="C5185" t="s">
        <v>69</v>
      </c>
      <c r="D5185">
        <v>952</v>
      </c>
      <c r="E5185" t="s">
        <v>86</v>
      </c>
      <c r="F5185" s="26">
        <v>234.10714285714289</v>
      </c>
      <c r="G5185" t="str">
        <f>VLOOKUP(мпф1[[#This Row],[артикул]],[1]!Таблица213[[code]:[упаковка]],4,FALSE)</f>
        <v>ОХЛ</v>
      </c>
      <c r="H5185" t="str">
        <f>VLOOKUP(мпф1[[#This Row],[артикул]],[1]!Таблица213[[code]:[упаковка]],5,FALSE)</f>
        <v>голень</v>
      </c>
      <c r="I5185" s="7">
        <v>930.02102678571418</v>
      </c>
      <c r="J5185" s="15">
        <f>мпф1[[#This Row],[цена]]*мпф1[[#This Row],[объем]]</f>
        <v>217724.56537786991</v>
      </c>
      <c r="K5185" s="15"/>
      <c r="L5185" t="s">
        <v>187</v>
      </c>
    </row>
    <row r="5186" spans="1:12" x14ac:dyDescent="0.35">
      <c r="A5186" t="s">
        <v>161</v>
      </c>
      <c r="B5186" t="s">
        <v>198</v>
      </c>
      <c r="C5186" t="s">
        <v>69</v>
      </c>
      <c r="D5186">
        <v>953</v>
      </c>
      <c r="E5186" t="s">
        <v>87</v>
      </c>
      <c r="F5186" s="26">
        <v>234.1908713692946</v>
      </c>
      <c r="G5186" t="str">
        <f>VLOOKUP(мпф1[[#This Row],[артикул]],[1]!Таблица213[[code]:[упаковка]],4,FALSE)</f>
        <v>ОХЛ</v>
      </c>
      <c r="H5186" t="str">
        <f>VLOOKUP(мпф1[[#This Row],[артикул]],[1]!Таблица213[[code]:[упаковка]],5,FALSE)</f>
        <v>бедро</v>
      </c>
      <c r="I5186" s="7">
        <v>953.23741071428572</v>
      </c>
      <c r="J5186" s="15">
        <f>мпф1[[#This Row],[цена]]*мпф1[[#This Row],[объем]]</f>
        <v>223239.49983698872</v>
      </c>
      <c r="K5186" s="15"/>
      <c r="L5186" t="s">
        <v>187</v>
      </c>
    </row>
    <row r="5187" spans="1:12" x14ac:dyDescent="0.35">
      <c r="A5187" t="s">
        <v>161</v>
      </c>
      <c r="B5187" t="s">
        <v>198</v>
      </c>
      <c r="C5187" t="s">
        <v>69</v>
      </c>
      <c r="D5187">
        <v>954</v>
      </c>
      <c r="E5187" t="s">
        <v>191</v>
      </c>
      <c r="F5187" s="26">
        <v>30</v>
      </c>
      <c r="G5187" t="str">
        <f>VLOOKUP(мпф1[[#This Row],[артикул]],[1]!Таблица213[[code]:[упаковка]],4,FALSE)</f>
        <v>ОХЛ</v>
      </c>
      <c r="H5187" t="str">
        <f>VLOOKUP(мпф1[[#This Row],[артикул]],[1]!Таблица213[[code]:[упаковка]],5,FALSE)</f>
        <v>филе</v>
      </c>
      <c r="I5187" s="7">
        <v>1133.5058035714285</v>
      </c>
      <c r="J5187" s="15">
        <f>мпф1[[#This Row],[цена]]*мпф1[[#This Row],[объем]]</f>
        <v>34005.174107142855</v>
      </c>
      <c r="K5187" s="15"/>
      <c r="L5187" t="s">
        <v>187</v>
      </c>
    </row>
    <row r="5188" spans="1:12" x14ac:dyDescent="0.35">
      <c r="A5188" t="s">
        <v>161</v>
      </c>
      <c r="B5188" t="s">
        <v>198</v>
      </c>
      <c r="C5188" t="s">
        <v>69</v>
      </c>
      <c r="D5188">
        <v>960</v>
      </c>
      <c r="E5188" t="s">
        <v>189</v>
      </c>
      <c r="F5188" s="26">
        <v>148</v>
      </c>
      <c r="G5188" t="str">
        <f>VLOOKUP(мпф1[[#This Row],[артикул]],[1]!Таблица213[[code]:[упаковка]],4,FALSE)</f>
        <v>ОХЛ</v>
      </c>
      <c r="H5188" t="str">
        <f>VLOOKUP(мпф1[[#This Row],[артикул]],[1]!Таблица213[[code]:[упаковка]],5,FALSE)</f>
        <v>крыло</v>
      </c>
      <c r="I5188" s="7">
        <v>884.0434821428571</v>
      </c>
      <c r="J5188" s="15">
        <f>мпф1[[#This Row],[цена]]*мпф1[[#This Row],[объем]]</f>
        <v>130838.43535714285</v>
      </c>
      <c r="K5188" s="15"/>
      <c r="L5188" t="s">
        <v>187</v>
      </c>
    </row>
    <row r="5189" spans="1:12" x14ac:dyDescent="0.35">
      <c r="A5189" t="s">
        <v>161</v>
      </c>
      <c r="B5189" t="s">
        <v>162</v>
      </c>
      <c r="C5189" t="s">
        <v>25</v>
      </c>
      <c r="D5189">
        <v>30</v>
      </c>
      <c r="E5189" t="s">
        <v>80</v>
      </c>
      <c r="F5189" s="26">
        <v>802.40000000000009</v>
      </c>
      <c r="G5189" t="str">
        <f>VLOOKUP(мпф1[[#This Row],[артикул]],[1]!Таблица213[[code]:[упаковка]],4,FALSE)</f>
        <v>ОХЛ</v>
      </c>
      <c r="H5189" t="str">
        <f>VLOOKUP(мпф1[[#This Row],[артикул]],[1]!Таблица213[[code]:[упаковка]],5,FALSE)</f>
        <v>рагу</v>
      </c>
      <c r="I5189" s="7">
        <v>739.28249999999991</v>
      </c>
      <c r="J5189" s="15">
        <f>мпф1[[#This Row],[цена]]*мпф1[[#This Row],[объем]]</f>
        <v>593200.27800000005</v>
      </c>
      <c r="K5189" s="15"/>
      <c r="L5189" t="s">
        <v>187</v>
      </c>
    </row>
    <row r="5190" spans="1:12" x14ac:dyDescent="0.35">
      <c r="A5190" t="s">
        <v>161</v>
      </c>
      <c r="B5190" t="s">
        <v>162</v>
      </c>
      <c r="C5190" t="s">
        <v>25</v>
      </c>
      <c r="D5190">
        <v>204</v>
      </c>
      <c r="E5190" t="s">
        <v>84</v>
      </c>
      <c r="F5190" s="26">
        <v>842.34482758620709</v>
      </c>
      <c r="G5190" t="str">
        <f>VLOOKUP(мпф1[[#This Row],[артикул]],[1]!Таблица213[[code]:[упаковка]],4,FALSE)</f>
        <v>ОХЛ</v>
      </c>
      <c r="H5190" t="str">
        <f>VLOOKUP(мпф1[[#This Row],[артикул]],[1]!Таблица213[[code]:[упаковка]],5,FALSE)</f>
        <v>крыло</v>
      </c>
      <c r="I5190" s="7">
        <v>884.0434821428571</v>
      </c>
      <c r="J5190" s="15">
        <f>мпф1[[#This Row],[цена]]*мпф1[[#This Row],[объем]]</f>
        <v>744669.45454433514</v>
      </c>
      <c r="K5190" s="15"/>
      <c r="L5190" t="s">
        <v>187</v>
      </c>
    </row>
    <row r="5191" spans="1:12" x14ac:dyDescent="0.35">
      <c r="A5191" t="s">
        <v>161</v>
      </c>
      <c r="B5191" t="s">
        <v>162</v>
      </c>
      <c r="C5191" t="s">
        <v>25</v>
      </c>
      <c r="D5191">
        <v>701</v>
      </c>
      <c r="E5191" t="s">
        <v>26</v>
      </c>
      <c r="F5191" s="26">
        <v>1701</v>
      </c>
      <c r="G5191" t="str">
        <f>VLOOKUP(мпф1[[#This Row],[артикул]],[1]!Таблица213[[code]:[упаковка]],4,FALSE)</f>
        <v>ОХЛ</v>
      </c>
      <c r="H5191" t="str">
        <f>VLOOKUP(мпф1[[#This Row],[артикул]],[1]!Таблица213[[code]:[упаковка]],5,FALSE)</f>
        <v>тушка</v>
      </c>
      <c r="I5191" s="7">
        <v>827.59580357142841</v>
      </c>
      <c r="J5191" s="15">
        <f>мпф1[[#This Row],[цена]]*мпф1[[#This Row],[объем]]</f>
        <v>1407740.4618749998</v>
      </c>
      <c r="K5191" s="15"/>
      <c r="L5191" t="s">
        <v>187</v>
      </c>
    </row>
    <row r="5192" spans="1:12" x14ac:dyDescent="0.35">
      <c r="A5192" t="s">
        <v>161</v>
      </c>
      <c r="B5192" t="s">
        <v>162</v>
      </c>
      <c r="C5192" t="s">
        <v>25</v>
      </c>
      <c r="D5192">
        <v>702</v>
      </c>
      <c r="E5192" t="s">
        <v>72</v>
      </c>
      <c r="F5192" s="26">
        <v>1695</v>
      </c>
      <c r="G5192" t="str">
        <f>VLOOKUP(мпф1[[#This Row],[артикул]],[1]!Таблица213[[code]:[упаковка]],4,FALSE)</f>
        <v>ОХЛ</v>
      </c>
      <c r="H5192" t="str">
        <f>VLOOKUP(мпф1[[#This Row],[артикул]],[1]!Таблица213[[code]:[упаковка]],5,FALSE)</f>
        <v>тушка</v>
      </c>
      <c r="I5192" s="7">
        <v>811.20776785714281</v>
      </c>
      <c r="J5192" s="15">
        <f>мпф1[[#This Row],[цена]]*мпф1[[#This Row],[объем]]</f>
        <v>1374997.166517857</v>
      </c>
      <c r="K5192" s="15"/>
      <c r="L5192" t="s">
        <v>187</v>
      </c>
    </row>
    <row r="5193" spans="1:12" x14ac:dyDescent="0.35">
      <c r="A5193" t="s">
        <v>161</v>
      </c>
      <c r="B5193" t="s">
        <v>162</v>
      </c>
      <c r="C5193" t="s">
        <v>25</v>
      </c>
      <c r="D5193">
        <v>710</v>
      </c>
      <c r="E5193" t="s">
        <v>28</v>
      </c>
      <c r="F5193" s="26">
        <v>6200.1450000000004</v>
      </c>
      <c r="G5193" t="str">
        <f>VLOOKUP(мпф1[[#This Row],[артикул]],[1]!Таблица213[[code]:[упаковка]],4,FALSE)</f>
        <v>ОХЛ</v>
      </c>
      <c r="H5193" t="str">
        <f>VLOOKUP(мпф1[[#This Row],[артикул]],[1]!Таблица213[[code]:[упаковка]],5,FALSE)</f>
        <v>бедро</v>
      </c>
      <c r="I5193" s="7">
        <v>884.0434821428571</v>
      </c>
      <c r="J5193" s="15">
        <f>мпф1[[#This Row],[цена]]*мпф1[[#This Row],[объем]]</f>
        <v>5481197.7755906256</v>
      </c>
      <c r="K5193" s="15"/>
      <c r="L5193" t="s">
        <v>187</v>
      </c>
    </row>
    <row r="5194" spans="1:12" x14ac:dyDescent="0.35">
      <c r="A5194" t="s">
        <v>161</v>
      </c>
      <c r="B5194" t="s">
        <v>162</v>
      </c>
      <c r="C5194" t="s">
        <v>25</v>
      </c>
      <c r="D5194">
        <v>711</v>
      </c>
      <c r="E5194" t="s">
        <v>73</v>
      </c>
      <c r="F5194" s="26">
        <v>7403.28</v>
      </c>
      <c r="G5194" t="str">
        <f>VLOOKUP(мпф1[[#This Row],[артикул]],[1]!Таблица213[[code]:[упаковка]],4,FALSE)</f>
        <v>ОХЛ</v>
      </c>
      <c r="H5194" t="str">
        <f>VLOOKUP(мпф1[[#This Row],[артикул]],[1]!Таблица213[[code]:[упаковка]],5,FALSE)</f>
        <v>бедро</v>
      </c>
      <c r="I5194" s="7">
        <v>867.65544642857139</v>
      </c>
      <c r="J5194" s="15">
        <f>мпф1[[#This Row],[цена]]*мпф1[[#This Row],[объем]]</f>
        <v>6423496.2134357141</v>
      </c>
      <c r="K5194" s="15"/>
      <c r="L5194" t="s">
        <v>187</v>
      </c>
    </row>
    <row r="5195" spans="1:12" x14ac:dyDescent="0.35">
      <c r="A5195" t="s">
        <v>161</v>
      </c>
      <c r="B5195" t="s">
        <v>162</v>
      </c>
      <c r="C5195" t="s">
        <v>25</v>
      </c>
      <c r="D5195">
        <v>712</v>
      </c>
      <c r="E5195" t="s">
        <v>30</v>
      </c>
      <c r="F5195" s="26">
        <v>3154.0949999999998</v>
      </c>
      <c r="G5195" t="str">
        <f>VLOOKUP(мпф1[[#This Row],[артикул]],[1]!Таблица213[[code]:[упаковка]],4,FALSE)</f>
        <v>ОХЛ</v>
      </c>
      <c r="H5195" t="str">
        <f>VLOOKUP(мпф1[[#This Row],[артикул]],[1]!Таблица213[[code]:[упаковка]],5,FALSE)</f>
        <v>голень</v>
      </c>
      <c r="I5195" s="7">
        <v>915.90910714285712</v>
      </c>
      <c r="J5195" s="15">
        <f>мпф1[[#This Row],[цена]]*мпф1[[#This Row],[объем]]</f>
        <v>2888864.3352937498</v>
      </c>
      <c r="K5195" s="15"/>
      <c r="L5195" t="s">
        <v>187</v>
      </c>
    </row>
    <row r="5196" spans="1:12" x14ac:dyDescent="0.35">
      <c r="A5196" t="s">
        <v>161</v>
      </c>
      <c r="B5196" t="s">
        <v>162</v>
      </c>
      <c r="C5196" t="s">
        <v>25</v>
      </c>
      <c r="D5196">
        <v>713</v>
      </c>
      <c r="E5196" t="s">
        <v>74</v>
      </c>
      <c r="F5196" s="26">
        <v>2894.54</v>
      </c>
      <c r="G5196" t="str">
        <f>VLOOKUP(мпф1[[#This Row],[артикул]],[1]!Таблица213[[code]:[упаковка]],4,FALSE)</f>
        <v>ОХЛ</v>
      </c>
      <c r="H5196" t="str">
        <f>VLOOKUP(мпф1[[#This Row],[артикул]],[1]!Таблица213[[code]:[упаковка]],5,FALSE)</f>
        <v>голень</v>
      </c>
      <c r="I5196" s="7">
        <v>899.88524999999993</v>
      </c>
      <c r="J5196" s="15">
        <f>мпф1[[#This Row],[цена]]*мпф1[[#This Row],[объем]]</f>
        <v>2604753.8515349999</v>
      </c>
      <c r="K5196" s="15"/>
      <c r="L5196" t="s">
        <v>187</v>
      </c>
    </row>
    <row r="5197" spans="1:12" x14ac:dyDescent="0.35">
      <c r="A5197" t="s">
        <v>161</v>
      </c>
      <c r="B5197" t="s">
        <v>162</v>
      </c>
      <c r="C5197" t="s">
        <v>25</v>
      </c>
      <c r="D5197">
        <v>714</v>
      </c>
      <c r="E5197" t="s">
        <v>32</v>
      </c>
      <c r="F5197" s="26">
        <v>3395.7290000000003</v>
      </c>
      <c r="G5197" t="str">
        <f>VLOOKUP(мпф1[[#This Row],[артикул]],[1]!Таблица213[[code]:[упаковка]],4,FALSE)</f>
        <v>ОХЛ</v>
      </c>
      <c r="H5197" t="str">
        <f>VLOOKUP(мпф1[[#This Row],[артикул]],[1]!Таблица213[[code]:[упаковка]],5,FALSE)</f>
        <v>крыло</v>
      </c>
      <c r="I5197" s="7">
        <v>915.90910714285712</v>
      </c>
      <c r="J5197" s="15">
        <f>мпф1[[#This Row],[цена]]*мпф1[[#This Row],[объем]]</f>
        <v>3110179.1164891073</v>
      </c>
      <c r="K5197" s="15"/>
      <c r="L5197" t="s">
        <v>187</v>
      </c>
    </row>
    <row r="5198" spans="1:12" x14ac:dyDescent="0.35">
      <c r="A5198" t="s">
        <v>161</v>
      </c>
      <c r="B5198" t="s">
        <v>162</v>
      </c>
      <c r="C5198" t="s">
        <v>25</v>
      </c>
      <c r="D5198">
        <v>715</v>
      </c>
      <c r="E5198" t="s">
        <v>75</v>
      </c>
      <c r="F5198" s="26">
        <v>10496.68</v>
      </c>
      <c r="G5198" t="str">
        <f>VLOOKUP(мпф1[[#This Row],[артикул]],[1]!Таблица213[[code]:[упаковка]],4,FALSE)</f>
        <v>ОХЛ</v>
      </c>
      <c r="H5198" t="str">
        <f>VLOOKUP(мпф1[[#This Row],[артикул]],[1]!Таблица213[[code]:[упаковка]],5,FALSE)</f>
        <v>крыло</v>
      </c>
      <c r="I5198" s="7">
        <v>899.88524999999993</v>
      </c>
      <c r="J5198" s="15">
        <f>мпф1[[#This Row],[цена]]*мпф1[[#This Row],[объем]]</f>
        <v>9445807.5059699994</v>
      </c>
      <c r="K5198" s="15"/>
      <c r="L5198" t="s">
        <v>187</v>
      </c>
    </row>
    <row r="5199" spans="1:12" x14ac:dyDescent="0.35">
      <c r="A5199" t="s">
        <v>161</v>
      </c>
      <c r="B5199" t="s">
        <v>162</v>
      </c>
      <c r="C5199" t="s">
        <v>25</v>
      </c>
      <c r="D5199">
        <v>717</v>
      </c>
      <c r="E5199" t="s">
        <v>76</v>
      </c>
      <c r="F5199" s="26">
        <v>655.19999999999993</v>
      </c>
      <c r="G5199" t="str">
        <f>VLOOKUP(мпф1[[#This Row],[артикул]],[1]!Таблица213[[code]:[упаковка]],4,FALSE)</f>
        <v>ОХЛ</v>
      </c>
      <c r="H5199" t="str">
        <f>VLOOKUP(мпф1[[#This Row],[артикул]],[1]!Таблица213[[code]:[упаковка]],5,FALSE)</f>
        <v>четвертина</v>
      </c>
      <c r="I5199" s="7">
        <v>819.40178571428567</v>
      </c>
      <c r="J5199" s="15">
        <f>мпф1[[#This Row],[цена]]*мпф1[[#This Row],[объем]]</f>
        <v>536872.04999999993</v>
      </c>
      <c r="K5199" s="15"/>
      <c r="L5199" t="s">
        <v>187</v>
      </c>
    </row>
    <row r="5200" spans="1:12" x14ac:dyDescent="0.35">
      <c r="A5200" t="s">
        <v>161</v>
      </c>
      <c r="B5200" t="s">
        <v>162</v>
      </c>
      <c r="C5200" t="s">
        <v>25</v>
      </c>
      <c r="D5200">
        <v>718</v>
      </c>
      <c r="E5200" t="s">
        <v>36</v>
      </c>
      <c r="F5200" s="26">
        <v>6794.96</v>
      </c>
      <c r="G5200" t="str">
        <f>VLOOKUP(мпф1[[#This Row],[артикул]],[1]!Таблица213[[code]:[упаковка]],4,FALSE)</f>
        <v>ОХЛ</v>
      </c>
      <c r="H5200" t="str">
        <f>VLOOKUP(мпф1[[#This Row],[артикул]],[1]!Таблица213[[code]:[упаковка]],5,FALSE)</f>
        <v>филе</v>
      </c>
      <c r="I5200" s="7">
        <v>1157.1774107142855</v>
      </c>
      <c r="J5200" s="15">
        <f>мпф1[[#This Row],[цена]]*мпф1[[#This Row],[объем]]</f>
        <v>7862974.2187071415</v>
      </c>
      <c r="K5200" s="15"/>
      <c r="L5200" t="s">
        <v>187</v>
      </c>
    </row>
    <row r="5201" spans="1:12" x14ac:dyDescent="0.35">
      <c r="A5201" t="s">
        <v>161</v>
      </c>
      <c r="B5201" t="s">
        <v>162</v>
      </c>
      <c r="C5201" t="s">
        <v>25</v>
      </c>
      <c r="D5201">
        <v>719</v>
      </c>
      <c r="E5201" t="s">
        <v>77</v>
      </c>
      <c r="F5201" s="26">
        <v>8599.5</v>
      </c>
      <c r="G5201" t="str">
        <f>VLOOKUP(мпф1[[#This Row],[артикул]],[1]!Таблица213[[code]:[упаковка]],4,FALSE)</f>
        <v>ОХЛ</v>
      </c>
      <c r="H5201" t="str">
        <f>VLOOKUP(мпф1[[#This Row],[артикул]],[1]!Таблица213[[code]:[упаковка]],5,FALSE)</f>
        <v>филе</v>
      </c>
      <c r="I5201" s="7">
        <v>1140.7893750000001</v>
      </c>
      <c r="J5201" s="15">
        <f>мпф1[[#This Row],[цена]]*мпф1[[#This Row],[объем]]</f>
        <v>9810218.2303125001</v>
      </c>
      <c r="K5201" s="15"/>
      <c r="L5201" t="s">
        <v>187</v>
      </c>
    </row>
    <row r="5202" spans="1:12" x14ac:dyDescent="0.35">
      <c r="A5202" t="s">
        <v>161</v>
      </c>
      <c r="B5202" t="s">
        <v>162</v>
      </c>
      <c r="C5202" t="s">
        <v>25</v>
      </c>
      <c r="D5202">
        <v>725</v>
      </c>
      <c r="E5202" t="s">
        <v>78</v>
      </c>
      <c r="F5202" s="26">
        <v>203.23499999999999</v>
      </c>
      <c r="G5202" t="str">
        <f>VLOOKUP(мпф1[[#This Row],[артикул]],[1]!Таблица213[[code]:[упаковка]],4,FALSE)</f>
        <v>ОХЛ</v>
      </c>
      <c r="H5202" t="str">
        <f>VLOOKUP(мпф1[[#This Row],[артикул]],[1]!Таблица213[[code]:[упаковка]],5,FALSE)</f>
        <v>грудка</v>
      </c>
      <c r="I5202" s="7">
        <v>884.0434821428571</v>
      </c>
      <c r="J5202" s="15">
        <f>мпф1[[#This Row],[цена]]*мпф1[[#This Row],[объем]]</f>
        <v>179668.57709330355</v>
      </c>
      <c r="K5202" s="15"/>
      <c r="L5202" t="s">
        <v>187</v>
      </c>
    </row>
    <row r="5203" spans="1:12" x14ac:dyDescent="0.35">
      <c r="A5203" t="s">
        <v>161</v>
      </c>
      <c r="B5203" t="s">
        <v>162</v>
      </c>
      <c r="C5203" t="s">
        <v>25</v>
      </c>
      <c r="D5203">
        <v>727</v>
      </c>
      <c r="E5203" t="s">
        <v>38</v>
      </c>
      <c r="F5203" s="26">
        <v>232.64999999999998</v>
      </c>
      <c r="G5203" t="str">
        <f>VLOOKUP(мпф1[[#This Row],[артикул]],[1]!Таблица213[[code]:[упаковка]],4,FALSE)</f>
        <v>ОХЛ</v>
      </c>
      <c r="H5203" t="str">
        <f>VLOOKUP(мпф1[[#This Row],[артикул]],[1]!Таблица213[[code]:[упаковка]],5,FALSE)</f>
        <v>грудка</v>
      </c>
      <c r="I5203" s="7">
        <v>899.79420535714269</v>
      </c>
      <c r="J5203" s="15">
        <f>мпф1[[#This Row],[цена]]*мпф1[[#This Row],[объем]]</f>
        <v>209337.12187633922</v>
      </c>
      <c r="K5203" s="15"/>
      <c r="L5203" t="s">
        <v>187</v>
      </c>
    </row>
    <row r="5204" spans="1:12" x14ac:dyDescent="0.35">
      <c r="A5204" t="s">
        <v>161</v>
      </c>
      <c r="B5204" t="s">
        <v>162</v>
      </c>
      <c r="C5204" t="s">
        <v>25</v>
      </c>
      <c r="D5204">
        <v>730</v>
      </c>
      <c r="E5204" t="s">
        <v>45</v>
      </c>
      <c r="F5204" s="26">
        <v>348.6</v>
      </c>
      <c r="G5204" t="str">
        <f>VLOOKUP(мпф1[[#This Row],[артикул]],[1]!Таблица213[[code]:[упаковка]],4,FALSE)</f>
        <v>ОХЛ</v>
      </c>
      <c r="H5204" t="str">
        <f>VLOOKUP(мпф1[[#This Row],[артикул]],[1]!Таблица213[[code]:[упаковка]],5,FALSE)</f>
        <v>желудки</v>
      </c>
      <c r="I5204" s="7">
        <v>570.84991071428567</v>
      </c>
      <c r="J5204" s="15">
        <f>мпф1[[#This Row],[цена]]*мпф1[[#This Row],[объем]]</f>
        <v>198998.27887499999</v>
      </c>
      <c r="K5204" s="15"/>
      <c r="L5204" t="s">
        <v>187</v>
      </c>
    </row>
    <row r="5205" spans="1:12" x14ac:dyDescent="0.35">
      <c r="A5205" t="s">
        <v>161</v>
      </c>
      <c r="B5205" t="s">
        <v>162</v>
      </c>
      <c r="C5205" t="s">
        <v>25</v>
      </c>
      <c r="D5205">
        <v>731</v>
      </c>
      <c r="E5205" t="s">
        <v>81</v>
      </c>
      <c r="F5205" s="26">
        <v>1103.9163205874904</v>
      </c>
      <c r="G5205" t="str">
        <f>VLOOKUP(мпф1[[#This Row],[артикул]],[1]!Таблица213[[code]:[упаковка]],4,FALSE)</f>
        <v>ОХЛ</v>
      </c>
      <c r="H5205" t="str">
        <f>VLOOKUP(мпф1[[#This Row],[артикул]],[1]!Таблица213[[code]:[упаковка]],5,FALSE)</f>
        <v>желудки</v>
      </c>
      <c r="I5205" s="7">
        <v>554.21605446428566</v>
      </c>
      <c r="J5205" s="15">
        <f>мпф1[[#This Row],[цена]]*мпф1[[#This Row],[объем]]</f>
        <v>611808.14765473048</v>
      </c>
      <c r="K5205" s="15"/>
      <c r="L5205" t="s">
        <v>187</v>
      </c>
    </row>
    <row r="5206" spans="1:12" x14ac:dyDescent="0.35">
      <c r="A5206" t="s">
        <v>161</v>
      </c>
      <c r="B5206" t="s">
        <v>162</v>
      </c>
      <c r="C5206" t="s">
        <v>25</v>
      </c>
      <c r="D5206">
        <v>732</v>
      </c>
      <c r="E5206" t="s">
        <v>47</v>
      </c>
      <c r="F5206" s="26">
        <v>273</v>
      </c>
      <c r="G5206" t="str">
        <f>VLOOKUP(мпф1[[#This Row],[артикул]],[1]!Таблица213[[code]:[упаковка]],4,FALSE)</f>
        <v>ОХЛ</v>
      </c>
      <c r="H5206" t="str">
        <f>VLOOKUP(мпф1[[#This Row],[артикул]],[1]!Таблица213[[code]:[упаковка]],5,FALSE)</f>
        <v>печень</v>
      </c>
      <c r="I5206" s="7">
        <v>538.07383928571426</v>
      </c>
      <c r="J5206" s="15">
        <f>мпф1[[#This Row],[цена]]*мпф1[[#This Row],[объем]]</f>
        <v>146894.15812499999</v>
      </c>
      <c r="K5206" s="15"/>
      <c r="L5206" t="s">
        <v>187</v>
      </c>
    </row>
    <row r="5207" spans="1:12" x14ac:dyDescent="0.35">
      <c r="A5207" t="s">
        <v>161</v>
      </c>
      <c r="B5207" t="s">
        <v>162</v>
      </c>
      <c r="C5207" t="s">
        <v>25</v>
      </c>
      <c r="D5207">
        <v>733</v>
      </c>
      <c r="E5207" t="s">
        <v>82</v>
      </c>
      <c r="F5207" s="26">
        <v>756</v>
      </c>
      <c r="G5207" t="str">
        <f>VLOOKUP(мпф1[[#This Row],[артикул]],[1]!Таблица213[[code]:[упаковка]],4,FALSE)</f>
        <v>ОХЛ</v>
      </c>
      <c r="H5207" t="str">
        <f>VLOOKUP(мпф1[[#This Row],[артикул]],[1]!Таблица213[[code]:[упаковка]],5,FALSE)</f>
        <v>печень</v>
      </c>
      <c r="I5207" s="7">
        <v>522.04998214285706</v>
      </c>
      <c r="J5207" s="15">
        <f>мпф1[[#This Row],[цена]]*мпф1[[#This Row],[объем]]</f>
        <v>394669.78649999993</v>
      </c>
      <c r="K5207" s="15"/>
      <c r="L5207" t="s">
        <v>187</v>
      </c>
    </row>
    <row r="5208" spans="1:12" x14ac:dyDescent="0.35">
      <c r="A5208" t="s">
        <v>161</v>
      </c>
      <c r="B5208" t="s">
        <v>162</v>
      </c>
      <c r="C5208" t="s">
        <v>25</v>
      </c>
      <c r="D5208">
        <v>734</v>
      </c>
      <c r="E5208" t="s">
        <v>49</v>
      </c>
      <c r="F5208" s="26">
        <v>276.18199999999996</v>
      </c>
      <c r="G5208" t="str">
        <f>VLOOKUP(мпф1[[#This Row],[артикул]],[1]!Таблица213[[code]:[упаковка]],4,FALSE)</f>
        <v>ОХЛ</v>
      </c>
      <c r="H5208" t="str">
        <f>VLOOKUP(мпф1[[#This Row],[артикул]],[1]!Таблица213[[code]:[упаковка]],5,FALSE)</f>
        <v>сердце</v>
      </c>
      <c r="I5208" s="7">
        <v>915.90910714285712</v>
      </c>
      <c r="J5208" s="15">
        <f>мпф1[[#This Row],[цена]]*мпф1[[#This Row],[объем]]</f>
        <v>252957.60902892853</v>
      </c>
      <c r="K5208" s="15"/>
      <c r="L5208" t="s">
        <v>187</v>
      </c>
    </row>
    <row r="5209" spans="1:12" x14ac:dyDescent="0.35">
      <c r="A5209" t="s">
        <v>161</v>
      </c>
      <c r="B5209" t="s">
        <v>162</v>
      </c>
      <c r="C5209" t="s">
        <v>25</v>
      </c>
      <c r="D5209">
        <v>735</v>
      </c>
      <c r="E5209" t="s">
        <v>83</v>
      </c>
      <c r="F5209" s="26">
        <v>285.2</v>
      </c>
      <c r="G5209" t="str">
        <f>VLOOKUP(мпф1[[#This Row],[артикул]],[1]!Таблица213[[code]:[упаковка]],4,FALSE)</f>
        <v>ОХЛ</v>
      </c>
      <c r="H5209" t="str">
        <f>VLOOKUP(мпф1[[#This Row],[артикул]],[1]!Таблица213[[code]:[упаковка]],5,FALSE)</f>
        <v>сердце</v>
      </c>
      <c r="I5209" s="7">
        <v>899.88524999999993</v>
      </c>
      <c r="J5209" s="15">
        <f>мпф1[[#This Row],[цена]]*мпф1[[#This Row],[объем]]</f>
        <v>256647.27329999997</v>
      </c>
      <c r="K5209" s="15"/>
      <c r="L5209" t="s">
        <v>187</v>
      </c>
    </row>
    <row r="5210" spans="1:12" x14ac:dyDescent="0.35">
      <c r="A5210" t="s">
        <v>161</v>
      </c>
      <c r="B5210" t="s">
        <v>162</v>
      </c>
      <c r="C5210" t="s">
        <v>25</v>
      </c>
      <c r="D5210">
        <v>744</v>
      </c>
      <c r="E5210" t="s">
        <v>92</v>
      </c>
      <c r="F5210" s="26">
        <v>1071</v>
      </c>
      <c r="G5210" t="str">
        <f>VLOOKUP(мпф1[[#This Row],[артикул]],[1]!Таблица213[[code]:[упаковка]],4,FALSE)</f>
        <v>ОХЛ</v>
      </c>
      <c r="H5210" t="str">
        <f>VLOOKUP(мпф1[[#This Row],[артикул]],[1]!Таблица213[[code]:[упаковка]],5,FALSE)</f>
        <v>шея</v>
      </c>
      <c r="I5210" s="7">
        <v>297.71598214285711</v>
      </c>
      <c r="J5210" s="15">
        <f>мпф1[[#This Row],[цена]]*мпф1[[#This Row],[объем]]</f>
        <v>318853.81687499996</v>
      </c>
      <c r="K5210" s="15"/>
      <c r="L5210" t="s">
        <v>187</v>
      </c>
    </row>
    <row r="5211" spans="1:12" x14ac:dyDescent="0.35">
      <c r="A5211" t="s">
        <v>161</v>
      </c>
      <c r="B5211" t="s">
        <v>162</v>
      </c>
      <c r="C5211" t="s">
        <v>25</v>
      </c>
      <c r="D5211">
        <v>781</v>
      </c>
      <c r="E5211" t="s">
        <v>221</v>
      </c>
      <c r="F5211" s="26">
        <v>292.60000000000002</v>
      </c>
      <c r="G5211" t="str">
        <f>VLOOKUP(мпф1[[#This Row],[артикул]],[1]!Таблица213[[code]:[упаковка]],4,FALSE)</f>
        <v>ОХЛ</v>
      </c>
      <c r="H5211" t="str">
        <f>VLOOKUP(мпф1[[#This Row],[артикул]],[1]!Таблица213[[code]:[упаковка]],5,FALSE)</f>
        <v>спинка</v>
      </c>
      <c r="I5211" s="7">
        <v>386.02928571428566</v>
      </c>
      <c r="J5211" s="15">
        <f>мпф1[[#This Row],[цена]]*мпф1[[#This Row],[объем]]</f>
        <v>112952.16899999999</v>
      </c>
      <c r="K5211" s="15"/>
      <c r="L5211" t="s">
        <v>187</v>
      </c>
    </row>
    <row r="5212" spans="1:12" x14ac:dyDescent="0.35">
      <c r="A5212" t="s">
        <v>161</v>
      </c>
      <c r="B5212" t="s">
        <v>162</v>
      </c>
      <c r="C5212" t="s">
        <v>25</v>
      </c>
      <c r="D5212">
        <v>952</v>
      </c>
      <c r="E5212" t="s">
        <v>86</v>
      </c>
      <c r="F5212" s="26">
        <v>640.71428571428578</v>
      </c>
      <c r="G5212" t="str">
        <f>VLOOKUP(мпф1[[#This Row],[артикул]],[1]!Таблица213[[code]:[упаковка]],4,FALSE)</f>
        <v>ОХЛ</v>
      </c>
      <c r="H5212" t="str">
        <f>VLOOKUP(мпф1[[#This Row],[артикул]],[1]!Таблица213[[code]:[упаковка]],5,FALSE)</f>
        <v>голень</v>
      </c>
      <c r="I5212" s="7">
        <v>930.02102678571418</v>
      </c>
      <c r="J5212" s="15">
        <f>мпф1[[#This Row],[цена]]*мпф1[[#This Row],[объем]]</f>
        <v>595877.75787627546</v>
      </c>
      <c r="K5212" s="15"/>
      <c r="L5212" t="s">
        <v>187</v>
      </c>
    </row>
    <row r="5213" spans="1:12" x14ac:dyDescent="0.35">
      <c r="A5213" t="s">
        <v>161</v>
      </c>
      <c r="B5213" t="s">
        <v>162</v>
      </c>
      <c r="C5213" t="s">
        <v>25</v>
      </c>
      <c r="D5213">
        <v>953</v>
      </c>
      <c r="E5213" t="s">
        <v>87</v>
      </c>
      <c r="F5213" s="26">
        <v>647.46887966804968</v>
      </c>
      <c r="G5213" t="str">
        <f>VLOOKUP(мпф1[[#This Row],[артикул]],[1]!Таблица213[[code]:[упаковка]],4,FALSE)</f>
        <v>ОХЛ</v>
      </c>
      <c r="H5213" t="str">
        <f>VLOOKUP(мпф1[[#This Row],[артикул]],[1]!Таблица213[[code]:[упаковка]],5,FALSE)</f>
        <v>бедро</v>
      </c>
      <c r="I5213" s="7">
        <v>953.23741071428572</v>
      </c>
      <c r="J5213" s="15">
        <f>мпф1[[#This Row],[цена]]*мпф1[[#This Row],[объем]]</f>
        <v>617191.55837285111</v>
      </c>
      <c r="K5213" s="15"/>
      <c r="L5213" t="s">
        <v>187</v>
      </c>
    </row>
    <row r="5214" spans="1:12" x14ac:dyDescent="0.35">
      <c r="A5214" t="s">
        <v>161</v>
      </c>
      <c r="B5214" t="s">
        <v>162</v>
      </c>
      <c r="C5214" t="s">
        <v>25</v>
      </c>
      <c r="D5214">
        <v>958</v>
      </c>
      <c r="E5214" t="s">
        <v>58</v>
      </c>
      <c r="F5214" s="26">
        <v>610.95890410958896</v>
      </c>
      <c r="G5214" t="str">
        <f>VLOOKUP(мпф1[[#This Row],[артикул]],[1]!Таблица213[[code]:[упаковка]],4,FALSE)</f>
        <v>ОХЛ</v>
      </c>
      <c r="H5214" t="str">
        <f>VLOOKUP(мпф1[[#This Row],[артикул]],[1]!Таблица213[[code]:[упаковка]],5,FALSE)</f>
        <v>табак</v>
      </c>
      <c r="I5214" s="7">
        <v>799.37196428571428</v>
      </c>
      <c r="J5214" s="15">
        <f>мпф1[[#This Row],[цена]]*мпф1[[#This Row],[объем]]</f>
        <v>488383.41927592945</v>
      </c>
      <c r="K5214" s="15"/>
      <c r="L5214" t="s">
        <v>187</v>
      </c>
    </row>
    <row r="5215" spans="1:12" x14ac:dyDescent="0.35">
      <c r="A5215" t="s">
        <v>161</v>
      </c>
      <c r="B5215" t="s">
        <v>162</v>
      </c>
      <c r="C5215" t="s">
        <v>25</v>
      </c>
      <c r="D5215">
        <v>961</v>
      </c>
      <c r="E5215" t="s">
        <v>89</v>
      </c>
      <c r="F5215" s="26">
        <v>60.897435897435891</v>
      </c>
      <c r="G5215" t="str">
        <f>VLOOKUP(мпф1[[#This Row],[артикул]],[1]!Таблица213[[code]:[упаковка]],4,FALSE)</f>
        <v>ОХЛ</v>
      </c>
      <c r="H5215" t="str">
        <f>VLOOKUP(мпф1[[#This Row],[артикул]],[1]!Таблица213[[code]:[упаковка]],5,FALSE)</f>
        <v>табак</v>
      </c>
      <c r="I5215" s="7">
        <v>777.06602678571426</v>
      </c>
      <c r="J5215" s="15">
        <f>мпф1[[#This Row],[цена]]*мпф1[[#This Row],[объем]]</f>
        <v>47321.328554258238</v>
      </c>
      <c r="K5215" s="15"/>
      <c r="L5215" t="s">
        <v>187</v>
      </c>
    </row>
    <row r="5216" spans="1:12" x14ac:dyDescent="0.35">
      <c r="A5216" t="s">
        <v>161</v>
      </c>
      <c r="B5216" t="s">
        <v>162</v>
      </c>
      <c r="C5216" t="s">
        <v>25</v>
      </c>
      <c r="D5216">
        <v>1066</v>
      </c>
      <c r="E5216" t="s">
        <v>63</v>
      </c>
      <c r="F5216" s="26">
        <v>47.096774193548384</v>
      </c>
      <c r="G5216" t="str">
        <f>VLOOKUP(мпф1[[#This Row],[артикул]],[1]!Таблица213[[code]:[упаковка]],4,FALSE)</f>
        <v>ОХЛ</v>
      </c>
      <c r="H5216" t="str">
        <f>VLOOKUP(мпф1[[#This Row],[артикул]],[1]!Таблица213[[code]:[упаковка]],5,FALSE)</f>
        <v>бедро</v>
      </c>
      <c r="I5216" s="7">
        <v>884.0434821428571</v>
      </c>
      <c r="J5216" s="15">
        <f>мпф1[[#This Row],[цена]]*мпф1[[#This Row],[объем]]</f>
        <v>41635.596255760363</v>
      </c>
      <c r="K5216" s="15"/>
      <c r="L5216" t="s">
        <v>187</v>
      </c>
    </row>
    <row r="5217" spans="1:12" x14ac:dyDescent="0.35">
      <c r="A5217" t="s">
        <v>161</v>
      </c>
      <c r="B5217" t="s">
        <v>179</v>
      </c>
      <c r="C5217" t="s">
        <v>25</v>
      </c>
      <c r="D5217">
        <v>29</v>
      </c>
      <c r="E5217" t="s">
        <v>79</v>
      </c>
      <c r="F5217" s="26">
        <v>35.400000000000006</v>
      </c>
      <c r="G5217" t="str">
        <f>VLOOKUP(мпф1[[#This Row],[артикул]],[1]!Таблица213[[code]:[упаковка]],4,FALSE)</f>
        <v>ОХЛ</v>
      </c>
      <c r="H5217" t="str">
        <f>VLOOKUP(мпф1[[#This Row],[артикул]],[1]!Таблица213[[code]:[упаковка]],5,FALSE)</f>
        <v>табак</v>
      </c>
      <c r="I5217" s="7">
        <v>747.80357142857133</v>
      </c>
      <c r="J5217" s="15">
        <f>мпф1[[#This Row],[цена]]*мпф1[[#This Row],[объем]]</f>
        <v>26472.24642857143</v>
      </c>
      <c r="K5217" s="15"/>
      <c r="L5217" t="s">
        <v>187</v>
      </c>
    </row>
    <row r="5218" spans="1:12" x14ac:dyDescent="0.35">
      <c r="A5218" t="s">
        <v>161</v>
      </c>
      <c r="B5218" t="s">
        <v>179</v>
      </c>
      <c r="C5218" t="s">
        <v>25</v>
      </c>
      <c r="D5218">
        <v>30</v>
      </c>
      <c r="E5218" t="s">
        <v>80</v>
      </c>
      <c r="F5218" s="26">
        <v>1947.0000000000002</v>
      </c>
      <c r="G5218" t="str">
        <f>VLOOKUP(мпф1[[#This Row],[артикул]],[1]!Таблица213[[code]:[упаковка]],4,FALSE)</f>
        <v>ОХЛ</v>
      </c>
      <c r="H5218" t="str">
        <f>VLOOKUP(мпф1[[#This Row],[артикул]],[1]!Таблица213[[code]:[упаковка]],5,FALSE)</f>
        <v>рагу</v>
      </c>
      <c r="I5218" s="7">
        <v>739.28249999999991</v>
      </c>
      <c r="J5218" s="15">
        <f>мпф1[[#This Row],[цена]]*мпф1[[#This Row],[объем]]</f>
        <v>1439383.0275000001</v>
      </c>
      <c r="K5218" s="15"/>
      <c r="L5218" t="s">
        <v>187</v>
      </c>
    </row>
    <row r="5219" spans="1:12" x14ac:dyDescent="0.35">
      <c r="A5219" t="s">
        <v>161</v>
      </c>
      <c r="B5219" t="s">
        <v>179</v>
      </c>
      <c r="C5219" t="s">
        <v>25</v>
      </c>
      <c r="D5219">
        <v>204</v>
      </c>
      <c r="E5219" t="s">
        <v>84</v>
      </c>
      <c r="F5219" s="26">
        <v>1195.5862068965519</v>
      </c>
      <c r="G5219" t="str">
        <f>VLOOKUP(мпф1[[#This Row],[артикул]],[1]!Таблица213[[code]:[упаковка]],4,FALSE)</f>
        <v>ОХЛ</v>
      </c>
      <c r="H5219" t="str">
        <f>VLOOKUP(мпф1[[#This Row],[артикул]],[1]!Таблица213[[code]:[упаковка]],5,FALSE)</f>
        <v>крыло</v>
      </c>
      <c r="I5219" s="7">
        <v>884.0434821428571</v>
      </c>
      <c r="J5219" s="15">
        <f>мпф1[[#This Row],[цена]]*мпф1[[#This Row],[объем]]</f>
        <v>1056950.1935467981</v>
      </c>
      <c r="K5219" s="15"/>
      <c r="L5219" t="s">
        <v>187</v>
      </c>
    </row>
    <row r="5220" spans="1:12" x14ac:dyDescent="0.35">
      <c r="A5220" t="s">
        <v>161</v>
      </c>
      <c r="B5220" t="s">
        <v>179</v>
      </c>
      <c r="C5220" t="s">
        <v>25</v>
      </c>
      <c r="D5220">
        <v>205</v>
      </c>
      <c r="E5220" t="s">
        <v>88</v>
      </c>
      <c r="F5220" s="26">
        <v>540.25974025974017</v>
      </c>
      <c r="G5220" t="str">
        <f>VLOOKUP(мпф1[[#This Row],[артикул]],[1]!Таблица213[[code]:[упаковка]],4,FALSE)</f>
        <v>ОХЛ</v>
      </c>
      <c r="H5220" t="str">
        <f>VLOOKUP(мпф1[[#This Row],[артикул]],[1]!Таблица213[[code]:[упаковка]],5,FALSE)</f>
        <v>рагу</v>
      </c>
      <c r="I5220" s="7">
        <v>635.49160714285711</v>
      </c>
      <c r="J5220" s="15">
        <f>мпф1[[#This Row],[цена]]*мпф1[[#This Row],[объем]]</f>
        <v>343330.53061224479</v>
      </c>
      <c r="K5220" s="15"/>
      <c r="L5220" t="s">
        <v>187</v>
      </c>
    </row>
    <row r="5221" spans="1:12" x14ac:dyDescent="0.35">
      <c r="A5221" t="s">
        <v>161</v>
      </c>
      <c r="B5221" t="s">
        <v>179</v>
      </c>
      <c r="C5221" t="s">
        <v>25</v>
      </c>
      <c r="D5221">
        <v>701</v>
      </c>
      <c r="E5221" t="s">
        <v>26</v>
      </c>
      <c r="F5221" s="26">
        <v>207</v>
      </c>
      <c r="G5221" t="str">
        <f>VLOOKUP(мпф1[[#This Row],[артикул]],[1]!Таблица213[[code]:[упаковка]],4,FALSE)</f>
        <v>ОХЛ</v>
      </c>
      <c r="H5221" t="str">
        <f>VLOOKUP(мпф1[[#This Row],[артикул]],[1]!Таблица213[[code]:[упаковка]],5,FALSE)</f>
        <v>тушка</v>
      </c>
      <c r="I5221" s="7">
        <v>827.59580357142841</v>
      </c>
      <c r="J5221" s="15">
        <f>мпф1[[#This Row],[цена]]*мпф1[[#This Row],[объем]]</f>
        <v>171312.33133928568</v>
      </c>
      <c r="K5221" s="15"/>
      <c r="L5221" t="s">
        <v>187</v>
      </c>
    </row>
    <row r="5222" spans="1:12" x14ac:dyDescent="0.35">
      <c r="A5222" t="s">
        <v>161</v>
      </c>
      <c r="B5222" t="s">
        <v>179</v>
      </c>
      <c r="C5222" t="s">
        <v>25</v>
      </c>
      <c r="D5222">
        <v>702</v>
      </c>
      <c r="E5222" t="s">
        <v>72</v>
      </c>
      <c r="F5222" s="26">
        <v>327.70000000000005</v>
      </c>
      <c r="G5222" t="str">
        <f>VLOOKUP(мпф1[[#This Row],[артикул]],[1]!Таблица213[[code]:[упаковка]],4,FALSE)</f>
        <v>ОХЛ</v>
      </c>
      <c r="H5222" t="str">
        <f>VLOOKUP(мпф1[[#This Row],[артикул]],[1]!Таблица213[[code]:[упаковка]],5,FALSE)</f>
        <v>тушка</v>
      </c>
      <c r="I5222" s="7">
        <v>811.20776785714281</v>
      </c>
      <c r="J5222" s="15">
        <f>мпф1[[#This Row],[цена]]*мпф1[[#This Row],[объем]]</f>
        <v>265832.78552678571</v>
      </c>
      <c r="K5222" s="15"/>
      <c r="L5222" t="s">
        <v>187</v>
      </c>
    </row>
    <row r="5223" spans="1:12" x14ac:dyDescent="0.35">
      <c r="A5223" t="s">
        <v>161</v>
      </c>
      <c r="B5223" t="s">
        <v>179</v>
      </c>
      <c r="C5223" t="s">
        <v>25</v>
      </c>
      <c r="D5223">
        <v>710</v>
      </c>
      <c r="E5223" t="s">
        <v>28</v>
      </c>
      <c r="F5223" s="26">
        <v>328.05</v>
      </c>
      <c r="G5223" t="str">
        <f>VLOOKUP(мпф1[[#This Row],[артикул]],[1]!Таблица213[[code]:[упаковка]],4,FALSE)</f>
        <v>ОХЛ</v>
      </c>
      <c r="H5223" t="str">
        <f>VLOOKUP(мпф1[[#This Row],[артикул]],[1]!Таблица213[[code]:[упаковка]],5,FALSE)</f>
        <v>бедро</v>
      </c>
      <c r="I5223" s="7">
        <v>884.0434821428571</v>
      </c>
      <c r="J5223" s="15">
        <f>мпф1[[#This Row],[цена]]*мпф1[[#This Row],[объем]]</f>
        <v>290010.46431696427</v>
      </c>
      <c r="K5223" s="15"/>
      <c r="L5223" t="s">
        <v>187</v>
      </c>
    </row>
    <row r="5224" spans="1:12" x14ac:dyDescent="0.35">
      <c r="A5224" t="s">
        <v>161</v>
      </c>
      <c r="B5224" t="s">
        <v>179</v>
      </c>
      <c r="C5224" t="s">
        <v>25</v>
      </c>
      <c r="D5224">
        <v>711</v>
      </c>
      <c r="E5224" t="s">
        <v>73</v>
      </c>
      <c r="F5224" s="26">
        <v>4695.72</v>
      </c>
      <c r="G5224" t="str">
        <f>VLOOKUP(мпф1[[#This Row],[артикул]],[1]!Таблица213[[code]:[упаковка]],4,FALSE)</f>
        <v>ОХЛ</v>
      </c>
      <c r="H5224" t="str">
        <f>VLOOKUP(мпф1[[#This Row],[артикул]],[1]!Таблица213[[code]:[упаковка]],5,FALSE)</f>
        <v>бедро</v>
      </c>
      <c r="I5224" s="7">
        <v>867.65544642857139</v>
      </c>
      <c r="J5224" s="15">
        <f>мпф1[[#This Row],[цена]]*мпф1[[#This Row],[объем]]</f>
        <v>4074267.0329035716</v>
      </c>
      <c r="K5224" s="15"/>
      <c r="L5224" t="s">
        <v>187</v>
      </c>
    </row>
    <row r="5225" spans="1:12" x14ac:dyDescent="0.35">
      <c r="A5225" t="s">
        <v>161</v>
      </c>
      <c r="B5225" t="s">
        <v>179</v>
      </c>
      <c r="C5225" t="s">
        <v>25</v>
      </c>
      <c r="D5225">
        <v>712</v>
      </c>
      <c r="E5225" t="s">
        <v>30</v>
      </c>
      <c r="F5225" s="26">
        <v>60.078000000000003</v>
      </c>
      <c r="G5225" t="str">
        <f>VLOOKUP(мпф1[[#This Row],[артикул]],[1]!Таблица213[[code]:[упаковка]],4,FALSE)</f>
        <v>ОХЛ</v>
      </c>
      <c r="H5225" t="str">
        <f>VLOOKUP(мпф1[[#This Row],[артикул]],[1]!Таблица213[[code]:[упаковка]],5,FALSE)</f>
        <v>голень</v>
      </c>
      <c r="I5225" s="7">
        <v>915.90910714285712</v>
      </c>
      <c r="J5225" s="15">
        <f>мпф1[[#This Row],[цена]]*мпф1[[#This Row],[объем]]</f>
        <v>55025.987338928571</v>
      </c>
      <c r="K5225" s="15"/>
      <c r="L5225" t="s">
        <v>187</v>
      </c>
    </row>
    <row r="5226" spans="1:12" x14ac:dyDescent="0.35">
      <c r="A5226" t="s">
        <v>161</v>
      </c>
      <c r="B5226" t="s">
        <v>179</v>
      </c>
      <c r="C5226" t="s">
        <v>25</v>
      </c>
      <c r="D5226">
        <v>713</v>
      </c>
      <c r="E5226" t="s">
        <v>74</v>
      </c>
      <c r="F5226" s="26">
        <v>1869.1200000000001</v>
      </c>
      <c r="G5226" t="str">
        <f>VLOOKUP(мпф1[[#This Row],[артикул]],[1]!Таблица213[[code]:[упаковка]],4,FALSE)</f>
        <v>ОХЛ</v>
      </c>
      <c r="H5226" t="str">
        <f>VLOOKUP(мпф1[[#This Row],[артикул]],[1]!Таблица213[[code]:[упаковка]],5,FALSE)</f>
        <v>голень</v>
      </c>
      <c r="I5226" s="7">
        <v>899.88524999999993</v>
      </c>
      <c r="J5226" s="15">
        <f>мпф1[[#This Row],[цена]]*мпф1[[#This Row],[объем]]</f>
        <v>1681993.5184800001</v>
      </c>
      <c r="K5226" s="15"/>
      <c r="L5226" t="s">
        <v>187</v>
      </c>
    </row>
    <row r="5227" spans="1:12" x14ac:dyDescent="0.35">
      <c r="A5227" t="s">
        <v>161</v>
      </c>
      <c r="B5227" t="s">
        <v>179</v>
      </c>
      <c r="C5227" t="s">
        <v>25</v>
      </c>
      <c r="D5227">
        <v>714</v>
      </c>
      <c r="E5227" t="s">
        <v>32</v>
      </c>
      <c r="F5227" s="26">
        <v>61.554000000000002</v>
      </c>
      <c r="G5227" t="str">
        <f>VLOOKUP(мпф1[[#This Row],[артикул]],[1]!Таблица213[[code]:[упаковка]],4,FALSE)</f>
        <v>ОХЛ</v>
      </c>
      <c r="H5227" t="str">
        <f>VLOOKUP(мпф1[[#This Row],[артикул]],[1]!Таблица213[[code]:[упаковка]],5,FALSE)</f>
        <v>крыло</v>
      </c>
      <c r="I5227" s="7">
        <v>915.90910714285712</v>
      </c>
      <c r="J5227" s="15">
        <f>мпф1[[#This Row],[цена]]*мпф1[[#This Row],[объем]]</f>
        <v>56377.86918107143</v>
      </c>
      <c r="K5227" s="15"/>
      <c r="L5227" t="s">
        <v>187</v>
      </c>
    </row>
    <row r="5228" spans="1:12" x14ac:dyDescent="0.35">
      <c r="A5228" t="s">
        <v>161</v>
      </c>
      <c r="B5228" t="s">
        <v>179</v>
      </c>
      <c r="C5228" t="s">
        <v>25</v>
      </c>
      <c r="D5228">
        <v>715</v>
      </c>
      <c r="E5228" t="s">
        <v>75</v>
      </c>
      <c r="F5228" s="26">
        <v>1996.22</v>
      </c>
      <c r="G5228" t="str">
        <f>VLOOKUP(мпф1[[#This Row],[артикул]],[1]!Таблица213[[code]:[упаковка]],4,FALSE)</f>
        <v>ОХЛ</v>
      </c>
      <c r="H5228" t="str">
        <f>VLOOKUP(мпф1[[#This Row],[артикул]],[1]!Таблица213[[code]:[упаковка]],5,FALSE)</f>
        <v>крыло</v>
      </c>
      <c r="I5228" s="7">
        <v>899.88524999999993</v>
      </c>
      <c r="J5228" s="15">
        <f>мпф1[[#This Row],[цена]]*мпф1[[#This Row],[объем]]</f>
        <v>1796368.9337549999</v>
      </c>
      <c r="K5228" s="15"/>
      <c r="L5228" t="s">
        <v>187</v>
      </c>
    </row>
    <row r="5229" spans="1:12" x14ac:dyDescent="0.35">
      <c r="A5229" t="s">
        <v>161</v>
      </c>
      <c r="B5229" t="s">
        <v>179</v>
      </c>
      <c r="C5229" t="s">
        <v>25</v>
      </c>
      <c r="D5229">
        <v>717</v>
      </c>
      <c r="E5229" t="s">
        <v>76</v>
      </c>
      <c r="F5229" s="26">
        <v>1625.3999999999999</v>
      </c>
      <c r="G5229" t="str">
        <f>VLOOKUP(мпф1[[#This Row],[артикул]],[1]!Таблица213[[code]:[упаковка]],4,FALSE)</f>
        <v>ОХЛ</v>
      </c>
      <c r="H5229" t="str">
        <f>VLOOKUP(мпф1[[#This Row],[артикул]],[1]!Таблица213[[code]:[упаковка]],5,FALSE)</f>
        <v>четвертина</v>
      </c>
      <c r="I5229" s="7">
        <v>819.40178571428567</v>
      </c>
      <c r="J5229" s="15">
        <f>мпф1[[#This Row],[цена]]*мпф1[[#This Row],[объем]]</f>
        <v>1331855.6624999999</v>
      </c>
      <c r="K5229" s="15"/>
      <c r="L5229" t="s">
        <v>187</v>
      </c>
    </row>
    <row r="5230" spans="1:12" x14ac:dyDescent="0.35">
      <c r="A5230" t="s">
        <v>161</v>
      </c>
      <c r="B5230" t="s">
        <v>179</v>
      </c>
      <c r="C5230" t="s">
        <v>25</v>
      </c>
      <c r="D5230">
        <v>718</v>
      </c>
      <c r="E5230" t="s">
        <v>36</v>
      </c>
      <c r="F5230" s="26">
        <v>86.56</v>
      </c>
      <c r="G5230" t="str">
        <f>VLOOKUP(мпф1[[#This Row],[артикул]],[1]!Таблица213[[code]:[упаковка]],4,FALSE)</f>
        <v>ОХЛ</v>
      </c>
      <c r="H5230" t="str">
        <f>VLOOKUP(мпф1[[#This Row],[артикул]],[1]!Таблица213[[code]:[упаковка]],5,FALSE)</f>
        <v>филе</v>
      </c>
      <c r="I5230" s="7">
        <v>1157.1774107142855</v>
      </c>
      <c r="J5230" s="15">
        <f>мпф1[[#This Row],[цена]]*мпф1[[#This Row],[объем]]</f>
        <v>100165.27667142855</v>
      </c>
      <c r="K5230" s="15"/>
      <c r="L5230" t="s">
        <v>187</v>
      </c>
    </row>
    <row r="5231" spans="1:12" x14ac:dyDescent="0.35">
      <c r="A5231" t="s">
        <v>161</v>
      </c>
      <c r="B5231" t="s">
        <v>179</v>
      </c>
      <c r="C5231" t="s">
        <v>25</v>
      </c>
      <c r="D5231">
        <v>719</v>
      </c>
      <c r="E5231" t="s">
        <v>77</v>
      </c>
      <c r="F5231" s="26">
        <v>3901.5</v>
      </c>
      <c r="G5231" t="str">
        <f>VLOOKUP(мпф1[[#This Row],[артикул]],[1]!Таблица213[[code]:[упаковка]],4,FALSE)</f>
        <v>ОХЛ</v>
      </c>
      <c r="H5231" t="str">
        <f>VLOOKUP(мпф1[[#This Row],[артикул]],[1]!Таблица213[[code]:[упаковка]],5,FALSE)</f>
        <v>филе</v>
      </c>
      <c r="I5231" s="7">
        <v>1140.7893750000001</v>
      </c>
      <c r="J5231" s="15">
        <f>мпф1[[#This Row],[цена]]*мпф1[[#This Row],[объем]]</f>
        <v>4450789.7465625005</v>
      </c>
      <c r="K5231" s="15"/>
      <c r="L5231" t="s">
        <v>187</v>
      </c>
    </row>
    <row r="5232" spans="1:12" x14ac:dyDescent="0.35">
      <c r="A5232" t="s">
        <v>161</v>
      </c>
      <c r="B5232" t="s">
        <v>179</v>
      </c>
      <c r="C5232" t="s">
        <v>25</v>
      </c>
      <c r="D5232">
        <v>721</v>
      </c>
      <c r="E5232" t="s">
        <v>183</v>
      </c>
      <c r="F5232" s="26">
        <v>84.7</v>
      </c>
      <c r="G5232" t="str">
        <f>VLOOKUP(мпф1[[#This Row],[артикул]],[1]!Таблица213[[code]:[упаковка]],4,FALSE)</f>
        <v>ОХЛ</v>
      </c>
      <c r="H5232" t="str">
        <f>VLOOKUP(мпф1[[#This Row],[артикул]],[1]!Таблица213[[code]:[упаковка]],5,FALSE)</f>
        <v>половинка</v>
      </c>
      <c r="I5232" s="7">
        <v>819.40178571428567</v>
      </c>
      <c r="J5232" s="15">
        <f>мпф1[[#This Row],[цена]]*мпф1[[#This Row],[объем]]</f>
        <v>69403.331250000003</v>
      </c>
      <c r="K5232" s="15"/>
      <c r="L5232" t="s">
        <v>187</v>
      </c>
    </row>
    <row r="5233" spans="1:12" x14ac:dyDescent="0.35">
      <c r="A5233" t="s">
        <v>161</v>
      </c>
      <c r="B5233" t="s">
        <v>179</v>
      </c>
      <c r="C5233" t="s">
        <v>25</v>
      </c>
      <c r="D5233">
        <v>725</v>
      </c>
      <c r="E5233" t="s">
        <v>78</v>
      </c>
      <c r="F5233" s="26">
        <v>1544.586</v>
      </c>
      <c r="G5233" t="str">
        <f>VLOOKUP(мпф1[[#This Row],[артикул]],[1]!Таблица213[[code]:[упаковка]],4,FALSE)</f>
        <v>ОХЛ</v>
      </c>
      <c r="H5233" t="str">
        <f>VLOOKUP(мпф1[[#This Row],[артикул]],[1]!Таблица213[[code]:[упаковка]],5,FALSE)</f>
        <v>грудка</v>
      </c>
      <c r="I5233" s="7">
        <v>884.0434821428571</v>
      </c>
      <c r="J5233" s="15">
        <f>мпф1[[#This Row],[цена]]*мпф1[[#This Row],[объем]]</f>
        <v>1365481.1859091071</v>
      </c>
      <c r="K5233" s="15"/>
      <c r="L5233" t="s">
        <v>187</v>
      </c>
    </row>
    <row r="5234" spans="1:12" x14ac:dyDescent="0.35">
      <c r="A5234" t="s">
        <v>161</v>
      </c>
      <c r="B5234" t="s">
        <v>179</v>
      </c>
      <c r="C5234" t="s">
        <v>25</v>
      </c>
      <c r="D5234">
        <v>727</v>
      </c>
      <c r="E5234" t="s">
        <v>38</v>
      </c>
      <c r="F5234" s="26">
        <v>27.917999999999999</v>
      </c>
      <c r="G5234" t="str">
        <f>VLOOKUP(мпф1[[#This Row],[артикул]],[1]!Таблица213[[code]:[упаковка]],4,FALSE)</f>
        <v>ОХЛ</v>
      </c>
      <c r="H5234" t="str">
        <f>VLOOKUP(мпф1[[#This Row],[артикул]],[1]!Таблица213[[code]:[упаковка]],5,FALSE)</f>
        <v>грудка</v>
      </c>
      <c r="I5234" s="7">
        <v>899.79420535714269</v>
      </c>
      <c r="J5234" s="15">
        <f>мпф1[[#This Row],[цена]]*мпф1[[#This Row],[объем]]</f>
        <v>25120.45462516071</v>
      </c>
      <c r="K5234" s="15"/>
      <c r="L5234" t="s">
        <v>187</v>
      </c>
    </row>
    <row r="5235" spans="1:12" x14ac:dyDescent="0.35">
      <c r="A5235" t="s">
        <v>161</v>
      </c>
      <c r="B5235" t="s">
        <v>179</v>
      </c>
      <c r="C5235" t="s">
        <v>25</v>
      </c>
      <c r="D5235">
        <v>730</v>
      </c>
      <c r="E5235" t="s">
        <v>45</v>
      </c>
      <c r="F5235" s="26">
        <v>33.200000000000003</v>
      </c>
      <c r="G5235" t="str">
        <f>VLOOKUP(мпф1[[#This Row],[артикул]],[1]!Таблица213[[code]:[упаковка]],4,FALSE)</f>
        <v>ОХЛ</v>
      </c>
      <c r="H5235" t="str">
        <f>VLOOKUP(мпф1[[#This Row],[артикул]],[1]!Таблица213[[code]:[упаковка]],5,FALSE)</f>
        <v>желудки</v>
      </c>
      <c r="I5235" s="7">
        <v>570.84991071428567</v>
      </c>
      <c r="J5235" s="15">
        <f>мпф1[[#This Row],[цена]]*мпф1[[#This Row],[объем]]</f>
        <v>18952.217035714286</v>
      </c>
      <c r="K5235" s="15"/>
      <c r="L5235" t="s">
        <v>187</v>
      </c>
    </row>
    <row r="5236" spans="1:12" x14ac:dyDescent="0.35">
      <c r="A5236" t="s">
        <v>161</v>
      </c>
      <c r="B5236" t="s">
        <v>179</v>
      </c>
      <c r="C5236" t="s">
        <v>25</v>
      </c>
      <c r="D5236">
        <v>731</v>
      </c>
      <c r="E5236" t="s">
        <v>81</v>
      </c>
      <c r="F5236" s="26">
        <v>1005.790425424158</v>
      </c>
      <c r="G5236" t="str">
        <f>VLOOKUP(мпф1[[#This Row],[артикул]],[1]!Таблица213[[code]:[упаковка]],4,FALSE)</f>
        <v>ОХЛ</v>
      </c>
      <c r="H5236" t="str">
        <f>VLOOKUP(мпф1[[#This Row],[артикул]],[1]!Таблица213[[code]:[упаковка]],5,FALSE)</f>
        <v>желудки</v>
      </c>
      <c r="I5236" s="7">
        <v>554.21605446428566</v>
      </c>
      <c r="J5236" s="15">
        <f>мпф1[[#This Row],[цена]]*мпф1[[#This Row],[объем]]</f>
        <v>557425.20119653223</v>
      </c>
      <c r="K5236" s="15"/>
      <c r="L5236" t="s">
        <v>187</v>
      </c>
    </row>
    <row r="5237" spans="1:12" x14ac:dyDescent="0.35">
      <c r="A5237" t="s">
        <v>161</v>
      </c>
      <c r="B5237" t="s">
        <v>179</v>
      </c>
      <c r="C5237" t="s">
        <v>25</v>
      </c>
      <c r="D5237">
        <v>732</v>
      </c>
      <c r="E5237" t="s">
        <v>47</v>
      </c>
      <c r="F5237" s="26">
        <v>31.2</v>
      </c>
      <c r="G5237" t="str">
        <f>VLOOKUP(мпф1[[#This Row],[артикул]],[1]!Таблица213[[code]:[упаковка]],4,FALSE)</f>
        <v>ОХЛ</v>
      </c>
      <c r="H5237" t="str">
        <f>VLOOKUP(мпф1[[#This Row],[артикул]],[1]!Таблица213[[code]:[упаковка]],5,FALSE)</f>
        <v>печень</v>
      </c>
      <c r="I5237" s="7">
        <v>538.07383928571426</v>
      </c>
      <c r="J5237" s="15">
        <f>мпф1[[#This Row],[цена]]*мпф1[[#This Row],[объем]]</f>
        <v>16787.903785714283</v>
      </c>
      <c r="K5237" s="15"/>
      <c r="L5237" t="s">
        <v>187</v>
      </c>
    </row>
    <row r="5238" spans="1:12" x14ac:dyDescent="0.35">
      <c r="A5238" t="s">
        <v>161</v>
      </c>
      <c r="B5238" t="s">
        <v>179</v>
      </c>
      <c r="C5238" t="s">
        <v>25</v>
      </c>
      <c r="D5238">
        <v>733</v>
      </c>
      <c r="E5238" t="s">
        <v>82</v>
      </c>
      <c r="F5238" s="26">
        <v>1701</v>
      </c>
      <c r="G5238" t="str">
        <f>VLOOKUP(мпф1[[#This Row],[артикул]],[1]!Таблица213[[code]:[упаковка]],4,FALSE)</f>
        <v>ОХЛ</v>
      </c>
      <c r="H5238" t="str">
        <f>VLOOKUP(мпф1[[#This Row],[артикул]],[1]!Таблица213[[code]:[упаковка]],5,FALSE)</f>
        <v>печень</v>
      </c>
      <c r="I5238" s="7">
        <v>522.04998214285706</v>
      </c>
      <c r="J5238" s="15">
        <f>мпф1[[#This Row],[цена]]*мпф1[[#This Row],[объем]]</f>
        <v>888007.01962499984</v>
      </c>
      <c r="K5238" s="15"/>
      <c r="L5238" t="s">
        <v>187</v>
      </c>
    </row>
    <row r="5239" spans="1:12" x14ac:dyDescent="0.35">
      <c r="A5239" t="s">
        <v>161</v>
      </c>
      <c r="B5239" t="s">
        <v>179</v>
      </c>
      <c r="C5239" t="s">
        <v>25</v>
      </c>
      <c r="D5239">
        <v>734</v>
      </c>
      <c r="E5239" t="s">
        <v>49</v>
      </c>
      <c r="F5239" s="26">
        <v>32.491999999999997</v>
      </c>
      <c r="G5239" t="str">
        <f>VLOOKUP(мпф1[[#This Row],[артикул]],[1]!Таблица213[[code]:[упаковка]],4,FALSE)</f>
        <v>ОХЛ</v>
      </c>
      <c r="H5239" t="str">
        <f>VLOOKUP(мпф1[[#This Row],[артикул]],[1]!Таблица213[[code]:[упаковка]],5,FALSE)</f>
        <v>сердце</v>
      </c>
      <c r="I5239" s="7">
        <v>915.90910714285712</v>
      </c>
      <c r="J5239" s="15">
        <f>мпф1[[#This Row],[цена]]*мпф1[[#This Row],[объем]]</f>
        <v>29759.718709285713</v>
      </c>
      <c r="K5239" s="15"/>
      <c r="L5239" t="s">
        <v>187</v>
      </c>
    </row>
    <row r="5240" spans="1:12" x14ac:dyDescent="0.35">
      <c r="A5240" t="s">
        <v>161</v>
      </c>
      <c r="B5240" t="s">
        <v>179</v>
      </c>
      <c r="C5240" t="s">
        <v>25</v>
      </c>
      <c r="D5240">
        <v>735</v>
      </c>
      <c r="E5240" t="s">
        <v>83</v>
      </c>
      <c r="F5240" s="26">
        <v>471.2</v>
      </c>
      <c r="G5240" t="str">
        <f>VLOOKUP(мпф1[[#This Row],[артикул]],[1]!Таблица213[[code]:[упаковка]],4,FALSE)</f>
        <v>ОХЛ</v>
      </c>
      <c r="H5240" t="str">
        <f>VLOOKUP(мпф1[[#This Row],[артикул]],[1]!Таблица213[[code]:[упаковка]],5,FALSE)</f>
        <v>сердце</v>
      </c>
      <c r="I5240" s="7">
        <v>899.88524999999993</v>
      </c>
      <c r="J5240" s="15">
        <f>мпф1[[#This Row],[цена]]*мпф1[[#This Row],[объем]]</f>
        <v>424025.92979999998</v>
      </c>
      <c r="K5240" s="15"/>
      <c r="L5240" t="s">
        <v>187</v>
      </c>
    </row>
    <row r="5241" spans="1:12" x14ac:dyDescent="0.35">
      <c r="A5241" t="s">
        <v>161</v>
      </c>
      <c r="B5241" t="s">
        <v>179</v>
      </c>
      <c r="C5241" t="s">
        <v>25</v>
      </c>
      <c r="D5241">
        <v>744</v>
      </c>
      <c r="E5241" t="s">
        <v>92</v>
      </c>
      <c r="F5241" s="26">
        <v>1096.2</v>
      </c>
      <c r="G5241" t="str">
        <f>VLOOKUP(мпф1[[#This Row],[артикул]],[1]!Таблица213[[code]:[упаковка]],4,FALSE)</f>
        <v>ОХЛ</v>
      </c>
      <c r="H5241" t="str">
        <f>VLOOKUP(мпф1[[#This Row],[артикул]],[1]!Таблица213[[code]:[упаковка]],5,FALSE)</f>
        <v>шея</v>
      </c>
      <c r="I5241" s="7">
        <v>297.71598214285711</v>
      </c>
      <c r="J5241" s="15">
        <f>мпф1[[#This Row],[цена]]*мпф1[[#This Row],[объем]]</f>
        <v>326356.25962500001</v>
      </c>
      <c r="K5241" s="15"/>
      <c r="L5241" t="s">
        <v>187</v>
      </c>
    </row>
    <row r="5242" spans="1:12" x14ac:dyDescent="0.35">
      <c r="A5242" t="s">
        <v>161</v>
      </c>
      <c r="B5242" t="s">
        <v>179</v>
      </c>
      <c r="C5242" t="s">
        <v>25</v>
      </c>
      <c r="D5242">
        <v>781</v>
      </c>
      <c r="E5242" t="s">
        <v>221</v>
      </c>
      <c r="F5242" s="26">
        <v>704.90000000000009</v>
      </c>
      <c r="G5242" t="str">
        <f>VLOOKUP(мпф1[[#This Row],[артикул]],[1]!Таблица213[[code]:[упаковка]],4,FALSE)</f>
        <v>ОХЛ</v>
      </c>
      <c r="H5242" t="str">
        <f>VLOOKUP(мпф1[[#This Row],[артикул]],[1]!Таблица213[[code]:[упаковка]],5,FALSE)</f>
        <v>спинка</v>
      </c>
      <c r="I5242" s="7">
        <v>386.02928571428566</v>
      </c>
      <c r="J5242" s="15">
        <f>мпф1[[#This Row],[цена]]*мпф1[[#This Row],[объем]]</f>
        <v>272112.04349999997</v>
      </c>
      <c r="K5242" s="15"/>
      <c r="L5242" t="s">
        <v>187</v>
      </c>
    </row>
    <row r="5243" spans="1:12" x14ac:dyDescent="0.35">
      <c r="A5243" t="s">
        <v>161</v>
      </c>
      <c r="B5243" t="s">
        <v>179</v>
      </c>
      <c r="C5243" t="s">
        <v>25</v>
      </c>
      <c r="D5243">
        <v>941</v>
      </c>
      <c r="E5243" t="s">
        <v>51</v>
      </c>
      <c r="F5243" s="26">
        <v>200</v>
      </c>
      <c r="G5243" t="str">
        <f>VLOOKUP(мпф1[[#This Row],[артикул]],[1]!Таблица213[[code]:[упаковка]],4,FALSE)</f>
        <v>ОХЛ</v>
      </c>
      <c r="H5243" t="str">
        <f>VLOOKUP(мпф1[[#This Row],[артикул]],[1]!Таблица213[[code]:[упаковка]],5,FALSE)</f>
        <v>бедро</v>
      </c>
      <c r="I5243" s="7">
        <v>937.73291925465844</v>
      </c>
      <c r="J5243" s="15">
        <f>мпф1[[#This Row],[цена]]*мпф1[[#This Row],[объем]]</f>
        <v>187546.5838509317</v>
      </c>
      <c r="K5243" s="15"/>
      <c r="L5243" t="s">
        <v>187</v>
      </c>
    </row>
    <row r="5244" spans="1:12" x14ac:dyDescent="0.35">
      <c r="A5244" t="s">
        <v>161</v>
      </c>
      <c r="B5244" t="s">
        <v>179</v>
      </c>
      <c r="C5244" t="s">
        <v>25</v>
      </c>
      <c r="D5244">
        <v>952</v>
      </c>
      <c r="E5244" t="s">
        <v>86</v>
      </c>
      <c r="F5244" s="26">
        <v>702.32142857142867</v>
      </c>
      <c r="G5244" t="str">
        <f>VLOOKUP(мпф1[[#This Row],[артикул]],[1]!Таблица213[[code]:[упаковка]],4,FALSE)</f>
        <v>ОХЛ</v>
      </c>
      <c r="H5244" t="str">
        <f>VLOOKUP(мпф1[[#This Row],[артикул]],[1]!Таблица213[[code]:[упаковка]],5,FALSE)</f>
        <v>голень</v>
      </c>
      <c r="I5244" s="7">
        <v>930.02102678571418</v>
      </c>
      <c r="J5244" s="15">
        <f>мпф1[[#This Row],[цена]]*мпф1[[#This Row],[объем]]</f>
        <v>653173.69613360974</v>
      </c>
      <c r="K5244" s="15"/>
      <c r="L5244" t="s">
        <v>187</v>
      </c>
    </row>
    <row r="5245" spans="1:12" x14ac:dyDescent="0.35">
      <c r="A5245" t="s">
        <v>161</v>
      </c>
      <c r="B5245" t="s">
        <v>179</v>
      </c>
      <c r="C5245" t="s">
        <v>25</v>
      </c>
      <c r="D5245">
        <v>953</v>
      </c>
      <c r="E5245" t="s">
        <v>87</v>
      </c>
      <c r="F5245" s="26">
        <v>702.57261410788385</v>
      </c>
      <c r="G5245" t="str">
        <f>VLOOKUP(мпф1[[#This Row],[артикул]],[1]!Таблица213[[code]:[упаковка]],4,FALSE)</f>
        <v>ОХЛ</v>
      </c>
      <c r="H5245" t="str">
        <f>VLOOKUP(мпф1[[#This Row],[артикул]],[1]!Таблица213[[code]:[упаковка]],5,FALSE)</f>
        <v>бедро</v>
      </c>
      <c r="I5245" s="7">
        <v>953.23741071428572</v>
      </c>
      <c r="J5245" s="15">
        <f>мпф1[[#This Row],[цена]]*мпф1[[#This Row],[объем]]</f>
        <v>669718.49951096624</v>
      </c>
      <c r="K5245" s="15"/>
      <c r="L5245" t="s">
        <v>187</v>
      </c>
    </row>
    <row r="5246" spans="1:12" x14ac:dyDescent="0.35">
      <c r="A5246" t="s">
        <v>161</v>
      </c>
      <c r="B5246" t="s">
        <v>179</v>
      </c>
      <c r="C5246" t="s">
        <v>25</v>
      </c>
      <c r="D5246">
        <v>954</v>
      </c>
      <c r="E5246" t="s">
        <v>191</v>
      </c>
      <c r="F5246" s="26">
        <v>50</v>
      </c>
      <c r="G5246" t="str">
        <f>VLOOKUP(мпф1[[#This Row],[артикул]],[1]!Таблица213[[code]:[упаковка]],4,FALSE)</f>
        <v>ОХЛ</v>
      </c>
      <c r="H5246" t="str">
        <f>VLOOKUP(мпф1[[#This Row],[артикул]],[1]!Таблица213[[code]:[упаковка]],5,FALSE)</f>
        <v>филе</v>
      </c>
      <c r="I5246" s="7">
        <v>1133.5058035714285</v>
      </c>
      <c r="J5246" s="15">
        <f>мпф1[[#This Row],[цена]]*мпф1[[#This Row],[объем]]</f>
        <v>56675.290178571428</v>
      </c>
      <c r="K5246" s="15"/>
      <c r="L5246" t="s">
        <v>187</v>
      </c>
    </row>
    <row r="5247" spans="1:12" x14ac:dyDescent="0.35">
      <c r="A5247" t="s">
        <v>161</v>
      </c>
      <c r="B5247" t="s">
        <v>179</v>
      </c>
      <c r="C5247" t="s">
        <v>25</v>
      </c>
      <c r="D5247">
        <v>958</v>
      </c>
      <c r="E5247" t="s">
        <v>58</v>
      </c>
      <c r="F5247" s="26">
        <v>478.58447488584466</v>
      </c>
      <c r="G5247" t="str">
        <f>VLOOKUP(мпф1[[#This Row],[артикул]],[1]!Таблица213[[code]:[упаковка]],4,FALSE)</f>
        <v>ОХЛ</v>
      </c>
      <c r="H5247" t="str">
        <f>VLOOKUP(мпф1[[#This Row],[артикул]],[1]!Таблица213[[code]:[упаковка]],5,FALSE)</f>
        <v>табак</v>
      </c>
      <c r="I5247" s="7">
        <v>799.37196428571428</v>
      </c>
      <c r="J5247" s="15">
        <f>мпф1[[#This Row],[цена]]*мпф1[[#This Row],[объем]]</f>
        <v>382567.01176614471</v>
      </c>
      <c r="K5247" s="15"/>
      <c r="L5247" t="s">
        <v>187</v>
      </c>
    </row>
    <row r="5248" spans="1:12" x14ac:dyDescent="0.35">
      <c r="A5248" t="s">
        <v>161</v>
      </c>
      <c r="B5248" t="s">
        <v>179</v>
      </c>
      <c r="C5248" t="s">
        <v>25</v>
      </c>
      <c r="D5248">
        <v>959</v>
      </c>
      <c r="E5248" t="s">
        <v>85</v>
      </c>
      <c r="F5248" s="26">
        <v>78.461538461538453</v>
      </c>
      <c r="G5248" t="str">
        <f>VLOOKUP(мпф1[[#This Row],[артикул]],[1]!Таблица213[[code]:[упаковка]],4,FALSE)</f>
        <v>ОХЛ</v>
      </c>
      <c r="H5248" t="str">
        <f>VLOOKUP(мпф1[[#This Row],[артикул]],[1]!Таблица213[[code]:[упаковка]],5,FALSE)</f>
        <v>табак</v>
      </c>
      <c r="I5248" s="7">
        <v>722.43924107142857</v>
      </c>
      <c r="J5248" s="15">
        <f>мпф1[[#This Row],[цена]]*мпф1[[#This Row],[объем]]</f>
        <v>56683.694299450544</v>
      </c>
      <c r="K5248" s="15"/>
      <c r="L5248" t="s">
        <v>187</v>
      </c>
    </row>
    <row r="5249" spans="1:12" x14ac:dyDescent="0.35">
      <c r="A5249" t="s">
        <v>161</v>
      </c>
      <c r="B5249" t="s">
        <v>179</v>
      </c>
      <c r="C5249" t="s">
        <v>25</v>
      </c>
      <c r="D5249">
        <v>960</v>
      </c>
      <c r="E5249" t="s">
        <v>189</v>
      </c>
      <c r="F5249" s="26">
        <v>61.666666666666671</v>
      </c>
      <c r="G5249" t="str">
        <f>VLOOKUP(мпф1[[#This Row],[артикул]],[1]!Таблица213[[code]:[упаковка]],4,FALSE)</f>
        <v>ОХЛ</v>
      </c>
      <c r="H5249" t="str">
        <f>VLOOKUP(мпф1[[#This Row],[артикул]],[1]!Таблица213[[code]:[упаковка]],5,FALSE)</f>
        <v>крыло</v>
      </c>
      <c r="I5249" s="7">
        <v>884.0434821428571</v>
      </c>
      <c r="J5249" s="15">
        <f>мпф1[[#This Row],[цена]]*мпф1[[#This Row],[объем]]</f>
        <v>54516.014732142859</v>
      </c>
      <c r="K5249" s="15"/>
      <c r="L5249" t="s">
        <v>187</v>
      </c>
    </row>
    <row r="5250" spans="1:12" x14ac:dyDescent="0.35">
      <c r="A5250" t="s">
        <v>161</v>
      </c>
      <c r="B5250" t="s">
        <v>179</v>
      </c>
      <c r="C5250" t="s">
        <v>25</v>
      </c>
      <c r="D5250">
        <v>961</v>
      </c>
      <c r="E5250" t="s">
        <v>89</v>
      </c>
      <c r="F5250" s="26">
        <v>243.58974358974356</v>
      </c>
      <c r="G5250" t="str">
        <f>VLOOKUP(мпф1[[#This Row],[артикул]],[1]!Таблица213[[code]:[упаковка]],4,FALSE)</f>
        <v>ОХЛ</v>
      </c>
      <c r="H5250" t="str">
        <f>VLOOKUP(мпф1[[#This Row],[артикул]],[1]!Таблица213[[code]:[упаковка]],5,FALSE)</f>
        <v>табак</v>
      </c>
      <c r="I5250" s="7">
        <v>777.06602678571426</v>
      </c>
      <c r="J5250" s="15">
        <f>мпф1[[#This Row],[цена]]*мпф1[[#This Row],[объем]]</f>
        <v>189285.31421703295</v>
      </c>
      <c r="K5250" s="15"/>
      <c r="L5250" t="s">
        <v>187</v>
      </c>
    </row>
    <row r="5251" spans="1:12" x14ac:dyDescent="0.35">
      <c r="A5251" t="s">
        <v>161</v>
      </c>
      <c r="B5251" t="s">
        <v>179</v>
      </c>
      <c r="C5251" t="s">
        <v>25</v>
      </c>
      <c r="D5251">
        <v>1064</v>
      </c>
      <c r="E5251" t="s">
        <v>62</v>
      </c>
      <c r="F5251" s="26">
        <v>78.75</v>
      </c>
      <c r="G5251" t="str">
        <f>VLOOKUP(мпф1[[#This Row],[артикул]],[1]!Таблица213[[code]:[упаковка]],4,FALSE)</f>
        <v>ОХЛ</v>
      </c>
      <c r="H5251" t="str">
        <f>VLOOKUP(мпф1[[#This Row],[артикул]],[1]!Таблица213[[code]:[упаковка]],5,FALSE)</f>
        <v>бедро</v>
      </c>
      <c r="I5251" s="7">
        <v>884.0434821428571</v>
      </c>
      <c r="J5251" s="15">
        <f>мпф1[[#This Row],[цена]]*мпф1[[#This Row],[объем]]</f>
        <v>69618.424218749991</v>
      </c>
      <c r="K5251" s="15"/>
      <c r="L5251" t="s">
        <v>187</v>
      </c>
    </row>
    <row r="5252" spans="1:12" x14ac:dyDescent="0.35">
      <c r="A5252" t="s">
        <v>161</v>
      </c>
      <c r="B5252" t="s">
        <v>179</v>
      </c>
      <c r="C5252" t="s">
        <v>25</v>
      </c>
      <c r="D5252">
        <v>1065</v>
      </c>
      <c r="E5252" t="s">
        <v>64</v>
      </c>
      <c r="F5252" s="26">
        <v>61.538461538461533</v>
      </c>
      <c r="G5252" t="str">
        <f>VLOOKUP(мпф1[[#This Row],[артикул]],[1]!Таблица213[[code]:[упаковка]],4,FALSE)</f>
        <v>ОХЛ</v>
      </c>
      <c r="H5252" t="str">
        <f>VLOOKUP(мпф1[[#This Row],[артикул]],[1]!Таблица213[[code]:[упаковка]],5,FALSE)</f>
        <v>филе</v>
      </c>
      <c r="I5252" s="7">
        <v>1060.6700892857141</v>
      </c>
      <c r="J5252" s="15">
        <f>мпф1[[#This Row],[цена]]*мпф1[[#This Row],[объем]]</f>
        <v>65272.00549450548</v>
      </c>
      <c r="K5252" s="15"/>
      <c r="L5252" t="s">
        <v>187</v>
      </c>
    </row>
    <row r="5253" spans="1:12" x14ac:dyDescent="0.35">
      <c r="A5253" t="s">
        <v>161</v>
      </c>
      <c r="B5253" t="s">
        <v>179</v>
      </c>
      <c r="C5253" t="s">
        <v>25</v>
      </c>
      <c r="D5253">
        <v>1066</v>
      </c>
      <c r="E5253" t="s">
        <v>63</v>
      </c>
      <c r="F5253" s="26">
        <v>47.096774193548384</v>
      </c>
      <c r="G5253" t="str">
        <f>VLOOKUP(мпф1[[#This Row],[артикул]],[1]!Таблица213[[code]:[упаковка]],4,FALSE)</f>
        <v>ОХЛ</v>
      </c>
      <c r="H5253" t="str">
        <f>VLOOKUP(мпф1[[#This Row],[артикул]],[1]!Таблица213[[code]:[упаковка]],5,FALSE)</f>
        <v>бедро</v>
      </c>
      <c r="I5253" s="7">
        <v>884.0434821428571</v>
      </c>
      <c r="J5253" s="15">
        <f>мпф1[[#This Row],[цена]]*мпф1[[#This Row],[объем]]</f>
        <v>41635.596255760363</v>
      </c>
      <c r="K5253" s="15"/>
      <c r="L5253" t="s">
        <v>187</v>
      </c>
    </row>
    <row r="5254" spans="1:12" x14ac:dyDescent="0.35">
      <c r="A5254" t="s">
        <v>161</v>
      </c>
      <c r="B5254" t="s">
        <v>199</v>
      </c>
      <c r="C5254" t="s">
        <v>69</v>
      </c>
      <c r="D5254">
        <v>29</v>
      </c>
      <c r="E5254" t="s">
        <v>79</v>
      </c>
      <c r="F5254" s="26">
        <v>295</v>
      </c>
      <c r="G5254" t="str">
        <f>VLOOKUP(мпф1[[#This Row],[артикул]],[1]!Таблица213[[code]:[упаковка]],4,FALSE)</f>
        <v>ОХЛ</v>
      </c>
      <c r="H5254" t="str">
        <f>VLOOKUP(мпф1[[#This Row],[артикул]],[1]!Таблица213[[code]:[упаковка]],5,FALSE)</f>
        <v>табак</v>
      </c>
      <c r="I5254" s="7">
        <v>747.80357142857133</v>
      </c>
      <c r="J5254" s="15">
        <f>мпф1[[#This Row],[цена]]*мпф1[[#This Row],[объем]]</f>
        <v>220602.05357142855</v>
      </c>
      <c r="K5254" s="15"/>
      <c r="L5254" t="s">
        <v>187</v>
      </c>
    </row>
    <row r="5255" spans="1:12" x14ac:dyDescent="0.35">
      <c r="A5255" t="s">
        <v>161</v>
      </c>
      <c r="B5255" t="s">
        <v>199</v>
      </c>
      <c r="C5255" t="s">
        <v>69</v>
      </c>
      <c r="D5255">
        <v>30</v>
      </c>
      <c r="E5255" t="s">
        <v>80</v>
      </c>
      <c r="F5255" s="26">
        <v>601.80000000000007</v>
      </c>
      <c r="G5255" t="str">
        <f>VLOOKUP(мпф1[[#This Row],[артикул]],[1]!Таблица213[[code]:[упаковка]],4,FALSE)</f>
        <v>ОХЛ</v>
      </c>
      <c r="H5255" t="str">
        <f>VLOOKUP(мпф1[[#This Row],[артикул]],[1]!Таблица213[[code]:[упаковка]],5,FALSE)</f>
        <v>рагу</v>
      </c>
      <c r="I5255" s="7">
        <v>739.28249999999991</v>
      </c>
      <c r="J5255" s="15">
        <f>мпф1[[#This Row],[цена]]*мпф1[[#This Row],[объем]]</f>
        <v>444900.20850000001</v>
      </c>
      <c r="K5255" s="15"/>
      <c r="L5255" t="s">
        <v>187</v>
      </c>
    </row>
    <row r="5256" spans="1:12" x14ac:dyDescent="0.35">
      <c r="A5256" t="s">
        <v>161</v>
      </c>
      <c r="B5256" t="s">
        <v>199</v>
      </c>
      <c r="C5256" t="s">
        <v>69</v>
      </c>
      <c r="D5256">
        <v>204</v>
      </c>
      <c r="E5256" t="s">
        <v>84</v>
      </c>
      <c r="F5256" s="26">
        <v>353.24137931034488</v>
      </c>
      <c r="G5256" t="str">
        <f>VLOOKUP(мпф1[[#This Row],[артикул]],[1]!Таблица213[[code]:[упаковка]],4,FALSE)</f>
        <v>ОХЛ</v>
      </c>
      <c r="H5256" t="str">
        <f>VLOOKUP(мпф1[[#This Row],[артикул]],[1]!Таблица213[[code]:[упаковка]],5,FALSE)</f>
        <v>крыло</v>
      </c>
      <c r="I5256" s="7">
        <v>884.0434821428571</v>
      </c>
      <c r="J5256" s="15">
        <f>мпф1[[#This Row],[цена]]*мпф1[[#This Row],[объем]]</f>
        <v>312280.73900246312</v>
      </c>
      <c r="K5256" s="15"/>
      <c r="L5256" t="s">
        <v>187</v>
      </c>
    </row>
    <row r="5257" spans="1:12" x14ac:dyDescent="0.35">
      <c r="A5257" t="s">
        <v>161</v>
      </c>
      <c r="B5257" t="s">
        <v>199</v>
      </c>
      <c r="C5257" t="s">
        <v>69</v>
      </c>
      <c r="D5257">
        <v>205</v>
      </c>
      <c r="E5257" t="s">
        <v>88</v>
      </c>
      <c r="F5257" s="26">
        <v>256.6233766233766</v>
      </c>
      <c r="G5257" t="str">
        <f>VLOOKUP(мпф1[[#This Row],[артикул]],[1]!Таблица213[[code]:[упаковка]],4,FALSE)</f>
        <v>ОХЛ</v>
      </c>
      <c r="H5257" t="str">
        <f>VLOOKUP(мпф1[[#This Row],[артикул]],[1]!Таблица213[[code]:[упаковка]],5,FALSE)</f>
        <v>рагу</v>
      </c>
      <c r="I5257" s="7">
        <v>635.49160714285711</v>
      </c>
      <c r="J5257" s="15">
        <f>мпф1[[#This Row],[цена]]*мпф1[[#This Row],[объем]]</f>
        <v>163082.0020408163</v>
      </c>
      <c r="K5257" s="15"/>
      <c r="L5257" t="s">
        <v>187</v>
      </c>
    </row>
    <row r="5258" spans="1:12" x14ac:dyDescent="0.35">
      <c r="A5258" t="s">
        <v>161</v>
      </c>
      <c r="B5258" t="s">
        <v>199</v>
      </c>
      <c r="C5258" t="s">
        <v>69</v>
      </c>
      <c r="D5258">
        <v>701</v>
      </c>
      <c r="E5258" t="s">
        <v>26</v>
      </c>
      <c r="F5258" s="26">
        <v>297</v>
      </c>
      <c r="G5258" t="str">
        <f>VLOOKUP(мпф1[[#This Row],[артикул]],[1]!Таблица213[[code]:[упаковка]],4,FALSE)</f>
        <v>ОХЛ</v>
      </c>
      <c r="H5258" t="str">
        <f>VLOOKUP(мпф1[[#This Row],[артикул]],[1]!Таблица213[[code]:[упаковка]],5,FALSE)</f>
        <v>тушка</v>
      </c>
      <c r="I5258" s="7">
        <v>827.59580357142841</v>
      </c>
      <c r="J5258" s="15">
        <f>мпф1[[#This Row],[цена]]*мпф1[[#This Row],[объем]]</f>
        <v>245795.95366071424</v>
      </c>
      <c r="K5258" s="15"/>
      <c r="L5258" t="s">
        <v>187</v>
      </c>
    </row>
    <row r="5259" spans="1:12" x14ac:dyDescent="0.35">
      <c r="A5259" t="s">
        <v>161</v>
      </c>
      <c r="B5259" t="s">
        <v>199</v>
      </c>
      <c r="C5259" t="s">
        <v>69</v>
      </c>
      <c r="D5259">
        <v>702</v>
      </c>
      <c r="E5259" t="s">
        <v>72</v>
      </c>
      <c r="F5259" s="26">
        <v>124.30000000000001</v>
      </c>
      <c r="G5259" t="str">
        <f>VLOOKUP(мпф1[[#This Row],[артикул]],[1]!Таблица213[[code]:[упаковка]],4,FALSE)</f>
        <v>ОХЛ</v>
      </c>
      <c r="H5259" t="str">
        <f>VLOOKUP(мпф1[[#This Row],[артикул]],[1]!Таблица213[[code]:[упаковка]],5,FALSE)</f>
        <v>тушка</v>
      </c>
      <c r="I5259" s="7">
        <v>811.20776785714281</v>
      </c>
      <c r="J5259" s="15">
        <f>мпф1[[#This Row],[цена]]*мпф1[[#This Row],[объем]]</f>
        <v>100833.12554464285</v>
      </c>
      <c r="K5259" s="15"/>
      <c r="L5259" t="s">
        <v>187</v>
      </c>
    </row>
    <row r="5260" spans="1:12" x14ac:dyDescent="0.35">
      <c r="A5260" t="s">
        <v>161</v>
      </c>
      <c r="B5260" t="s">
        <v>199</v>
      </c>
      <c r="C5260" t="s">
        <v>69</v>
      </c>
      <c r="D5260">
        <v>710</v>
      </c>
      <c r="E5260" t="s">
        <v>28</v>
      </c>
      <c r="F5260" s="26">
        <v>1345.0050000000001</v>
      </c>
      <c r="G5260" t="str">
        <f>VLOOKUP(мпф1[[#This Row],[артикул]],[1]!Таблица213[[code]:[упаковка]],4,FALSE)</f>
        <v>ОХЛ</v>
      </c>
      <c r="H5260" t="str">
        <f>VLOOKUP(мпф1[[#This Row],[артикул]],[1]!Таблица213[[code]:[упаковка]],5,FALSE)</f>
        <v>бедро</v>
      </c>
      <c r="I5260" s="7">
        <v>884.0434821428571</v>
      </c>
      <c r="J5260" s="15">
        <f>мпф1[[#This Row],[цена]]*мпф1[[#This Row],[объем]]</f>
        <v>1189042.9036995536</v>
      </c>
      <c r="K5260" s="15"/>
      <c r="L5260" t="s">
        <v>187</v>
      </c>
    </row>
    <row r="5261" spans="1:12" x14ac:dyDescent="0.35">
      <c r="A5261" t="s">
        <v>161</v>
      </c>
      <c r="B5261" t="s">
        <v>199</v>
      </c>
      <c r="C5261" t="s">
        <v>69</v>
      </c>
      <c r="D5261">
        <v>711</v>
      </c>
      <c r="E5261" t="s">
        <v>73</v>
      </c>
      <c r="F5261" s="26">
        <v>1294.92</v>
      </c>
      <c r="G5261" t="str">
        <f>VLOOKUP(мпф1[[#This Row],[артикул]],[1]!Таблица213[[code]:[упаковка]],4,FALSE)</f>
        <v>ОХЛ</v>
      </c>
      <c r="H5261" t="str">
        <f>VLOOKUP(мпф1[[#This Row],[артикул]],[1]!Таблица213[[code]:[упаковка]],5,FALSE)</f>
        <v>бедро</v>
      </c>
      <c r="I5261" s="7">
        <v>867.65544642857139</v>
      </c>
      <c r="J5261" s="15">
        <f>мпф1[[#This Row],[цена]]*мпф1[[#This Row],[объем]]</f>
        <v>1123544.3906892857</v>
      </c>
      <c r="K5261" s="15"/>
      <c r="L5261" t="s">
        <v>187</v>
      </c>
    </row>
    <row r="5262" spans="1:12" x14ac:dyDescent="0.35">
      <c r="A5262" t="s">
        <v>161</v>
      </c>
      <c r="B5262" t="s">
        <v>199</v>
      </c>
      <c r="C5262" t="s">
        <v>69</v>
      </c>
      <c r="D5262">
        <v>712</v>
      </c>
      <c r="E5262" t="s">
        <v>30</v>
      </c>
      <c r="F5262" s="26">
        <v>851.10500000000002</v>
      </c>
      <c r="G5262" t="str">
        <f>VLOOKUP(мпф1[[#This Row],[артикул]],[1]!Таблица213[[code]:[упаковка]],4,FALSE)</f>
        <v>ОХЛ</v>
      </c>
      <c r="H5262" t="str">
        <f>VLOOKUP(мпф1[[#This Row],[артикул]],[1]!Таблица213[[code]:[упаковка]],5,FALSE)</f>
        <v>голень</v>
      </c>
      <c r="I5262" s="7">
        <v>915.90910714285712</v>
      </c>
      <c r="J5262" s="15">
        <f>мпф1[[#This Row],[цена]]*мпф1[[#This Row],[объем]]</f>
        <v>779534.82063482143</v>
      </c>
      <c r="K5262" s="15"/>
      <c r="L5262" t="s">
        <v>187</v>
      </c>
    </row>
    <row r="5263" spans="1:12" x14ac:dyDescent="0.35">
      <c r="A5263" t="s">
        <v>161</v>
      </c>
      <c r="B5263" t="s">
        <v>199</v>
      </c>
      <c r="C5263" t="s">
        <v>69</v>
      </c>
      <c r="D5263">
        <v>713</v>
      </c>
      <c r="E5263" t="s">
        <v>74</v>
      </c>
      <c r="F5263" s="26">
        <v>1103.3</v>
      </c>
      <c r="G5263" t="str">
        <f>VLOOKUP(мпф1[[#This Row],[артикул]],[1]!Таблица213[[code]:[упаковка]],4,FALSE)</f>
        <v>ОХЛ</v>
      </c>
      <c r="H5263" t="str">
        <f>VLOOKUP(мпф1[[#This Row],[артикул]],[1]!Таблица213[[code]:[упаковка]],5,FALSE)</f>
        <v>голень</v>
      </c>
      <c r="I5263" s="7">
        <v>899.88524999999993</v>
      </c>
      <c r="J5263" s="15">
        <f>мпф1[[#This Row],[цена]]*мпф1[[#This Row],[объем]]</f>
        <v>992843.39632499986</v>
      </c>
      <c r="K5263" s="15"/>
      <c r="L5263" t="s">
        <v>187</v>
      </c>
    </row>
    <row r="5264" spans="1:12" x14ac:dyDescent="0.35">
      <c r="A5264" t="s">
        <v>161</v>
      </c>
      <c r="B5264" t="s">
        <v>199</v>
      </c>
      <c r="C5264" t="s">
        <v>69</v>
      </c>
      <c r="D5264">
        <v>714</v>
      </c>
      <c r="E5264" t="s">
        <v>32</v>
      </c>
      <c r="F5264" s="26">
        <v>851.49700000000007</v>
      </c>
      <c r="G5264" t="str">
        <f>VLOOKUP(мпф1[[#This Row],[артикул]],[1]!Таблица213[[code]:[упаковка]],4,FALSE)</f>
        <v>ОХЛ</v>
      </c>
      <c r="H5264" t="str">
        <f>VLOOKUP(мпф1[[#This Row],[артикул]],[1]!Таблица213[[code]:[упаковка]],5,FALSE)</f>
        <v>крыло</v>
      </c>
      <c r="I5264" s="7">
        <v>915.90910714285712</v>
      </c>
      <c r="J5264" s="15">
        <f>мпф1[[#This Row],[цена]]*мпф1[[#This Row],[объем]]</f>
        <v>779893.85700482153</v>
      </c>
      <c r="K5264" s="15"/>
      <c r="L5264" t="s">
        <v>187</v>
      </c>
    </row>
    <row r="5265" spans="1:12" x14ac:dyDescent="0.35">
      <c r="A5265" t="s">
        <v>161</v>
      </c>
      <c r="B5265" t="s">
        <v>199</v>
      </c>
      <c r="C5265" t="s">
        <v>69</v>
      </c>
      <c r="D5265">
        <v>715</v>
      </c>
      <c r="E5265" t="s">
        <v>75</v>
      </c>
      <c r="F5265" s="26">
        <v>1004.72</v>
      </c>
      <c r="G5265" t="str">
        <f>VLOOKUP(мпф1[[#This Row],[артикул]],[1]!Таблица213[[code]:[упаковка]],4,FALSE)</f>
        <v>ОХЛ</v>
      </c>
      <c r="H5265" t="str">
        <f>VLOOKUP(мпф1[[#This Row],[артикул]],[1]!Таблица213[[code]:[упаковка]],5,FALSE)</f>
        <v>крыло</v>
      </c>
      <c r="I5265" s="7">
        <v>899.88524999999993</v>
      </c>
      <c r="J5265" s="15">
        <f>мпф1[[#This Row],[цена]]*мпф1[[#This Row],[объем]]</f>
        <v>904132.70837999997</v>
      </c>
      <c r="K5265" s="15"/>
      <c r="L5265" t="s">
        <v>187</v>
      </c>
    </row>
    <row r="5266" spans="1:12" x14ac:dyDescent="0.35">
      <c r="A5266" t="s">
        <v>161</v>
      </c>
      <c r="B5266" t="s">
        <v>199</v>
      </c>
      <c r="C5266" t="s">
        <v>69</v>
      </c>
      <c r="D5266">
        <v>716</v>
      </c>
      <c r="E5266" t="s">
        <v>34</v>
      </c>
      <c r="F5266" s="26">
        <v>121.79999999999998</v>
      </c>
      <c r="G5266" t="str">
        <f>VLOOKUP(мпф1[[#This Row],[артикул]],[1]!Таблица213[[code]:[упаковка]],4,FALSE)</f>
        <v>ОХЛ</v>
      </c>
      <c r="H5266" t="str">
        <f>VLOOKUP(мпф1[[#This Row],[артикул]],[1]!Таблица213[[code]:[упаковка]],5,FALSE)</f>
        <v>четвертина</v>
      </c>
      <c r="I5266" s="7">
        <v>835.5847500000001</v>
      </c>
      <c r="J5266" s="15">
        <f>мпф1[[#This Row],[цена]]*мпф1[[#This Row],[объем]]</f>
        <v>101774.22254999999</v>
      </c>
      <c r="K5266" s="15"/>
      <c r="L5266" t="s">
        <v>187</v>
      </c>
    </row>
    <row r="5267" spans="1:12" x14ac:dyDescent="0.35">
      <c r="A5267" t="s">
        <v>161</v>
      </c>
      <c r="B5267" t="s">
        <v>199</v>
      </c>
      <c r="C5267" t="s">
        <v>69</v>
      </c>
      <c r="D5267">
        <v>717</v>
      </c>
      <c r="E5267" t="s">
        <v>76</v>
      </c>
      <c r="F5267" s="26">
        <v>945</v>
      </c>
      <c r="G5267" t="str">
        <f>VLOOKUP(мпф1[[#This Row],[артикул]],[1]!Таблица213[[code]:[упаковка]],4,FALSE)</f>
        <v>ОХЛ</v>
      </c>
      <c r="H5267" t="str">
        <f>VLOOKUP(мпф1[[#This Row],[артикул]],[1]!Таблица213[[code]:[упаковка]],5,FALSE)</f>
        <v>четвертина</v>
      </c>
      <c r="I5267" s="7">
        <v>819.40178571428567</v>
      </c>
      <c r="J5267" s="15">
        <f>мпф1[[#This Row],[цена]]*мпф1[[#This Row],[объем]]</f>
        <v>774334.6875</v>
      </c>
      <c r="K5267" s="15"/>
      <c r="L5267" t="s">
        <v>187</v>
      </c>
    </row>
    <row r="5268" spans="1:12" x14ac:dyDescent="0.35">
      <c r="A5268" t="s">
        <v>161</v>
      </c>
      <c r="B5268" t="s">
        <v>199</v>
      </c>
      <c r="C5268" t="s">
        <v>69</v>
      </c>
      <c r="D5268">
        <v>718</v>
      </c>
      <c r="E5268" t="s">
        <v>36</v>
      </c>
      <c r="F5268" s="26">
        <v>1103.6400000000001</v>
      </c>
      <c r="G5268" t="str">
        <f>VLOOKUP(мпф1[[#This Row],[артикул]],[1]!Таблица213[[code]:[упаковка]],4,FALSE)</f>
        <v>ОХЛ</v>
      </c>
      <c r="H5268" t="str">
        <f>VLOOKUP(мпф1[[#This Row],[артикул]],[1]!Таблица213[[code]:[упаковка]],5,FALSE)</f>
        <v>филе</v>
      </c>
      <c r="I5268" s="7">
        <v>1157.1774107142855</v>
      </c>
      <c r="J5268" s="15">
        <f>мпф1[[#This Row],[цена]]*мпф1[[#This Row],[объем]]</f>
        <v>1277107.2775607142</v>
      </c>
      <c r="K5268" s="15"/>
      <c r="L5268" t="s">
        <v>187</v>
      </c>
    </row>
    <row r="5269" spans="1:12" x14ac:dyDescent="0.35">
      <c r="A5269" t="s">
        <v>161</v>
      </c>
      <c r="B5269" t="s">
        <v>199</v>
      </c>
      <c r="C5269" t="s">
        <v>69</v>
      </c>
      <c r="D5269">
        <v>719</v>
      </c>
      <c r="E5269" t="s">
        <v>77</v>
      </c>
      <c r="F5269" s="26">
        <v>702</v>
      </c>
      <c r="G5269" t="str">
        <f>VLOOKUP(мпф1[[#This Row],[артикул]],[1]!Таблица213[[code]:[упаковка]],4,FALSE)</f>
        <v>ОХЛ</v>
      </c>
      <c r="H5269" t="str">
        <f>VLOOKUP(мпф1[[#This Row],[артикул]],[1]!Таблица213[[code]:[упаковка]],5,FALSE)</f>
        <v>филе</v>
      </c>
      <c r="I5269" s="7">
        <v>1140.7893750000001</v>
      </c>
      <c r="J5269" s="15">
        <f>мпф1[[#This Row],[цена]]*мпф1[[#This Row],[объем]]</f>
        <v>800834.1412500001</v>
      </c>
      <c r="K5269" s="15"/>
      <c r="L5269" t="s">
        <v>187</v>
      </c>
    </row>
    <row r="5270" spans="1:12" x14ac:dyDescent="0.35">
      <c r="A5270" t="s">
        <v>161</v>
      </c>
      <c r="B5270" t="s">
        <v>199</v>
      </c>
      <c r="C5270" t="s">
        <v>69</v>
      </c>
      <c r="D5270">
        <v>725</v>
      </c>
      <c r="E5270" t="s">
        <v>78</v>
      </c>
      <c r="F5270" s="26">
        <v>541.96</v>
      </c>
      <c r="G5270" t="str">
        <f>VLOOKUP(мпф1[[#This Row],[артикул]],[1]!Таблица213[[code]:[упаковка]],4,FALSE)</f>
        <v>ОХЛ</v>
      </c>
      <c r="H5270" t="str">
        <f>VLOOKUP(мпф1[[#This Row],[артикул]],[1]!Таблица213[[code]:[упаковка]],5,FALSE)</f>
        <v>грудка</v>
      </c>
      <c r="I5270" s="7">
        <v>884.0434821428571</v>
      </c>
      <c r="J5270" s="15">
        <f>мпф1[[#This Row],[цена]]*мпф1[[#This Row],[объем]]</f>
        <v>479116.20558214287</v>
      </c>
      <c r="K5270" s="15"/>
      <c r="L5270" t="s">
        <v>187</v>
      </c>
    </row>
    <row r="5271" spans="1:12" x14ac:dyDescent="0.35">
      <c r="A5271" t="s">
        <v>161</v>
      </c>
      <c r="B5271" t="s">
        <v>199</v>
      </c>
      <c r="C5271" t="s">
        <v>69</v>
      </c>
      <c r="D5271">
        <v>727</v>
      </c>
      <c r="E5271" t="s">
        <v>38</v>
      </c>
      <c r="F5271" s="26">
        <v>297.79199999999997</v>
      </c>
      <c r="G5271" t="str">
        <f>VLOOKUP(мпф1[[#This Row],[артикул]],[1]!Таблица213[[code]:[упаковка]],4,FALSE)</f>
        <v>ОХЛ</v>
      </c>
      <c r="H5271" t="str">
        <f>VLOOKUP(мпф1[[#This Row],[артикул]],[1]!Таблица213[[code]:[упаковка]],5,FALSE)</f>
        <v>грудка</v>
      </c>
      <c r="I5271" s="7">
        <v>899.79420535714269</v>
      </c>
      <c r="J5271" s="15">
        <f>мпф1[[#This Row],[цена]]*мпф1[[#This Row],[объем]]</f>
        <v>267951.51600171422</v>
      </c>
      <c r="K5271" s="15"/>
      <c r="L5271" t="s">
        <v>187</v>
      </c>
    </row>
    <row r="5272" spans="1:12" x14ac:dyDescent="0.35">
      <c r="A5272" t="s">
        <v>161</v>
      </c>
      <c r="B5272" t="s">
        <v>199</v>
      </c>
      <c r="C5272" t="s">
        <v>69</v>
      </c>
      <c r="D5272">
        <v>730</v>
      </c>
      <c r="E5272" t="s">
        <v>45</v>
      </c>
      <c r="F5272" s="26">
        <v>166</v>
      </c>
      <c r="G5272" t="str">
        <f>VLOOKUP(мпф1[[#This Row],[артикул]],[1]!Таблица213[[code]:[упаковка]],4,FALSE)</f>
        <v>ОХЛ</v>
      </c>
      <c r="H5272" t="str">
        <f>VLOOKUP(мпф1[[#This Row],[артикул]],[1]!Таблица213[[code]:[упаковка]],5,FALSE)</f>
        <v>желудки</v>
      </c>
      <c r="I5272" s="7">
        <v>570.84991071428567</v>
      </c>
      <c r="J5272" s="15">
        <f>мпф1[[#This Row],[цена]]*мпф1[[#This Row],[объем]]</f>
        <v>94761.085178571419</v>
      </c>
      <c r="K5272" s="15"/>
      <c r="L5272" t="s">
        <v>187</v>
      </c>
    </row>
    <row r="5273" spans="1:12" x14ac:dyDescent="0.35">
      <c r="A5273" t="s">
        <v>161</v>
      </c>
      <c r="B5273" t="s">
        <v>199</v>
      </c>
      <c r="C5273" t="s">
        <v>69</v>
      </c>
      <c r="D5273">
        <v>731</v>
      </c>
      <c r="E5273" t="s">
        <v>81</v>
      </c>
      <c r="F5273" s="26">
        <v>294.37768548999748</v>
      </c>
      <c r="G5273" t="str">
        <f>VLOOKUP(мпф1[[#This Row],[артикул]],[1]!Таблица213[[code]:[упаковка]],4,FALSE)</f>
        <v>ОХЛ</v>
      </c>
      <c r="H5273" t="str">
        <f>VLOOKUP(мпф1[[#This Row],[артикул]],[1]!Таблица213[[code]:[упаковка]],5,FALSE)</f>
        <v>желудки</v>
      </c>
      <c r="I5273" s="7">
        <v>554.21605446428566</v>
      </c>
      <c r="J5273" s="15">
        <f>мпф1[[#This Row],[цена]]*мпф1[[#This Row],[объем]]</f>
        <v>163148.8393745948</v>
      </c>
      <c r="K5273" s="15"/>
      <c r="L5273" t="s">
        <v>187</v>
      </c>
    </row>
    <row r="5274" spans="1:12" x14ac:dyDescent="0.35">
      <c r="A5274" t="s">
        <v>161</v>
      </c>
      <c r="B5274" t="s">
        <v>199</v>
      </c>
      <c r="C5274" t="s">
        <v>69</v>
      </c>
      <c r="D5274">
        <v>732</v>
      </c>
      <c r="E5274" t="s">
        <v>47</v>
      </c>
      <c r="F5274" s="26">
        <v>296.39999999999998</v>
      </c>
      <c r="G5274" t="str">
        <f>VLOOKUP(мпф1[[#This Row],[артикул]],[1]!Таблица213[[code]:[упаковка]],4,FALSE)</f>
        <v>ОХЛ</v>
      </c>
      <c r="H5274" t="str">
        <f>VLOOKUP(мпф1[[#This Row],[артикул]],[1]!Таблица213[[code]:[упаковка]],5,FALSE)</f>
        <v>печень</v>
      </c>
      <c r="I5274" s="7">
        <v>538.07383928571426</v>
      </c>
      <c r="J5274" s="15">
        <f>мпф1[[#This Row],[цена]]*мпф1[[#This Row],[объем]]</f>
        <v>159485.08596428568</v>
      </c>
      <c r="K5274" s="15"/>
      <c r="L5274" t="s">
        <v>187</v>
      </c>
    </row>
    <row r="5275" spans="1:12" x14ac:dyDescent="0.35">
      <c r="A5275" t="s">
        <v>161</v>
      </c>
      <c r="B5275" t="s">
        <v>199</v>
      </c>
      <c r="C5275" t="s">
        <v>69</v>
      </c>
      <c r="D5275">
        <v>733</v>
      </c>
      <c r="E5275" t="s">
        <v>82</v>
      </c>
      <c r="F5275" s="26">
        <v>844.19999999999993</v>
      </c>
      <c r="G5275" t="str">
        <f>VLOOKUP(мпф1[[#This Row],[артикул]],[1]!Таблица213[[code]:[упаковка]],4,FALSE)</f>
        <v>ОХЛ</v>
      </c>
      <c r="H5275" t="str">
        <f>VLOOKUP(мпф1[[#This Row],[артикул]],[1]!Таблица213[[code]:[упаковка]],5,FALSE)</f>
        <v>печень</v>
      </c>
      <c r="I5275" s="7">
        <v>522.04998214285706</v>
      </c>
      <c r="J5275" s="15">
        <f>мпф1[[#This Row],[цена]]*мпф1[[#This Row],[объем]]</f>
        <v>440714.59492499987</v>
      </c>
      <c r="K5275" s="15"/>
      <c r="L5275" t="s">
        <v>187</v>
      </c>
    </row>
    <row r="5276" spans="1:12" x14ac:dyDescent="0.35">
      <c r="A5276" t="s">
        <v>161</v>
      </c>
      <c r="B5276" t="s">
        <v>199</v>
      </c>
      <c r="C5276" t="s">
        <v>69</v>
      </c>
      <c r="D5276">
        <v>734</v>
      </c>
      <c r="E5276" t="s">
        <v>49</v>
      </c>
      <c r="F5276" s="26">
        <v>341.166</v>
      </c>
      <c r="G5276" t="str">
        <f>VLOOKUP(мпф1[[#This Row],[артикул]],[1]!Таблица213[[code]:[упаковка]],4,FALSE)</f>
        <v>ОХЛ</v>
      </c>
      <c r="H5276" t="str">
        <f>VLOOKUP(мпф1[[#This Row],[артикул]],[1]!Таблица213[[code]:[упаковка]],5,FALSE)</f>
        <v>сердце</v>
      </c>
      <c r="I5276" s="7">
        <v>915.90910714285712</v>
      </c>
      <c r="J5276" s="15">
        <f>мпф1[[#This Row],[цена]]*мпф1[[#This Row],[объем]]</f>
        <v>312477.0464475</v>
      </c>
      <c r="K5276" s="15"/>
      <c r="L5276" t="s">
        <v>187</v>
      </c>
    </row>
    <row r="5277" spans="1:12" x14ac:dyDescent="0.35">
      <c r="A5277" t="s">
        <v>161</v>
      </c>
      <c r="B5277" t="s">
        <v>199</v>
      </c>
      <c r="C5277" t="s">
        <v>69</v>
      </c>
      <c r="D5277">
        <v>735</v>
      </c>
      <c r="E5277" t="s">
        <v>83</v>
      </c>
      <c r="F5277" s="26">
        <v>334.8</v>
      </c>
      <c r="G5277" t="str">
        <f>VLOOKUP(мпф1[[#This Row],[артикул]],[1]!Таблица213[[code]:[упаковка]],4,FALSE)</f>
        <v>ОХЛ</v>
      </c>
      <c r="H5277" t="str">
        <f>VLOOKUP(мпф1[[#This Row],[артикул]],[1]!Таблица213[[code]:[упаковка]],5,FALSE)</f>
        <v>сердце</v>
      </c>
      <c r="I5277" s="7">
        <v>899.88524999999993</v>
      </c>
      <c r="J5277" s="15">
        <f>мпф1[[#This Row],[цена]]*мпф1[[#This Row],[объем]]</f>
        <v>301281.58169999998</v>
      </c>
      <c r="K5277" s="15"/>
      <c r="L5277" t="s">
        <v>187</v>
      </c>
    </row>
    <row r="5278" spans="1:12" x14ac:dyDescent="0.35">
      <c r="A5278" t="s">
        <v>161</v>
      </c>
      <c r="B5278" t="s">
        <v>199</v>
      </c>
      <c r="C5278" t="s">
        <v>69</v>
      </c>
      <c r="D5278">
        <v>744</v>
      </c>
      <c r="E5278" t="s">
        <v>92</v>
      </c>
      <c r="F5278" s="26">
        <v>1348.2</v>
      </c>
      <c r="G5278" t="str">
        <f>VLOOKUP(мпф1[[#This Row],[артикул]],[1]!Таблица213[[code]:[упаковка]],4,FALSE)</f>
        <v>ОХЛ</v>
      </c>
      <c r="H5278" t="str">
        <f>VLOOKUP(мпф1[[#This Row],[артикул]],[1]!Таблица213[[code]:[упаковка]],5,FALSE)</f>
        <v>шея</v>
      </c>
      <c r="I5278" s="7">
        <v>297.71598214285711</v>
      </c>
      <c r="J5278" s="15">
        <f>мпф1[[#This Row],[цена]]*мпф1[[#This Row],[объем]]</f>
        <v>401380.687125</v>
      </c>
      <c r="K5278" s="15"/>
      <c r="L5278" t="s">
        <v>187</v>
      </c>
    </row>
    <row r="5279" spans="1:12" x14ac:dyDescent="0.35">
      <c r="A5279" t="s">
        <v>161</v>
      </c>
      <c r="B5279" t="s">
        <v>199</v>
      </c>
      <c r="C5279" t="s">
        <v>69</v>
      </c>
      <c r="D5279">
        <v>781</v>
      </c>
      <c r="E5279" t="s">
        <v>221</v>
      </c>
      <c r="F5279" s="26">
        <v>465.5</v>
      </c>
      <c r="G5279" t="str">
        <f>VLOOKUP(мпф1[[#This Row],[артикул]],[1]!Таблица213[[code]:[упаковка]],4,FALSE)</f>
        <v>ОХЛ</v>
      </c>
      <c r="H5279" t="str">
        <f>VLOOKUP(мпф1[[#This Row],[артикул]],[1]!Таблица213[[code]:[упаковка]],5,FALSE)</f>
        <v>спинка</v>
      </c>
      <c r="I5279" s="7">
        <v>386.02928571428566</v>
      </c>
      <c r="J5279" s="15">
        <f>мпф1[[#This Row],[цена]]*мпф1[[#This Row],[объем]]</f>
        <v>179696.63249999998</v>
      </c>
      <c r="K5279" s="15"/>
      <c r="L5279" t="s">
        <v>187</v>
      </c>
    </row>
    <row r="5280" spans="1:12" x14ac:dyDescent="0.35">
      <c r="A5280" t="s">
        <v>161</v>
      </c>
      <c r="B5280" t="s">
        <v>199</v>
      </c>
      <c r="C5280" t="s">
        <v>69</v>
      </c>
      <c r="D5280">
        <v>952</v>
      </c>
      <c r="E5280" t="s">
        <v>86</v>
      </c>
      <c r="F5280" s="26">
        <v>345</v>
      </c>
      <c r="G5280" t="str">
        <f>VLOOKUP(мпф1[[#This Row],[артикул]],[1]!Таблица213[[code]:[упаковка]],4,FALSE)</f>
        <v>ОХЛ</v>
      </c>
      <c r="H5280" t="str">
        <f>VLOOKUP(мпф1[[#This Row],[артикул]],[1]!Таблица213[[code]:[упаковка]],5,FALSE)</f>
        <v>голень</v>
      </c>
      <c r="I5280" s="7">
        <v>930.02102678571418</v>
      </c>
      <c r="J5280" s="15">
        <f>мпф1[[#This Row],[цена]]*мпф1[[#This Row],[объем]]</f>
        <v>320857.25424107141</v>
      </c>
      <c r="K5280" s="15"/>
      <c r="L5280" t="s">
        <v>187</v>
      </c>
    </row>
    <row r="5281" spans="1:12" x14ac:dyDescent="0.35">
      <c r="A5281" t="s">
        <v>161</v>
      </c>
      <c r="B5281" t="s">
        <v>199</v>
      </c>
      <c r="C5281" t="s">
        <v>69</v>
      </c>
      <c r="D5281">
        <v>953</v>
      </c>
      <c r="E5281" t="s">
        <v>87</v>
      </c>
      <c r="F5281" s="26">
        <v>344.39834024896265</v>
      </c>
      <c r="G5281" t="str">
        <f>VLOOKUP(мпф1[[#This Row],[артикул]],[1]!Таблица213[[code]:[упаковка]],4,FALSE)</f>
        <v>ОХЛ</v>
      </c>
      <c r="H5281" t="str">
        <f>VLOOKUP(мпф1[[#This Row],[артикул]],[1]!Таблица213[[code]:[упаковка]],5,FALSE)</f>
        <v>бедро</v>
      </c>
      <c r="I5281" s="7">
        <v>953.23741071428572</v>
      </c>
      <c r="J5281" s="15">
        <f>мпф1[[#This Row],[цена]]*мпф1[[#This Row],[объем]]</f>
        <v>328293.38211321871</v>
      </c>
      <c r="K5281" s="15"/>
      <c r="L5281" t="s">
        <v>187</v>
      </c>
    </row>
    <row r="5282" spans="1:12" x14ac:dyDescent="0.35">
      <c r="A5282" t="s">
        <v>161</v>
      </c>
      <c r="B5282" t="s">
        <v>199</v>
      </c>
      <c r="C5282" t="s">
        <v>69</v>
      </c>
      <c r="D5282">
        <v>954</v>
      </c>
      <c r="E5282" t="s">
        <v>191</v>
      </c>
      <c r="F5282" s="26">
        <v>40</v>
      </c>
      <c r="G5282" t="str">
        <f>VLOOKUP(мпф1[[#This Row],[артикул]],[1]!Таблица213[[code]:[упаковка]],4,FALSE)</f>
        <v>ОХЛ</v>
      </c>
      <c r="H5282" t="str">
        <f>VLOOKUP(мпф1[[#This Row],[артикул]],[1]!Таблица213[[code]:[упаковка]],5,FALSE)</f>
        <v>филе</v>
      </c>
      <c r="I5282" s="7">
        <v>1133.5058035714285</v>
      </c>
      <c r="J5282" s="15">
        <f>мпф1[[#This Row],[цена]]*мпф1[[#This Row],[объем]]</f>
        <v>45340.232142857138</v>
      </c>
      <c r="K5282" s="15"/>
      <c r="L5282" t="s">
        <v>187</v>
      </c>
    </row>
    <row r="5283" spans="1:12" x14ac:dyDescent="0.35">
      <c r="A5283" t="s">
        <v>161</v>
      </c>
      <c r="B5283" t="s">
        <v>199</v>
      </c>
      <c r="C5283" t="s">
        <v>69</v>
      </c>
      <c r="D5283">
        <v>958</v>
      </c>
      <c r="E5283" t="s">
        <v>58</v>
      </c>
      <c r="F5283" s="26">
        <v>274.93150684931504</v>
      </c>
      <c r="G5283" t="str">
        <f>VLOOKUP(мпф1[[#This Row],[артикул]],[1]!Таблица213[[code]:[упаковка]],4,FALSE)</f>
        <v>ОХЛ</v>
      </c>
      <c r="H5283" t="str">
        <f>VLOOKUP(мпф1[[#This Row],[артикул]],[1]!Таблица213[[code]:[упаковка]],5,FALSE)</f>
        <v>табак</v>
      </c>
      <c r="I5283" s="7">
        <v>799.37196428571428</v>
      </c>
      <c r="J5283" s="15">
        <f>мпф1[[#This Row],[цена]]*мпф1[[#This Row],[объем]]</f>
        <v>219772.53867416829</v>
      </c>
      <c r="K5283" s="15"/>
      <c r="L5283" t="s">
        <v>187</v>
      </c>
    </row>
    <row r="5284" spans="1:12" x14ac:dyDescent="0.35">
      <c r="A5284" t="s">
        <v>161</v>
      </c>
      <c r="B5284" t="s">
        <v>199</v>
      </c>
      <c r="C5284" t="s">
        <v>69</v>
      </c>
      <c r="D5284">
        <v>1065</v>
      </c>
      <c r="E5284" t="s">
        <v>64</v>
      </c>
      <c r="F5284" s="26">
        <v>98.461538461538453</v>
      </c>
      <c r="G5284" t="str">
        <f>VLOOKUP(мпф1[[#This Row],[артикул]],[1]!Таблица213[[code]:[упаковка]],4,FALSE)</f>
        <v>ОХЛ</v>
      </c>
      <c r="H5284" t="str">
        <f>VLOOKUP(мпф1[[#This Row],[артикул]],[1]!Таблица213[[code]:[упаковка]],5,FALSE)</f>
        <v>филе</v>
      </c>
      <c r="I5284" s="7">
        <v>1060.6700892857141</v>
      </c>
      <c r="J5284" s="15">
        <f>мпф1[[#This Row],[цена]]*мпф1[[#This Row],[объем]]</f>
        <v>104435.20879120876</v>
      </c>
      <c r="K5284" s="15"/>
      <c r="L5284" t="s">
        <v>187</v>
      </c>
    </row>
    <row r="5285" spans="1:12" x14ac:dyDescent="0.35">
      <c r="A5285" t="s">
        <v>161</v>
      </c>
      <c r="B5285" t="s">
        <v>226</v>
      </c>
      <c r="C5285" t="s">
        <v>69</v>
      </c>
      <c r="D5285">
        <v>29</v>
      </c>
      <c r="E5285" t="s">
        <v>79</v>
      </c>
      <c r="F5285" s="26">
        <v>23.6</v>
      </c>
      <c r="G5285" t="str">
        <f>VLOOKUP(мпф1[[#This Row],[артикул]],[1]!Таблица213[[code]:[упаковка]],4,FALSE)</f>
        <v>ОХЛ</v>
      </c>
      <c r="H5285" t="str">
        <f>VLOOKUP(мпф1[[#This Row],[артикул]],[1]!Таблица213[[code]:[упаковка]],5,FALSE)</f>
        <v>табак</v>
      </c>
      <c r="I5285" s="7">
        <v>747.80357142857133</v>
      </c>
      <c r="J5285" s="15">
        <f>мпф1[[#This Row],[цена]]*мпф1[[#This Row],[объем]]</f>
        <v>17648.164285714283</v>
      </c>
      <c r="K5285" s="15"/>
      <c r="L5285" t="s">
        <v>187</v>
      </c>
    </row>
    <row r="5286" spans="1:12" x14ac:dyDescent="0.35">
      <c r="A5286" t="s">
        <v>161</v>
      </c>
      <c r="B5286" t="s">
        <v>226</v>
      </c>
      <c r="C5286" t="s">
        <v>69</v>
      </c>
      <c r="D5286">
        <v>30</v>
      </c>
      <c r="E5286" t="s">
        <v>80</v>
      </c>
      <c r="F5286" s="26">
        <v>177</v>
      </c>
      <c r="G5286" t="str">
        <f>VLOOKUP(мпф1[[#This Row],[артикул]],[1]!Таблица213[[code]:[упаковка]],4,FALSE)</f>
        <v>ОХЛ</v>
      </c>
      <c r="H5286" t="str">
        <f>VLOOKUP(мпф1[[#This Row],[артикул]],[1]!Таблица213[[code]:[упаковка]],5,FALSE)</f>
        <v>рагу</v>
      </c>
      <c r="I5286" s="7">
        <v>739.28249999999991</v>
      </c>
      <c r="J5286" s="15">
        <f>мпф1[[#This Row],[цена]]*мпф1[[#This Row],[объем]]</f>
        <v>130853.00249999999</v>
      </c>
      <c r="K5286" s="15"/>
      <c r="L5286" t="s">
        <v>187</v>
      </c>
    </row>
    <row r="5287" spans="1:12" x14ac:dyDescent="0.35">
      <c r="A5287" t="s">
        <v>161</v>
      </c>
      <c r="B5287" t="s">
        <v>226</v>
      </c>
      <c r="C5287" t="s">
        <v>69</v>
      </c>
      <c r="D5287">
        <v>204</v>
      </c>
      <c r="E5287" t="s">
        <v>84</v>
      </c>
      <c r="F5287" s="26">
        <v>95.103448275862092</v>
      </c>
      <c r="G5287" t="str">
        <f>VLOOKUP(мпф1[[#This Row],[артикул]],[1]!Таблица213[[code]:[упаковка]],4,FALSE)</f>
        <v>ОХЛ</v>
      </c>
      <c r="H5287" t="str">
        <f>VLOOKUP(мпф1[[#This Row],[артикул]],[1]!Таблица213[[code]:[упаковка]],5,FALSE)</f>
        <v>крыло</v>
      </c>
      <c r="I5287" s="7">
        <v>884.0434821428571</v>
      </c>
      <c r="J5287" s="15">
        <f>мпф1[[#This Row],[цена]]*мпф1[[#This Row],[объем]]</f>
        <v>84075.583577586222</v>
      </c>
      <c r="K5287" s="15"/>
      <c r="L5287" t="s">
        <v>187</v>
      </c>
    </row>
    <row r="5288" spans="1:12" x14ac:dyDescent="0.35">
      <c r="A5288" t="s">
        <v>161</v>
      </c>
      <c r="B5288" t="s">
        <v>226</v>
      </c>
      <c r="C5288" t="s">
        <v>69</v>
      </c>
      <c r="D5288">
        <v>205</v>
      </c>
      <c r="E5288" t="s">
        <v>88</v>
      </c>
      <c r="F5288" s="26">
        <v>13.506493506493507</v>
      </c>
      <c r="G5288" t="str">
        <f>VLOOKUP(мпф1[[#This Row],[артикул]],[1]!Таблица213[[code]:[упаковка]],4,FALSE)</f>
        <v>ОХЛ</v>
      </c>
      <c r="H5288" t="str">
        <f>VLOOKUP(мпф1[[#This Row],[артикул]],[1]!Таблица213[[code]:[упаковка]],5,FALSE)</f>
        <v>рагу</v>
      </c>
      <c r="I5288" s="7">
        <v>635.49160714285711</v>
      </c>
      <c r="J5288" s="15">
        <f>мпф1[[#This Row],[цена]]*мпф1[[#This Row],[объем]]</f>
        <v>8583.2632653061228</v>
      </c>
      <c r="K5288" s="15"/>
      <c r="L5288" t="s">
        <v>187</v>
      </c>
    </row>
    <row r="5289" spans="1:12" x14ac:dyDescent="0.35">
      <c r="A5289" t="s">
        <v>161</v>
      </c>
      <c r="B5289" t="s">
        <v>226</v>
      </c>
      <c r="C5289" t="s">
        <v>69</v>
      </c>
      <c r="D5289">
        <v>701</v>
      </c>
      <c r="E5289" t="s">
        <v>26</v>
      </c>
      <c r="F5289" s="26">
        <v>18</v>
      </c>
      <c r="G5289" t="str">
        <f>VLOOKUP(мпф1[[#This Row],[артикул]],[1]!Таблица213[[code]:[упаковка]],4,FALSE)</f>
        <v>ОХЛ</v>
      </c>
      <c r="H5289" t="str">
        <f>VLOOKUP(мпф1[[#This Row],[артикул]],[1]!Таблица213[[code]:[упаковка]],5,FALSE)</f>
        <v>тушка</v>
      </c>
      <c r="I5289" s="7">
        <v>827.59580357142841</v>
      </c>
      <c r="J5289" s="15">
        <f>мпф1[[#This Row],[цена]]*мпф1[[#This Row],[объем]]</f>
        <v>14896.724464285711</v>
      </c>
      <c r="K5289" s="15"/>
      <c r="L5289" t="s">
        <v>187</v>
      </c>
    </row>
    <row r="5290" spans="1:12" x14ac:dyDescent="0.35">
      <c r="A5290" t="s">
        <v>161</v>
      </c>
      <c r="B5290" t="s">
        <v>226</v>
      </c>
      <c r="C5290" t="s">
        <v>69</v>
      </c>
      <c r="D5290">
        <v>702</v>
      </c>
      <c r="E5290" t="s">
        <v>72</v>
      </c>
      <c r="F5290" s="26">
        <v>33.900000000000006</v>
      </c>
      <c r="G5290" t="str">
        <f>VLOOKUP(мпф1[[#This Row],[артикул]],[1]!Таблица213[[code]:[упаковка]],4,FALSE)</f>
        <v>ОХЛ</v>
      </c>
      <c r="H5290" t="str">
        <f>VLOOKUP(мпф1[[#This Row],[артикул]],[1]!Таблица213[[code]:[упаковка]],5,FALSE)</f>
        <v>тушка</v>
      </c>
      <c r="I5290" s="7">
        <v>811.20776785714281</v>
      </c>
      <c r="J5290" s="15">
        <f>мпф1[[#This Row],[цена]]*мпф1[[#This Row],[объем]]</f>
        <v>27499.943330357146</v>
      </c>
      <c r="K5290" s="15"/>
      <c r="L5290" t="s">
        <v>187</v>
      </c>
    </row>
    <row r="5291" spans="1:12" x14ac:dyDescent="0.35">
      <c r="A5291" t="s">
        <v>161</v>
      </c>
      <c r="B5291" t="s">
        <v>226</v>
      </c>
      <c r="C5291" t="s">
        <v>69</v>
      </c>
      <c r="D5291">
        <v>710</v>
      </c>
      <c r="E5291" t="s">
        <v>28</v>
      </c>
      <c r="F5291" s="26">
        <v>21.87</v>
      </c>
      <c r="G5291" t="str">
        <f>VLOOKUP(мпф1[[#This Row],[артикул]],[1]!Таблица213[[code]:[упаковка]],4,FALSE)</f>
        <v>ОХЛ</v>
      </c>
      <c r="H5291" t="str">
        <f>VLOOKUP(мпф1[[#This Row],[артикул]],[1]!Таблица213[[code]:[упаковка]],5,FALSE)</f>
        <v>бедро</v>
      </c>
      <c r="I5291" s="7">
        <v>884.0434821428571</v>
      </c>
      <c r="J5291" s="15">
        <f>мпф1[[#This Row],[цена]]*мпф1[[#This Row],[объем]]</f>
        <v>19334.030954464284</v>
      </c>
      <c r="K5291" s="15"/>
      <c r="L5291" t="s">
        <v>187</v>
      </c>
    </row>
    <row r="5292" spans="1:12" x14ac:dyDescent="0.35">
      <c r="A5292" t="s">
        <v>161</v>
      </c>
      <c r="B5292" t="s">
        <v>226</v>
      </c>
      <c r="C5292" t="s">
        <v>69</v>
      </c>
      <c r="D5292">
        <v>711</v>
      </c>
      <c r="E5292" t="s">
        <v>73</v>
      </c>
      <c r="F5292" s="26">
        <v>143.88</v>
      </c>
      <c r="G5292" t="str">
        <f>VLOOKUP(мпф1[[#This Row],[артикул]],[1]!Таблица213[[code]:[упаковка]],4,FALSE)</f>
        <v>ОХЛ</v>
      </c>
      <c r="H5292" t="str">
        <f>VLOOKUP(мпф1[[#This Row],[артикул]],[1]!Таблица213[[code]:[упаковка]],5,FALSE)</f>
        <v>бедро</v>
      </c>
      <c r="I5292" s="7">
        <v>867.65544642857139</v>
      </c>
      <c r="J5292" s="15">
        <f>мпф1[[#This Row],[цена]]*мпф1[[#This Row],[объем]]</f>
        <v>124838.26563214285</v>
      </c>
      <c r="K5292" s="15"/>
      <c r="L5292" t="s">
        <v>187</v>
      </c>
    </row>
    <row r="5293" spans="1:12" x14ac:dyDescent="0.35">
      <c r="A5293" t="s">
        <v>161</v>
      </c>
      <c r="B5293" t="s">
        <v>226</v>
      </c>
      <c r="C5293" t="s">
        <v>69</v>
      </c>
      <c r="D5293">
        <v>712</v>
      </c>
      <c r="E5293" t="s">
        <v>30</v>
      </c>
      <c r="F5293" s="26">
        <v>20.026</v>
      </c>
      <c r="G5293" t="str">
        <f>VLOOKUP(мпф1[[#This Row],[артикул]],[1]!Таблица213[[code]:[упаковка]],4,FALSE)</f>
        <v>ОХЛ</v>
      </c>
      <c r="H5293" t="str">
        <f>VLOOKUP(мпф1[[#This Row],[артикул]],[1]!Таблица213[[code]:[упаковка]],5,FALSE)</f>
        <v>голень</v>
      </c>
      <c r="I5293" s="7">
        <v>915.90910714285712</v>
      </c>
      <c r="J5293" s="15">
        <f>мпф1[[#This Row],[цена]]*мпф1[[#This Row],[объем]]</f>
        <v>18341.995779642857</v>
      </c>
      <c r="K5293" s="15"/>
      <c r="L5293" t="s">
        <v>187</v>
      </c>
    </row>
    <row r="5294" spans="1:12" x14ac:dyDescent="0.35">
      <c r="A5294" t="s">
        <v>161</v>
      </c>
      <c r="B5294" t="s">
        <v>226</v>
      </c>
      <c r="C5294" t="s">
        <v>69</v>
      </c>
      <c r="D5294">
        <v>713</v>
      </c>
      <c r="E5294" t="s">
        <v>74</v>
      </c>
      <c r="F5294" s="26">
        <v>155.76</v>
      </c>
      <c r="G5294" t="str">
        <f>VLOOKUP(мпф1[[#This Row],[артикул]],[1]!Таблица213[[code]:[упаковка]],4,FALSE)</f>
        <v>ОХЛ</v>
      </c>
      <c r="H5294" t="str">
        <f>VLOOKUP(мпф1[[#This Row],[артикул]],[1]!Таблица213[[code]:[упаковка]],5,FALSE)</f>
        <v>голень</v>
      </c>
      <c r="I5294" s="7">
        <v>899.88524999999993</v>
      </c>
      <c r="J5294" s="15">
        <f>мпф1[[#This Row],[цена]]*мпф1[[#This Row],[объем]]</f>
        <v>140166.12653999997</v>
      </c>
      <c r="K5294" s="15"/>
      <c r="L5294" t="s">
        <v>187</v>
      </c>
    </row>
    <row r="5295" spans="1:12" x14ac:dyDescent="0.35">
      <c r="A5295" t="s">
        <v>161</v>
      </c>
      <c r="B5295" t="s">
        <v>226</v>
      </c>
      <c r="C5295" t="s">
        <v>69</v>
      </c>
      <c r="D5295">
        <v>714</v>
      </c>
      <c r="E5295" t="s">
        <v>32</v>
      </c>
      <c r="F5295" s="26">
        <v>20.518000000000001</v>
      </c>
      <c r="G5295" t="str">
        <f>VLOOKUP(мпф1[[#This Row],[артикул]],[1]!Таблица213[[code]:[упаковка]],4,FALSE)</f>
        <v>ОХЛ</v>
      </c>
      <c r="H5295" t="str">
        <f>VLOOKUP(мпф1[[#This Row],[артикул]],[1]!Таблица213[[code]:[упаковка]],5,FALSE)</f>
        <v>крыло</v>
      </c>
      <c r="I5295" s="7">
        <v>915.90910714285712</v>
      </c>
      <c r="J5295" s="15">
        <f>мпф1[[#This Row],[цена]]*мпф1[[#This Row],[объем]]</f>
        <v>18792.623060357142</v>
      </c>
      <c r="K5295" s="15"/>
      <c r="L5295" t="s">
        <v>187</v>
      </c>
    </row>
    <row r="5296" spans="1:12" x14ac:dyDescent="0.35">
      <c r="A5296" t="s">
        <v>161</v>
      </c>
      <c r="B5296" t="s">
        <v>226</v>
      </c>
      <c r="C5296" t="s">
        <v>69</v>
      </c>
      <c r="D5296">
        <v>715</v>
      </c>
      <c r="E5296" t="s">
        <v>75</v>
      </c>
      <c r="F5296" s="26">
        <v>158.64000000000001</v>
      </c>
      <c r="G5296" t="str">
        <f>VLOOKUP(мпф1[[#This Row],[артикул]],[1]!Таблица213[[code]:[упаковка]],4,FALSE)</f>
        <v>ОХЛ</v>
      </c>
      <c r="H5296" t="str">
        <f>VLOOKUP(мпф1[[#This Row],[артикул]],[1]!Таблица213[[code]:[упаковка]],5,FALSE)</f>
        <v>крыло</v>
      </c>
      <c r="I5296" s="7">
        <v>899.88524999999993</v>
      </c>
      <c r="J5296" s="15">
        <f>мпф1[[#This Row],[цена]]*мпф1[[#This Row],[объем]]</f>
        <v>142757.79605999999</v>
      </c>
      <c r="K5296" s="15"/>
      <c r="L5296" t="s">
        <v>187</v>
      </c>
    </row>
    <row r="5297" spans="1:12" x14ac:dyDescent="0.35">
      <c r="A5297" t="s">
        <v>161</v>
      </c>
      <c r="B5297" t="s">
        <v>226</v>
      </c>
      <c r="C5297" t="s">
        <v>69</v>
      </c>
      <c r="D5297">
        <v>717</v>
      </c>
      <c r="E5297" t="s">
        <v>76</v>
      </c>
      <c r="F5297" s="26">
        <v>12.6</v>
      </c>
      <c r="G5297" t="str">
        <f>VLOOKUP(мпф1[[#This Row],[артикул]],[1]!Таблица213[[code]:[упаковка]],4,FALSE)</f>
        <v>ОХЛ</v>
      </c>
      <c r="H5297" t="str">
        <f>VLOOKUP(мпф1[[#This Row],[артикул]],[1]!Таблица213[[code]:[упаковка]],5,FALSE)</f>
        <v>четвертина</v>
      </c>
      <c r="I5297" s="7">
        <v>819.40178571428567</v>
      </c>
      <c r="J5297" s="15">
        <f>мпф1[[#This Row],[цена]]*мпф1[[#This Row],[объем]]</f>
        <v>10324.4625</v>
      </c>
      <c r="K5297" s="15"/>
      <c r="L5297" t="s">
        <v>187</v>
      </c>
    </row>
    <row r="5298" spans="1:12" x14ac:dyDescent="0.35">
      <c r="A5298" t="s">
        <v>161</v>
      </c>
      <c r="B5298" t="s">
        <v>226</v>
      </c>
      <c r="C5298" t="s">
        <v>69</v>
      </c>
      <c r="D5298">
        <v>718</v>
      </c>
      <c r="E5298" t="s">
        <v>36</v>
      </c>
      <c r="F5298" s="26">
        <v>64.92</v>
      </c>
      <c r="G5298" t="str">
        <f>VLOOKUP(мпф1[[#This Row],[артикул]],[1]!Таблица213[[code]:[упаковка]],4,FALSE)</f>
        <v>ОХЛ</v>
      </c>
      <c r="H5298" t="str">
        <f>VLOOKUP(мпф1[[#This Row],[артикул]],[1]!Таблица213[[code]:[упаковка]],5,FALSE)</f>
        <v>филе</v>
      </c>
      <c r="I5298" s="7">
        <v>1157.1774107142855</v>
      </c>
      <c r="J5298" s="15">
        <f>мпф1[[#This Row],[цена]]*мпф1[[#This Row],[объем]]</f>
        <v>75123.957503571422</v>
      </c>
      <c r="K5298" s="15"/>
      <c r="L5298" t="s">
        <v>187</v>
      </c>
    </row>
    <row r="5299" spans="1:12" x14ac:dyDescent="0.35">
      <c r="A5299" t="s">
        <v>161</v>
      </c>
      <c r="B5299" t="s">
        <v>226</v>
      </c>
      <c r="C5299" t="s">
        <v>69</v>
      </c>
      <c r="D5299">
        <v>719</v>
      </c>
      <c r="E5299" t="s">
        <v>77</v>
      </c>
      <c r="F5299" s="26">
        <v>324</v>
      </c>
      <c r="G5299" t="str">
        <f>VLOOKUP(мпф1[[#This Row],[артикул]],[1]!Таблица213[[code]:[упаковка]],4,FALSE)</f>
        <v>ОХЛ</v>
      </c>
      <c r="H5299" t="str">
        <f>VLOOKUP(мпф1[[#This Row],[артикул]],[1]!Таблица213[[code]:[упаковка]],5,FALSE)</f>
        <v>филе</v>
      </c>
      <c r="I5299" s="7">
        <v>1140.7893750000001</v>
      </c>
      <c r="J5299" s="15">
        <f>мпф1[[#This Row],[цена]]*мпф1[[#This Row],[объем]]</f>
        <v>369615.75750000001</v>
      </c>
      <c r="K5299" s="15"/>
      <c r="L5299" t="s">
        <v>187</v>
      </c>
    </row>
    <row r="5300" spans="1:12" x14ac:dyDescent="0.35">
      <c r="A5300" t="s">
        <v>161</v>
      </c>
      <c r="B5300" t="s">
        <v>226</v>
      </c>
      <c r="C5300" t="s">
        <v>69</v>
      </c>
      <c r="D5300">
        <v>725</v>
      </c>
      <c r="E5300" t="s">
        <v>78</v>
      </c>
      <c r="F5300" s="26">
        <v>149.03899999999999</v>
      </c>
      <c r="G5300" t="str">
        <f>VLOOKUP(мпф1[[#This Row],[артикул]],[1]!Таблица213[[code]:[упаковка]],4,FALSE)</f>
        <v>ОХЛ</v>
      </c>
      <c r="H5300" t="str">
        <f>VLOOKUP(мпф1[[#This Row],[артикул]],[1]!Таблица213[[code]:[упаковка]],5,FALSE)</f>
        <v>грудка</v>
      </c>
      <c r="I5300" s="7">
        <v>884.0434821428571</v>
      </c>
      <c r="J5300" s="15">
        <f>мпф1[[#This Row],[цена]]*мпф1[[#This Row],[объем]]</f>
        <v>131756.95653508927</v>
      </c>
      <c r="K5300" s="15"/>
      <c r="L5300" t="s">
        <v>187</v>
      </c>
    </row>
    <row r="5301" spans="1:12" x14ac:dyDescent="0.35">
      <c r="A5301" t="s">
        <v>161</v>
      </c>
      <c r="B5301" t="s">
        <v>226</v>
      </c>
      <c r="C5301" t="s">
        <v>69</v>
      </c>
      <c r="D5301">
        <v>731</v>
      </c>
      <c r="E5301" t="s">
        <v>81</v>
      </c>
      <c r="F5301" s="26">
        <v>85.860158267915921</v>
      </c>
      <c r="G5301" t="str">
        <f>VLOOKUP(мпф1[[#This Row],[артикул]],[1]!Таблица213[[code]:[упаковка]],4,FALSE)</f>
        <v>ОХЛ</v>
      </c>
      <c r="H5301" t="str">
        <f>VLOOKUP(мпф1[[#This Row],[артикул]],[1]!Таблица213[[code]:[упаковка]],5,FALSE)</f>
        <v>желудки</v>
      </c>
      <c r="I5301" s="7">
        <v>554.21605446428566</v>
      </c>
      <c r="J5301" s="15">
        <f>мпф1[[#This Row],[цена]]*мпф1[[#This Row],[объем]]</f>
        <v>47585.07815092348</v>
      </c>
      <c r="K5301" s="15"/>
      <c r="L5301" t="s">
        <v>187</v>
      </c>
    </row>
    <row r="5302" spans="1:12" x14ac:dyDescent="0.35">
      <c r="A5302" t="s">
        <v>161</v>
      </c>
      <c r="B5302" t="s">
        <v>226</v>
      </c>
      <c r="C5302" t="s">
        <v>69</v>
      </c>
      <c r="D5302">
        <v>733</v>
      </c>
      <c r="E5302" t="s">
        <v>82</v>
      </c>
      <c r="F5302" s="26">
        <v>75.599999999999994</v>
      </c>
      <c r="G5302" t="str">
        <f>VLOOKUP(мпф1[[#This Row],[артикул]],[1]!Таблица213[[code]:[упаковка]],4,FALSE)</f>
        <v>ОХЛ</v>
      </c>
      <c r="H5302" t="str">
        <f>VLOOKUP(мпф1[[#This Row],[артикул]],[1]!Таблица213[[code]:[упаковка]],5,FALSE)</f>
        <v>печень</v>
      </c>
      <c r="I5302" s="7">
        <v>522.04998214285706</v>
      </c>
      <c r="J5302" s="15">
        <f>мпф1[[#This Row],[цена]]*мпф1[[#This Row],[объем]]</f>
        <v>39466.97864999999</v>
      </c>
      <c r="K5302" s="15"/>
      <c r="L5302" t="s">
        <v>187</v>
      </c>
    </row>
    <row r="5303" spans="1:12" x14ac:dyDescent="0.35">
      <c r="A5303" t="s">
        <v>161</v>
      </c>
      <c r="B5303" t="s">
        <v>226</v>
      </c>
      <c r="C5303" t="s">
        <v>69</v>
      </c>
      <c r="D5303">
        <v>735</v>
      </c>
      <c r="E5303" t="s">
        <v>83</v>
      </c>
      <c r="F5303" s="26">
        <v>62</v>
      </c>
      <c r="G5303" t="str">
        <f>VLOOKUP(мпф1[[#This Row],[артикул]],[1]!Таблица213[[code]:[упаковка]],4,FALSE)</f>
        <v>ОХЛ</v>
      </c>
      <c r="H5303" t="str">
        <f>VLOOKUP(мпф1[[#This Row],[артикул]],[1]!Таблица213[[code]:[упаковка]],5,FALSE)</f>
        <v>сердце</v>
      </c>
      <c r="I5303" s="7">
        <v>899.88524999999993</v>
      </c>
      <c r="J5303" s="15">
        <f>мпф1[[#This Row],[цена]]*мпф1[[#This Row],[объем]]</f>
        <v>55792.885499999997</v>
      </c>
      <c r="K5303" s="15"/>
      <c r="L5303" t="s">
        <v>187</v>
      </c>
    </row>
    <row r="5304" spans="1:12" x14ac:dyDescent="0.35">
      <c r="A5304" t="s">
        <v>161</v>
      </c>
      <c r="B5304" t="s">
        <v>226</v>
      </c>
      <c r="C5304" t="s">
        <v>69</v>
      </c>
      <c r="D5304">
        <v>744</v>
      </c>
      <c r="E5304" t="s">
        <v>92</v>
      </c>
      <c r="F5304" s="26">
        <v>302.39999999999998</v>
      </c>
      <c r="G5304" t="str">
        <f>VLOOKUP(мпф1[[#This Row],[артикул]],[1]!Таблица213[[code]:[упаковка]],4,FALSE)</f>
        <v>ОХЛ</v>
      </c>
      <c r="H5304" t="str">
        <f>VLOOKUP(мпф1[[#This Row],[артикул]],[1]!Таблица213[[code]:[упаковка]],5,FALSE)</f>
        <v>шея</v>
      </c>
      <c r="I5304" s="7">
        <v>297.71598214285711</v>
      </c>
      <c r="J5304" s="15">
        <f>мпф1[[#This Row],[цена]]*мпф1[[#This Row],[объем]]</f>
        <v>90029.31299999998</v>
      </c>
      <c r="K5304" s="15"/>
      <c r="L5304" t="s">
        <v>187</v>
      </c>
    </row>
    <row r="5305" spans="1:12" x14ac:dyDescent="0.35">
      <c r="A5305" t="s">
        <v>161</v>
      </c>
      <c r="B5305" t="s">
        <v>226</v>
      </c>
      <c r="C5305" t="s">
        <v>69</v>
      </c>
      <c r="D5305">
        <v>781</v>
      </c>
      <c r="E5305" t="s">
        <v>221</v>
      </c>
      <c r="F5305" s="26">
        <v>106.4</v>
      </c>
      <c r="G5305" t="str">
        <f>VLOOKUP(мпф1[[#This Row],[артикул]],[1]!Таблица213[[code]:[упаковка]],4,FALSE)</f>
        <v>ОХЛ</v>
      </c>
      <c r="H5305" t="str">
        <f>VLOOKUP(мпф1[[#This Row],[артикул]],[1]!Таблица213[[code]:[упаковка]],5,FALSE)</f>
        <v>спинка</v>
      </c>
      <c r="I5305" s="7">
        <v>386.02928571428566</v>
      </c>
      <c r="J5305" s="15">
        <f>мпф1[[#This Row],[цена]]*мпф1[[#This Row],[объем]]</f>
        <v>41073.515999999996</v>
      </c>
      <c r="K5305" s="15"/>
      <c r="L5305" t="s">
        <v>187</v>
      </c>
    </row>
    <row r="5306" spans="1:12" x14ac:dyDescent="0.35">
      <c r="A5306" t="s">
        <v>161</v>
      </c>
      <c r="B5306" t="s">
        <v>226</v>
      </c>
      <c r="C5306" t="s">
        <v>69</v>
      </c>
      <c r="D5306">
        <v>952</v>
      </c>
      <c r="E5306" t="s">
        <v>86</v>
      </c>
      <c r="F5306" s="26">
        <v>98.571428571428584</v>
      </c>
      <c r="G5306" t="str">
        <f>VLOOKUP(мпф1[[#This Row],[артикул]],[1]!Таблица213[[code]:[упаковка]],4,FALSE)</f>
        <v>ОХЛ</v>
      </c>
      <c r="H5306" t="str">
        <f>VLOOKUP(мпф1[[#This Row],[артикул]],[1]!Таблица213[[code]:[упаковка]],5,FALSE)</f>
        <v>голень</v>
      </c>
      <c r="I5306" s="7">
        <v>930.02102678571418</v>
      </c>
      <c r="J5306" s="15">
        <f>мпф1[[#This Row],[цена]]*мпф1[[#This Row],[объем]]</f>
        <v>91673.501211734692</v>
      </c>
      <c r="K5306" s="15"/>
      <c r="L5306" t="s">
        <v>187</v>
      </c>
    </row>
    <row r="5307" spans="1:12" x14ac:dyDescent="0.35">
      <c r="A5307" t="s">
        <v>161</v>
      </c>
      <c r="B5307" t="s">
        <v>226</v>
      </c>
      <c r="C5307" t="s">
        <v>69</v>
      </c>
      <c r="D5307">
        <v>953</v>
      </c>
      <c r="E5307" t="s">
        <v>87</v>
      </c>
      <c r="F5307" s="26">
        <v>96.431535269709542</v>
      </c>
      <c r="G5307" t="str">
        <f>VLOOKUP(мпф1[[#This Row],[артикул]],[1]!Таблица213[[code]:[упаковка]],4,FALSE)</f>
        <v>ОХЛ</v>
      </c>
      <c r="H5307" t="str">
        <f>VLOOKUP(мпф1[[#This Row],[артикул]],[1]!Таблица213[[code]:[упаковка]],5,FALSE)</f>
        <v>бедро</v>
      </c>
      <c r="I5307" s="7">
        <v>953.23741071428572</v>
      </c>
      <c r="J5307" s="15">
        <f>мпф1[[#This Row],[цена]]*мпф1[[#This Row],[объем]]</f>
        <v>91922.146991701244</v>
      </c>
      <c r="K5307" s="15"/>
      <c r="L5307" t="s">
        <v>187</v>
      </c>
    </row>
    <row r="5308" spans="1:12" x14ac:dyDescent="0.35">
      <c r="A5308" t="s">
        <v>161</v>
      </c>
      <c r="B5308" t="s">
        <v>197</v>
      </c>
      <c r="C5308" t="s">
        <v>69</v>
      </c>
      <c r="D5308">
        <v>29</v>
      </c>
      <c r="E5308" t="s">
        <v>79</v>
      </c>
      <c r="F5308" s="26">
        <v>177</v>
      </c>
      <c r="G5308" t="str">
        <f>VLOOKUP(мпф1[[#This Row],[артикул]],[1]!Таблица213[[code]:[упаковка]],4,FALSE)</f>
        <v>ОХЛ</v>
      </c>
      <c r="H5308" t="str">
        <f>VLOOKUP(мпф1[[#This Row],[артикул]],[1]!Таблица213[[code]:[упаковка]],5,FALSE)</f>
        <v>табак</v>
      </c>
      <c r="I5308" s="7">
        <v>747.80357142857133</v>
      </c>
      <c r="J5308" s="15">
        <f>мпф1[[#This Row],[цена]]*мпф1[[#This Row],[объем]]</f>
        <v>132361.23214285713</v>
      </c>
      <c r="K5308" s="15"/>
      <c r="L5308" t="s">
        <v>187</v>
      </c>
    </row>
    <row r="5309" spans="1:12" x14ac:dyDescent="0.35">
      <c r="A5309" t="s">
        <v>161</v>
      </c>
      <c r="B5309" t="s">
        <v>197</v>
      </c>
      <c r="C5309" t="s">
        <v>69</v>
      </c>
      <c r="D5309">
        <v>30</v>
      </c>
      <c r="E5309" t="s">
        <v>80</v>
      </c>
      <c r="F5309" s="26">
        <v>1156.4000000000001</v>
      </c>
      <c r="G5309" t="str">
        <f>VLOOKUP(мпф1[[#This Row],[артикул]],[1]!Таблица213[[code]:[упаковка]],4,FALSE)</f>
        <v>ОХЛ</v>
      </c>
      <c r="H5309" t="str">
        <f>VLOOKUP(мпф1[[#This Row],[артикул]],[1]!Таблица213[[code]:[упаковка]],5,FALSE)</f>
        <v>рагу</v>
      </c>
      <c r="I5309" s="7">
        <v>739.28249999999991</v>
      </c>
      <c r="J5309" s="15">
        <f>мпф1[[#This Row],[цена]]*мпф1[[#This Row],[объем]]</f>
        <v>854906.28299999994</v>
      </c>
      <c r="K5309" s="15"/>
      <c r="L5309" t="s">
        <v>187</v>
      </c>
    </row>
    <row r="5310" spans="1:12" x14ac:dyDescent="0.35">
      <c r="A5310" t="s">
        <v>161</v>
      </c>
      <c r="B5310" t="s">
        <v>197</v>
      </c>
      <c r="C5310" t="s">
        <v>69</v>
      </c>
      <c r="D5310">
        <v>204</v>
      </c>
      <c r="E5310" t="s">
        <v>84</v>
      </c>
      <c r="F5310" s="26">
        <v>801.58620689655174</v>
      </c>
      <c r="G5310" t="str">
        <f>VLOOKUP(мпф1[[#This Row],[артикул]],[1]!Таблица213[[code]:[упаковка]],4,FALSE)</f>
        <v>ОХЛ</v>
      </c>
      <c r="H5310" t="str">
        <f>VLOOKUP(мпф1[[#This Row],[артикул]],[1]!Таблица213[[code]:[упаковка]],5,FALSE)</f>
        <v>крыло</v>
      </c>
      <c r="I5310" s="7">
        <v>884.0434821428571</v>
      </c>
      <c r="J5310" s="15">
        <f>мпф1[[#This Row],[цена]]*мпф1[[#This Row],[объем]]</f>
        <v>708637.06158251234</v>
      </c>
      <c r="K5310" s="15"/>
      <c r="L5310" t="s">
        <v>187</v>
      </c>
    </row>
    <row r="5311" spans="1:12" x14ac:dyDescent="0.35">
      <c r="A5311" t="s">
        <v>161</v>
      </c>
      <c r="B5311" t="s">
        <v>197</v>
      </c>
      <c r="C5311" t="s">
        <v>69</v>
      </c>
      <c r="D5311">
        <v>205</v>
      </c>
      <c r="E5311" t="s">
        <v>88</v>
      </c>
      <c r="F5311" s="26">
        <v>148.57142857142856</v>
      </c>
      <c r="G5311" t="str">
        <f>VLOOKUP(мпф1[[#This Row],[артикул]],[1]!Таблица213[[code]:[упаковка]],4,FALSE)</f>
        <v>ОХЛ</v>
      </c>
      <c r="H5311" t="str">
        <f>VLOOKUP(мпф1[[#This Row],[артикул]],[1]!Таблица213[[code]:[упаковка]],5,FALSE)</f>
        <v>рагу</v>
      </c>
      <c r="I5311" s="7">
        <v>635.49160714285711</v>
      </c>
      <c r="J5311" s="15">
        <f>мпф1[[#This Row],[цена]]*мпф1[[#This Row],[объем]]</f>
        <v>94415.895918367329</v>
      </c>
      <c r="K5311" s="15"/>
      <c r="L5311" t="s">
        <v>187</v>
      </c>
    </row>
    <row r="5312" spans="1:12" x14ac:dyDescent="0.35">
      <c r="A5312" t="s">
        <v>161</v>
      </c>
      <c r="B5312" t="s">
        <v>197</v>
      </c>
      <c r="C5312" t="s">
        <v>69</v>
      </c>
      <c r="D5312">
        <v>702</v>
      </c>
      <c r="E5312" t="s">
        <v>72</v>
      </c>
      <c r="F5312" s="26">
        <v>361.6</v>
      </c>
      <c r="G5312" t="str">
        <f>VLOOKUP(мпф1[[#This Row],[артикул]],[1]!Таблица213[[code]:[упаковка]],4,FALSE)</f>
        <v>ОХЛ</v>
      </c>
      <c r="H5312" t="str">
        <f>VLOOKUP(мпф1[[#This Row],[артикул]],[1]!Таблица213[[code]:[упаковка]],5,FALSE)</f>
        <v>тушка</v>
      </c>
      <c r="I5312" s="7">
        <v>811.20776785714281</v>
      </c>
      <c r="J5312" s="15">
        <f>мпф1[[#This Row],[цена]]*мпф1[[#This Row],[объем]]</f>
        <v>293332.72885714285</v>
      </c>
      <c r="K5312" s="15"/>
      <c r="L5312" t="s">
        <v>187</v>
      </c>
    </row>
    <row r="5313" spans="1:12" x14ac:dyDescent="0.35">
      <c r="A5313" t="s">
        <v>161</v>
      </c>
      <c r="B5313" t="s">
        <v>197</v>
      </c>
      <c r="C5313" t="s">
        <v>69</v>
      </c>
      <c r="D5313">
        <v>711</v>
      </c>
      <c r="E5313" t="s">
        <v>73</v>
      </c>
      <c r="F5313" s="26">
        <v>1268.76</v>
      </c>
      <c r="G5313" t="str">
        <f>VLOOKUP(мпф1[[#This Row],[артикул]],[1]!Таблица213[[code]:[упаковка]],4,FALSE)</f>
        <v>ОХЛ</v>
      </c>
      <c r="H5313" t="str">
        <f>VLOOKUP(мпф1[[#This Row],[артикул]],[1]!Таблица213[[code]:[упаковка]],5,FALSE)</f>
        <v>бедро</v>
      </c>
      <c r="I5313" s="7">
        <v>867.65544642857139</v>
      </c>
      <c r="J5313" s="15">
        <f>мпф1[[#This Row],[цена]]*мпф1[[#This Row],[объем]]</f>
        <v>1100846.5242107143</v>
      </c>
      <c r="K5313" s="15"/>
      <c r="L5313" t="s">
        <v>187</v>
      </c>
    </row>
    <row r="5314" spans="1:12" x14ac:dyDescent="0.35">
      <c r="A5314" t="s">
        <v>161</v>
      </c>
      <c r="B5314" t="s">
        <v>197</v>
      </c>
      <c r="C5314" t="s">
        <v>69</v>
      </c>
      <c r="D5314">
        <v>713</v>
      </c>
      <c r="E5314" t="s">
        <v>74</v>
      </c>
      <c r="F5314" s="26">
        <v>597.08000000000004</v>
      </c>
      <c r="G5314" t="str">
        <f>VLOOKUP(мпф1[[#This Row],[артикул]],[1]!Таблица213[[code]:[упаковка]],4,FALSE)</f>
        <v>ОХЛ</v>
      </c>
      <c r="H5314" t="str">
        <f>VLOOKUP(мпф1[[#This Row],[артикул]],[1]!Таблица213[[code]:[упаковка]],5,FALSE)</f>
        <v>голень</v>
      </c>
      <c r="I5314" s="7">
        <v>899.88524999999993</v>
      </c>
      <c r="J5314" s="15">
        <f>мпф1[[#This Row],[цена]]*мпф1[[#This Row],[объем]]</f>
        <v>537303.48506999994</v>
      </c>
      <c r="K5314" s="15"/>
      <c r="L5314" t="s">
        <v>187</v>
      </c>
    </row>
    <row r="5315" spans="1:12" x14ac:dyDescent="0.35">
      <c r="A5315" t="s">
        <v>161</v>
      </c>
      <c r="B5315" t="s">
        <v>197</v>
      </c>
      <c r="C5315" t="s">
        <v>69</v>
      </c>
      <c r="D5315">
        <v>715</v>
      </c>
      <c r="E5315" t="s">
        <v>75</v>
      </c>
      <c r="F5315" s="26">
        <v>1163.3600000000001</v>
      </c>
      <c r="G5315" t="str">
        <f>VLOOKUP(мпф1[[#This Row],[артикул]],[1]!Таблица213[[code]:[упаковка]],4,FALSE)</f>
        <v>ОХЛ</v>
      </c>
      <c r="H5315" t="str">
        <f>VLOOKUP(мпф1[[#This Row],[артикул]],[1]!Таблица213[[code]:[упаковка]],5,FALSE)</f>
        <v>крыло</v>
      </c>
      <c r="I5315" s="7">
        <v>899.88524999999993</v>
      </c>
      <c r="J5315" s="15">
        <f>мпф1[[#This Row],[цена]]*мпф1[[#This Row],[объем]]</f>
        <v>1046890.50444</v>
      </c>
      <c r="K5315" s="15"/>
      <c r="L5315" t="s">
        <v>187</v>
      </c>
    </row>
    <row r="5316" spans="1:12" x14ac:dyDescent="0.35">
      <c r="A5316" t="s">
        <v>161</v>
      </c>
      <c r="B5316" t="s">
        <v>197</v>
      </c>
      <c r="C5316" t="s">
        <v>69</v>
      </c>
      <c r="D5316">
        <v>717</v>
      </c>
      <c r="E5316" t="s">
        <v>76</v>
      </c>
      <c r="F5316" s="26">
        <v>151.19999999999999</v>
      </c>
      <c r="G5316" t="str">
        <f>VLOOKUP(мпф1[[#This Row],[артикул]],[1]!Таблица213[[code]:[упаковка]],4,FALSE)</f>
        <v>ОХЛ</v>
      </c>
      <c r="H5316" t="str">
        <f>VLOOKUP(мпф1[[#This Row],[артикул]],[1]!Таблица213[[code]:[упаковка]],5,FALSE)</f>
        <v>четвертина</v>
      </c>
      <c r="I5316" s="7">
        <v>819.40178571428567</v>
      </c>
      <c r="J5316" s="15">
        <f>мпф1[[#This Row],[цена]]*мпф1[[#This Row],[объем]]</f>
        <v>123893.54999999999</v>
      </c>
      <c r="K5316" s="15"/>
      <c r="L5316" t="s">
        <v>187</v>
      </c>
    </row>
    <row r="5317" spans="1:12" x14ac:dyDescent="0.35">
      <c r="A5317" t="s">
        <v>161</v>
      </c>
      <c r="B5317" t="s">
        <v>197</v>
      </c>
      <c r="C5317" t="s">
        <v>69</v>
      </c>
      <c r="D5317">
        <v>719</v>
      </c>
      <c r="E5317" t="s">
        <v>77</v>
      </c>
      <c r="F5317" s="26">
        <v>1525.5</v>
      </c>
      <c r="G5317" t="str">
        <f>VLOOKUP(мпф1[[#This Row],[артикул]],[1]!Таблица213[[code]:[упаковка]],4,FALSE)</f>
        <v>ОХЛ</v>
      </c>
      <c r="H5317" t="str">
        <f>VLOOKUP(мпф1[[#This Row],[артикул]],[1]!Таблица213[[code]:[упаковка]],5,FALSE)</f>
        <v>филе</v>
      </c>
      <c r="I5317" s="7">
        <v>1140.7893750000001</v>
      </c>
      <c r="J5317" s="15">
        <f>мпф1[[#This Row],[цена]]*мпф1[[#This Row],[объем]]</f>
        <v>1740274.1915625001</v>
      </c>
      <c r="K5317" s="15"/>
      <c r="L5317" t="s">
        <v>187</v>
      </c>
    </row>
    <row r="5318" spans="1:12" x14ac:dyDescent="0.35">
      <c r="A5318" t="s">
        <v>161</v>
      </c>
      <c r="B5318" t="s">
        <v>197</v>
      </c>
      <c r="C5318" t="s">
        <v>69</v>
      </c>
      <c r="D5318">
        <v>725</v>
      </c>
      <c r="E5318" t="s">
        <v>78</v>
      </c>
      <c r="F5318" s="26">
        <v>311.62700000000001</v>
      </c>
      <c r="G5318" t="str">
        <f>VLOOKUP(мпф1[[#This Row],[артикул]],[1]!Таблица213[[code]:[упаковка]],4,FALSE)</f>
        <v>ОХЛ</v>
      </c>
      <c r="H5318" t="str">
        <f>VLOOKUP(мпф1[[#This Row],[артикул]],[1]!Таблица213[[code]:[упаковка]],5,FALSE)</f>
        <v>грудка</v>
      </c>
      <c r="I5318" s="7">
        <v>884.0434821428571</v>
      </c>
      <c r="J5318" s="15">
        <f>мпф1[[#This Row],[цена]]*мпф1[[#This Row],[объем]]</f>
        <v>275491.81820973213</v>
      </c>
      <c r="K5318" s="15"/>
      <c r="L5318" t="s">
        <v>187</v>
      </c>
    </row>
    <row r="5319" spans="1:12" x14ac:dyDescent="0.35">
      <c r="A5319" t="s">
        <v>161</v>
      </c>
      <c r="B5319" t="s">
        <v>197</v>
      </c>
      <c r="C5319" t="s">
        <v>69</v>
      </c>
      <c r="D5319">
        <v>731</v>
      </c>
      <c r="E5319" t="s">
        <v>81</v>
      </c>
      <c r="F5319" s="26">
        <v>478.3637389212459</v>
      </c>
      <c r="G5319" t="str">
        <f>VLOOKUP(мпф1[[#This Row],[артикул]],[1]!Таблица213[[code]:[упаковка]],4,FALSE)</f>
        <v>ОХЛ</v>
      </c>
      <c r="H5319" t="str">
        <f>VLOOKUP(мпф1[[#This Row],[артикул]],[1]!Таблица213[[code]:[упаковка]],5,FALSE)</f>
        <v>желудки</v>
      </c>
      <c r="I5319" s="7">
        <v>554.21605446428566</v>
      </c>
      <c r="J5319" s="15">
        <f>мпф1[[#This Row],[цена]]*мпф1[[#This Row],[объем]]</f>
        <v>265116.86398371652</v>
      </c>
      <c r="K5319" s="15"/>
      <c r="L5319" t="s">
        <v>187</v>
      </c>
    </row>
    <row r="5320" spans="1:12" x14ac:dyDescent="0.35">
      <c r="A5320" t="s">
        <v>161</v>
      </c>
      <c r="B5320" t="s">
        <v>197</v>
      </c>
      <c r="C5320" t="s">
        <v>69</v>
      </c>
      <c r="D5320">
        <v>733</v>
      </c>
      <c r="E5320" t="s">
        <v>82</v>
      </c>
      <c r="F5320" s="26">
        <v>491.4</v>
      </c>
      <c r="G5320" t="str">
        <f>VLOOKUP(мпф1[[#This Row],[артикул]],[1]!Таблица213[[code]:[упаковка]],4,FALSE)</f>
        <v>ОХЛ</v>
      </c>
      <c r="H5320" t="str">
        <f>VLOOKUP(мпф1[[#This Row],[артикул]],[1]!Таблица213[[code]:[упаковка]],5,FALSE)</f>
        <v>печень</v>
      </c>
      <c r="I5320" s="7">
        <v>522.04998214285706</v>
      </c>
      <c r="J5320" s="15">
        <f>мпф1[[#This Row],[цена]]*мпф1[[#This Row],[объем]]</f>
        <v>256535.36122499994</v>
      </c>
      <c r="K5320" s="15"/>
      <c r="L5320" t="s">
        <v>187</v>
      </c>
    </row>
    <row r="5321" spans="1:12" x14ac:dyDescent="0.35">
      <c r="A5321" t="s">
        <v>161</v>
      </c>
      <c r="B5321" t="s">
        <v>197</v>
      </c>
      <c r="C5321" t="s">
        <v>69</v>
      </c>
      <c r="D5321">
        <v>735</v>
      </c>
      <c r="E5321" t="s">
        <v>83</v>
      </c>
      <c r="F5321" s="26">
        <v>210.8</v>
      </c>
      <c r="G5321" t="str">
        <f>VLOOKUP(мпф1[[#This Row],[артикул]],[1]!Таблица213[[code]:[упаковка]],4,FALSE)</f>
        <v>ОХЛ</v>
      </c>
      <c r="H5321" t="str">
        <f>VLOOKUP(мпф1[[#This Row],[артикул]],[1]!Таблица213[[code]:[упаковка]],5,FALSE)</f>
        <v>сердце</v>
      </c>
      <c r="I5321" s="7">
        <v>899.88524999999993</v>
      </c>
      <c r="J5321" s="15">
        <f>мпф1[[#This Row],[цена]]*мпф1[[#This Row],[объем]]</f>
        <v>189695.8107</v>
      </c>
      <c r="K5321" s="15"/>
      <c r="L5321" t="s">
        <v>187</v>
      </c>
    </row>
    <row r="5322" spans="1:12" x14ac:dyDescent="0.35">
      <c r="A5322" t="s">
        <v>161</v>
      </c>
      <c r="B5322" t="s">
        <v>197</v>
      </c>
      <c r="C5322" t="s">
        <v>69</v>
      </c>
      <c r="D5322">
        <v>744</v>
      </c>
      <c r="E5322" t="s">
        <v>92</v>
      </c>
      <c r="F5322" s="26">
        <v>945</v>
      </c>
      <c r="G5322" t="str">
        <f>VLOOKUP(мпф1[[#This Row],[артикул]],[1]!Таблица213[[code]:[упаковка]],4,FALSE)</f>
        <v>ОХЛ</v>
      </c>
      <c r="H5322" t="str">
        <f>VLOOKUP(мпф1[[#This Row],[артикул]],[1]!Таблица213[[code]:[упаковка]],5,FALSE)</f>
        <v>шея</v>
      </c>
      <c r="I5322" s="7">
        <v>297.71598214285711</v>
      </c>
      <c r="J5322" s="15">
        <f>мпф1[[#This Row],[цена]]*мпф1[[#This Row],[объем]]</f>
        <v>281341.60312499997</v>
      </c>
      <c r="K5322" s="15"/>
      <c r="L5322" t="s">
        <v>187</v>
      </c>
    </row>
    <row r="5323" spans="1:12" x14ac:dyDescent="0.35">
      <c r="A5323" t="s">
        <v>161</v>
      </c>
      <c r="B5323" t="s">
        <v>197</v>
      </c>
      <c r="C5323" t="s">
        <v>69</v>
      </c>
      <c r="D5323">
        <v>781</v>
      </c>
      <c r="E5323" t="s">
        <v>221</v>
      </c>
      <c r="F5323" s="26">
        <v>226.10000000000002</v>
      </c>
      <c r="G5323" t="str">
        <f>VLOOKUP(мпф1[[#This Row],[артикул]],[1]!Таблица213[[code]:[упаковка]],4,FALSE)</f>
        <v>ОХЛ</v>
      </c>
      <c r="H5323" t="str">
        <f>VLOOKUP(мпф1[[#This Row],[артикул]],[1]!Таблица213[[code]:[упаковка]],5,FALSE)</f>
        <v>спинка</v>
      </c>
      <c r="I5323" s="7">
        <v>386.02928571428566</v>
      </c>
      <c r="J5323" s="15">
        <f>мпф1[[#This Row],[цена]]*мпф1[[#This Row],[объем]]</f>
        <v>87281.2215</v>
      </c>
      <c r="K5323" s="15"/>
      <c r="L5323" t="s">
        <v>187</v>
      </c>
    </row>
    <row r="5324" spans="1:12" x14ac:dyDescent="0.35">
      <c r="A5324" t="s">
        <v>161</v>
      </c>
      <c r="B5324" t="s">
        <v>197</v>
      </c>
      <c r="C5324" t="s">
        <v>69</v>
      </c>
      <c r="D5324">
        <v>952</v>
      </c>
      <c r="E5324" t="s">
        <v>86</v>
      </c>
      <c r="F5324" s="26">
        <v>283.39285714285717</v>
      </c>
      <c r="G5324" t="str">
        <f>VLOOKUP(мпф1[[#This Row],[артикул]],[1]!Таблица213[[code]:[упаковка]],4,FALSE)</f>
        <v>ОХЛ</v>
      </c>
      <c r="H5324" t="str">
        <f>VLOOKUP(мпф1[[#This Row],[артикул]],[1]!Таблица213[[code]:[упаковка]],5,FALSE)</f>
        <v>голень</v>
      </c>
      <c r="I5324" s="7">
        <v>930.02102678571418</v>
      </c>
      <c r="J5324" s="15">
        <f>мпф1[[#This Row],[цена]]*мпф1[[#This Row],[объем]]</f>
        <v>263561.31598373724</v>
      </c>
      <c r="K5324" s="15"/>
      <c r="L5324" t="s">
        <v>187</v>
      </c>
    </row>
    <row r="5325" spans="1:12" x14ac:dyDescent="0.35">
      <c r="A5325" t="s">
        <v>161</v>
      </c>
      <c r="B5325" t="s">
        <v>197</v>
      </c>
      <c r="C5325" t="s">
        <v>69</v>
      </c>
      <c r="D5325">
        <v>953</v>
      </c>
      <c r="E5325" t="s">
        <v>87</v>
      </c>
      <c r="F5325" s="26">
        <v>344.39834024896265</v>
      </c>
      <c r="G5325" t="str">
        <f>VLOOKUP(мпф1[[#This Row],[артикул]],[1]!Таблица213[[code]:[упаковка]],4,FALSE)</f>
        <v>ОХЛ</v>
      </c>
      <c r="H5325" t="str">
        <f>VLOOKUP(мпф1[[#This Row],[артикул]],[1]!Таблица213[[code]:[упаковка]],5,FALSE)</f>
        <v>бедро</v>
      </c>
      <c r="I5325" s="7">
        <v>953.23741071428572</v>
      </c>
      <c r="J5325" s="15">
        <f>мпф1[[#This Row],[цена]]*мпф1[[#This Row],[объем]]</f>
        <v>328293.38211321871</v>
      </c>
      <c r="K5325" s="15"/>
      <c r="L5325" t="s">
        <v>187</v>
      </c>
    </row>
    <row r="5326" spans="1:12" x14ac:dyDescent="0.35">
      <c r="A5326" t="s">
        <v>161</v>
      </c>
      <c r="B5326" t="s">
        <v>197</v>
      </c>
      <c r="C5326" t="s">
        <v>69</v>
      </c>
      <c r="D5326">
        <v>954</v>
      </c>
      <c r="E5326" t="s">
        <v>191</v>
      </c>
      <c r="F5326" s="26">
        <v>150</v>
      </c>
      <c r="G5326" t="str">
        <f>VLOOKUP(мпф1[[#This Row],[артикул]],[1]!Таблица213[[code]:[упаковка]],4,FALSE)</f>
        <v>ОХЛ</v>
      </c>
      <c r="H5326" t="str">
        <f>VLOOKUP(мпф1[[#This Row],[артикул]],[1]!Таблица213[[code]:[упаковка]],5,FALSE)</f>
        <v>филе</v>
      </c>
      <c r="I5326" s="7">
        <v>1133.5058035714285</v>
      </c>
      <c r="J5326" s="15">
        <f>мпф1[[#This Row],[цена]]*мпф1[[#This Row],[объем]]</f>
        <v>170025.87053571426</v>
      </c>
      <c r="K5326" s="15"/>
      <c r="L5326" t="s">
        <v>187</v>
      </c>
    </row>
    <row r="5327" spans="1:12" x14ac:dyDescent="0.35">
      <c r="A5327" t="s">
        <v>161</v>
      </c>
      <c r="B5327" t="s">
        <v>197</v>
      </c>
      <c r="C5327" t="s">
        <v>69</v>
      </c>
      <c r="D5327">
        <v>958</v>
      </c>
      <c r="E5327" t="s">
        <v>58</v>
      </c>
      <c r="F5327" s="26">
        <v>101.82648401826484</v>
      </c>
      <c r="G5327" t="str">
        <f>VLOOKUP(мпф1[[#This Row],[артикул]],[1]!Таблица213[[code]:[упаковка]],4,FALSE)</f>
        <v>ОХЛ</v>
      </c>
      <c r="H5327" t="str">
        <f>VLOOKUP(мпф1[[#This Row],[артикул]],[1]!Таблица213[[code]:[упаковка]],5,FALSE)</f>
        <v>табак</v>
      </c>
      <c r="I5327" s="7">
        <v>799.37196428571428</v>
      </c>
      <c r="J5327" s="15">
        <f>мпф1[[#This Row],[цена]]*мпф1[[#This Row],[объем]]</f>
        <v>81397.236545988257</v>
      </c>
      <c r="K5327" s="15"/>
      <c r="L5327" t="s">
        <v>187</v>
      </c>
    </row>
    <row r="5328" spans="1:12" x14ac:dyDescent="0.35">
      <c r="A5328" t="s">
        <v>161</v>
      </c>
      <c r="B5328" t="s">
        <v>197</v>
      </c>
      <c r="C5328" t="s">
        <v>69</v>
      </c>
      <c r="D5328">
        <v>959</v>
      </c>
      <c r="E5328" t="s">
        <v>85</v>
      </c>
      <c r="F5328" s="26">
        <v>183.07692307692307</v>
      </c>
      <c r="G5328" t="str">
        <f>VLOOKUP(мпф1[[#This Row],[артикул]],[1]!Таблица213[[code]:[упаковка]],4,FALSE)</f>
        <v>ОХЛ</v>
      </c>
      <c r="H5328" t="str">
        <f>VLOOKUP(мпф1[[#This Row],[артикул]],[1]!Таблица213[[code]:[упаковка]],5,FALSE)</f>
        <v>табак</v>
      </c>
      <c r="I5328" s="7">
        <v>722.43924107142857</v>
      </c>
      <c r="J5328" s="15">
        <f>мпф1[[#This Row],[цена]]*мпф1[[#This Row],[объем]]</f>
        <v>132261.9533653846</v>
      </c>
      <c r="K5328" s="15"/>
      <c r="L5328" t="s">
        <v>187</v>
      </c>
    </row>
    <row r="5329" spans="1:12" x14ac:dyDescent="0.35">
      <c r="A5329" t="s">
        <v>161</v>
      </c>
      <c r="B5329" t="s">
        <v>197</v>
      </c>
      <c r="C5329" t="s">
        <v>69</v>
      </c>
      <c r="D5329">
        <v>960</v>
      </c>
      <c r="E5329" t="s">
        <v>189</v>
      </c>
      <c r="F5329" s="26">
        <v>49.333333333333336</v>
      </c>
      <c r="G5329" t="str">
        <f>VLOOKUP(мпф1[[#This Row],[артикул]],[1]!Таблица213[[code]:[упаковка]],4,FALSE)</f>
        <v>ОХЛ</v>
      </c>
      <c r="H5329" t="str">
        <f>VLOOKUP(мпф1[[#This Row],[артикул]],[1]!Таблица213[[code]:[упаковка]],5,FALSE)</f>
        <v>крыло</v>
      </c>
      <c r="I5329" s="7">
        <v>884.0434821428571</v>
      </c>
      <c r="J5329" s="15">
        <f>мпф1[[#This Row],[цена]]*мпф1[[#This Row],[объем]]</f>
        <v>43612.811785714286</v>
      </c>
      <c r="K5329" s="15"/>
      <c r="L5329" t="s">
        <v>187</v>
      </c>
    </row>
    <row r="5330" spans="1:12" x14ac:dyDescent="0.35">
      <c r="A5330" t="s">
        <v>161</v>
      </c>
      <c r="B5330" t="s">
        <v>197</v>
      </c>
      <c r="C5330" t="s">
        <v>69</v>
      </c>
      <c r="D5330">
        <v>961</v>
      </c>
      <c r="E5330" t="s">
        <v>89</v>
      </c>
      <c r="F5330" s="26">
        <v>24.358974358974358</v>
      </c>
      <c r="G5330" t="str">
        <f>VLOOKUP(мпф1[[#This Row],[артикул]],[1]!Таблица213[[code]:[упаковка]],4,FALSE)</f>
        <v>ОХЛ</v>
      </c>
      <c r="H5330" t="str">
        <f>VLOOKUP(мпф1[[#This Row],[артикул]],[1]!Таблица213[[code]:[упаковка]],5,FALSE)</f>
        <v>табак</v>
      </c>
      <c r="I5330" s="7">
        <v>777.06602678571426</v>
      </c>
      <c r="J5330" s="15">
        <f>мпф1[[#This Row],[цена]]*мпф1[[#This Row],[объем]]</f>
        <v>18928.531421703294</v>
      </c>
      <c r="K5330" s="15"/>
      <c r="L5330" t="s">
        <v>187</v>
      </c>
    </row>
    <row r="5331" spans="1:12" x14ac:dyDescent="0.35">
      <c r="A5331" t="s">
        <v>161</v>
      </c>
      <c r="B5331" t="s">
        <v>197</v>
      </c>
      <c r="C5331" t="s">
        <v>69</v>
      </c>
      <c r="D5331">
        <v>1064</v>
      </c>
      <c r="E5331" t="s">
        <v>62</v>
      </c>
      <c r="F5331" s="26">
        <v>101.25</v>
      </c>
      <c r="G5331" t="str">
        <f>VLOOKUP(мпф1[[#This Row],[артикул]],[1]!Таблица213[[code]:[упаковка]],4,FALSE)</f>
        <v>ОХЛ</v>
      </c>
      <c r="H5331" t="str">
        <f>VLOOKUP(мпф1[[#This Row],[артикул]],[1]!Таблица213[[code]:[упаковка]],5,FALSE)</f>
        <v>бедро</v>
      </c>
      <c r="I5331" s="7">
        <v>884.0434821428571</v>
      </c>
      <c r="J5331" s="15">
        <f>мпф1[[#This Row],[цена]]*мпф1[[#This Row],[объем]]</f>
        <v>89509.402566964287</v>
      </c>
      <c r="K5331" s="15"/>
      <c r="L5331" t="s">
        <v>187</v>
      </c>
    </row>
    <row r="5332" spans="1:12" x14ac:dyDescent="0.35">
      <c r="A5332" t="s">
        <v>161</v>
      </c>
      <c r="B5332" t="s">
        <v>197</v>
      </c>
      <c r="C5332" t="s">
        <v>69</v>
      </c>
      <c r="D5332">
        <v>1066</v>
      </c>
      <c r="E5332" t="s">
        <v>63</v>
      </c>
      <c r="F5332" s="26">
        <v>105.96774193548386</v>
      </c>
      <c r="G5332" t="str">
        <f>VLOOKUP(мпф1[[#This Row],[артикул]],[1]!Таблица213[[code]:[упаковка]],4,FALSE)</f>
        <v>ОХЛ</v>
      </c>
      <c r="H5332" t="str">
        <f>VLOOKUP(мпф1[[#This Row],[артикул]],[1]!Таблица213[[code]:[упаковка]],5,FALSE)</f>
        <v>бедро</v>
      </c>
      <c r="I5332" s="7">
        <v>884.0434821428571</v>
      </c>
      <c r="J5332" s="15">
        <f>мпф1[[#This Row],[цена]]*мпф1[[#This Row],[объем]]</f>
        <v>93680.091575460814</v>
      </c>
      <c r="K5332" s="15"/>
      <c r="L5332" t="s">
        <v>187</v>
      </c>
    </row>
    <row r="5333" spans="1:12" x14ac:dyDescent="0.35">
      <c r="A5333" t="s">
        <v>161</v>
      </c>
      <c r="B5333" t="s">
        <v>193</v>
      </c>
      <c r="C5333" t="s">
        <v>69</v>
      </c>
      <c r="D5333">
        <v>29</v>
      </c>
      <c r="E5333" t="s">
        <v>79</v>
      </c>
      <c r="F5333" s="26">
        <v>35.400000000000006</v>
      </c>
      <c r="G5333" t="str">
        <f>VLOOKUP(мпф1[[#This Row],[артикул]],[1]!Таблица213[[code]:[упаковка]],4,FALSE)</f>
        <v>ОХЛ</v>
      </c>
      <c r="H5333" t="str">
        <f>VLOOKUP(мпф1[[#This Row],[артикул]],[1]!Таблица213[[code]:[упаковка]],5,FALSE)</f>
        <v>табак</v>
      </c>
      <c r="I5333" s="7">
        <v>747.80357142857133</v>
      </c>
      <c r="J5333" s="15">
        <f>мпф1[[#This Row],[цена]]*мпф1[[#This Row],[объем]]</f>
        <v>26472.24642857143</v>
      </c>
      <c r="K5333" s="15"/>
      <c r="L5333" t="s">
        <v>187</v>
      </c>
    </row>
    <row r="5334" spans="1:12" x14ac:dyDescent="0.35">
      <c r="A5334" t="s">
        <v>161</v>
      </c>
      <c r="B5334" t="s">
        <v>193</v>
      </c>
      <c r="C5334" t="s">
        <v>69</v>
      </c>
      <c r="D5334">
        <v>30</v>
      </c>
      <c r="E5334" t="s">
        <v>80</v>
      </c>
      <c r="F5334" s="26">
        <v>2395.4</v>
      </c>
      <c r="G5334" t="str">
        <f>VLOOKUP(мпф1[[#This Row],[артикул]],[1]!Таблица213[[code]:[упаковка]],4,FALSE)</f>
        <v>ОХЛ</v>
      </c>
      <c r="H5334" t="str">
        <f>VLOOKUP(мпф1[[#This Row],[артикул]],[1]!Таблица213[[code]:[упаковка]],5,FALSE)</f>
        <v>рагу</v>
      </c>
      <c r="I5334" s="7">
        <v>739.28249999999991</v>
      </c>
      <c r="J5334" s="15">
        <f>мпф1[[#This Row],[цена]]*мпф1[[#This Row],[объем]]</f>
        <v>1770877.3004999999</v>
      </c>
      <c r="K5334" s="15"/>
      <c r="L5334" t="s">
        <v>187</v>
      </c>
    </row>
    <row r="5335" spans="1:12" x14ac:dyDescent="0.35">
      <c r="A5335" t="s">
        <v>161</v>
      </c>
      <c r="B5335" t="s">
        <v>193</v>
      </c>
      <c r="C5335" t="s">
        <v>69</v>
      </c>
      <c r="D5335">
        <v>204</v>
      </c>
      <c r="E5335" t="s">
        <v>84</v>
      </c>
      <c r="F5335" s="26">
        <v>1249.9310344827588</v>
      </c>
      <c r="G5335" t="str">
        <f>VLOOKUP(мпф1[[#This Row],[артикул]],[1]!Таблица213[[code]:[упаковка]],4,FALSE)</f>
        <v>ОХЛ</v>
      </c>
      <c r="H5335" t="str">
        <f>VLOOKUP(мпф1[[#This Row],[артикул]],[1]!Таблица213[[code]:[упаковка]],5,FALSE)</f>
        <v>крыло</v>
      </c>
      <c r="I5335" s="7">
        <v>884.0434821428571</v>
      </c>
      <c r="J5335" s="15">
        <f>мпф1[[#This Row],[цена]]*мпф1[[#This Row],[объем]]</f>
        <v>1104993.3841625617</v>
      </c>
      <c r="K5335" s="15"/>
      <c r="L5335" t="s">
        <v>187</v>
      </c>
    </row>
    <row r="5336" spans="1:12" x14ac:dyDescent="0.35">
      <c r="A5336" t="s">
        <v>161</v>
      </c>
      <c r="B5336" t="s">
        <v>193</v>
      </c>
      <c r="C5336" t="s">
        <v>69</v>
      </c>
      <c r="D5336">
        <v>205</v>
      </c>
      <c r="E5336" t="s">
        <v>88</v>
      </c>
      <c r="F5336" s="26">
        <v>540.25974025974017</v>
      </c>
      <c r="G5336" t="str">
        <f>VLOOKUP(мпф1[[#This Row],[артикул]],[1]!Таблица213[[code]:[упаковка]],4,FALSE)</f>
        <v>ОХЛ</v>
      </c>
      <c r="H5336" t="str">
        <f>VLOOKUP(мпф1[[#This Row],[артикул]],[1]!Таблица213[[code]:[упаковка]],5,FALSE)</f>
        <v>рагу</v>
      </c>
      <c r="I5336" s="7">
        <v>635.49160714285711</v>
      </c>
      <c r="J5336" s="15">
        <f>мпф1[[#This Row],[цена]]*мпф1[[#This Row],[объем]]</f>
        <v>343330.53061224479</v>
      </c>
      <c r="K5336" s="15"/>
      <c r="L5336" t="s">
        <v>187</v>
      </c>
    </row>
    <row r="5337" spans="1:12" x14ac:dyDescent="0.35">
      <c r="A5337" t="s">
        <v>161</v>
      </c>
      <c r="B5337" t="s">
        <v>193</v>
      </c>
      <c r="C5337" t="s">
        <v>69</v>
      </c>
      <c r="D5337">
        <v>701</v>
      </c>
      <c r="E5337" t="s">
        <v>26</v>
      </c>
      <c r="F5337" s="26">
        <v>207</v>
      </c>
      <c r="G5337" t="str">
        <f>VLOOKUP(мпф1[[#This Row],[артикул]],[1]!Таблица213[[code]:[упаковка]],4,FALSE)</f>
        <v>ОХЛ</v>
      </c>
      <c r="H5337" t="str">
        <f>VLOOKUP(мпф1[[#This Row],[артикул]],[1]!Таблица213[[code]:[упаковка]],5,FALSE)</f>
        <v>тушка</v>
      </c>
      <c r="I5337" s="7">
        <v>827.59580357142841</v>
      </c>
      <c r="J5337" s="15">
        <f>мпф1[[#This Row],[цена]]*мпф1[[#This Row],[объем]]</f>
        <v>171312.33133928568</v>
      </c>
      <c r="K5337" s="15"/>
      <c r="L5337" t="s">
        <v>187</v>
      </c>
    </row>
    <row r="5338" spans="1:12" x14ac:dyDescent="0.35">
      <c r="A5338" t="s">
        <v>161</v>
      </c>
      <c r="B5338" t="s">
        <v>193</v>
      </c>
      <c r="C5338" t="s">
        <v>69</v>
      </c>
      <c r="D5338">
        <v>702</v>
      </c>
      <c r="E5338" t="s">
        <v>72</v>
      </c>
      <c r="F5338" s="26">
        <v>327.70000000000005</v>
      </c>
      <c r="G5338" t="str">
        <f>VLOOKUP(мпф1[[#This Row],[артикул]],[1]!Таблица213[[code]:[упаковка]],4,FALSE)</f>
        <v>ОХЛ</v>
      </c>
      <c r="H5338" t="str">
        <f>VLOOKUP(мпф1[[#This Row],[артикул]],[1]!Таблица213[[code]:[упаковка]],5,FALSE)</f>
        <v>тушка</v>
      </c>
      <c r="I5338" s="7">
        <v>811.20776785714281</v>
      </c>
      <c r="J5338" s="15">
        <f>мпф1[[#This Row],[цена]]*мпф1[[#This Row],[объем]]</f>
        <v>265832.78552678571</v>
      </c>
      <c r="K5338" s="15"/>
      <c r="L5338" t="s">
        <v>187</v>
      </c>
    </row>
    <row r="5339" spans="1:12" x14ac:dyDescent="0.35">
      <c r="A5339" t="s">
        <v>161</v>
      </c>
      <c r="B5339" t="s">
        <v>193</v>
      </c>
      <c r="C5339" t="s">
        <v>69</v>
      </c>
      <c r="D5339">
        <v>710</v>
      </c>
      <c r="E5339" t="s">
        <v>28</v>
      </c>
      <c r="F5339" s="26">
        <v>295.245</v>
      </c>
      <c r="G5339" t="str">
        <f>VLOOKUP(мпф1[[#This Row],[артикул]],[1]!Таблица213[[code]:[упаковка]],4,FALSE)</f>
        <v>ОХЛ</v>
      </c>
      <c r="H5339" t="str">
        <f>VLOOKUP(мпф1[[#This Row],[артикул]],[1]!Таблица213[[code]:[упаковка]],5,FALSE)</f>
        <v>бедро</v>
      </c>
      <c r="I5339" s="7">
        <v>884.0434821428571</v>
      </c>
      <c r="J5339" s="15">
        <f>мпф1[[#This Row],[цена]]*мпф1[[#This Row],[объем]]</f>
        <v>261009.41788526785</v>
      </c>
      <c r="K5339" s="15"/>
      <c r="L5339" t="s">
        <v>187</v>
      </c>
    </row>
    <row r="5340" spans="1:12" x14ac:dyDescent="0.35">
      <c r="A5340" t="s">
        <v>161</v>
      </c>
      <c r="B5340" t="s">
        <v>193</v>
      </c>
      <c r="C5340" t="s">
        <v>69</v>
      </c>
      <c r="D5340">
        <v>711</v>
      </c>
      <c r="E5340" t="s">
        <v>73</v>
      </c>
      <c r="F5340" s="26">
        <v>4355.6400000000003</v>
      </c>
      <c r="G5340" t="str">
        <f>VLOOKUP(мпф1[[#This Row],[артикул]],[1]!Таблица213[[code]:[упаковка]],4,FALSE)</f>
        <v>ОХЛ</v>
      </c>
      <c r="H5340" t="str">
        <f>VLOOKUP(мпф1[[#This Row],[артикул]],[1]!Таблица213[[code]:[упаковка]],5,FALSE)</f>
        <v>бедро</v>
      </c>
      <c r="I5340" s="7">
        <v>867.65544642857139</v>
      </c>
      <c r="J5340" s="15">
        <f>мпф1[[#This Row],[цена]]*мпф1[[#This Row],[объем]]</f>
        <v>3779194.7686821432</v>
      </c>
      <c r="K5340" s="15"/>
      <c r="L5340" t="s">
        <v>187</v>
      </c>
    </row>
    <row r="5341" spans="1:12" x14ac:dyDescent="0.35">
      <c r="A5341" t="s">
        <v>161</v>
      </c>
      <c r="B5341" t="s">
        <v>193</v>
      </c>
      <c r="C5341" t="s">
        <v>69</v>
      </c>
      <c r="D5341">
        <v>712</v>
      </c>
      <c r="E5341" t="s">
        <v>30</v>
      </c>
      <c r="F5341" s="26">
        <v>60.078000000000003</v>
      </c>
      <c r="G5341" t="str">
        <f>VLOOKUP(мпф1[[#This Row],[артикул]],[1]!Таблица213[[code]:[упаковка]],4,FALSE)</f>
        <v>ОХЛ</v>
      </c>
      <c r="H5341" t="str">
        <f>VLOOKUP(мпф1[[#This Row],[артикул]],[1]!Таблица213[[code]:[упаковка]],5,FALSE)</f>
        <v>голень</v>
      </c>
      <c r="I5341" s="7">
        <v>915.90910714285712</v>
      </c>
      <c r="J5341" s="15">
        <f>мпф1[[#This Row],[цена]]*мпф1[[#This Row],[объем]]</f>
        <v>55025.987338928571</v>
      </c>
      <c r="K5341" s="15"/>
      <c r="L5341" t="s">
        <v>187</v>
      </c>
    </row>
    <row r="5342" spans="1:12" x14ac:dyDescent="0.35">
      <c r="A5342" t="s">
        <v>161</v>
      </c>
      <c r="B5342" t="s">
        <v>193</v>
      </c>
      <c r="C5342" t="s">
        <v>69</v>
      </c>
      <c r="D5342">
        <v>713</v>
      </c>
      <c r="E5342" t="s">
        <v>74</v>
      </c>
      <c r="F5342" s="26">
        <v>1453.76</v>
      </c>
      <c r="G5342" t="str">
        <f>VLOOKUP(мпф1[[#This Row],[артикул]],[1]!Таблица213[[code]:[упаковка]],4,FALSE)</f>
        <v>ОХЛ</v>
      </c>
      <c r="H5342" t="str">
        <f>VLOOKUP(мпф1[[#This Row],[артикул]],[1]!Таблица213[[code]:[упаковка]],5,FALSE)</f>
        <v>голень</v>
      </c>
      <c r="I5342" s="7">
        <v>899.88524999999993</v>
      </c>
      <c r="J5342" s="15">
        <f>мпф1[[#This Row],[цена]]*мпф1[[#This Row],[объем]]</f>
        <v>1308217.1810399999</v>
      </c>
      <c r="K5342" s="15"/>
      <c r="L5342" t="s">
        <v>187</v>
      </c>
    </row>
    <row r="5343" spans="1:12" x14ac:dyDescent="0.35">
      <c r="A5343" t="s">
        <v>161</v>
      </c>
      <c r="B5343" t="s">
        <v>193</v>
      </c>
      <c r="C5343" t="s">
        <v>69</v>
      </c>
      <c r="D5343">
        <v>714</v>
      </c>
      <c r="E5343" t="s">
        <v>32</v>
      </c>
      <c r="F5343" s="26">
        <v>61.554000000000002</v>
      </c>
      <c r="G5343" t="str">
        <f>VLOOKUP(мпф1[[#This Row],[артикул]],[1]!Таблица213[[code]:[упаковка]],4,FALSE)</f>
        <v>ОХЛ</v>
      </c>
      <c r="H5343" t="str">
        <f>VLOOKUP(мпф1[[#This Row],[артикул]],[1]!Таблица213[[code]:[упаковка]],5,FALSE)</f>
        <v>крыло</v>
      </c>
      <c r="I5343" s="7">
        <v>915.90910714285712</v>
      </c>
      <c r="J5343" s="15">
        <f>мпф1[[#This Row],[цена]]*мпф1[[#This Row],[объем]]</f>
        <v>56377.86918107143</v>
      </c>
      <c r="K5343" s="15"/>
      <c r="L5343" t="s">
        <v>187</v>
      </c>
    </row>
    <row r="5344" spans="1:12" x14ac:dyDescent="0.35">
      <c r="A5344" t="s">
        <v>161</v>
      </c>
      <c r="B5344" t="s">
        <v>193</v>
      </c>
      <c r="C5344" t="s">
        <v>69</v>
      </c>
      <c r="D5344">
        <v>715</v>
      </c>
      <c r="E5344" t="s">
        <v>75</v>
      </c>
      <c r="F5344" s="26">
        <v>1652.5</v>
      </c>
      <c r="G5344" t="str">
        <f>VLOOKUP(мпф1[[#This Row],[артикул]],[1]!Таблица213[[code]:[упаковка]],4,FALSE)</f>
        <v>ОХЛ</v>
      </c>
      <c r="H5344" t="str">
        <f>VLOOKUP(мпф1[[#This Row],[артикул]],[1]!Таблица213[[code]:[упаковка]],5,FALSE)</f>
        <v>крыло</v>
      </c>
      <c r="I5344" s="7">
        <v>899.88524999999993</v>
      </c>
      <c r="J5344" s="15">
        <f>мпф1[[#This Row],[цена]]*мпф1[[#This Row],[объем]]</f>
        <v>1487060.3756249999</v>
      </c>
      <c r="K5344" s="15"/>
      <c r="L5344" t="s">
        <v>187</v>
      </c>
    </row>
    <row r="5345" spans="1:12" x14ac:dyDescent="0.35">
      <c r="A5345" t="s">
        <v>161</v>
      </c>
      <c r="B5345" t="s">
        <v>193</v>
      </c>
      <c r="C5345" t="s">
        <v>69</v>
      </c>
      <c r="D5345">
        <v>717</v>
      </c>
      <c r="E5345" t="s">
        <v>76</v>
      </c>
      <c r="F5345" s="26">
        <v>1499.3999999999999</v>
      </c>
      <c r="G5345" t="str">
        <f>VLOOKUP(мпф1[[#This Row],[артикул]],[1]!Таблица213[[code]:[упаковка]],4,FALSE)</f>
        <v>ОХЛ</v>
      </c>
      <c r="H5345" t="str">
        <f>VLOOKUP(мпф1[[#This Row],[артикул]],[1]!Таблица213[[code]:[упаковка]],5,FALSE)</f>
        <v>четвертина</v>
      </c>
      <c r="I5345" s="7">
        <v>819.40178571428567</v>
      </c>
      <c r="J5345" s="15">
        <f>мпф1[[#This Row],[цена]]*мпф1[[#This Row],[объем]]</f>
        <v>1228611.0374999999</v>
      </c>
      <c r="K5345" s="15"/>
      <c r="L5345" t="s">
        <v>187</v>
      </c>
    </row>
    <row r="5346" spans="1:12" x14ac:dyDescent="0.35">
      <c r="A5346" t="s">
        <v>161</v>
      </c>
      <c r="B5346" t="s">
        <v>193</v>
      </c>
      <c r="C5346" t="s">
        <v>69</v>
      </c>
      <c r="D5346">
        <v>718</v>
      </c>
      <c r="E5346" t="s">
        <v>36</v>
      </c>
      <c r="F5346" s="26">
        <v>86.56</v>
      </c>
      <c r="G5346" t="str">
        <f>VLOOKUP(мпф1[[#This Row],[артикул]],[1]!Таблица213[[code]:[упаковка]],4,FALSE)</f>
        <v>ОХЛ</v>
      </c>
      <c r="H5346" t="str">
        <f>VLOOKUP(мпф1[[#This Row],[артикул]],[1]!Таблица213[[code]:[упаковка]],5,FALSE)</f>
        <v>филе</v>
      </c>
      <c r="I5346" s="7">
        <v>1157.1774107142855</v>
      </c>
      <c r="J5346" s="15">
        <f>мпф1[[#This Row],[цена]]*мпф1[[#This Row],[объем]]</f>
        <v>100165.27667142855</v>
      </c>
      <c r="K5346" s="15"/>
      <c r="L5346" t="s">
        <v>187</v>
      </c>
    </row>
    <row r="5347" spans="1:12" x14ac:dyDescent="0.35">
      <c r="A5347" t="s">
        <v>161</v>
      </c>
      <c r="B5347" t="s">
        <v>193</v>
      </c>
      <c r="C5347" t="s">
        <v>69</v>
      </c>
      <c r="D5347">
        <v>719</v>
      </c>
      <c r="E5347" t="s">
        <v>77</v>
      </c>
      <c r="F5347" s="26">
        <v>2902.5</v>
      </c>
      <c r="G5347" t="str">
        <f>VLOOKUP(мпф1[[#This Row],[артикул]],[1]!Таблица213[[code]:[упаковка]],4,FALSE)</f>
        <v>ОХЛ</v>
      </c>
      <c r="H5347" t="str">
        <f>VLOOKUP(мпф1[[#This Row],[артикул]],[1]!Таблица213[[code]:[упаковка]],5,FALSE)</f>
        <v>филе</v>
      </c>
      <c r="I5347" s="7">
        <v>1140.7893750000001</v>
      </c>
      <c r="J5347" s="15">
        <f>мпф1[[#This Row],[цена]]*мпф1[[#This Row],[объем]]</f>
        <v>3311141.1609375002</v>
      </c>
      <c r="K5347" s="15"/>
      <c r="L5347" t="s">
        <v>187</v>
      </c>
    </row>
    <row r="5348" spans="1:12" x14ac:dyDescent="0.35">
      <c r="A5348" t="s">
        <v>161</v>
      </c>
      <c r="B5348" t="s">
        <v>193</v>
      </c>
      <c r="C5348" t="s">
        <v>69</v>
      </c>
      <c r="D5348">
        <v>721</v>
      </c>
      <c r="E5348" t="s">
        <v>183</v>
      </c>
      <c r="F5348" s="26">
        <v>84.7</v>
      </c>
      <c r="G5348" t="str">
        <f>VLOOKUP(мпф1[[#This Row],[артикул]],[1]!Таблица213[[code]:[упаковка]],4,FALSE)</f>
        <v>ОХЛ</v>
      </c>
      <c r="H5348" t="str">
        <f>VLOOKUP(мпф1[[#This Row],[артикул]],[1]!Таблица213[[code]:[упаковка]],5,FALSE)</f>
        <v>половинка</v>
      </c>
      <c r="I5348" s="7">
        <v>819.40178571428567</v>
      </c>
      <c r="J5348" s="15">
        <f>мпф1[[#This Row],[цена]]*мпф1[[#This Row],[объем]]</f>
        <v>69403.331250000003</v>
      </c>
      <c r="K5348" s="15"/>
      <c r="L5348" t="s">
        <v>187</v>
      </c>
    </row>
    <row r="5349" spans="1:12" x14ac:dyDescent="0.35">
      <c r="A5349" t="s">
        <v>161</v>
      </c>
      <c r="B5349" t="s">
        <v>193</v>
      </c>
      <c r="C5349" t="s">
        <v>69</v>
      </c>
      <c r="D5349">
        <v>725</v>
      </c>
      <c r="E5349" t="s">
        <v>78</v>
      </c>
      <c r="F5349" s="26">
        <v>1354.8999999999999</v>
      </c>
      <c r="G5349" t="str">
        <f>VLOOKUP(мпф1[[#This Row],[артикул]],[1]!Таблица213[[code]:[упаковка]],4,FALSE)</f>
        <v>ОХЛ</v>
      </c>
      <c r="H5349" t="str">
        <f>VLOOKUP(мпф1[[#This Row],[артикул]],[1]!Таблица213[[code]:[упаковка]],5,FALSE)</f>
        <v>грудка</v>
      </c>
      <c r="I5349" s="7">
        <v>884.0434821428571</v>
      </c>
      <c r="J5349" s="15">
        <f>мпф1[[#This Row],[цена]]*мпф1[[#This Row],[объем]]</f>
        <v>1197790.513955357</v>
      </c>
      <c r="K5349" s="15"/>
      <c r="L5349" t="s">
        <v>187</v>
      </c>
    </row>
    <row r="5350" spans="1:12" x14ac:dyDescent="0.35">
      <c r="A5350" t="s">
        <v>161</v>
      </c>
      <c r="B5350" t="s">
        <v>193</v>
      </c>
      <c r="C5350" t="s">
        <v>69</v>
      </c>
      <c r="D5350">
        <v>727</v>
      </c>
      <c r="E5350" t="s">
        <v>38</v>
      </c>
      <c r="F5350" s="26">
        <v>27.917999999999999</v>
      </c>
      <c r="G5350" t="str">
        <f>VLOOKUP(мпф1[[#This Row],[артикул]],[1]!Таблица213[[code]:[упаковка]],4,FALSE)</f>
        <v>ОХЛ</v>
      </c>
      <c r="H5350" t="str">
        <f>VLOOKUP(мпф1[[#This Row],[артикул]],[1]!Таблица213[[code]:[упаковка]],5,FALSE)</f>
        <v>грудка</v>
      </c>
      <c r="I5350" s="7">
        <v>899.79420535714269</v>
      </c>
      <c r="J5350" s="15">
        <f>мпф1[[#This Row],[цена]]*мпф1[[#This Row],[объем]]</f>
        <v>25120.45462516071</v>
      </c>
      <c r="K5350" s="15"/>
      <c r="L5350" t="s">
        <v>187</v>
      </c>
    </row>
    <row r="5351" spans="1:12" x14ac:dyDescent="0.35">
      <c r="A5351" t="s">
        <v>161</v>
      </c>
      <c r="B5351" t="s">
        <v>193</v>
      </c>
      <c r="C5351" t="s">
        <v>69</v>
      </c>
      <c r="D5351">
        <v>730</v>
      </c>
      <c r="E5351" t="s">
        <v>45</v>
      </c>
      <c r="F5351" s="26">
        <v>33.200000000000003</v>
      </c>
      <c r="G5351" t="str">
        <f>VLOOKUP(мпф1[[#This Row],[артикул]],[1]!Таблица213[[code]:[упаковка]],4,FALSE)</f>
        <v>ОХЛ</v>
      </c>
      <c r="H5351" t="str">
        <f>VLOOKUP(мпф1[[#This Row],[артикул]],[1]!Таблица213[[code]:[упаковка]],5,FALSE)</f>
        <v>желудки</v>
      </c>
      <c r="I5351" s="7">
        <v>570.84991071428567</v>
      </c>
      <c r="J5351" s="15">
        <f>мпф1[[#This Row],[цена]]*мпф1[[#This Row],[объем]]</f>
        <v>18952.217035714286</v>
      </c>
      <c r="K5351" s="15"/>
      <c r="L5351" t="s">
        <v>187</v>
      </c>
    </row>
    <row r="5352" spans="1:12" x14ac:dyDescent="0.35">
      <c r="A5352" t="s">
        <v>161</v>
      </c>
      <c r="B5352" t="s">
        <v>193</v>
      </c>
      <c r="C5352" t="s">
        <v>69</v>
      </c>
      <c r="D5352">
        <v>731</v>
      </c>
      <c r="E5352" t="s">
        <v>81</v>
      </c>
      <c r="F5352" s="26">
        <v>944.46174094707521</v>
      </c>
      <c r="G5352" t="str">
        <f>VLOOKUP(мпф1[[#This Row],[артикул]],[1]!Таблица213[[code]:[упаковка]],4,FALSE)</f>
        <v>ОХЛ</v>
      </c>
      <c r="H5352" t="str">
        <f>VLOOKUP(мпф1[[#This Row],[артикул]],[1]!Таблица213[[code]:[упаковка]],5,FALSE)</f>
        <v>желудки</v>
      </c>
      <c r="I5352" s="7">
        <v>554.21605446428566</v>
      </c>
      <c r="J5352" s="15">
        <f>мпф1[[#This Row],[цена]]*мпф1[[#This Row],[объем]]</f>
        <v>523435.85966015828</v>
      </c>
      <c r="K5352" s="15"/>
      <c r="L5352" t="s">
        <v>187</v>
      </c>
    </row>
    <row r="5353" spans="1:12" x14ac:dyDescent="0.35">
      <c r="A5353" t="s">
        <v>161</v>
      </c>
      <c r="B5353" t="s">
        <v>193</v>
      </c>
      <c r="C5353" t="s">
        <v>69</v>
      </c>
      <c r="D5353">
        <v>732</v>
      </c>
      <c r="E5353" t="s">
        <v>47</v>
      </c>
      <c r="F5353" s="26">
        <v>31.2</v>
      </c>
      <c r="G5353" t="str">
        <f>VLOOKUP(мпф1[[#This Row],[артикул]],[1]!Таблица213[[code]:[упаковка]],4,FALSE)</f>
        <v>ОХЛ</v>
      </c>
      <c r="H5353" t="str">
        <f>VLOOKUP(мпф1[[#This Row],[артикул]],[1]!Таблица213[[code]:[упаковка]],5,FALSE)</f>
        <v>печень</v>
      </c>
      <c r="I5353" s="7">
        <v>538.07383928571426</v>
      </c>
      <c r="J5353" s="15">
        <f>мпф1[[#This Row],[цена]]*мпф1[[#This Row],[объем]]</f>
        <v>16787.903785714283</v>
      </c>
      <c r="K5353" s="15"/>
      <c r="L5353" t="s">
        <v>187</v>
      </c>
    </row>
    <row r="5354" spans="1:12" x14ac:dyDescent="0.35">
      <c r="A5354" t="s">
        <v>161</v>
      </c>
      <c r="B5354" t="s">
        <v>193</v>
      </c>
      <c r="C5354" t="s">
        <v>69</v>
      </c>
      <c r="D5354">
        <v>733</v>
      </c>
      <c r="E5354" t="s">
        <v>82</v>
      </c>
      <c r="F5354" s="26">
        <v>1297.8</v>
      </c>
      <c r="G5354" t="str">
        <f>VLOOKUP(мпф1[[#This Row],[артикул]],[1]!Таблица213[[code]:[упаковка]],4,FALSE)</f>
        <v>ОХЛ</v>
      </c>
      <c r="H5354" t="str">
        <f>VLOOKUP(мпф1[[#This Row],[артикул]],[1]!Таблица213[[code]:[упаковка]],5,FALSE)</f>
        <v>печень</v>
      </c>
      <c r="I5354" s="7">
        <v>522.04998214285706</v>
      </c>
      <c r="J5354" s="15">
        <f>мпф1[[#This Row],[цена]]*мпф1[[#This Row],[объем]]</f>
        <v>677516.46682499989</v>
      </c>
      <c r="K5354" s="15"/>
      <c r="L5354" t="s">
        <v>187</v>
      </c>
    </row>
    <row r="5355" spans="1:12" x14ac:dyDescent="0.35">
      <c r="A5355" t="s">
        <v>161</v>
      </c>
      <c r="B5355" t="s">
        <v>193</v>
      </c>
      <c r="C5355" t="s">
        <v>69</v>
      </c>
      <c r="D5355">
        <v>734</v>
      </c>
      <c r="E5355" t="s">
        <v>49</v>
      </c>
      <c r="F5355" s="26">
        <v>32.491999999999997</v>
      </c>
      <c r="G5355" t="str">
        <f>VLOOKUP(мпф1[[#This Row],[артикул]],[1]!Таблица213[[code]:[упаковка]],4,FALSE)</f>
        <v>ОХЛ</v>
      </c>
      <c r="H5355" t="str">
        <f>VLOOKUP(мпф1[[#This Row],[артикул]],[1]!Таблица213[[code]:[упаковка]],5,FALSE)</f>
        <v>сердце</v>
      </c>
      <c r="I5355" s="7">
        <v>915.90910714285712</v>
      </c>
      <c r="J5355" s="15">
        <f>мпф1[[#This Row],[цена]]*мпф1[[#This Row],[объем]]</f>
        <v>29759.718709285713</v>
      </c>
      <c r="K5355" s="15"/>
      <c r="L5355" t="s">
        <v>187</v>
      </c>
    </row>
    <row r="5356" spans="1:12" x14ac:dyDescent="0.35">
      <c r="A5356" t="s">
        <v>161</v>
      </c>
      <c r="B5356" t="s">
        <v>193</v>
      </c>
      <c r="C5356" t="s">
        <v>69</v>
      </c>
      <c r="D5356">
        <v>735</v>
      </c>
      <c r="E5356" t="s">
        <v>83</v>
      </c>
      <c r="F5356" s="26">
        <v>446.40000000000003</v>
      </c>
      <c r="G5356" t="str">
        <f>VLOOKUP(мпф1[[#This Row],[артикул]],[1]!Таблица213[[code]:[упаковка]],4,FALSE)</f>
        <v>ОХЛ</v>
      </c>
      <c r="H5356" t="str">
        <f>VLOOKUP(мпф1[[#This Row],[артикул]],[1]!Таблица213[[code]:[упаковка]],5,FALSE)</f>
        <v>сердце</v>
      </c>
      <c r="I5356" s="7">
        <v>899.88524999999993</v>
      </c>
      <c r="J5356" s="15">
        <f>мпф1[[#This Row],[цена]]*мпф1[[#This Row],[объем]]</f>
        <v>401708.77559999999</v>
      </c>
      <c r="K5356" s="15"/>
      <c r="L5356" t="s">
        <v>187</v>
      </c>
    </row>
    <row r="5357" spans="1:12" x14ac:dyDescent="0.35">
      <c r="A5357" t="s">
        <v>161</v>
      </c>
      <c r="B5357" t="s">
        <v>193</v>
      </c>
      <c r="C5357" t="s">
        <v>69</v>
      </c>
      <c r="D5357">
        <v>744</v>
      </c>
      <c r="E5357" t="s">
        <v>92</v>
      </c>
      <c r="F5357" s="26">
        <v>1751.3999999999999</v>
      </c>
      <c r="G5357" t="str">
        <f>VLOOKUP(мпф1[[#This Row],[артикул]],[1]!Таблица213[[code]:[упаковка]],4,FALSE)</f>
        <v>ОХЛ</v>
      </c>
      <c r="H5357" t="str">
        <f>VLOOKUP(мпф1[[#This Row],[артикул]],[1]!Таблица213[[code]:[упаковка]],5,FALSE)</f>
        <v>шея</v>
      </c>
      <c r="I5357" s="7">
        <v>297.71598214285711</v>
      </c>
      <c r="J5357" s="15">
        <f>мпф1[[#This Row],[цена]]*мпф1[[#This Row],[объем]]</f>
        <v>521419.77112499991</v>
      </c>
      <c r="K5357" s="15"/>
      <c r="L5357" t="s">
        <v>187</v>
      </c>
    </row>
    <row r="5358" spans="1:12" x14ac:dyDescent="0.35">
      <c r="A5358" t="s">
        <v>161</v>
      </c>
      <c r="B5358" t="s">
        <v>193</v>
      </c>
      <c r="C5358" t="s">
        <v>69</v>
      </c>
      <c r="D5358">
        <v>781</v>
      </c>
      <c r="E5358" t="s">
        <v>221</v>
      </c>
      <c r="F5358" s="26">
        <v>345.8</v>
      </c>
      <c r="G5358" t="str">
        <f>VLOOKUP(мпф1[[#This Row],[артикул]],[1]!Таблица213[[code]:[упаковка]],4,FALSE)</f>
        <v>ОХЛ</v>
      </c>
      <c r="H5358" t="str">
        <f>VLOOKUP(мпф1[[#This Row],[артикул]],[1]!Таблица213[[code]:[упаковка]],5,FALSE)</f>
        <v>спинка</v>
      </c>
      <c r="I5358" s="7">
        <v>386.02928571428566</v>
      </c>
      <c r="J5358" s="15">
        <f>мпф1[[#This Row],[цена]]*мпф1[[#This Row],[объем]]</f>
        <v>133488.927</v>
      </c>
      <c r="K5358" s="15"/>
      <c r="L5358" t="s">
        <v>187</v>
      </c>
    </row>
    <row r="5359" spans="1:12" x14ac:dyDescent="0.35">
      <c r="A5359" t="s">
        <v>161</v>
      </c>
      <c r="B5359" t="s">
        <v>193</v>
      </c>
      <c r="C5359" t="s">
        <v>69</v>
      </c>
      <c r="D5359">
        <v>952</v>
      </c>
      <c r="E5359" t="s">
        <v>86</v>
      </c>
      <c r="F5359" s="26">
        <v>455.89285714285722</v>
      </c>
      <c r="G5359" t="str">
        <f>VLOOKUP(мпф1[[#This Row],[артикул]],[1]!Таблица213[[code]:[упаковка]],4,FALSE)</f>
        <v>ОХЛ</v>
      </c>
      <c r="H5359" t="str">
        <f>VLOOKUP(мпф1[[#This Row],[артикул]],[1]!Таблица213[[code]:[упаковка]],5,FALSE)</f>
        <v>голень</v>
      </c>
      <c r="I5359" s="7">
        <v>930.02102678571418</v>
      </c>
      <c r="J5359" s="15">
        <f>мпф1[[#This Row],[цена]]*мпф1[[#This Row],[объем]]</f>
        <v>423989.943104273</v>
      </c>
      <c r="K5359" s="15"/>
      <c r="L5359" t="s">
        <v>187</v>
      </c>
    </row>
    <row r="5360" spans="1:12" x14ac:dyDescent="0.35">
      <c r="A5360" t="s">
        <v>161</v>
      </c>
      <c r="B5360" t="s">
        <v>193</v>
      </c>
      <c r="C5360" t="s">
        <v>69</v>
      </c>
      <c r="D5360">
        <v>953</v>
      </c>
      <c r="E5360" t="s">
        <v>87</v>
      </c>
      <c r="F5360" s="26">
        <v>454.60580912863065</v>
      </c>
      <c r="G5360" t="str">
        <f>VLOOKUP(мпф1[[#This Row],[артикул]],[1]!Таблица213[[code]:[упаковка]],4,FALSE)</f>
        <v>ОХЛ</v>
      </c>
      <c r="H5360" t="str">
        <f>VLOOKUP(мпф1[[#This Row],[артикул]],[1]!Таблица213[[code]:[упаковка]],5,FALSE)</f>
        <v>бедро</v>
      </c>
      <c r="I5360" s="7">
        <v>953.23741071428572</v>
      </c>
      <c r="J5360" s="15">
        <f>мпф1[[#This Row],[цена]]*мпф1[[#This Row],[объем]]</f>
        <v>433347.26438944868</v>
      </c>
      <c r="K5360" s="15"/>
      <c r="L5360" t="s">
        <v>187</v>
      </c>
    </row>
    <row r="5361" spans="1:12" x14ac:dyDescent="0.35">
      <c r="A5361" t="s">
        <v>161</v>
      </c>
      <c r="B5361" t="s">
        <v>193</v>
      </c>
      <c r="C5361" t="s">
        <v>69</v>
      </c>
      <c r="D5361">
        <v>954</v>
      </c>
      <c r="E5361" t="s">
        <v>191</v>
      </c>
      <c r="F5361" s="26">
        <v>60</v>
      </c>
      <c r="G5361" t="str">
        <f>VLOOKUP(мпф1[[#This Row],[артикул]],[1]!Таблица213[[code]:[упаковка]],4,FALSE)</f>
        <v>ОХЛ</v>
      </c>
      <c r="H5361" t="str">
        <f>VLOOKUP(мпф1[[#This Row],[артикул]],[1]!Таблица213[[code]:[упаковка]],5,FALSE)</f>
        <v>филе</v>
      </c>
      <c r="I5361" s="7">
        <v>1133.5058035714285</v>
      </c>
      <c r="J5361" s="15">
        <f>мпф1[[#This Row],[цена]]*мпф1[[#This Row],[объем]]</f>
        <v>68010.34821428571</v>
      </c>
      <c r="K5361" s="15"/>
      <c r="L5361" t="s">
        <v>187</v>
      </c>
    </row>
    <row r="5362" spans="1:12" x14ac:dyDescent="0.35">
      <c r="A5362" t="s">
        <v>161</v>
      </c>
      <c r="B5362" t="s">
        <v>193</v>
      </c>
      <c r="C5362" t="s">
        <v>69</v>
      </c>
      <c r="D5362">
        <v>958</v>
      </c>
      <c r="E5362" t="s">
        <v>58</v>
      </c>
      <c r="F5362" s="26">
        <v>448.03652968036522</v>
      </c>
      <c r="G5362" t="str">
        <f>VLOOKUP(мпф1[[#This Row],[артикул]],[1]!Таблица213[[code]:[упаковка]],4,FALSE)</f>
        <v>ОХЛ</v>
      </c>
      <c r="H5362" t="str">
        <f>VLOOKUP(мпф1[[#This Row],[артикул]],[1]!Таблица213[[code]:[упаковка]],5,FALSE)</f>
        <v>табак</v>
      </c>
      <c r="I5362" s="7">
        <v>799.37196428571428</v>
      </c>
      <c r="J5362" s="15">
        <f>мпф1[[#This Row],[цена]]*мпф1[[#This Row],[объем]]</f>
        <v>358147.84080234828</v>
      </c>
      <c r="K5362" s="15"/>
      <c r="L5362" t="s">
        <v>187</v>
      </c>
    </row>
    <row r="5363" spans="1:12" x14ac:dyDescent="0.35">
      <c r="A5363" t="s">
        <v>161</v>
      </c>
      <c r="B5363" t="s">
        <v>193</v>
      </c>
      <c r="C5363" t="s">
        <v>69</v>
      </c>
      <c r="D5363">
        <v>959</v>
      </c>
      <c r="E5363" t="s">
        <v>85</v>
      </c>
      <c r="F5363" s="26">
        <v>91.538461538461533</v>
      </c>
      <c r="G5363" t="str">
        <f>VLOOKUP(мпф1[[#This Row],[артикул]],[1]!Таблица213[[code]:[упаковка]],4,FALSE)</f>
        <v>ОХЛ</v>
      </c>
      <c r="H5363" t="str">
        <f>VLOOKUP(мпф1[[#This Row],[артикул]],[1]!Таблица213[[code]:[упаковка]],5,FALSE)</f>
        <v>табак</v>
      </c>
      <c r="I5363" s="7">
        <v>722.43924107142857</v>
      </c>
      <c r="J5363" s="15">
        <f>мпф1[[#This Row],[цена]]*мпф1[[#This Row],[объем]]</f>
        <v>66130.976682692301</v>
      </c>
      <c r="K5363" s="15"/>
      <c r="L5363" t="s">
        <v>187</v>
      </c>
    </row>
    <row r="5364" spans="1:12" x14ac:dyDescent="0.35">
      <c r="A5364" t="s">
        <v>161</v>
      </c>
      <c r="B5364" t="s">
        <v>193</v>
      </c>
      <c r="C5364" t="s">
        <v>69</v>
      </c>
      <c r="D5364">
        <v>960</v>
      </c>
      <c r="E5364" t="s">
        <v>189</v>
      </c>
      <c r="F5364" s="26">
        <v>61.666666666666671</v>
      </c>
      <c r="G5364" t="str">
        <f>VLOOKUP(мпф1[[#This Row],[артикул]],[1]!Таблица213[[code]:[упаковка]],4,FALSE)</f>
        <v>ОХЛ</v>
      </c>
      <c r="H5364" t="str">
        <f>VLOOKUP(мпф1[[#This Row],[артикул]],[1]!Таблица213[[code]:[упаковка]],5,FALSE)</f>
        <v>крыло</v>
      </c>
      <c r="I5364" s="7">
        <v>884.0434821428571</v>
      </c>
      <c r="J5364" s="15">
        <f>мпф1[[#This Row],[цена]]*мпф1[[#This Row],[объем]]</f>
        <v>54516.014732142859</v>
      </c>
      <c r="K5364" s="15"/>
      <c r="L5364" t="s">
        <v>187</v>
      </c>
    </row>
    <row r="5365" spans="1:12" x14ac:dyDescent="0.35">
      <c r="A5365" t="s">
        <v>161</v>
      </c>
      <c r="B5365" t="s">
        <v>193</v>
      </c>
      <c r="C5365" t="s">
        <v>69</v>
      </c>
      <c r="D5365">
        <v>961</v>
      </c>
      <c r="E5365" t="s">
        <v>89</v>
      </c>
      <c r="F5365" s="26">
        <v>280.12820512820514</v>
      </c>
      <c r="G5365" t="str">
        <f>VLOOKUP(мпф1[[#This Row],[артикул]],[1]!Таблица213[[code]:[упаковка]],4,FALSE)</f>
        <v>ОХЛ</v>
      </c>
      <c r="H5365" t="str">
        <f>VLOOKUP(мпф1[[#This Row],[артикул]],[1]!Таблица213[[code]:[упаковка]],5,FALSE)</f>
        <v>табак</v>
      </c>
      <c r="I5365" s="7">
        <v>777.06602678571426</v>
      </c>
      <c r="J5365" s="15">
        <f>мпф1[[#This Row],[цена]]*мпф1[[#This Row],[объем]]</f>
        <v>217678.11134958791</v>
      </c>
      <c r="K5365" s="15"/>
      <c r="L5365" t="s">
        <v>187</v>
      </c>
    </row>
    <row r="5366" spans="1:12" x14ac:dyDescent="0.35">
      <c r="A5366" t="s">
        <v>161</v>
      </c>
      <c r="B5366" t="s">
        <v>193</v>
      </c>
      <c r="C5366" t="s">
        <v>69</v>
      </c>
      <c r="D5366">
        <v>1064</v>
      </c>
      <c r="E5366" t="s">
        <v>62</v>
      </c>
      <c r="F5366" s="26">
        <v>90.000000000000014</v>
      </c>
      <c r="G5366" t="str">
        <f>VLOOKUP(мпф1[[#This Row],[артикул]],[1]!Таблица213[[code]:[упаковка]],4,FALSE)</f>
        <v>ОХЛ</v>
      </c>
      <c r="H5366" t="str">
        <f>VLOOKUP(мпф1[[#This Row],[артикул]],[1]!Таблица213[[code]:[упаковка]],5,FALSE)</f>
        <v>бедро</v>
      </c>
      <c r="I5366" s="7">
        <v>884.0434821428571</v>
      </c>
      <c r="J5366" s="15">
        <f>мпф1[[#This Row],[цена]]*мпф1[[#This Row],[объем]]</f>
        <v>79563.913392857154</v>
      </c>
      <c r="K5366" s="15"/>
      <c r="L5366" t="s">
        <v>187</v>
      </c>
    </row>
    <row r="5367" spans="1:12" x14ac:dyDescent="0.35">
      <c r="A5367" t="s">
        <v>161</v>
      </c>
      <c r="B5367" t="s">
        <v>193</v>
      </c>
      <c r="C5367" t="s">
        <v>69</v>
      </c>
      <c r="D5367">
        <v>1065</v>
      </c>
      <c r="E5367" t="s">
        <v>64</v>
      </c>
      <c r="F5367" s="26">
        <v>61.538461538461533</v>
      </c>
      <c r="G5367" t="str">
        <f>VLOOKUP(мпф1[[#This Row],[артикул]],[1]!Таблица213[[code]:[упаковка]],4,FALSE)</f>
        <v>ОХЛ</v>
      </c>
      <c r="H5367" t="str">
        <f>VLOOKUP(мпф1[[#This Row],[артикул]],[1]!Таблица213[[code]:[упаковка]],5,FALSE)</f>
        <v>филе</v>
      </c>
      <c r="I5367" s="7">
        <v>1060.6700892857141</v>
      </c>
      <c r="J5367" s="15">
        <f>мпф1[[#This Row],[цена]]*мпф1[[#This Row],[объем]]</f>
        <v>65272.00549450548</v>
      </c>
      <c r="K5367" s="15"/>
      <c r="L5367" t="s">
        <v>187</v>
      </c>
    </row>
    <row r="5368" spans="1:12" x14ac:dyDescent="0.35">
      <c r="A5368" t="s">
        <v>161</v>
      </c>
      <c r="B5368" t="s">
        <v>193</v>
      </c>
      <c r="C5368" t="s">
        <v>69</v>
      </c>
      <c r="D5368">
        <v>1066</v>
      </c>
      <c r="E5368" t="s">
        <v>63</v>
      </c>
      <c r="F5368" s="26">
        <v>353.22580645161287</v>
      </c>
      <c r="G5368" t="str">
        <f>VLOOKUP(мпф1[[#This Row],[артикул]],[1]!Таблица213[[code]:[упаковка]],4,FALSE)</f>
        <v>ОХЛ</v>
      </c>
      <c r="H5368" t="str">
        <f>VLOOKUP(мпф1[[#This Row],[артикул]],[1]!Таблица213[[code]:[упаковка]],5,FALSE)</f>
        <v>бедро</v>
      </c>
      <c r="I5368" s="7">
        <v>884.0434821428571</v>
      </c>
      <c r="J5368" s="15">
        <f>мпф1[[#This Row],[цена]]*мпф1[[#This Row],[объем]]</f>
        <v>312266.9719182027</v>
      </c>
      <c r="K5368" s="15"/>
      <c r="L5368" t="s">
        <v>187</v>
      </c>
    </row>
    <row r="5369" spans="1:12" x14ac:dyDescent="0.35">
      <c r="A5369" t="s">
        <v>161</v>
      </c>
      <c r="B5369" t="s">
        <v>222</v>
      </c>
      <c r="C5369" t="s">
        <v>222</v>
      </c>
      <c r="D5369">
        <v>1051</v>
      </c>
      <c r="E5369" t="s">
        <v>128</v>
      </c>
      <c r="F5369" s="26">
        <v>13584.239985268097</v>
      </c>
      <c r="G5369" t="str">
        <f>VLOOKUP(мпф1[[#This Row],[артикул]],[1]!Таблица213[[code]:[упаковка]],4,FALSE)</f>
        <v>ЗАМ</v>
      </c>
      <c r="H5369" t="str">
        <f>VLOOKUP(мпф1[[#This Row],[артикул]],[1]!Таблица213[[code]:[упаковка]],5,FALSE)</f>
        <v>тушка</v>
      </c>
      <c r="I5369" s="7">
        <v>680.62499999999989</v>
      </c>
      <c r="J5369" s="15">
        <f>мпф1[[#This Row],[цена]]*мпф1[[#This Row],[объем]]</f>
        <v>9245773.3399730977</v>
      </c>
      <c r="K5369" s="15"/>
      <c r="L5369" t="s">
        <v>187</v>
      </c>
    </row>
    <row r="5370" spans="1:12" x14ac:dyDescent="0.35">
      <c r="A5370" t="s">
        <v>161</v>
      </c>
      <c r="B5370" t="s">
        <v>222</v>
      </c>
      <c r="C5370" t="s">
        <v>222</v>
      </c>
      <c r="D5370">
        <v>1073</v>
      </c>
      <c r="E5370" t="s">
        <v>227</v>
      </c>
      <c r="F5370" s="26">
        <v>35530.888164303127</v>
      </c>
      <c r="G5370" t="str">
        <f>VLOOKUP(мпф1[[#This Row],[артикул]],[1]!Таблица213[[code]:[упаковка]],4,FALSE)</f>
        <v>ЗАМ</v>
      </c>
      <c r="H5370" t="str">
        <f>VLOOKUP(мпф1[[#This Row],[артикул]],[1]!Таблица213[[code]:[упаковка]],5,FALSE)</f>
        <v>табак</v>
      </c>
      <c r="I5370" s="7">
        <v>609.91071428571422</v>
      </c>
      <c r="J5370" s="15">
        <f>мпф1[[#This Row],[цена]]*мпф1[[#This Row],[объем]]</f>
        <v>21670669.379495949</v>
      </c>
      <c r="K5370" s="15"/>
      <c r="L5370" t="s">
        <v>187</v>
      </c>
    </row>
    <row r="5371" spans="1:12" x14ac:dyDescent="0.35">
      <c r="A5371" t="s">
        <v>161</v>
      </c>
      <c r="B5371" t="s">
        <v>222</v>
      </c>
      <c r="C5371" t="s">
        <v>222</v>
      </c>
      <c r="D5371">
        <v>357</v>
      </c>
      <c r="E5371" t="s">
        <v>105</v>
      </c>
      <c r="F5371" s="26">
        <v>78312.984255319068</v>
      </c>
      <c r="G5371" t="str">
        <f>VLOOKUP(мпф1[[#This Row],[артикул]],[1]!Таблица213[[code]:[упаковка]],4,FALSE)</f>
        <v>ЗАМ</v>
      </c>
      <c r="H5371" t="str">
        <f>VLOOKUP(мпф1[[#This Row],[артикул]],[1]!Таблица213[[code]:[упаковка]],5,FALSE)</f>
        <v>филе</v>
      </c>
      <c r="I5371" s="7">
        <v>998.83928571428567</v>
      </c>
      <c r="J5371" s="15">
        <f>мпф1[[#This Row],[цена]]*мпф1[[#This Row],[объем]]</f>
        <v>78222085.255736992</v>
      </c>
      <c r="K5371" s="15"/>
      <c r="L5371" t="s">
        <v>187</v>
      </c>
    </row>
    <row r="5372" spans="1:12" x14ac:dyDescent="0.35">
      <c r="A5372" t="s">
        <v>161</v>
      </c>
      <c r="B5372" t="s">
        <v>222</v>
      </c>
      <c r="C5372" t="s">
        <v>222</v>
      </c>
      <c r="D5372">
        <v>1107</v>
      </c>
      <c r="E5372" t="s">
        <v>113</v>
      </c>
      <c r="F5372" s="26">
        <v>5093.5381560543037</v>
      </c>
      <c r="G5372" t="str">
        <f>VLOOKUP(мпф1[[#This Row],[артикул]],[1]!Таблица213[[code]:[упаковка]],4,FALSE)</f>
        <v>ЗАМ</v>
      </c>
      <c r="H5372" t="str">
        <f>VLOOKUP(мпф1[[#This Row],[артикул]],[1]!Таблица213[[code]:[упаковка]],5,FALSE)</f>
        <v>голень</v>
      </c>
      <c r="I5372" s="7">
        <v>804.37499999999989</v>
      </c>
      <c r="J5372" s="15">
        <f>мпф1[[#This Row],[цена]]*мпф1[[#This Row],[объем]]</f>
        <v>4097114.7542761802</v>
      </c>
      <c r="K5372" s="15"/>
      <c r="L5372" t="s">
        <v>187</v>
      </c>
    </row>
    <row r="5373" spans="1:12" x14ac:dyDescent="0.35">
      <c r="A5373" t="s">
        <v>161</v>
      </c>
      <c r="B5373" t="s">
        <v>222</v>
      </c>
      <c r="C5373" t="s">
        <v>222</v>
      </c>
      <c r="D5373">
        <v>19</v>
      </c>
      <c r="E5373" t="s">
        <v>110</v>
      </c>
      <c r="F5373" s="26">
        <v>47134.818474871747</v>
      </c>
      <c r="G5373" t="str">
        <f>VLOOKUP(мпф1[[#This Row],[артикул]],[1]!Таблица213[[code]:[упаковка]],4,FALSE)</f>
        <v>ЗАМ</v>
      </c>
      <c r="H5373" t="str">
        <f>VLOOKUP(мпф1[[#This Row],[артикул]],[1]!Таблица213[[code]:[упаковка]],5,FALSE)</f>
        <v>четвертина</v>
      </c>
      <c r="I5373" s="7">
        <v>645.26785714285711</v>
      </c>
      <c r="J5373" s="15">
        <f>мпф1[[#This Row],[цена]]*мпф1[[#This Row],[объем]]</f>
        <v>30414583.314098045</v>
      </c>
      <c r="K5373" s="15"/>
      <c r="L5373" t="s">
        <v>187</v>
      </c>
    </row>
    <row r="5374" spans="1:12" x14ac:dyDescent="0.35">
      <c r="A5374" t="s">
        <v>161</v>
      </c>
      <c r="B5374" t="s">
        <v>222</v>
      </c>
      <c r="C5374" t="s">
        <v>222</v>
      </c>
      <c r="D5374">
        <v>1045</v>
      </c>
      <c r="E5374" t="s">
        <v>171</v>
      </c>
      <c r="F5374" s="26"/>
      <c r="G5374" t="str">
        <f>VLOOKUP(мпф1[[#This Row],[артикул]],[1]!Таблица213[[code]:[упаковка]],4,FALSE)</f>
        <v>ЗАМ</v>
      </c>
      <c r="H5374" t="str">
        <f>VLOOKUP(мпф1[[#This Row],[артикул]],[1]!Таблица213[[code]:[упаковка]],5,FALSE)</f>
        <v>желудки</v>
      </c>
      <c r="I5374" s="7">
        <v>415.44642857142856</v>
      </c>
      <c r="J5374" s="15">
        <f>мпф1[[#This Row],[цена]]*мпф1[[#This Row],[объем]]</f>
        <v>0</v>
      </c>
      <c r="K5374" s="15"/>
      <c r="L5374" t="s">
        <v>187</v>
      </c>
    </row>
    <row r="5375" spans="1:12" x14ac:dyDescent="0.35">
      <c r="A5375" t="s">
        <v>161</v>
      </c>
      <c r="B5375" t="s">
        <v>222</v>
      </c>
      <c r="C5375" t="s">
        <v>222</v>
      </c>
      <c r="D5375">
        <v>142</v>
      </c>
      <c r="E5375" t="s">
        <v>119</v>
      </c>
      <c r="F5375" s="26">
        <v>19578.246063829767</v>
      </c>
      <c r="G5375" t="str">
        <f>VLOOKUP(мпф1[[#This Row],[артикул]],[1]!Таблица213[[code]:[упаковка]],4,FALSE)</f>
        <v>ЗАМ</v>
      </c>
      <c r="H5375" t="str">
        <f>VLOOKUP(мпф1[[#This Row],[артикул]],[1]!Таблица213[[code]:[упаковка]],5,FALSE)</f>
        <v>филе</v>
      </c>
      <c r="I5375" s="7">
        <v>1104.9107142857142</v>
      </c>
      <c r="J5375" s="15">
        <f>мпф1[[#This Row],[цена]]*мпф1[[#This Row],[объем]]</f>
        <v>21632213.842847619</v>
      </c>
      <c r="K5375" s="15"/>
      <c r="L5375" t="s">
        <v>187</v>
      </c>
    </row>
    <row r="5376" spans="1:12" x14ac:dyDescent="0.35">
      <c r="A5376" t="s">
        <v>161</v>
      </c>
      <c r="B5376" t="s">
        <v>222</v>
      </c>
      <c r="C5376" t="s">
        <v>222</v>
      </c>
      <c r="D5376">
        <v>114</v>
      </c>
      <c r="E5376" t="s">
        <v>129</v>
      </c>
      <c r="F5376" s="26">
        <v>8219.560247452926</v>
      </c>
      <c r="G5376" t="str">
        <f>VLOOKUP(мпф1[[#This Row],[артикул]],[1]!Таблица213[[code]:[упаковка]],4,FALSE)</f>
        <v>ЗАМ</v>
      </c>
      <c r="H5376" t="str">
        <f>VLOOKUP(мпф1[[#This Row],[артикул]],[1]!Таблица213[[code]:[упаковка]],5,FALSE)</f>
        <v>табак</v>
      </c>
      <c r="I5376" s="7">
        <v>662.94642857142856</v>
      </c>
      <c r="J5376" s="15">
        <f>мпф1[[#This Row],[цена]]*мпф1[[#This Row],[объем]]</f>
        <v>5449128.1104766047</v>
      </c>
      <c r="K5376" s="15"/>
      <c r="L5376" t="s">
        <v>187</v>
      </c>
    </row>
    <row r="5377" spans="1:12" x14ac:dyDescent="0.35">
      <c r="A5377" t="s">
        <v>161</v>
      </c>
      <c r="B5377" t="s">
        <v>222</v>
      </c>
      <c r="C5377" t="s">
        <v>222</v>
      </c>
      <c r="D5377">
        <v>140</v>
      </c>
      <c r="E5377" t="s">
        <v>109</v>
      </c>
      <c r="F5377" s="26">
        <v>51910.498468162914</v>
      </c>
      <c r="G5377" t="str">
        <f>VLOOKUP(мпф1[[#This Row],[артикул]],[1]!Таблица213[[code]:[упаковка]],4,FALSE)</f>
        <v>ЗАМ</v>
      </c>
      <c r="H5377" t="str">
        <f>VLOOKUP(мпф1[[#This Row],[артикул]],[1]!Таблица213[[code]:[упаковка]],5,FALSE)</f>
        <v>бедро</v>
      </c>
      <c r="I5377" s="7">
        <v>764.59821428571411</v>
      </c>
      <c r="J5377" s="15">
        <f>мпф1[[#This Row],[цена]]*мпф1[[#This Row],[объем]]</f>
        <v>39690674.431438662</v>
      </c>
      <c r="K5377" s="15"/>
      <c r="L5377" t="s">
        <v>187</v>
      </c>
    </row>
    <row r="5378" spans="1:12" x14ac:dyDescent="0.35">
      <c r="A5378" t="s">
        <v>161</v>
      </c>
      <c r="B5378" t="s">
        <v>222</v>
      </c>
      <c r="C5378" t="s">
        <v>222</v>
      </c>
      <c r="D5378">
        <v>141</v>
      </c>
      <c r="E5378" t="s">
        <v>108</v>
      </c>
      <c r="F5378" s="26">
        <v>5093.5381560543037</v>
      </c>
      <c r="G5378" t="str">
        <f>VLOOKUP(мпф1[[#This Row],[артикул]],[1]!Таблица213[[code]:[упаковка]],4,FALSE)</f>
        <v>ЗАМ</v>
      </c>
      <c r="H5378" t="str">
        <f>VLOOKUP(мпф1[[#This Row],[артикул]],[1]!Таблица213[[code]:[упаковка]],5,FALSE)</f>
        <v>голень</v>
      </c>
      <c r="I5378" s="7">
        <v>892.76785714285711</v>
      </c>
      <c r="J5378" s="15">
        <f>мпф1[[#This Row],[цена]]*мпф1[[#This Row],[объем]]</f>
        <v>4547347.1448559808</v>
      </c>
      <c r="K5378" s="15"/>
      <c r="L5378" t="s">
        <v>187</v>
      </c>
    </row>
    <row r="5379" spans="1:12" x14ac:dyDescent="0.35">
      <c r="A5379" t="s">
        <v>161</v>
      </c>
      <c r="B5379" t="s">
        <v>222</v>
      </c>
      <c r="C5379" t="s">
        <v>222</v>
      </c>
      <c r="D5379">
        <v>411</v>
      </c>
      <c r="E5379" t="s">
        <v>157</v>
      </c>
      <c r="F5379" s="26">
        <v>11845.849286376548</v>
      </c>
      <c r="G5379" t="str">
        <f>VLOOKUP(мпф1[[#This Row],[артикул]],[1]!Таблица213[[code]:[упаковка]],4,FALSE)</f>
        <v>ЗАМ</v>
      </c>
      <c r="H5379" t="str">
        <f>VLOOKUP(мпф1[[#This Row],[артикул]],[1]!Таблица213[[code]:[упаковка]],5,FALSE)</f>
        <v>печень</v>
      </c>
      <c r="I5379" s="7">
        <v>322.63392857142856</v>
      </c>
      <c r="J5379" s="15">
        <f>мпф1[[#This Row],[цена]]*мпф1[[#This Row],[объем]]</f>
        <v>3821872.8925287188</v>
      </c>
      <c r="K5379" s="15"/>
      <c r="L5379" t="s">
        <v>187</v>
      </c>
    </row>
    <row r="5380" spans="1:12" x14ac:dyDescent="0.35">
      <c r="A5380" t="s">
        <v>161</v>
      </c>
      <c r="B5380" t="s">
        <v>222</v>
      </c>
      <c r="C5380" t="s">
        <v>222</v>
      </c>
      <c r="D5380">
        <v>410</v>
      </c>
      <c r="E5380" t="s">
        <v>158</v>
      </c>
      <c r="F5380" s="26">
        <v>215.63725867626999</v>
      </c>
      <c r="G5380" t="str">
        <f>VLOOKUP(мпф1[[#This Row],[артикул]],[1]!Таблица213[[code]:[упаковка]],4,FALSE)</f>
        <v>ЗАМ</v>
      </c>
      <c r="H5380" t="str">
        <f>VLOOKUP(мпф1[[#This Row],[артикул]],[1]!Таблица213[[code]:[упаковка]],5,FALSE)</f>
        <v>желудки</v>
      </c>
      <c r="I5380" s="7">
        <v>494.99999999999994</v>
      </c>
      <c r="J5380" s="15">
        <f>мпф1[[#This Row],[цена]]*мпф1[[#This Row],[объем]]</f>
        <v>106740.44304475363</v>
      </c>
      <c r="K5380" s="15"/>
      <c r="L5380" t="s">
        <v>187</v>
      </c>
    </row>
    <row r="5381" spans="1:12" x14ac:dyDescent="0.35">
      <c r="A5381" t="s">
        <v>161</v>
      </c>
      <c r="B5381" t="s">
        <v>222</v>
      </c>
      <c r="C5381" t="s">
        <v>222</v>
      </c>
      <c r="D5381">
        <v>412</v>
      </c>
      <c r="E5381" t="s">
        <v>160</v>
      </c>
      <c r="F5381" s="26">
        <v>522.86519619257888</v>
      </c>
      <c r="G5381" t="str">
        <f>VLOOKUP(мпф1[[#This Row],[артикул]],[1]!Таблица213[[code]:[упаковка]],4,FALSE)</f>
        <v>ЗАМ</v>
      </c>
      <c r="H5381" t="str">
        <f>VLOOKUP(мпф1[[#This Row],[артикул]],[1]!Таблица213[[code]:[упаковка]],5,FALSE)</f>
        <v>сердце</v>
      </c>
      <c r="I5381" s="7">
        <v>777.85714285714278</v>
      </c>
      <c r="J5381" s="15">
        <f>мпф1[[#This Row],[цена]]*мпф1[[#This Row],[объем]]</f>
        <v>406714.42760979879</v>
      </c>
      <c r="K5381" s="15"/>
      <c r="L5381" t="s">
        <v>187</v>
      </c>
    </row>
    <row r="5382" spans="1:12" x14ac:dyDescent="0.35">
      <c r="A5382" t="s">
        <v>161</v>
      </c>
      <c r="B5382" t="s">
        <v>222</v>
      </c>
      <c r="C5382" t="s">
        <v>222</v>
      </c>
      <c r="D5382">
        <v>117</v>
      </c>
      <c r="E5382" t="s">
        <v>212</v>
      </c>
      <c r="F5382" s="26">
        <v>109679.91166086431</v>
      </c>
      <c r="G5382" t="str">
        <f>VLOOKUP(мпф1[[#This Row],[артикул]],[1]!Таблица213[[code]:[упаковка]],4,FALSE)</f>
        <v>ЗАМ</v>
      </c>
      <c r="H5382" t="str">
        <f>VLOOKUP(мпф1[[#This Row],[артикул]],[1]!Таблица213[[code]:[упаковка]],5,FALSE)</f>
        <v>ммо</v>
      </c>
      <c r="I5382" s="7">
        <v>397.76785714285705</v>
      </c>
      <c r="J5382" s="15">
        <f>мпф1[[#This Row],[цена]]*мпф1[[#This Row],[объем]]</f>
        <v>43627143.432959855</v>
      </c>
      <c r="K5382" s="15"/>
      <c r="L5382" t="s">
        <v>187</v>
      </c>
    </row>
    <row r="5383" spans="1:12" x14ac:dyDescent="0.35">
      <c r="A5383" t="s">
        <v>161</v>
      </c>
      <c r="B5383" t="s">
        <v>222</v>
      </c>
      <c r="C5383" t="s">
        <v>222</v>
      </c>
      <c r="D5383">
        <v>1636</v>
      </c>
      <c r="E5383" t="s">
        <v>223</v>
      </c>
      <c r="F5383" s="26"/>
      <c r="G5383" t="str">
        <f>VLOOKUP(мпф1[[#This Row],[артикул]],[1]!Таблица213[[code]:[упаковка]],4,FALSE)</f>
        <v>ЗАМ</v>
      </c>
      <c r="H5383" t="str">
        <f>VLOOKUP(мпф1[[#This Row],[артикул]],[1]!Таблица213[[code]:[упаковка]],5,FALSE)</f>
        <v>головы</v>
      </c>
      <c r="I5383" s="7">
        <v>141.42857142857142</v>
      </c>
      <c r="J5383" s="15">
        <f>мпф1[[#This Row],[цена]]*мпф1[[#This Row],[объем]]</f>
        <v>0</v>
      </c>
      <c r="K5383" s="15"/>
      <c r="L5383" t="s">
        <v>187</v>
      </c>
    </row>
    <row r="5384" spans="1:12" x14ac:dyDescent="0.35">
      <c r="A5384" t="s">
        <v>161</v>
      </c>
      <c r="B5384" t="s">
        <v>222</v>
      </c>
      <c r="C5384" t="s">
        <v>222</v>
      </c>
      <c r="D5384">
        <v>1055</v>
      </c>
      <c r="E5384" t="s">
        <v>125</v>
      </c>
      <c r="F5384" s="26">
        <v>16935.968292159836</v>
      </c>
      <c r="G5384" t="str">
        <f>VLOOKUP(мпф1[[#This Row],[артикул]],[1]!Таблица213[[code]:[упаковка]],4,FALSE)</f>
        <v>ЗАМ</v>
      </c>
      <c r="H5384" t="str">
        <f>VLOOKUP(мпф1[[#This Row],[артикул]],[1]!Таблица213[[code]:[упаковка]],5,FALSE)</f>
        <v>табак</v>
      </c>
      <c r="I5384" s="7">
        <v>654.10714285714278</v>
      </c>
      <c r="J5384" s="15">
        <f>мпф1[[#This Row],[цена]]*мпф1[[#This Row],[объем]]</f>
        <v>11077937.831103833</v>
      </c>
      <c r="K5384" s="15"/>
      <c r="L5384" t="s">
        <v>187</v>
      </c>
    </row>
    <row r="5385" spans="1:12" x14ac:dyDescent="0.35">
      <c r="A5385" t="s">
        <v>161</v>
      </c>
      <c r="B5385" t="s">
        <v>222</v>
      </c>
      <c r="C5385" t="s">
        <v>222</v>
      </c>
      <c r="D5385">
        <v>15</v>
      </c>
      <c r="E5385" t="s">
        <v>121</v>
      </c>
      <c r="F5385" s="26">
        <v>22076.802630072547</v>
      </c>
      <c r="G5385" t="str">
        <f>VLOOKUP(мпф1[[#This Row],[артикул]],[1]!Таблица213[[code]:[упаковка]],4,FALSE)</f>
        <v>ЗАМ</v>
      </c>
      <c r="H5385" t="str">
        <f>VLOOKUP(мпф1[[#This Row],[артикул]],[1]!Таблица213[[code]:[упаковка]],5,FALSE)</f>
        <v>табак</v>
      </c>
      <c r="I5385" s="7">
        <v>707.14285714285711</v>
      </c>
      <c r="J5385" s="15">
        <f>мпф1[[#This Row],[цена]]*мпф1[[#This Row],[объем]]</f>
        <v>15611453.288408443</v>
      </c>
      <c r="K5385" s="15"/>
      <c r="L5385" t="s">
        <v>187</v>
      </c>
    </row>
    <row r="5386" spans="1:12" x14ac:dyDescent="0.35">
      <c r="A5386" t="s">
        <v>161</v>
      </c>
      <c r="B5386" t="s">
        <v>222</v>
      </c>
      <c r="C5386" t="s">
        <v>222</v>
      </c>
      <c r="D5386">
        <v>1055</v>
      </c>
      <c r="E5386" t="s">
        <v>125</v>
      </c>
      <c r="F5386" s="26">
        <v>16356.976657836693</v>
      </c>
      <c r="G5386" t="str">
        <f>VLOOKUP(мпф1[[#This Row],[артикул]],[1]!Таблица213[[code]:[упаковка]],4,FALSE)</f>
        <v>ЗАМ</v>
      </c>
      <c r="H5386" t="str">
        <f>VLOOKUP(мпф1[[#This Row],[артикул]],[1]!Таблица213[[code]:[упаковка]],5,FALSE)</f>
        <v>табак</v>
      </c>
      <c r="I5386" s="7">
        <v>654.10714285714278</v>
      </c>
      <c r="J5386" s="15">
        <f>мпф1[[#This Row],[цена]]*мпф1[[#This Row],[объем]]</f>
        <v>10699215.267438535</v>
      </c>
      <c r="K5386" s="15"/>
      <c r="L5386" t="s">
        <v>187</v>
      </c>
    </row>
    <row r="5387" spans="1:12" x14ac:dyDescent="0.35">
      <c r="A5387" t="s">
        <v>161</v>
      </c>
      <c r="B5387" t="s">
        <v>222</v>
      </c>
      <c r="C5387" t="s">
        <v>222</v>
      </c>
      <c r="D5387">
        <v>1056</v>
      </c>
      <c r="E5387" t="s">
        <v>126</v>
      </c>
      <c r="F5387" s="26">
        <v>10577.029331350423</v>
      </c>
      <c r="G5387" t="str">
        <f>VLOOKUP(мпф1[[#This Row],[артикул]],[1]!Таблица213[[code]:[упаковка]],4,FALSE)</f>
        <v>ЗАМ</v>
      </c>
      <c r="H5387" t="str">
        <f>VLOOKUP(мпф1[[#This Row],[артикул]],[1]!Таблица213[[code]:[упаковка]],5,FALSE)</f>
        <v>табак</v>
      </c>
      <c r="I5387" s="7">
        <v>654.10714285714278</v>
      </c>
      <c r="J5387" s="15">
        <f>мпф1[[#This Row],[цена]]*мпф1[[#This Row],[объем]]</f>
        <v>6918510.4358458202</v>
      </c>
      <c r="K5387" s="15"/>
      <c r="L5387" t="s">
        <v>187</v>
      </c>
    </row>
    <row r="5388" spans="1:12" x14ac:dyDescent="0.35">
      <c r="A5388" t="s">
        <v>161</v>
      </c>
      <c r="B5388" t="s">
        <v>222</v>
      </c>
      <c r="C5388" t="s">
        <v>222</v>
      </c>
      <c r="D5388">
        <v>1057</v>
      </c>
      <c r="E5388" t="s">
        <v>127</v>
      </c>
      <c r="F5388" s="26">
        <v>22076.802630072547</v>
      </c>
      <c r="G5388" t="str">
        <f>VLOOKUP(мпф1[[#This Row],[артикул]],[1]!Таблица213[[code]:[упаковка]],4,FALSE)</f>
        <v>ЗАМ</v>
      </c>
      <c r="H5388" t="str">
        <f>VLOOKUP(мпф1[[#This Row],[артикул]],[1]!Таблица213[[code]:[упаковка]],5,FALSE)</f>
        <v>табак</v>
      </c>
      <c r="I5388" s="7">
        <v>654.10714285714278</v>
      </c>
      <c r="J5388" s="15">
        <f>мпф1[[#This Row],[цена]]*мпф1[[#This Row],[объем]]</f>
        <v>14440594.291777808</v>
      </c>
      <c r="K5388" s="15"/>
      <c r="L5388" t="s">
        <v>187</v>
      </c>
    </row>
    <row r="5389" spans="1:12" x14ac:dyDescent="0.35">
      <c r="A5389" t="s">
        <v>161</v>
      </c>
      <c r="B5389" t="s">
        <v>222</v>
      </c>
      <c r="C5389" t="s">
        <v>222</v>
      </c>
      <c r="D5389">
        <v>126</v>
      </c>
      <c r="E5389" t="s">
        <v>131</v>
      </c>
      <c r="F5389" s="26">
        <v>46903.331489361677</v>
      </c>
      <c r="G5389" t="str">
        <f>VLOOKUP(мпф1[[#This Row],[артикул]],[1]!Таблица213[[code]:[упаковка]],4,FALSE)</f>
        <v>ЗАМ</v>
      </c>
      <c r="H5389" t="str">
        <f>VLOOKUP(мпф1[[#This Row],[артикул]],[1]!Таблица213[[code]:[упаковка]],5,FALSE)</f>
        <v>шкура</v>
      </c>
      <c r="I5389" s="7">
        <v>397.76785714285705</v>
      </c>
      <c r="J5389" s="15">
        <f>мпф1[[#This Row],[цена]]*мпф1[[#This Row],[объем]]</f>
        <v>18656637.659384485</v>
      </c>
      <c r="K5389" s="15"/>
      <c r="L5389" t="s">
        <v>187</v>
      </c>
    </row>
    <row r="5390" spans="1:12" x14ac:dyDescent="0.35">
      <c r="A5390" t="s">
        <v>161</v>
      </c>
      <c r="B5390" t="s">
        <v>132</v>
      </c>
      <c r="C5390" t="s">
        <v>132</v>
      </c>
      <c r="D5390">
        <v>1637</v>
      </c>
      <c r="E5390" t="s">
        <v>216</v>
      </c>
      <c r="F5390" s="26">
        <v>2808</v>
      </c>
      <c r="G5390" t="str">
        <f>VLOOKUP(мпф1[[#This Row],[артикул]],[1]!Таблица213[[code]:[упаковка]],4,FALSE)</f>
        <v>ОХЛ</v>
      </c>
      <c r="H5390" t="str">
        <f>VLOOKUP(мпф1[[#This Row],[артикул]],[1]!Таблица213[[code]:[упаковка]],5,FALSE)</f>
        <v>голень</v>
      </c>
      <c r="I5390" s="7">
        <v>707.14285714285711</v>
      </c>
      <c r="J5390" s="15">
        <f>мпф1[[#This Row],[цена]]*мпф1[[#This Row],[объем]]</f>
        <v>1985657.1428571427</v>
      </c>
      <c r="K5390" s="15"/>
      <c r="L5390" t="s">
        <v>187</v>
      </c>
    </row>
    <row r="5391" spans="1:12" x14ac:dyDescent="0.35">
      <c r="A5391" t="s">
        <v>161</v>
      </c>
      <c r="B5391" t="s">
        <v>132</v>
      </c>
      <c r="C5391" t="s">
        <v>132</v>
      </c>
      <c r="D5391">
        <v>1638</v>
      </c>
      <c r="E5391" t="s">
        <v>217</v>
      </c>
      <c r="F5391" s="26">
        <v>1850</v>
      </c>
      <c r="G5391" t="str">
        <f>VLOOKUP(мпф1[[#This Row],[артикул]],[1]!Таблица213[[code]:[упаковка]],4,FALSE)</f>
        <v>ОХЛ</v>
      </c>
      <c r="H5391" t="str">
        <f>VLOOKUP(мпф1[[#This Row],[артикул]],[1]!Таблица213[[code]:[упаковка]],5,FALSE)</f>
        <v>филе</v>
      </c>
      <c r="I5391" s="7">
        <v>910.44642857142856</v>
      </c>
      <c r="J5391" s="15">
        <f>мпф1[[#This Row],[цена]]*мпф1[[#This Row],[объем]]</f>
        <v>1684325.8928571427</v>
      </c>
      <c r="K5391" s="15"/>
      <c r="L5391" t="s">
        <v>187</v>
      </c>
    </row>
    <row r="5392" spans="1:12" x14ac:dyDescent="0.35">
      <c r="A5392" t="s">
        <v>161</v>
      </c>
      <c r="B5392" t="s">
        <v>132</v>
      </c>
      <c r="C5392" t="s">
        <v>132</v>
      </c>
      <c r="D5392">
        <v>1639</v>
      </c>
      <c r="E5392" t="s">
        <v>218</v>
      </c>
      <c r="F5392" s="26">
        <v>2662.7200000000003</v>
      </c>
      <c r="G5392" t="str">
        <f>VLOOKUP(мпф1[[#This Row],[артикул]],[1]!Таблица213[[code]:[упаковка]],4,FALSE)</f>
        <v>ОХЛ</v>
      </c>
      <c r="H5392" t="str">
        <f>VLOOKUP(мпф1[[#This Row],[артикул]],[1]!Таблица213[[code]:[упаковка]],5,FALSE)</f>
        <v>крыло</v>
      </c>
      <c r="I5392" s="7">
        <v>769.01785714285711</v>
      </c>
      <c r="J5392" s="15">
        <f>мпф1[[#This Row],[цена]]*мпф1[[#This Row],[объем]]</f>
        <v>2047679.2285714287</v>
      </c>
      <c r="K5392" s="15"/>
      <c r="L5392" t="s">
        <v>187</v>
      </c>
    </row>
    <row r="5393" spans="1:12" x14ac:dyDescent="0.35">
      <c r="A5393" t="s">
        <v>161</v>
      </c>
      <c r="B5393" t="s">
        <v>192</v>
      </c>
      <c r="C5393" t="s">
        <v>95</v>
      </c>
      <c r="D5393">
        <v>701</v>
      </c>
      <c r="E5393" t="s">
        <v>26</v>
      </c>
      <c r="F5393" s="26">
        <v>2502</v>
      </c>
      <c r="G5393" t="str">
        <f>VLOOKUP(мпф1[[#This Row],[артикул]],[1]!Таблица213[[code]:[упаковка]],4,FALSE)</f>
        <v>ОХЛ</v>
      </c>
      <c r="H5393" t="str">
        <f>VLOOKUP(мпф1[[#This Row],[артикул]],[1]!Таблица213[[code]:[упаковка]],5,FALSE)</f>
        <v>тушка</v>
      </c>
      <c r="I5393" s="7">
        <v>827.59580357142841</v>
      </c>
      <c r="J5393" s="15">
        <f>мпф1[[#This Row],[цена]]*мпф1[[#This Row],[объем]]</f>
        <v>2070644.7005357139</v>
      </c>
      <c r="K5393" s="15"/>
      <c r="L5393" t="s">
        <v>187</v>
      </c>
    </row>
    <row r="5394" spans="1:12" x14ac:dyDescent="0.35">
      <c r="A5394" t="s">
        <v>161</v>
      </c>
      <c r="B5394" t="s">
        <v>192</v>
      </c>
      <c r="C5394" t="s">
        <v>95</v>
      </c>
      <c r="D5394">
        <v>710</v>
      </c>
      <c r="E5394" t="s">
        <v>28</v>
      </c>
      <c r="F5394" s="26">
        <v>995.08500000000004</v>
      </c>
      <c r="G5394" t="str">
        <f>VLOOKUP(мпф1[[#This Row],[артикул]],[1]!Таблица213[[code]:[упаковка]],4,FALSE)</f>
        <v>ОХЛ</v>
      </c>
      <c r="H5394" t="str">
        <f>VLOOKUP(мпф1[[#This Row],[артикул]],[1]!Таблица213[[code]:[упаковка]],5,FALSE)</f>
        <v>бедро</v>
      </c>
      <c r="I5394" s="7">
        <v>884.0434821428571</v>
      </c>
      <c r="J5394" s="15">
        <f>мпф1[[#This Row],[цена]]*мпф1[[#This Row],[объем]]</f>
        <v>879698.40842812497</v>
      </c>
      <c r="K5394" s="15"/>
      <c r="L5394" t="s">
        <v>187</v>
      </c>
    </row>
    <row r="5395" spans="1:12" x14ac:dyDescent="0.35">
      <c r="A5395" t="s">
        <v>161</v>
      </c>
      <c r="B5395" t="s">
        <v>192</v>
      </c>
      <c r="C5395" t="s">
        <v>95</v>
      </c>
      <c r="D5395">
        <v>712</v>
      </c>
      <c r="E5395" t="s">
        <v>30</v>
      </c>
      <c r="F5395" s="26">
        <v>3995.1869999999999</v>
      </c>
      <c r="G5395" t="str">
        <f>VLOOKUP(мпф1[[#This Row],[артикул]],[1]!Таблица213[[code]:[упаковка]],4,FALSE)</f>
        <v>ОХЛ</v>
      </c>
      <c r="H5395" t="str">
        <f>VLOOKUP(мпф1[[#This Row],[артикул]],[1]!Таблица213[[code]:[упаковка]],5,FALSE)</f>
        <v>голень</v>
      </c>
      <c r="I5395" s="7">
        <v>915.90910714285712</v>
      </c>
      <c r="J5395" s="15">
        <f>мпф1[[#This Row],[цена]]*мпф1[[#This Row],[объем]]</f>
        <v>3659228.1580387498</v>
      </c>
      <c r="K5395" s="15"/>
      <c r="L5395" t="s">
        <v>187</v>
      </c>
    </row>
    <row r="5396" spans="1:12" x14ac:dyDescent="0.35">
      <c r="A5396" t="s">
        <v>161</v>
      </c>
      <c r="B5396" t="s">
        <v>192</v>
      </c>
      <c r="C5396" t="s">
        <v>95</v>
      </c>
      <c r="D5396">
        <v>714</v>
      </c>
      <c r="E5396" t="s">
        <v>32</v>
      </c>
      <c r="F5396" s="26">
        <v>1795.325</v>
      </c>
      <c r="G5396" t="str">
        <f>VLOOKUP(мпф1[[#This Row],[артикул]],[1]!Таблица213[[code]:[упаковка]],4,FALSE)</f>
        <v>ОХЛ</v>
      </c>
      <c r="H5396" t="str">
        <f>VLOOKUP(мпф1[[#This Row],[артикул]],[1]!Таблица213[[code]:[упаковка]],5,FALSE)</f>
        <v>крыло</v>
      </c>
      <c r="I5396" s="7">
        <v>915.90910714285712</v>
      </c>
      <c r="J5396" s="15">
        <f>мпф1[[#This Row],[цена]]*мпф1[[#This Row],[объем]]</f>
        <v>1644354.5177812499</v>
      </c>
      <c r="K5396" s="15"/>
      <c r="L5396" t="s">
        <v>187</v>
      </c>
    </row>
    <row r="5397" spans="1:12" x14ac:dyDescent="0.35">
      <c r="A5397" t="s">
        <v>161</v>
      </c>
      <c r="B5397" t="s">
        <v>192</v>
      </c>
      <c r="C5397" t="s">
        <v>95</v>
      </c>
      <c r="D5397">
        <v>716</v>
      </c>
      <c r="E5397" t="s">
        <v>34</v>
      </c>
      <c r="F5397" s="26">
        <v>696</v>
      </c>
      <c r="G5397" t="str">
        <f>VLOOKUP(мпф1[[#This Row],[артикул]],[1]!Таблица213[[code]:[упаковка]],4,FALSE)</f>
        <v>ОХЛ</v>
      </c>
      <c r="H5397" t="str">
        <f>VLOOKUP(мпф1[[#This Row],[артикул]],[1]!Таблица213[[code]:[упаковка]],5,FALSE)</f>
        <v>четвертина</v>
      </c>
      <c r="I5397" s="7">
        <v>835.5847500000001</v>
      </c>
      <c r="J5397" s="15">
        <f>мпф1[[#This Row],[цена]]*мпф1[[#This Row],[объем]]</f>
        <v>581566.98600000003</v>
      </c>
      <c r="K5397" s="15"/>
      <c r="L5397" t="s">
        <v>187</v>
      </c>
    </row>
    <row r="5398" spans="1:12" x14ac:dyDescent="0.35">
      <c r="A5398" t="s">
        <v>161</v>
      </c>
      <c r="B5398" t="s">
        <v>192</v>
      </c>
      <c r="C5398" t="s">
        <v>95</v>
      </c>
      <c r="D5398">
        <v>718</v>
      </c>
      <c r="E5398" t="s">
        <v>36</v>
      </c>
      <c r="F5398" s="26">
        <v>7995.9800000000005</v>
      </c>
      <c r="G5398" t="str">
        <f>VLOOKUP(мпф1[[#This Row],[артикул]],[1]!Таблица213[[code]:[упаковка]],4,FALSE)</f>
        <v>ОХЛ</v>
      </c>
      <c r="H5398" t="str">
        <f>VLOOKUP(мпф1[[#This Row],[артикул]],[1]!Таблица213[[code]:[упаковка]],5,FALSE)</f>
        <v>филе</v>
      </c>
      <c r="I5398" s="7">
        <v>1157.1774107142855</v>
      </c>
      <c r="J5398" s="15">
        <f>мпф1[[#This Row],[цена]]*мпф1[[#This Row],[объем]]</f>
        <v>9252767.4325232133</v>
      </c>
      <c r="K5398" s="15"/>
      <c r="L5398" t="s">
        <v>187</v>
      </c>
    </row>
    <row r="5399" spans="1:12" x14ac:dyDescent="0.35">
      <c r="A5399" t="s">
        <v>161</v>
      </c>
      <c r="B5399" t="s">
        <v>190</v>
      </c>
      <c r="C5399" t="s">
        <v>95</v>
      </c>
      <c r="D5399">
        <v>701</v>
      </c>
      <c r="E5399" t="s">
        <v>26</v>
      </c>
      <c r="F5399" s="26">
        <v>198</v>
      </c>
      <c r="G5399" t="str">
        <f>VLOOKUP(мпф1[[#This Row],[артикул]],[1]!Таблица213[[code]:[упаковка]],4,FALSE)</f>
        <v>ОХЛ</v>
      </c>
      <c r="H5399" t="str">
        <f>VLOOKUP(мпф1[[#This Row],[артикул]],[1]!Таблица213[[code]:[упаковка]],5,FALSE)</f>
        <v>тушка</v>
      </c>
      <c r="I5399" s="7">
        <v>827.59580357142841</v>
      </c>
      <c r="J5399" s="15">
        <f>мпф1[[#This Row],[цена]]*мпф1[[#This Row],[объем]]</f>
        <v>163863.96910714282</v>
      </c>
      <c r="K5399" s="15"/>
      <c r="L5399" t="s">
        <v>187</v>
      </c>
    </row>
    <row r="5400" spans="1:12" x14ac:dyDescent="0.35">
      <c r="A5400" t="s">
        <v>161</v>
      </c>
      <c r="B5400" t="s">
        <v>190</v>
      </c>
      <c r="C5400" t="s">
        <v>95</v>
      </c>
      <c r="D5400">
        <v>710</v>
      </c>
      <c r="E5400" t="s">
        <v>28</v>
      </c>
      <c r="F5400" s="26">
        <v>295.245</v>
      </c>
      <c r="G5400" t="str">
        <f>VLOOKUP(мпф1[[#This Row],[артикул]],[1]!Таблица213[[code]:[упаковка]],4,FALSE)</f>
        <v>ОХЛ</v>
      </c>
      <c r="H5400" t="str">
        <f>VLOOKUP(мпф1[[#This Row],[артикул]],[1]!Таблица213[[code]:[упаковка]],5,FALSE)</f>
        <v>бедро</v>
      </c>
      <c r="I5400" s="7">
        <v>884.0434821428571</v>
      </c>
      <c r="J5400" s="15">
        <f>мпф1[[#This Row],[цена]]*мпф1[[#This Row],[объем]]</f>
        <v>261009.41788526785</v>
      </c>
      <c r="K5400" s="15"/>
      <c r="L5400" t="s">
        <v>187</v>
      </c>
    </row>
    <row r="5401" spans="1:12" x14ac:dyDescent="0.35">
      <c r="A5401" t="s">
        <v>161</v>
      </c>
      <c r="B5401" t="s">
        <v>190</v>
      </c>
      <c r="C5401" t="s">
        <v>95</v>
      </c>
      <c r="D5401">
        <v>712</v>
      </c>
      <c r="E5401" t="s">
        <v>30</v>
      </c>
      <c r="F5401" s="26">
        <v>300.39</v>
      </c>
      <c r="G5401" t="str">
        <f>VLOOKUP(мпф1[[#This Row],[артикул]],[1]!Таблица213[[code]:[упаковка]],4,FALSE)</f>
        <v>ОХЛ</v>
      </c>
      <c r="H5401" t="str">
        <f>VLOOKUP(мпф1[[#This Row],[артикул]],[1]!Таблица213[[code]:[упаковка]],5,FALSE)</f>
        <v>голень</v>
      </c>
      <c r="I5401" s="7">
        <v>915.90910714285712</v>
      </c>
      <c r="J5401" s="15">
        <f>мпф1[[#This Row],[цена]]*мпф1[[#This Row],[объем]]</f>
        <v>275129.93669464282</v>
      </c>
      <c r="K5401" s="15"/>
      <c r="L5401" t="s">
        <v>187</v>
      </c>
    </row>
    <row r="5402" spans="1:12" x14ac:dyDescent="0.35">
      <c r="A5402" t="s">
        <v>161</v>
      </c>
      <c r="B5402" t="s">
        <v>190</v>
      </c>
      <c r="C5402" t="s">
        <v>95</v>
      </c>
      <c r="D5402">
        <v>714</v>
      </c>
      <c r="E5402" t="s">
        <v>32</v>
      </c>
      <c r="F5402" s="26">
        <v>194.92099999999999</v>
      </c>
      <c r="G5402" t="str">
        <f>VLOOKUP(мпф1[[#This Row],[артикул]],[1]!Таблица213[[code]:[упаковка]],4,FALSE)</f>
        <v>ОХЛ</v>
      </c>
      <c r="H5402" t="str">
        <f>VLOOKUP(мпф1[[#This Row],[артикул]],[1]!Таблица213[[code]:[упаковка]],5,FALSE)</f>
        <v>крыло</v>
      </c>
      <c r="I5402" s="7">
        <v>915.90910714285712</v>
      </c>
      <c r="J5402" s="15">
        <f>мпф1[[#This Row],[цена]]*мпф1[[#This Row],[объем]]</f>
        <v>178529.91907339284</v>
      </c>
      <c r="K5402" s="15"/>
      <c r="L5402" t="s">
        <v>187</v>
      </c>
    </row>
    <row r="5403" spans="1:12" x14ac:dyDescent="0.35">
      <c r="A5403" t="s">
        <v>161</v>
      </c>
      <c r="B5403" t="s">
        <v>190</v>
      </c>
      <c r="C5403" t="s">
        <v>95</v>
      </c>
      <c r="D5403">
        <v>716</v>
      </c>
      <c r="E5403" t="s">
        <v>34</v>
      </c>
      <c r="F5403" s="26">
        <v>43.5</v>
      </c>
      <c r="G5403" t="str">
        <f>VLOOKUP(мпф1[[#This Row],[артикул]],[1]!Таблица213[[code]:[упаковка]],4,FALSE)</f>
        <v>ОХЛ</v>
      </c>
      <c r="H5403" t="str">
        <f>VLOOKUP(мпф1[[#This Row],[артикул]],[1]!Таблица213[[code]:[упаковка]],5,FALSE)</f>
        <v>четвертина</v>
      </c>
      <c r="I5403" s="7">
        <v>835.5847500000001</v>
      </c>
      <c r="J5403" s="15">
        <f>мпф1[[#This Row],[цена]]*мпф1[[#This Row],[объем]]</f>
        <v>36347.936625000002</v>
      </c>
      <c r="K5403" s="15"/>
      <c r="L5403" t="s">
        <v>187</v>
      </c>
    </row>
    <row r="5404" spans="1:12" x14ac:dyDescent="0.35">
      <c r="A5404" t="s">
        <v>161</v>
      </c>
      <c r="B5404" t="s">
        <v>190</v>
      </c>
      <c r="C5404" t="s">
        <v>95</v>
      </c>
      <c r="D5404">
        <v>718</v>
      </c>
      <c r="E5404" t="s">
        <v>36</v>
      </c>
      <c r="F5404" s="26">
        <v>703.30000000000007</v>
      </c>
      <c r="G5404" t="str">
        <f>VLOOKUP(мпф1[[#This Row],[артикул]],[1]!Таблица213[[code]:[упаковка]],4,FALSE)</f>
        <v>ОХЛ</v>
      </c>
      <c r="H5404" t="str">
        <f>VLOOKUP(мпф1[[#This Row],[артикул]],[1]!Таблица213[[code]:[упаковка]],5,FALSE)</f>
        <v>филе</v>
      </c>
      <c r="I5404" s="7">
        <v>1157.1774107142855</v>
      </c>
      <c r="J5404" s="15">
        <f>мпф1[[#This Row],[цена]]*мпф1[[#This Row],[объем]]</f>
        <v>813842.87295535707</v>
      </c>
      <c r="K5404" s="15"/>
      <c r="L5404" t="s">
        <v>187</v>
      </c>
    </row>
    <row r="5405" spans="1:12" x14ac:dyDescent="0.35">
      <c r="A5405" t="s">
        <v>161</v>
      </c>
      <c r="B5405" t="s">
        <v>190</v>
      </c>
      <c r="C5405" t="s">
        <v>95</v>
      </c>
      <c r="D5405">
        <v>730</v>
      </c>
      <c r="E5405" t="s">
        <v>45</v>
      </c>
      <c r="F5405" s="26">
        <v>41.5</v>
      </c>
      <c r="G5405" t="str">
        <f>VLOOKUP(мпф1[[#This Row],[артикул]],[1]!Таблица213[[code]:[упаковка]],4,FALSE)</f>
        <v>ОХЛ</v>
      </c>
      <c r="H5405" t="str">
        <f>VLOOKUP(мпф1[[#This Row],[артикул]],[1]!Таблица213[[code]:[упаковка]],5,FALSE)</f>
        <v>желудки</v>
      </c>
      <c r="I5405" s="7">
        <v>570.84991071428567</v>
      </c>
      <c r="J5405" s="15">
        <f>мпф1[[#This Row],[цена]]*мпф1[[#This Row],[объем]]</f>
        <v>23690.271294642855</v>
      </c>
      <c r="K5405" s="15"/>
      <c r="L5405" t="s">
        <v>187</v>
      </c>
    </row>
    <row r="5406" spans="1:12" x14ac:dyDescent="0.35">
      <c r="A5406" t="s">
        <v>161</v>
      </c>
      <c r="B5406" t="s">
        <v>190</v>
      </c>
      <c r="C5406" t="s">
        <v>95</v>
      </c>
      <c r="D5406">
        <v>732</v>
      </c>
      <c r="E5406" t="s">
        <v>47</v>
      </c>
      <c r="F5406" s="26">
        <v>46.8</v>
      </c>
      <c r="G5406" t="str">
        <f>VLOOKUP(мпф1[[#This Row],[артикул]],[1]!Таблица213[[code]:[упаковка]],4,FALSE)</f>
        <v>ОХЛ</v>
      </c>
      <c r="H5406" t="str">
        <f>VLOOKUP(мпф1[[#This Row],[артикул]],[1]!Таблица213[[code]:[упаковка]],5,FALSE)</f>
        <v>печень</v>
      </c>
      <c r="I5406" s="7">
        <v>538.07383928571426</v>
      </c>
      <c r="J5406" s="15">
        <f>мпф1[[#This Row],[цена]]*мпф1[[#This Row],[объем]]</f>
        <v>25181.855678571425</v>
      </c>
      <c r="K5406" s="15"/>
      <c r="L5406" t="s">
        <v>187</v>
      </c>
    </row>
    <row r="5407" spans="1:12" x14ac:dyDescent="0.35">
      <c r="A5407" t="s">
        <v>161</v>
      </c>
      <c r="B5407" t="s">
        <v>190</v>
      </c>
      <c r="C5407" t="s">
        <v>95</v>
      </c>
      <c r="D5407">
        <v>734</v>
      </c>
      <c r="E5407" t="s">
        <v>49</v>
      </c>
      <c r="F5407" s="26">
        <v>40.614999999999995</v>
      </c>
      <c r="G5407" t="str">
        <f>VLOOKUP(мпф1[[#This Row],[артикул]],[1]!Таблица213[[code]:[упаковка]],4,FALSE)</f>
        <v>ОХЛ</v>
      </c>
      <c r="H5407" t="str">
        <f>VLOOKUP(мпф1[[#This Row],[артикул]],[1]!Таблица213[[code]:[упаковка]],5,FALSE)</f>
        <v>сердце</v>
      </c>
      <c r="I5407" s="7">
        <v>915.90910714285712</v>
      </c>
      <c r="J5407" s="15">
        <f>мпф1[[#This Row],[цена]]*мпф1[[#This Row],[объем]]</f>
        <v>37199.648386607136</v>
      </c>
      <c r="K5407" s="15"/>
      <c r="L5407" t="s">
        <v>187</v>
      </c>
    </row>
    <row r="5408" spans="1:12" x14ac:dyDescent="0.35">
      <c r="A5408" t="s">
        <v>161</v>
      </c>
      <c r="B5408" t="s">
        <v>190</v>
      </c>
      <c r="C5408" t="s">
        <v>95</v>
      </c>
      <c r="D5408">
        <v>958</v>
      </c>
      <c r="E5408" t="s">
        <v>58</v>
      </c>
      <c r="F5408" s="26">
        <v>100</v>
      </c>
      <c r="G5408" t="str">
        <f>VLOOKUP(мпф1[[#This Row],[артикул]],[1]!Таблица213[[code]:[упаковка]],4,FALSE)</f>
        <v>ОХЛ</v>
      </c>
      <c r="H5408" t="str">
        <f>VLOOKUP(мпф1[[#This Row],[артикул]],[1]!Таблица213[[code]:[упаковка]],5,FALSE)</f>
        <v>табак</v>
      </c>
      <c r="I5408" s="7">
        <v>799.37196428571428</v>
      </c>
      <c r="J5408" s="15">
        <f>мпф1[[#This Row],[цена]]*мпф1[[#This Row],[объем]]</f>
        <v>79937.196428571435</v>
      </c>
      <c r="K5408" s="15"/>
      <c r="L5408" t="s">
        <v>187</v>
      </c>
    </row>
    <row r="5409" spans="1:12" x14ac:dyDescent="0.35">
      <c r="A5409" t="s">
        <v>161</v>
      </c>
      <c r="B5409" t="s">
        <v>190</v>
      </c>
      <c r="C5409" t="s">
        <v>95</v>
      </c>
      <c r="D5409">
        <v>961</v>
      </c>
      <c r="E5409" t="s">
        <v>89</v>
      </c>
      <c r="F5409" s="26">
        <v>53.333333333333336</v>
      </c>
      <c r="G5409" t="str">
        <f>VLOOKUP(мпф1[[#This Row],[артикул]],[1]!Таблица213[[code]:[упаковка]],4,FALSE)</f>
        <v>ОХЛ</v>
      </c>
      <c r="H5409" t="str">
        <f>VLOOKUP(мпф1[[#This Row],[артикул]],[1]!Таблица213[[code]:[упаковка]],5,FALSE)</f>
        <v>табак</v>
      </c>
      <c r="I5409" s="7">
        <v>777.06602678571426</v>
      </c>
      <c r="J5409" s="15">
        <f>мпф1[[#This Row],[цена]]*мпф1[[#This Row],[объем]]</f>
        <v>41443.521428571432</v>
      </c>
      <c r="K5409" s="15"/>
      <c r="L5409" t="s">
        <v>187</v>
      </c>
    </row>
    <row r="5410" spans="1:12" x14ac:dyDescent="0.35">
      <c r="A5410" t="s">
        <v>161</v>
      </c>
      <c r="B5410" t="s">
        <v>162</v>
      </c>
      <c r="C5410" t="s">
        <v>95</v>
      </c>
      <c r="D5410">
        <v>701</v>
      </c>
      <c r="E5410" t="s">
        <v>26</v>
      </c>
      <c r="F5410" s="26">
        <v>1503</v>
      </c>
      <c r="G5410" t="str">
        <f>VLOOKUP(мпф1[[#This Row],[артикул]],[1]!Таблица213[[code]:[упаковка]],4,FALSE)</f>
        <v>ОХЛ</v>
      </c>
      <c r="H5410" t="str">
        <f>VLOOKUP(мпф1[[#This Row],[артикул]],[1]!Таблица213[[code]:[упаковка]],5,FALSE)</f>
        <v>тушка</v>
      </c>
      <c r="I5410" s="7">
        <v>827.59580357142841</v>
      </c>
      <c r="J5410" s="15">
        <f>мпф1[[#This Row],[цена]]*мпф1[[#This Row],[объем]]</f>
        <v>1243876.4927678569</v>
      </c>
      <c r="K5410" s="15"/>
      <c r="L5410" t="s">
        <v>187</v>
      </c>
    </row>
    <row r="5411" spans="1:12" x14ac:dyDescent="0.35">
      <c r="A5411" t="s">
        <v>161</v>
      </c>
      <c r="B5411" t="s">
        <v>162</v>
      </c>
      <c r="C5411" t="s">
        <v>95</v>
      </c>
      <c r="D5411">
        <v>710</v>
      </c>
      <c r="E5411" t="s">
        <v>28</v>
      </c>
      <c r="F5411" s="26">
        <v>2296.35</v>
      </c>
      <c r="G5411" t="str">
        <f>VLOOKUP(мпф1[[#This Row],[артикул]],[1]!Таблица213[[code]:[упаковка]],4,FALSE)</f>
        <v>ОХЛ</v>
      </c>
      <c r="H5411" t="str">
        <f>VLOOKUP(мпф1[[#This Row],[артикул]],[1]!Таблица213[[code]:[упаковка]],5,FALSE)</f>
        <v>бедро</v>
      </c>
      <c r="I5411" s="7">
        <v>884.0434821428571</v>
      </c>
      <c r="J5411" s="15">
        <f>мпф1[[#This Row],[цена]]*мпф1[[#This Row],[объем]]</f>
        <v>2030073.2502187497</v>
      </c>
      <c r="K5411" s="15"/>
      <c r="L5411" t="s">
        <v>187</v>
      </c>
    </row>
    <row r="5412" spans="1:12" x14ac:dyDescent="0.35">
      <c r="A5412" t="s">
        <v>161</v>
      </c>
      <c r="B5412" t="s">
        <v>162</v>
      </c>
      <c r="C5412" t="s">
        <v>95</v>
      </c>
      <c r="D5412">
        <v>712</v>
      </c>
      <c r="E5412" t="s">
        <v>30</v>
      </c>
      <c r="F5412" s="26">
        <v>2302.9899999999998</v>
      </c>
      <c r="G5412" t="str">
        <f>VLOOKUP(мпф1[[#This Row],[артикул]],[1]!Таблица213[[code]:[упаковка]],4,FALSE)</f>
        <v>ОХЛ</v>
      </c>
      <c r="H5412" t="str">
        <f>VLOOKUP(мпф1[[#This Row],[артикул]],[1]!Таблица213[[code]:[упаковка]],5,FALSE)</f>
        <v>голень</v>
      </c>
      <c r="I5412" s="7">
        <v>915.90910714285712</v>
      </c>
      <c r="J5412" s="15">
        <f>мпф1[[#This Row],[цена]]*мпф1[[#This Row],[объем]]</f>
        <v>2109329.5146589284</v>
      </c>
      <c r="K5412" s="15"/>
      <c r="L5412" t="s">
        <v>187</v>
      </c>
    </row>
    <row r="5413" spans="1:12" x14ac:dyDescent="0.35">
      <c r="A5413" t="s">
        <v>161</v>
      </c>
      <c r="B5413" t="s">
        <v>162</v>
      </c>
      <c r="C5413" t="s">
        <v>95</v>
      </c>
      <c r="D5413">
        <v>714</v>
      </c>
      <c r="E5413" t="s">
        <v>32</v>
      </c>
      <c r="F5413" s="26">
        <v>1200.3030000000001</v>
      </c>
      <c r="G5413" t="str">
        <f>VLOOKUP(мпф1[[#This Row],[артикул]],[1]!Таблица213[[code]:[упаковка]],4,FALSE)</f>
        <v>ОХЛ</v>
      </c>
      <c r="H5413" t="str">
        <f>VLOOKUP(мпф1[[#This Row],[артикул]],[1]!Таблица213[[code]:[упаковка]],5,FALSE)</f>
        <v>крыло</v>
      </c>
      <c r="I5413" s="7">
        <v>915.90910714285712</v>
      </c>
      <c r="J5413" s="15">
        <f>мпф1[[#This Row],[цена]]*мпф1[[#This Row],[объем]]</f>
        <v>1099368.4490308929</v>
      </c>
      <c r="K5413" s="15"/>
      <c r="L5413" t="s">
        <v>187</v>
      </c>
    </row>
    <row r="5414" spans="1:12" x14ac:dyDescent="0.35">
      <c r="A5414" t="s">
        <v>161</v>
      </c>
      <c r="B5414" t="s">
        <v>162</v>
      </c>
      <c r="C5414" t="s">
        <v>95</v>
      </c>
      <c r="D5414">
        <v>716</v>
      </c>
      <c r="E5414" t="s">
        <v>34</v>
      </c>
      <c r="F5414" s="26">
        <v>121.79999999999998</v>
      </c>
      <c r="G5414" t="str">
        <f>VLOOKUP(мпф1[[#This Row],[артикул]],[1]!Таблица213[[code]:[упаковка]],4,FALSE)</f>
        <v>ОХЛ</v>
      </c>
      <c r="H5414" t="str">
        <f>VLOOKUP(мпф1[[#This Row],[артикул]],[1]!Таблица213[[code]:[упаковка]],5,FALSE)</f>
        <v>четвертина</v>
      </c>
      <c r="I5414" s="7">
        <v>835.5847500000001</v>
      </c>
      <c r="J5414" s="15">
        <f>мпф1[[#This Row],[цена]]*мпф1[[#This Row],[объем]]</f>
        <v>101774.22254999999</v>
      </c>
      <c r="K5414" s="15"/>
      <c r="L5414" t="s">
        <v>187</v>
      </c>
    </row>
    <row r="5415" spans="1:12" x14ac:dyDescent="0.35">
      <c r="A5415" t="s">
        <v>161</v>
      </c>
      <c r="B5415" t="s">
        <v>162</v>
      </c>
      <c r="C5415" t="s">
        <v>95</v>
      </c>
      <c r="D5415">
        <v>718</v>
      </c>
      <c r="E5415" t="s">
        <v>36</v>
      </c>
      <c r="F5415" s="26">
        <v>2997.14</v>
      </c>
      <c r="G5415" t="str">
        <f>VLOOKUP(мпф1[[#This Row],[артикул]],[1]!Таблица213[[code]:[упаковка]],4,FALSE)</f>
        <v>ОХЛ</v>
      </c>
      <c r="H5415" t="str">
        <f>VLOOKUP(мпф1[[#This Row],[артикул]],[1]!Таблица213[[code]:[упаковка]],5,FALSE)</f>
        <v>филе</v>
      </c>
      <c r="I5415" s="7">
        <v>1157.1774107142855</v>
      </c>
      <c r="J5415" s="15">
        <f>мпф1[[#This Row],[цена]]*мпф1[[#This Row],[объем]]</f>
        <v>3468222.7047482138</v>
      </c>
      <c r="K5415" s="15"/>
      <c r="L5415" t="s">
        <v>187</v>
      </c>
    </row>
    <row r="5416" spans="1:12" x14ac:dyDescent="0.35">
      <c r="A5416" t="s">
        <v>161</v>
      </c>
      <c r="B5416" t="s">
        <v>162</v>
      </c>
      <c r="C5416" t="s">
        <v>95</v>
      </c>
      <c r="D5416">
        <v>727</v>
      </c>
      <c r="E5416" t="s">
        <v>38</v>
      </c>
      <c r="F5416" s="26">
        <v>102.36599999999999</v>
      </c>
      <c r="G5416" t="str">
        <f>VLOOKUP(мпф1[[#This Row],[артикул]],[1]!Таблица213[[code]:[упаковка]],4,FALSE)</f>
        <v>ОХЛ</v>
      </c>
      <c r="H5416" t="str">
        <f>VLOOKUP(мпф1[[#This Row],[артикул]],[1]!Таблица213[[code]:[упаковка]],5,FALSE)</f>
        <v>грудка</v>
      </c>
      <c r="I5416" s="7">
        <v>899.79420535714269</v>
      </c>
      <c r="J5416" s="15">
        <f>мпф1[[#This Row],[цена]]*мпф1[[#This Row],[объем]]</f>
        <v>92108.33362558925</v>
      </c>
      <c r="K5416" s="15"/>
      <c r="L5416" t="s">
        <v>187</v>
      </c>
    </row>
    <row r="5417" spans="1:12" x14ac:dyDescent="0.35">
      <c r="A5417" t="s">
        <v>161</v>
      </c>
      <c r="B5417" t="s">
        <v>162</v>
      </c>
      <c r="C5417" t="s">
        <v>95</v>
      </c>
      <c r="D5417">
        <v>730</v>
      </c>
      <c r="E5417" t="s">
        <v>45</v>
      </c>
      <c r="F5417" s="26">
        <v>16.600000000000001</v>
      </c>
      <c r="G5417" t="str">
        <f>VLOOKUP(мпф1[[#This Row],[артикул]],[1]!Таблица213[[code]:[упаковка]],4,FALSE)</f>
        <v>ОХЛ</v>
      </c>
      <c r="H5417" t="str">
        <f>VLOOKUP(мпф1[[#This Row],[артикул]],[1]!Таблица213[[code]:[упаковка]],5,FALSE)</f>
        <v>желудки</v>
      </c>
      <c r="I5417" s="7">
        <v>570.84991071428567</v>
      </c>
      <c r="J5417" s="15">
        <f>мпф1[[#This Row],[цена]]*мпф1[[#This Row],[объем]]</f>
        <v>9476.1085178571429</v>
      </c>
      <c r="K5417" s="15"/>
      <c r="L5417" t="s">
        <v>187</v>
      </c>
    </row>
    <row r="5418" spans="1:12" x14ac:dyDescent="0.35">
      <c r="A5418" t="s">
        <v>161</v>
      </c>
      <c r="B5418" t="s">
        <v>162</v>
      </c>
      <c r="C5418" t="s">
        <v>95</v>
      </c>
      <c r="D5418">
        <v>732</v>
      </c>
      <c r="E5418" t="s">
        <v>47</v>
      </c>
      <c r="F5418" s="26">
        <v>46.8</v>
      </c>
      <c r="G5418" t="str">
        <f>VLOOKUP(мпф1[[#This Row],[артикул]],[1]!Таблица213[[code]:[упаковка]],4,FALSE)</f>
        <v>ОХЛ</v>
      </c>
      <c r="H5418" t="str">
        <f>VLOOKUP(мпф1[[#This Row],[артикул]],[1]!Таблица213[[code]:[упаковка]],5,FALSE)</f>
        <v>печень</v>
      </c>
      <c r="I5418" s="7">
        <v>538.07383928571426</v>
      </c>
      <c r="J5418" s="15">
        <f>мпф1[[#This Row],[цена]]*мпф1[[#This Row],[объем]]</f>
        <v>25181.855678571425</v>
      </c>
      <c r="K5418" s="15"/>
      <c r="L5418" t="s">
        <v>187</v>
      </c>
    </row>
    <row r="5419" spans="1:12" x14ac:dyDescent="0.35">
      <c r="A5419" t="s">
        <v>161</v>
      </c>
      <c r="B5419" t="s">
        <v>162</v>
      </c>
      <c r="C5419" t="s">
        <v>95</v>
      </c>
      <c r="D5419">
        <v>734</v>
      </c>
      <c r="E5419" t="s">
        <v>49</v>
      </c>
      <c r="F5419" s="26">
        <v>48.738</v>
      </c>
      <c r="G5419" t="str">
        <f>VLOOKUP(мпф1[[#This Row],[артикул]],[1]!Таблица213[[code]:[упаковка]],4,FALSE)</f>
        <v>ОХЛ</v>
      </c>
      <c r="H5419" t="str">
        <f>VLOOKUP(мпф1[[#This Row],[артикул]],[1]!Таблица213[[code]:[упаковка]],5,FALSE)</f>
        <v>сердце</v>
      </c>
      <c r="I5419" s="7">
        <v>915.90910714285712</v>
      </c>
      <c r="J5419" s="15">
        <f>мпф1[[#This Row],[цена]]*мпф1[[#This Row],[объем]]</f>
        <v>44639.578063928573</v>
      </c>
      <c r="K5419" s="15"/>
      <c r="L5419" t="s">
        <v>187</v>
      </c>
    </row>
    <row r="5420" spans="1:12" x14ac:dyDescent="0.35">
      <c r="A5420" t="s">
        <v>161</v>
      </c>
      <c r="B5420" t="s">
        <v>162</v>
      </c>
      <c r="C5420" t="s">
        <v>95</v>
      </c>
      <c r="D5420">
        <v>958</v>
      </c>
      <c r="E5420" t="s">
        <v>58</v>
      </c>
      <c r="F5420" s="26">
        <v>200</v>
      </c>
      <c r="G5420" t="str">
        <f>VLOOKUP(мпф1[[#This Row],[артикул]],[1]!Таблица213[[code]:[упаковка]],4,FALSE)</f>
        <v>ОХЛ</v>
      </c>
      <c r="H5420" t="str">
        <f>VLOOKUP(мпф1[[#This Row],[артикул]],[1]!Таблица213[[code]:[упаковка]],5,FALSE)</f>
        <v>табак</v>
      </c>
      <c r="I5420" s="7">
        <v>799.37196428571428</v>
      </c>
      <c r="J5420" s="15">
        <f>мпф1[[#This Row],[цена]]*мпф1[[#This Row],[объем]]</f>
        <v>159874.39285714287</v>
      </c>
      <c r="K5420" s="15"/>
      <c r="L5420" t="s">
        <v>187</v>
      </c>
    </row>
    <row r="5421" spans="1:12" x14ac:dyDescent="0.35">
      <c r="A5421" t="s">
        <v>161</v>
      </c>
      <c r="B5421" t="s">
        <v>202</v>
      </c>
      <c r="C5421" t="s">
        <v>95</v>
      </c>
      <c r="D5421">
        <v>701</v>
      </c>
      <c r="E5421" t="s">
        <v>26</v>
      </c>
      <c r="F5421" s="26">
        <v>198</v>
      </c>
      <c r="G5421" t="str">
        <f>VLOOKUP(мпф1[[#This Row],[артикул]],[1]!Таблица213[[code]:[упаковка]],4,FALSE)</f>
        <v>ОХЛ</v>
      </c>
      <c r="H5421" t="str">
        <f>VLOOKUP(мпф1[[#This Row],[артикул]],[1]!Таблица213[[code]:[упаковка]],5,FALSE)</f>
        <v>тушка</v>
      </c>
      <c r="I5421" s="7">
        <v>827.59580357142841</v>
      </c>
      <c r="J5421" s="15">
        <f>мпф1[[#This Row],[цена]]*мпф1[[#This Row],[объем]]</f>
        <v>163863.96910714282</v>
      </c>
      <c r="K5421" s="15"/>
      <c r="L5421" t="s">
        <v>187</v>
      </c>
    </row>
    <row r="5422" spans="1:12" x14ac:dyDescent="0.35">
      <c r="A5422" t="s">
        <v>161</v>
      </c>
      <c r="B5422" t="s">
        <v>202</v>
      </c>
      <c r="C5422" t="s">
        <v>95</v>
      </c>
      <c r="D5422">
        <v>702</v>
      </c>
      <c r="E5422" t="s">
        <v>72</v>
      </c>
      <c r="F5422" s="26">
        <v>79.100000000000009</v>
      </c>
      <c r="G5422" t="str">
        <f>VLOOKUP(мпф1[[#This Row],[артикул]],[1]!Таблица213[[code]:[упаковка]],4,FALSE)</f>
        <v>ОХЛ</v>
      </c>
      <c r="H5422" t="str">
        <f>VLOOKUP(мпф1[[#This Row],[артикул]],[1]!Таблица213[[code]:[упаковка]],5,FALSE)</f>
        <v>тушка</v>
      </c>
      <c r="I5422" s="7">
        <v>811.20776785714281</v>
      </c>
      <c r="J5422" s="15">
        <f>мпф1[[#This Row],[цена]]*мпф1[[#This Row],[объем]]</f>
        <v>64166.534437500006</v>
      </c>
      <c r="K5422" s="15"/>
      <c r="L5422" t="s">
        <v>187</v>
      </c>
    </row>
    <row r="5423" spans="1:12" x14ac:dyDescent="0.35">
      <c r="A5423" t="s">
        <v>161</v>
      </c>
      <c r="B5423" t="s">
        <v>202</v>
      </c>
      <c r="C5423" t="s">
        <v>95</v>
      </c>
      <c r="D5423">
        <v>710</v>
      </c>
      <c r="E5423" t="s">
        <v>28</v>
      </c>
      <c r="F5423" s="26">
        <v>295.245</v>
      </c>
      <c r="G5423" t="str">
        <f>VLOOKUP(мпф1[[#This Row],[артикул]],[1]!Таблица213[[code]:[упаковка]],4,FALSE)</f>
        <v>ОХЛ</v>
      </c>
      <c r="H5423" t="str">
        <f>VLOOKUP(мпф1[[#This Row],[артикул]],[1]!Таблица213[[code]:[упаковка]],5,FALSE)</f>
        <v>бедро</v>
      </c>
      <c r="I5423" s="7">
        <v>884.0434821428571</v>
      </c>
      <c r="J5423" s="15">
        <f>мпф1[[#This Row],[цена]]*мпф1[[#This Row],[объем]]</f>
        <v>261009.41788526785</v>
      </c>
      <c r="K5423" s="15"/>
      <c r="L5423" t="s">
        <v>187</v>
      </c>
    </row>
    <row r="5424" spans="1:12" x14ac:dyDescent="0.35">
      <c r="A5424" t="s">
        <v>161</v>
      </c>
      <c r="B5424" t="s">
        <v>202</v>
      </c>
      <c r="C5424" t="s">
        <v>95</v>
      </c>
      <c r="D5424">
        <v>711</v>
      </c>
      <c r="E5424" t="s">
        <v>73</v>
      </c>
      <c r="F5424" s="26">
        <v>104.64</v>
      </c>
      <c r="G5424" t="str">
        <f>VLOOKUP(мпф1[[#This Row],[артикул]],[1]!Таблица213[[code]:[упаковка]],4,FALSE)</f>
        <v>ОХЛ</v>
      </c>
      <c r="H5424" t="str">
        <f>VLOOKUP(мпф1[[#This Row],[артикул]],[1]!Таблица213[[code]:[упаковка]],5,FALSE)</f>
        <v>бедро</v>
      </c>
      <c r="I5424" s="7">
        <v>867.65544642857139</v>
      </c>
      <c r="J5424" s="15">
        <f>мпф1[[#This Row],[цена]]*мпф1[[#This Row],[объем]]</f>
        <v>90791.465914285713</v>
      </c>
      <c r="K5424" s="15"/>
      <c r="L5424" t="s">
        <v>187</v>
      </c>
    </row>
    <row r="5425" spans="1:12" x14ac:dyDescent="0.35">
      <c r="A5425" t="s">
        <v>161</v>
      </c>
      <c r="B5425" t="s">
        <v>202</v>
      </c>
      <c r="C5425" t="s">
        <v>95</v>
      </c>
      <c r="D5425">
        <v>712</v>
      </c>
      <c r="E5425" t="s">
        <v>30</v>
      </c>
      <c r="F5425" s="26">
        <v>250.32499999999999</v>
      </c>
      <c r="G5425" t="str">
        <f>VLOOKUP(мпф1[[#This Row],[артикул]],[1]!Таблица213[[code]:[упаковка]],4,FALSE)</f>
        <v>ОХЛ</v>
      </c>
      <c r="H5425" t="str">
        <f>VLOOKUP(мпф1[[#This Row],[артикул]],[1]!Таблица213[[code]:[упаковка]],5,FALSE)</f>
        <v>голень</v>
      </c>
      <c r="I5425" s="7">
        <v>915.90910714285712</v>
      </c>
      <c r="J5425" s="15">
        <f>мпф1[[#This Row],[цена]]*мпф1[[#This Row],[объем]]</f>
        <v>229274.9472455357</v>
      </c>
      <c r="K5425" s="15"/>
      <c r="L5425" t="s">
        <v>187</v>
      </c>
    </row>
    <row r="5426" spans="1:12" x14ac:dyDescent="0.35">
      <c r="A5426" t="s">
        <v>161</v>
      </c>
      <c r="B5426" t="s">
        <v>202</v>
      </c>
      <c r="C5426" t="s">
        <v>95</v>
      </c>
      <c r="D5426">
        <v>713</v>
      </c>
      <c r="E5426" t="s">
        <v>74</v>
      </c>
      <c r="F5426" s="26">
        <v>64.900000000000006</v>
      </c>
      <c r="G5426" t="str">
        <f>VLOOKUP(мпф1[[#This Row],[артикул]],[1]!Таблица213[[code]:[упаковка]],4,FALSE)</f>
        <v>ОХЛ</v>
      </c>
      <c r="H5426" t="str">
        <f>VLOOKUP(мпф1[[#This Row],[артикул]],[1]!Таблица213[[code]:[упаковка]],5,FALSE)</f>
        <v>голень</v>
      </c>
      <c r="I5426" s="7">
        <v>899.88524999999993</v>
      </c>
      <c r="J5426" s="15">
        <f>мпф1[[#This Row],[цена]]*мпф1[[#This Row],[объем]]</f>
        <v>58402.552725000001</v>
      </c>
      <c r="K5426" s="15"/>
      <c r="L5426" t="s">
        <v>187</v>
      </c>
    </row>
    <row r="5427" spans="1:12" x14ac:dyDescent="0.35">
      <c r="A5427" t="s">
        <v>161</v>
      </c>
      <c r="B5427" t="s">
        <v>202</v>
      </c>
      <c r="C5427" t="s">
        <v>95</v>
      </c>
      <c r="D5427">
        <v>714</v>
      </c>
      <c r="E5427" t="s">
        <v>32</v>
      </c>
      <c r="F5427" s="26">
        <v>246.21600000000001</v>
      </c>
      <c r="G5427" t="str">
        <f>VLOOKUP(мпф1[[#This Row],[артикул]],[1]!Таблица213[[code]:[упаковка]],4,FALSE)</f>
        <v>ОХЛ</v>
      </c>
      <c r="H5427" t="str">
        <f>VLOOKUP(мпф1[[#This Row],[артикул]],[1]!Таблица213[[code]:[упаковка]],5,FALSE)</f>
        <v>крыло</v>
      </c>
      <c r="I5427" s="7">
        <v>915.90910714285712</v>
      </c>
      <c r="J5427" s="15">
        <f>мпф1[[#This Row],[цена]]*мпф1[[#This Row],[объем]]</f>
        <v>225511.47672428572</v>
      </c>
      <c r="K5427" s="15"/>
      <c r="L5427" t="s">
        <v>187</v>
      </c>
    </row>
    <row r="5428" spans="1:12" x14ac:dyDescent="0.35">
      <c r="A5428" t="s">
        <v>161</v>
      </c>
      <c r="B5428" t="s">
        <v>202</v>
      </c>
      <c r="C5428" t="s">
        <v>95</v>
      </c>
      <c r="D5428">
        <v>715</v>
      </c>
      <c r="E5428" t="s">
        <v>75</v>
      </c>
      <c r="F5428" s="26">
        <v>66.100000000000009</v>
      </c>
      <c r="G5428" t="str">
        <f>VLOOKUP(мпф1[[#This Row],[артикул]],[1]!Таблица213[[code]:[упаковка]],4,FALSE)</f>
        <v>ОХЛ</v>
      </c>
      <c r="H5428" t="str">
        <f>VLOOKUP(мпф1[[#This Row],[артикул]],[1]!Таблица213[[code]:[упаковка]],5,FALSE)</f>
        <v>крыло</v>
      </c>
      <c r="I5428" s="7">
        <v>899.88524999999993</v>
      </c>
      <c r="J5428" s="15">
        <f>мпф1[[#This Row],[цена]]*мпф1[[#This Row],[объем]]</f>
        <v>59482.415025000002</v>
      </c>
      <c r="K5428" s="15"/>
      <c r="L5428" t="s">
        <v>187</v>
      </c>
    </row>
    <row r="5429" spans="1:12" x14ac:dyDescent="0.35">
      <c r="A5429" t="s">
        <v>161</v>
      </c>
      <c r="B5429" t="s">
        <v>202</v>
      </c>
      <c r="C5429" t="s">
        <v>95</v>
      </c>
      <c r="D5429">
        <v>718</v>
      </c>
      <c r="E5429" t="s">
        <v>36</v>
      </c>
      <c r="F5429" s="26">
        <v>302.96000000000004</v>
      </c>
      <c r="G5429" t="str">
        <f>VLOOKUP(мпф1[[#This Row],[артикул]],[1]!Таблица213[[code]:[упаковка]],4,FALSE)</f>
        <v>ОХЛ</v>
      </c>
      <c r="H5429" t="str">
        <f>VLOOKUP(мпф1[[#This Row],[артикул]],[1]!Таблица213[[code]:[упаковка]],5,FALSE)</f>
        <v>филе</v>
      </c>
      <c r="I5429" s="7">
        <v>1157.1774107142855</v>
      </c>
      <c r="J5429" s="15">
        <f>мпф1[[#This Row],[цена]]*мпф1[[#This Row],[объем]]</f>
        <v>350578.46834999998</v>
      </c>
      <c r="K5429" s="15"/>
      <c r="L5429" t="s">
        <v>187</v>
      </c>
    </row>
    <row r="5430" spans="1:12" x14ac:dyDescent="0.35">
      <c r="A5430" t="s">
        <v>161</v>
      </c>
      <c r="B5430" t="s">
        <v>202</v>
      </c>
      <c r="C5430" t="s">
        <v>95</v>
      </c>
      <c r="D5430">
        <v>719</v>
      </c>
      <c r="E5430" t="s">
        <v>77</v>
      </c>
      <c r="F5430" s="26">
        <v>148.5</v>
      </c>
      <c r="G5430" t="str">
        <f>VLOOKUP(мпф1[[#This Row],[артикул]],[1]!Таблица213[[code]:[упаковка]],4,FALSE)</f>
        <v>ОХЛ</v>
      </c>
      <c r="H5430" t="str">
        <f>VLOOKUP(мпф1[[#This Row],[артикул]],[1]!Таблица213[[code]:[упаковка]],5,FALSE)</f>
        <v>филе</v>
      </c>
      <c r="I5430" s="7">
        <v>1140.7893750000001</v>
      </c>
      <c r="J5430" s="15">
        <f>мпф1[[#This Row],[цена]]*мпф1[[#This Row],[объем]]</f>
        <v>169407.22218750001</v>
      </c>
      <c r="K5430" s="15"/>
      <c r="L5430" t="s">
        <v>187</v>
      </c>
    </row>
    <row r="5431" spans="1:12" x14ac:dyDescent="0.35">
      <c r="A5431" t="s">
        <v>161</v>
      </c>
      <c r="B5431" t="s">
        <v>202</v>
      </c>
      <c r="C5431" t="s">
        <v>95</v>
      </c>
      <c r="D5431">
        <v>721</v>
      </c>
      <c r="E5431" t="s">
        <v>183</v>
      </c>
      <c r="F5431" s="26">
        <v>12.1</v>
      </c>
      <c r="G5431" t="str">
        <f>VLOOKUP(мпф1[[#This Row],[артикул]],[1]!Таблица213[[code]:[упаковка]],4,FALSE)</f>
        <v>ОХЛ</v>
      </c>
      <c r="H5431" t="str">
        <f>VLOOKUP(мпф1[[#This Row],[артикул]],[1]!Таблица213[[code]:[упаковка]],5,FALSE)</f>
        <v>половинка</v>
      </c>
      <c r="I5431" s="7">
        <v>819.40178571428567</v>
      </c>
      <c r="J5431" s="15">
        <f>мпф1[[#This Row],[цена]]*мпф1[[#This Row],[объем]]</f>
        <v>9914.7616071428565</v>
      </c>
      <c r="K5431" s="15"/>
      <c r="L5431" t="s">
        <v>187</v>
      </c>
    </row>
    <row r="5432" spans="1:12" x14ac:dyDescent="0.35">
      <c r="A5432" t="s">
        <v>161</v>
      </c>
      <c r="B5432" t="s">
        <v>202</v>
      </c>
      <c r="C5432" t="s">
        <v>95</v>
      </c>
      <c r="D5432">
        <v>725</v>
      </c>
      <c r="E5432" t="s">
        <v>78</v>
      </c>
      <c r="F5432" s="26">
        <v>13.548999999999999</v>
      </c>
      <c r="G5432" t="str">
        <f>VLOOKUP(мпф1[[#This Row],[артикул]],[1]!Таблица213[[code]:[упаковка]],4,FALSE)</f>
        <v>ОХЛ</v>
      </c>
      <c r="H5432" t="str">
        <f>VLOOKUP(мпф1[[#This Row],[артикул]],[1]!Таблица213[[code]:[упаковка]],5,FALSE)</f>
        <v>грудка</v>
      </c>
      <c r="I5432" s="7">
        <v>884.0434821428571</v>
      </c>
      <c r="J5432" s="15">
        <f>мпф1[[#This Row],[цена]]*мпф1[[#This Row],[объем]]</f>
        <v>11977.90513955357</v>
      </c>
      <c r="K5432" s="15"/>
      <c r="L5432" t="s">
        <v>187</v>
      </c>
    </row>
    <row r="5433" spans="1:12" x14ac:dyDescent="0.35">
      <c r="A5433" t="s">
        <v>161</v>
      </c>
      <c r="B5433" t="s">
        <v>202</v>
      </c>
      <c r="C5433" t="s">
        <v>95</v>
      </c>
      <c r="D5433">
        <v>727</v>
      </c>
      <c r="E5433" t="s">
        <v>38</v>
      </c>
      <c r="F5433" s="26">
        <v>18.611999999999998</v>
      </c>
      <c r="G5433" t="str">
        <f>VLOOKUP(мпф1[[#This Row],[артикул]],[1]!Таблица213[[code]:[упаковка]],4,FALSE)</f>
        <v>ОХЛ</v>
      </c>
      <c r="H5433" t="str">
        <f>VLOOKUP(мпф1[[#This Row],[артикул]],[1]!Таблица213[[code]:[упаковка]],5,FALSE)</f>
        <v>грудка</v>
      </c>
      <c r="I5433" s="7">
        <v>899.79420535714269</v>
      </c>
      <c r="J5433" s="15">
        <f>мпф1[[#This Row],[цена]]*мпф1[[#This Row],[объем]]</f>
        <v>16746.969750107139</v>
      </c>
      <c r="K5433" s="15"/>
      <c r="L5433" t="s">
        <v>187</v>
      </c>
    </row>
    <row r="5434" spans="1:12" x14ac:dyDescent="0.35">
      <c r="A5434" t="s">
        <v>161</v>
      </c>
      <c r="B5434" t="s">
        <v>202</v>
      </c>
      <c r="C5434" t="s">
        <v>95</v>
      </c>
      <c r="D5434">
        <v>730</v>
      </c>
      <c r="E5434" t="s">
        <v>45</v>
      </c>
      <c r="F5434" s="26">
        <v>8.3000000000000007</v>
      </c>
      <c r="G5434" t="str">
        <f>VLOOKUP(мпф1[[#This Row],[артикул]],[1]!Таблица213[[code]:[упаковка]],4,FALSE)</f>
        <v>ОХЛ</v>
      </c>
      <c r="H5434" t="str">
        <f>VLOOKUP(мпф1[[#This Row],[артикул]],[1]!Таблица213[[code]:[упаковка]],5,FALSE)</f>
        <v>желудки</v>
      </c>
      <c r="I5434" s="7">
        <v>570.84991071428567</v>
      </c>
      <c r="J5434" s="15">
        <f>мпф1[[#This Row],[цена]]*мпф1[[#This Row],[объем]]</f>
        <v>4738.0542589285715</v>
      </c>
      <c r="K5434" s="15"/>
      <c r="L5434" t="s">
        <v>187</v>
      </c>
    </row>
    <row r="5435" spans="1:12" x14ac:dyDescent="0.35">
      <c r="A5435" t="s">
        <v>161</v>
      </c>
      <c r="B5435" t="s">
        <v>202</v>
      </c>
      <c r="C5435" t="s">
        <v>95</v>
      </c>
      <c r="D5435">
        <v>731</v>
      </c>
      <c r="E5435" t="s">
        <v>81</v>
      </c>
      <c r="F5435" s="26">
        <v>24.531473790833122</v>
      </c>
      <c r="G5435" t="str">
        <f>VLOOKUP(мпф1[[#This Row],[артикул]],[1]!Таблица213[[code]:[упаковка]],4,FALSE)</f>
        <v>ОХЛ</v>
      </c>
      <c r="H5435" t="str">
        <f>VLOOKUP(мпф1[[#This Row],[артикул]],[1]!Таблица213[[code]:[упаковка]],5,FALSE)</f>
        <v>желудки</v>
      </c>
      <c r="I5435" s="7">
        <v>554.21605446428566</v>
      </c>
      <c r="J5435" s="15">
        <f>мпф1[[#This Row],[цена]]*мпф1[[#This Row],[объем]]</f>
        <v>13595.736614549565</v>
      </c>
      <c r="K5435" s="15"/>
      <c r="L5435" t="s">
        <v>187</v>
      </c>
    </row>
    <row r="5436" spans="1:12" x14ac:dyDescent="0.35">
      <c r="A5436" t="s">
        <v>161</v>
      </c>
      <c r="B5436" t="s">
        <v>202</v>
      </c>
      <c r="C5436" t="s">
        <v>95</v>
      </c>
      <c r="D5436">
        <v>732</v>
      </c>
      <c r="E5436" t="s">
        <v>47</v>
      </c>
      <c r="F5436" s="26">
        <v>7.8</v>
      </c>
      <c r="G5436" t="str">
        <f>VLOOKUP(мпф1[[#This Row],[артикул]],[1]!Таблица213[[code]:[упаковка]],4,FALSE)</f>
        <v>ОХЛ</v>
      </c>
      <c r="H5436" t="str">
        <f>VLOOKUP(мпф1[[#This Row],[артикул]],[1]!Таблица213[[code]:[упаковка]],5,FALSE)</f>
        <v>печень</v>
      </c>
      <c r="I5436" s="7">
        <v>538.07383928571426</v>
      </c>
      <c r="J5436" s="15">
        <f>мпф1[[#This Row],[цена]]*мпф1[[#This Row],[объем]]</f>
        <v>4196.9759464285708</v>
      </c>
      <c r="K5436" s="15"/>
      <c r="L5436" t="s">
        <v>187</v>
      </c>
    </row>
    <row r="5437" spans="1:12" x14ac:dyDescent="0.35">
      <c r="A5437" t="s">
        <v>161</v>
      </c>
      <c r="B5437" t="s">
        <v>202</v>
      </c>
      <c r="C5437" t="s">
        <v>95</v>
      </c>
      <c r="D5437">
        <v>733</v>
      </c>
      <c r="E5437" t="s">
        <v>82</v>
      </c>
      <c r="F5437" s="26">
        <v>50.4</v>
      </c>
      <c r="G5437" t="str">
        <f>VLOOKUP(мпф1[[#This Row],[артикул]],[1]!Таблица213[[code]:[упаковка]],4,FALSE)</f>
        <v>ОХЛ</v>
      </c>
      <c r="H5437" t="str">
        <f>VLOOKUP(мпф1[[#This Row],[артикул]],[1]!Таблица213[[code]:[упаковка]],5,FALSE)</f>
        <v>печень</v>
      </c>
      <c r="I5437" s="7">
        <v>522.04998214285706</v>
      </c>
      <c r="J5437" s="15">
        <f>мпф1[[#This Row],[цена]]*мпф1[[#This Row],[объем]]</f>
        <v>26311.319099999993</v>
      </c>
      <c r="K5437" s="15"/>
      <c r="L5437" t="s">
        <v>187</v>
      </c>
    </row>
    <row r="5438" spans="1:12" x14ac:dyDescent="0.35">
      <c r="A5438" t="s">
        <v>161</v>
      </c>
      <c r="B5438" t="s">
        <v>202</v>
      </c>
      <c r="C5438" t="s">
        <v>95</v>
      </c>
      <c r="D5438">
        <v>734</v>
      </c>
      <c r="E5438" t="s">
        <v>49</v>
      </c>
      <c r="F5438" s="26">
        <v>8.1229999999999993</v>
      </c>
      <c r="G5438" t="str">
        <f>VLOOKUP(мпф1[[#This Row],[артикул]],[1]!Таблица213[[code]:[упаковка]],4,FALSE)</f>
        <v>ОХЛ</v>
      </c>
      <c r="H5438" t="str">
        <f>VLOOKUP(мпф1[[#This Row],[артикул]],[1]!Таблица213[[code]:[упаковка]],5,FALSE)</f>
        <v>сердце</v>
      </c>
      <c r="I5438" s="7">
        <v>915.90910714285712</v>
      </c>
      <c r="J5438" s="15">
        <f>мпф1[[#This Row],[цена]]*мпф1[[#This Row],[объем]]</f>
        <v>7439.9296773214282</v>
      </c>
      <c r="K5438" s="15"/>
      <c r="L5438" t="s">
        <v>187</v>
      </c>
    </row>
    <row r="5439" spans="1:12" x14ac:dyDescent="0.35">
      <c r="A5439" t="s">
        <v>161</v>
      </c>
      <c r="B5439" t="s">
        <v>202</v>
      </c>
      <c r="C5439" t="s">
        <v>95</v>
      </c>
      <c r="D5439">
        <v>735</v>
      </c>
      <c r="E5439" t="s">
        <v>83</v>
      </c>
      <c r="F5439" s="26">
        <v>24.8</v>
      </c>
      <c r="G5439" t="str">
        <f>VLOOKUP(мпф1[[#This Row],[артикул]],[1]!Таблица213[[code]:[упаковка]],4,FALSE)</f>
        <v>ОХЛ</v>
      </c>
      <c r="H5439" t="str">
        <f>VLOOKUP(мпф1[[#This Row],[артикул]],[1]!Таблица213[[code]:[упаковка]],5,FALSE)</f>
        <v>сердце</v>
      </c>
      <c r="I5439" s="7">
        <v>899.88524999999993</v>
      </c>
      <c r="J5439" s="15">
        <f>мпф1[[#This Row],[цена]]*мпф1[[#This Row],[объем]]</f>
        <v>22317.154199999997</v>
      </c>
      <c r="K5439" s="15"/>
      <c r="L5439" t="s">
        <v>187</v>
      </c>
    </row>
    <row r="5440" spans="1:12" x14ac:dyDescent="0.35">
      <c r="A5440" t="s">
        <v>161</v>
      </c>
      <c r="B5440" t="s">
        <v>202</v>
      </c>
      <c r="C5440" t="s">
        <v>95</v>
      </c>
      <c r="D5440">
        <v>952</v>
      </c>
      <c r="E5440" t="s">
        <v>86</v>
      </c>
      <c r="F5440" s="26">
        <v>12.5</v>
      </c>
      <c r="G5440" t="str">
        <f>VLOOKUP(мпф1[[#This Row],[артикул]],[1]!Таблица213[[code]:[упаковка]],4,FALSE)</f>
        <v>ОХЛ</v>
      </c>
      <c r="H5440" t="str">
        <f>VLOOKUP(мпф1[[#This Row],[артикул]],[1]!Таблица213[[code]:[упаковка]],5,FALSE)</f>
        <v>голень</v>
      </c>
      <c r="I5440" s="7">
        <v>930.02102678571418</v>
      </c>
      <c r="J5440" s="15">
        <f>мпф1[[#This Row],[цена]]*мпф1[[#This Row],[объем]]</f>
        <v>11625.262834821428</v>
      </c>
      <c r="K5440" s="15"/>
      <c r="L5440" t="s">
        <v>187</v>
      </c>
    </row>
    <row r="5441" spans="1:12" x14ac:dyDescent="0.35">
      <c r="A5441" t="s">
        <v>161</v>
      </c>
      <c r="B5441" t="s">
        <v>202</v>
      </c>
      <c r="C5441" t="s">
        <v>95</v>
      </c>
      <c r="D5441">
        <v>953</v>
      </c>
      <c r="E5441" t="s">
        <v>87</v>
      </c>
      <c r="F5441" s="26">
        <v>13.777777777777779</v>
      </c>
      <c r="G5441" t="str">
        <f>VLOOKUP(мпф1[[#This Row],[артикул]],[1]!Таблица213[[code]:[упаковка]],4,FALSE)</f>
        <v>ОХЛ</v>
      </c>
      <c r="H5441" t="str">
        <f>VLOOKUP(мпф1[[#This Row],[артикул]],[1]!Таблица213[[code]:[упаковка]],5,FALSE)</f>
        <v>бедро</v>
      </c>
      <c r="I5441" s="7">
        <v>953.23741071428572</v>
      </c>
      <c r="J5441" s="15">
        <f>мпф1[[#This Row],[цена]]*мпф1[[#This Row],[объем]]</f>
        <v>13133.493214285714</v>
      </c>
      <c r="K5441" s="15"/>
      <c r="L5441" t="s">
        <v>187</v>
      </c>
    </row>
    <row r="5442" spans="1:12" x14ac:dyDescent="0.35">
      <c r="A5442" t="s">
        <v>161</v>
      </c>
      <c r="B5442" t="s">
        <v>202</v>
      </c>
      <c r="C5442" t="s">
        <v>95</v>
      </c>
      <c r="D5442">
        <v>958</v>
      </c>
      <c r="E5442" t="s">
        <v>58</v>
      </c>
      <c r="F5442" s="26">
        <v>50</v>
      </c>
      <c r="G5442" t="str">
        <f>VLOOKUP(мпф1[[#This Row],[артикул]],[1]!Таблица213[[code]:[упаковка]],4,FALSE)</f>
        <v>ОХЛ</v>
      </c>
      <c r="H5442" t="str">
        <f>VLOOKUP(мпф1[[#This Row],[артикул]],[1]!Таблица213[[code]:[упаковка]],5,FALSE)</f>
        <v>табак</v>
      </c>
      <c r="I5442" s="7">
        <v>799.37196428571428</v>
      </c>
      <c r="J5442" s="15">
        <f>мпф1[[#This Row],[цена]]*мпф1[[#This Row],[объем]]</f>
        <v>39968.598214285717</v>
      </c>
      <c r="K5442" s="15"/>
      <c r="L5442" t="s">
        <v>187</v>
      </c>
    </row>
    <row r="5443" spans="1:12" x14ac:dyDescent="0.35">
      <c r="A5443" t="s">
        <v>161</v>
      </c>
      <c r="B5443" t="s">
        <v>202</v>
      </c>
      <c r="C5443" t="s">
        <v>95</v>
      </c>
      <c r="D5443">
        <v>961</v>
      </c>
      <c r="E5443" t="s">
        <v>89</v>
      </c>
      <c r="F5443" s="26">
        <v>13.333333333333334</v>
      </c>
      <c r="G5443" t="str">
        <f>VLOOKUP(мпф1[[#This Row],[артикул]],[1]!Таблица213[[code]:[упаковка]],4,FALSE)</f>
        <v>ОХЛ</v>
      </c>
      <c r="H5443" t="str">
        <f>VLOOKUP(мпф1[[#This Row],[артикул]],[1]!Таблица213[[code]:[упаковка]],5,FALSE)</f>
        <v>табак</v>
      </c>
      <c r="I5443" s="7">
        <v>777.06602678571426</v>
      </c>
      <c r="J5443" s="15">
        <f>мпф1[[#This Row],[цена]]*мпф1[[#This Row],[объем]]</f>
        <v>10360.880357142858</v>
      </c>
      <c r="K5443" s="15"/>
      <c r="L5443" t="s">
        <v>187</v>
      </c>
    </row>
    <row r="5444" spans="1:12" x14ac:dyDescent="0.35">
      <c r="A5444" t="s">
        <v>161</v>
      </c>
      <c r="B5444" t="s">
        <v>192</v>
      </c>
      <c r="C5444" t="s">
        <v>97</v>
      </c>
      <c r="D5444">
        <v>978</v>
      </c>
      <c r="E5444" t="s">
        <v>98</v>
      </c>
      <c r="F5444" s="26">
        <v>3494.5</v>
      </c>
      <c r="G5444" t="str">
        <f>VLOOKUP(мпф1[[#This Row],[артикул]],[1]!Таблица213[[code]:[упаковка]],4,FALSE)</f>
        <v>ОХЛ</v>
      </c>
      <c r="H5444" t="str">
        <f>VLOOKUP(мпф1[[#This Row],[артикул]],[1]!Таблица213[[code]:[упаковка]],5,FALSE)</f>
        <v>тушка</v>
      </c>
      <c r="I5444" s="7">
        <v>715.98214285714278</v>
      </c>
      <c r="J5444" s="15">
        <f>мпф1[[#This Row],[цена]]*мпф1[[#This Row],[объем]]</f>
        <v>2501999.5982142854</v>
      </c>
      <c r="K5444" s="15"/>
      <c r="L5444" t="s">
        <v>187</v>
      </c>
    </row>
    <row r="5445" spans="1:12" x14ac:dyDescent="0.35">
      <c r="A5445" t="s">
        <v>161</v>
      </c>
      <c r="B5445" t="s">
        <v>192</v>
      </c>
      <c r="C5445" t="s">
        <v>97</v>
      </c>
      <c r="D5445">
        <v>981</v>
      </c>
      <c r="E5445" t="s">
        <v>203</v>
      </c>
      <c r="F5445" s="26">
        <v>1004.7199999999999</v>
      </c>
      <c r="G5445" t="str">
        <f>VLOOKUP(мпф1[[#This Row],[артикул]],[1]!Таблица213[[code]:[упаковка]],4,FALSE)</f>
        <v>ОХЛ</v>
      </c>
      <c r="H5445" t="str">
        <f>VLOOKUP(мпф1[[#This Row],[артикул]],[1]!Таблица213[[code]:[упаковка]],5,FALSE)</f>
        <v>крыло</v>
      </c>
      <c r="I5445" s="7">
        <v>866.24999999999989</v>
      </c>
      <c r="J5445" s="15">
        <f>мпф1[[#This Row],[цена]]*мпф1[[#This Row],[объем]]</f>
        <v>870338.69999999984</v>
      </c>
      <c r="K5445" s="15"/>
      <c r="L5445" t="s">
        <v>187</v>
      </c>
    </row>
    <row r="5446" spans="1:12" x14ac:dyDescent="0.35">
      <c r="A5446" t="s">
        <v>161</v>
      </c>
      <c r="B5446" t="s">
        <v>192</v>
      </c>
      <c r="C5446" t="s">
        <v>97</v>
      </c>
      <c r="D5446">
        <v>982</v>
      </c>
      <c r="E5446" t="s">
        <v>100</v>
      </c>
      <c r="F5446" s="26">
        <v>250</v>
      </c>
      <c r="G5446" t="str">
        <f>VLOOKUP(мпф1[[#This Row],[артикул]],[1]!Таблица213[[code]:[упаковка]],4,FALSE)</f>
        <v>ОХЛ</v>
      </c>
      <c r="H5446" t="str">
        <f>VLOOKUP(мпф1[[#This Row],[артикул]],[1]!Таблица213[[code]:[упаковка]],5,FALSE)</f>
        <v>филе</v>
      </c>
      <c r="I5446" s="7">
        <v>1051.875</v>
      </c>
      <c r="J5446" s="15">
        <f>мпф1[[#This Row],[цена]]*мпф1[[#This Row],[объем]]</f>
        <v>262968.75</v>
      </c>
      <c r="K5446" s="15"/>
      <c r="L5446" t="s">
        <v>187</v>
      </c>
    </row>
    <row r="5447" spans="1:12" x14ac:dyDescent="0.35">
      <c r="A5447" t="s">
        <v>161</v>
      </c>
      <c r="B5447" t="s">
        <v>192</v>
      </c>
      <c r="C5447" t="s">
        <v>97</v>
      </c>
      <c r="D5447">
        <v>984</v>
      </c>
      <c r="E5447" t="s">
        <v>101</v>
      </c>
      <c r="F5447" s="26">
        <v>493.2</v>
      </c>
      <c r="G5447" t="str">
        <f>VLOOKUP(мпф1[[#This Row],[артикул]],[1]!Таблица213[[code]:[упаковка]],4,FALSE)</f>
        <v>ОХЛ</v>
      </c>
      <c r="H5447" t="str">
        <f>VLOOKUP(мпф1[[#This Row],[артикул]],[1]!Таблица213[[code]:[упаковка]],5,FALSE)</f>
        <v>четвертина</v>
      </c>
      <c r="I5447" s="7">
        <v>676.20535714285711</v>
      </c>
      <c r="J5447" s="15">
        <f>мпф1[[#This Row],[цена]]*мпф1[[#This Row],[объем]]</f>
        <v>333504.4821428571</v>
      </c>
      <c r="K5447" s="15"/>
      <c r="L5447" t="s">
        <v>187</v>
      </c>
    </row>
    <row r="5448" spans="1:12" x14ac:dyDescent="0.35">
      <c r="A5448" t="s">
        <v>161</v>
      </c>
      <c r="B5448" t="s">
        <v>192</v>
      </c>
      <c r="C5448" t="s">
        <v>97</v>
      </c>
      <c r="D5448">
        <v>1615</v>
      </c>
      <c r="E5448" t="s">
        <v>204</v>
      </c>
      <c r="F5448" s="26">
        <v>252</v>
      </c>
      <c r="G5448" t="str">
        <f>VLOOKUP(мпф1[[#This Row],[артикул]],[1]!Таблица213[[code]:[упаковка]],4,FALSE)</f>
        <v>ОХЛ</v>
      </c>
      <c r="H5448" t="str">
        <f>VLOOKUP(мпф1[[#This Row],[артикул]],[1]!Таблица213[[code]:[упаковка]],5,FALSE)</f>
        <v>голень</v>
      </c>
      <c r="I5448" s="7">
        <v>866.24999999999989</v>
      </c>
      <c r="J5448" s="15">
        <f>мпф1[[#This Row],[цена]]*мпф1[[#This Row],[объем]]</f>
        <v>218294.99999999997</v>
      </c>
      <c r="K5448" s="15"/>
      <c r="L5448" t="s">
        <v>187</v>
      </c>
    </row>
    <row r="5449" spans="1:12" x14ac:dyDescent="0.35">
      <c r="A5449" t="s">
        <v>161</v>
      </c>
      <c r="B5449" t="s">
        <v>192</v>
      </c>
      <c r="C5449" t="s">
        <v>97</v>
      </c>
      <c r="D5449">
        <v>1632</v>
      </c>
      <c r="E5449" t="s">
        <v>219</v>
      </c>
      <c r="F5449" s="26">
        <v>1500.6893333333335</v>
      </c>
      <c r="G5449" t="str">
        <f>VLOOKUP(мпф1[[#This Row],[артикул]],[1]!Таблица213[[code]:[упаковка]],4,FALSE)</f>
        <v>ОХЛ</v>
      </c>
      <c r="H5449" t="str">
        <f>VLOOKUP(мпф1[[#This Row],[артикул]],[1]!Таблица213[[code]:[упаковка]],5,FALSE)</f>
        <v>табак</v>
      </c>
      <c r="I5449" s="7">
        <v>667.36607142857133</v>
      </c>
      <c r="J5449" s="15">
        <f>мпф1[[#This Row],[цена]]*мпф1[[#This Row],[объем]]</f>
        <v>1001509.1448214286</v>
      </c>
      <c r="K5449" s="15"/>
      <c r="L5449" t="s">
        <v>187</v>
      </c>
    </row>
    <row r="5450" spans="1:12" x14ac:dyDescent="0.35">
      <c r="A5450" t="s">
        <v>161</v>
      </c>
      <c r="B5450" t="s">
        <v>190</v>
      </c>
      <c r="C5450" t="s">
        <v>97</v>
      </c>
      <c r="D5450">
        <v>978</v>
      </c>
      <c r="E5450" t="s">
        <v>98</v>
      </c>
      <c r="F5450" s="26">
        <v>6003</v>
      </c>
      <c r="G5450" t="str">
        <f>VLOOKUP(мпф1[[#This Row],[артикул]],[1]!Таблица213[[code]:[упаковка]],4,FALSE)</f>
        <v>ОХЛ</v>
      </c>
      <c r="H5450" t="str">
        <f>VLOOKUP(мпф1[[#This Row],[артикул]],[1]!Таблица213[[code]:[упаковка]],5,FALSE)</f>
        <v>тушка</v>
      </c>
      <c r="I5450" s="7">
        <v>715.98214285714278</v>
      </c>
      <c r="J5450" s="15">
        <f>мпф1[[#This Row],[цена]]*мпф1[[#This Row],[объем]]</f>
        <v>4298040.8035714282</v>
      </c>
      <c r="K5450" s="15"/>
      <c r="L5450" t="s">
        <v>187</v>
      </c>
    </row>
    <row r="5451" spans="1:12" x14ac:dyDescent="0.35">
      <c r="A5451" t="s">
        <v>161</v>
      </c>
      <c r="B5451" t="s">
        <v>190</v>
      </c>
      <c r="C5451" t="s">
        <v>97</v>
      </c>
      <c r="D5451">
        <v>981</v>
      </c>
      <c r="E5451" t="s">
        <v>203</v>
      </c>
      <c r="F5451" s="26">
        <v>1494.521</v>
      </c>
      <c r="G5451" t="str">
        <f>VLOOKUP(мпф1[[#This Row],[артикул]],[1]!Таблица213[[code]:[упаковка]],4,FALSE)</f>
        <v>ОХЛ</v>
      </c>
      <c r="H5451" t="str">
        <f>VLOOKUP(мпф1[[#This Row],[артикул]],[1]!Таблица213[[code]:[упаковка]],5,FALSE)</f>
        <v>крыло</v>
      </c>
      <c r="I5451" s="7">
        <v>866.24999999999989</v>
      </c>
      <c r="J5451" s="15">
        <f>мпф1[[#This Row],[цена]]*мпф1[[#This Row],[объем]]</f>
        <v>1294628.8162499997</v>
      </c>
      <c r="K5451" s="15"/>
      <c r="L5451" t="s">
        <v>187</v>
      </c>
    </row>
    <row r="5452" spans="1:12" x14ac:dyDescent="0.35">
      <c r="A5452" t="s">
        <v>161</v>
      </c>
      <c r="B5452" t="s">
        <v>190</v>
      </c>
      <c r="C5452" t="s">
        <v>97</v>
      </c>
      <c r="D5452">
        <v>982</v>
      </c>
      <c r="E5452" t="s">
        <v>100</v>
      </c>
      <c r="F5452" s="26">
        <v>1000</v>
      </c>
      <c r="G5452" t="str">
        <f>VLOOKUP(мпф1[[#This Row],[артикул]],[1]!Таблица213[[code]:[упаковка]],4,FALSE)</f>
        <v>ОХЛ</v>
      </c>
      <c r="H5452" t="str">
        <f>VLOOKUP(мпф1[[#This Row],[артикул]],[1]!Таблица213[[code]:[упаковка]],5,FALSE)</f>
        <v>филе</v>
      </c>
      <c r="I5452" s="7">
        <v>1051.875</v>
      </c>
      <c r="J5452" s="15">
        <f>мпф1[[#This Row],[цена]]*мпф1[[#This Row],[объем]]</f>
        <v>1051875</v>
      </c>
      <c r="K5452" s="15"/>
      <c r="L5452" t="s">
        <v>187</v>
      </c>
    </row>
    <row r="5453" spans="1:12" x14ac:dyDescent="0.35">
      <c r="A5453" t="s">
        <v>161</v>
      </c>
      <c r="B5453" t="s">
        <v>190</v>
      </c>
      <c r="C5453" t="s">
        <v>97</v>
      </c>
      <c r="D5453">
        <v>983</v>
      </c>
      <c r="E5453" t="s">
        <v>181</v>
      </c>
      <c r="F5453" s="26">
        <v>249.16</v>
      </c>
      <c r="G5453" t="str">
        <f>VLOOKUP(мпф1[[#This Row],[артикул]],[1]!Таблица213[[code]:[упаковка]],4,FALSE)</f>
        <v>ОХЛ</v>
      </c>
      <c r="H5453" t="str">
        <f>VLOOKUP(мпф1[[#This Row],[артикул]],[1]!Таблица213[[code]:[упаковка]],5,FALSE)</f>
        <v>грудка</v>
      </c>
      <c r="I5453" s="7">
        <v>813.21428571428567</v>
      </c>
      <c r="J5453" s="15">
        <f>мпф1[[#This Row],[цена]]*мпф1[[#This Row],[объем]]</f>
        <v>202620.47142857141</v>
      </c>
      <c r="K5453" s="15"/>
      <c r="L5453" t="s">
        <v>187</v>
      </c>
    </row>
    <row r="5454" spans="1:12" x14ac:dyDescent="0.35">
      <c r="A5454" t="s">
        <v>161</v>
      </c>
      <c r="B5454" t="s">
        <v>190</v>
      </c>
      <c r="C5454" t="s">
        <v>97</v>
      </c>
      <c r="D5454">
        <v>984</v>
      </c>
      <c r="E5454" t="s">
        <v>101</v>
      </c>
      <c r="F5454" s="26">
        <v>794.59999999999991</v>
      </c>
      <c r="G5454" t="str">
        <f>VLOOKUP(мпф1[[#This Row],[артикул]],[1]!Таблица213[[code]:[упаковка]],4,FALSE)</f>
        <v>ОХЛ</v>
      </c>
      <c r="H5454" t="str">
        <f>VLOOKUP(мпф1[[#This Row],[артикул]],[1]!Таблица213[[code]:[упаковка]],5,FALSE)</f>
        <v>четвертина</v>
      </c>
      <c r="I5454" s="7">
        <v>676.20535714285711</v>
      </c>
      <c r="J5454" s="15">
        <f>мпф1[[#This Row],[цена]]*мпф1[[#This Row],[объем]]</f>
        <v>537312.7767857142</v>
      </c>
      <c r="K5454" s="15"/>
      <c r="L5454" t="s">
        <v>187</v>
      </c>
    </row>
    <row r="5455" spans="1:12" x14ac:dyDescent="0.35">
      <c r="A5455" t="s">
        <v>161</v>
      </c>
      <c r="B5455" t="s">
        <v>190</v>
      </c>
      <c r="C5455" t="s">
        <v>97</v>
      </c>
      <c r="D5455">
        <v>1614</v>
      </c>
      <c r="E5455" t="s">
        <v>205</v>
      </c>
      <c r="F5455" s="26">
        <v>252</v>
      </c>
      <c r="G5455" t="str">
        <f>VLOOKUP(мпф1[[#This Row],[артикул]],[1]!Таблица213[[code]:[упаковка]],4,FALSE)</f>
        <v>ОХЛ</v>
      </c>
      <c r="H5455" t="str">
        <f>VLOOKUP(мпф1[[#This Row],[артикул]],[1]!Таблица213[[code]:[упаковка]],5,FALSE)</f>
        <v>бедро</v>
      </c>
      <c r="I5455" s="7">
        <v>777.85714285714278</v>
      </c>
      <c r="J5455" s="15">
        <f>мпф1[[#This Row],[цена]]*мпф1[[#This Row],[объем]]</f>
        <v>196019.99999999997</v>
      </c>
      <c r="K5455" s="15"/>
      <c r="L5455" t="s">
        <v>187</v>
      </c>
    </row>
    <row r="5456" spans="1:12" x14ac:dyDescent="0.35">
      <c r="A5456" t="s">
        <v>161</v>
      </c>
      <c r="B5456" t="s">
        <v>190</v>
      </c>
      <c r="C5456" t="s">
        <v>97</v>
      </c>
      <c r="D5456">
        <v>1615</v>
      </c>
      <c r="E5456" t="s">
        <v>204</v>
      </c>
      <c r="F5456" s="26">
        <v>204</v>
      </c>
      <c r="G5456" t="str">
        <f>VLOOKUP(мпф1[[#This Row],[артикул]],[1]!Таблица213[[code]:[упаковка]],4,FALSE)</f>
        <v>ОХЛ</v>
      </c>
      <c r="H5456" t="str">
        <f>VLOOKUP(мпф1[[#This Row],[артикул]],[1]!Таблица213[[code]:[упаковка]],5,FALSE)</f>
        <v>голень</v>
      </c>
      <c r="I5456" s="7">
        <v>866.24999999999989</v>
      </c>
      <c r="J5456" s="15">
        <f>мпф1[[#This Row],[цена]]*мпф1[[#This Row],[объем]]</f>
        <v>176714.99999999997</v>
      </c>
      <c r="K5456" s="15"/>
      <c r="L5456" t="s">
        <v>187</v>
      </c>
    </row>
    <row r="5457" spans="1:12" x14ac:dyDescent="0.35">
      <c r="A5457" t="s">
        <v>161</v>
      </c>
      <c r="B5457" t="s">
        <v>190</v>
      </c>
      <c r="C5457" t="s">
        <v>97</v>
      </c>
      <c r="D5457">
        <v>1632</v>
      </c>
      <c r="E5457" t="s">
        <v>219</v>
      </c>
      <c r="F5457" s="26">
        <v>1004.4936666666667</v>
      </c>
      <c r="G5457" t="str">
        <f>VLOOKUP(мпф1[[#This Row],[артикул]],[1]!Таблица213[[code]:[упаковка]],4,FALSE)</f>
        <v>ОХЛ</v>
      </c>
      <c r="H5457" t="str">
        <f>VLOOKUP(мпф1[[#This Row],[артикул]],[1]!Таблица213[[code]:[упаковка]],5,FALSE)</f>
        <v>табак</v>
      </c>
      <c r="I5457" s="7">
        <v>667.36607142857133</v>
      </c>
      <c r="J5457" s="15">
        <f>мпф1[[#This Row],[цена]]*мпф1[[#This Row],[объем]]</f>
        <v>670364.99209821422</v>
      </c>
      <c r="K5457" s="15"/>
      <c r="L5457" t="s">
        <v>187</v>
      </c>
    </row>
    <row r="5458" spans="1:12" x14ac:dyDescent="0.35">
      <c r="A5458" t="s">
        <v>161</v>
      </c>
      <c r="B5458" t="s">
        <v>162</v>
      </c>
      <c r="C5458" t="s">
        <v>97</v>
      </c>
      <c r="D5458">
        <v>978</v>
      </c>
      <c r="E5458" t="s">
        <v>98</v>
      </c>
      <c r="F5458" s="26">
        <v>1305</v>
      </c>
      <c r="G5458" t="str">
        <f>VLOOKUP(мпф1[[#This Row],[артикул]],[1]!Таблица213[[code]:[упаковка]],4,FALSE)</f>
        <v>ОХЛ</v>
      </c>
      <c r="H5458" t="str">
        <f>VLOOKUP(мпф1[[#This Row],[артикул]],[1]!Таблица213[[code]:[упаковка]],5,FALSE)</f>
        <v>тушка</v>
      </c>
      <c r="I5458" s="7">
        <v>715.98214285714278</v>
      </c>
      <c r="J5458" s="15">
        <f>мпф1[[#This Row],[цена]]*мпф1[[#This Row],[объем]]</f>
        <v>934356.69642857136</v>
      </c>
      <c r="K5458" s="15"/>
      <c r="L5458" t="s">
        <v>187</v>
      </c>
    </row>
    <row r="5459" spans="1:12" x14ac:dyDescent="0.35">
      <c r="A5459" t="s">
        <v>161</v>
      </c>
      <c r="B5459" t="s">
        <v>162</v>
      </c>
      <c r="C5459" t="s">
        <v>97</v>
      </c>
      <c r="D5459">
        <v>981</v>
      </c>
      <c r="E5459" t="s">
        <v>203</v>
      </c>
      <c r="F5459" s="26">
        <v>602.83199999999999</v>
      </c>
      <c r="G5459" t="str">
        <f>VLOOKUP(мпф1[[#This Row],[артикул]],[1]!Таблица213[[code]:[упаковка]],4,FALSE)</f>
        <v>ОХЛ</v>
      </c>
      <c r="H5459" t="str">
        <f>VLOOKUP(мпф1[[#This Row],[артикул]],[1]!Таблица213[[code]:[упаковка]],5,FALSE)</f>
        <v>крыло</v>
      </c>
      <c r="I5459" s="7">
        <v>866.24999999999989</v>
      </c>
      <c r="J5459" s="15">
        <f>мпф1[[#This Row],[цена]]*мпф1[[#This Row],[объем]]</f>
        <v>522203.21999999991</v>
      </c>
      <c r="K5459" s="15"/>
      <c r="L5459" t="s">
        <v>187</v>
      </c>
    </row>
    <row r="5460" spans="1:12" x14ac:dyDescent="0.35">
      <c r="A5460" t="s">
        <v>161</v>
      </c>
      <c r="B5460" t="s">
        <v>162</v>
      </c>
      <c r="C5460" t="s">
        <v>97</v>
      </c>
      <c r="D5460">
        <v>982</v>
      </c>
      <c r="E5460" t="s">
        <v>100</v>
      </c>
      <c r="F5460" s="26">
        <v>1500</v>
      </c>
      <c r="G5460" t="str">
        <f>VLOOKUP(мпф1[[#This Row],[артикул]],[1]!Таблица213[[code]:[упаковка]],4,FALSE)</f>
        <v>ОХЛ</v>
      </c>
      <c r="H5460" t="str">
        <f>VLOOKUP(мпф1[[#This Row],[артикул]],[1]!Таблица213[[code]:[упаковка]],5,FALSE)</f>
        <v>филе</v>
      </c>
      <c r="I5460" s="7">
        <v>1051.875</v>
      </c>
      <c r="J5460" s="15">
        <f>мпф1[[#This Row],[цена]]*мпф1[[#This Row],[объем]]</f>
        <v>1577812.5</v>
      </c>
      <c r="K5460" s="15"/>
      <c r="L5460" t="s">
        <v>187</v>
      </c>
    </row>
    <row r="5461" spans="1:12" x14ac:dyDescent="0.35">
      <c r="A5461" t="s">
        <v>161</v>
      </c>
      <c r="B5461" t="s">
        <v>162</v>
      </c>
      <c r="C5461" t="s">
        <v>97</v>
      </c>
      <c r="D5461">
        <v>984</v>
      </c>
      <c r="E5461" t="s">
        <v>101</v>
      </c>
      <c r="F5461" s="26">
        <v>876.8</v>
      </c>
      <c r="G5461" t="str">
        <f>VLOOKUP(мпф1[[#This Row],[артикул]],[1]!Таблица213[[code]:[упаковка]],4,FALSE)</f>
        <v>ОХЛ</v>
      </c>
      <c r="H5461" t="str">
        <f>VLOOKUP(мпф1[[#This Row],[артикул]],[1]!Таблица213[[code]:[упаковка]],5,FALSE)</f>
        <v>четвертина</v>
      </c>
      <c r="I5461" s="7">
        <v>676.20535714285711</v>
      </c>
      <c r="J5461" s="15">
        <f>мпф1[[#This Row],[цена]]*мпф1[[#This Row],[объем]]</f>
        <v>592896.85714285704</v>
      </c>
      <c r="K5461" s="15"/>
      <c r="L5461" t="s">
        <v>187</v>
      </c>
    </row>
    <row r="5462" spans="1:12" x14ac:dyDescent="0.35">
      <c r="A5462" t="s">
        <v>161</v>
      </c>
      <c r="B5462" t="s">
        <v>162</v>
      </c>
      <c r="C5462" t="s">
        <v>97</v>
      </c>
      <c r="D5462">
        <v>1614</v>
      </c>
      <c r="E5462" t="s">
        <v>205</v>
      </c>
      <c r="F5462" s="26">
        <v>48</v>
      </c>
      <c r="G5462" t="str">
        <f>VLOOKUP(мпф1[[#This Row],[артикул]],[1]!Таблица213[[code]:[упаковка]],4,FALSE)</f>
        <v>ОХЛ</v>
      </c>
      <c r="H5462" t="str">
        <f>VLOOKUP(мпф1[[#This Row],[артикул]],[1]!Таблица213[[code]:[упаковка]],5,FALSE)</f>
        <v>бедро</v>
      </c>
      <c r="I5462" s="7">
        <v>777.85714285714278</v>
      </c>
      <c r="J5462" s="15">
        <f>мпф1[[#This Row],[цена]]*мпф1[[#This Row],[объем]]</f>
        <v>37337.142857142855</v>
      </c>
      <c r="K5462" s="15"/>
      <c r="L5462" t="s">
        <v>187</v>
      </c>
    </row>
    <row r="5463" spans="1:12" x14ac:dyDescent="0.35">
      <c r="A5463" t="s">
        <v>161</v>
      </c>
      <c r="B5463" t="s">
        <v>179</v>
      </c>
      <c r="C5463" t="s">
        <v>97</v>
      </c>
      <c r="D5463">
        <v>978</v>
      </c>
      <c r="E5463" t="s">
        <v>98</v>
      </c>
      <c r="F5463" s="26">
        <v>1696.5</v>
      </c>
      <c r="G5463" t="str">
        <f>VLOOKUP(мпф1[[#This Row],[артикул]],[1]!Таблица213[[code]:[упаковка]],4,FALSE)</f>
        <v>ОХЛ</v>
      </c>
      <c r="H5463" t="str">
        <f>VLOOKUP(мпф1[[#This Row],[артикул]],[1]!Таблица213[[code]:[упаковка]],5,FALSE)</f>
        <v>тушка</v>
      </c>
      <c r="I5463" s="7">
        <v>715.98214285714278</v>
      </c>
      <c r="J5463" s="15">
        <f>мпф1[[#This Row],[цена]]*мпф1[[#This Row],[объем]]</f>
        <v>1214663.7053571427</v>
      </c>
      <c r="K5463" s="15"/>
      <c r="L5463" t="s">
        <v>187</v>
      </c>
    </row>
    <row r="5464" spans="1:12" x14ac:dyDescent="0.35">
      <c r="A5464" t="s">
        <v>161</v>
      </c>
      <c r="B5464" t="s">
        <v>179</v>
      </c>
      <c r="C5464" t="s">
        <v>97</v>
      </c>
      <c r="D5464">
        <v>981</v>
      </c>
      <c r="E5464" t="s">
        <v>203</v>
      </c>
      <c r="F5464" s="26">
        <v>364.21099999999996</v>
      </c>
      <c r="G5464" t="str">
        <f>VLOOKUP(мпф1[[#This Row],[артикул]],[1]!Таблица213[[code]:[упаковка]],4,FALSE)</f>
        <v>ОХЛ</v>
      </c>
      <c r="H5464" t="str">
        <f>VLOOKUP(мпф1[[#This Row],[артикул]],[1]!Таблица213[[code]:[упаковка]],5,FALSE)</f>
        <v>крыло</v>
      </c>
      <c r="I5464" s="7">
        <v>866.24999999999989</v>
      </c>
      <c r="J5464" s="15">
        <f>мпф1[[#This Row],[цена]]*мпф1[[#This Row],[объем]]</f>
        <v>315497.77874999994</v>
      </c>
      <c r="K5464" s="15"/>
      <c r="L5464" t="s">
        <v>187</v>
      </c>
    </row>
    <row r="5465" spans="1:12" x14ac:dyDescent="0.35">
      <c r="A5465" t="s">
        <v>161</v>
      </c>
      <c r="B5465" t="s">
        <v>179</v>
      </c>
      <c r="C5465" t="s">
        <v>97</v>
      </c>
      <c r="D5465">
        <v>982</v>
      </c>
      <c r="E5465" t="s">
        <v>100</v>
      </c>
      <c r="F5465" s="26">
        <v>1575</v>
      </c>
      <c r="G5465" t="str">
        <f>VLOOKUP(мпф1[[#This Row],[артикул]],[1]!Таблица213[[code]:[упаковка]],4,FALSE)</f>
        <v>ОХЛ</v>
      </c>
      <c r="H5465" t="str">
        <f>VLOOKUP(мпф1[[#This Row],[артикул]],[1]!Таблица213[[code]:[упаковка]],5,FALSE)</f>
        <v>филе</v>
      </c>
      <c r="I5465" s="7">
        <v>1051.875</v>
      </c>
      <c r="J5465" s="15">
        <f>мпф1[[#This Row],[цена]]*мпф1[[#This Row],[объем]]</f>
        <v>1656703.125</v>
      </c>
      <c r="K5465" s="15"/>
      <c r="L5465" t="s">
        <v>187</v>
      </c>
    </row>
    <row r="5466" spans="1:12" x14ac:dyDescent="0.35">
      <c r="A5466" t="s">
        <v>161</v>
      </c>
      <c r="B5466" t="s">
        <v>179</v>
      </c>
      <c r="C5466" t="s">
        <v>97</v>
      </c>
      <c r="D5466">
        <v>984</v>
      </c>
      <c r="E5466" t="s">
        <v>101</v>
      </c>
      <c r="F5466" s="26">
        <v>164.39999999999998</v>
      </c>
      <c r="G5466" t="str">
        <f>VLOOKUP(мпф1[[#This Row],[артикул]],[1]!Таблица213[[code]:[упаковка]],4,FALSE)</f>
        <v>ОХЛ</v>
      </c>
      <c r="H5466" t="str">
        <f>VLOOKUP(мпф1[[#This Row],[артикул]],[1]!Таблица213[[code]:[упаковка]],5,FALSE)</f>
        <v>четвертина</v>
      </c>
      <c r="I5466" s="7">
        <v>676.20535714285711</v>
      </c>
      <c r="J5466" s="15">
        <f>мпф1[[#This Row],[цена]]*мпф1[[#This Row],[объем]]</f>
        <v>111168.1607142857</v>
      </c>
      <c r="K5466" s="15"/>
      <c r="L5466" t="s">
        <v>187</v>
      </c>
    </row>
    <row r="5467" spans="1:12" x14ac:dyDescent="0.35">
      <c r="A5467" t="s">
        <v>161</v>
      </c>
      <c r="B5467" t="s">
        <v>179</v>
      </c>
      <c r="C5467" t="s">
        <v>97</v>
      </c>
      <c r="D5467">
        <v>1614</v>
      </c>
      <c r="E5467" t="s">
        <v>205</v>
      </c>
      <c r="F5467" s="26">
        <v>852</v>
      </c>
      <c r="G5467" t="str">
        <f>VLOOKUP(мпф1[[#This Row],[артикул]],[1]!Таблица213[[code]:[упаковка]],4,FALSE)</f>
        <v>ОХЛ</v>
      </c>
      <c r="H5467" t="str">
        <f>VLOOKUP(мпф1[[#This Row],[артикул]],[1]!Таблица213[[code]:[упаковка]],5,FALSE)</f>
        <v>бедро</v>
      </c>
      <c r="I5467" s="7">
        <v>777.85714285714278</v>
      </c>
      <c r="J5467" s="15">
        <f>мпф1[[#This Row],[цена]]*мпф1[[#This Row],[объем]]</f>
        <v>662734.28571428568</v>
      </c>
      <c r="K5467" s="15"/>
      <c r="L5467" t="s">
        <v>187</v>
      </c>
    </row>
    <row r="5468" spans="1:12" x14ac:dyDescent="0.35">
      <c r="A5468" t="s">
        <v>161</v>
      </c>
      <c r="B5468" t="s">
        <v>179</v>
      </c>
      <c r="C5468" t="s">
        <v>97</v>
      </c>
      <c r="D5468">
        <v>1615</v>
      </c>
      <c r="E5468" t="s">
        <v>204</v>
      </c>
      <c r="F5468" s="26">
        <v>96</v>
      </c>
      <c r="G5468" t="str">
        <f>VLOOKUP(мпф1[[#This Row],[артикул]],[1]!Таблица213[[code]:[упаковка]],4,FALSE)</f>
        <v>ОХЛ</v>
      </c>
      <c r="H5468" t="str">
        <f>VLOOKUP(мпф1[[#This Row],[артикул]],[1]!Таблица213[[code]:[упаковка]],5,FALSE)</f>
        <v>голень</v>
      </c>
      <c r="I5468" s="7">
        <v>866.24999999999989</v>
      </c>
      <c r="J5468" s="15">
        <f>мпф1[[#This Row],[цена]]*мпф1[[#This Row],[объем]]</f>
        <v>83159.999999999985</v>
      </c>
      <c r="K5468" s="15"/>
      <c r="L5468" t="s">
        <v>187</v>
      </c>
    </row>
    <row r="5469" spans="1:12" x14ac:dyDescent="0.35">
      <c r="A5469" t="s">
        <v>161</v>
      </c>
      <c r="B5469" t="s">
        <v>192</v>
      </c>
      <c r="C5469" t="s">
        <v>180</v>
      </c>
      <c r="D5469">
        <v>978</v>
      </c>
      <c r="E5469" t="s">
        <v>98</v>
      </c>
      <c r="F5469" s="26">
        <v>14993</v>
      </c>
      <c r="G5469" t="str">
        <f>VLOOKUP(мпф1[[#This Row],[артикул]],[1]!Таблица213[[code]:[упаковка]],4,FALSE)</f>
        <v>ОХЛ</v>
      </c>
      <c r="H5469" t="str">
        <f>VLOOKUP(мпф1[[#This Row],[артикул]],[1]!Таблица213[[code]:[упаковка]],5,FALSE)</f>
        <v>тушка</v>
      </c>
      <c r="I5469" s="7">
        <v>715.98214285714278</v>
      </c>
      <c r="J5469" s="15">
        <f>мпф1[[#This Row],[цена]]*мпф1[[#This Row],[объем]]</f>
        <v>10734720.267857142</v>
      </c>
      <c r="K5469" s="15"/>
      <c r="L5469" t="s">
        <v>187</v>
      </c>
    </row>
    <row r="5470" spans="1:12" x14ac:dyDescent="0.35">
      <c r="A5470" t="s">
        <v>161</v>
      </c>
      <c r="B5470" t="s">
        <v>190</v>
      </c>
      <c r="C5470" t="s">
        <v>180</v>
      </c>
      <c r="D5470">
        <v>978</v>
      </c>
      <c r="E5470" t="s">
        <v>98</v>
      </c>
      <c r="F5470" s="26">
        <v>18995</v>
      </c>
      <c r="G5470" t="str">
        <f>VLOOKUP(мпф1[[#This Row],[артикул]],[1]!Таблица213[[code]:[упаковка]],4,FALSE)</f>
        <v>ОХЛ</v>
      </c>
      <c r="H5470" t="str">
        <f>VLOOKUP(мпф1[[#This Row],[артикул]],[1]!Таблица213[[code]:[упаковка]],5,FALSE)</f>
        <v>тушка</v>
      </c>
      <c r="I5470" s="7">
        <v>715.98214285714278</v>
      </c>
      <c r="J5470" s="15">
        <f>мпф1[[#This Row],[цена]]*мпф1[[#This Row],[объем]]</f>
        <v>13600080.803571427</v>
      </c>
      <c r="K5470" s="15"/>
      <c r="L5470" t="s">
        <v>187</v>
      </c>
    </row>
    <row r="5471" spans="1:12" x14ac:dyDescent="0.35">
      <c r="A5471" t="s">
        <v>161</v>
      </c>
      <c r="B5471" t="s">
        <v>190</v>
      </c>
      <c r="C5471" t="s">
        <v>25</v>
      </c>
      <c r="D5471">
        <v>29</v>
      </c>
      <c r="E5471" t="s">
        <v>79</v>
      </c>
      <c r="F5471" s="26">
        <v>82.600000000000009</v>
      </c>
      <c r="G5471" t="str">
        <f>VLOOKUP(мпф1[[#This Row],[артикул]],[1]!Таблица213[[code]:[упаковка]],4,FALSE)</f>
        <v>ОХЛ</v>
      </c>
      <c r="H5471" t="str">
        <f>VLOOKUP(мпф1[[#This Row],[артикул]],[1]!Таблица213[[code]:[упаковка]],5,FALSE)</f>
        <v>табак</v>
      </c>
      <c r="I5471" s="7">
        <v>747.80357142857133</v>
      </c>
      <c r="J5471" s="15">
        <f>мпф1[[#This Row],[цена]]*мпф1[[#This Row],[объем]]</f>
        <v>61768.574999999997</v>
      </c>
      <c r="K5471" s="15"/>
      <c r="L5471" t="s">
        <v>187</v>
      </c>
    </row>
    <row r="5472" spans="1:12" x14ac:dyDescent="0.35">
      <c r="A5472" t="s">
        <v>161</v>
      </c>
      <c r="B5472" t="s">
        <v>190</v>
      </c>
      <c r="C5472" t="s">
        <v>25</v>
      </c>
      <c r="D5472">
        <v>30</v>
      </c>
      <c r="E5472" t="s">
        <v>80</v>
      </c>
      <c r="F5472" s="26">
        <v>224.20000000000002</v>
      </c>
      <c r="G5472" t="str">
        <f>VLOOKUP(мпф1[[#This Row],[артикул]],[1]!Таблица213[[code]:[упаковка]],4,FALSE)</f>
        <v>ОХЛ</v>
      </c>
      <c r="H5472" t="str">
        <f>VLOOKUP(мпф1[[#This Row],[артикул]],[1]!Таблица213[[code]:[упаковка]],5,FALSE)</f>
        <v>рагу</v>
      </c>
      <c r="I5472" s="7">
        <v>739.28249999999991</v>
      </c>
      <c r="J5472" s="15">
        <f>мпф1[[#This Row],[цена]]*мпф1[[#This Row],[объем]]</f>
        <v>165747.13649999999</v>
      </c>
      <c r="K5472" s="15"/>
      <c r="L5472" t="s">
        <v>187</v>
      </c>
    </row>
    <row r="5473" spans="1:12" x14ac:dyDescent="0.35">
      <c r="A5473" t="s">
        <v>161</v>
      </c>
      <c r="B5473" t="s">
        <v>190</v>
      </c>
      <c r="C5473" t="s">
        <v>25</v>
      </c>
      <c r="D5473">
        <v>204</v>
      </c>
      <c r="E5473" t="s">
        <v>84</v>
      </c>
      <c r="F5473" s="26">
        <v>214.73684210526312</v>
      </c>
      <c r="G5473" t="str">
        <f>VLOOKUP(мпф1[[#This Row],[артикул]],[1]!Таблица213[[code]:[упаковка]],4,FALSE)</f>
        <v>ОХЛ</v>
      </c>
      <c r="H5473" t="str">
        <f>VLOOKUP(мпф1[[#This Row],[артикул]],[1]!Таблица213[[code]:[упаковка]],5,FALSE)</f>
        <v>крыло</v>
      </c>
      <c r="I5473" s="7">
        <v>884.0434821428571</v>
      </c>
      <c r="J5473" s="15">
        <f>мпф1[[#This Row],[цена]]*мпф1[[#This Row],[объем]]</f>
        <v>189836.70563909769</v>
      </c>
      <c r="K5473" s="15"/>
      <c r="L5473" t="s">
        <v>187</v>
      </c>
    </row>
    <row r="5474" spans="1:12" x14ac:dyDescent="0.35">
      <c r="A5474" t="s">
        <v>161</v>
      </c>
      <c r="B5474" t="s">
        <v>190</v>
      </c>
      <c r="C5474" t="s">
        <v>25</v>
      </c>
      <c r="D5474">
        <v>205</v>
      </c>
      <c r="E5474" t="s">
        <v>88</v>
      </c>
      <c r="F5474" s="26">
        <v>81.600000000000009</v>
      </c>
      <c r="G5474" t="str">
        <f>VLOOKUP(мпф1[[#This Row],[артикул]],[1]!Таблица213[[code]:[упаковка]],4,FALSE)</f>
        <v>ОХЛ</v>
      </c>
      <c r="H5474" t="str">
        <f>VLOOKUP(мпф1[[#This Row],[артикул]],[1]!Таблица213[[code]:[упаковка]],5,FALSE)</f>
        <v>рагу</v>
      </c>
      <c r="I5474" s="7">
        <v>635.49160714285711</v>
      </c>
      <c r="J5474" s="15">
        <f>мпф1[[#This Row],[цена]]*мпф1[[#This Row],[объем]]</f>
        <v>51856.115142857147</v>
      </c>
      <c r="K5474" s="15"/>
      <c r="L5474" t="s">
        <v>187</v>
      </c>
    </row>
    <row r="5475" spans="1:12" x14ac:dyDescent="0.35">
      <c r="A5475" t="s">
        <v>161</v>
      </c>
      <c r="B5475" t="s">
        <v>190</v>
      </c>
      <c r="C5475" t="s">
        <v>25</v>
      </c>
      <c r="D5475">
        <v>701</v>
      </c>
      <c r="E5475" t="s">
        <v>26</v>
      </c>
      <c r="F5475" s="26">
        <v>54</v>
      </c>
      <c r="G5475" t="str">
        <f>VLOOKUP(мпф1[[#This Row],[артикул]],[1]!Таблица213[[code]:[упаковка]],4,FALSE)</f>
        <v>ОХЛ</v>
      </c>
      <c r="H5475" t="str">
        <f>VLOOKUP(мпф1[[#This Row],[артикул]],[1]!Таблица213[[code]:[упаковка]],5,FALSE)</f>
        <v>тушка</v>
      </c>
      <c r="I5475" s="7">
        <v>827.59580357142841</v>
      </c>
      <c r="J5475" s="15">
        <f>мпф1[[#This Row],[цена]]*мпф1[[#This Row],[объем]]</f>
        <v>44690.173392857134</v>
      </c>
      <c r="K5475" s="15"/>
      <c r="L5475" t="s">
        <v>187</v>
      </c>
    </row>
    <row r="5476" spans="1:12" x14ac:dyDescent="0.35">
      <c r="A5476" t="s">
        <v>161</v>
      </c>
      <c r="B5476" t="s">
        <v>190</v>
      </c>
      <c r="C5476" t="s">
        <v>25</v>
      </c>
      <c r="D5476">
        <v>702</v>
      </c>
      <c r="E5476" t="s">
        <v>72</v>
      </c>
      <c r="F5476" s="26">
        <v>67.800000000000011</v>
      </c>
      <c r="G5476" t="str">
        <f>VLOOKUP(мпф1[[#This Row],[артикул]],[1]!Таблица213[[code]:[упаковка]],4,FALSE)</f>
        <v>ОХЛ</v>
      </c>
      <c r="H5476" t="str">
        <f>VLOOKUP(мпф1[[#This Row],[артикул]],[1]!Таблица213[[code]:[упаковка]],5,FALSE)</f>
        <v>тушка</v>
      </c>
      <c r="I5476" s="7">
        <v>811.20776785714281</v>
      </c>
      <c r="J5476" s="15">
        <f>мпф1[[#This Row],[цена]]*мпф1[[#This Row],[объем]]</f>
        <v>54999.886660714292</v>
      </c>
      <c r="K5476" s="15"/>
      <c r="L5476" t="s">
        <v>187</v>
      </c>
    </row>
    <row r="5477" spans="1:12" x14ac:dyDescent="0.35">
      <c r="A5477" t="s">
        <v>161</v>
      </c>
      <c r="B5477" t="s">
        <v>190</v>
      </c>
      <c r="C5477" t="s">
        <v>25</v>
      </c>
      <c r="D5477">
        <v>710</v>
      </c>
      <c r="E5477" t="s">
        <v>28</v>
      </c>
      <c r="F5477" s="26">
        <v>98.415000000000006</v>
      </c>
      <c r="G5477" t="str">
        <f>VLOOKUP(мпф1[[#This Row],[артикул]],[1]!Таблица213[[code]:[упаковка]],4,FALSE)</f>
        <v>ОХЛ</v>
      </c>
      <c r="H5477" t="str">
        <f>VLOOKUP(мпф1[[#This Row],[артикул]],[1]!Таблица213[[code]:[упаковка]],5,FALSE)</f>
        <v>бедро</v>
      </c>
      <c r="I5477" s="7">
        <v>884.0434821428571</v>
      </c>
      <c r="J5477" s="15">
        <f>мпф1[[#This Row],[цена]]*мпф1[[#This Row],[объем]]</f>
        <v>87003.139295089291</v>
      </c>
      <c r="K5477" s="15"/>
      <c r="L5477" t="s">
        <v>187</v>
      </c>
    </row>
    <row r="5478" spans="1:12" x14ac:dyDescent="0.35">
      <c r="A5478" t="s">
        <v>161</v>
      </c>
      <c r="B5478" t="s">
        <v>190</v>
      </c>
      <c r="C5478" t="s">
        <v>25</v>
      </c>
      <c r="D5478">
        <v>711</v>
      </c>
      <c r="E5478" t="s">
        <v>73</v>
      </c>
      <c r="F5478" s="26">
        <v>549.36</v>
      </c>
      <c r="G5478" t="str">
        <f>VLOOKUP(мпф1[[#This Row],[артикул]],[1]!Таблица213[[code]:[упаковка]],4,FALSE)</f>
        <v>ОХЛ</v>
      </c>
      <c r="H5478" t="str">
        <f>VLOOKUP(мпф1[[#This Row],[артикул]],[1]!Таблица213[[code]:[упаковка]],5,FALSE)</f>
        <v>бедро</v>
      </c>
      <c r="I5478" s="7">
        <v>867.65544642857139</v>
      </c>
      <c r="J5478" s="15">
        <f>мпф1[[#This Row],[цена]]*мпф1[[#This Row],[объем]]</f>
        <v>476655.19604999997</v>
      </c>
      <c r="K5478" s="15"/>
      <c r="L5478" t="s">
        <v>187</v>
      </c>
    </row>
    <row r="5479" spans="1:12" x14ac:dyDescent="0.35">
      <c r="A5479" t="s">
        <v>161</v>
      </c>
      <c r="B5479" t="s">
        <v>190</v>
      </c>
      <c r="C5479" t="s">
        <v>25</v>
      </c>
      <c r="D5479">
        <v>712</v>
      </c>
      <c r="E5479" t="s">
        <v>30</v>
      </c>
      <c r="F5479" s="26">
        <v>120.15600000000001</v>
      </c>
      <c r="G5479" t="str">
        <f>VLOOKUP(мпф1[[#This Row],[артикул]],[1]!Таблица213[[code]:[упаковка]],4,FALSE)</f>
        <v>ОХЛ</v>
      </c>
      <c r="H5479" t="str">
        <f>VLOOKUP(мпф1[[#This Row],[артикул]],[1]!Таблица213[[code]:[упаковка]],5,FALSE)</f>
        <v>голень</v>
      </c>
      <c r="I5479" s="7">
        <v>915.90910714285712</v>
      </c>
      <c r="J5479" s="15">
        <f>мпф1[[#This Row],[цена]]*мпф1[[#This Row],[объем]]</f>
        <v>110051.97467785714</v>
      </c>
      <c r="K5479" s="15"/>
      <c r="L5479" t="s">
        <v>187</v>
      </c>
    </row>
    <row r="5480" spans="1:12" x14ac:dyDescent="0.35">
      <c r="A5480" t="s">
        <v>161</v>
      </c>
      <c r="B5480" t="s">
        <v>190</v>
      </c>
      <c r="C5480" t="s">
        <v>25</v>
      </c>
      <c r="D5480">
        <v>713</v>
      </c>
      <c r="E5480" t="s">
        <v>74</v>
      </c>
      <c r="F5480" s="26">
        <v>298.54000000000002</v>
      </c>
      <c r="G5480" t="str">
        <f>VLOOKUP(мпф1[[#This Row],[артикул]],[1]!Таблица213[[code]:[упаковка]],4,FALSE)</f>
        <v>ОХЛ</v>
      </c>
      <c r="H5480" t="str">
        <f>VLOOKUP(мпф1[[#This Row],[артикул]],[1]!Таблица213[[code]:[упаковка]],5,FALSE)</f>
        <v>голень</v>
      </c>
      <c r="I5480" s="7">
        <v>899.88524999999993</v>
      </c>
      <c r="J5480" s="15">
        <f>мпф1[[#This Row],[цена]]*мпф1[[#This Row],[объем]]</f>
        <v>268651.74253499997</v>
      </c>
      <c r="K5480" s="15"/>
      <c r="L5480" t="s">
        <v>187</v>
      </c>
    </row>
    <row r="5481" spans="1:12" x14ac:dyDescent="0.35">
      <c r="A5481" t="s">
        <v>161</v>
      </c>
      <c r="B5481" t="s">
        <v>190</v>
      </c>
      <c r="C5481" t="s">
        <v>25</v>
      </c>
      <c r="D5481">
        <v>714</v>
      </c>
      <c r="E5481" t="s">
        <v>32</v>
      </c>
      <c r="F5481" s="26">
        <v>102.59</v>
      </c>
      <c r="G5481" t="str">
        <f>VLOOKUP(мпф1[[#This Row],[артикул]],[1]!Таблица213[[code]:[упаковка]],4,FALSE)</f>
        <v>ОХЛ</v>
      </c>
      <c r="H5481" t="str">
        <f>VLOOKUP(мпф1[[#This Row],[артикул]],[1]!Таблица213[[code]:[упаковка]],5,FALSE)</f>
        <v>крыло</v>
      </c>
      <c r="I5481" s="7">
        <v>915.90910714285712</v>
      </c>
      <c r="J5481" s="15">
        <f>мпф1[[#This Row],[цена]]*мпф1[[#This Row],[объем]]</f>
        <v>93963.115301785714</v>
      </c>
      <c r="K5481" s="15"/>
      <c r="L5481" t="s">
        <v>187</v>
      </c>
    </row>
    <row r="5482" spans="1:12" x14ac:dyDescent="0.35">
      <c r="A5482" t="s">
        <v>161</v>
      </c>
      <c r="B5482" t="s">
        <v>190</v>
      </c>
      <c r="C5482" t="s">
        <v>25</v>
      </c>
      <c r="D5482">
        <v>715</v>
      </c>
      <c r="E5482" t="s">
        <v>75</v>
      </c>
      <c r="F5482" s="26">
        <v>277.62</v>
      </c>
      <c r="G5482" t="str">
        <f>VLOOKUP(мпф1[[#This Row],[артикул]],[1]!Таблица213[[code]:[упаковка]],4,FALSE)</f>
        <v>ОХЛ</v>
      </c>
      <c r="H5482" t="str">
        <f>VLOOKUP(мпф1[[#This Row],[артикул]],[1]!Таблица213[[code]:[упаковка]],5,FALSE)</f>
        <v>крыло</v>
      </c>
      <c r="I5482" s="7">
        <v>899.88524999999993</v>
      </c>
      <c r="J5482" s="15">
        <f>мпф1[[#This Row],[цена]]*мпф1[[#This Row],[объем]]</f>
        <v>249826.143105</v>
      </c>
      <c r="K5482" s="15"/>
      <c r="L5482" t="s">
        <v>187</v>
      </c>
    </row>
    <row r="5483" spans="1:12" x14ac:dyDescent="0.35">
      <c r="A5483" t="s">
        <v>161</v>
      </c>
      <c r="B5483" t="s">
        <v>190</v>
      </c>
      <c r="C5483" t="s">
        <v>25</v>
      </c>
      <c r="D5483">
        <v>717</v>
      </c>
      <c r="E5483" t="s">
        <v>76</v>
      </c>
      <c r="F5483" s="26">
        <v>151.19999999999999</v>
      </c>
      <c r="G5483" t="str">
        <f>VLOOKUP(мпф1[[#This Row],[артикул]],[1]!Таблица213[[code]:[упаковка]],4,FALSE)</f>
        <v>ОХЛ</v>
      </c>
      <c r="H5483" t="str">
        <f>VLOOKUP(мпф1[[#This Row],[артикул]],[1]!Таблица213[[code]:[упаковка]],5,FALSE)</f>
        <v>четвертина</v>
      </c>
      <c r="I5483" s="7">
        <v>819.40178571428567</v>
      </c>
      <c r="J5483" s="15">
        <f>мпф1[[#This Row],[цена]]*мпф1[[#This Row],[объем]]</f>
        <v>123893.54999999999</v>
      </c>
      <c r="K5483" s="15"/>
      <c r="L5483" t="s">
        <v>187</v>
      </c>
    </row>
    <row r="5484" spans="1:12" x14ac:dyDescent="0.35">
      <c r="A5484" t="s">
        <v>161</v>
      </c>
      <c r="B5484" t="s">
        <v>190</v>
      </c>
      <c r="C5484" t="s">
        <v>25</v>
      </c>
      <c r="D5484">
        <v>718</v>
      </c>
      <c r="E5484" t="s">
        <v>36</v>
      </c>
      <c r="F5484" s="26">
        <v>97.38</v>
      </c>
      <c r="G5484" t="str">
        <f>VLOOKUP(мпф1[[#This Row],[артикул]],[1]!Таблица213[[code]:[упаковка]],4,FALSE)</f>
        <v>ОХЛ</v>
      </c>
      <c r="H5484" t="str">
        <f>VLOOKUP(мпф1[[#This Row],[артикул]],[1]!Таблица213[[code]:[упаковка]],5,FALSE)</f>
        <v>филе</v>
      </c>
      <c r="I5484" s="7">
        <v>1157.1774107142855</v>
      </c>
      <c r="J5484" s="15">
        <f>мпф1[[#This Row],[цена]]*мпф1[[#This Row],[объем]]</f>
        <v>112685.93625535713</v>
      </c>
      <c r="K5484" s="15"/>
      <c r="L5484" t="s">
        <v>187</v>
      </c>
    </row>
    <row r="5485" spans="1:12" x14ac:dyDescent="0.35">
      <c r="A5485" t="s">
        <v>161</v>
      </c>
      <c r="B5485" t="s">
        <v>190</v>
      </c>
      <c r="C5485" t="s">
        <v>25</v>
      </c>
      <c r="D5485">
        <v>719</v>
      </c>
      <c r="E5485" t="s">
        <v>77</v>
      </c>
      <c r="F5485" s="26">
        <v>594</v>
      </c>
      <c r="G5485" t="str">
        <f>VLOOKUP(мпф1[[#This Row],[артикул]],[1]!Таблица213[[code]:[упаковка]],4,FALSE)</f>
        <v>ОХЛ</v>
      </c>
      <c r="H5485" t="str">
        <f>VLOOKUP(мпф1[[#This Row],[артикул]],[1]!Таблица213[[code]:[упаковка]],5,FALSE)</f>
        <v>филе</v>
      </c>
      <c r="I5485" s="7">
        <v>1140.7893750000001</v>
      </c>
      <c r="J5485" s="15">
        <f>мпф1[[#This Row],[цена]]*мпф1[[#This Row],[объем]]</f>
        <v>677628.88875000004</v>
      </c>
      <c r="K5485" s="15"/>
      <c r="L5485" t="s">
        <v>187</v>
      </c>
    </row>
    <row r="5486" spans="1:12" x14ac:dyDescent="0.35">
      <c r="A5486" t="s">
        <v>161</v>
      </c>
      <c r="B5486" t="s">
        <v>190</v>
      </c>
      <c r="C5486" t="s">
        <v>25</v>
      </c>
      <c r="D5486">
        <v>725</v>
      </c>
      <c r="E5486" t="s">
        <v>78</v>
      </c>
      <c r="F5486" s="26">
        <v>149.03899999999999</v>
      </c>
      <c r="G5486" t="str">
        <f>VLOOKUP(мпф1[[#This Row],[артикул]],[1]!Таблица213[[code]:[упаковка]],4,FALSE)</f>
        <v>ОХЛ</v>
      </c>
      <c r="H5486" t="str">
        <f>VLOOKUP(мпф1[[#This Row],[артикул]],[1]!Таблица213[[code]:[упаковка]],5,FALSE)</f>
        <v>грудка</v>
      </c>
      <c r="I5486" s="7">
        <v>884.0434821428571</v>
      </c>
      <c r="J5486" s="15">
        <f>мпф1[[#This Row],[цена]]*мпф1[[#This Row],[объем]]</f>
        <v>131756.95653508927</v>
      </c>
      <c r="K5486" s="15"/>
      <c r="L5486" t="s">
        <v>187</v>
      </c>
    </row>
    <row r="5487" spans="1:12" x14ac:dyDescent="0.35">
      <c r="A5487" t="s">
        <v>161</v>
      </c>
      <c r="B5487" t="s">
        <v>190</v>
      </c>
      <c r="C5487" t="s">
        <v>25</v>
      </c>
      <c r="D5487">
        <v>730</v>
      </c>
      <c r="E5487" t="s">
        <v>45</v>
      </c>
      <c r="F5487" s="26">
        <v>41.5</v>
      </c>
      <c r="G5487" t="str">
        <f>VLOOKUP(мпф1[[#This Row],[артикул]],[1]!Таблица213[[code]:[упаковка]],4,FALSE)</f>
        <v>ОХЛ</v>
      </c>
      <c r="H5487" t="str">
        <f>VLOOKUP(мпф1[[#This Row],[артикул]],[1]!Таблица213[[code]:[упаковка]],5,FALSE)</f>
        <v>желудки</v>
      </c>
      <c r="I5487" s="7">
        <v>570.84991071428567</v>
      </c>
      <c r="J5487" s="15">
        <f>мпф1[[#This Row],[цена]]*мпф1[[#This Row],[объем]]</f>
        <v>23690.271294642855</v>
      </c>
      <c r="K5487" s="15"/>
      <c r="L5487" t="s">
        <v>187</v>
      </c>
    </row>
    <row r="5488" spans="1:12" x14ac:dyDescent="0.35">
      <c r="A5488" t="s">
        <v>161</v>
      </c>
      <c r="B5488" t="s">
        <v>190</v>
      </c>
      <c r="C5488" t="s">
        <v>25</v>
      </c>
      <c r="D5488">
        <v>731</v>
      </c>
      <c r="E5488" t="s">
        <v>81</v>
      </c>
      <c r="F5488" s="26">
        <v>183.98605343124842</v>
      </c>
      <c r="G5488" t="str">
        <f>VLOOKUP(мпф1[[#This Row],[артикул]],[1]!Таблица213[[code]:[упаковка]],4,FALSE)</f>
        <v>ОХЛ</v>
      </c>
      <c r="H5488" t="str">
        <f>VLOOKUP(мпф1[[#This Row],[артикул]],[1]!Таблица213[[code]:[упаковка]],5,FALSE)</f>
        <v>желудки</v>
      </c>
      <c r="I5488" s="7">
        <v>554.21605446428566</v>
      </c>
      <c r="J5488" s="15">
        <f>мпф1[[#This Row],[цена]]*мпф1[[#This Row],[объем]]</f>
        <v>101968.02460912174</v>
      </c>
      <c r="K5488" s="15"/>
      <c r="L5488" t="s">
        <v>187</v>
      </c>
    </row>
    <row r="5489" spans="1:12" x14ac:dyDescent="0.35">
      <c r="A5489" t="s">
        <v>161</v>
      </c>
      <c r="B5489" t="s">
        <v>190</v>
      </c>
      <c r="C5489" t="s">
        <v>25</v>
      </c>
      <c r="D5489">
        <v>732</v>
      </c>
      <c r="E5489" t="s">
        <v>47</v>
      </c>
      <c r="F5489" s="26">
        <v>39</v>
      </c>
      <c r="G5489" t="str">
        <f>VLOOKUP(мпф1[[#This Row],[артикул]],[1]!Таблица213[[code]:[упаковка]],4,FALSE)</f>
        <v>ОХЛ</v>
      </c>
      <c r="H5489" t="str">
        <f>VLOOKUP(мпф1[[#This Row],[артикул]],[1]!Таблица213[[code]:[упаковка]],5,FALSE)</f>
        <v>печень</v>
      </c>
      <c r="I5489" s="7">
        <v>538.07383928571426</v>
      </c>
      <c r="J5489" s="15">
        <f>мпф1[[#This Row],[цена]]*мпф1[[#This Row],[объем]]</f>
        <v>20984.879732142857</v>
      </c>
      <c r="K5489" s="15"/>
      <c r="L5489" t="s">
        <v>187</v>
      </c>
    </row>
    <row r="5490" spans="1:12" x14ac:dyDescent="0.35">
      <c r="A5490" t="s">
        <v>161</v>
      </c>
      <c r="B5490" t="s">
        <v>190</v>
      </c>
      <c r="C5490" t="s">
        <v>25</v>
      </c>
      <c r="D5490">
        <v>733</v>
      </c>
      <c r="E5490" t="s">
        <v>82</v>
      </c>
      <c r="F5490" s="26">
        <v>163.79999999999998</v>
      </c>
      <c r="G5490" t="str">
        <f>VLOOKUP(мпф1[[#This Row],[артикул]],[1]!Таблица213[[code]:[упаковка]],4,FALSE)</f>
        <v>ОХЛ</v>
      </c>
      <c r="H5490" t="str">
        <f>VLOOKUP(мпф1[[#This Row],[артикул]],[1]!Таблица213[[code]:[упаковка]],5,FALSE)</f>
        <v>печень</v>
      </c>
      <c r="I5490" s="7">
        <v>522.04998214285706</v>
      </c>
      <c r="J5490" s="15">
        <f>мпф1[[#This Row],[цена]]*мпф1[[#This Row],[объем]]</f>
        <v>85511.787074999971</v>
      </c>
      <c r="K5490" s="15"/>
      <c r="L5490" t="s">
        <v>187</v>
      </c>
    </row>
    <row r="5491" spans="1:12" x14ac:dyDescent="0.35">
      <c r="A5491" t="s">
        <v>161</v>
      </c>
      <c r="B5491" t="s">
        <v>190</v>
      </c>
      <c r="C5491" t="s">
        <v>25</v>
      </c>
      <c r="D5491">
        <v>734</v>
      </c>
      <c r="E5491" t="s">
        <v>49</v>
      </c>
      <c r="F5491" s="26">
        <v>32.491999999999997</v>
      </c>
      <c r="G5491" t="str">
        <f>VLOOKUP(мпф1[[#This Row],[артикул]],[1]!Таблица213[[code]:[упаковка]],4,FALSE)</f>
        <v>ОХЛ</v>
      </c>
      <c r="H5491" t="str">
        <f>VLOOKUP(мпф1[[#This Row],[артикул]],[1]!Таблица213[[code]:[упаковка]],5,FALSE)</f>
        <v>сердце</v>
      </c>
      <c r="I5491" s="7">
        <v>915.90910714285712</v>
      </c>
      <c r="J5491" s="15">
        <f>мпф1[[#This Row],[цена]]*мпф1[[#This Row],[объем]]</f>
        <v>29759.718709285713</v>
      </c>
      <c r="K5491" s="15"/>
      <c r="L5491" t="s">
        <v>187</v>
      </c>
    </row>
    <row r="5492" spans="1:12" x14ac:dyDescent="0.35">
      <c r="A5492" t="s">
        <v>161</v>
      </c>
      <c r="B5492" t="s">
        <v>190</v>
      </c>
      <c r="C5492" t="s">
        <v>25</v>
      </c>
      <c r="D5492">
        <v>735</v>
      </c>
      <c r="E5492" t="s">
        <v>83</v>
      </c>
      <c r="F5492" s="26">
        <v>74.400000000000006</v>
      </c>
      <c r="G5492" t="str">
        <f>VLOOKUP(мпф1[[#This Row],[артикул]],[1]!Таблица213[[code]:[упаковка]],4,FALSE)</f>
        <v>ОХЛ</v>
      </c>
      <c r="H5492" t="str">
        <f>VLOOKUP(мпф1[[#This Row],[артикул]],[1]!Таблица213[[code]:[упаковка]],5,FALSE)</f>
        <v>сердце</v>
      </c>
      <c r="I5492" s="7">
        <v>899.88524999999993</v>
      </c>
      <c r="J5492" s="15">
        <f>мпф1[[#This Row],[цена]]*мпф1[[#This Row],[объем]]</f>
        <v>66951.462599999999</v>
      </c>
      <c r="K5492" s="15"/>
      <c r="L5492" t="s">
        <v>187</v>
      </c>
    </row>
    <row r="5493" spans="1:12" x14ac:dyDescent="0.35">
      <c r="A5493" t="s">
        <v>161</v>
      </c>
      <c r="B5493" t="s">
        <v>190</v>
      </c>
      <c r="C5493" t="s">
        <v>25</v>
      </c>
      <c r="D5493">
        <v>744</v>
      </c>
      <c r="E5493" t="s">
        <v>92</v>
      </c>
      <c r="F5493" s="26">
        <v>554.4</v>
      </c>
      <c r="G5493" t="str">
        <f>VLOOKUP(мпф1[[#This Row],[артикул]],[1]!Таблица213[[code]:[упаковка]],4,FALSE)</f>
        <v>ОХЛ</v>
      </c>
      <c r="H5493" t="str">
        <f>VLOOKUP(мпф1[[#This Row],[артикул]],[1]!Таблица213[[code]:[упаковка]],5,FALSE)</f>
        <v>шея</v>
      </c>
      <c r="I5493" s="7">
        <v>297.71598214285711</v>
      </c>
      <c r="J5493" s="15">
        <f>мпф1[[#This Row],[цена]]*мпф1[[#This Row],[объем]]</f>
        <v>165053.74049999999</v>
      </c>
      <c r="K5493" s="15"/>
      <c r="L5493" t="s">
        <v>187</v>
      </c>
    </row>
    <row r="5494" spans="1:12" x14ac:dyDescent="0.35">
      <c r="A5494" t="s">
        <v>161</v>
      </c>
      <c r="B5494" t="s">
        <v>190</v>
      </c>
      <c r="C5494" t="s">
        <v>25</v>
      </c>
      <c r="D5494">
        <v>781</v>
      </c>
      <c r="E5494" t="s">
        <v>221</v>
      </c>
      <c r="F5494" s="26">
        <v>66.5</v>
      </c>
      <c r="G5494" t="str">
        <f>VLOOKUP(мпф1[[#This Row],[артикул]],[1]!Таблица213[[code]:[упаковка]],4,FALSE)</f>
        <v>ОХЛ</v>
      </c>
      <c r="H5494" t="str">
        <f>VLOOKUP(мпф1[[#This Row],[артикул]],[1]!Таблица213[[code]:[упаковка]],5,FALSE)</f>
        <v>спинка</v>
      </c>
      <c r="I5494" s="7">
        <v>386.02928571428566</v>
      </c>
      <c r="J5494" s="15">
        <f>мпф1[[#This Row],[цена]]*мпф1[[#This Row],[объем]]</f>
        <v>25670.947499999998</v>
      </c>
      <c r="K5494" s="15"/>
      <c r="L5494" t="s">
        <v>187</v>
      </c>
    </row>
    <row r="5495" spans="1:12" x14ac:dyDescent="0.35">
      <c r="A5495" t="s">
        <v>161</v>
      </c>
      <c r="B5495" t="s">
        <v>190</v>
      </c>
      <c r="C5495" t="s">
        <v>25</v>
      </c>
      <c r="D5495">
        <v>952</v>
      </c>
      <c r="E5495" t="s">
        <v>86</v>
      </c>
      <c r="F5495" s="26">
        <v>87.5</v>
      </c>
      <c r="G5495" t="str">
        <f>VLOOKUP(мпф1[[#This Row],[артикул]],[1]!Таблица213[[code]:[упаковка]],4,FALSE)</f>
        <v>ОХЛ</v>
      </c>
      <c r="H5495" t="str">
        <f>VLOOKUP(мпф1[[#This Row],[артикул]],[1]!Таблица213[[code]:[упаковка]],5,FALSE)</f>
        <v>голень</v>
      </c>
      <c r="I5495" s="7">
        <v>930.02102678571418</v>
      </c>
      <c r="J5495" s="15">
        <f>мпф1[[#This Row],[цена]]*мпф1[[#This Row],[объем]]</f>
        <v>81376.839843749985</v>
      </c>
      <c r="K5495" s="15"/>
      <c r="L5495" t="s">
        <v>187</v>
      </c>
    </row>
    <row r="5496" spans="1:12" x14ac:dyDescent="0.35">
      <c r="A5496" t="s">
        <v>161</v>
      </c>
      <c r="B5496" t="s">
        <v>190</v>
      </c>
      <c r="C5496" t="s">
        <v>25</v>
      </c>
      <c r="D5496">
        <v>953</v>
      </c>
      <c r="E5496" t="s">
        <v>87</v>
      </c>
      <c r="F5496" s="26">
        <v>55.111111111111114</v>
      </c>
      <c r="G5496" t="str">
        <f>VLOOKUP(мпф1[[#This Row],[артикул]],[1]!Таблица213[[code]:[упаковка]],4,FALSE)</f>
        <v>ОХЛ</v>
      </c>
      <c r="H5496" t="str">
        <f>VLOOKUP(мпф1[[#This Row],[артикул]],[1]!Таблица213[[code]:[упаковка]],5,FALSE)</f>
        <v>бедро</v>
      </c>
      <c r="I5496" s="7">
        <v>953.23741071428572</v>
      </c>
      <c r="J5496" s="15">
        <f>мпф1[[#This Row],[цена]]*мпф1[[#This Row],[объем]]</f>
        <v>52533.972857142857</v>
      </c>
      <c r="K5496" s="15"/>
      <c r="L5496" t="s">
        <v>187</v>
      </c>
    </row>
    <row r="5497" spans="1:12" x14ac:dyDescent="0.35">
      <c r="A5497" t="s">
        <v>161</v>
      </c>
      <c r="B5497" t="s">
        <v>190</v>
      </c>
      <c r="C5497" t="s">
        <v>25</v>
      </c>
      <c r="D5497">
        <v>958</v>
      </c>
      <c r="E5497" t="s">
        <v>58</v>
      </c>
      <c r="F5497" s="26">
        <v>120</v>
      </c>
      <c r="G5497" t="str">
        <f>VLOOKUP(мпф1[[#This Row],[артикул]],[1]!Таблица213[[code]:[упаковка]],4,FALSE)</f>
        <v>ОХЛ</v>
      </c>
      <c r="H5497" t="str">
        <f>VLOOKUP(мпф1[[#This Row],[артикул]],[1]!Таблица213[[code]:[упаковка]],5,FALSE)</f>
        <v>табак</v>
      </c>
      <c r="I5497" s="7">
        <v>799.37196428571428</v>
      </c>
      <c r="J5497" s="15">
        <f>мпф1[[#This Row],[цена]]*мпф1[[#This Row],[объем]]</f>
        <v>95924.635714285716</v>
      </c>
      <c r="K5497" s="15"/>
      <c r="L5497" t="s">
        <v>187</v>
      </c>
    </row>
    <row r="5498" spans="1:12" x14ac:dyDescent="0.35">
      <c r="A5498" t="s">
        <v>161</v>
      </c>
      <c r="B5498" t="s">
        <v>196</v>
      </c>
      <c r="C5498" t="s">
        <v>69</v>
      </c>
      <c r="D5498">
        <v>29</v>
      </c>
      <c r="E5498" t="s">
        <v>79</v>
      </c>
      <c r="F5498" s="26">
        <v>11.8</v>
      </c>
      <c r="G5498" t="str">
        <f>VLOOKUP(мпф1[[#This Row],[артикул]],[1]!Таблица213[[code]:[упаковка]],4,FALSE)</f>
        <v>ОХЛ</v>
      </c>
      <c r="H5498" t="str">
        <f>VLOOKUP(мпф1[[#This Row],[артикул]],[1]!Таблица213[[code]:[упаковка]],5,FALSE)</f>
        <v>табак</v>
      </c>
      <c r="I5498" s="7">
        <v>747.80357142857133</v>
      </c>
      <c r="J5498" s="15">
        <f>мпф1[[#This Row],[цена]]*мпф1[[#This Row],[объем]]</f>
        <v>8824.0821428571417</v>
      </c>
      <c r="K5498" s="15"/>
      <c r="L5498" t="s">
        <v>187</v>
      </c>
    </row>
    <row r="5499" spans="1:12" x14ac:dyDescent="0.35">
      <c r="A5499" t="s">
        <v>161</v>
      </c>
      <c r="B5499" t="s">
        <v>196</v>
      </c>
      <c r="C5499" t="s">
        <v>69</v>
      </c>
      <c r="D5499">
        <v>30</v>
      </c>
      <c r="E5499" t="s">
        <v>80</v>
      </c>
      <c r="F5499" s="26">
        <v>23.6</v>
      </c>
      <c r="G5499" t="str">
        <f>VLOOKUP(мпф1[[#This Row],[артикул]],[1]!Таблица213[[code]:[упаковка]],4,FALSE)</f>
        <v>ОХЛ</v>
      </c>
      <c r="H5499" t="str">
        <f>VLOOKUP(мпф1[[#This Row],[артикул]],[1]!Таблица213[[code]:[упаковка]],5,FALSE)</f>
        <v>рагу</v>
      </c>
      <c r="I5499" s="7">
        <v>739.28249999999991</v>
      </c>
      <c r="J5499" s="15">
        <f>мпф1[[#This Row],[цена]]*мпф1[[#This Row],[объем]]</f>
        <v>17447.066999999999</v>
      </c>
      <c r="K5499" s="15"/>
      <c r="L5499" t="s">
        <v>187</v>
      </c>
    </row>
    <row r="5500" spans="1:12" x14ac:dyDescent="0.35">
      <c r="A5500" t="s">
        <v>161</v>
      </c>
      <c r="B5500" t="s">
        <v>196</v>
      </c>
      <c r="C5500" t="s">
        <v>69</v>
      </c>
      <c r="D5500">
        <v>204</v>
      </c>
      <c r="E5500" t="s">
        <v>84</v>
      </c>
      <c r="F5500" s="26">
        <v>67.105263157894726</v>
      </c>
      <c r="G5500" t="str">
        <f>VLOOKUP(мпф1[[#This Row],[артикул]],[1]!Таблица213[[code]:[упаковка]],4,FALSE)</f>
        <v>ОХЛ</v>
      </c>
      <c r="H5500" t="str">
        <f>VLOOKUP(мпф1[[#This Row],[артикул]],[1]!Таблица213[[code]:[упаковка]],5,FALSE)</f>
        <v>крыло</v>
      </c>
      <c r="I5500" s="7">
        <v>884.0434821428571</v>
      </c>
      <c r="J5500" s="15">
        <f>мпф1[[#This Row],[цена]]*мпф1[[#This Row],[объем]]</f>
        <v>59323.970512218031</v>
      </c>
      <c r="K5500" s="15"/>
      <c r="L5500" t="s">
        <v>187</v>
      </c>
    </row>
    <row r="5501" spans="1:12" x14ac:dyDescent="0.35">
      <c r="A5501" t="s">
        <v>161</v>
      </c>
      <c r="B5501" t="s">
        <v>196</v>
      </c>
      <c r="C5501" t="s">
        <v>69</v>
      </c>
      <c r="D5501">
        <v>205</v>
      </c>
      <c r="E5501" t="s">
        <v>88</v>
      </c>
      <c r="F5501" s="26">
        <v>68</v>
      </c>
      <c r="G5501" t="str">
        <f>VLOOKUP(мпф1[[#This Row],[артикул]],[1]!Таблица213[[code]:[упаковка]],4,FALSE)</f>
        <v>ОХЛ</v>
      </c>
      <c r="H5501" t="str">
        <f>VLOOKUP(мпф1[[#This Row],[артикул]],[1]!Таблица213[[code]:[упаковка]],5,FALSE)</f>
        <v>рагу</v>
      </c>
      <c r="I5501" s="7">
        <v>635.49160714285711</v>
      </c>
      <c r="J5501" s="15">
        <f>мпф1[[#This Row],[цена]]*мпф1[[#This Row],[объем]]</f>
        <v>43213.429285714286</v>
      </c>
      <c r="K5501" s="15"/>
      <c r="L5501" t="s">
        <v>187</v>
      </c>
    </row>
    <row r="5502" spans="1:12" x14ac:dyDescent="0.35">
      <c r="A5502" t="s">
        <v>161</v>
      </c>
      <c r="B5502" t="s">
        <v>196</v>
      </c>
      <c r="C5502" t="s">
        <v>69</v>
      </c>
      <c r="D5502">
        <v>701</v>
      </c>
      <c r="E5502" t="s">
        <v>26</v>
      </c>
      <c r="F5502" s="26">
        <v>9</v>
      </c>
      <c r="G5502" t="str">
        <f>VLOOKUP(мпф1[[#This Row],[артикул]],[1]!Таблица213[[code]:[упаковка]],4,FALSE)</f>
        <v>ОХЛ</v>
      </c>
      <c r="H5502" t="str">
        <f>VLOOKUP(мпф1[[#This Row],[артикул]],[1]!Таблица213[[code]:[упаковка]],5,FALSE)</f>
        <v>тушка</v>
      </c>
      <c r="I5502" s="7">
        <v>827.59580357142841</v>
      </c>
      <c r="J5502" s="15">
        <f>мпф1[[#This Row],[цена]]*мпф1[[#This Row],[объем]]</f>
        <v>7448.3622321428556</v>
      </c>
      <c r="K5502" s="15"/>
      <c r="L5502" t="s">
        <v>187</v>
      </c>
    </row>
    <row r="5503" spans="1:12" x14ac:dyDescent="0.35">
      <c r="A5503" t="s">
        <v>161</v>
      </c>
      <c r="B5503" t="s">
        <v>196</v>
      </c>
      <c r="C5503" t="s">
        <v>69</v>
      </c>
      <c r="D5503">
        <v>702</v>
      </c>
      <c r="E5503" t="s">
        <v>72</v>
      </c>
      <c r="F5503" s="26">
        <v>22.6</v>
      </c>
      <c r="G5503" t="str">
        <f>VLOOKUP(мпф1[[#This Row],[артикул]],[1]!Таблица213[[code]:[упаковка]],4,FALSE)</f>
        <v>ОХЛ</v>
      </c>
      <c r="H5503" t="str">
        <f>VLOOKUP(мпф1[[#This Row],[артикул]],[1]!Таблица213[[code]:[упаковка]],5,FALSE)</f>
        <v>тушка</v>
      </c>
      <c r="I5503" s="7">
        <v>811.20776785714281</v>
      </c>
      <c r="J5503" s="15">
        <f>мпф1[[#This Row],[цена]]*мпф1[[#This Row],[объем]]</f>
        <v>18333.295553571428</v>
      </c>
      <c r="K5503" s="15"/>
      <c r="L5503" t="s">
        <v>187</v>
      </c>
    </row>
    <row r="5504" spans="1:12" x14ac:dyDescent="0.35">
      <c r="A5504" t="s">
        <v>161</v>
      </c>
      <c r="B5504" t="s">
        <v>196</v>
      </c>
      <c r="C5504" t="s">
        <v>69</v>
      </c>
      <c r="D5504">
        <v>710</v>
      </c>
      <c r="E5504" t="s">
        <v>28</v>
      </c>
      <c r="F5504" s="26">
        <v>10.935</v>
      </c>
      <c r="G5504" t="str">
        <f>VLOOKUP(мпф1[[#This Row],[артикул]],[1]!Таблица213[[code]:[упаковка]],4,FALSE)</f>
        <v>ОХЛ</v>
      </c>
      <c r="H5504" t="str">
        <f>VLOOKUP(мпф1[[#This Row],[артикул]],[1]!Таблица213[[code]:[упаковка]],5,FALSE)</f>
        <v>бедро</v>
      </c>
      <c r="I5504" s="7">
        <v>884.0434821428571</v>
      </c>
      <c r="J5504" s="15">
        <f>мпф1[[#This Row],[цена]]*мпф1[[#This Row],[объем]]</f>
        <v>9667.0154772321421</v>
      </c>
      <c r="K5504" s="15"/>
      <c r="L5504" t="s">
        <v>187</v>
      </c>
    </row>
    <row r="5505" spans="1:12" x14ac:dyDescent="0.35">
      <c r="A5505" t="s">
        <v>161</v>
      </c>
      <c r="B5505" t="s">
        <v>196</v>
      </c>
      <c r="C5505" t="s">
        <v>69</v>
      </c>
      <c r="D5505">
        <v>711</v>
      </c>
      <c r="E5505" t="s">
        <v>73</v>
      </c>
      <c r="F5505" s="26">
        <v>39.24</v>
      </c>
      <c r="G5505" t="str">
        <f>VLOOKUP(мпф1[[#This Row],[артикул]],[1]!Таблица213[[code]:[упаковка]],4,FALSE)</f>
        <v>ОХЛ</v>
      </c>
      <c r="H5505" t="str">
        <f>VLOOKUP(мпф1[[#This Row],[артикул]],[1]!Таблица213[[code]:[упаковка]],5,FALSE)</f>
        <v>бедро</v>
      </c>
      <c r="I5505" s="7">
        <v>867.65544642857139</v>
      </c>
      <c r="J5505" s="15">
        <f>мпф1[[#This Row],[цена]]*мпф1[[#This Row],[объем]]</f>
        <v>34046.799717857146</v>
      </c>
      <c r="K5505" s="15"/>
      <c r="L5505" t="s">
        <v>187</v>
      </c>
    </row>
    <row r="5506" spans="1:12" x14ac:dyDescent="0.35">
      <c r="A5506" t="s">
        <v>161</v>
      </c>
      <c r="B5506" t="s">
        <v>196</v>
      </c>
      <c r="C5506" t="s">
        <v>69</v>
      </c>
      <c r="D5506">
        <v>712</v>
      </c>
      <c r="E5506" t="s">
        <v>30</v>
      </c>
      <c r="F5506" s="26">
        <v>20.026</v>
      </c>
      <c r="G5506" t="str">
        <f>VLOOKUP(мпф1[[#This Row],[артикул]],[1]!Таблица213[[code]:[упаковка]],4,FALSE)</f>
        <v>ОХЛ</v>
      </c>
      <c r="H5506" t="str">
        <f>VLOOKUP(мпф1[[#This Row],[артикул]],[1]!Таблица213[[code]:[упаковка]],5,FALSE)</f>
        <v>голень</v>
      </c>
      <c r="I5506" s="7">
        <v>915.90910714285712</v>
      </c>
      <c r="J5506" s="15">
        <f>мпф1[[#This Row],[цена]]*мпф1[[#This Row],[объем]]</f>
        <v>18341.995779642857</v>
      </c>
      <c r="K5506" s="15"/>
      <c r="L5506" t="s">
        <v>187</v>
      </c>
    </row>
    <row r="5507" spans="1:12" x14ac:dyDescent="0.35">
      <c r="A5507" t="s">
        <v>161</v>
      </c>
      <c r="B5507" t="s">
        <v>196</v>
      </c>
      <c r="C5507" t="s">
        <v>69</v>
      </c>
      <c r="D5507">
        <v>713</v>
      </c>
      <c r="E5507" t="s">
        <v>74</v>
      </c>
      <c r="F5507" s="26">
        <v>64.900000000000006</v>
      </c>
      <c r="G5507" t="str">
        <f>VLOOKUP(мпф1[[#This Row],[артикул]],[1]!Таблица213[[code]:[упаковка]],4,FALSE)</f>
        <v>ОХЛ</v>
      </c>
      <c r="H5507" t="str">
        <f>VLOOKUP(мпф1[[#This Row],[артикул]],[1]!Таблица213[[code]:[упаковка]],5,FALSE)</f>
        <v>голень</v>
      </c>
      <c r="I5507" s="7">
        <v>899.88524999999993</v>
      </c>
      <c r="J5507" s="15">
        <f>мпф1[[#This Row],[цена]]*мпф1[[#This Row],[объем]]</f>
        <v>58402.552725000001</v>
      </c>
      <c r="K5507" s="15"/>
      <c r="L5507" t="s">
        <v>187</v>
      </c>
    </row>
    <row r="5508" spans="1:12" x14ac:dyDescent="0.35">
      <c r="A5508" t="s">
        <v>161</v>
      </c>
      <c r="B5508" t="s">
        <v>196</v>
      </c>
      <c r="C5508" t="s">
        <v>69</v>
      </c>
      <c r="D5508">
        <v>714</v>
      </c>
      <c r="E5508" t="s">
        <v>32</v>
      </c>
      <c r="F5508" s="26">
        <v>41.036000000000001</v>
      </c>
      <c r="G5508" t="str">
        <f>VLOOKUP(мпф1[[#This Row],[артикул]],[1]!Таблица213[[code]:[упаковка]],4,FALSE)</f>
        <v>ОХЛ</v>
      </c>
      <c r="H5508" t="str">
        <f>VLOOKUP(мпф1[[#This Row],[артикул]],[1]!Таблица213[[code]:[упаковка]],5,FALSE)</f>
        <v>крыло</v>
      </c>
      <c r="I5508" s="7">
        <v>915.90910714285712</v>
      </c>
      <c r="J5508" s="15">
        <f>мпф1[[#This Row],[цена]]*мпф1[[#This Row],[объем]]</f>
        <v>37585.246120714284</v>
      </c>
      <c r="K5508" s="15"/>
      <c r="L5508" t="s">
        <v>187</v>
      </c>
    </row>
    <row r="5509" spans="1:12" x14ac:dyDescent="0.35">
      <c r="A5509" t="s">
        <v>161</v>
      </c>
      <c r="B5509" t="s">
        <v>196</v>
      </c>
      <c r="C5509" t="s">
        <v>69</v>
      </c>
      <c r="D5509">
        <v>715</v>
      </c>
      <c r="E5509" t="s">
        <v>75</v>
      </c>
      <c r="F5509" s="26">
        <v>105.76</v>
      </c>
      <c r="G5509" t="str">
        <f>VLOOKUP(мпф1[[#This Row],[артикул]],[1]!Таблица213[[code]:[упаковка]],4,FALSE)</f>
        <v>ОХЛ</v>
      </c>
      <c r="H5509" t="str">
        <f>VLOOKUP(мпф1[[#This Row],[артикул]],[1]!Таблица213[[code]:[упаковка]],5,FALSE)</f>
        <v>крыло</v>
      </c>
      <c r="I5509" s="7">
        <v>899.88524999999993</v>
      </c>
      <c r="J5509" s="15">
        <f>мпф1[[#This Row],[цена]]*мпф1[[#This Row],[объем]]</f>
        <v>95171.86404</v>
      </c>
      <c r="K5509" s="15"/>
      <c r="L5509" t="s">
        <v>187</v>
      </c>
    </row>
    <row r="5510" spans="1:12" x14ac:dyDescent="0.35">
      <c r="A5510" t="s">
        <v>161</v>
      </c>
      <c r="B5510" t="s">
        <v>196</v>
      </c>
      <c r="C5510" t="s">
        <v>69</v>
      </c>
      <c r="D5510">
        <v>716</v>
      </c>
      <c r="E5510" t="s">
        <v>34</v>
      </c>
      <c r="F5510" s="26">
        <v>43.5</v>
      </c>
      <c r="G5510" t="str">
        <f>VLOOKUP(мпф1[[#This Row],[артикул]],[1]!Таблица213[[code]:[упаковка]],4,FALSE)</f>
        <v>ОХЛ</v>
      </c>
      <c r="H5510" t="str">
        <f>VLOOKUP(мпф1[[#This Row],[артикул]],[1]!Таблица213[[code]:[упаковка]],5,FALSE)</f>
        <v>четвертина</v>
      </c>
      <c r="I5510" s="7">
        <v>835.5847500000001</v>
      </c>
      <c r="J5510" s="15">
        <f>мпф1[[#This Row],[цена]]*мпф1[[#This Row],[объем]]</f>
        <v>36347.936625000002</v>
      </c>
      <c r="K5510" s="15"/>
      <c r="L5510" t="s">
        <v>187</v>
      </c>
    </row>
    <row r="5511" spans="1:12" x14ac:dyDescent="0.35">
      <c r="A5511" t="s">
        <v>161</v>
      </c>
      <c r="B5511" t="s">
        <v>196</v>
      </c>
      <c r="C5511" t="s">
        <v>69</v>
      </c>
      <c r="D5511">
        <v>717</v>
      </c>
      <c r="E5511" t="s">
        <v>76</v>
      </c>
      <c r="F5511" s="26">
        <v>25.2</v>
      </c>
      <c r="G5511" t="str">
        <f>VLOOKUP(мпф1[[#This Row],[артикул]],[1]!Таблица213[[code]:[упаковка]],4,FALSE)</f>
        <v>ОХЛ</v>
      </c>
      <c r="H5511" t="str">
        <f>VLOOKUP(мпф1[[#This Row],[артикул]],[1]!Таблица213[[code]:[упаковка]],5,FALSE)</f>
        <v>четвертина</v>
      </c>
      <c r="I5511" s="7">
        <v>819.40178571428567</v>
      </c>
      <c r="J5511" s="15">
        <f>мпф1[[#This Row],[цена]]*мпф1[[#This Row],[объем]]</f>
        <v>20648.924999999999</v>
      </c>
      <c r="K5511" s="15"/>
      <c r="L5511" t="s">
        <v>187</v>
      </c>
    </row>
    <row r="5512" spans="1:12" x14ac:dyDescent="0.35">
      <c r="A5512" t="s">
        <v>161</v>
      </c>
      <c r="B5512" t="s">
        <v>196</v>
      </c>
      <c r="C5512" t="s">
        <v>69</v>
      </c>
      <c r="D5512">
        <v>718</v>
      </c>
      <c r="E5512" t="s">
        <v>36</v>
      </c>
      <c r="F5512" s="26">
        <v>43.28</v>
      </c>
      <c r="G5512" t="str">
        <f>VLOOKUP(мпф1[[#This Row],[артикул]],[1]!Таблица213[[code]:[упаковка]],4,FALSE)</f>
        <v>ОХЛ</v>
      </c>
      <c r="H5512" t="str">
        <f>VLOOKUP(мпф1[[#This Row],[артикул]],[1]!Таблица213[[code]:[упаковка]],5,FALSE)</f>
        <v>филе</v>
      </c>
      <c r="I5512" s="7">
        <v>1157.1774107142855</v>
      </c>
      <c r="J5512" s="15">
        <f>мпф1[[#This Row],[цена]]*мпф1[[#This Row],[объем]]</f>
        <v>50082.638335714277</v>
      </c>
      <c r="K5512" s="15"/>
      <c r="L5512" t="s">
        <v>187</v>
      </c>
    </row>
    <row r="5513" spans="1:12" x14ac:dyDescent="0.35">
      <c r="A5513" t="s">
        <v>161</v>
      </c>
      <c r="B5513" t="s">
        <v>196</v>
      </c>
      <c r="C5513" t="s">
        <v>69</v>
      </c>
      <c r="D5513">
        <v>719</v>
      </c>
      <c r="E5513" t="s">
        <v>77</v>
      </c>
      <c r="F5513" s="26">
        <v>40.5</v>
      </c>
      <c r="G5513" t="str">
        <f>VLOOKUP(мпф1[[#This Row],[артикул]],[1]!Таблица213[[code]:[упаковка]],4,FALSE)</f>
        <v>ОХЛ</v>
      </c>
      <c r="H5513" t="str">
        <f>VLOOKUP(мпф1[[#This Row],[артикул]],[1]!Таблица213[[code]:[упаковка]],5,FALSE)</f>
        <v>филе</v>
      </c>
      <c r="I5513" s="7">
        <v>1140.7893750000001</v>
      </c>
      <c r="J5513" s="15">
        <f>мпф1[[#This Row],[цена]]*мпф1[[#This Row],[объем]]</f>
        <v>46201.969687500001</v>
      </c>
      <c r="K5513" s="15"/>
      <c r="L5513" t="s">
        <v>187</v>
      </c>
    </row>
    <row r="5514" spans="1:12" x14ac:dyDescent="0.35">
      <c r="A5514" t="s">
        <v>161</v>
      </c>
      <c r="B5514" t="s">
        <v>196</v>
      </c>
      <c r="C5514" t="s">
        <v>69</v>
      </c>
      <c r="D5514">
        <v>725</v>
      </c>
      <c r="E5514" t="s">
        <v>78</v>
      </c>
      <c r="F5514" s="26">
        <v>13.548999999999999</v>
      </c>
      <c r="G5514" t="str">
        <f>VLOOKUP(мпф1[[#This Row],[артикул]],[1]!Таблица213[[code]:[упаковка]],4,FALSE)</f>
        <v>ОХЛ</v>
      </c>
      <c r="H5514" t="str">
        <f>VLOOKUP(мпф1[[#This Row],[артикул]],[1]!Таблица213[[code]:[упаковка]],5,FALSE)</f>
        <v>грудка</v>
      </c>
      <c r="I5514" s="7">
        <v>884.0434821428571</v>
      </c>
      <c r="J5514" s="15">
        <f>мпф1[[#This Row],[цена]]*мпф1[[#This Row],[объем]]</f>
        <v>11977.90513955357</v>
      </c>
      <c r="K5514" s="15"/>
      <c r="L5514" t="s">
        <v>187</v>
      </c>
    </row>
    <row r="5515" spans="1:12" x14ac:dyDescent="0.35">
      <c r="A5515" t="s">
        <v>161</v>
      </c>
      <c r="B5515" t="s">
        <v>196</v>
      </c>
      <c r="C5515" t="s">
        <v>69</v>
      </c>
      <c r="D5515">
        <v>727</v>
      </c>
      <c r="E5515" t="s">
        <v>38</v>
      </c>
      <c r="F5515" s="26">
        <v>18.611999999999998</v>
      </c>
      <c r="G5515" t="str">
        <f>VLOOKUP(мпф1[[#This Row],[артикул]],[1]!Таблица213[[code]:[упаковка]],4,FALSE)</f>
        <v>ОХЛ</v>
      </c>
      <c r="H5515" t="str">
        <f>VLOOKUP(мпф1[[#This Row],[артикул]],[1]!Таблица213[[code]:[упаковка]],5,FALSE)</f>
        <v>грудка</v>
      </c>
      <c r="I5515" s="7">
        <v>899.79420535714269</v>
      </c>
      <c r="J5515" s="15">
        <f>мпф1[[#This Row],[цена]]*мпф1[[#This Row],[объем]]</f>
        <v>16746.969750107139</v>
      </c>
      <c r="K5515" s="15"/>
      <c r="L5515" t="s">
        <v>187</v>
      </c>
    </row>
    <row r="5516" spans="1:12" x14ac:dyDescent="0.35">
      <c r="A5516" t="s">
        <v>161</v>
      </c>
      <c r="B5516" t="s">
        <v>196</v>
      </c>
      <c r="C5516" t="s">
        <v>69</v>
      </c>
      <c r="D5516">
        <v>728</v>
      </c>
      <c r="E5516" t="s">
        <v>225</v>
      </c>
      <c r="F5516" s="26">
        <v>9</v>
      </c>
      <c r="G5516" t="str">
        <f>VLOOKUP(мпф1[[#This Row],[артикул]],[1]!Таблица213[[code]:[упаковка]],4,FALSE)</f>
        <v>ОХЛ</v>
      </c>
      <c r="H5516" t="str">
        <f>VLOOKUP(мпф1[[#This Row],[артикул]],[1]!Таблица213[[code]:[упаковка]],5,FALSE)</f>
        <v>спинка</v>
      </c>
      <c r="I5516" s="7">
        <v>457.95455357142856</v>
      </c>
      <c r="J5516" s="15">
        <f>мпф1[[#This Row],[цена]]*мпф1[[#This Row],[объем]]</f>
        <v>4121.5909821428568</v>
      </c>
      <c r="K5516" s="15"/>
      <c r="L5516" t="s">
        <v>187</v>
      </c>
    </row>
    <row r="5517" spans="1:12" x14ac:dyDescent="0.35">
      <c r="A5517" t="s">
        <v>161</v>
      </c>
      <c r="B5517" t="s">
        <v>196</v>
      </c>
      <c r="C5517" t="s">
        <v>69</v>
      </c>
      <c r="D5517">
        <v>730</v>
      </c>
      <c r="E5517" t="s">
        <v>45</v>
      </c>
      <c r="F5517" s="26">
        <v>16.600000000000001</v>
      </c>
      <c r="G5517" t="str">
        <f>VLOOKUP(мпф1[[#This Row],[артикул]],[1]!Таблица213[[code]:[упаковка]],4,FALSE)</f>
        <v>ОХЛ</v>
      </c>
      <c r="H5517" t="str">
        <f>VLOOKUP(мпф1[[#This Row],[артикул]],[1]!Таблица213[[code]:[упаковка]],5,FALSE)</f>
        <v>желудки</v>
      </c>
      <c r="I5517" s="7">
        <v>570.84991071428567</v>
      </c>
      <c r="J5517" s="15">
        <f>мпф1[[#This Row],[цена]]*мпф1[[#This Row],[объем]]</f>
        <v>9476.1085178571429</v>
      </c>
      <c r="K5517" s="15"/>
      <c r="L5517" t="s">
        <v>187</v>
      </c>
    </row>
    <row r="5518" spans="1:12" x14ac:dyDescent="0.35">
      <c r="A5518" t="s">
        <v>161</v>
      </c>
      <c r="B5518" t="s">
        <v>196</v>
      </c>
      <c r="C5518" t="s">
        <v>69</v>
      </c>
      <c r="D5518">
        <v>731</v>
      </c>
      <c r="E5518" t="s">
        <v>81</v>
      </c>
      <c r="F5518" s="26">
        <v>24.531473790833122</v>
      </c>
      <c r="G5518" t="str">
        <f>VLOOKUP(мпф1[[#This Row],[артикул]],[1]!Таблица213[[code]:[упаковка]],4,FALSE)</f>
        <v>ОХЛ</v>
      </c>
      <c r="H5518" t="str">
        <f>VLOOKUP(мпф1[[#This Row],[артикул]],[1]!Таблица213[[code]:[упаковка]],5,FALSE)</f>
        <v>желудки</v>
      </c>
      <c r="I5518" s="7">
        <v>554.21605446428566</v>
      </c>
      <c r="J5518" s="15">
        <f>мпф1[[#This Row],[цена]]*мпф1[[#This Row],[объем]]</f>
        <v>13595.736614549565</v>
      </c>
      <c r="K5518" s="15"/>
      <c r="L5518" t="s">
        <v>187</v>
      </c>
    </row>
    <row r="5519" spans="1:12" x14ac:dyDescent="0.35">
      <c r="A5519" t="s">
        <v>161</v>
      </c>
      <c r="B5519" t="s">
        <v>196</v>
      </c>
      <c r="C5519" t="s">
        <v>69</v>
      </c>
      <c r="D5519">
        <v>732</v>
      </c>
      <c r="E5519" t="s">
        <v>47</v>
      </c>
      <c r="F5519" s="26">
        <v>39</v>
      </c>
      <c r="G5519" t="str">
        <f>VLOOKUP(мпф1[[#This Row],[артикул]],[1]!Таблица213[[code]:[упаковка]],4,FALSE)</f>
        <v>ОХЛ</v>
      </c>
      <c r="H5519" t="str">
        <f>VLOOKUP(мпф1[[#This Row],[артикул]],[1]!Таблица213[[code]:[упаковка]],5,FALSE)</f>
        <v>печень</v>
      </c>
      <c r="I5519" s="7">
        <v>538.07383928571426</v>
      </c>
      <c r="J5519" s="15">
        <f>мпф1[[#This Row],[цена]]*мпф1[[#This Row],[объем]]</f>
        <v>20984.879732142857</v>
      </c>
      <c r="K5519" s="15"/>
      <c r="L5519" t="s">
        <v>187</v>
      </c>
    </row>
    <row r="5520" spans="1:12" x14ac:dyDescent="0.35">
      <c r="A5520" t="s">
        <v>161</v>
      </c>
      <c r="B5520" t="s">
        <v>196</v>
      </c>
      <c r="C5520" t="s">
        <v>69</v>
      </c>
      <c r="D5520">
        <v>733</v>
      </c>
      <c r="E5520" t="s">
        <v>82</v>
      </c>
      <c r="F5520" s="26">
        <v>25.2</v>
      </c>
      <c r="G5520" t="str">
        <f>VLOOKUP(мпф1[[#This Row],[артикул]],[1]!Таблица213[[code]:[упаковка]],4,FALSE)</f>
        <v>ОХЛ</v>
      </c>
      <c r="H5520" t="str">
        <f>VLOOKUP(мпф1[[#This Row],[артикул]],[1]!Таблица213[[code]:[упаковка]],5,FALSE)</f>
        <v>печень</v>
      </c>
      <c r="I5520" s="7">
        <v>522.04998214285706</v>
      </c>
      <c r="J5520" s="15">
        <f>мпф1[[#This Row],[цена]]*мпф1[[#This Row],[объем]]</f>
        <v>13155.659549999997</v>
      </c>
      <c r="K5520" s="15"/>
      <c r="L5520" t="s">
        <v>187</v>
      </c>
    </row>
    <row r="5521" spans="1:12" x14ac:dyDescent="0.35">
      <c r="A5521" t="s">
        <v>161</v>
      </c>
      <c r="B5521" t="s">
        <v>196</v>
      </c>
      <c r="C5521" t="s">
        <v>69</v>
      </c>
      <c r="D5521">
        <v>734</v>
      </c>
      <c r="E5521" t="s">
        <v>49</v>
      </c>
      <c r="F5521" s="26">
        <v>16.245999999999999</v>
      </c>
      <c r="G5521" t="str">
        <f>VLOOKUP(мпф1[[#This Row],[артикул]],[1]!Таблица213[[code]:[упаковка]],4,FALSE)</f>
        <v>ОХЛ</v>
      </c>
      <c r="H5521" t="str">
        <f>VLOOKUP(мпф1[[#This Row],[артикул]],[1]!Таблица213[[code]:[упаковка]],5,FALSE)</f>
        <v>сердце</v>
      </c>
      <c r="I5521" s="7">
        <v>915.90910714285712</v>
      </c>
      <c r="J5521" s="15">
        <f>мпф1[[#This Row],[цена]]*мпф1[[#This Row],[объем]]</f>
        <v>14879.859354642856</v>
      </c>
      <c r="K5521" s="15"/>
      <c r="L5521" t="s">
        <v>187</v>
      </c>
    </row>
    <row r="5522" spans="1:12" x14ac:dyDescent="0.35">
      <c r="A5522" t="s">
        <v>161</v>
      </c>
      <c r="B5522" t="s">
        <v>196</v>
      </c>
      <c r="C5522" t="s">
        <v>69</v>
      </c>
      <c r="D5522">
        <v>735</v>
      </c>
      <c r="E5522" t="s">
        <v>83</v>
      </c>
      <c r="F5522" s="26">
        <v>24.8</v>
      </c>
      <c r="G5522" t="str">
        <f>VLOOKUP(мпф1[[#This Row],[артикул]],[1]!Таблица213[[code]:[упаковка]],4,FALSE)</f>
        <v>ОХЛ</v>
      </c>
      <c r="H5522" t="str">
        <f>VLOOKUP(мпф1[[#This Row],[артикул]],[1]!Таблица213[[code]:[упаковка]],5,FALSE)</f>
        <v>сердце</v>
      </c>
      <c r="I5522" s="7">
        <v>899.88524999999993</v>
      </c>
      <c r="J5522" s="15">
        <f>мпф1[[#This Row],[цена]]*мпф1[[#This Row],[объем]]</f>
        <v>22317.154199999997</v>
      </c>
      <c r="K5522" s="15"/>
      <c r="L5522" t="s">
        <v>187</v>
      </c>
    </row>
    <row r="5523" spans="1:12" x14ac:dyDescent="0.35">
      <c r="A5523" t="s">
        <v>161</v>
      </c>
      <c r="B5523" t="s">
        <v>196</v>
      </c>
      <c r="C5523" t="s">
        <v>69</v>
      </c>
      <c r="D5523">
        <v>744</v>
      </c>
      <c r="E5523" t="s">
        <v>92</v>
      </c>
      <c r="F5523" s="26">
        <v>88.2</v>
      </c>
      <c r="G5523" t="str">
        <f>VLOOKUP(мпф1[[#This Row],[артикул]],[1]!Таблица213[[code]:[упаковка]],4,FALSE)</f>
        <v>ОХЛ</v>
      </c>
      <c r="H5523" t="str">
        <f>VLOOKUP(мпф1[[#This Row],[артикул]],[1]!Таблица213[[code]:[упаковка]],5,FALSE)</f>
        <v>шея</v>
      </c>
      <c r="I5523" s="7">
        <v>297.71598214285711</v>
      </c>
      <c r="J5523" s="15">
        <f>мпф1[[#This Row],[цена]]*мпф1[[#This Row],[объем]]</f>
        <v>26258.549625</v>
      </c>
      <c r="K5523" s="15"/>
      <c r="L5523" t="s">
        <v>187</v>
      </c>
    </row>
    <row r="5524" spans="1:12" x14ac:dyDescent="0.35">
      <c r="A5524" t="s">
        <v>161</v>
      </c>
      <c r="B5524" t="s">
        <v>196</v>
      </c>
      <c r="C5524" t="s">
        <v>69</v>
      </c>
      <c r="D5524">
        <v>781</v>
      </c>
      <c r="E5524" t="s">
        <v>221</v>
      </c>
      <c r="F5524" s="26">
        <v>13.3</v>
      </c>
      <c r="G5524" t="str">
        <f>VLOOKUP(мпф1[[#This Row],[артикул]],[1]!Таблица213[[code]:[упаковка]],4,FALSE)</f>
        <v>ОХЛ</v>
      </c>
      <c r="H5524" t="str">
        <f>VLOOKUP(мпф1[[#This Row],[артикул]],[1]!Таблица213[[code]:[упаковка]],5,FALSE)</f>
        <v>спинка</v>
      </c>
      <c r="I5524" s="7">
        <v>386.02928571428566</v>
      </c>
      <c r="J5524" s="15">
        <f>мпф1[[#This Row],[цена]]*мпф1[[#This Row],[объем]]</f>
        <v>5134.1894999999995</v>
      </c>
      <c r="K5524" s="15"/>
      <c r="L5524" t="s">
        <v>187</v>
      </c>
    </row>
    <row r="5525" spans="1:12" x14ac:dyDescent="0.35">
      <c r="A5525" t="s">
        <v>161</v>
      </c>
      <c r="B5525" t="s">
        <v>196</v>
      </c>
      <c r="C5525" t="s">
        <v>69</v>
      </c>
      <c r="D5525">
        <v>952</v>
      </c>
      <c r="E5525" t="s">
        <v>86</v>
      </c>
      <c r="F5525" s="26">
        <v>50</v>
      </c>
      <c r="G5525" t="str">
        <f>VLOOKUP(мпф1[[#This Row],[артикул]],[1]!Таблица213[[code]:[упаковка]],4,FALSE)</f>
        <v>ОХЛ</v>
      </c>
      <c r="H5525" t="str">
        <f>VLOOKUP(мпф1[[#This Row],[артикул]],[1]!Таблица213[[code]:[упаковка]],5,FALSE)</f>
        <v>голень</v>
      </c>
      <c r="I5525" s="7">
        <v>930.02102678571418</v>
      </c>
      <c r="J5525" s="15">
        <f>мпф1[[#This Row],[цена]]*мпф1[[#This Row],[объем]]</f>
        <v>46501.05133928571</v>
      </c>
      <c r="K5525" s="15"/>
      <c r="L5525" t="s">
        <v>187</v>
      </c>
    </row>
    <row r="5526" spans="1:12" x14ac:dyDescent="0.35">
      <c r="A5526" t="s">
        <v>161</v>
      </c>
      <c r="B5526" t="s">
        <v>196</v>
      </c>
      <c r="C5526" t="s">
        <v>69</v>
      </c>
      <c r="D5526">
        <v>953</v>
      </c>
      <c r="E5526" t="s">
        <v>87</v>
      </c>
      <c r="F5526" s="26">
        <v>55.111111111111114</v>
      </c>
      <c r="G5526" t="str">
        <f>VLOOKUP(мпф1[[#This Row],[артикул]],[1]!Таблица213[[code]:[упаковка]],4,FALSE)</f>
        <v>ОХЛ</v>
      </c>
      <c r="H5526" t="str">
        <f>VLOOKUP(мпф1[[#This Row],[артикул]],[1]!Таблица213[[code]:[упаковка]],5,FALSE)</f>
        <v>бедро</v>
      </c>
      <c r="I5526" s="7">
        <v>953.23741071428572</v>
      </c>
      <c r="J5526" s="15">
        <f>мпф1[[#This Row],[цена]]*мпф1[[#This Row],[объем]]</f>
        <v>52533.972857142857</v>
      </c>
      <c r="K5526" s="15"/>
      <c r="L5526" t="s">
        <v>187</v>
      </c>
    </row>
    <row r="5527" spans="1:12" x14ac:dyDescent="0.35">
      <c r="A5527" t="s">
        <v>161</v>
      </c>
      <c r="B5527" t="s">
        <v>196</v>
      </c>
      <c r="C5527" t="s">
        <v>69</v>
      </c>
      <c r="D5527">
        <v>958</v>
      </c>
      <c r="E5527" t="s">
        <v>58</v>
      </c>
      <c r="F5527" s="26">
        <v>79.999999999999986</v>
      </c>
      <c r="G5527" t="str">
        <f>VLOOKUP(мпф1[[#This Row],[артикул]],[1]!Таблица213[[code]:[упаковка]],4,FALSE)</f>
        <v>ОХЛ</v>
      </c>
      <c r="H5527" t="str">
        <f>VLOOKUP(мпф1[[#This Row],[артикул]],[1]!Таблица213[[code]:[упаковка]],5,FALSE)</f>
        <v>табак</v>
      </c>
      <c r="I5527" s="7">
        <v>799.37196428571428</v>
      </c>
      <c r="J5527" s="15">
        <f>мпф1[[#This Row],[цена]]*мпф1[[#This Row],[объем]]</f>
        <v>63949.757142857132</v>
      </c>
      <c r="K5527" s="15"/>
      <c r="L5527" t="s">
        <v>187</v>
      </c>
    </row>
    <row r="5528" spans="1:12" x14ac:dyDescent="0.35">
      <c r="A5528" t="s">
        <v>161</v>
      </c>
      <c r="B5528" t="s">
        <v>196</v>
      </c>
      <c r="C5528" t="s">
        <v>69</v>
      </c>
      <c r="D5528">
        <v>1066</v>
      </c>
      <c r="E5528" t="s">
        <v>63</v>
      </c>
      <c r="F5528" s="26">
        <v>198.33333333333331</v>
      </c>
      <c r="G5528" t="str">
        <f>VLOOKUP(мпф1[[#This Row],[артикул]],[1]!Таблица213[[code]:[упаковка]],4,FALSE)</f>
        <v>ОХЛ</v>
      </c>
      <c r="H5528" t="str">
        <f>VLOOKUP(мпф1[[#This Row],[артикул]],[1]!Таблица213[[code]:[упаковка]],5,FALSE)</f>
        <v>бедро</v>
      </c>
      <c r="I5528" s="7">
        <v>884.0434821428571</v>
      </c>
      <c r="J5528" s="15">
        <f>мпф1[[#This Row],[цена]]*мпф1[[#This Row],[объем]]</f>
        <v>175335.29062499997</v>
      </c>
      <c r="K5528" s="15"/>
      <c r="L5528" t="s">
        <v>187</v>
      </c>
    </row>
    <row r="5529" spans="1:12" x14ac:dyDescent="0.35">
      <c r="A5529" t="s">
        <v>161</v>
      </c>
      <c r="B5529" t="s">
        <v>198</v>
      </c>
      <c r="C5529" t="s">
        <v>69</v>
      </c>
      <c r="D5529">
        <v>30</v>
      </c>
      <c r="E5529" t="s">
        <v>80</v>
      </c>
      <c r="F5529" s="26">
        <v>153.4</v>
      </c>
      <c r="G5529" t="str">
        <f>VLOOKUP(мпф1[[#This Row],[артикул]],[1]!Таблица213[[code]:[упаковка]],4,FALSE)</f>
        <v>ОХЛ</v>
      </c>
      <c r="H5529" t="str">
        <f>VLOOKUP(мпф1[[#This Row],[артикул]],[1]!Таблица213[[code]:[упаковка]],5,FALSE)</f>
        <v>рагу</v>
      </c>
      <c r="I5529" s="7">
        <v>739.28249999999991</v>
      </c>
      <c r="J5529" s="15">
        <f>мпф1[[#This Row],[цена]]*мпф1[[#This Row],[объем]]</f>
        <v>113405.93549999999</v>
      </c>
      <c r="K5529" s="15"/>
      <c r="L5529" t="s">
        <v>187</v>
      </c>
    </row>
    <row r="5530" spans="1:12" x14ac:dyDescent="0.35">
      <c r="A5530" t="s">
        <v>161</v>
      </c>
      <c r="B5530" t="s">
        <v>198</v>
      </c>
      <c r="C5530" t="s">
        <v>69</v>
      </c>
      <c r="D5530">
        <v>204</v>
      </c>
      <c r="E5530" t="s">
        <v>84</v>
      </c>
      <c r="F5530" s="26">
        <v>80.526315789473671</v>
      </c>
      <c r="G5530" t="str">
        <f>VLOOKUP(мпф1[[#This Row],[артикул]],[1]!Таблица213[[code]:[упаковка]],4,FALSE)</f>
        <v>ОХЛ</v>
      </c>
      <c r="H5530" t="str">
        <f>VLOOKUP(мпф1[[#This Row],[артикул]],[1]!Таблица213[[code]:[упаковка]],5,FALSE)</f>
        <v>крыло</v>
      </c>
      <c r="I5530" s="7">
        <v>884.0434821428571</v>
      </c>
      <c r="J5530" s="15">
        <f>мпф1[[#This Row],[цена]]*мпф1[[#This Row],[объем]]</f>
        <v>71188.764614661632</v>
      </c>
      <c r="K5530" s="15"/>
      <c r="L5530" t="s">
        <v>187</v>
      </c>
    </row>
    <row r="5531" spans="1:12" x14ac:dyDescent="0.35">
      <c r="A5531" t="s">
        <v>161</v>
      </c>
      <c r="B5531" t="s">
        <v>198</v>
      </c>
      <c r="C5531" t="s">
        <v>69</v>
      </c>
      <c r="D5531">
        <v>702</v>
      </c>
      <c r="E5531" t="s">
        <v>72</v>
      </c>
      <c r="F5531" s="26">
        <v>113</v>
      </c>
      <c r="G5531" t="str">
        <f>VLOOKUP(мпф1[[#This Row],[артикул]],[1]!Таблица213[[code]:[упаковка]],4,FALSE)</f>
        <v>ОХЛ</v>
      </c>
      <c r="H5531" t="str">
        <f>VLOOKUP(мпф1[[#This Row],[артикул]],[1]!Таблица213[[code]:[упаковка]],5,FALSE)</f>
        <v>тушка</v>
      </c>
      <c r="I5531" s="7">
        <v>811.20776785714281</v>
      </c>
      <c r="J5531" s="15">
        <f>мпф1[[#This Row],[цена]]*мпф1[[#This Row],[объем]]</f>
        <v>91666.477767857141</v>
      </c>
      <c r="K5531" s="15"/>
      <c r="L5531" t="s">
        <v>187</v>
      </c>
    </row>
    <row r="5532" spans="1:12" x14ac:dyDescent="0.35">
      <c r="A5532" t="s">
        <v>161</v>
      </c>
      <c r="B5532" t="s">
        <v>198</v>
      </c>
      <c r="C5532" t="s">
        <v>69</v>
      </c>
      <c r="D5532">
        <v>711</v>
      </c>
      <c r="E5532" t="s">
        <v>73</v>
      </c>
      <c r="F5532" s="26">
        <v>143.88</v>
      </c>
      <c r="G5532" t="str">
        <f>VLOOKUP(мпф1[[#This Row],[артикул]],[1]!Таблица213[[code]:[упаковка]],4,FALSE)</f>
        <v>ОХЛ</v>
      </c>
      <c r="H5532" t="str">
        <f>VLOOKUP(мпф1[[#This Row],[артикул]],[1]!Таблица213[[code]:[упаковка]],5,FALSE)</f>
        <v>бедро</v>
      </c>
      <c r="I5532" s="7">
        <v>867.65544642857139</v>
      </c>
      <c r="J5532" s="15">
        <f>мпф1[[#This Row],[цена]]*мпф1[[#This Row],[объем]]</f>
        <v>124838.26563214285</v>
      </c>
      <c r="K5532" s="15"/>
      <c r="L5532" t="s">
        <v>187</v>
      </c>
    </row>
    <row r="5533" spans="1:12" x14ac:dyDescent="0.35">
      <c r="A5533" t="s">
        <v>161</v>
      </c>
      <c r="B5533" t="s">
        <v>198</v>
      </c>
      <c r="C5533" t="s">
        <v>69</v>
      </c>
      <c r="D5533">
        <v>713</v>
      </c>
      <c r="E5533" t="s">
        <v>74</v>
      </c>
      <c r="F5533" s="26">
        <v>103.84</v>
      </c>
      <c r="G5533" t="str">
        <f>VLOOKUP(мпф1[[#This Row],[артикул]],[1]!Таблица213[[code]:[упаковка]],4,FALSE)</f>
        <v>ОХЛ</v>
      </c>
      <c r="H5533" t="str">
        <f>VLOOKUP(мпф1[[#This Row],[артикул]],[1]!Таблица213[[code]:[упаковка]],5,FALSE)</f>
        <v>голень</v>
      </c>
      <c r="I5533" s="7">
        <v>899.88524999999993</v>
      </c>
      <c r="J5533" s="15">
        <f>мпф1[[#This Row],[цена]]*мпф1[[#This Row],[объем]]</f>
        <v>93444.084359999993</v>
      </c>
      <c r="K5533" s="15"/>
      <c r="L5533" t="s">
        <v>187</v>
      </c>
    </row>
    <row r="5534" spans="1:12" x14ac:dyDescent="0.35">
      <c r="A5534" t="s">
        <v>161</v>
      </c>
      <c r="B5534" t="s">
        <v>198</v>
      </c>
      <c r="C5534" t="s">
        <v>69</v>
      </c>
      <c r="D5534">
        <v>715</v>
      </c>
      <c r="E5534" t="s">
        <v>75</v>
      </c>
      <c r="F5534" s="26">
        <v>118.98</v>
      </c>
      <c r="G5534" t="str">
        <f>VLOOKUP(мпф1[[#This Row],[артикул]],[1]!Таблица213[[code]:[упаковка]],4,FALSE)</f>
        <v>ОХЛ</v>
      </c>
      <c r="H5534" t="str">
        <f>VLOOKUP(мпф1[[#This Row],[артикул]],[1]!Таблица213[[code]:[упаковка]],5,FALSE)</f>
        <v>крыло</v>
      </c>
      <c r="I5534" s="7">
        <v>899.88524999999993</v>
      </c>
      <c r="J5534" s="15">
        <f>мпф1[[#This Row],[цена]]*мпф1[[#This Row],[объем]]</f>
        <v>107068.347045</v>
      </c>
      <c r="K5534" s="15"/>
      <c r="L5534" t="s">
        <v>187</v>
      </c>
    </row>
    <row r="5535" spans="1:12" x14ac:dyDescent="0.35">
      <c r="A5535" t="s">
        <v>161</v>
      </c>
      <c r="B5535" t="s">
        <v>198</v>
      </c>
      <c r="C5535" t="s">
        <v>69</v>
      </c>
      <c r="D5535">
        <v>717</v>
      </c>
      <c r="E5535" t="s">
        <v>76</v>
      </c>
      <c r="F5535" s="26">
        <v>25.2</v>
      </c>
      <c r="G5535" t="str">
        <f>VLOOKUP(мпф1[[#This Row],[артикул]],[1]!Таблица213[[code]:[упаковка]],4,FALSE)</f>
        <v>ОХЛ</v>
      </c>
      <c r="H5535" t="str">
        <f>VLOOKUP(мпф1[[#This Row],[артикул]],[1]!Таблица213[[code]:[упаковка]],5,FALSE)</f>
        <v>четвертина</v>
      </c>
      <c r="I5535" s="7">
        <v>819.40178571428567</v>
      </c>
      <c r="J5535" s="15">
        <f>мпф1[[#This Row],[цена]]*мпф1[[#This Row],[объем]]</f>
        <v>20648.924999999999</v>
      </c>
      <c r="K5535" s="15"/>
      <c r="L5535" t="s">
        <v>187</v>
      </c>
    </row>
    <row r="5536" spans="1:12" x14ac:dyDescent="0.35">
      <c r="A5536" t="s">
        <v>161</v>
      </c>
      <c r="B5536" t="s">
        <v>198</v>
      </c>
      <c r="C5536" t="s">
        <v>69</v>
      </c>
      <c r="D5536">
        <v>719</v>
      </c>
      <c r="E5536" t="s">
        <v>77</v>
      </c>
      <c r="F5536" s="26">
        <v>202.5</v>
      </c>
      <c r="G5536" t="str">
        <f>VLOOKUP(мпф1[[#This Row],[артикул]],[1]!Таблица213[[code]:[упаковка]],4,FALSE)</f>
        <v>ОХЛ</v>
      </c>
      <c r="H5536" t="str">
        <f>VLOOKUP(мпф1[[#This Row],[артикул]],[1]!Таблица213[[code]:[упаковка]],5,FALSE)</f>
        <v>филе</v>
      </c>
      <c r="I5536" s="7">
        <v>1140.7893750000001</v>
      </c>
      <c r="J5536" s="15">
        <f>мпф1[[#This Row],[цена]]*мпф1[[#This Row],[объем]]</f>
        <v>231009.84843750001</v>
      </c>
      <c r="K5536" s="15"/>
      <c r="L5536" t="s">
        <v>187</v>
      </c>
    </row>
    <row r="5537" spans="1:12" x14ac:dyDescent="0.35">
      <c r="A5537" t="s">
        <v>161</v>
      </c>
      <c r="B5537" t="s">
        <v>198</v>
      </c>
      <c r="C5537" t="s">
        <v>69</v>
      </c>
      <c r="D5537">
        <v>725</v>
      </c>
      <c r="E5537" t="s">
        <v>78</v>
      </c>
      <c r="F5537" s="26">
        <v>54.195999999999998</v>
      </c>
      <c r="G5537" t="str">
        <f>VLOOKUP(мпф1[[#This Row],[артикул]],[1]!Таблица213[[code]:[упаковка]],4,FALSE)</f>
        <v>ОХЛ</v>
      </c>
      <c r="H5537" t="str">
        <f>VLOOKUP(мпф1[[#This Row],[артикул]],[1]!Таблица213[[code]:[упаковка]],5,FALSE)</f>
        <v>грудка</v>
      </c>
      <c r="I5537" s="7">
        <v>884.0434821428571</v>
      </c>
      <c r="J5537" s="15">
        <f>мпф1[[#This Row],[цена]]*мпф1[[#This Row],[объем]]</f>
        <v>47911.620558214279</v>
      </c>
      <c r="K5537" s="15"/>
      <c r="L5537" t="s">
        <v>187</v>
      </c>
    </row>
    <row r="5538" spans="1:12" x14ac:dyDescent="0.35">
      <c r="A5538" t="s">
        <v>161</v>
      </c>
      <c r="B5538" t="s">
        <v>198</v>
      </c>
      <c r="C5538" t="s">
        <v>69</v>
      </c>
      <c r="D5538">
        <v>731</v>
      </c>
      <c r="E5538" t="s">
        <v>81</v>
      </c>
      <c r="F5538" s="26">
        <v>49.062947581666243</v>
      </c>
      <c r="G5538" t="str">
        <f>VLOOKUP(мпф1[[#This Row],[артикул]],[1]!Таблица213[[code]:[упаковка]],4,FALSE)</f>
        <v>ОХЛ</v>
      </c>
      <c r="H5538" t="str">
        <f>VLOOKUP(мпф1[[#This Row],[артикул]],[1]!Таблица213[[code]:[упаковка]],5,FALSE)</f>
        <v>желудки</v>
      </c>
      <c r="I5538" s="7">
        <v>554.21605446428566</v>
      </c>
      <c r="J5538" s="15">
        <f>мпф1[[#This Row],[цена]]*мпф1[[#This Row],[объем]]</f>
        <v>27191.473229099131</v>
      </c>
      <c r="K5538" s="15"/>
      <c r="L5538" t="s">
        <v>187</v>
      </c>
    </row>
    <row r="5539" spans="1:12" x14ac:dyDescent="0.35">
      <c r="A5539" t="s">
        <v>161</v>
      </c>
      <c r="B5539" t="s">
        <v>198</v>
      </c>
      <c r="C5539" t="s">
        <v>69</v>
      </c>
      <c r="D5539">
        <v>733</v>
      </c>
      <c r="E5539" t="s">
        <v>82</v>
      </c>
      <c r="F5539" s="26">
        <v>50.4</v>
      </c>
      <c r="G5539" t="str">
        <f>VLOOKUP(мпф1[[#This Row],[артикул]],[1]!Таблица213[[code]:[упаковка]],4,FALSE)</f>
        <v>ОХЛ</v>
      </c>
      <c r="H5539" t="str">
        <f>VLOOKUP(мпф1[[#This Row],[артикул]],[1]!Таблица213[[code]:[упаковка]],5,FALSE)</f>
        <v>печень</v>
      </c>
      <c r="I5539" s="7">
        <v>522.04998214285706</v>
      </c>
      <c r="J5539" s="15">
        <f>мпф1[[#This Row],[цена]]*мпф1[[#This Row],[объем]]</f>
        <v>26311.319099999993</v>
      </c>
      <c r="K5539" s="15"/>
      <c r="L5539" t="s">
        <v>187</v>
      </c>
    </row>
    <row r="5540" spans="1:12" x14ac:dyDescent="0.35">
      <c r="A5540" t="s">
        <v>161</v>
      </c>
      <c r="B5540" t="s">
        <v>198</v>
      </c>
      <c r="C5540" t="s">
        <v>69</v>
      </c>
      <c r="D5540">
        <v>735</v>
      </c>
      <c r="E5540" t="s">
        <v>83</v>
      </c>
      <c r="F5540" s="26">
        <v>24.8</v>
      </c>
      <c r="G5540" t="str">
        <f>VLOOKUP(мпф1[[#This Row],[артикул]],[1]!Таблица213[[code]:[упаковка]],4,FALSE)</f>
        <v>ОХЛ</v>
      </c>
      <c r="H5540" t="str">
        <f>VLOOKUP(мпф1[[#This Row],[артикул]],[1]!Таблица213[[code]:[упаковка]],5,FALSE)</f>
        <v>сердце</v>
      </c>
      <c r="I5540" s="7">
        <v>899.88524999999993</v>
      </c>
      <c r="J5540" s="15">
        <f>мпф1[[#This Row],[цена]]*мпф1[[#This Row],[объем]]</f>
        <v>22317.154199999997</v>
      </c>
      <c r="K5540" s="15"/>
      <c r="L5540" t="s">
        <v>187</v>
      </c>
    </row>
    <row r="5541" spans="1:12" x14ac:dyDescent="0.35">
      <c r="A5541" t="s">
        <v>161</v>
      </c>
      <c r="B5541" t="s">
        <v>198</v>
      </c>
      <c r="C5541" t="s">
        <v>69</v>
      </c>
      <c r="D5541">
        <v>744</v>
      </c>
      <c r="E5541" t="s">
        <v>92</v>
      </c>
      <c r="F5541" s="26">
        <v>151.19999999999999</v>
      </c>
      <c r="G5541" t="str">
        <f>VLOOKUP(мпф1[[#This Row],[артикул]],[1]!Таблица213[[code]:[упаковка]],4,FALSE)</f>
        <v>ОХЛ</v>
      </c>
      <c r="H5541" t="str">
        <f>VLOOKUP(мпф1[[#This Row],[артикул]],[1]!Таблица213[[code]:[упаковка]],5,FALSE)</f>
        <v>шея</v>
      </c>
      <c r="I5541" s="7">
        <v>297.71598214285711</v>
      </c>
      <c r="J5541" s="15">
        <f>мпф1[[#This Row],[цена]]*мпф1[[#This Row],[объем]]</f>
        <v>45014.65649999999</v>
      </c>
      <c r="K5541" s="15"/>
      <c r="L5541" t="s">
        <v>187</v>
      </c>
    </row>
    <row r="5542" spans="1:12" x14ac:dyDescent="0.35">
      <c r="A5542" t="s">
        <v>161</v>
      </c>
      <c r="B5542" t="s">
        <v>198</v>
      </c>
      <c r="C5542" t="s">
        <v>69</v>
      </c>
      <c r="D5542">
        <v>781</v>
      </c>
      <c r="E5542" t="s">
        <v>221</v>
      </c>
      <c r="F5542" s="26">
        <v>26.6</v>
      </c>
      <c r="G5542" t="str">
        <f>VLOOKUP(мпф1[[#This Row],[артикул]],[1]!Таблица213[[code]:[упаковка]],4,FALSE)</f>
        <v>ОХЛ</v>
      </c>
      <c r="H5542" t="str">
        <f>VLOOKUP(мпф1[[#This Row],[артикул]],[1]!Таблица213[[code]:[упаковка]],5,FALSE)</f>
        <v>спинка</v>
      </c>
      <c r="I5542" s="7">
        <v>386.02928571428566</v>
      </c>
      <c r="J5542" s="15">
        <f>мпф1[[#This Row],[цена]]*мпф1[[#This Row],[объем]]</f>
        <v>10268.378999999999</v>
      </c>
      <c r="K5542" s="15"/>
      <c r="L5542" t="s">
        <v>187</v>
      </c>
    </row>
    <row r="5543" spans="1:12" x14ac:dyDescent="0.35">
      <c r="A5543" t="s">
        <v>161</v>
      </c>
      <c r="B5543" t="s">
        <v>198</v>
      </c>
      <c r="C5543" t="s">
        <v>69</v>
      </c>
      <c r="D5543">
        <v>952</v>
      </c>
      <c r="E5543" t="s">
        <v>86</v>
      </c>
      <c r="F5543" s="26">
        <v>100</v>
      </c>
      <c r="G5543" t="str">
        <f>VLOOKUP(мпф1[[#This Row],[артикул]],[1]!Таблица213[[code]:[упаковка]],4,FALSE)</f>
        <v>ОХЛ</v>
      </c>
      <c r="H5543" t="str">
        <f>VLOOKUP(мпф1[[#This Row],[артикул]],[1]!Таблица213[[code]:[упаковка]],5,FALSE)</f>
        <v>голень</v>
      </c>
      <c r="I5543" s="7">
        <v>930.02102678571418</v>
      </c>
      <c r="J5543" s="15">
        <f>мпф1[[#This Row],[цена]]*мпф1[[#This Row],[объем]]</f>
        <v>93002.10267857142</v>
      </c>
      <c r="K5543" s="15"/>
      <c r="L5543" t="s">
        <v>187</v>
      </c>
    </row>
    <row r="5544" spans="1:12" x14ac:dyDescent="0.35">
      <c r="A5544" t="s">
        <v>161</v>
      </c>
      <c r="B5544" t="s">
        <v>198</v>
      </c>
      <c r="C5544" t="s">
        <v>69</v>
      </c>
      <c r="D5544">
        <v>953</v>
      </c>
      <c r="E5544" t="s">
        <v>87</v>
      </c>
      <c r="F5544" s="26">
        <v>96.444444444444443</v>
      </c>
      <c r="G5544" t="str">
        <f>VLOOKUP(мпф1[[#This Row],[артикул]],[1]!Таблица213[[code]:[упаковка]],4,FALSE)</f>
        <v>ОХЛ</v>
      </c>
      <c r="H5544" t="str">
        <f>VLOOKUP(мпф1[[#This Row],[артикул]],[1]!Таблица213[[code]:[упаковка]],5,FALSE)</f>
        <v>бедро</v>
      </c>
      <c r="I5544" s="7">
        <v>953.23741071428572</v>
      </c>
      <c r="J5544" s="15">
        <f>мпф1[[#This Row],[цена]]*мпф1[[#This Row],[объем]]</f>
        <v>91934.452499999999</v>
      </c>
      <c r="K5544" s="15"/>
      <c r="L5544" t="s">
        <v>187</v>
      </c>
    </row>
    <row r="5545" spans="1:12" x14ac:dyDescent="0.35">
      <c r="A5545" t="s">
        <v>161</v>
      </c>
      <c r="B5545" t="s">
        <v>162</v>
      </c>
      <c r="C5545" t="s">
        <v>25</v>
      </c>
      <c r="D5545">
        <v>30</v>
      </c>
      <c r="E5545" t="s">
        <v>80</v>
      </c>
      <c r="F5545" s="26">
        <v>200.60000000000002</v>
      </c>
      <c r="G5545" t="str">
        <f>VLOOKUP(мпф1[[#This Row],[артикул]],[1]!Таблица213[[code]:[упаковка]],4,FALSE)</f>
        <v>ОХЛ</v>
      </c>
      <c r="H5545" t="str">
        <f>VLOOKUP(мпф1[[#This Row],[артикул]],[1]!Таблица213[[code]:[упаковка]],5,FALSE)</f>
        <v>рагу</v>
      </c>
      <c r="I5545" s="7">
        <v>739.28249999999991</v>
      </c>
      <c r="J5545" s="15">
        <f>мпф1[[#This Row],[цена]]*мпф1[[#This Row],[объем]]</f>
        <v>148300.06950000001</v>
      </c>
      <c r="K5545" s="15"/>
      <c r="L5545" t="s">
        <v>187</v>
      </c>
    </row>
    <row r="5546" spans="1:12" x14ac:dyDescent="0.35">
      <c r="A5546" t="s">
        <v>161</v>
      </c>
      <c r="B5546" t="s">
        <v>162</v>
      </c>
      <c r="C5546" t="s">
        <v>25</v>
      </c>
      <c r="D5546">
        <v>204</v>
      </c>
      <c r="E5546" t="s">
        <v>84</v>
      </c>
      <c r="F5546" s="26">
        <v>147.63157894736838</v>
      </c>
      <c r="G5546" t="str">
        <f>VLOOKUP(мпф1[[#This Row],[артикул]],[1]!Таблица213[[code]:[упаковка]],4,FALSE)</f>
        <v>ОХЛ</v>
      </c>
      <c r="H5546" t="str">
        <f>VLOOKUP(мпф1[[#This Row],[артикул]],[1]!Таблица213[[code]:[упаковка]],5,FALSE)</f>
        <v>крыло</v>
      </c>
      <c r="I5546" s="7">
        <v>884.0434821428571</v>
      </c>
      <c r="J5546" s="15">
        <f>мпф1[[#This Row],[цена]]*мпф1[[#This Row],[объем]]</f>
        <v>130512.73512687966</v>
      </c>
      <c r="K5546" s="15"/>
      <c r="L5546" t="s">
        <v>187</v>
      </c>
    </row>
    <row r="5547" spans="1:12" x14ac:dyDescent="0.35">
      <c r="A5547" t="s">
        <v>161</v>
      </c>
      <c r="B5547" t="s">
        <v>162</v>
      </c>
      <c r="C5547" t="s">
        <v>25</v>
      </c>
      <c r="D5547">
        <v>701</v>
      </c>
      <c r="E5547" t="s">
        <v>26</v>
      </c>
      <c r="F5547" s="26">
        <v>198</v>
      </c>
      <c r="G5547" t="str">
        <f>VLOOKUP(мпф1[[#This Row],[артикул]],[1]!Таблица213[[code]:[упаковка]],4,FALSE)</f>
        <v>ОХЛ</v>
      </c>
      <c r="H5547" t="str">
        <f>VLOOKUP(мпф1[[#This Row],[артикул]],[1]!Таблица213[[code]:[упаковка]],5,FALSE)</f>
        <v>тушка</v>
      </c>
      <c r="I5547" s="7">
        <v>827.59580357142841</v>
      </c>
      <c r="J5547" s="15">
        <f>мпф1[[#This Row],[цена]]*мпф1[[#This Row],[объем]]</f>
        <v>163863.96910714282</v>
      </c>
      <c r="K5547" s="15"/>
      <c r="L5547" t="s">
        <v>187</v>
      </c>
    </row>
    <row r="5548" spans="1:12" x14ac:dyDescent="0.35">
      <c r="A5548" t="s">
        <v>161</v>
      </c>
      <c r="B5548" t="s">
        <v>162</v>
      </c>
      <c r="C5548" t="s">
        <v>25</v>
      </c>
      <c r="D5548">
        <v>702</v>
      </c>
      <c r="E5548" t="s">
        <v>72</v>
      </c>
      <c r="F5548" s="26">
        <v>248.60000000000002</v>
      </c>
      <c r="G5548" t="str">
        <f>VLOOKUP(мпф1[[#This Row],[артикул]],[1]!Таблица213[[code]:[упаковка]],4,FALSE)</f>
        <v>ОХЛ</v>
      </c>
      <c r="H5548" t="str">
        <f>VLOOKUP(мпф1[[#This Row],[артикул]],[1]!Таблица213[[code]:[упаковка]],5,FALSE)</f>
        <v>тушка</v>
      </c>
      <c r="I5548" s="7">
        <v>811.20776785714281</v>
      </c>
      <c r="J5548" s="15">
        <f>мпф1[[#This Row],[цена]]*мпф1[[#This Row],[объем]]</f>
        <v>201666.25108928571</v>
      </c>
      <c r="K5548" s="15"/>
      <c r="L5548" t="s">
        <v>187</v>
      </c>
    </row>
    <row r="5549" spans="1:12" x14ac:dyDescent="0.35">
      <c r="A5549" t="s">
        <v>161</v>
      </c>
      <c r="B5549" t="s">
        <v>162</v>
      </c>
      <c r="C5549" t="s">
        <v>25</v>
      </c>
      <c r="D5549">
        <v>710</v>
      </c>
      <c r="E5549" t="s">
        <v>28</v>
      </c>
      <c r="F5549" s="26">
        <v>503.01000000000005</v>
      </c>
      <c r="G5549" t="str">
        <f>VLOOKUP(мпф1[[#This Row],[артикул]],[1]!Таблица213[[code]:[упаковка]],4,FALSE)</f>
        <v>ОХЛ</v>
      </c>
      <c r="H5549" t="str">
        <f>VLOOKUP(мпф1[[#This Row],[артикул]],[1]!Таблица213[[code]:[упаковка]],5,FALSE)</f>
        <v>бедро</v>
      </c>
      <c r="I5549" s="7">
        <v>884.0434821428571</v>
      </c>
      <c r="J5549" s="15">
        <f>мпф1[[#This Row],[цена]]*мпф1[[#This Row],[объем]]</f>
        <v>444682.71195267857</v>
      </c>
      <c r="K5549" s="15"/>
      <c r="L5549" t="s">
        <v>187</v>
      </c>
    </row>
    <row r="5550" spans="1:12" x14ac:dyDescent="0.35">
      <c r="A5550" t="s">
        <v>161</v>
      </c>
      <c r="B5550" t="s">
        <v>162</v>
      </c>
      <c r="C5550" t="s">
        <v>25</v>
      </c>
      <c r="D5550">
        <v>711</v>
      </c>
      <c r="E5550" t="s">
        <v>73</v>
      </c>
      <c r="F5550" s="26">
        <v>1203.3599999999999</v>
      </c>
      <c r="G5550" t="str">
        <f>VLOOKUP(мпф1[[#This Row],[артикул]],[1]!Таблица213[[code]:[упаковка]],4,FALSE)</f>
        <v>ОХЛ</v>
      </c>
      <c r="H5550" t="str">
        <f>VLOOKUP(мпф1[[#This Row],[артикул]],[1]!Таблица213[[code]:[упаковка]],5,FALSE)</f>
        <v>бедро</v>
      </c>
      <c r="I5550" s="7">
        <v>867.65544642857139</v>
      </c>
      <c r="J5550" s="15">
        <f>мпф1[[#This Row],[цена]]*мпф1[[#This Row],[объем]]</f>
        <v>1044101.8580142856</v>
      </c>
      <c r="K5550" s="15"/>
      <c r="L5550" t="s">
        <v>187</v>
      </c>
    </row>
    <row r="5551" spans="1:12" x14ac:dyDescent="0.35">
      <c r="A5551" t="s">
        <v>161</v>
      </c>
      <c r="B5551" t="s">
        <v>162</v>
      </c>
      <c r="C5551" t="s">
        <v>25</v>
      </c>
      <c r="D5551">
        <v>712</v>
      </c>
      <c r="E5551" t="s">
        <v>30</v>
      </c>
      <c r="F5551" s="26">
        <v>500.65</v>
      </c>
      <c r="G5551" t="str">
        <f>VLOOKUP(мпф1[[#This Row],[артикул]],[1]!Таблица213[[code]:[упаковка]],4,FALSE)</f>
        <v>ОХЛ</v>
      </c>
      <c r="H5551" t="str">
        <f>VLOOKUP(мпф1[[#This Row],[артикул]],[1]!Таблица213[[code]:[упаковка]],5,FALSE)</f>
        <v>голень</v>
      </c>
      <c r="I5551" s="7">
        <v>915.90910714285712</v>
      </c>
      <c r="J5551" s="15">
        <f>мпф1[[#This Row],[цена]]*мпф1[[#This Row],[объем]]</f>
        <v>458549.89449107141</v>
      </c>
      <c r="K5551" s="15"/>
      <c r="L5551" t="s">
        <v>187</v>
      </c>
    </row>
    <row r="5552" spans="1:12" x14ac:dyDescent="0.35">
      <c r="A5552" t="s">
        <v>161</v>
      </c>
      <c r="B5552" t="s">
        <v>162</v>
      </c>
      <c r="C5552" t="s">
        <v>25</v>
      </c>
      <c r="D5552">
        <v>713</v>
      </c>
      <c r="E5552" t="s">
        <v>74</v>
      </c>
      <c r="F5552" s="26">
        <v>402.38</v>
      </c>
      <c r="G5552" t="str">
        <f>VLOOKUP(мпф1[[#This Row],[артикул]],[1]!Таблица213[[code]:[упаковка]],4,FALSE)</f>
        <v>ОХЛ</v>
      </c>
      <c r="H5552" t="str">
        <f>VLOOKUP(мпф1[[#This Row],[артикул]],[1]!Таблица213[[code]:[упаковка]],5,FALSE)</f>
        <v>голень</v>
      </c>
      <c r="I5552" s="7">
        <v>899.88524999999993</v>
      </c>
      <c r="J5552" s="15">
        <f>мпф1[[#This Row],[цена]]*мпф1[[#This Row],[объем]]</f>
        <v>362095.82689499995</v>
      </c>
      <c r="K5552" s="15"/>
      <c r="L5552" t="s">
        <v>187</v>
      </c>
    </row>
    <row r="5553" spans="1:12" x14ac:dyDescent="0.35">
      <c r="A5553" t="s">
        <v>161</v>
      </c>
      <c r="B5553" t="s">
        <v>162</v>
      </c>
      <c r="C5553" t="s">
        <v>25</v>
      </c>
      <c r="D5553">
        <v>714</v>
      </c>
      <c r="E5553" t="s">
        <v>32</v>
      </c>
      <c r="F5553" s="26">
        <v>400.101</v>
      </c>
      <c r="G5553" t="str">
        <f>VLOOKUP(мпф1[[#This Row],[артикул]],[1]!Таблица213[[code]:[упаковка]],4,FALSE)</f>
        <v>ОХЛ</v>
      </c>
      <c r="H5553" t="str">
        <f>VLOOKUP(мпф1[[#This Row],[артикул]],[1]!Таблица213[[code]:[упаковка]],5,FALSE)</f>
        <v>крыло</v>
      </c>
      <c r="I5553" s="7">
        <v>915.90910714285712</v>
      </c>
      <c r="J5553" s="15">
        <f>мпф1[[#This Row],[цена]]*мпф1[[#This Row],[объем]]</f>
        <v>366456.14967696427</v>
      </c>
      <c r="K5553" s="15"/>
      <c r="L5553" t="s">
        <v>187</v>
      </c>
    </row>
    <row r="5554" spans="1:12" x14ac:dyDescent="0.35">
      <c r="A5554" t="s">
        <v>161</v>
      </c>
      <c r="B5554" t="s">
        <v>162</v>
      </c>
      <c r="C5554" t="s">
        <v>25</v>
      </c>
      <c r="D5554">
        <v>715</v>
      </c>
      <c r="E5554" t="s">
        <v>75</v>
      </c>
      <c r="F5554" s="26">
        <v>1599.6200000000001</v>
      </c>
      <c r="G5554" t="str">
        <f>VLOOKUP(мпф1[[#This Row],[артикул]],[1]!Таблица213[[code]:[упаковка]],4,FALSE)</f>
        <v>ОХЛ</v>
      </c>
      <c r="H5554" t="str">
        <f>VLOOKUP(мпф1[[#This Row],[артикул]],[1]!Таблица213[[code]:[упаковка]],5,FALSE)</f>
        <v>крыло</v>
      </c>
      <c r="I5554" s="7">
        <v>899.88524999999993</v>
      </c>
      <c r="J5554" s="15">
        <f>мпф1[[#This Row],[цена]]*мпф1[[#This Row],[объем]]</f>
        <v>1439474.4436049999</v>
      </c>
      <c r="K5554" s="15"/>
      <c r="L5554" t="s">
        <v>187</v>
      </c>
    </row>
    <row r="5555" spans="1:12" x14ac:dyDescent="0.35">
      <c r="A5555" t="s">
        <v>161</v>
      </c>
      <c r="B5555" t="s">
        <v>162</v>
      </c>
      <c r="C5555" t="s">
        <v>25</v>
      </c>
      <c r="D5555">
        <v>717</v>
      </c>
      <c r="E5555" t="s">
        <v>76</v>
      </c>
      <c r="F5555" s="26">
        <v>201.6</v>
      </c>
      <c r="G5555" t="str">
        <f>VLOOKUP(мпф1[[#This Row],[артикул]],[1]!Таблица213[[code]:[упаковка]],4,FALSE)</f>
        <v>ОХЛ</v>
      </c>
      <c r="H5555" t="str">
        <f>VLOOKUP(мпф1[[#This Row],[артикул]],[1]!Таблица213[[code]:[упаковка]],5,FALSE)</f>
        <v>четвертина</v>
      </c>
      <c r="I5555" s="7">
        <v>819.40178571428567</v>
      </c>
      <c r="J5555" s="15">
        <f>мпф1[[#This Row],[цена]]*мпф1[[#This Row],[объем]]</f>
        <v>165191.4</v>
      </c>
      <c r="K5555" s="15"/>
      <c r="L5555" t="s">
        <v>187</v>
      </c>
    </row>
    <row r="5556" spans="1:12" x14ac:dyDescent="0.35">
      <c r="A5556" t="s">
        <v>161</v>
      </c>
      <c r="B5556" t="s">
        <v>162</v>
      </c>
      <c r="C5556" t="s">
        <v>25</v>
      </c>
      <c r="D5556">
        <v>718</v>
      </c>
      <c r="E5556" t="s">
        <v>36</v>
      </c>
      <c r="F5556" s="26">
        <v>995.44</v>
      </c>
      <c r="G5556" t="str">
        <f>VLOOKUP(мпф1[[#This Row],[артикул]],[1]!Таблица213[[code]:[упаковка]],4,FALSE)</f>
        <v>ОХЛ</v>
      </c>
      <c r="H5556" t="str">
        <f>VLOOKUP(мпф1[[#This Row],[артикул]],[1]!Таблица213[[code]:[упаковка]],5,FALSE)</f>
        <v>филе</v>
      </c>
      <c r="I5556" s="7">
        <v>1157.1774107142855</v>
      </c>
      <c r="J5556" s="15">
        <f>мпф1[[#This Row],[цена]]*мпф1[[#This Row],[объем]]</f>
        <v>1151900.6817214284</v>
      </c>
      <c r="K5556" s="15"/>
      <c r="L5556" t="s">
        <v>187</v>
      </c>
    </row>
    <row r="5557" spans="1:12" x14ac:dyDescent="0.35">
      <c r="A5557" t="s">
        <v>161</v>
      </c>
      <c r="B5557" t="s">
        <v>162</v>
      </c>
      <c r="C5557" t="s">
        <v>25</v>
      </c>
      <c r="D5557">
        <v>719</v>
      </c>
      <c r="E5557" t="s">
        <v>77</v>
      </c>
      <c r="F5557" s="26">
        <v>1201.5</v>
      </c>
      <c r="G5557" t="str">
        <f>VLOOKUP(мпф1[[#This Row],[артикул]],[1]!Таблица213[[code]:[упаковка]],4,FALSE)</f>
        <v>ОХЛ</v>
      </c>
      <c r="H5557" t="str">
        <f>VLOOKUP(мпф1[[#This Row],[артикул]],[1]!Таблица213[[code]:[упаковка]],5,FALSE)</f>
        <v>филе</v>
      </c>
      <c r="I5557" s="7">
        <v>1140.7893750000001</v>
      </c>
      <c r="J5557" s="15">
        <f>мпф1[[#This Row],[цена]]*мпф1[[#This Row],[объем]]</f>
        <v>1370658.4340625</v>
      </c>
      <c r="K5557" s="15"/>
      <c r="L5557" t="s">
        <v>187</v>
      </c>
    </row>
    <row r="5558" spans="1:12" x14ac:dyDescent="0.35">
      <c r="A5558" t="s">
        <v>161</v>
      </c>
      <c r="B5558" t="s">
        <v>162</v>
      </c>
      <c r="C5558" t="s">
        <v>25</v>
      </c>
      <c r="D5558">
        <v>725</v>
      </c>
      <c r="E5558" t="s">
        <v>78</v>
      </c>
      <c r="F5558" s="26">
        <v>27.097999999999999</v>
      </c>
      <c r="G5558" t="str">
        <f>VLOOKUP(мпф1[[#This Row],[артикул]],[1]!Таблица213[[code]:[упаковка]],4,FALSE)</f>
        <v>ОХЛ</v>
      </c>
      <c r="H5558" t="str">
        <f>VLOOKUP(мпф1[[#This Row],[артикул]],[1]!Таблица213[[code]:[упаковка]],5,FALSE)</f>
        <v>грудка</v>
      </c>
      <c r="I5558" s="7">
        <v>884.0434821428571</v>
      </c>
      <c r="J5558" s="15">
        <f>мпф1[[#This Row],[цена]]*мпф1[[#This Row],[объем]]</f>
        <v>23955.81027910714</v>
      </c>
      <c r="K5558" s="15"/>
      <c r="L5558" t="s">
        <v>187</v>
      </c>
    </row>
    <row r="5559" spans="1:12" x14ac:dyDescent="0.35">
      <c r="A5559" t="s">
        <v>161</v>
      </c>
      <c r="B5559" t="s">
        <v>162</v>
      </c>
      <c r="C5559" t="s">
        <v>25</v>
      </c>
      <c r="D5559">
        <v>727</v>
      </c>
      <c r="E5559" t="s">
        <v>38</v>
      </c>
      <c r="F5559" s="26">
        <v>27.917999999999999</v>
      </c>
      <c r="G5559" t="str">
        <f>VLOOKUP(мпф1[[#This Row],[артикул]],[1]!Таблица213[[code]:[упаковка]],4,FALSE)</f>
        <v>ОХЛ</v>
      </c>
      <c r="H5559" t="str">
        <f>VLOOKUP(мпф1[[#This Row],[артикул]],[1]!Таблица213[[code]:[упаковка]],5,FALSE)</f>
        <v>грудка</v>
      </c>
      <c r="I5559" s="7">
        <v>899.79420535714269</v>
      </c>
      <c r="J5559" s="15">
        <f>мпф1[[#This Row],[цена]]*мпф1[[#This Row],[объем]]</f>
        <v>25120.45462516071</v>
      </c>
      <c r="K5559" s="15"/>
      <c r="L5559" t="s">
        <v>187</v>
      </c>
    </row>
    <row r="5560" spans="1:12" x14ac:dyDescent="0.35">
      <c r="A5560" t="s">
        <v>161</v>
      </c>
      <c r="B5560" t="s">
        <v>162</v>
      </c>
      <c r="C5560" t="s">
        <v>25</v>
      </c>
      <c r="D5560">
        <v>730</v>
      </c>
      <c r="E5560" t="s">
        <v>45</v>
      </c>
      <c r="F5560" s="26">
        <v>41.5</v>
      </c>
      <c r="G5560" t="str">
        <f>VLOOKUP(мпф1[[#This Row],[артикул]],[1]!Таблица213[[code]:[упаковка]],4,FALSE)</f>
        <v>ОХЛ</v>
      </c>
      <c r="H5560" t="str">
        <f>VLOOKUP(мпф1[[#This Row],[артикул]],[1]!Таблица213[[code]:[упаковка]],5,FALSE)</f>
        <v>желудки</v>
      </c>
      <c r="I5560" s="7">
        <v>570.84991071428567</v>
      </c>
      <c r="J5560" s="15">
        <f>мпф1[[#This Row],[цена]]*мпф1[[#This Row],[объем]]</f>
        <v>23690.271294642855</v>
      </c>
      <c r="K5560" s="15"/>
      <c r="L5560" t="s">
        <v>187</v>
      </c>
    </row>
    <row r="5561" spans="1:12" x14ac:dyDescent="0.35">
      <c r="A5561" t="s">
        <v>161</v>
      </c>
      <c r="B5561" t="s">
        <v>162</v>
      </c>
      <c r="C5561" t="s">
        <v>25</v>
      </c>
      <c r="D5561">
        <v>731</v>
      </c>
      <c r="E5561" t="s">
        <v>81</v>
      </c>
      <c r="F5561" s="26">
        <v>73.594421372499369</v>
      </c>
      <c r="G5561" t="str">
        <f>VLOOKUP(мпф1[[#This Row],[артикул]],[1]!Таблица213[[code]:[упаковка]],4,FALSE)</f>
        <v>ОХЛ</v>
      </c>
      <c r="H5561" t="str">
        <f>VLOOKUP(мпф1[[#This Row],[артикул]],[1]!Таблица213[[code]:[упаковка]],5,FALSE)</f>
        <v>желудки</v>
      </c>
      <c r="I5561" s="7">
        <v>554.21605446428566</v>
      </c>
      <c r="J5561" s="15">
        <f>мпф1[[#This Row],[цена]]*мпф1[[#This Row],[объем]]</f>
        <v>40787.209843648699</v>
      </c>
      <c r="K5561" s="15"/>
      <c r="L5561" t="s">
        <v>187</v>
      </c>
    </row>
    <row r="5562" spans="1:12" x14ac:dyDescent="0.35">
      <c r="A5562" t="s">
        <v>161</v>
      </c>
      <c r="B5562" t="s">
        <v>162</v>
      </c>
      <c r="C5562" t="s">
        <v>25</v>
      </c>
      <c r="D5562">
        <v>732</v>
      </c>
      <c r="E5562" t="s">
        <v>47</v>
      </c>
      <c r="F5562" s="26">
        <v>70.2</v>
      </c>
      <c r="G5562" t="str">
        <f>VLOOKUP(мпф1[[#This Row],[артикул]],[1]!Таблица213[[code]:[упаковка]],4,FALSE)</f>
        <v>ОХЛ</v>
      </c>
      <c r="H5562" t="str">
        <f>VLOOKUP(мпф1[[#This Row],[артикул]],[1]!Таблица213[[code]:[упаковка]],5,FALSE)</f>
        <v>печень</v>
      </c>
      <c r="I5562" s="7">
        <v>538.07383928571426</v>
      </c>
      <c r="J5562" s="15">
        <f>мпф1[[#This Row],[цена]]*мпф1[[#This Row],[объем]]</f>
        <v>37772.78351785714</v>
      </c>
      <c r="K5562" s="15"/>
      <c r="L5562" t="s">
        <v>187</v>
      </c>
    </row>
    <row r="5563" spans="1:12" x14ac:dyDescent="0.35">
      <c r="A5563" t="s">
        <v>161</v>
      </c>
      <c r="B5563" t="s">
        <v>162</v>
      </c>
      <c r="C5563" t="s">
        <v>25</v>
      </c>
      <c r="D5563">
        <v>733</v>
      </c>
      <c r="E5563" t="s">
        <v>82</v>
      </c>
      <c r="F5563" s="26">
        <v>100.8</v>
      </c>
      <c r="G5563" t="str">
        <f>VLOOKUP(мпф1[[#This Row],[артикул]],[1]!Таблица213[[code]:[упаковка]],4,FALSE)</f>
        <v>ОХЛ</v>
      </c>
      <c r="H5563" t="str">
        <f>VLOOKUP(мпф1[[#This Row],[артикул]],[1]!Таблица213[[code]:[упаковка]],5,FALSE)</f>
        <v>печень</v>
      </c>
      <c r="I5563" s="7">
        <v>522.04998214285706</v>
      </c>
      <c r="J5563" s="15">
        <f>мпф1[[#This Row],[цена]]*мпф1[[#This Row],[объем]]</f>
        <v>52622.638199999987</v>
      </c>
      <c r="K5563" s="15"/>
      <c r="L5563" t="s">
        <v>187</v>
      </c>
    </row>
    <row r="5564" spans="1:12" x14ac:dyDescent="0.35">
      <c r="A5564" t="s">
        <v>161</v>
      </c>
      <c r="B5564" t="s">
        <v>162</v>
      </c>
      <c r="C5564" t="s">
        <v>25</v>
      </c>
      <c r="D5564">
        <v>734</v>
      </c>
      <c r="E5564" t="s">
        <v>49</v>
      </c>
      <c r="F5564" s="26">
        <v>32.491999999999997</v>
      </c>
      <c r="G5564" t="str">
        <f>VLOOKUP(мпф1[[#This Row],[артикул]],[1]!Таблица213[[code]:[упаковка]],4,FALSE)</f>
        <v>ОХЛ</v>
      </c>
      <c r="H5564" t="str">
        <f>VLOOKUP(мпф1[[#This Row],[артикул]],[1]!Таблица213[[code]:[упаковка]],5,FALSE)</f>
        <v>сердце</v>
      </c>
      <c r="I5564" s="7">
        <v>915.90910714285712</v>
      </c>
      <c r="J5564" s="15">
        <f>мпф1[[#This Row],[цена]]*мпф1[[#This Row],[объем]]</f>
        <v>29759.718709285713</v>
      </c>
      <c r="K5564" s="15"/>
      <c r="L5564" t="s">
        <v>187</v>
      </c>
    </row>
    <row r="5565" spans="1:12" x14ac:dyDescent="0.35">
      <c r="A5565" t="s">
        <v>161</v>
      </c>
      <c r="B5565" t="s">
        <v>162</v>
      </c>
      <c r="C5565" t="s">
        <v>25</v>
      </c>
      <c r="D5565">
        <v>735</v>
      </c>
      <c r="E5565" t="s">
        <v>83</v>
      </c>
      <c r="F5565" s="26">
        <v>24.8</v>
      </c>
      <c r="G5565" t="str">
        <f>VLOOKUP(мпф1[[#This Row],[артикул]],[1]!Таблица213[[code]:[упаковка]],4,FALSE)</f>
        <v>ОХЛ</v>
      </c>
      <c r="H5565" t="str">
        <f>VLOOKUP(мпф1[[#This Row],[артикул]],[1]!Таблица213[[code]:[упаковка]],5,FALSE)</f>
        <v>сердце</v>
      </c>
      <c r="I5565" s="7">
        <v>899.88524999999993</v>
      </c>
      <c r="J5565" s="15">
        <f>мпф1[[#This Row],[цена]]*мпф1[[#This Row],[объем]]</f>
        <v>22317.154199999997</v>
      </c>
      <c r="K5565" s="15"/>
      <c r="L5565" t="s">
        <v>187</v>
      </c>
    </row>
    <row r="5566" spans="1:12" x14ac:dyDescent="0.35">
      <c r="A5566" t="s">
        <v>161</v>
      </c>
      <c r="B5566" t="s">
        <v>162</v>
      </c>
      <c r="C5566" t="s">
        <v>25</v>
      </c>
      <c r="D5566">
        <v>744</v>
      </c>
      <c r="E5566" t="s">
        <v>92</v>
      </c>
      <c r="F5566" s="26">
        <v>126</v>
      </c>
      <c r="G5566" t="str">
        <f>VLOOKUP(мпф1[[#This Row],[артикул]],[1]!Таблица213[[code]:[упаковка]],4,FALSE)</f>
        <v>ОХЛ</v>
      </c>
      <c r="H5566" t="str">
        <f>VLOOKUP(мпф1[[#This Row],[артикул]],[1]!Таблица213[[code]:[упаковка]],5,FALSE)</f>
        <v>шея</v>
      </c>
      <c r="I5566" s="7">
        <v>297.71598214285711</v>
      </c>
      <c r="J5566" s="15">
        <f>мпф1[[#This Row],[цена]]*мпф1[[#This Row],[объем]]</f>
        <v>37512.213749999995</v>
      </c>
      <c r="K5566" s="15"/>
      <c r="L5566" t="s">
        <v>187</v>
      </c>
    </row>
    <row r="5567" spans="1:12" x14ac:dyDescent="0.35">
      <c r="A5567" t="s">
        <v>161</v>
      </c>
      <c r="B5567" t="s">
        <v>162</v>
      </c>
      <c r="C5567" t="s">
        <v>25</v>
      </c>
      <c r="D5567">
        <v>781</v>
      </c>
      <c r="E5567" t="s">
        <v>221</v>
      </c>
      <c r="F5567" s="26">
        <v>66.5</v>
      </c>
      <c r="G5567" t="str">
        <f>VLOOKUP(мпф1[[#This Row],[артикул]],[1]!Таблица213[[code]:[упаковка]],4,FALSE)</f>
        <v>ОХЛ</v>
      </c>
      <c r="H5567" t="str">
        <f>VLOOKUP(мпф1[[#This Row],[артикул]],[1]!Таблица213[[code]:[упаковка]],5,FALSE)</f>
        <v>спинка</v>
      </c>
      <c r="I5567" s="7">
        <v>386.02928571428566</v>
      </c>
      <c r="J5567" s="15">
        <f>мпф1[[#This Row],[цена]]*мпф1[[#This Row],[объем]]</f>
        <v>25670.947499999998</v>
      </c>
      <c r="K5567" s="15"/>
      <c r="L5567" t="s">
        <v>187</v>
      </c>
    </row>
    <row r="5568" spans="1:12" x14ac:dyDescent="0.35">
      <c r="A5568" t="s">
        <v>161</v>
      </c>
      <c r="B5568" t="s">
        <v>162</v>
      </c>
      <c r="C5568" t="s">
        <v>25</v>
      </c>
      <c r="D5568">
        <v>952</v>
      </c>
      <c r="E5568" t="s">
        <v>86</v>
      </c>
      <c r="F5568" s="26">
        <v>100</v>
      </c>
      <c r="G5568" t="str">
        <f>VLOOKUP(мпф1[[#This Row],[артикул]],[1]!Таблица213[[code]:[упаковка]],4,FALSE)</f>
        <v>ОХЛ</v>
      </c>
      <c r="H5568" t="str">
        <f>VLOOKUP(мпф1[[#This Row],[артикул]],[1]!Таблица213[[code]:[упаковка]],5,FALSE)</f>
        <v>голень</v>
      </c>
      <c r="I5568" s="7">
        <v>930.02102678571418</v>
      </c>
      <c r="J5568" s="15">
        <f>мпф1[[#This Row],[цена]]*мпф1[[#This Row],[объем]]</f>
        <v>93002.10267857142</v>
      </c>
      <c r="K5568" s="15"/>
      <c r="L5568" t="s">
        <v>187</v>
      </c>
    </row>
    <row r="5569" spans="1:12" x14ac:dyDescent="0.35">
      <c r="A5569" t="s">
        <v>161</v>
      </c>
      <c r="B5569" t="s">
        <v>162</v>
      </c>
      <c r="C5569" t="s">
        <v>25</v>
      </c>
      <c r="D5569">
        <v>953</v>
      </c>
      <c r="E5569" t="s">
        <v>87</v>
      </c>
      <c r="F5569" s="26">
        <v>96.444444444444443</v>
      </c>
      <c r="G5569" t="str">
        <f>VLOOKUP(мпф1[[#This Row],[артикул]],[1]!Таблица213[[code]:[упаковка]],4,FALSE)</f>
        <v>ОХЛ</v>
      </c>
      <c r="H5569" t="str">
        <f>VLOOKUP(мпф1[[#This Row],[артикул]],[1]!Таблица213[[code]:[упаковка]],5,FALSE)</f>
        <v>бедро</v>
      </c>
      <c r="I5569" s="7">
        <v>953.23741071428572</v>
      </c>
      <c r="J5569" s="15">
        <f>мпф1[[#This Row],[цена]]*мпф1[[#This Row],[объем]]</f>
        <v>91934.452499999999</v>
      </c>
      <c r="K5569" s="15"/>
      <c r="L5569" t="s">
        <v>187</v>
      </c>
    </row>
    <row r="5570" spans="1:12" x14ac:dyDescent="0.35">
      <c r="A5570" t="s">
        <v>161</v>
      </c>
      <c r="B5570" t="s">
        <v>162</v>
      </c>
      <c r="C5570" t="s">
        <v>25</v>
      </c>
      <c r="D5570">
        <v>958</v>
      </c>
      <c r="E5570" t="s">
        <v>58</v>
      </c>
      <c r="F5570" s="26">
        <v>100</v>
      </c>
      <c r="G5570" t="str">
        <f>VLOOKUP(мпф1[[#This Row],[артикул]],[1]!Таблица213[[code]:[упаковка]],4,FALSE)</f>
        <v>ОХЛ</v>
      </c>
      <c r="H5570" t="str">
        <f>VLOOKUP(мпф1[[#This Row],[артикул]],[1]!Таблица213[[code]:[упаковка]],5,FALSE)</f>
        <v>табак</v>
      </c>
      <c r="I5570" s="7">
        <v>799.37196428571428</v>
      </c>
      <c r="J5570" s="15">
        <f>мпф1[[#This Row],[цена]]*мпф1[[#This Row],[объем]]</f>
        <v>79937.196428571435</v>
      </c>
      <c r="K5570" s="15"/>
      <c r="L5570" t="s">
        <v>187</v>
      </c>
    </row>
    <row r="5571" spans="1:12" x14ac:dyDescent="0.35">
      <c r="A5571" t="s">
        <v>161</v>
      </c>
      <c r="B5571" t="s">
        <v>179</v>
      </c>
      <c r="C5571" t="s">
        <v>25</v>
      </c>
      <c r="D5571">
        <v>30</v>
      </c>
      <c r="E5571" t="s">
        <v>80</v>
      </c>
      <c r="F5571" s="26">
        <v>247.8</v>
      </c>
      <c r="G5571" t="str">
        <f>VLOOKUP(мпф1[[#This Row],[артикул]],[1]!Таблица213[[code]:[упаковка]],4,FALSE)</f>
        <v>ОХЛ</v>
      </c>
      <c r="H5571" t="str">
        <f>VLOOKUP(мпф1[[#This Row],[артикул]],[1]!Таблица213[[code]:[упаковка]],5,FALSE)</f>
        <v>рагу</v>
      </c>
      <c r="I5571" s="7">
        <v>739.28249999999991</v>
      </c>
      <c r="J5571" s="15">
        <f>мпф1[[#This Row],[цена]]*мпф1[[#This Row],[объем]]</f>
        <v>183194.20349999997</v>
      </c>
      <c r="K5571" s="15"/>
      <c r="L5571" t="s">
        <v>187</v>
      </c>
    </row>
    <row r="5572" spans="1:12" x14ac:dyDescent="0.35">
      <c r="A5572" t="s">
        <v>161</v>
      </c>
      <c r="B5572" t="s">
        <v>179</v>
      </c>
      <c r="C5572" t="s">
        <v>25</v>
      </c>
      <c r="D5572">
        <v>204</v>
      </c>
      <c r="E5572" t="s">
        <v>84</v>
      </c>
      <c r="F5572" s="26">
        <v>201.31578947368416</v>
      </c>
      <c r="G5572" t="str">
        <f>VLOOKUP(мпф1[[#This Row],[артикул]],[1]!Таблица213[[code]:[упаковка]],4,FALSE)</f>
        <v>ОХЛ</v>
      </c>
      <c r="H5572" t="str">
        <f>VLOOKUP(мпф1[[#This Row],[артикул]],[1]!Таблица213[[code]:[упаковка]],5,FALSE)</f>
        <v>крыло</v>
      </c>
      <c r="I5572" s="7">
        <v>884.0434821428571</v>
      </c>
      <c r="J5572" s="15">
        <f>мпф1[[#This Row],[цена]]*мпф1[[#This Row],[объем]]</f>
        <v>177971.91153665408</v>
      </c>
      <c r="K5572" s="15"/>
      <c r="L5572" t="s">
        <v>187</v>
      </c>
    </row>
    <row r="5573" spans="1:12" x14ac:dyDescent="0.35">
      <c r="A5573" t="s">
        <v>161</v>
      </c>
      <c r="B5573" t="s">
        <v>179</v>
      </c>
      <c r="C5573" t="s">
        <v>25</v>
      </c>
      <c r="D5573">
        <v>205</v>
      </c>
      <c r="E5573" t="s">
        <v>88</v>
      </c>
      <c r="F5573" s="26">
        <v>68</v>
      </c>
      <c r="G5573" t="str">
        <f>VLOOKUP(мпф1[[#This Row],[артикул]],[1]!Таблица213[[code]:[упаковка]],4,FALSE)</f>
        <v>ОХЛ</v>
      </c>
      <c r="H5573" t="str">
        <f>VLOOKUP(мпф1[[#This Row],[артикул]],[1]!Таблица213[[code]:[упаковка]],5,FALSE)</f>
        <v>рагу</v>
      </c>
      <c r="I5573" s="7">
        <v>635.49160714285711</v>
      </c>
      <c r="J5573" s="15">
        <f>мпф1[[#This Row],[цена]]*мпф1[[#This Row],[объем]]</f>
        <v>43213.429285714286</v>
      </c>
      <c r="K5573" s="15"/>
      <c r="L5573" t="s">
        <v>187</v>
      </c>
    </row>
    <row r="5574" spans="1:12" x14ac:dyDescent="0.35">
      <c r="A5574" t="s">
        <v>161</v>
      </c>
      <c r="B5574" t="s">
        <v>179</v>
      </c>
      <c r="C5574" t="s">
        <v>25</v>
      </c>
      <c r="D5574">
        <v>701</v>
      </c>
      <c r="E5574" t="s">
        <v>26</v>
      </c>
      <c r="F5574" s="26">
        <v>18</v>
      </c>
      <c r="G5574" t="str">
        <f>VLOOKUP(мпф1[[#This Row],[артикул]],[1]!Таблица213[[code]:[упаковка]],4,FALSE)</f>
        <v>ОХЛ</v>
      </c>
      <c r="H5574" t="str">
        <f>VLOOKUP(мпф1[[#This Row],[артикул]],[1]!Таблица213[[code]:[упаковка]],5,FALSE)</f>
        <v>тушка</v>
      </c>
      <c r="I5574" s="7">
        <v>827.59580357142841</v>
      </c>
      <c r="J5574" s="15">
        <f>мпф1[[#This Row],[цена]]*мпф1[[#This Row],[объем]]</f>
        <v>14896.724464285711</v>
      </c>
      <c r="K5574" s="15"/>
      <c r="L5574" t="s">
        <v>187</v>
      </c>
    </row>
    <row r="5575" spans="1:12" x14ac:dyDescent="0.35">
      <c r="A5575" t="s">
        <v>161</v>
      </c>
      <c r="B5575" t="s">
        <v>179</v>
      </c>
      <c r="C5575" t="s">
        <v>25</v>
      </c>
      <c r="D5575">
        <v>702</v>
      </c>
      <c r="E5575" t="s">
        <v>72</v>
      </c>
      <c r="F5575" s="26">
        <v>33.900000000000006</v>
      </c>
      <c r="G5575" t="str">
        <f>VLOOKUP(мпф1[[#This Row],[артикул]],[1]!Таблица213[[code]:[упаковка]],4,FALSE)</f>
        <v>ОХЛ</v>
      </c>
      <c r="H5575" t="str">
        <f>VLOOKUP(мпф1[[#This Row],[артикул]],[1]!Таблица213[[code]:[упаковка]],5,FALSE)</f>
        <v>тушка</v>
      </c>
      <c r="I5575" s="7">
        <v>811.20776785714281</v>
      </c>
      <c r="J5575" s="15">
        <f>мпф1[[#This Row],[цена]]*мпф1[[#This Row],[объем]]</f>
        <v>27499.943330357146</v>
      </c>
      <c r="K5575" s="15"/>
      <c r="L5575" t="s">
        <v>187</v>
      </c>
    </row>
    <row r="5576" spans="1:12" x14ac:dyDescent="0.35">
      <c r="A5576" t="s">
        <v>161</v>
      </c>
      <c r="B5576" t="s">
        <v>179</v>
      </c>
      <c r="C5576" t="s">
        <v>25</v>
      </c>
      <c r="D5576">
        <v>710</v>
      </c>
      <c r="E5576" t="s">
        <v>28</v>
      </c>
      <c r="F5576" s="26">
        <v>32.805</v>
      </c>
      <c r="G5576" t="str">
        <f>VLOOKUP(мпф1[[#This Row],[артикул]],[1]!Таблица213[[code]:[упаковка]],4,FALSE)</f>
        <v>ОХЛ</v>
      </c>
      <c r="H5576" t="str">
        <f>VLOOKUP(мпф1[[#This Row],[артикул]],[1]!Таблица213[[code]:[упаковка]],5,FALSE)</f>
        <v>бедро</v>
      </c>
      <c r="I5576" s="7">
        <v>884.0434821428571</v>
      </c>
      <c r="J5576" s="15">
        <f>мпф1[[#This Row],[цена]]*мпф1[[#This Row],[объем]]</f>
        <v>29001.046431696428</v>
      </c>
      <c r="K5576" s="15"/>
      <c r="L5576" t="s">
        <v>187</v>
      </c>
    </row>
    <row r="5577" spans="1:12" x14ac:dyDescent="0.35">
      <c r="A5577" t="s">
        <v>161</v>
      </c>
      <c r="B5577" t="s">
        <v>179</v>
      </c>
      <c r="C5577" t="s">
        <v>25</v>
      </c>
      <c r="D5577">
        <v>711</v>
      </c>
      <c r="E5577" t="s">
        <v>73</v>
      </c>
      <c r="F5577" s="26">
        <v>706.32</v>
      </c>
      <c r="G5577" t="str">
        <f>VLOOKUP(мпф1[[#This Row],[артикул]],[1]!Таблица213[[code]:[упаковка]],4,FALSE)</f>
        <v>ОХЛ</v>
      </c>
      <c r="H5577" t="str">
        <f>VLOOKUP(мпф1[[#This Row],[артикул]],[1]!Таблица213[[code]:[упаковка]],5,FALSE)</f>
        <v>бедро</v>
      </c>
      <c r="I5577" s="7">
        <v>867.65544642857139</v>
      </c>
      <c r="J5577" s="15">
        <f>мпф1[[#This Row],[цена]]*мпф1[[#This Row],[объем]]</f>
        <v>612842.39492142864</v>
      </c>
      <c r="K5577" s="15"/>
      <c r="L5577" t="s">
        <v>187</v>
      </c>
    </row>
    <row r="5578" spans="1:12" x14ac:dyDescent="0.35">
      <c r="A5578" t="s">
        <v>161</v>
      </c>
      <c r="B5578" t="s">
        <v>179</v>
      </c>
      <c r="C5578" t="s">
        <v>25</v>
      </c>
      <c r="D5578">
        <v>712</v>
      </c>
      <c r="E5578" t="s">
        <v>30</v>
      </c>
      <c r="F5578" s="26">
        <v>10.013</v>
      </c>
      <c r="G5578" t="str">
        <f>VLOOKUP(мпф1[[#This Row],[артикул]],[1]!Таблица213[[code]:[упаковка]],4,FALSE)</f>
        <v>ОХЛ</v>
      </c>
      <c r="H5578" t="str">
        <f>VLOOKUP(мпф1[[#This Row],[артикул]],[1]!Таблица213[[code]:[упаковка]],5,FALSE)</f>
        <v>голень</v>
      </c>
      <c r="I5578" s="7">
        <v>915.90910714285712</v>
      </c>
      <c r="J5578" s="15">
        <f>мпф1[[#This Row],[цена]]*мпф1[[#This Row],[объем]]</f>
        <v>9170.9978898214285</v>
      </c>
      <c r="K5578" s="15"/>
      <c r="L5578" t="s">
        <v>187</v>
      </c>
    </row>
    <row r="5579" spans="1:12" x14ac:dyDescent="0.35">
      <c r="A5579" t="s">
        <v>161</v>
      </c>
      <c r="B5579" t="s">
        <v>179</v>
      </c>
      <c r="C5579" t="s">
        <v>25</v>
      </c>
      <c r="D5579">
        <v>713</v>
      </c>
      <c r="E5579" t="s">
        <v>74</v>
      </c>
      <c r="F5579" s="26">
        <v>350.46000000000004</v>
      </c>
      <c r="G5579" t="str">
        <f>VLOOKUP(мпф1[[#This Row],[артикул]],[1]!Таблица213[[code]:[упаковка]],4,FALSE)</f>
        <v>ОХЛ</v>
      </c>
      <c r="H5579" t="str">
        <f>VLOOKUP(мпф1[[#This Row],[артикул]],[1]!Таблица213[[code]:[упаковка]],5,FALSE)</f>
        <v>голень</v>
      </c>
      <c r="I5579" s="7">
        <v>899.88524999999993</v>
      </c>
      <c r="J5579" s="15">
        <f>мпф1[[#This Row],[цена]]*мпф1[[#This Row],[объем]]</f>
        <v>315373.78471500002</v>
      </c>
      <c r="K5579" s="15"/>
      <c r="L5579" t="s">
        <v>187</v>
      </c>
    </row>
    <row r="5580" spans="1:12" x14ac:dyDescent="0.35">
      <c r="A5580" t="s">
        <v>161</v>
      </c>
      <c r="B5580" t="s">
        <v>179</v>
      </c>
      <c r="C5580" t="s">
        <v>25</v>
      </c>
      <c r="D5580">
        <v>714</v>
      </c>
      <c r="E5580" t="s">
        <v>32</v>
      </c>
      <c r="F5580" s="26">
        <v>10.259</v>
      </c>
      <c r="G5580" t="str">
        <f>VLOOKUP(мпф1[[#This Row],[артикул]],[1]!Таблица213[[code]:[упаковка]],4,FALSE)</f>
        <v>ОХЛ</v>
      </c>
      <c r="H5580" t="str">
        <f>VLOOKUP(мпф1[[#This Row],[артикул]],[1]!Таблица213[[code]:[упаковка]],5,FALSE)</f>
        <v>крыло</v>
      </c>
      <c r="I5580" s="7">
        <v>915.90910714285712</v>
      </c>
      <c r="J5580" s="15">
        <f>мпф1[[#This Row],[цена]]*мпф1[[#This Row],[объем]]</f>
        <v>9396.311530178571</v>
      </c>
      <c r="K5580" s="15"/>
      <c r="L5580" t="s">
        <v>187</v>
      </c>
    </row>
    <row r="5581" spans="1:12" x14ac:dyDescent="0.35">
      <c r="A5581" t="s">
        <v>161</v>
      </c>
      <c r="B5581" t="s">
        <v>179</v>
      </c>
      <c r="C5581" t="s">
        <v>25</v>
      </c>
      <c r="D5581">
        <v>715</v>
      </c>
      <c r="E5581" t="s">
        <v>75</v>
      </c>
      <c r="F5581" s="26">
        <v>304.06</v>
      </c>
      <c r="G5581" t="str">
        <f>VLOOKUP(мпф1[[#This Row],[артикул]],[1]!Таблица213[[code]:[упаковка]],4,FALSE)</f>
        <v>ОХЛ</v>
      </c>
      <c r="H5581" t="str">
        <f>VLOOKUP(мпф1[[#This Row],[артикул]],[1]!Таблица213[[code]:[упаковка]],5,FALSE)</f>
        <v>крыло</v>
      </c>
      <c r="I5581" s="7">
        <v>899.88524999999993</v>
      </c>
      <c r="J5581" s="15">
        <f>мпф1[[#This Row],[цена]]*мпф1[[#This Row],[объем]]</f>
        <v>273619.109115</v>
      </c>
      <c r="K5581" s="15"/>
      <c r="L5581" t="s">
        <v>187</v>
      </c>
    </row>
    <row r="5582" spans="1:12" x14ac:dyDescent="0.35">
      <c r="A5582" t="s">
        <v>161</v>
      </c>
      <c r="B5582" t="s">
        <v>179</v>
      </c>
      <c r="C5582" t="s">
        <v>25</v>
      </c>
      <c r="D5582">
        <v>717</v>
      </c>
      <c r="E5582" t="s">
        <v>76</v>
      </c>
      <c r="F5582" s="26">
        <v>252</v>
      </c>
      <c r="G5582" t="str">
        <f>VLOOKUP(мпф1[[#This Row],[артикул]],[1]!Таблица213[[code]:[упаковка]],4,FALSE)</f>
        <v>ОХЛ</v>
      </c>
      <c r="H5582" t="str">
        <f>VLOOKUP(мпф1[[#This Row],[артикул]],[1]!Таблица213[[code]:[упаковка]],5,FALSE)</f>
        <v>четвертина</v>
      </c>
      <c r="I5582" s="7">
        <v>819.40178571428567</v>
      </c>
      <c r="J5582" s="15">
        <f>мпф1[[#This Row],[цена]]*мпф1[[#This Row],[объем]]</f>
        <v>206489.25</v>
      </c>
      <c r="K5582" s="15"/>
      <c r="L5582" t="s">
        <v>187</v>
      </c>
    </row>
    <row r="5583" spans="1:12" x14ac:dyDescent="0.35">
      <c r="A5583" t="s">
        <v>161</v>
      </c>
      <c r="B5583" t="s">
        <v>179</v>
      </c>
      <c r="C5583" t="s">
        <v>25</v>
      </c>
      <c r="D5583">
        <v>718</v>
      </c>
      <c r="E5583" t="s">
        <v>36</v>
      </c>
      <c r="F5583" s="26">
        <v>10.82</v>
      </c>
      <c r="G5583" t="str">
        <f>VLOOKUP(мпф1[[#This Row],[артикул]],[1]!Таблица213[[code]:[упаковка]],4,FALSE)</f>
        <v>ОХЛ</v>
      </c>
      <c r="H5583" t="str">
        <f>VLOOKUP(мпф1[[#This Row],[артикул]],[1]!Таблица213[[code]:[упаковка]],5,FALSE)</f>
        <v>филе</v>
      </c>
      <c r="I5583" s="7">
        <v>1157.1774107142855</v>
      </c>
      <c r="J5583" s="15">
        <f>мпф1[[#This Row],[цена]]*мпф1[[#This Row],[объем]]</f>
        <v>12520.659583928569</v>
      </c>
      <c r="K5583" s="15"/>
      <c r="L5583" t="s">
        <v>187</v>
      </c>
    </row>
    <row r="5584" spans="1:12" x14ac:dyDescent="0.35">
      <c r="A5584" t="s">
        <v>161</v>
      </c>
      <c r="B5584" t="s">
        <v>179</v>
      </c>
      <c r="C5584" t="s">
        <v>25</v>
      </c>
      <c r="D5584">
        <v>719</v>
      </c>
      <c r="E5584" t="s">
        <v>77</v>
      </c>
      <c r="F5584" s="26">
        <v>594</v>
      </c>
      <c r="G5584" t="str">
        <f>VLOOKUP(мпф1[[#This Row],[артикул]],[1]!Таблица213[[code]:[упаковка]],4,FALSE)</f>
        <v>ОХЛ</v>
      </c>
      <c r="H5584" t="str">
        <f>VLOOKUP(мпф1[[#This Row],[артикул]],[1]!Таблица213[[code]:[упаковка]],5,FALSE)</f>
        <v>филе</v>
      </c>
      <c r="I5584" s="7">
        <v>1140.7893750000001</v>
      </c>
      <c r="J5584" s="15">
        <f>мпф1[[#This Row],[цена]]*мпф1[[#This Row],[объем]]</f>
        <v>677628.88875000004</v>
      </c>
      <c r="K5584" s="15"/>
      <c r="L5584" t="s">
        <v>187</v>
      </c>
    </row>
    <row r="5585" spans="1:12" x14ac:dyDescent="0.35">
      <c r="A5585" t="s">
        <v>161</v>
      </c>
      <c r="B5585" t="s">
        <v>179</v>
      </c>
      <c r="C5585" t="s">
        <v>25</v>
      </c>
      <c r="D5585">
        <v>721</v>
      </c>
      <c r="E5585" t="s">
        <v>183</v>
      </c>
      <c r="F5585" s="26">
        <v>12.1</v>
      </c>
      <c r="G5585" t="str">
        <f>VLOOKUP(мпф1[[#This Row],[артикул]],[1]!Таблица213[[code]:[упаковка]],4,FALSE)</f>
        <v>ОХЛ</v>
      </c>
      <c r="H5585" t="str">
        <f>VLOOKUP(мпф1[[#This Row],[артикул]],[1]!Таблица213[[code]:[упаковка]],5,FALSE)</f>
        <v>половинка</v>
      </c>
      <c r="I5585" s="7">
        <v>819.40178571428567</v>
      </c>
      <c r="J5585" s="15">
        <f>мпф1[[#This Row],[цена]]*мпф1[[#This Row],[объем]]</f>
        <v>9914.7616071428565</v>
      </c>
      <c r="K5585" s="15"/>
      <c r="L5585" t="s">
        <v>187</v>
      </c>
    </row>
    <row r="5586" spans="1:12" x14ac:dyDescent="0.35">
      <c r="A5586" t="s">
        <v>161</v>
      </c>
      <c r="B5586" t="s">
        <v>179</v>
      </c>
      <c r="C5586" t="s">
        <v>25</v>
      </c>
      <c r="D5586">
        <v>725</v>
      </c>
      <c r="E5586" t="s">
        <v>78</v>
      </c>
      <c r="F5586" s="26">
        <v>203.23499999999999</v>
      </c>
      <c r="G5586" t="str">
        <f>VLOOKUP(мпф1[[#This Row],[артикул]],[1]!Таблица213[[code]:[упаковка]],4,FALSE)</f>
        <v>ОХЛ</v>
      </c>
      <c r="H5586" t="str">
        <f>VLOOKUP(мпф1[[#This Row],[артикул]],[1]!Таблица213[[code]:[упаковка]],5,FALSE)</f>
        <v>грудка</v>
      </c>
      <c r="I5586" s="7">
        <v>884.0434821428571</v>
      </c>
      <c r="J5586" s="15">
        <f>мпф1[[#This Row],[цена]]*мпф1[[#This Row],[объем]]</f>
        <v>179668.57709330355</v>
      </c>
      <c r="K5586" s="15"/>
      <c r="L5586" t="s">
        <v>187</v>
      </c>
    </row>
    <row r="5587" spans="1:12" x14ac:dyDescent="0.35">
      <c r="A5587" t="s">
        <v>161</v>
      </c>
      <c r="B5587" t="s">
        <v>179</v>
      </c>
      <c r="C5587" t="s">
        <v>25</v>
      </c>
      <c r="D5587">
        <v>731</v>
      </c>
      <c r="E5587" t="s">
        <v>81</v>
      </c>
      <c r="F5587" s="26">
        <v>98.125895163332487</v>
      </c>
      <c r="G5587" t="str">
        <f>VLOOKUP(мпф1[[#This Row],[артикул]],[1]!Таблица213[[code]:[упаковка]],4,FALSE)</f>
        <v>ОХЛ</v>
      </c>
      <c r="H5587" t="str">
        <f>VLOOKUP(мпф1[[#This Row],[артикул]],[1]!Таблица213[[code]:[упаковка]],5,FALSE)</f>
        <v>желудки</v>
      </c>
      <c r="I5587" s="7">
        <v>554.21605446428566</v>
      </c>
      <c r="J5587" s="15">
        <f>мпф1[[#This Row],[цена]]*мпф1[[#This Row],[объем]]</f>
        <v>54382.946458198261</v>
      </c>
      <c r="K5587" s="15"/>
      <c r="L5587" t="s">
        <v>187</v>
      </c>
    </row>
    <row r="5588" spans="1:12" x14ac:dyDescent="0.35">
      <c r="A5588" t="s">
        <v>161</v>
      </c>
      <c r="B5588" t="s">
        <v>179</v>
      </c>
      <c r="C5588" t="s">
        <v>25</v>
      </c>
      <c r="D5588">
        <v>733</v>
      </c>
      <c r="E5588" t="s">
        <v>82</v>
      </c>
      <c r="F5588" s="26">
        <v>252</v>
      </c>
      <c r="G5588" t="str">
        <f>VLOOKUP(мпф1[[#This Row],[артикул]],[1]!Таблица213[[code]:[упаковка]],4,FALSE)</f>
        <v>ОХЛ</v>
      </c>
      <c r="H5588" t="str">
        <f>VLOOKUP(мпф1[[#This Row],[артикул]],[1]!Таблица213[[code]:[упаковка]],5,FALSE)</f>
        <v>печень</v>
      </c>
      <c r="I5588" s="7">
        <v>522.04998214285706</v>
      </c>
      <c r="J5588" s="15">
        <f>мпф1[[#This Row],[цена]]*мпф1[[#This Row],[объем]]</f>
        <v>131556.59549999997</v>
      </c>
      <c r="K5588" s="15"/>
      <c r="L5588" t="s">
        <v>187</v>
      </c>
    </row>
    <row r="5589" spans="1:12" x14ac:dyDescent="0.35">
      <c r="A5589" t="s">
        <v>161</v>
      </c>
      <c r="B5589" t="s">
        <v>179</v>
      </c>
      <c r="C5589" t="s">
        <v>25</v>
      </c>
      <c r="D5589">
        <v>735</v>
      </c>
      <c r="E5589" t="s">
        <v>83</v>
      </c>
      <c r="F5589" s="26">
        <v>62</v>
      </c>
      <c r="G5589" t="str">
        <f>VLOOKUP(мпф1[[#This Row],[артикул]],[1]!Таблица213[[code]:[упаковка]],4,FALSE)</f>
        <v>ОХЛ</v>
      </c>
      <c r="H5589" t="str">
        <f>VLOOKUP(мпф1[[#This Row],[артикул]],[1]!Таблица213[[code]:[упаковка]],5,FALSE)</f>
        <v>сердце</v>
      </c>
      <c r="I5589" s="7">
        <v>899.88524999999993</v>
      </c>
      <c r="J5589" s="15">
        <f>мпф1[[#This Row],[цена]]*мпф1[[#This Row],[объем]]</f>
        <v>55792.885499999997</v>
      </c>
      <c r="K5589" s="15"/>
      <c r="L5589" t="s">
        <v>187</v>
      </c>
    </row>
    <row r="5590" spans="1:12" x14ac:dyDescent="0.35">
      <c r="A5590" t="s">
        <v>161</v>
      </c>
      <c r="B5590" t="s">
        <v>179</v>
      </c>
      <c r="C5590" t="s">
        <v>25</v>
      </c>
      <c r="D5590">
        <v>744</v>
      </c>
      <c r="E5590" t="s">
        <v>92</v>
      </c>
      <c r="F5590" s="26">
        <v>201.6</v>
      </c>
      <c r="G5590" t="str">
        <f>VLOOKUP(мпф1[[#This Row],[артикул]],[1]!Таблица213[[code]:[упаковка]],4,FALSE)</f>
        <v>ОХЛ</v>
      </c>
      <c r="H5590" t="str">
        <f>VLOOKUP(мпф1[[#This Row],[артикул]],[1]!Таблица213[[code]:[упаковка]],5,FALSE)</f>
        <v>шея</v>
      </c>
      <c r="I5590" s="7">
        <v>297.71598214285711</v>
      </c>
      <c r="J5590" s="15">
        <f>мпф1[[#This Row],[цена]]*мпф1[[#This Row],[объем]]</f>
        <v>60019.541999999994</v>
      </c>
      <c r="K5590" s="15"/>
      <c r="L5590" t="s">
        <v>187</v>
      </c>
    </row>
    <row r="5591" spans="1:12" x14ac:dyDescent="0.35">
      <c r="A5591" t="s">
        <v>161</v>
      </c>
      <c r="B5591" t="s">
        <v>179</v>
      </c>
      <c r="C5591" t="s">
        <v>25</v>
      </c>
      <c r="D5591">
        <v>781</v>
      </c>
      <c r="E5591" t="s">
        <v>221</v>
      </c>
      <c r="F5591" s="26">
        <v>106.4</v>
      </c>
      <c r="G5591" t="str">
        <f>VLOOKUP(мпф1[[#This Row],[артикул]],[1]!Таблица213[[code]:[упаковка]],4,FALSE)</f>
        <v>ОХЛ</v>
      </c>
      <c r="H5591" t="str">
        <f>VLOOKUP(мпф1[[#This Row],[артикул]],[1]!Таблица213[[code]:[упаковка]],5,FALSE)</f>
        <v>спинка</v>
      </c>
      <c r="I5591" s="7">
        <v>386.02928571428566</v>
      </c>
      <c r="J5591" s="15">
        <f>мпф1[[#This Row],[цена]]*мпф1[[#This Row],[объем]]</f>
        <v>41073.515999999996</v>
      </c>
      <c r="K5591" s="15"/>
      <c r="L5591" t="s">
        <v>187</v>
      </c>
    </row>
    <row r="5592" spans="1:12" x14ac:dyDescent="0.35">
      <c r="A5592" t="s">
        <v>161</v>
      </c>
      <c r="B5592" t="s">
        <v>179</v>
      </c>
      <c r="C5592" t="s">
        <v>25</v>
      </c>
      <c r="D5592">
        <v>941</v>
      </c>
      <c r="E5592" t="s">
        <v>51</v>
      </c>
      <c r="F5592" s="26">
        <v>200</v>
      </c>
      <c r="G5592" t="str">
        <f>VLOOKUP(мпф1[[#This Row],[артикул]],[1]!Таблица213[[code]:[упаковка]],4,FALSE)</f>
        <v>ОХЛ</v>
      </c>
      <c r="H5592" t="str">
        <f>VLOOKUP(мпф1[[#This Row],[артикул]],[1]!Таблица213[[code]:[упаковка]],5,FALSE)</f>
        <v>бедро</v>
      </c>
      <c r="I5592" s="7">
        <v>937.73291925465844</v>
      </c>
      <c r="J5592" s="15">
        <f>мпф1[[#This Row],[цена]]*мпф1[[#This Row],[объем]]</f>
        <v>187546.5838509317</v>
      </c>
      <c r="K5592" s="15"/>
      <c r="L5592" t="s">
        <v>187</v>
      </c>
    </row>
    <row r="5593" spans="1:12" x14ac:dyDescent="0.35">
      <c r="A5593" t="s">
        <v>161</v>
      </c>
      <c r="B5593" t="s">
        <v>179</v>
      </c>
      <c r="C5593" t="s">
        <v>25</v>
      </c>
      <c r="D5593">
        <v>952</v>
      </c>
      <c r="E5593" t="s">
        <v>86</v>
      </c>
      <c r="F5593" s="26">
        <v>100</v>
      </c>
      <c r="G5593" t="str">
        <f>VLOOKUP(мпф1[[#This Row],[артикул]],[1]!Таблица213[[code]:[упаковка]],4,FALSE)</f>
        <v>ОХЛ</v>
      </c>
      <c r="H5593" t="str">
        <f>VLOOKUP(мпф1[[#This Row],[артикул]],[1]!Таблица213[[code]:[упаковка]],5,FALSE)</f>
        <v>голень</v>
      </c>
      <c r="I5593" s="7">
        <v>930.02102678571418</v>
      </c>
      <c r="J5593" s="15">
        <f>мпф1[[#This Row],[цена]]*мпф1[[#This Row],[объем]]</f>
        <v>93002.10267857142</v>
      </c>
      <c r="K5593" s="15"/>
      <c r="L5593" t="s">
        <v>187</v>
      </c>
    </row>
    <row r="5594" spans="1:12" x14ac:dyDescent="0.35">
      <c r="A5594" t="s">
        <v>161</v>
      </c>
      <c r="B5594" t="s">
        <v>179</v>
      </c>
      <c r="C5594" t="s">
        <v>25</v>
      </c>
      <c r="D5594">
        <v>953</v>
      </c>
      <c r="E5594" t="s">
        <v>87</v>
      </c>
      <c r="F5594" s="26">
        <v>96.444444444444443</v>
      </c>
      <c r="G5594" t="str">
        <f>VLOOKUP(мпф1[[#This Row],[артикул]],[1]!Таблица213[[code]:[упаковка]],4,FALSE)</f>
        <v>ОХЛ</v>
      </c>
      <c r="H5594" t="str">
        <f>VLOOKUP(мпф1[[#This Row],[артикул]],[1]!Таблица213[[code]:[упаковка]],5,FALSE)</f>
        <v>бедро</v>
      </c>
      <c r="I5594" s="7">
        <v>953.23741071428572</v>
      </c>
      <c r="J5594" s="15">
        <f>мпф1[[#This Row],[цена]]*мпф1[[#This Row],[объем]]</f>
        <v>91934.452499999999</v>
      </c>
      <c r="K5594" s="15"/>
      <c r="L5594" t="s">
        <v>187</v>
      </c>
    </row>
    <row r="5595" spans="1:12" x14ac:dyDescent="0.35">
      <c r="A5595" t="s">
        <v>161</v>
      </c>
      <c r="B5595" t="s">
        <v>179</v>
      </c>
      <c r="C5595" t="s">
        <v>25</v>
      </c>
      <c r="D5595">
        <v>958</v>
      </c>
      <c r="E5595" t="s">
        <v>58</v>
      </c>
      <c r="F5595" s="26">
        <v>79.999999999999986</v>
      </c>
      <c r="G5595" t="str">
        <f>VLOOKUP(мпф1[[#This Row],[артикул]],[1]!Таблица213[[code]:[упаковка]],4,FALSE)</f>
        <v>ОХЛ</v>
      </c>
      <c r="H5595" t="str">
        <f>VLOOKUP(мпф1[[#This Row],[артикул]],[1]!Таблица213[[code]:[упаковка]],5,FALSE)</f>
        <v>табак</v>
      </c>
      <c r="I5595" s="7">
        <v>799.37196428571428</v>
      </c>
      <c r="J5595" s="15">
        <f>мпф1[[#This Row],[цена]]*мпф1[[#This Row],[объем]]</f>
        <v>63949.757142857132</v>
      </c>
      <c r="K5595" s="15"/>
      <c r="L5595" t="s">
        <v>187</v>
      </c>
    </row>
    <row r="5596" spans="1:12" x14ac:dyDescent="0.35">
      <c r="A5596" t="s">
        <v>161</v>
      </c>
      <c r="B5596" t="s">
        <v>199</v>
      </c>
      <c r="C5596" t="s">
        <v>69</v>
      </c>
      <c r="D5596">
        <v>29</v>
      </c>
      <c r="E5596" t="s">
        <v>79</v>
      </c>
      <c r="F5596" s="26">
        <v>47.2</v>
      </c>
      <c r="G5596" t="str">
        <f>VLOOKUP(мпф1[[#This Row],[артикул]],[1]!Таблица213[[code]:[упаковка]],4,FALSE)</f>
        <v>ОХЛ</v>
      </c>
      <c r="H5596" t="str">
        <f>VLOOKUP(мпф1[[#This Row],[артикул]],[1]!Таблица213[[code]:[упаковка]],5,FALSE)</f>
        <v>табак</v>
      </c>
      <c r="I5596" s="7">
        <v>747.80357142857133</v>
      </c>
      <c r="J5596" s="15">
        <f>мпф1[[#This Row],[цена]]*мпф1[[#This Row],[объем]]</f>
        <v>35296.328571428567</v>
      </c>
      <c r="K5596" s="15"/>
      <c r="L5596" t="s">
        <v>187</v>
      </c>
    </row>
    <row r="5597" spans="1:12" x14ac:dyDescent="0.35">
      <c r="A5597" t="s">
        <v>161</v>
      </c>
      <c r="B5597" t="s">
        <v>199</v>
      </c>
      <c r="C5597" t="s">
        <v>69</v>
      </c>
      <c r="D5597">
        <v>30</v>
      </c>
      <c r="E5597" t="s">
        <v>80</v>
      </c>
      <c r="F5597" s="26">
        <v>94.4</v>
      </c>
      <c r="G5597" t="str">
        <f>VLOOKUP(мпф1[[#This Row],[артикул]],[1]!Таблица213[[code]:[упаковка]],4,FALSE)</f>
        <v>ОХЛ</v>
      </c>
      <c r="H5597" t="str">
        <f>VLOOKUP(мпф1[[#This Row],[артикул]],[1]!Таблица213[[code]:[упаковка]],5,FALSE)</f>
        <v>рагу</v>
      </c>
      <c r="I5597" s="7">
        <v>739.28249999999991</v>
      </c>
      <c r="J5597" s="15">
        <f>мпф1[[#This Row],[цена]]*мпф1[[#This Row],[объем]]</f>
        <v>69788.267999999996</v>
      </c>
      <c r="K5597" s="15"/>
      <c r="L5597" t="s">
        <v>187</v>
      </c>
    </row>
    <row r="5598" spans="1:12" x14ac:dyDescent="0.35">
      <c r="A5598" t="s">
        <v>161</v>
      </c>
      <c r="B5598" t="s">
        <v>199</v>
      </c>
      <c r="C5598" t="s">
        <v>69</v>
      </c>
      <c r="D5598">
        <v>204</v>
      </c>
      <c r="E5598" t="s">
        <v>84</v>
      </c>
      <c r="F5598" s="26">
        <v>53.68421052631578</v>
      </c>
      <c r="G5598" t="str">
        <f>VLOOKUP(мпф1[[#This Row],[артикул]],[1]!Таблица213[[code]:[упаковка]],4,FALSE)</f>
        <v>ОХЛ</v>
      </c>
      <c r="H5598" t="str">
        <f>VLOOKUP(мпф1[[#This Row],[артикул]],[1]!Таблица213[[code]:[упаковка]],5,FALSE)</f>
        <v>крыло</v>
      </c>
      <c r="I5598" s="7">
        <v>884.0434821428571</v>
      </c>
      <c r="J5598" s="15">
        <f>мпф1[[#This Row],[цена]]*мпф1[[#This Row],[объем]]</f>
        <v>47459.176409774424</v>
      </c>
      <c r="K5598" s="15"/>
      <c r="L5598" t="s">
        <v>187</v>
      </c>
    </row>
    <row r="5599" spans="1:12" x14ac:dyDescent="0.35">
      <c r="A5599" t="s">
        <v>161</v>
      </c>
      <c r="B5599" t="s">
        <v>199</v>
      </c>
      <c r="C5599" t="s">
        <v>69</v>
      </c>
      <c r="D5599">
        <v>205</v>
      </c>
      <c r="E5599" t="s">
        <v>88</v>
      </c>
      <c r="F5599" s="26">
        <v>54.4</v>
      </c>
      <c r="G5599" t="str">
        <f>VLOOKUP(мпф1[[#This Row],[артикул]],[1]!Таблица213[[code]:[упаковка]],4,FALSE)</f>
        <v>ОХЛ</v>
      </c>
      <c r="H5599" t="str">
        <f>VLOOKUP(мпф1[[#This Row],[артикул]],[1]!Таблица213[[code]:[упаковка]],5,FALSE)</f>
        <v>рагу</v>
      </c>
      <c r="I5599" s="7">
        <v>635.49160714285711</v>
      </c>
      <c r="J5599" s="15">
        <f>мпф1[[#This Row],[цена]]*мпф1[[#This Row],[объем]]</f>
        <v>34570.743428571426</v>
      </c>
      <c r="K5599" s="15"/>
      <c r="L5599" t="s">
        <v>187</v>
      </c>
    </row>
    <row r="5600" spans="1:12" x14ac:dyDescent="0.35">
      <c r="A5600" t="s">
        <v>161</v>
      </c>
      <c r="B5600" t="s">
        <v>199</v>
      </c>
      <c r="C5600" t="s">
        <v>69</v>
      </c>
      <c r="D5600">
        <v>701</v>
      </c>
      <c r="E5600" t="s">
        <v>26</v>
      </c>
      <c r="F5600" s="26">
        <v>54</v>
      </c>
      <c r="G5600" t="str">
        <f>VLOOKUP(мпф1[[#This Row],[артикул]],[1]!Таблица213[[code]:[упаковка]],4,FALSE)</f>
        <v>ОХЛ</v>
      </c>
      <c r="H5600" t="str">
        <f>VLOOKUP(мпф1[[#This Row],[артикул]],[1]!Таблица213[[code]:[упаковка]],5,FALSE)</f>
        <v>тушка</v>
      </c>
      <c r="I5600" s="7">
        <v>827.59580357142841</v>
      </c>
      <c r="J5600" s="15">
        <f>мпф1[[#This Row],[цена]]*мпф1[[#This Row],[объем]]</f>
        <v>44690.173392857134</v>
      </c>
      <c r="K5600" s="15"/>
      <c r="L5600" t="s">
        <v>187</v>
      </c>
    </row>
    <row r="5601" spans="1:12" x14ac:dyDescent="0.35">
      <c r="A5601" t="s">
        <v>161</v>
      </c>
      <c r="B5601" t="s">
        <v>199</v>
      </c>
      <c r="C5601" t="s">
        <v>69</v>
      </c>
      <c r="D5601">
        <v>702</v>
      </c>
      <c r="E5601" t="s">
        <v>72</v>
      </c>
      <c r="F5601" s="26">
        <v>22.6</v>
      </c>
      <c r="G5601" t="str">
        <f>VLOOKUP(мпф1[[#This Row],[артикул]],[1]!Таблица213[[code]:[упаковка]],4,FALSE)</f>
        <v>ОХЛ</v>
      </c>
      <c r="H5601" t="str">
        <f>VLOOKUP(мпф1[[#This Row],[артикул]],[1]!Таблица213[[code]:[упаковка]],5,FALSE)</f>
        <v>тушка</v>
      </c>
      <c r="I5601" s="7">
        <v>811.20776785714281</v>
      </c>
      <c r="J5601" s="15">
        <f>мпф1[[#This Row],[цена]]*мпф1[[#This Row],[объем]]</f>
        <v>18333.295553571428</v>
      </c>
      <c r="K5601" s="15"/>
      <c r="L5601" t="s">
        <v>187</v>
      </c>
    </row>
    <row r="5602" spans="1:12" x14ac:dyDescent="0.35">
      <c r="A5602" t="s">
        <v>161</v>
      </c>
      <c r="B5602" t="s">
        <v>199</v>
      </c>
      <c r="C5602" t="s">
        <v>69</v>
      </c>
      <c r="D5602">
        <v>710</v>
      </c>
      <c r="E5602" t="s">
        <v>28</v>
      </c>
      <c r="F5602" s="26">
        <v>251.50500000000002</v>
      </c>
      <c r="G5602" t="str">
        <f>VLOOKUP(мпф1[[#This Row],[артикул]],[1]!Таблица213[[code]:[упаковка]],4,FALSE)</f>
        <v>ОХЛ</v>
      </c>
      <c r="H5602" t="str">
        <f>VLOOKUP(мпф1[[#This Row],[артикул]],[1]!Таблица213[[code]:[упаковка]],5,FALSE)</f>
        <v>бедро</v>
      </c>
      <c r="I5602" s="7">
        <v>884.0434821428571</v>
      </c>
      <c r="J5602" s="15">
        <f>мпф1[[#This Row],[цена]]*мпф1[[#This Row],[объем]]</f>
        <v>222341.35597633928</v>
      </c>
      <c r="K5602" s="15"/>
      <c r="L5602" t="s">
        <v>187</v>
      </c>
    </row>
    <row r="5603" spans="1:12" x14ac:dyDescent="0.35">
      <c r="A5603" t="s">
        <v>161</v>
      </c>
      <c r="B5603" t="s">
        <v>199</v>
      </c>
      <c r="C5603" t="s">
        <v>69</v>
      </c>
      <c r="D5603">
        <v>711</v>
      </c>
      <c r="E5603" t="s">
        <v>73</v>
      </c>
      <c r="F5603" s="26">
        <v>248.52</v>
      </c>
      <c r="G5603" t="str">
        <f>VLOOKUP(мпф1[[#This Row],[артикул]],[1]!Таблица213[[code]:[упаковка]],4,FALSE)</f>
        <v>ОХЛ</v>
      </c>
      <c r="H5603" t="str">
        <f>VLOOKUP(мпф1[[#This Row],[артикул]],[1]!Таблица213[[code]:[упаковка]],5,FALSE)</f>
        <v>бедро</v>
      </c>
      <c r="I5603" s="7">
        <v>867.65544642857139</v>
      </c>
      <c r="J5603" s="15">
        <f>мпф1[[#This Row],[цена]]*мпф1[[#This Row],[объем]]</f>
        <v>215629.73154642858</v>
      </c>
      <c r="K5603" s="15"/>
      <c r="L5603" t="s">
        <v>187</v>
      </c>
    </row>
    <row r="5604" spans="1:12" x14ac:dyDescent="0.35">
      <c r="A5604" t="s">
        <v>161</v>
      </c>
      <c r="B5604" t="s">
        <v>199</v>
      </c>
      <c r="C5604" t="s">
        <v>69</v>
      </c>
      <c r="D5604">
        <v>712</v>
      </c>
      <c r="E5604" t="s">
        <v>30</v>
      </c>
      <c r="F5604" s="26">
        <v>150.19499999999999</v>
      </c>
      <c r="G5604" t="str">
        <f>VLOOKUP(мпф1[[#This Row],[артикул]],[1]!Таблица213[[code]:[упаковка]],4,FALSE)</f>
        <v>ОХЛ</v>
      </c>
      <c r="H5604" t="str">
        <f>VLOOKUP(мпф1[[#This Row],[артикул]],[1]!Таблица213[[code]:[упаковка]],5,FALSE)</f>
        <v>голень</v>
      </c>
      <c r="I5604" s="7">
        <v>915.90910714285712</v>
      </c>
      <c r="J5604" s="15">
        <f>мпф1[[#This Row],[цена]]*мпф1[[#This Row],[объем]]</f>
        <v>137564.96834732141</v>
      </c>
      <c r="K5604" s="15"/>
      <c r="L5604" t="s">
        <v>187</v>
      </c>
    </row>
    <row r="5605" spans="1:12" x14ac:dyDescent="0.35">
      <c r="A5605" t="s">
        <v>161</v>
      </c>
      <c r="B5605" t="s">
        <v>199</v>
      </c>
      <c r="C5605" t="s">
        <v>69</v>
      </c>
      <c r="D5605">
        <v>713</v>
      </c>
      <c r="E5605" t="s">
        <v>74</v>
      </c>
      <c r="F5605" s="26">
        <v>194.70000000000002</v>
      </c>
      <c r="G5605" t="str">
        <f>VLOOKUP(мпф1[[#This Row],[артикул]],[1]!Таблица213[[code]:[упаковка]],4,FALSE)</f>
        <v>ОХЛ</v>
      </c>
      <c r="H5605" t="str">
        <f>VLOOKUP(мпф1[[#This Row],[артикул]],[1]!Таблица213[[code]:[упаковка]],5,FALSE)</f>
        <v>голень</v>
      </c>
      <c r="I5605" s="7">
        <v>899.88524999999993</v>
      </c>
      <c r="J5605" s="15">
        <f>мпф1[[#This Row],[цена]]*мпф1[[#This Row],[объем]]</f>
        <v>175207.65817499999</v>
      </c>
      <c r="K5605" s="15"/>
      <c r="L5605" t="s">
        <v>187</v>
      </c>
    </row>
    <row r="5606" spans="1:12" x14ac:dyDescent="0.35">
      <c r="A5606" t="s">
        <v>161</v>
      </c>
      <c r="B5606" t="s">
        <v>199</v>
      </c>
      <c r="C5606" t="s">
        <v>69</v>
      </c>
      <c r="D5606">
        <v>714</v>
      </c>
      <c r="E5606" t="s">
        <v>32</v>
      </c>
      <c r="F5606" s="26">
        <v>153.88499999999999</v>
      </c>
      <c r="G5606" t="str">
        <f>VLOOKUP(мпф1[[#This Row],[артикул]],[1]!Таблица213[[code]:[упаковка]],4,FALSE)</f>
        <v>ОХЛ</v>
      </c>
      <c r="H5606" t="str">
        <f>VLOOKUP(мпф1[[#This Row],[артикул]],[1]!Таблица213[[code]:[упаковка]],5,FALSE)</f>
        <v>крыло</v>
      </c>
      <c r="I5606" s="7">
        <v>915.90910714285712</v>
      </c>
      <c r="J5606" s="15">
        <f>мпф1[[#This Row],[цена]]*мпф1[[#This Row],[объем]]</f>
        <v>140944.67295267855</v>
      </c>
      <c r="K5606" s="15"/>
      <c r="L5606" t="s">
        <v>187</v>
      </c>
    </row>
    <row r="5607" spans="1:12" x14ac:dyDescent="0.35">
      <c r="A5607" t="s">
        <v>161</v>
      </c>
      <c r="B5607" t="s">
        <v>199</v>
      </c>
      <c r="C5607" t="s">
        <v>69</v>
      </c>
      <c r="D5607">
        <v>715</v>
      </c>
      <c r="E5607" t="s">
        <v>75</v>
      </c>
      <c r="F5607" s="26">
        <v>198.3</v>
      </c>
      <c r="G5607" t="str">
        <f>VLOOKUP(мпф1[[#This Row],[артикул]],[1]!Таблица213[[code]:[упаковка]],4,FALSE)</f>
        <v>ОХЛ</v>
      </c>
      <c r="H5607" t="str">
        <f>VLOOKUP(мпф1[[#This Row],[артикул]],[1]!Таблица213[[code]:[упаковка]],5,FALSE)</f>
        <v>крыло</v>
      </c>
      <c r="I5607" s="7">
        <v>899.88524999999993</v>
      </c>
      <c r="J5607" s="15">
        <f>мпф1[[#This Row],[цена]]*мпф1[[#This Row],[объем]]</f>
        <v>178447.24507499998</v>
      </c>
      <c r="K5607" s="15"/>
      <c r="L5607" t="s">
        <v>187</v>
      </c>
    </row>
    <row r="5608" spans="1:12" x14ac:dyDescent="0.35">
      <c r="A5608" t="s">
        <v>161</v>
      </c>
      <c r="B5608" t="s">
        <v>199</v>
      </c>
      <c r="C5608" t="s">
        <v>69</v>
      </c>
      <c r="D5608">
        <v>716</v>
      </c>
      <c r="E5608" t="s">
        <v>34</v>
      </c>
      <c r="F5608" s="26">
        <v>17.399999999999999</v>
      </c>
      <c r="G5608" t="str">
        <f>VLOOKUP(мпф1[[#This Row],[артикул]],[1]!Таблица213[[code]:[упаковка]],4,FALSE)</f>
        <v>ОХЛ</v>
      </c>
      <c r="H5608" t="str">
        <f>VLOOKUP(мпф1[[#This Row],[артикул]],[1]!Таблица213[[code]:[упаковка]],5,FALSE)</f>
        <v>четвертина</v>
      </c>
      <c r="I5608" s="7">
        <v>835.5847500000001</v>
      </c>
      <c r="J5608" s="15">
        <f>мпф1[[#This Row],[цена]]*мпф1[[#This Row],[объем]]</f>
        <v>14539.174650000001</v>
      </c>
      <c r="K5608" s="15"/>
      <c r="L5608" t="s">
        <v>187</v>
      </c>
    </row>
    <row r="5609" spans="1:12" x14ac:dyDescent="0.35">
      <c r="A5609" t="s">
        <v>161</v>
      </c>
      <c r="B5609" t="s">
        <v>199</v>
      </c>
      <c r="C5609" t="s">
        <v>69</v>
      </c>
      <c r="D5609">
        <v>717</v>
      </c>
      <c r="E5609" t="s">
        <v>76</v>
      </c>
      <c r="F5609" s="26">
        <v>163.79999999999998</v>
      </c>
      <c r="G5609" t="str">
        <f>VLOOKUP(мпф1[[#This Row],[артикул]],[1]!Таблица213[[code]:[упаковка]],4,FALSE)</f>
        <v>ОХЛ</v>
      </c>
      <c r="H5609" t="str">
        <f>VLOOKUP(мпф1[[#This Row],[артикул]],[1]!Таблица213[[code]:[упаковка]],5,FALSE)</f>
        <v>четвертина</v>
      </c>
      <c r="I5609" s="7">
        <v>819.40178571428567</v>
      </c>
      <c r="J5609" s="15">
        <f>мпф1[[#This Row],[цена]]*мпф1[[#This Row],[объем]]</f>
        <v>134218.01249999998</v>
      </c>
      <c r="K5609" s="15"/>
      <c r="L5609" t="s">
        <v>187</v>
      </c>
    </row>
    <row r="5610" spans="1:12" x14ac:dyDescent="0.35">
      <c r="A5610" t="s">
        <v>161</v>
      </c>
      <c r="B5610" t="s">
        <v>199</v>
      </c>
      <c r="C5610" t="s">
        <v>69</v>
      </c>
      <c r="D5610">
        <v>718</v>
      </c>
      <c r="E5610" t="s">
        <v>36</v>
      </c>
      <c r="F5610" s="26">
        <v>194.76</v>
      </c>
      <c r="G5610" t="str">
        <f>VLOOKUP(мпф1[[#This Row],[артикул]],[1]!Таблица213[[code]:[упаковка]],4,FALSE)</f>
        <v>ОХЛ</v>
      </c>
      <c r="H5610" t="str">
        <f>VLOOKUP(мпф1[[#This Row],[артикул]],[1]!Таблица213[[code]:[упаковка]],5,FALSE)</f>
        <v>филе</v>
      </c>
      <c r="I5610" s="7">
        <v>1157.1774107142855</v>
      </c>
      <c r="J5610" s="15">
        <f>мпф1[[#This Row],[цена]]*мпф1[[#This Row],[объем]]</f>
        <v>225371.87251071425</v>
      </c>
      <c r="K5610" s="15"/>
      <c r="L5610" t="s">
        <v>187</v>
      </c>
    </row>
    <row r="5611" spans="1:12" x14ac:dyDescent="0.35">
      <c r="A5611" t="s">
        <v>161</v>
      </c>
      <c r="B5611" t="s">
        <v>199</v>
      </c>
      <c r="C5611" t="s">
        <v>69</v>
      </c>
      <c r="D5611">
        <v>719</v>
      </c>
      <c r="E5611" t="s">
        <v>77</v>
      </c>
      <c r="F5611" s="26">
        <v>94.5</v>
      </c>
      <c r="G5611" t="str">
        <f>VLOOKUP(мпф1[[#This Row],[артикул]],[1]!Таблица213[[code]:[упаковка]],4,FALSE)</f>
        <v>ОХЛ</v>
      </c>
      <c r="H5611" t="str">
        <f>VLOOKUP(мпф1[[#This Row],[артикул]],[1]!Таблица213[[code]:[упаковка]],5,FALSE)</f>
        <v>филе</v>
      </c>
      <c r="I5611" s="7">
        <v>1140.7893750000001</v>
      </c>
      <c r="J5611" s="15">
        <f>мпф1[[#This Row],[цена]]*мпф1[[#This Row],[объем]]</f>
        <v>107804.59593750001</v>
      </c>
      <c r="K5611" s="15"/>
      <c r="L5611" t="s">
        <v>187</v>
      </c>
    </row>
    <row r="5612" spans="1:12" x14ac:dyDescent="0.35">
      <c r="A5612" t="s">
        <v>161</v>
      </c>
      <c r="B5612" t="s">
        <v>199</v>
      </c>
      <c r="C5612" t="s">
        <v>69</v>
      </c>
      <c r="D5612">
        <v>725</v>
      </c>
      <c r="E5612" t="s">
        <v>78</v>
      </c>
      <c r="F5612" s="26">
        <v>94.842999999999989</v>
      </c>
      <c r="G5612" t="str">
        <f>VLOOKUP(мпф1[[#This Row],[артикул]],[1]!Таблица213[[code]:[упаковка]],4,FALSE)</f>
        <v>ОХЛ</v>
      </c>
      <c r="H5612" t="str">
        <f>VLOOKUP(мпф1[[#This Row],[артикул]],[1]!Таблица213[[code]:[упаковка]],5,FALSE)</f>
        <v>грудка</v>
      </c>
      <c r="I5612" s="7">
        <v>884.0434821428571</v>
      </c>
      <c r="J5612" s="15">
        <f>мпф1[[#This Row],[цена]]*мпф1[[#This Row],[объем]]</f>
        <v>83845.33597687498</v>
      </c>
      <c r="K5612" s="15"/>
      <c r="L5612" t="s">
        <v>187</v>
      </c>
    </row>
    <row r="5613" spans="1:12" x14ac:dyDescent="0.35">
      <c r="A5613" t="s">
        <v>161</v>
      </c>
      <c r="B5613" t="s">
        <v>199</v>
      </c>
      <c r="C5613" t="s">
        <v>69</v>
      </c>
      <c r="D5613">
        <v>727</v>
      </c>
      <c r="E5613" t="s">
        <v>38</v>
      </c>
      <c r="F5613" s="26">
        <v>46.529999999999994</v>
      </c>
      <c r="G5613" t="str">
        <f>VLOOKUP(мпф1[[#This Row],[артикул]],[1]!Таблица213[[code]:[упаковка]],4,FALSE)</f>
        <v>ОХЛ</v>
      </c>
      <c r="H5613" t="str">
        <f>VLOOKUP(мпф1[[#This Row],[артикул]],[1]!Таблица213[[code]:[упаковка]],5,FALSE)</f>
        <v>грудка</v>
      </c>
      <c r="I5613" s="7">
        <v>899.79420535714269</v>
      </c>
      <c r="J5613" s="15">
        <f>мпф1[[#This Row],[цена]]*мпф1[[#This Row],[объем]]</f>
        <v>41867.424375267845</v>
      </c>
      <c r="K5613" s="15"/>
      <c r="L5613" t="s">
        <v>187</v>
      </c>
    </row>
    <row r="5614" spans="1:12" x14ac:dyDescent="0.35">
      <c r="A5614" t="s">
        <v>161</v>
      </c>
      <c r="B5614" t="s">
        <v>199</v>
      </c>
      <c r="C5614" t="s">
        <v>69</v>
      </c>
      <c r="D5614">
        <v>730</v>
      </c>
      <c r="E5614" t="s">
        <v>45</v>
      </c>
      <c r="F5614" s="26">
        <v>33.200000000000003</v>
      </c>
      <c r="G5614" t="str">
        <f>VLOOKUP(мпф1[[#This Row],[артикул]],[1]!Таблица213[[code]:[упаковка]],4,FALSE)</f>
        <v>ОХЛ</v>
      </c>
      <c r="H5614" t="str">
        <f>VLOOKUP(мпф1[[#This Row],[артикул]],[1]!Таблица213[[code]:[упаковка]],5,FALSE)</f>
        <v>желудки</v>
      </c>
      <c r="I5614" s="7">
        <v>570.84991071428567</v>
      </c>
      <c r="J5614" s="15">
        <f>мпф1[[#This Row],[цена]]*мпф1[[#This Row],[объем]]</f>
        <v>18952.217035714286</v>
      </c>
      <c r="K5614" s="15"/>
      <c r="L5614" t="s">
        <v>187</v>
      </c>
    </row>
    <row r="5615" spans="1:12" x14ac:dyDescent="0.35">
      <c r="A5615" t="s">
        <v>161</v>
      </c>
      <c r="B5615" t="s">
        <v>199</v>
      </c>
      <c r="C5615" t="s">
        <v>69</v>
      </c>
      <c r="D5615">
        <v>731</v>
      </c>
      <c r="E5615" t="s">
        <v>81</v>
      </c>
      <c r="F5615" s="26">
        <v>49.062947581666243</v>
      </c>
      <c r="G5615" t="str">
        <f>VLOOKUP(мпф1[[#This Row],[артикул]],[1]!Таблица213[[code]:[упаковка]],4,FALSE)</f>
        <v>ОХЛ</v>
      </c>
      <c r="H5615" t="str">
        <f>VLOOKUP(мпф1[[#This Row],[артикул]],[1]!Таблица213[[code]:[упаковка]],5,FALSE)</f>
        <v>желудки</v>
      </c>
      <c r="I5615" s="7">
        <v>554.21605446428566</v>
      </c>
      <c r="J5615" s="15">
        <f>мпф1[[#This Row],[цена]]*мпф1[[#This Row],[объем]]</f>
        <v>27191.473229099131</v>
      </c>
      <c r="K5615" s="15"/>
      <c r="L5615" t="s">
        <v>187</v>
      </c>
    </row>
    <row r="5616" spans="1:12" x14ac:dyDescent="0.35">
      <c r="A5616" t="s">
        <v>161</v>
      </c>
      <c r="B5616" t="s">
        <v>199</v>
      </c>
      <c r="C5616" t="s">
        <v>69</v>
      </c>
      <c r="D5616">
        <v>732</v>
      </c>
      <c r="E5616" t="s">
        <v>47</v>
      </c>
      <c r="F5616" s="26">
        <v>46.8</v>
      </c>
      <c r="G5616" t="str">
        <f>VLOOKUP(мпф1[[#This Row],[артикул]],[1]!Таблица213[[code]:[упаковка]],4,FALSE)</f>
        <v>ОХЛ</v>
      </c>
      <c r="H5616" t="str">
        <f>VLOOKUP(мпф1[[#This Row],[артикул]],[1]!Таблица213[[code]:[упаковка]],5,FALSE)</f>
        <v>печень</v>
      </c>
      <c r="I5616" s="7">
        <v>538.07383928571426</v>
      </c>
      <c r="J5616" s="15">
        <f>мпф1[[#This Row],[цена]]*мпф1[[#This Row],[объем]]</f>
        <v>25181.855678571425</v>
      </c>
      <c r="K5616" s="15"/>
      <c r="L5616" t="s">
        <v>187</v>
      </c>
    </row>
    <row r="5617" spans="1:12" x14ac:dyDescent="0.35">
      <c r="A5617" t="s">
        <v>161</v>
      </c>
      <c r="B5617" t="s">
        <v>199</v>
      </c>
      <c r="C5617" t="s">
        <v>69</v>
      </c>
      <c r="D5617">
        <v>733</v>
      </c>
      <c r="E5617" t="s">
        <v>82</v>
      </c>
      <c r="F5617" s="26">
        <v>151.19999999999999</v>
      </c>
      <c r="G5617" t="str">
        <f>VLOOKUP(мпф1[[#This Row],[артикул]],[1]!Таблица213[[code]:[упаковка]],4,FALSE)</f>
        <v>ОХЛ</v>
      </c>
      <c r="H5617" t="str">
        <f>VLOOKUP(мпф1[[#This Row],[артикул]],[1]!Таблица213[[code]:[упаковка]],5,FALSE)</f>
        <v>печень</v>
      </c>
      <c r="I5617" s="7">
        <v>522.04998214285706</v>
      </c>
      <c r="J5617" s="15">
        <f>мпф1[[#This Row],[цена]]*мпф1[[#This Row],[объем]]</f>
        <v>78933.95729999998</v>
      </c>
      <c r="K5617" s="15"/>
      <c r="L5617" t="s">
        <v>187</v>
      </c>
    </row>
    <row r="5618" spans="1:12" x14ac:dyDescent="0.35">
      <c r="A5618" t="s">
        <v>161</v>
      </c>
      <c r="B5618" t="s">
        <v>199</v>
      </c>
      <c r="C5618" t="s">
        <v>69</v>
      </c>
      <c r="D5618">
        <v>734</v>
      </c>
      <c r="E5618" t="s">
        <v>49</v>
      </c>
      <c r="F5618" s="26">
        <v>56.860999999999997</v>
      </c>
      <c r="G5618" t="str">
        <f>VLOOKUP(мпф1[[#This Row],[артикул]],[1]!Таблица213[[code]:[упаковка]],4,FALSE)</f>
        <v>ОХЛ</v>
      </c>
      <c r="H5618" t="str">
        <f>VLOOKUP(мпф1[[#This Row],[артикул]],[1]!Таблица213[[code]:[упаковка]],5,FALSE)</f>
        <v>сердце</v>
      </c>
      <c r="I5618" s="7">
        <v>915.90910714285712</v>
      </c>
      <c r="J5618" s="15">
        <f>мпф1[[#This Row],[цена]]*мпф1[[#This Row],[объем]]</f>
        <v>52079.507741249996</v>
      </c>
      <c r="K5618" s="15"/>
      <c r="L5618" t="s">
        <v>187</v>
      </c>
    </row>
    <row r="5619" spans="1:12" x14ac:dyDescent="0.35">
      <c r="A5619" t="s">
        <v>161</v>
      </c>
      <c r="B5619" t="s">
        <v>199</v>
      </c>
      <c r="C5619" t="s">
        <v>69</v>
      </c>
      <c r="D5619">
        <v>735</v>
      </c>
      <c r="E5619" t="s">
        <v>83</v>
      </c>
      <c r="F5619" s="26">
        <v>62</v>
      </c>
      <c r="G5619" t="str">
        <f>VLOOKUP(мпф1[[#This Row],[артикул]],[1]!Таблица213[[code]:[упаковка]],4,FALSE)</f>
        <v>ОХЛ</v>
      </c>
      <c r="H5619" t="str">
        <f>VLOOKUP(мпф1[[#This Row],[артикул]],[1]!Таблица213[[code]:[упаковка]],5,FALSE)</f>
        <v>сердце</v>
      </c>
      <c r="I5619" s="7">
        <v>899.88524999999993</v>
      </c>
      <c r="J5619" s="15">
        <f>мпф1[[#This Row],[цена]]*мпф1[[#This Row],[объем]]</f>
        <v>55792.885499999997</v>
      </c>
      <c r="K5619" s="15"/>
      <c r="L5619" t="s">
        <v>187</v>
      </c>
    </row>
    <row r="5620" spans="1:12" x14ac:dyDescent="0.35">
      <c r="A5620" t="s">
        <v>161</v>
      </c>
      <c r="B5620" t="s">
        <v>199</v>
      </c>
      <c r="C5620" t="s">
        <v>69</v>
      </c>
      <c r="D5620">
        <v>744</v>
      </c>
      <c r="E5620" t="s">
        <v>92</v>
      </c>
      <c r="F5620" s="26">
        <v>264.59999999999997</v>
      </c>
      <c r="G5620" t="str">
        <f>VLOOKUP(мпф1[[#This Row],[артикул]],[1]!Таблица213[[code]:[упаковка]],4,FALSE)</f>
        <v>ОХЛ</v>
      </c>
      <c r="H5620" t="str">
        <f>VLOOKUP(мпф1[[#This Row],[артикул]],[1]!Таблица213[[code]:[упаковка]],5,FALSE)</f>
        <v>шея</v>
      </c>
      <c r="I5620" s="7">
        <v>297.71598214285711</v>
      </c>
      <c r="J5620" s="15">
        <f>мпф1[[#This Row],[цена]]*мпф1[[#This Row],[объем]]</f>
        <v>78775.648874999984</v>
      </c>
      <c r="K5620" s="15"/>
      <c r="L5620" t="s">
        <v>187</v>
      </c>
    </row>
    <row r="5621" spans="1:12" x14ac:dyDescent="0.35">
      <c r="A5621" t="s">
        <v>161</v>
      </c>
      <c r="B5621" t="s">
        <v>199</v>
      </c>
      <c r="C5621" t="s">
        <v>69</v>
      </c>
      <c r="D5621">
        <v>781</v>
      </c>
      <c r="E5621" t="s">
        <v>221</v>
      </c>
      <c r="F5621" s="26">
        <v>106.4</v>
      </c>
      <c r="G5621" t="str">
        <f>VLOOKUP(мпф1[[#This Row],[артикул]],[1]!Таблица213[[code]:[упаковка]],4,FALSE)</f>
        <v>ОХЛ</v>
      </c>
      <c r="H5621" t="str">
        <f>VLOOKUP(мпф1[[#This Row],[артикул]],[1]!Таблица213[[code]:[упаковка]],5,FALSE)</f>
        <v>спинка</v>
      </c>
      <c r="I5621" s="7">
        <v>386.02928571428566</v>
      </c>
      <c r="J5621" s="15">
        <f>мпф1[[#This Row],[цена]]*мпф1[[#This Row],[объем]]</f>
        <v>41073.515999999996</v>
      </c>
      <c r="K5621" s="15"/>
      <c r="L5621" t="s">
        <v>187</v>
      </c>
    </row>
    <row r="5622" spans="1:12" x14ac:dyDescent="0.35">
      <c r="A5622" t="s">
        <v>161</v>
      </c>
      <c r="B5622" t="s">
        <v>199</v>
      </c>
      <c r="C5622" t="s">
        <v>69</v>
      </c>
      <c r="D5622">
        <v>952</v>
      </c>
      <c r="E5622" t="s">
        <v>86</v>
      </c>
      <c r="F5622" s="26">
        <v>50</v>
      </c>
      <c r="G5622" t="str">
        <f>VLOOKUP(мпф1[[#This Row],[артикул]],[1]!Таблица213[[code]:[упаковка]],4,FALSE)</f>
        <v>ОХЛ</v>
      </c>
      <c r="H5622" t="str">
        <f>VLOOKUP(мпф1[[#This Row],[артикул]],[1]!Таблица213[[code]:[упаковка]],5,FALSE)</f>
        <v>голень</v>
      </c>
      <c r="I5622" s="7">
        <v>930.02102678571418</v>
      </c>
      <c r="J5622" s="15">
        <f>мпф1[[#This Row],[цена]]*мпф1[[#This Row],[объем]]</f>
        <v>46501.05133928571</v>
      </c>
      <c r="K5622" s="15"/>
      <c r="L5622" t="s">
        <v>187</v>
      </c>
    </row>
    <row r="5623" spans="1:12" x14ac:dyDescent="0.35">
      <c r="A5623" t="s">
        <v>161</v>
      </c>
      <c r="B5623" t="s">
        <v>199</v>
      </c>
      <c r="C5623" t="s">
        <v>69</v>
      </c>
      <c r="D5623">
        <v>953</v>
      </c>
      <c r="E5623" t="s">
        <v>87</v>
      </c>
      <c r="F5623" s="26">
        <v>55.111111111111114</v>
      </c>
      <c r="G5623" t="str">
        <f>VLOOKUP(мпф1[[#This Row],[артикул]],[1]!Таблица213[[code]:[упаковка]],4,FALSE)</f>
        <v>ОХЛ</v>
      </c>
      <c r="H5623" t="str">
        <f>VLOOKUP(мпф1[[#This Row],[артикул]],[1]!Таблица213[[code]:[упаковка]],5,FALSE)</f>
        <v>бедро</v>
      </c>
      <c r="I5623" s="7">
        <v>953.23741071428572</v>
      </c>
      <c r="J5623" s="15">
        <f>мпф1[[#This Row],[цена]]*мпф1[[#This Row],[объем]]</f>
        <v>52533.972857142857</v>
      </c>
      <c r="K5623" s="15"/>
      <c r="L5623" t="s">
        <v>187</v>
      </c>
    </row>
    <row r="5624" spans="1:12" x14ac:dyDescent="0.35">
      <c r="A5624" t="s">
        <v>161</v>
      </c>
      <c r="B5624" t="s">
        <v>199</v>
      </c>
      <c r="C5624" t="s">
        <v>69</v>
      </c>
      <c r="D5624">
        <v>958</v>
      </c>
      <c r="E5624" t="s">
        <v>58</v>
      </c>
      <c r="F5624" s="26">
        <v>50</v>
      </c>
      <c r="G5624" t="str">
        <f>VLOOKUP(мпф1[[#This Row],[артикул]],[1]!Таблица213[[code]:[упаковка]],4,FALSE)</f>
        <v>ОХЛ</v>
      </c>
      <c r="H5624" t="str">
        <f>VLOOKUP(мпф1[[#This Row],[артикул]],[1]!Таблица213[[code]:[упаковка]],5,FALSE)</f>
        <v>табак</v>
      </c>
      <c r="I5624" s="7">
        <v>799.37196428571428</v>
      </c>
      <c r="J5624" s="15">
        <f>мпф1[[#This Row],[цена]]*мпф1[[#This Row],[объем]]</f>
        <v>39968.598214285717</v>
      </c>
      <c r="K5624" s="15"/>
      <c r="L5624" t="s">
        <v>187</v>
      </c>
    </row>
    <row r="5625" spans="1:12" x14ac:dyDescent="0.35">
      <c r="A5625" t="s">
        <v>161</v>
      </c>
      <c r="B5625" t="s">
        <v>226</v>
      </c>
      <c r="C5625" t="s">
        <v>69</v>
      </c>
      <c r="D5625">
        <v>29</v>
      </c>
      <c r="E5625" t="s">
        <v>79</v>
      </c>
      <c r="F5625" s="26">
        <v>23.6</v>
      </c>
      <c r="G5625" t="str">
        <f>VLOOKUP(мпф1[[#This Row],[артикул]],[1]!Таблица213[[code]:[упаковка]],4,FALSE)</f>
        <v>ОХЛ</v>
      </c>
      <c r="H5625" t="str">
        <f>VLOOKUP(мпф1[[#This Row],[артикул]],[1]!Таблица213[[code]:[упаковка]],5,FALSE)</f>
        <v>табак</v>
      </c>
      <c r="I5625" s="7">
        <v>747.80357142857133</v>
      </c>
      <c r="J5625" s="15">
        <f>мпф1[[#This Row],[цена]]*мпф1[[#This Row],[объем]]</f>
        <v>17648.164285714283</v>
      </c>
      <c r="K5625" s="15"/>
      <c r="L5625" t="s">
        <v>187</v>
      </c>
    </row>
    <row r="5626" spans="1:12" x14ac:dyDescent="0.35">
      <c r="A5626" t="s">
        <v>161</v>
      </c>
      <c r="B5626" t="s">
        <v>226</v>
      </c>
      <c r="C5626" t="s">
        <v>69</v>
      </c>
      <c r="D5626">
        <v>30</v>
      </c>
      <c r="E5626" t="s">
        <v>80</v>
      </c>
      <c r="F5626" s="26">
        <v>82.600000000000009</v>
      </c>
      <c r="G5626" t="str">
        <f>VLOOKUP(мпф1[[#This Row],[артикул]],[1]!Таблица213[[code]:[упаковка]],4,FALSE)</f>
        <v>ОХЛ</v>
      </c>
      <c r="H5626" t="str">
        <f>VLOOKUP(мпф1[[#This Row],[артикул]],[1]!Таблица213[[code]:[упаковка]],5,FALSE)</f>
        <v>рагу</v>
      </c>
      <c r="I5626" s="7">
        <v>739.28249999999991</v>
      </c>
      <c r="J5626" s="15">
        <f>мпф1[[#This Row],[цена]]*мпф1[[#This Row],[объем]]</f>
        <v>61064.734499999999</v>
      </c>
      <c r="K5626" s="15"/>
      <c r="L5626" t="s">
        <v>187</v>
      </c>
    </row>
    <row r="5627" spans="1:12" x14ac:dyDescent="0.35">
      <c r="A5627" t="s">
        <v>161</v>
      </c>
      <c r="B5627" t="s">
        <v>226</v>
      </c>
      <c r="C5627" t="s">
        <v>69</v>
      </c>
      <c r="D5627">
        <v>204</v>
      </c>
      <c r="E5627" t="s">
        <v>84</v>
      </c>
      <c r="F5627" s="26">
        <v>53.68421052631578</v>
      </c>
      <c r="G5627" t="str">
        <f>VLOOKUP(мпф1[[#This Row],[артикул]],[1]!Таблица213[[code]:[упаковка]],4,FALSE)</f>
        <v>ОХЛ</v>
      </c>
      <c r="H5627" t="str">
        <f>VLOOKUP(мпф1[[#This Row],[артикул]],[1]!Таблица213[[code]:[упаковка]],5,FALSE)</f>
        <v>крыло</v>
      </c>
      <c r="I5627" s="7">
        <v>884.0434821428571</v>
      </c>
      <c r="J5627" s="15">
        <f>мпф1[[#This Row],[цена]]*мпф1[[#This Row],[объем]]</f>
        <v>47459.176409774424</v>
      </c>
      <c r="K5627" s="15"/>
      <c r="L5627" t="s">
        <v>187</v>
      </c>
    </row>
    <row r="5628" spans="1:12" x14ac:dyDescent="0.35">
      <c r="A5628" t="s">
        <v>161</v>
      </c>
      <c r="B5628" t="s">
        <v>226</v>
      </c>
      <c r="C5628" t="s">
        <v>69</v>
      </c>
      <c r="D5628">
        <v>701</v>
      </c>
      <c r="E5628" t="s">
        <v>26</v>
      </c>
      <c r="F5628" s="26">
        <v>9</v>
      </c>
      <c r="G5628" t="str">
        <f>VLOOKUP(мпф1[[#This Row],[артикул]],[1]!Таблица213[[code]:[упаковка]],4,FALSE)</f>
        <v>ОХЛ</v>
      </c>
      <c r="H5628" t="str">
        <f>VLOOKUP(мпф1[[#This Row],[артикул]],[1]!Таблица213[[code]:[упаковка]],5,FALSE)</f>
        <v>тушка</v>
      </c>
      <c r="I5628" s="7">
        <v>827.59580357142841</v>
      </c>
      <c r="J5628" s="15">
        <f>мпф1[[#This Row],[цена]]*мпф1[[#This Row],[объем]]</f>
        <v>7448.3622321428556</v>
      </c>
      <c r="K5628" s="15"/>
      <c r="L5628" t="s">
        <v>187</v>
      </c>
    </row>
    <row r="5629" spans="1:12" x14ac:dyDescent="0.35">
      <c r="A5629" t="s">
        <v>161</v>
      </c>
      <c r="B5629" t="s">
        <v>226</v>
      </c>
      <c r="C5629" t="s">
        <v>69</v>
      </c>
      <c r="D5629">
        <v>702</v>
      </c>
      <c r="E5629" t="s">
        <v>72</v>
      </c>
      <c r="F5629" s="26">
        <v>11.3</v>
      </c>
      <c r="G5629" t="str">
        <f>VLOOKUP(мпф1[[#This Row],[артикул]],[1]!Таблица213[[code]:[упаковка]],4,FALSE)</f>
        <v>ОХЛ</v>
      </c>
      <c r="H5629" t="str">
        <f>VLOOKUP(мпф1[[#This Row],[артикул]],[1]!Таблица213[[code]:[упаковка]],5,FALSE)</f>
        <v>тушка</v>
      </c>
      <c r="I5629" s="7">
        <v>811.20776785714281</v>
      </c>
      <c r="J5629" s="15">
        <f>мпф1[[#This Row],[цена]]*мпф1[[#This Row],[объем]]</f>
        <v>9166.6477767857141</v>
      </c>
      <c r="K5629" s="15"/>
      <c r="L5629" t="s">
        <v>187</v>
      </c>
    </row>
    <row r="5630" spans="1:12" x14ac:dyDescent="0.35">
      <c r="A5630" t="s">
        <v>161</v>
      </c>
      <c r="B5630" t="s">
        <v>226</v>
      </c>
      <c r="C5630" t="s">
        <v>69</v>
      </c>
      <c r="D5630">
        <v>710</v>
      </c>
      <c r="E5630" t="s">
        <v>28</v>
      </c>
      <c r="F5630" s="26">
        <v>21.87</v>
      </c>
      <c r="G5630" t="str">
        <f>VLOOKUP(мпф1[[#This Row],[артикул]],[1]!Таблица213[[code]:[упаковка]],4,FALSE)</f>
        <v>ОХЛ</v>
      </c>
      <c r="H5630" t="str">
        <f>VLOOKUP(мпф1[[#This Row],[артикул]],[1]!Таблица213[[code]:[упаковка]],5,FALSE)</f>
        <v>бедро</v>
      </c>
      <c r="I5630" s="7">
        <v>884.0434821428571</v>
      </c>
      <c r="J5630" s="15">
        <f>мпф1[[#This Row],[цена]]*мпф1[[#This Row],[объем]]</f>
        <v>19334.030954464284</v>
      </c>
      <c r="K5630" s="15"/>
      <c r="L5630" t="s">
        <v>187</v>
      </c>
    </row>
    <row r="5631" spans="1:12" x14ac:dyDescent="0.35">
      <c r="A5631" t="s">
        <v>161</v>
      </c>
      <c r="B5631" t="s">
        <v>226</v>
      </c>
      <c r="C5631" t="s">
        <v>69</v>
      </c>
      <c r="D5631">
        <v>711</v>
      </c>
      <c r="E5631" t="s">
        <v>73</v>
      </c>
      <c r="F5631" s="26">
        <v>78.48</v>
      </c>
      <c r="G5631" t="str">
        <f>VLOOKUP(мпф1[[#This Row],[артикул]],[1]!Таблица213[[code]:[упаковка]],4,FALSE)</f>
        <v>ОХЛ</v>
      </c>
      <c r="H5631" t="str">
        <f>VLOOKUP(мпф1[[#This Row],[артикул]],[1]!Таблица213[[code]:[упаковка]],5,FALSE)</f>
        <v>бедро</v>
      </c>
      <c r="I5631" s="7">
        <v>867.65544642857139</v>
      </c>
      <c r="J5631" s="15">
        <f>мпф1[[#This Row],[цена]]*мпф1[[#This Row],[объем]]</f>
        <v>68093.599435714292</v>
      </c>
      <c r="K5631" s="15"/>
      <c r="L5631" t="s">
        <v>187</v>
      </c>
    </row>
    <row r="5632" spans="1:12" x14ac:dyDescent="0.35">
      <c r="A5632" t="s">
        <v>161</v>
      </c>
      <c r="B5632" t="s">
        <v>226</v>
      </c>
      <c r="C5632" t="s">
        <v>69</v>
      </c>
      <c r="D5632">
        <v>712</v>
      </c>
      <c r="E5632" t="s">
        <v>30</v>
      </c>
      <c r="F5632" s="26">
        <v>10.013</v>
      </c>
      <c r="G5632" t="str">
        <f>VLOOKUP(мпф1[[#This Row],[артикул]],[1]!Таблица213[[code]:[упаковка]],4,FALSE)</f>
        <v>ОХЛ</v>
      </c>
      <c r="H5632" t="str">
        <f>VLOOKUP(мпф1[[#This Row],[артикул]],[1]!Таблица213[[code]:[упаковка]],5,FALSE)</f>
        <v>голень</v>
      </c>
      <c r="I5632" s="7">
        <v>915.90910714285712</v>
      </c>
      <c r="J5632" s="15">
        <f>мпф1[[#This Row],[цена]]*мпф1[[#This Row],[объем]]</f>
        <v>9170.9978898214285</v>
      </c>
      <c r="K5632" s="15"/>
      <c r="L5632" t="s">
        <v>187</v>
      </c>
    </row>
    <row r="5633" spans="1:12" x14ac:dyDescent="0.35">
      <c r="A5633" t="s">
        <v>161</v>
      </c>
      <c r="B5633" t="s">
        <v>226</v>
      </c>
      <c r="C5633" t="s">
        <v>69</v>
      </c>
      <c r="D5633">
        <v>713</v>
      </c>
      <c r="E5633" t="s">
        <v>74</v>
      </c>
      <c r="F5633" s="26">
        <v>77.88</v>
      </c>
      <c r="G5633" t="str">
        <f>VLOOKUP(мпф1[[#This Row],[артикул]],[1]!Таблица213[[code]:[упаковка]],4,FALSE)</f>
        <v>ОХЛ</v>
      </c>
      <c r="H5633" t="str">
        <f>VLOOKUP(мпф1[[#This Row],[артикул]],[1]!Таблица213[[code]:[упаковка]],5,FALSE)</f>
        <v>голень</v>
      </c>
      <c r="I5633" s="7">
        <v>899.88524999999993</v>
      </c>
      <c r="J5633" s="15">
        <f>мпф1[[#This Row],[цена]]*мпф1[[#This Row],[объем]]</f>
        <v>70083.063269999984</v>
      </c>
      <c r="K5633" s="15"/>
      <c r="L5633" t="s">
        <v>187</v>
      </c>
    </row>
    <row r="5634" spans="1:12" x14ac:dyDescent="0.35">
      <c r="A5634" t="s">
        <v>161</v>
      </c>
      <c r="B5634" t="s">
        <v>226</v>
      </c>
      <c r="C5634" t="s">
        <v>69</v>
      </c>
      <c r="D5634">
        <v>714</v>
      </c>
      <c r="E5634" t="s">
        <v>32</v>
      </c>
      <c r="F5634" s="26">
        <v>20.518000000000001</v>
      </c>
      <c r="G5634" t="str">
        <f>VLOOKUP(мпф1[[#This Row],[артикул]],[1]!Таблица213[[code]:[упаковка]],4,FALSE)</f>
        <v>ОХЛ</v>
      </c>
      <c r="H5634" t="str">
        <f>VLOOKUP(мпф1[[#This Row],[артикул]],[1]!Таблица213[[code]:[упаковка]],5,FALSE)</f>
        <v>крыло</v>
      </c>
      <c r="I5634" s="7">
        <v>915.90910714285712</v>
      </c>
      <c r="J5634" s="15">
        <f>мпф1[[#This Row],[цена]]*мпф1[[#This Row],[объем]]</f>
        <v>18792.623060357142</v>
      </c>
      <c r="K5634" s="15"/>
      <c r="L5634" t="s">
        <v>187</v>
      </c>
    </row>
    <row r="5635" spans="1:12" x14ac:dyDescent="0.35">
      <c r="A5635" t="s">
        <v>161</v>
      </c>
      <c r="B5635" t="s">
        <v>226</v>
      </c>
      <c r="C5635" t="s">
        <v>69</v>
      </c>
      <c r="D5635">
        <v>715</v>
      </c>
      <c r="E5635" t="s">
        <v>75</v>
      </c>
      <c r="F5635" s="26">
        <v>79.320000000000007</v>
      </c>
      <c r="G5635" t="str">
        <f>VLOOKUP(мпф1[[#This Row],[артикул]],[1]!Таблица213[[code]:[упаковка]],4,FALSE)</f>
        <v>ОХЛ</v>
      </c>
      <c r="H5635" t="str">
        <f>VLOOKUP(мпф1[[#This Row],[артикул]],[1]!Таблица213[[code]:[упаковка]],5,FALSE)</f>
        <v>крыло</v>
      </c>
      <c r="I5635" s="7">
        <v>899.88524999999993</v>
      </c>
      <c r="J5635" s="15">
        <f>мпф1[[#This Row],[цена]]*мпф1[[#This Row],[объем]]</f>
        <v>71378.898029999997</v>
      </c>
      <c r="K5635" s="15"/>
      <c r="L5635" t="s">
        <v>187</v>
      </c>
    </row>
    <row r="5636" spans="1:12" x14ac:dyDescent="0.35">
      <c r="A5636" t="s">
        <v>161</v>
      </c>
      <c r="B5636" t="s">
        <v>226</v>
      </c>
      <c r="C5636" t="s">
        <v>69</v>
      </c>
      <c r="D5636">
        <v>717</v>
      </c>
      <c r="E5636" t="s">
        <v>76</v>
      </c>
      <c r="F5636" s="26">
        <v>25.2</v>
      </c>
      <c r="G5636" t="str">
        <f>VLOOKUP(мпф1[[#This Row],[артикул]],[1]!Таблица213[[code]:[упаковка]],4,FALSE)</f>
        <v>ОХЛ</v>
      </c>
      <c r="H5636" t="str">
        <f>VLOOKUP(мпф1[[#This Row],[артикул]],[1]!Таблица213[[code]:[упаковка]],5,FALSE)</f>
        <v>четвертина</v>
      </c>
      <c r="I5636" s="7">
        <v>819.40178571428567</v>
      </c>
      <c r="J5636" s="15">
        <f>мпф1[[#This Row],[цена]]*мпф1[[#This Row],[объем]]</f>
        <v>20648.924999999999</v>
      </c>
      <c r="K5636" s="15"/>
      <c r="L5636" t="s">
        <v>187</v>
      </c>
    </row>
    <row r="5637" spans="1:12" x14ac:dyDescent="0.35">
      <c r="A5637" t="s">
        <v>161</v>
      </c>
      <c r="B5637" t="s">
        <v>226</v>
      </c>
      <c r="C5637" t="s">
        <v>69</v>
      </c>
      <c r="D5637">
        <v>718</v>
      </c>
      <c r="E5637" t="s">
        <v>36</v>
      </c>
      <c r="F5637" s="26">
        <v>21.64</v>
      </c>
      <c r="G5637" t="str">
        <f>VLOOKUP(мпф1[[#This Row],[артикул]],[1]!Таблица213[[code]:[упаковка]],4,FALSE)</f>
        <v>ОХЛ</v>
      </c>
      <c r="H5637" t="str">
        <f>VLOOKUP(мпф1[[#This Row],[артикул]],[1]!Таблица213[[code]:[упаковка]],5,FALSE)</f>
        <v>филе</v>
      </c>
      <c r="I5637" s="7">
        <v>1157.1774107142855</v>
      </c>
      <c r="J5637" s="15">
        <f>мпф1[[#This Row],[цена]]*мпф1[[#This Row],[объем]]</f>
        <v>25041.319167857138</v>
      </c>
      <c r="K5637" s="15"/>
      <c r="L5637" t="s">
        <v>187</v>
      </c>
    </row>
    <row r="5638" spans="1:12" x14ac:dyDescent="0.35">
      <c r="A5638" t="s">
        <v>161</v>
      </c>
      <c r="B5638" t="s">
        <v>226</v>
      </c>
      <c r="C5638" t="s">
        <v>69</v>
      </c>
      <c r="D5638">
        <v>719</v>
      </c>
      <c r="E5638" t="s">
        <v>77</v>
      </c>
      <c r="F5638" s="26">
        <v>148.5</v>
      </c>
      <c r="G5638" t="str">
        <f>VLOOKUP(мпф1[[#This Row],[артикул]],[1]!Таблица213[[code]:[упаковка]],4,FALSE)</f>
        <v>ОХЛ</v>
      </c>
      <c r="H5638" t="str">
        <f>VLOOKUP(мпф1[[#This Row],[артикул]],[1]!Таблица213[[code]:[упаковка]],5,FALSE)</f>
        <v>филе</v>
      </c>
      <c r="I5638" s="7">
        <v>1140.7893750000001</v>
      </c>
      <c r="J5638" s="15">
        <f>мпф1[[#This Row],[цена]]*мпф1[[#This Row],[объем]]</f>
        <v>169407.22218750001</v>
      </c>
      <c r="K5638" s="15"/>
      <c r="L5638" t="s">
        <v>187</v>
      </c>
    </row>
    <row r="5639" spans="1:12" x14ac:dyDescent="0.35">
      <c r="A5639" t="s">
        <v>161</v>
      </c>
      <c r="B5639" t="s">
        <v>226</v>
      </c>
      <c r="C5639" t="s">
        <v>69</v>
      </c>
      <c r="D5639">
        <v>725</v>
      </c>
      <c r="E5639" t="s">
        <v>78</v>
      </c>
      <c r="F5639" s="26">
        <v>81.293999999999997</v>
      </c>
      <c r="G5639" t="str">
        <f>VLOOKUP(мпф1[[#This Row],[артикул]],[1]!Таблица213[[code]:[упаковка]],4,FALSE)</f>
        <v>ОХЛ</v>
      </c>
      <c r="H5639" t="str">
        <f>VLOOKUP(мпф1[[#This Row],[артикул]],[1]!Таблица213[[code]:[упаковка]],5,FALSE)</f>
        <v>грудка</v>
      </c>
      <c r="I5639" s="7">
        <v>884.0434821428571</v>
      </c>
      <c r="J5639" s="15">
        <f>мпф1[[#This Row],[цена]]*мпф1[[#This Row],[объем]]</f>
        <v>71867.430837321415</v>
      </c>
      <c r="K5639" s="15"/>
      <c r="L5639" t="s">
        <v>187</v>
      </c>
    </row>
    <row r="5640" spans="1:12" x14ac:dyDescent="0.35">
      <c r="A5640" t="s">
        <v>161</v>
      </c>
      <c r="B5640" t="s">
        <v>226</v>
      </c>
      <c r="C5640" t="s">
        <v>69</v>
      </c>
      <c r="D5640">
        <v>731</v>
      </c>
      <c r="E5640" t="s">
        <v>81</v>
      </c>
      <c r="F5640" s="26">
        <v>24.531473790833122</v>
      </c>
      <c r="G5640" t="str">
        <f>VLOOKUP(мпф1[[#This Row],[артикул]],[1]!Таблица213[[code]:[упаковка]],4,FALSE)</f>
        <v>ОХЛ</v>
      </c>
      <c r="H5640" t="str">
        <f>VLOOKUP(мпф1[[#This Row],[артикул]],[1]!Таблица213[[code]:[упаковка]],5,FALSE)</f>
        <v>желудки</v>
      </c>
      <c r="I5640" s="7">
        <v>554.21605446428566</v>
      </c>
      <c r="J5640" s="15">
        <f>мпф1[[#This Row],[цена]]*мпф1[[#This Row],[объем]]</f>
        <v>13595.736614549565</v>
      </c>
      <c r="K5640" s="15"/>
      <c r="L5640" t="s">
        <v>187</v>
      </c>
    </row>
    <row r="5641" spans="1:12" x14ac:dyDescent="0.35">
      <c r="A5641" t="s">
        <v>161</v>
      </c>
      <c r="B5641" t="s">
        <v>226</v>
      </c>
      <c r="C5641" t="s">
        <v>69</v>
      </c>
      <c r="D5641">
        <v>733</v>
      </c>
      <c r="E5641" t="s">
        <v>82</v>
      </c>
      <c r="F5641" s="26">
        <v>50.4</v>
      </c>
      <c r="G5641" t="str">
        <f>VLOOKUP(мпф1[[#This Row],[артикул]],[1]!Таблица213[[code]:[упаковка]],4,FALSE)</f>
        <v>ОХЛ</v>
      </c>
      <c r="H5641" t="str">
        <f>VLOOKUP(мпф1[[#This Row],[артикул]],[1]!Таблица213[[code]:[упаковка]],5,FALSE)</f>
        <v>печень</v>
      </c>
      <c r="I5641" s="7">
        <v>522.04998214285706</v>
      </c>
      <c r="J5641" s="15">
        <f>мпф1[[#This Row],[цена]]*мпф1[[#This Row],[объем]]</f>
        <v>26311.319099999993</v>
      </c>
      <c r="K5641" s="15"/>
      <c r="L5641" t="s">
        <v>187</v>
      </c>
    </row>
    <row r="5642" spans="1:12" x14ac:dyDescent="0.35">
      <c r="A5642" t="s">
        <v>161</v>
      </c>
      <c r="B5642" t="s">
        <v>226</v>
      </c>
      <c r="C5642" t="s">
        <v>69</v>
      </c>
      <c r="D5642">
        <v>735</v>
      </c>
      <c r="E5642" t="s">
        <v>83</v>
      </c>
      <c r="F5642" s="26">
        <v>24.8</v>
      </c>
      <c r="G5642" t="str">
        <f>VLOOKUP(мпф1[[#This Row],[артикул]],[1]!Таблица213[[code]:[упаковка]],4,FALSE)</f>
        <v>ОХЛ</v>
      </c>
      <c r="H5642" t="str">
        <f>VLOOKUP(мпф1[[#This Row],[артикул]],[1]!Таблица213[[code]:[упаковка]],5,FALSE)</f>
        <v>сердце</v>
      </c>
      <c r="I5642" s="7">
        <v>899.88524999999993</v>
      </c>
      <c r="J5642" s="15">
        <f>мпф1[[#This Row],[цена]]*мпф1[[#This Row],[объем]]</f>
        <v>22317.154199999997</v>
      </c>
      <c r="K5642" s="15"/>
      <c r="L5642" t="s">
        <v>187</v>
      </c>
    </row>
    <row r="5643" spans="1:12" x14ac:dyDescent="0.35">
      <c r="A5643" t="s">
        <v>161</v>
      </c>
      <c r="B5643" t="s">
        <v>226</v>
      </c>
      <c r="C5643" t="s">
        <v>69</v>
      </c>
      <c r="D5643">
        <v>744</v>
      </c>
      <c r="E5643" t="s">
        <v>92</v>
      </c>
      <c r="F5643" s="26">
        <v>100.8</v>
      </c>
      <c r="G5643" t="str">
        <f>VLOOKUP(мпф1[[#This Row],[артикул]],[1]!Таблица213[[code]:[упаковка]],4,FALSE)</f>
        <v>ОХЛ</v>
      </c>
      <c r="H5643" t="str">
        <f>VLOOKUP(мпф1[[#This Row],[артикул]],[1]!Таблица213[[code]:[упаковка]],5,FALSE)</f>
        <v>шея</v>
      </c>
      <c r="I5643" s="7">
        <v>297.71598214285711</v>
      </c>
      <c r="J5643" s="15">
        <f>мпф1[[#This Row],[цена]]*мпф1[[#This Row],[объем]]</f>
        <v>30009.770999999997</v>
      </c>
      <c r="K5643" s="15"/>
      <c r="L5643" t="s">
        <v>187</v>
      </c>
    </row>
    <row r="5644" spans="1:12" x14ac:dyDescent="0.35">
      <c r="A5644" t="s">
        <v>161</v>
      </c>
      <c r="B5644" t="s">
        <v>226</v>
      </c>
      <c r="C5644" t="s">
        <v>69</v>
      </c>
      <c r="D5644">
        <v>781</v>
      </c>
      <c r="E5644" t="s">
        <v>221</v>
      </c>
      <c r="F5644" s="26">
        <v>66.5</v>
      </c>
      <c r="G5644" t="str">
        <f>VLOOKUP(мпф1[[#This Row],[артикул]],[1]!Таблица213[[code]:[упаковка]],4,FALSE)</f>
        <v>ОХЛ</v>
      </c>
      <c r="H5644" t="str">
        <f>VLOOKUP(мпф1[[#This Row],[артикул]],[1]!Таблица213[[code]:[упаковка]],5,FALSE)</f>
        <v>спинка</v>
      </c>
      <c r="I5644" s="7">
        <v>386.02928571428566</v>
      </c>
      <c r="J5644" s="15">
        <f>мпф1[[#This Row],[цена]]*мпф1[[#This Row],[объем]]</f>
        <v>25670.947499999998</v>
      </c>
      <c r="K5644" s="15"/>
      <c r="L5644" t="s">
        <v>187</v>
      </c>
    </row>
    <row r="5645" spans="1:12" x14ac:dyDescent="0.35">
      <c r="A5645" t="s">
        <v>161</v>
      </c>
      <c r="B5645" t="s">
        <v>226</v>
      </c>
      <c r="C5645" t="s">
        <v>69</v>
      </c>
      <c r="D5645">
        <v>952</v>
      </c>
      <c r="E5645" t="s">
        <v>86</v>
      </c>
      <c r="F5645" s="26">
        <v>50</v>
      </c>
      <c r="G5645" t="str">
        <f>VLOOKUP(мпф1[[#This Row],[артикул]],[1]!Таблица213[[code]:[упаковка]],4,FALSE)</f>
        <v>ОХЛ</v>
      </c>
      <c r="H5645" t="str">
        <f>VLOOKUP(мпф1[[#This Row],[артикул]],[1]!Таблица213[[code]:[упаковка]],5,FALSE)</f>
        <v>голень</v>
      </c>
      <c r="I5645" s="7">
        <v>930.02102678571418</v>
      </c>
      <c r="J5645" s="15">
        <f>мпф1[[#This Row],[цена]]*мпф1[[#This Row],[объем]]</f>
        <v>46501.05133928571</v>
      </c>
      <c r="K5645" s="15"/>
      <c r="L5645" t="s">
        <v>187</v>
      </c>
    </row>
    <row r="5646" spans="1:12" x14ac:dyDescent="0.35">
      <c r="A5646" t="s">
        <v>161</v>
      </c>
      <c r="B5646" t="s">
        <v>226</v>
      </c>
      <c r="C5646" t="s">
        <v>69</v>
      </c>
      <c r="D5646">
        <v>953</v>
      </c>
      <c r="E5646" t="s">
        <v>87</v>
      </c>
      <c r="F5646" s="26">
        <v>55.111111111111114</v>
      </c>
      <c r="G5646" t="str">
        <f>VLOOKUP(мпф1[[#This Row],[артикул]],[1]!Таблица213[[code]:[упаковка]],4,FALSE)</f>
        <v>ОХЛ</v>
      </c>
      <c r="H5646" t="str">
        <f>VLOOKUP(мпф1[[#This Row],[артикул]],[1]!Таблица213[[code]:[упаковка]],5,FALSE)</f>
        <v>бедро</v>
      </c>
      <c r="I5646" s="7">
        <v>953.23741071428572</v>
      </c>
      <c r="J5646" s="15">
        <f>мпф1[[#This Row],[цена]]*мпф1[[#This Row],[объем]]</f>
        <v>52533.972857142857</v>
      </c>
      <c r="K5646" s="15"/>
      <c r="L5646" t="s">
        <v>187</v>
      </c>
    </row>
    <row r="5647" spans="1:12" x14ac:dyDescent="0.35">
      <c r="A5647" t="s">
        <v>161</v>
      </c>
      <c r="B5647" t="s">
        <v>193</v>
      </c>
      <c r="C5647" t="s">
        <v>69</v>
      </c>
      <c r="D5647">
        <v>30</v>
      </c>
      <c r="E5647" t="s">
        <v>80</v>
      </c>
      <c r="F5647" s="26">
        <v>295</v>
      </c>
      <c r="G5647" t="str">
        <f>VLOOKUP(мпф1[[#This Row],[артикул]],[1]!Таблица213[[code]:[упаковка]],4,FALSE)</f>
        <v>ОХЛ</v>
      </c>
      <c r="H5647" t="str">
        <f>VLOOKUP(мпф1[[#This Row],[артикул]],[1]!Таблица213[[code]:[упаковка]],5,FALSE)</f>
        <v>рагу</v>
      </c>
      <c r="I5647" s="7">
        <v>739.28249999999991</v>
      </c>
      <c r="J5647" s="15">
        <f>мпф1[[#This Row],[цена]]*мпф1[[#This Row],[объем]]</f>
        <v>218088.33749999997</v>
      </c>
      <c r="K5647" s="15"/>
      <c r="L5647" t="s">
        <v>187</v>
      </c>
    </row>
    <row r="5648" spans="1:12" x14ac:dyDescent="0.35">
      <c r="A5648" t="s">
        <v>161</v>
      </c>
      <c r="B5648" t="s">
        <v>193</v>
      </c>
      <c r="C5648" t="s">
        <v>69</v>
      </c>
      <c r="D5648">
        <v>204</v>
      </c>
      <c r="E5648" t="s">
        <v>84</v>
      </c>
      <c r="F5648" s="26">
        <v>201.31578947368416</v>
      </c>
      <c r="G5648" t="str">
        <f>VLOOKUP(мпф1[[#This Row],[артикул]],[1]!Таблица213[[code]:[упаковка]],4,FALSE)</f>
        <v>ОХЛ</v>
      </c>
      <c r="H5648" t="str">
        <f>VLOOKUP(мпф1[[#This Row],[артикул]],[1]!Таблица213[[code]:[упаковка]],5,FALSE)</f>
        <v>крыло</v>
      </c>
      <c r="I5648" s="7">
        <v>884.0434821428571</v>
      </c>
      <c r="J5648" s="15">
        <f>мпф1[[#This Row],[цена]]*мпф1[[#This Row],[объем]]</f>
        <v>177971.91153665408</v>
      </c>
      <c r="K5648" s="15"/>
      <c r="L5648" t="s">
        <v>187</v>
      </c>
    </row>
    <row r="5649" spans="1:12" x14ac:dyDescent="0.35">
      <c r="A5649" t="s">
        <v>161</v>
      </c>
      <c r="B5649" t="s">
        <v>193</v>
      </c>
      <c r="C5649" t="s">
        <v>69</v>
      </c>
      <c r="D5649">
        <v>205</v>
      </c>
      <c r="E5649" t="s">
        <v>88</v>
      </c>
      <c r="F5649" s="26">
        <v>68</v>
      </c>
      <c r="G5649" t="str">
        <f>VLOOKUP(мпф1[[#This Row],[артикул]],[1]!Таблица213[[code]:[упаковка]],4,FALSE)</f>
        <v>ОХЛ</v>
      </c>
      <c r="H5649" t="str">
        <f>VLOOKUP(мпф1[[#This Row],[артикул]],[1]!Таблица213[[code]:[упаковка]],5,FALSE)</f>
        <v>рагу</v>
      </c>
      <c r="I5649" s="7">
        <v>635.49160714285711</v>
      </c>
      <c r="J5649" s="15">
        <f>мпф1[[#This Row],[цена]]*мпф1[[#This Row],[объем]]</f>
        <v>43213.429285714286</v>
      </c>
      <c r="K5649" s="15"/>
      <c r="L5649" t="s">
        <v>187</v>
      </c>
    </row>
    <row r="5650" spans="1:12" x14ac:dyDescent="0.35">
      <c r="A5650" t="s">
        <v>161</v>
      </c>
      <c r="B5650" t="s">
        <v>193</v>
      </c>
      <c r="C5650" t="s">
        <v>69</v>
      </c>
      <c r="D5650">
        <v>701</v>
      </c>
      <c r="E5650" t="s">
        <v>26</v>
      </c>
      <c r="F5650" s="26">
        <v>18</v>
      </c>
      <c r="G5650" t="str">
        <f>VLOOKUP(мпф1[[#This Row],[артикул]],[1]!Таблица213[[code]:[упаковка]],4,FALSE)</f>
        <v>ОХЛ</v>
      </c>
      <c r="H5650" t="str">
        <f>VLOOKUP(мпф1[[#This Row],[артикул]],[1]!Таблица213[[code]:[упаковка]],5,FALSE)</f>
        <v>тушка</v>
      </c>
      <c r="I5650" s="7">
        <v>827.59580357142841</v>
      </c>
      <c r="J5650" s="15">
        <f>мпф1[[#This Row],[цена]]*мпф1[[#This Row],[объем]]</f>
        <v>14896.724464285711</v>
      </c>
      <c r="K5650" s="15"/>
      <c r="L5650" t="s">
        <v>187</v>
      </c>
    </row>
    <row r="5651" spans="1:12" x14ac:dyDescent="0.35">
      <c r="A5651" t="s">
        <v>161</v>
      </c>
      <c r="B5651" t="s">
        <v>193</v>
      </c>
      <c r="C5651" t="s">
        <v>69</v>
      </c>
      <c r="D5651">
        <v>702</v>
      </c>
      <c r="E5651" t="s">
        <v>72</v>
      </c>
      <c r="F5651" s="26">
        <v>45.2</v>
      </c>
      <c r="G5651" t="str">
        <f>VLOOKUP(мпф1[[#This Row],[артикул]],[1]!Таблица213[[code]:[упаковка]],4,FALSE)</f>
        <v>ОХЛ</v>
      </c>
      <c r="H5651" t="str">
        <f>VLOOKUP(мпф1[[#This Row],[артикул]],[1]!Таблица213[[code]:[упаковка]],5,FALSE)</f>
        <v>тушка</v>
      </c>
      <c r="I5651" s="7">
        <v>811.20776785714281</v>
      </c>
      <c r="J5651" s="15">
        <f>мпф1[[#This Row],[цена]]*мпф1[[#This Row],[объем]]</f>
        <v>36666.591107142856</v>
      </c>
      <c r="K5651" s="15"/>
      <c r="L5651" t="s">
        <v>187</v>
      </c>
    </row>
    <row r="5652" spans="1:12" x14ac:dyDescent="0.35">
      <c r="A5652" t="s">
        <v>161</v>
      </c>
      <c r="B5652" t="s">
        <v>193</v>
      </c>
      <c r="C5652" t="s">
        <v>69</v>
      </c>
      <c r="D5652">
        <v>710</v>
      </c>
      <c r="E5652" t="s">
        <v>28</v>
      </c>
      <c r="F5652" s="26">
        <v>32.805</v>
      </c>
      <c r="G5652" t="str">
        <f>VLOOKUP(мпф1[[#This Row],[артикул]],[1]!Таблица213[[code]:[упаковка]],4,FALSE)</f>
        <v>ОХЛ</v>
      </c>
      <c r="H5652" t="str">
        <f>VLOOKUP(мпф1[[#This Row],[артикул]],[1]!Таблица213[[code]:[упаковка]],5,FALSE)</f>
        <v>бедро</v>
      </c>
      <c r="I5652" s="7">
        <v>884.0434821428571</v>
      </c>
      <c r="J5652" s="15">
        <f>мпф1[[#This Row],[цена]]*мпф1[[#This Row],[объем]]</f>
        <v>29001.046431696428</v>
      </c>
      <c r="K5652" s="15"/>
      <c r="L5652" t="s">
        <v>187</v>
      </c>
    </row>
    <row r="5653" spans="1:12" x14ac:dyDescent="0.35">
      <c r="A5653" t="s">
        <v>161</v>
      </c>
      <c r="B5653" t="s">
        <v>193</v>
      </c>
      <c r="C5653" t="s">
        <v>69</v>
      </c>
      <c r="D5653">
        <v>711</v>
      </c>
      <c r="E5653" t="s">
        <v>73</v>
      </c>
      <c r="F5653" s="26">
        <v>706.32</v>
      </c>
      <c r="G5653" t="str">
        <f>VLOOKUP(мпф1[[#This Row],[артикул]],[1]!Таблица213[[code]:[упаковка]],4,FALSE)</f>
        <v>ОХЛ</v>
      </c>
      <c r="H5653" t="str">
        <f>VLOOKUP(мпф1[[#This Row],[артикул]],[1]!Таблица213[[code]:[упаковка]],5,FALSE)</f>
        <v>бедро</v>
      </c>
      <c r="I5653" s="7">
        <v>867.65544642857139</v>
      </c>
      <c r="J5653" s="15">
        <f>мпф1[[#This Row],[цена]]*мпф1[[#This Row],[объем]]</f>
        <v>612842.39492142864</v>
      </c>
      <c r="K5653" s="15"/>
      <c r="L5653" t="s">
        <v>187</v>
      </c>
    </row>
    <row r="5654" spans="1:12" x14ac:dyDescent="0.35">
      <c r="A5654" t="s">
        <v>161</v>
      </c>
      <c r="B5654" t="s">
        <v>193</v>
      </c>
      <c r="C5654" t="s">
        <v>69</v>
      </c>
      <c r="D5654">
        <v>712</v>
      </c>
      <c r="E5654" t="s">
        <v>30</v>
      </c>
      <c r="F5654" s="26">
        <v>10.013</v>
      </c>
      <c r="G5654" t="str">
        <f>VLOOKUP(мпф1[[#This Row],[артикул]],[1]!Таблица213[[code]:[упаковка]],4,FALSE)</f>
        <v>ОХЛ</v>
      </c>
      <c r="H5654" t="str">
        <f>VLOOKUP(мпф1[[#This Row],[артикул]],[1]!Таблица213[[code]:[упаковка]],5,FALSE)</f>
        <v>голень</v>
      </c>
      <c r="I5654" s="7">
        <v>915.90910714285712</v>
      </c>
      <c r="J5654" s="15">
        <f>мпф1[[#This Row],[цена]]*мпф1[[#This Row],[объем]]</f>
        <v>9170.9978898214285</v>
      </c>
      <c r="K5654" s="15"/>
      <c r="L5654" t="s">
        <v>187</v>
      </c>
    </row>
    <row r="5655" spans="1:12" x14ac:dyDescent="0.35">
      <c r="A5655" t="s">
        <v>161</v>
      </c>
      <c r="B5655" t="s">
        <v>193</v>
      </c>
      <c r="C5655" t="s">
        <v>69</v>
      </c>
      <c r="D5655">
        <v>713</v>
      </c>
      <c r="E5655" t="s">
        <v>74</v>
      </c>
      <c r="F5655" s="26">
        <v>246.62</v>
      </c>
      <c r="G5655" t="str">
        <f>VLOOKUP(мпф1[[#This Row],[артикул]],[1]!Таблица213[[code]:[упаковка]],4,FALSE)</f>
        <v>ОХЛ</v>
      </c>
      <c r="H5655" t="str">
        <f>VLOOKUP(мпф1[[#This Row],[артикул]],[1]!Таблица213[[code]:[упаковка]],5,FALSE)</f>
        <v>голень</v>
      </c>
      <c r="I5655" s="7">
        <v>899.88524999999993</v>
      </c>
      <c r="J5655" s="15">
        <f>мпф1[[#This Row],[цена]]*мпф1[[#This Row],[объем]]</f>
        <v>221929.70035499998</v>
      </c>
      <c r="K5655" s="15"/>
      <c r="L5655" t="s">
        <v>187</v>
      </c>
    </row>
    <row r="5656" spans="1:12" x14ac:dyDescent="0.35">
      <c r="A5656" t="s">
        <v>161</v>
      </c>
      <c r="B5656" t="s">
        <v>193</v>
      </c>
      <c r="C5656" t="s">
        <v>69</v>
      </c>
      <c r="D5656">
        <v>714</v>
      </c>
      <c r="E5656" t="s">
        <v>32</v>
      </c>
      <c r="F5656" s="26">
        <v>10.259</v>
      </c>
      <c r="G5656" t="str">
        <f>VLOOKUP(мпф1[[#This Row],[артикул]],[1]!Таблица213[[code]:[упаковка]],4,FALSE)</f>
        <v>ОХЛ</v>
      </c>
      <c r="H5656" t="str">
        <f>VLOOKUP(мпф1[[#This Row],[артикул]],[1]!Таблица213[[code]:[упаковка]],5,FALSE)</f>
        <v>крыло</v>
      </c>
      <c r="I5656" s="7">
        <v>915.90910714285712</v>
      </c>
      <c r="J5656" s="15">
        <f>мпф1[[#This Row],[цена]]*мпф1[[#This Row],[объем]]</f>
        <v>9396.311530178571</v>
      </c>
      <c r="K5656" s="15"/>
      <c r="L5656" t="s">
        <v>187</v>
      </c>
    </row>
    <row r="5657" spans="1:12" x14ac:dyDescent="0.35">
      <c r="A5657" t="s">
        <v>161</v>
      </c>
      <c r="B5657" t="s">
        <v>193</v>
      </c>
      <c r="C5657" t="s">
        <v>69</v>
      </c>
      <c r="D5657">
        <v>715</v>
      </c>
      <c r="E5657" t="s">
        <v>75</v>
      </c>
      <c r="F5657" s="26">
        <v>198.3</v>
      </c>
      <c r="G5657" t="str">
        <f>VLOOKUP(мпф1[[#This Row],[артикул]],[1]!Таблица213[[code]:[упаковка]],4,FALSE)</f>
        <v>ОХЛ</v>
      </c>
      <c r="H5657" t="str">
        <f>VLOOKUP(мпф1[[#This Row],[артикул]],[1]!Таблица213[[code]:[упаковка]],5,FALSE)</f>
        <v>крыло</v>
      </c>
      <c r="I5657" s="7">
        <v>899.88524999999993</v>
      </c>
      <c r="J5657" s="15">
        <f>мпф1[[#This Row],[цена]]*мпф1[[#This Row],[объем]]</f>
        <v>178447.24507499998</v>
      </c>
      <c r="K5657" s="15"/>
      <c r="L5657" t="s">
        <v>187</v>
      </c>
    </row>
    <row r="5658" spans="1:12" x14ac:dyDescent="0.35">
      <c r="A5658" t="s">
        <v>161</v>
      </c>
      <c r="B5658" t="s">
        <v>193</v>
      </c>
      <c r="C5658" t="s">
        <v>69</v>
      </c>
      <c r="D5658">
        <v>717</v>
      </c>
      <c r="E5658" t="s">
        <v>76</v>
      </c>
      <c r="F5658" s="26">
        <v>151.19999999999999</v>
      </c>
      <c r="G5658" t="str">
        <f>VLOOKUP(мпф1[[#This Row],[артикул]],[1]!Таблица213[[code]:[упаковка]],4,FALSE)</f>
        <v>ОХЛ</v>
      </c>
      <c r="H5658" t="str">
        <f>VLOOKUP(мпф1[[#This Row],[артикул]],[1]!Таблица213[[code]:[упаковка]],5,FALSE)</f>
        <v>четвертина</v>
      </c>
      <c r="I5658" s="7">
        <v>819.40178571428567</v>
      </c>
      <c r="J5658" s="15">
        <f>мпф1[[#This Row],[цена]]*мпф1[[#This Row],[объем]]</f>
        <v>123893.54999999999</v>
      </c>
      <c r="K5658" s="15"/>
      <c r="L5658" t="s">
        <v>187</v>
      </c>
    </row>
    <row r="5659" spans="1:12" x14ac:dyDescent="0.35">
      <c r="A5659" t="s">
        <v>161</v>
      </c>
      <c r="B5659" t="s">
        <v>193</v>
      </c>
      <c r="C5659" t="s">
        <v>69</v>
      </c>
      <c r="D5659">
        <v>718</v>
      </c>
      <c r="E5659" t="s">
        <v>36</v>
      </c>
      <c r="F5659" s="26">
        <v>10.82</v>
      </c>
      <c r="G5659" t="str">
        <f>VLOOKUP(мпф1[[#This Row],[артикул]],[1]!Таблица213[[code]:[упаковка]],4,FALSE)</f>
        <v>ОХЛ</v>
      </c>
      <c r="H5659" t="str">
        <f>VLOOKUP(мпф1[[#This Row],[артикул]],[1]!Таблица213[[code]:[упаковка]],5,FALSE)</f>
        <v>филе</v>
      </c>
      <c r="I5659" s="7">
        <v>1157.1774107142855</v>
      </c>
      <c r="J5659" s="15">
        <f>мпф1[[#This Row],[цена]]*мпф1[[#This Row],[объем]]</f>
        <v>12520.659583928569</v>
      </c>
      <c r="K5659" s="15"/>
      <c r="L5659" t="s">
        <v>187</v>
      </c>
    </row>
    <row r="5660" spans="1:12" x14ac:dyDescent="0.35">
      <c r="A5660" t="s">
        <v>161</v>
      </c>
      <c r="B5660" t="s">
        <v>193</v>
      </c>
      <c r="C5660" t="s">
        <v>69</v>
      </c>
      <c r="D5660">
        <v>719</v>
      </c>
      <c r="E5660" t="s">
        <v>77</v>
      </c>
      <c r="F5660" s="26">
        <v>499.5</v>
      </c>
      <c r="G5660" t="str">
        <f>VLOOKUP(мпф1[[#This Row],[артикул]],[1]!Таблица213[[code]:[упаковка]],4,FALSE)</f>
        <v>ОХЛ</v>
      </c>
      <c r="H5660" t="str">
        <f>VLOOKUP(мпф1[[#This Row],[артикул]],[1]!Таблица213[[code]:[упаковка]],5,FALSE)</f>
        <v>филе</v>
      </c>
      <c r="I5660" s="7">
        <v>1140.7893750000001</v>
      </c>
      <c r="J5660" s="15">
        <f>мпф1[[#This Row],[цена]]*мпф1[[#This Row],[объем]]</f>
        <v>569824.29281250003</v>
      </c>
      <c r="K5660" s="15"/>
      <c r="L5660" t="s">
        <v>187</v>
      </c>
    </row>
    <row r="5661" spans="1:12" x14ac:dyDescent="0.35">
      <c r="A5661" t="s">
        <v>161</v>
      </c>
      <c r="B5661" t="s">
        <v>193</v>
      </c>
      <c r="C5661" t="s">
        <v>69</v>
      </c>
      <c r="D5661">
        <v>721</v>
      </c>
      <c r="E5661" t="s">
        <v>183</v>
      </c>
      <c r="F5661" s="26">
        <v>12.1</v>
      </c>
      <c r="G5661" t="str">
        <f>VLOOKUP(мпф1[[#This Row],[артикул]],[1]!Таблица213[[code]:[упаковка]],4,FALSE)</f>
        <v>ОХЛ</v>
      </c>
      <c r="H5661" t="str">
        <f>VLOOKUP(мпф1[[#This Row],[артикул]],[1]!Таблица213[[code]:[упаковка]],5,FALSE)</f>
        <v>половинка</v>
      </c>
      <c r="I5661" s="7">
        <v>819.40178571428567</v>
      </c>
      <c r="J5661" s="15">
        <f>мпф1[[#This Row],[цена]]*мпф1[[#This Row],[объем]]</f>
        <v>9914.7616071428565</v>
      </c>
      <c r="K5661" s="15"/>
      <c r="L5661" t="s">
        <v>187</v>
      </c>
    </row>
    <row r="5662" spans="1:12" x14ac:dyDescent="0.35">
      <c r="A5662" t="s">
        <v>161</v>
      </c>
      <c r="B5662" t="s">
        <v>193</v>
      </c>
      <c r="C5662" t="s">
        <v>69</v>
      </c>
      <c r="D5662">
        <v>725</v>
      </c>
      <c r="E5662" t="s">
        <v>78</v>
      </c>
      <c r="F5662" s="26">
        <v>149.03899999999999</v>
      </c>
      <c r="G5662" t="str">
        <f>VLOOKUP(мпф1[[#This Row],[артикул]],[1]!Таблица213[[code]:[упаковка]],4,FALSE)</f>
        <v>ОХЛ</v>
      </c>
      <c r="H5662" t="str">
        <f>VLOOKUP(мпф1[[#This Row],[артикул]],[1]!Таблица213[[code]:[упаковка]],5,FALSE)</f>
        <v>грудка</v>
      </c>
      <c r="I5662" s="7">
        <v>884.0434821428571</v>
      </c>
      <c r="J5662" s="15">
        <f>мпф1[[#This Row],[цена]]*мпф1[[#This Row],[объем]]</f>
        <v>131756.95653508927</v>
      </c>
      <c r="K5662" s="15"/>
      <c r="L5662" t="s">
        <v>187</v>
      </c>
    </row>
    <row r="5663" spans="1:12" x14ac:dyDescent="0.35">
      <c r="A5663" t="s">
        <v>161</v>
      </c>
      <c r="B5663" t="s">
        <v>193</v>
      </c>
      <c r="C5663" t="s">
        <v>69</v>
      </c>
      <c r="D5663">
        <v>731</v>
      </c>
      <c r="E5663" t="s">
        <v>81</v>
      </c>
      <c r="F5663" s="26">
        <v>98.125895163332487</v>
      </c>
      <c r="G5663" t="str">
        <f>VLOOKUP(мпф1[[#This Row],[артикул]],[1]!Таблица213[[code]:[упаковка]],4,FALSE)</f>
        <v>ОХЛ</v>
      </c>
      <c r="H5663" t="str">
        <f>VLOOKUP(мпф1[[#This Row],[артикул]],[1]!Таблица213[[code]:[упаковка]],5,FALSE)</f>
        <v>желудки</v>
      </c>
      <c r="I5663" s="7">
        <v>554.21605446428566</v>
      </c>
      <c r="J5663" s="15">
        <f>мпф1[[#This Row],[цена]]*мпф1[[#This Row],[объем]]</f>
        <v>54382.946458198261</v>
      </c>
      <c r="K5663" s="15"/>
      <c r="L5663" t="s">
        <v>187</v>
      </c>
    </row>
    <row r="5664" spans="1:12" x14ac:dyDescent="0.35">
      <c r="A5664" t="s">
        <v>161</v>
      </c>
      <c r="B5664" t="s">
        <v>193</v>
      </c>
      <c r="C5664" t="s">
        <v>69</v>
      </c>
      <c r="D5664">
        <v>733</v>
      </c>
      <c r="E5664" t="s">
        <v>82</v>
      </c>
      <c r="F5664" s="26">
        <v>201.6</v>
      </c>
      <c r="G5664" t="str">
        <f>VLOOKUP(мпф1[[#This Row],[артикул]],[1]!Таблица213[[code]:[упаковка]],4,FALSE)</f>
        <v>ОХЛ</v>
      </c>
      <c r="H5664" t="str">
        <f>VLOOKUP(мпф1[[#This Row],[артикул]],[1]!Таблица213[[code]:[упаковка]],5,FALSE)</f>
        <v>печень</v>
      </c>
      <c r="I5664" s="7">
        <v>522.04998214285706</v>
      </c>
      <c r="J5664" s="15">
        <f>мпф1[[#This Row],[цена]]*мпф1[[#This Row],[объем]]</f>
        <v>105245.27639999997</v>
      </c>
      <c r="K5664" s="15"/>
      <c r="L5664" t="s">
        <v>187</v>
      </c>
    </row>
    <row r="5665" spans="1:12" x14ac:dyDescent="0.35">
      <c r="A5665" t="s">
        <v>161</v>
      </c>
      <c r="B5665" t="s">
        <v>193</v>
      </c>
      <c r="C5665" t="s">
        <v>69</v>
      </c>
      <c r="D5665">
        <v>735</v>
      </c>
      <c r="E5665" t="s">
        <v>83</v>
      </c>
      <c r="F5665" s="26">
        <v>62</v>
      </c>
      <c r="G5665" t="str">
        <f>VLOOKUP(мпф1[[#This Row],[артикул]],[1]!Таблица213[[code]:[упаковка]],4,FALSE)</f>
        <v>ОХЛ</v>
      </c>
      <c r="H5665" t="str">
        <f>VLOOKUP(мпф1[[#This Row],[артикул]],[1]!Таблица213[[code]:[упаковка]],5,FALSE)</f>
        <v>сердце</v>
      </c>
      <c r="I5665" s="7">
        <v>899.88524999999993</v>
      </c>
      <c r="J5665" s="15">
        <f>мпф1[[#This Row],[цена]]*мпф1[[#This Row],[объем]]</f>
        <v>55792.885499999997</v>
      </c>
      <c r="K5665" s="15"/>
      <c r="L5665" t="s">
        <v>187</v>
      </c>
    </row>
    <row r="5666" spans="1:12" x14ac:dyDescent="0.35">
      <c r="A5666" t="s">
        <v>161</v>
      </c>
      <c r="B5666" t="s">
        <v>193</v>
      </c>
      <c r="C5666" t="s">
        <v>69</v>
      </c>
      <c r="D5666">
        <v>744</v>
      </c>
      <c r="E5666" t="s">
        <v>92</v>
      </c>
      <c r="F5666" s="26">
        <v>302.39999999999998</v>
      </c>
      <c r="G5666" t="str">
        <f>VLOOKUP(мпф1[[#This Row],[артикул]],[1]!Таблица213[[code]:[упаковка]],4,FALSE)</f>
        <v>ОХЛ</v>
      </c>
      <c r="H5666" t="str">
        <f>VLOOKUP(мпф1[[#This Row],[артикул]],[1]!Таблица213[[code]:[упаковка]],5,FALSE)</f>
        <v>шея</v>
      </c>
      <c r="I5666" s="7">
        <v>297.71598214285711</v>
      </c>
      <c r="J5666" s="15">
        <f>мпф1[[#This Row],[цена]]*мпф1[[#This Row],[объем]]</f>
        <v>90029.31299999998</v>
      </c>
      <c r="K5666" s="15"/>
      <c r="L5666" t="s">
        <v>187</v>
      </c>
    </row>
    <row r="5667" spans="1:12" x14ac:dyDescent="0.35">
      <c r="A5667" t="s">
        <v>161</v>
      </c>
      <c r="B5667" t="s">
        <v>193</v>
      </c>
      <c r="C5667" t="s">
        <v>69</v>
      </c>
      <c r="D5667">
        <v>781</v>
      </c>
      <c r="E5667" t="s">
        <v>221</v>
      </c>
      <c r="F5667" s="26">
        <v>53.2</v>
      </c>
      <c r="G5667" t="str">
        <f>VLOOKUP(мпф1[[#This Row],[артикул]],[1]!Таблица213[[code]:[упаковка]],4,FALSE)</f>
        <v>ОХЛ</v>
      </c>
      <c r="H5667" t="str">
        <f>VLOOKUP(мпф1[[#This Row],[артикул]],[1]!Таблица213[[code]:[упаковка]],5,FALSE)</f>
        <v>спинка</v>
      </c>
      <c r="I5667" s="7">
        <v>386.02928571428566</v>
      </c>
      <c r="J5667" s="15">
        <f>мпф1[[#This Row],[цена]]*мпф1[[#This Row],[объем]]</f>
        <v>20536.757999999998</v>
      </c>
      <c r="K5667" s="15"/>
      <c r="L5667" t="s">
        <v>187</v>
      </c>
    </row>
    <row r="5668" spans="1:12" x14ac:dyDescent="0.35">
      <c r="A5668" t="s">
        <v>161</v>
      </c>
      <c r="B5668" t="s">
        <v>193</v>
      </c>
      <c r="C5668" t="s">
        <v>69</v>
      </c>
      <c r="D5668">
        <v>952</v>
      </c>
      <c r="E5668" t="s">
        <v>86</v>
      </c>
      <c r="F5668" s="26">
        <v>100</v>
      </c>
      <c r="G5668" t="str">
        <f>VLOOKUP(мпф1[[#This Row],[артикул]],[1]!Таблица213[[code]:[упаковка]],4,FALSE)</f>
        <v>ОХЛ</v>
      </c>
      <c r="H5668" t="str">
        <f>VLOOKUP(мпф1[[#This Row],[артикул]],[1]!Таблица213[[code]:[упаковка]],5,FALSE)</f>
        <v>голень</v>
      </c>
      <c r="I5668" s="7">
        <v>930.02102678571418</v>
      </c>
      <c r="J5668" s="15">
        <f>мпф1[[#This Row],[цена]]*мпф1[[#This Row],[объем]]</f>
        <v>93002.10267857142</v>
      </c>
      <c r="K5668" s="15"/>
      <c r="L5668" t="s">
        <v>187</v>
      </c>
    </row>
    <row r="5669" spans="1:12" x14ac:dyDescent="0.35">
      <c r="A5669" t="s">
        <v>161</v>
      </c>
      <c r="B5669" t="s">
        <v>193</v>
      </c>
      <c r="C5669" t="s">
        <v>69</v>
      </c>
      <c r="D5669">
        <v>953</v>
      </c>
      <c r="E5669" t="s">
        <v>87</v>
      </c>
      <c r="F5669" s="26">
        <v>96.444444444444443</v>
      </c>
      <c r="G5669" t="str">
        <f>VLOOKUP(мпф1[[#This Row],[артикул]],[1]!Таблица213[[code]:[упаковка]],4,FALSE)</f>
        <v>ОХЛ</v>
      </c>
      <c r="H5669" t="str">
        <f>VLOOKUP(мпф1[[#This Row],[артикул]],[1]!Таблица213[[code]:[упаковка]],5,FALSE)</f>
        <v>бедро</v>
      </c>
      <c r="I5669" s="7">
        <v>953.23741071428572</v>
      </c>
      <c r="J5669" s="15">
        <f>мпф1[[#This Row],[цена]]*мпф1[[#This Row],[объем]]</f>
        <v>91934.452499999999</v>
      </c>
      <c r="K5669" s="15"/>
      <c r="L5669" t="s">
        <v>187</v>
      </c>
    </row>
    <row r="5670" spans="1:12" x14ac:dyDescent="0.35">
      <c r="A5670" t="s">
        <v>161</v>
      </c>
      <c r="B5670" t="s">
        <v>193</v>
      </c>
      <c r="C5670" t="s">
        <v>69</v>
      </c>
      <c r="D5670">
        <v>958</v>
      </c>
      <c r="E5670" t="s">
        <v>58</v>
      </c>
      <c r="F5670" s="26">
        <v>50</v>
      </c>
      <c r="G5670" t="str">
        <f>VLOOKUP(мпф1[[#This Row],[артикул]],[1]!Таблица213[[code]:[упаковка]],4,FALSE)</f>
        <v>ОХЛ</v>
      </c>
      <c r="H5670" t="str">
        <f>VLOOKUP(мпф1[[#This Row],[артикул]],[1]!Таблица213[[code]:[упаковка]],5,FALSE)</f>
        <v>табак</v>
      </c>
      <c r="I5670" s="7">
        <v>799.37196428571428</v>
      </c>
      <c r="J5670" s="15">
        <f>мпф1[[#This Row],[цена]]*мпф1[[#This Row],[объем]]</f>
        <v>39968.598214285717</v>
      </c>
      <c r="K5670" s="15"/>
      <c r="L5670" t="s">
        <v>187</v>
      </c>
    </row>
    <row r="5671" spans="1:12" x14ac:dyDescent="0.35">
      <c r="A5671" t="s">
        <v>161</v>
      </c>
      <c r="B5671" t="s">
        <v>193</v>
      </c>
      <c r="C5671" t="s">
        <v>69</v>
      </c>
      <c r="D5671">
        <v>961</v>
      </c>
      <c r="E5671" t="s">
        <v>89</v>
      </c>
      <c r="F5671" s="26">
        <v>133.33333333333331</v>
      </c>
      <c r="G5671" t="str">
        <f>VLOOKUP(мпф1[[#This Row],[артикул]],[1]!Таблица213[[code]:[упаковка]],4,FALSE)</f>
        <v>ОХЛ</v>
      </c>
      <c r="H5671" t="str">
        <f>VLOOKUP(мпф1[[#This Row],[артикул]],[1]!Таблица213[[code]:[упаковка]],5,FALSE)</f>
        <v>табак</v>
      </c>
      <c r="I5671" s="7">
        <v>777.06602678571426</v>
      </c>
      <c r="J5671" s="15">
        <f>мпф1[[#This Row],[цена]]*мпф1[[#This Row],[объем]]</f>
        <v>103608.80357142855</v>
      </c>
      <c r="K5671" s="15"/>
      <c r="L5671" t="s">
        <v>187</v>
      </c>
    </row>
    <row r="5672" spans="1:12" x14ac:dyDescent="0.35">
      <c r="A5672" t="s">
        <v>161</v>
      </c>
      <c r="B5672" t="s">
        <v>193</v>
      </c>
      <c r="C5672" t="s">
        <v>69</v>
      </c>
      <c r="D5672">
        <v>1066</v>
      </c>
      <c r="E5672" t="s">
        <v>63</v>
      </c>
      <c r="F5672" s="26">
        <v>151.66666666666666</v>
      </c>
      <c r="G5672" t="str">
        <f>VLOOKUP(мпф1[[#This Row],[артикул]],[1]!Таблица213[[code]:[упаковка]],4,FALSE)</f>
        <v>ОХЛ</v>
      </c>
      <c r="H5672" t="str">
        <f>VLOOKUP(мпф1[[#This Row],[артикул]],[1]!Таблица213[[code]:[упаковка]],5,FALSE)</f>
        <v>бедро</v>
      </c>
      <c r="I5672" s="7">
        <v>884.0434821428571</v>
      </c>
      <c r="J5672" s="15">
        <f>мпф1[[#This Row],[цена]]*мпф1[[#This Row],[объем]]</f>
        <v>134079.92812499998</v>
      </c>
      <c r="K5672" s="15"/>
      <c r="L5672" t="s">
        <v>187</v>
      </c>
    </row>
    <row r="5673" spans="1:12" x14ac:dyDescent="0.35">
      <c r="A5673" t="s">
        <v>161</v>
      </c>
      <c r="B5673" t="s">
        <v>222</v>
      </c>
      <c r="C5673" t="s">
        <v>222</v>
      </c>
      <c r="D5673">
        <v>1051</v>
      </c>
      <c r="E5673" t="s">
        <v>128</v>
      </c>
      <c r="F5673" s="26">
        <v>14270.0128859861</v>
      </c>
      <c r="G5673" t="str">
        <f>VLOOKUP(мпф1[[#This Row],[артикул]],[1]!Таблица213[[code]:[упаковка]],4,FALSE)</f>
        <v>ЗАМ</v>
      </c>
      <c r="H5673" t="str">
        <f>VLOOKUP(мпф1[[#This Row],[артикул]],[1]!Таблица213[[code]:[упаковка]],5,FALSE)</f>
        <v>тушка</v>
      </c>
      <c r="I5673" s="7">
        <v>680.62499999999989</v>
      </c>
      <c r="J5673" s="15">
        <f>мпф1[[#This Row],[цена]]*мпф1[[#This Row],[объем]]</f>
        <v>9712527.5205242876</v>
      </c>
      <c r="K5673" s="15"/>
      <c r="L5673" t="s">
        <v>187</v>
      </c>
    </row>
    <row r="5674" spans="1:12" x14ac:dyDescent="0.35">
      <c r="A5674" t="s">
        <v>161</v>
      </c>
      <c r="B5674" t="s">
        <v>222</v>
      </c>
      <c r="C5674" t="s">
        <v>222</v>
      </c>
      <c r="D5674">
        <v>1073</v>
      </c>
      <c r="E5674" t="s">
        <v>227</v>
      </c>
      <c r="F5674" s="26">
        <v>5606.8751953198052</v>
      </c>
      <c r="G5674" t="str">
        <f>VLOOKUP(мпф1[[#This Row],[артикул]],[1]!Таблица213[[code]:[упаковка]],4,FALSE)</f>
        <v>ЗАМ</v>
      </c>
      <c r="H5674" t="str">
        <f>VLOOKUP(мпф1[[#This Row],[артикул]],[1]!Таблица213[[code]:[упаковка]],5,FALSE)</f>
        <v>табак</v>
      </c>
      <c r="I5674" s="7">
        <v>609.91071428571422</v>
      </c>
      <c r="J5674" s="15">
        <f>мпф1[[#This Row],[цена]]*мпф1[[#This Row],[объем]]</f>
        <v>3419693.255288356</v>
      </c>
      <c r="K5674" s="15"/>
      <c r="L5674" t="s">
        <v>187</v>
      </c>
    </row>
    <row r="5675" spans="1:12" x14ac:dyDescent="0.35">
      <c r="A5675" t="s">
        <v>161</v>
      </c>
      <c r="B5675" t="s">
        <v>222</v>
      </c>
      <c r="C5675" t="s">
        <v>222</v>
      </c>
      <c r="D5675">
        <v>357</v>
      </c>
      <c r="E5675" t="s">
        <v>105</v>
      </c>
      <c r="F5675" s="26">
        <v>20761.210663829799</v>
      </c>
      <c r="G5675" t="str">
        <f>VLOOKUP(мпф1[[#This Row],[артикул]],[1]!Таблица213[[code]:[упаковка]],4,FALSE)</f>
        <v>ЗАМ</v>
      </c>
      <c r="H5675" t="str">
        <f>VLOOKUP(мпф1[[#This Row],[артикул]],[1]!Таблица213[[code]:[упаковка]],5,FALSE)</f>
        <v>филе</v>
      </c>
      <c r="I5675" s="7">
        <v>998.83928571428567</v>
      </c>
      <c r="J5675" s="15">
        <f>мпф1[[#This Row],[цена]]*мпф1[[#This Row],[объем]]</f>
        <v>20737112.830023568</v>
      </c>
      <c r="K5675" s="15"/>
      <c r="L5675" t="s">
        <v>187</v>
      </c>
    </row>
    <row r="5676" spans="1:12" x14ac:dyDescent="0.35">
      <c r="A5676" t="s">
        <v>161</v>
      </c>
      <c r="B5676" t="s">
        <v>222</v>
      </c>
      <c r="C5676" t="s">
        <v>222</v>
      </c>
      <c r="D5676">
        <v>1107</v>
      </c>
      <c r="E5676" t="s">
        <v>113</v>
      </c>
      <c r="F5676" s="26">
        <v>1150.9837738431697</v>
      </c>
      <c r="G5676" t="str">
        <f>VLOOKUP(мпф1[[#This Row],[артикул]],[1]!Таблица213[[code]:[упаковка]],4,FALSE)</f>
        <v>ЗАМ</v>
      </c>
      <c r="H5676" t="str">
        <f>VLOOKUP(мпф1[[#This Row],[артикул]],[1]!Таблица213[[code]:[упаковка]],5,FALSE)</f>
        <v>голень</v>
      </c>
      <c r="I5676" s="7">
        <v>804.37499999999989</v>
      </c>
      <c r="J5676" s="15">
        <f>мпф1[[#This Row],[цена]]*мпф1[[#This Row],[объем]]</f>
        <v>925822.57308509958</v>
      </c>
      <c r="K5676" s="15"/>
      <c r="L5676" t="s">
        <v>187</v>
      </c>
    </row>
    <row r="5677" spans="1:12" x14ac:dyDescent="0.35">
      <c r="A5677" t="s">
        <v>161</v>
      </c>
      <c r="B5677" t="s">
        <v>222</v>
      </c>
      <c r="C5677" t="s">
        <v>222</v>
      </c>
      <c r="D5677">
        <v>19</v>
      </c>
      <c r="E5677" t="s">
        <v>110</v>
      </c>
      <c r="F5677" s="26">
        <v>10651.026768717949</v>
      </c>
      <c r="G5677" t="str">
        <f>VLOOKUP(мпф1[[#This Row],[артикул]],[1]!Таблица213[[code]:[упаковка]],4,FALSE)</f>
        <v>ЗАМ</v>
      </c>
      <c r="H5677" t="str">
        <f>VLOOKUP(мпф1[[#This Row],[артикул]],[1]!Таблица213[[code]:[упаковка]],5,FALSE)</f>
        <v>четвертина</v>
      </c>
      <c r="I5677" s="7">
        <v>645.26785714285711</v>
      </c>
      <c r="J5677" s="15">
        <f>мпф1[[#This Row],[цена]]*мпф1[[#This Row],[объем]]</f>
        <v>6872765.2194218412</v>
      </c>
      <c r="K5677" s="15"/>
      <c r="L5677" t="s">
        <v>187</v>
      </c>
    </row>
    <row r="5678" spans="1:12" x14ac:dyDescent="0.35">
      <c r="A5678" t="s">
        <v>161</v>
      </c>
      <c r="B5678" t="s">
        <v>222</v>
      </c>
      <c r="C5678" t="s">
        <v>222</v>
      </c>
      <c r="D5678">
        <v>1045</v>
      </c>
      <c r="E5678" t="s">
        <v>171</v>
      </c>
      <c r="F5678" s="26"/>
      <c r="G5678" t="str">
        <f>VLOOKUP(мпф1[[#This Row],[артикул]],[1]!Таблица213[[code]:[упаковка]],4,FALSE)</f>
        <v>ЗАМ</v>
      </c>
      <c r="H5678" t="str">
        <f>VLOOKUP(мпф1[[#This Row],[артикул]],[1]!Таблица213[[code]:[упаковка]],5,FALSE)</f>
        <v>желудки</v>
      </c>
      <c r="I5678" s="7">
        <v>415.44642857142856</v>
      </c>
      <c r="J5678" s="15">
        <f>мпф1[[#This Row],[цена]]*мпф1[[#This Row],[объем]]</f>
        <v>0</v>
      </c>
      <c r="K5678" s="15"/>
      <c r="L5678" t="s">
        <v>187</v>
      </c>
    </row>
    <row r="5679" spans="1:12" x14ac:dyDescent="0.35">
      <c r="A5679" t="s">
        <v>161</v>
      </c>
      <c r="B5679" t="s">
        <v>222</v>
      </c>
      <c r="C5679" t="s">
        <v>222</v>
      </c>
      <c r="D5679">
        <v>142</v>
      </c>
      <c r="E5679" t="s">
        <v>119</v>
      </c>
      <c r="F5679" s="26">
        <v>5190.3026659574498</v>
      </c>
      <c r="G5679" t="str">
        <f>VLOOKUP(мпф1[[#This Row],[артикул]],[1]!Таблица213[[code]:[упаковка]],4,FALSE)</f>
        <v>ЗАМ</v>
      </c>
      <c r="H5679" t="str">
        <f>VLOOKUP(мпф1[[#This Row],[артикул]],[1]!Таблица213[[code]:[упаковка]],5,FALSE)</f>
        <v>филе</v>
      </c>
      <c r="I5679" s="7">
        <v>1104.9107142857142</v>
      </c>
      <c r="J5679" s="15">
        <f>мпф1[[#This Row],[цена]]*мпф1[[#This Row],[объем]]</f>
        <v>5734821.0260020923</v>
      </c>
      <c r="K5679" s="15"/>
      <c r="L5679" t="s">
        <v>187</v>
      </c>
    </row>
    <row r="5680" spans="1:12" x14ac:dyDescent="0.35">
      <c r="A5680" t="s">
        <v>161</v>
      </c>
      <c r="B5680" t="s">
        <v>222</v>
      </c>
      <c r="C5680" t="s">
        <v>222</v>
      </c>
      <c r="D5680">
        <v>114</v>
      </c>
      <c r="E5680" t="s">
        <v>129</v>
      </c>
      <c r="F5680" s="26">
        <v>1222.7119832840963</v>
      </c>
      <c r="G5680" t="str">
        <f>VLOOKUP(мпф1[[#This Row],[артикул]],[1]!Таблица213[[code]:[упаковка]],4,FALSE)</f>
        <v>ЗАМ</v>
      </c>
      <c r="H5680" t="str">
        <f>VLOOKUP(мпф1[[#This Row],[артикул]],[1]!Таблица213[[code]:[упаковка]],5,FALSE)</f>
        <v>табак</v>
      </c>
      <c r="I5680" s="7">
        <v>662.94642857142856</v>
      </c>
      <c r="J5680" s="15">
        <f>мпф1[[#This Row],[цена]]*мпф1[[#This Row],[объем]]</f>
        <v>810592.54248967988</v>
      </c>
      <c r="K5680" s="15"/>
      <c r="L5680" t="s">
        <v>187</v>
      </c>
    </row>
    <row r="5681" spans="1:12" x14ac:dyDescent="0.35">
      <c r="A5681" t="s">
        <v>161</v>
      </c>
      <c r="B5681" t="s">
        <v>222</v>
      </c>
      <c r="C5681" t="s">
        <v>222</v>
      </c>
      <c r="D5681">
        <v>140</v>
      </c>
      <c r="E5681" t="s">
        <v>109</v>
      </c>
      <c r="F5681" s="26">
        <v>12743.828321529512</v>
      </c>
      <c r="G5681" t="str">
        <f>VLOOKUP(мпф1[[#This Row],[артикул]],[1]!Таблица213[[code]:[упаковка]],4,FALSE)</f>
        <v>ЗАМ</v>
      </c>
      <c r="H5681" t="str">
        <f>VLOOKUP(мпф1[[#This Row],[артикул]],[1]!Таблица213[[code]:[упаковка]],5,FALSE)</f>
        <v>бедро</v>
      </c>
      <c r="I5681" s="7">
        <v>764.59821428571411</v>
      </c>
      <c r="J5681" s="15">
        <f>мпф1[[#This Row],[цена]]*мпф1[[#This Row],[объем]]</f>
        <v>9743908.3778051753</v>
      </c>
      <c r="K5681" s="15"/>
      <c r="L5681" t="s">
        <v>187</v>
      </c>
    </row>
    <row r="5682" spans="1:12" x14ac:dyDescent="0.35">
      <c r="A5682" t="s">
        <v>161</v>
      </c>
      <c r="B5682" t="s">
        <v>222</v>
      </c>
      <c r="C5682" t="s">
        <v>222</v>
      </c>
      <c r="D5682">
        <v>141</v>
      </c>
      <c r="E5682" t="s">
        <v>108</v>
      </c>
      <c r="F5682" s="26">
        <v>1150.9837738431697</v>
      </c>
      <c r="G5682" t="str">
        <f>VLOOKUP(мпф1[[#This Row],[артикул]],[1]!Таблица213[[code]:[упаковка]],4,FALSE)</f>
        <v>ЗАМ</v>
      </c>
      <c r="H5682" t="str">
        <f>VLOOKUP(мпф1[[#This Row],[артикул]],[1]!Таблица213[[code]:[упаковка]],5,FALSE)</f>
        <v>голень</v>
      </c>
      <c r="I5682" s="7">
        <v>892.76785714285711</v>
      </c>
      <c r="J5682" s="15">
        <f>мпф1[[#This Row],[цена]]*мпф1[[#This Row],[объем]]</f>
        <v>1027561.3173801656</v>
      </c>
      <c r="K5682" s="15"/>
      <c r="L5682" t="s">
        <v>187</v>
      </c>
    </row>
    <row r="5683" spans="1:12" x14ac:dyDescent="0.35">
      <c r="A5683" t="s">
        <v>161</v>
      </c>
      <c r="B5683" t="s">
        <v>222</v>
      </c>
      <c r="C5683" t="s">
        <v>222</v>
      </c>
      <c r="D5683">
        <v>411</v>
      </c>
      <c r="E5683" t="s">
        <v>157</v>
      </c>
      <c r="F5683" s="26">
        <v>4208.9345792665235</v>
      </c>
      <c r="G5683" t="str">
        <f>VLOOKUP(мпф1[[#This Row],[артикул]],[1]!Таблица213[[code]:[упаковка]],4,FALSE)</f>
        <v>ЗАМ</v>
      </c>
      <c r="H5683" t="str">
        <f>VLOOKUP(мпф1[[#This Row],[артикул]],[1]!Таблица213[[code]:[упаковка]],5,FALSE)</f>
        <v>печень</v>
      </c>
      <c r="I5683" s="7">
        <v>322.63392857142856</v>
      </c>
      <c r="J5683" s="15">
        <f>мпф1[[#This Row],[цена]]*мпф1[[#This Row],[объем]]</f>
        <v>1357945.0984088914</v>
      </c>
      <c r="K5683" s="15"/>
      <c r="L5683" t="s">
        <v>187</v>
      </c>
    </row>
    <row r="5684" spans="1:12" x14ac:dyDescent="0.35">
      <c r="A5684" t="s">
        <v>161</v>
      </c>
      <c r="B5684" t="s">
        <v>222</v>
      </c>
      <c r="C5684" t="s">
        <v>222</v>
      </c>
      <c r="D5684">
        <v>410</v>
      </c>
      <c r="E5684" t="s">
        <v>158</v>
      </c>
      <c r="F5684" s="26">
        <v>918.95901575191306</v>
      </c>
      <c r="G5684" t="str">
        <f>VLOOKUP(мпф1[[#This Row],[артикул]],[1]!Таблица213[[code]:[упаковка]],4,FALSE)</f>
        <v>ЗАМ</v>
      </c>
      <c r="H5684" t="str">
        <f>VLOOKUP(мпф1[[#This Row],[артикул]],[1]!Таблица213[[code]:[упаковка]],5,FALSE)</f>
        <v>желудки</v>
      </c>
      <c r="I5684" s="7">
        <v>494.99999999999994</v>
      </c>
      <c r="J5684" s="15">
        <f>мпф1[[#This Row],[цена]]*мпф1[[#This Row],[объем]]</f>
        <v>454884.71279719693</v>
      </c>
      <c r="K5684" s="15"/>
      <c r="L5684" t="s">
        <v>187</v>
      </c>
    </row>
    <row r="5685" spans="1:12" x14ac:dyDescent="0.35">
      <c r="A5685" t="s">
        <v>161</v>
      </c>
      <c r="B5685" t="s">
        <v>222</v>
      </c>
      <c r="C5685" t="s">
        <v>222</v>
      </c>
      <c r="D5685">
        <v>412</v>
      </c>
      <c r="E5685" t="s">
        <v>160</v>
      </c>
      <c r="F5685" s="26">
        <v>648.14042202489452</v>
      </c>
      <c r="G5685" t="str">
        <f>VLOOKUP(мпф1[[#This Row],[артикул]],[1]!Таблица213[[code]:[упаковка]],4,FALSE)</f>
        <v>ЗАМ</v>
      </c>
      <c r="H5685" t="str">
        <f>VLOOKUP(мпф1[[#This Row],[артикул]],[1]!Таблица213[[code]:[упаковка]],5,FALSE)</f>
        <v>сердце</v>
      </c>
      <c r="I5685" s="7">
        <v>777.85714285714278</v>
      </c>
      <c r="J5685" s="15">
        <f>мпф1[[#This Row],[цена]]*мпф1[[#This Row],[объем]]</f>
        <v>504160.65684650716</v>
      </c>
      <c r="K5685" s="15"/>
      <c r="L5685" t="s">
        <v>187</v>
      </c>
    </row>
    <row r="5686" spans="1:12" x14ac:dyDescent="0.35">
      <c r="A5686" t="s">
        <v>161</v>
      </c>
      <c r="B5686" t="s">
        <v>222</v>
      </c>
      <c r="C5686" t="s">
        <v>222</v>
      </c>
      <c r="D5686">
        <v>117</v>
      </c>
      <c r="E5686" t="s">
        <v>212</v>
      </c>
      <c r="F5686" s="26">
        <v>22600.46097822216</v>
      </c>
      <c r="G5686" t="str">
        <f>VLOOKUP(мпф1[[#This Row],[артикул]],[1]!Таблица213[[code]:[упаковка]],4,FALSE)</f>
        <v>ЗАМ</v>
      </c>
      <c r="H5686" t="str">
        <f>VLOOKUP(мпф1[[#This Row],[артикул]],[1]!Таблица213[[code]:[упаковка]],5,FALSE)</f>
        <v>ммо</v>
      </c>
      <c r="I5686" s="7">
        <v>397.76785714285705</v>
      </c>
      <c r="J5686" s="15">
        <f>мпф1[[#This Row],[цена]]*мпф1[[#This Row],[объем]]</f>
        <v>8989736.9337481875</v>
      </c>
      <c r="K5686" s="15"/>
      <c r="L5686" t="s">
        <v>187</v>
      </c>
    </row>
    <row r="5687" spans="1:12" x14ac:dyDescent="0.35">
      <c r="A5687" t="s">
        <v>161</v>
      </c>
      <c r="B5687" t="s">
        <v>222</v>
      </c>
      <c r="C5687" t="s">
        <v>222</v>
      </c>
      <c r="D5687">
        <v>1636</v>
      </c>
      <c r="E5687" t="s">
        <v>223</v>
      </c>
      <c r="F5687" s="26"/>
      <c r="G5687" t="str">
        <f>VLOOKUP(мпф1[[#This Row],[артикул]],[1]!Таблица213[[code]:[упаковка]],4,FALSE)</f>
        <v>ЗАМ</v>
      </c>
      <c r="H5687" t="str">
        <f>VLOOKUP(мпф1[[#This Row],[артикул]],[1]!Таблица213[[code]:[упаковка]],5,FALSE)</f>
        <v>головы</v>
      </c>
      <c r="I5687" s="7">
        <v>141.42857142857142</v>
      </c>
      <c r="J5687" s="15">
        <f>мпф1[[#This Row],[цена]]*мпф1[[#This Row],[объем]]</f>
        <v>0</v>
      </c>
      <c r="K5687" s="15"/>
      <c r="L5687" t="s">
        <v>187</v>
      </c>
    </row>
    <row r="5688" spans="1:12" x14ac:dyDescent="0.35">
      <c r="A5688" t="s">
        <v>161</v>
      </c>
      <c r="B5688" t="s">
        <v>222</v>
      </c>
      <c r="C5688" t="s">
        <v>222</v>
      </c>
      <c r="D5688">
        <v>14</v>
      </c>
      <c r="E5688" t="s">
        <v>120</v>
      </c>
      <c r="F5688" s="26">
        <v>2519.3332436197238</v>
      </c>
      <c r="G5688" t="str">
        <f>VLOOKUP(мпф1[[#This Row],[артикул]],[1]!Таблица213[[code]:[упаковка]],4,FALSE)</f>
        <v>ЗАМ</v>
      </c>
      <c r="H5688" t="str">
        <f>VLOOKUP(мпф1[[#This Row],[артикул]],[1]!Таблица213[[code]:[упаковка]],5,FALSE)</f>
        <v>табак</v>
      </c>
      <c r="I5688" s="7">
        <v>707.14285714285711</v>
      </c>
      <c r="J5688" s="15">
        <f>мпф1[[#This Row],[цена]]*мпф1[[#This Row],[объем]]</f>
        <v>1781528.5079882331</v>
      </c>
      <c r="K5688" s="15"/>
      <c r="L5688" t="s">
        <v>187</v>
      </c>
    </row>
    <row r="5689" spans="1:12" x14ac:dyDescent="0.35">
      <c r="A5689" t="s">
        <v>161</v>
      </c>
      <c r="B5689" t="s">
        <v>222</v>
      </c>
      <c r="C5689" t="s">
        <v>222</v>
      </c>
      <c r="D5689">
        <v>15</v>
      </c>
      <c r="E5689" t="s">
        <v>121</v>
      </c>
      <c r="F5689" s="26">
        <v>3284.0651221885387</v>
      </c>
      <c r="G5689" t="str">
        <f>VLOOKUP(мпф1[[#This Row],[артикул]],[1]!Таблица213[[code]:[упаковка]],4,FALSE)</f>
        <v>ЗАМ</v>
      </c>
      <c r="H5689" t="str">
        <f>VLOOKUP(мпф1[[#This Row],[артикул]],[1]!Таблица213[[code]:[упаковка]],5,FALSE)</f>
        <v>табак</v>
      </c>
      <c r="I5689" s="7">
        <v>707.14285714285711</v>
      </c>
      <c r="J5689" s="15">
        <f>мпф1[[#This Row],[цена]]*мпф1[[#This Row],[объем]]</f>
        <v>2322303.1935476093</v>
      </c>
      <c r="K5689" s="15"/>
      <c r="L5689" t="s">
        <v>187</v>
      </c>
    </row>
    <row r="5690" spans="1:12" x14ac:dyDescent="0.35">
      <c r="A5690" t="s">
        <v>161</v>
      </c>
      <c r="B5690" t="s">
        <v>222</v>
      </c>
      <c r="C5690" t="s">
        <v>222</v>
      </c>
      <c r="D5690">
        <v>14</v>
      </c>
      <c r="E5690" t="s">
        <v>120</v>
      </c>
      <c r="F5690" s="26">
        <v>2433.2045471693841</v>
      </c>
      <c r="G5690" t="str">
        <f>VLOOKUP(мпф1[[#This Row],[артикул]],[1]!Таблица213[[code]:[упаковка]],4,FALSE)</f>
        <v>ЗАМ</v>
      </c>
      <c r="H5690" t="str">
        <f>VLOOKUP(мпф1[[#This Row],[артикул]],[1]!Таблица213[[code]:[упаковка]],5,FALSE)</f>
        <v>табак</v>
      </c>
      <c r="I5690" s="7">
        <v>707.14285714285711</v>
      </c>
      <c r="J5690" s="15">
        <f>мпф1[[#This Row],[цена]]*мпф1[[#This Row],[объем]]</f>
        <v>1720623.2154983501</v>
      </c>
      <c r="K5690" s="15"/>
      <c r="L5690" t="s">
        <v>187</v>
      </c>
    </row>
    <row r="5691" spans="1:12" x14ac:dyDescent="0.35">
      <c r="A5691" t="s">
        <v>161</v>
      </c>
      <c r="B5691" t="s">
        <v>222</v>
      </c>
      <c r="C5691" t="s">
        <v>222</v>
      </c>
      <c r="D5691">
        <v>14</v>
      </c>
      <c r="E5691" t="s">
        <v>120</v>
      </c>
      <c r="F5691" s="26">
        <v>2519.3332436197238</v>
      </c>
      <c r="G5691" t="str">
        <f>VLOOKUP(мпф1[[#This Row],[артикул]],[1]!Таблица213[[code]:[упаковка]],4,FALSE)</f>
        <v>ЗАМ</v>
      </c>
      <c r="H5691" t="str">
        <f>VLOOKUP(мпф1[[#This Row],[артикул]],[1]!Таблица213[[code]:[упаковка]],5,FALSE)</f>
        <v>табак</v>
      </c>
      <c r="I5691" s="7">
        <v>707.14285714285711</v>
      </c>
      <c r="J5691" s="15">
        <f>мпф1[[#This Row],[цена]]*мпф1[[#This Row],[объем]]</f>
        <v>1781528.5079882331</v>
      </c>
      <c r="K5691" s="15"/>
      <c r="L5691" t="s">
        <v>187</v>
      </c>
    </row>
    <row r="5692" spans="1:12" x14ac:dyDescent="0.35">
      <c r="A5692" t="s">
        <v>161</v>
      </c>
      <c r="B5692" t="s">
        <v>222</v>
      </c>
      <c r="C5692" t="s">
        <v>222</v>
      </c>
      <c r="D5692">
        <v>14</v>
      </c>
      <c r="E5692" t="s">
        <v>120</v>
      </c>
      <c r="F5692" s="26">
        <v>3284.0651221885387</v>
      </c>
      <c r="G5692" t="str">
        <f>VLOOKUP(мпф1[[#This Row],[артикул]],[1]!Таблица213[[code]:[упаковка]],4,FALSE)</f>
        <v>ЗАМ</v>
      </c>
      <c r="H5692" t="str">
        <f>VLOOKUP(мпф1[[#This Row],[артикул]],[1]!Таблица213[[code]:[упаковка]],5,FALSE)</f>
        <v>табак</v>
      </c>
      <c r="I5692" s="7">
        <v>707.14285714285711</v>
      </c>
      <c r="J5692" s="15">
        <f>мпф1[[#This Row],[цена]]*мпф1[[#This Row],[объем]]</f>
        <v>2322303.1935476093</v>
      </c>
      <c r="K5692" s="15"/>
      <c r="L5692" t="s">
        <v>187</v>
      </c>
    </row>
    <row r="5693" spans="1:12" x14ac:dyDescent="0.35">
      <c r="A5693" t="s">
        <v>161</v>
      </c>
      <c r="B5693" t="s">
        <v>222</v>
      </c>
      <c r="C5693" t="s">
        <v>222</v>
      </c>
      <c r="D5693">
        <v>126</v>
      </c>
      <c r="E5693" t="s">
        <v>131</v>
      </c>
      <c r="F5693" s="26">
        <v>9337.8158723404267</v>
      </c>
      <c r="G5693" t="str">
        <f>VLOOKUP(мпф1[[#This Row],[артикул]],[1]!Таблица213[[code]:[упаковка]],4,FALSE)</f>
        <v>ЗАМ</v>
      </c>
      <c r="H5693" t="str">
        <f>VLOOKUP(мпф1[[#This Row],[артикул]],[1]!Таблица213[[code]:[упаковка]],5,FALSE)</f>
        <v>шкура</v>
      </c>
      <c r="I5693" s="7">
        <v>397.76785714285705</v>
      </c>
      <c r="J5693" s="15">
        <f>мпф1[[#This Row],[цена]]*мпф1[[#This Row],[объем]]</f>
        <v>3714283.0099354098</v>
      </c>
      <c r="K5693" s="15"/>
      <c r="L5693" t="s">
        <v>187</v>
      </c>
    </row>
    <row r="5694" spans="1:12" x14ac:dyDescent="0.35">
      <c r="A5694" t="s">
        <v>161</v>
      </c>
      <c r="B5694" t="s">
        <v>222</v>
      </c>
      <c r="C5694" t="s">
        <v>222</v>
      </c>
      <c r="D5694">
        <v>3</v>
      </c>
      <c r="E5694" t="s">
        <v>124</v>
      </c>
      <c r="F5694" s="26">
        <v>39500</v>
      </c>
      <c r="G5694" t="str">
        <f>VLOOKUP(мпф1[[#This Row],[артикул]],[1]!Таблица213[[code]:[упаковка]],4,FALSE)</f>
        <v>ЗАМ</v>
      </c>
      <c r="H5694" t="str">
        <f>VLOOKUP(мпф1[[#This Row],[артикул]],[1]!Таблица213[[code]:[упаковка]],5,FALSE)</f>
        <v>тушка</v>
      </c>
      <c r="I5694" s="7">
        <v>707.14285714285711</v>
      </c>
      <c r="J5694" s="15">
        <f>мпф1[[#This Row],[цена]]*мпф1[[#This Row],[объем]]</f>
        <v>27932142.857142854</v>
      </c>
      <c r="K5694" s="15"/>
      <c r="L5694" t="s">
        <v>187</v>
      </c>
    </row>
    <row r="5695" spans="1:12" x14ac:dyDescent="0.35">
      <c r="A5695" t="s">
        <v>161</v>
      </c>
      <c r="B5695" t="s">
        <v>222</v>
      </c>
      <c r="C5695" t="s">
        <v>222</v>
      </c>
      <c r="D5695">
        <v>352</v>
      </c>
      <c r="E5695" t="s">
        <v>115</v>
      </c>
      <c r="F5695" s="26">
        <v>5245.8959999999997</v>
      </c>
      <c r="G5695" t="str">
        <f>VLOOKUP(мпф1[[#This Row],[артикул]],[1]!Таблица213[[code]:[упаковка]],4,FALSE)</f>
        <v>ЗАМ</v>
      </c>
      <c r="H5695" t="str">
        <f>VLOOKUP(мпф1[[#This Row],[артикул]],[1]!Таблица213[[code]:[упаковка]],5,FALSE)</f>
        <v>грудка</v>
      </c>
      <c r="I5695" s="7">
        <v>857.41071428571411</v>
      </c>
      <c r="J5695" s="15">
        <f>мпф1[[#This Row],[цена]]*мпф1[[#This Row],[объем]]</f>
        <v>4497887.4364285702</v>
      </c>
      <c r="K5695" s="15"/>
      <c r="L5695" t="s">
        <v>187</v>
      </c>
    </row>
    <row r="5696" spans="1:12" x14ac:dyDescent="0.35">
      <c r="A5696" t="s">
        <v>161</v>
      </c>
      <c r="B5696" t="s">
        <v>222</v>
      </c>
      <c r="C5696" t="s">
        <v>222</v>
      </c>
      <c r="D5696">
        <v>1073</v>
      </c>
      <c r="E5696" t="s">
        <v>227</v>
      </c>
      <c r="F5696" s="26">
        <v>4796.1353444346569</v>
      </c>
      <c r="G5696" t="str">
        <f>VLOOKUP(мпф1[[#This Row],[артикул]],[1]!Таблица213[[code]:[упаковка]],4,FALSE)</f>
        <v>ЗАМ</v>
      </c>
      <c r="H5696" t="str">
        <f>VLOOKUP(мпф1[[#This Row],[артикул]],[1]!Таблица213[[code]:[упаковка]],5,FALSE)</f>
        <v>табак</v>
      </c>
      <c r="I5696" s="7">
        <v>609.91071428571422</v>
      </c>
      <c r="J5696" s="15">
        <f>мпф1[[#This Row],[цена]]*мпф1[[#This Row],[объем]]</f>
        <v>2925214.3337351014</v>
      </c>
      <c r="K5696" s="15"/>
      <c r="L5696" t="s">
        <v>187</v>
      </c>
    </row>
    <row r="5697" spans="1:12" x14ac:dyDescent="0.35">
      <c r="A5697" t="s">
        <v>161</v>
      </c>
      <c r="B5697" t="s">
        <v>190</v>
      </c>
      <c r="C5697" t="s">
        <v>25</v>
      </c>
      <c r="D5697">
        <v>739</v>
      </c>
      <c r="E5697" t="s">
        <v>91</v>
      </c>
      <c r="F5697" s="26">
        <v>250</v>
      </c>
      <c r="G5697" t="str">
        <f>VLOOKUP(мпф1[[#This Row],[артикул]],[1]!Таблица213[[code]:[упаковка]],4,FALSE)</f>
        <v>ОХЛ</v>
      </c>
      <c r="H5697" t="str">
        <f>VLOOKUP(мпф1[[#This Row],[артикул]],[1]!Таблица213[[code]:[упаковка]],5,FALSE)</f>
        <v>головы</v>
      </c>
      <c r="I5697" s="7">
        <v>208.85641071428569</v>
      </c>
      <c r="J5697" s="15">
        <f>мпф1[[#This Row],[цена]]*мпф1[[#This Row],[объем]]</f>
        <v>52214.10267857142</v>
      </c>
      <c r="K5697" s="15"/>
      <c r="L5697" t="s">
        <v>187</v>
      </c>
    </row>
    <row r="5698" spans="1:12" x14ac:dyDescent="0.35">
      <c r="A5698" t="s">
        <v>161</v>
      </c>
      <c r="B5698" t="s">
        <v>196</v>
      </c>
      <c r="C5698" t="s">
        <v>69</v>
      </c>
      <c r="D5698">
        <v>739</v>
      </c>
      <c r="E5698" t="s">
        <v>91</v>
      </c>
      <c r="F5698" s="26">
        <v>30</v>
      </c>
      <c r="G5698" t="str">
        <f>VLOOKUP(мпф1[[#This Row],[артикул]],[1]!Таблица213[[code]:[упаковка]],4,FALSE)</f>
        <v>ОХЛ</v>
      </c>
      <c r="H5698" t="str">
        <f>VLOOKUP(мпф1[[#This Row],[артикул]],[1]!Таблица213[[code]:[упаковка]],5,FALSE)</f>
        <v>головы</v>
      </c>
      <c r="I5698" s="7">
        <v>208.85641071428569</v>
      </c>
      <c r="J5698" s="15">
        <f>мпф1[[#This Row],[цена]]*мпф1[[#This Row],[объем]]</f>
        <v>6265.6923214285707</v>
      </c>
      <c r="K5698" s="15"/>
      <c r="L5698" t="s">
        <v>187</v>
      </c>
    </row>
    <row r="5699" spans="1:12" x14ac:dyDescent="0.35">
      <c r="A5699" t="s">
        <v>161</v>
      </c>
      <c r="B5699" t="s">
        <v>179</v>
      </c>
      <c r="C5699" t="s">
        <v>25</v>
      </c>
      <c r="D5699">
        <v>739</v>
      </c>
      <c r="E5699" t="s">
        <v>91</v>
      </c>
      <c r="F5699" s="26">
        <v>200</v>
      </c>
      <c r="G5699" t="str">
        <f>VLOOKUP(мпф1[[#This Row],[артикул]],[1]!Таблица213[[code]:[упаковка]],4,FALSE)</f>
        <v>ОХЛ</v>
      </c>
      <c r="H5699" t="str">
        <f>VLOOKUP(мпф1[[#This Row],[артикул]],[1]!Таблица213[[code]:[упаковка]],5,FALSE)</f>
        <v>головы</v>
      </c>
      <c r="I5699" s="7">
        <v>208.85641071428569</v>
      </c>
      <c r="J5699" s="15">
        <f>мпф1[[#This Row],[цена]]*мпф1[[#This Row],[объем]]</f>
        <v>41771.282142857141</v>
      </c>
      <c r="K5699" s="15"/>
      <c r="L5699" t="s">
        <v>187</v>
      </c>
    </row>
    <row r="5700" spans="1:12" x14ac:dyDescent="0.35">
      <c r="A5700" t="s">
        <v>161</v>
      </c>
      <c r="B5700" t="s">
        <v>199</v>
      </c>
      <c r="C5700" t="s">
        <v>69</v>
      </c>
      <c r="D5700">
        <v>739</v>
      </c>
      <c r="E5700" t="s">
        <v>91</v>
      </c>
      <c r="F5700" s="26">
        <v>60</v>
      </c>
      <c r="G5700" t="str">
        <f>VLOOKUP(мпф1[[#This Row],[артикул]],[1]!Таблица213[[code]:[упаковка]],4,FALSE)</f>
        <v>ОХЛ</v>
      </c>
      <c r="H5700" t="str">
        <f>VLOOKUP(мпф1[[#This Row],[артикул]],[1]!Таблица213[[code]:[упаковка]],5,FALSE)</f>
        <v>головы</v>
      </c>
      <c r="I5700" s="7">
        <v>208.85641071428569</v>
      </c>
      <c r="J5700" s="15">
        <f>мпф1[[#This Row],[цена]]*мпф1[[#This Row],[объем]]</f>
        <v>12531.384642857141</v>
      </c>
      <c r="K5700" s="15"/>
      <c r="L5700" t="s">
        <v>187</v>
      </c>
    </row>
    <row r="5701" spans="1:12" x14ac:dyDescent="0.35">
      <c r="A5701" t="s">
        <v>161</v>
      </c>
      <c r="B5701" t="s">
        <v>193</v>
      </c>
      <c r="C5701" t="s">
        <v>69</v>
      </c>
      <c r="D5701">
        <v>739</v>
      </c>
      <c r="E5701" t="s">
        <v>91</v>
      </c>
      <c r="F5701" s="26">
        <v>350</v>
      </c>
      <c r="G5701" t="str">
        <f>VLOOKUP(мпф1[[#This Row],[артикул]],[1]!Таблица213[[code]:[упаковка]],4,FALSE)</f>
        <v>ОХЛ</v>
      </c>
      <c r="H5701" t="str">
        <f>VLOOKUP(мпф1[[#This Row],[артикул]],[1]!Таблица213[[code]:[упаковка]],5,FALSE)</f>
        <v>головы</v>
      </c>
      <c r="I5701" s="7">
        <v>208.85641071428569</v>
      </c>
      <c r="J5701" s="15">
        <f>мпф1[[#This Row],[цена]]*мпф1[[#This Row],[объем]]</f>
        <v>73099.743749999994</v>
      </c>
      <c r="K5701" s="15"/>
      <c r="L5701" t="s">
        <v>187</v>
      </c>
    </row>
    <row r="5702" spans="1:12" x14ac:dyDescent="0.35">
      <c r="A5702" t="s">
        <v>161</v>
      </c>
      <c r="B5702" t="s">
        <v>190</v>
      </c>
      <c r="C5702" t="s">
        <v>25</v>
      </c>
      <c r="D5702">
        <v>739</v>
      </c>
      <c r="E5702" t="s">
        <v>91</v>
      </c>
      <c r="F5702" s="26">
        <v>1250</v>
      </c>
      <c r="G5702" t="str">
        <f>VLOOKUP(мпф1[[#This Row],[артикул]],[1]!Таблица213[[code]:[упаковка]],4,FALSE)</f>
        <v>ОХЛ</v>
      </c>
      <c r="H5702" t="str">
        <f>VLOOKUP(мпф1[[#This Row],[артикул]],[1]!Таблица213[[code]:[упаковка]],5,FALSE)</f>
        <v>головы</v>
      </c>
      <c r="I5702" s="7">
        <v>208.85641071428569</v>
      </c>
      <c r="J5702" s="15">
        <f>мпф1[[#This Row],[цена]]*мпф1[[#This Row],[объем]]</f>
        <v>261070.5133928571</v>
      </c>
      <c r="K5702" s="15"/>
      <c r="L5702" t="s">
        <v>187</v>
      </c>
    </row>
    <row r="5703" spans="1:12" x14ac:dyDescent="0.35">
      <c r="A5703" t="s">
        <v>161</v>
      </c>
      <c r="B5703" t="s">
        <v>196</v>
      </c>
      <c r="C5703" t="s">
        <v>69</v>
      </c>
      <c r="D5703">
        <v>739</v>
      </c>
      <c r="E5703" t="s">
        <v>91</v>
      </c>
      <c r="F5703" s="26">
        <v>130</v>
      </c>
      <c r="G5703" t="str">
        <f>VLOOKUP(мпф1[[#This Row],[артикул]],[1]!Таблица213[[code]:[упаковка]],4,FALSE)</f>
        <v>ОХЛ</v>
      </c>
      <c r="H5703" t="str">
        <f>VLOOKUP(мпф1[[#This Row],[артикул]],[1]!Таблица213[[code]:[упаковка]],5,FALSE)</f>
        <v>головы</v>
      </c>
      <c r="I5703" s="7">
        <v>208.85641071428569</v>
      </c>
      <c r="J5703" s="15">
        <f>мпф1[[#This Row],[цена]]*мпф1[[#This Row],[объем]]</f>
        <v>27151.333392857141</v>
      </c>
      <c r="K5703" s="15"/>
      <c r="L5703" t="s">
        <v>187</v>
      </c>
    </row>
    <row r="5704" spans="1:12" x14ac:dyDescent="0.35">
      <c r="A5704" t="s">
        <v>161</v>
      </c>
      <c r="B5704" t="s">
        <v>198</v>
      </c>
      <c r="C5704" t="s">
        <v>69</v>
      </c>
      <c r="D5704">
        <v>739</v>
      </c>
      <c r="E5704" t="s">
        <v>91</v>
      </c>
      <c r="F5704" s="26">
        <v>40</v>
      </c>
      <c r="G5704" t="str">
        <f>VLOOKUP(мпф1[[#This Row],[артикул]],[1]!Таблица213[[code]:[упаковка]],4,FALSE)</f>
        <v>ОХЛ</v>
      </c>
      <c r="H5704" t="str">
        <f>VLOOKUP(мпф1[[#This Row],[артикул]],[1]!Таблица213[[code]:[упаковка]],5,FALSE)</f>
        <v>головы</v>
      </c>
      <c r="I5704" s="7">
        <v>208.85641071428569</v>
      </c>
      <c r="J5704" s="15">
        <f>мпф1[[#This Row],[цена]]*мпф1[[#This Row],[объем]]</f>
        <v>8354.256428571427</v>
      </c>
      <c r="K5704" s="15"/>
      <c r="L5704" t="s">
        <v>187</v>
      </c>
    </row>
    <row r="5705" spans="1:12" x14ac:dyDescent="0.35">
      <c r="A5705" t="s">
        <v>161</v>
      </c>
      <c r="B5705" t="s">
        <v>162</v>
      </c>
      <c r="C5705" t="s">
        <v>25</v>
      </c>
      <c r="D5705">
        <v>739</v>
      </c>
      <c r="E5705" t="s">
        <v>91</v>
      </c>
      <c r="F5705" s="26">
        <v>180</v>
      </c>
      <c r="G5705" t="str">
        <f>VLOOKUP(мпф1[[#This Row],[артикул]],[1]!Таблица213[[code]:[упаковка]],4,FALSE)</f>
        <v>ОХЛ</v>
      </c>
      <c r="H5705" t="str">
        <f>VLOOKUP(мпф1[[#This Row],[артикул]],[1]!Таблица213[[code]:[упаковка]],5,FALSE)</f>
        <v>головы</v>
      </c>
      <c r="I5705" s="7">
        <v>208.85641071428569</v>
      </c>
      <c r="J5705" s="15">
        <f>мпф1[[#This Row],[цена]]*мпф1[[#This Row],[объем]]</f>
        <v>37594.153928571424</v>
      </c>
      <c r="K5705" s="15"/>
      <c r="L5705" t="s">
        <v>187</v>
      </c>
    </row>
    <row r="5706" spans="1:12" x14ac:dyDescent="0.35">
      <c r="A5706" t="s">
        <v>161</v>
      </c>
      <c r="B5706" t="s">
        <v>179</v>
      </c>
      <c r="C5706" t="s">
        <v>25</v>
      </c>
      <c r="D5706">
        <v>739</v>
      </c>
      <c r="E5706" t="s">
        <v>91</v>
      </c>
      <c r="F5706" s="26">
        <v>1200</v>
      </c>
      <c r="G5706" t="str">
        <f>VLOOKUP(мпф1[[#This Row],[артикул]],[1]!Таблица213[[code]:[упаковка]],4,FALSE)</f>
        <v>ОХЛ</v>
      </c>
      <c r="H5706" t="str">
        <f>VLOOKUP(мпф1[[#This Row],[артикул]],[1]!Таблица213[[code]:[упаковка]],5,FALSE)</f>
        <v>головы</v>
      </c>
      <c r="I5706" s="7">
        <v>208.85641071428569</v>
      </c>
      <c r="J5706" s="15">
        <f>мпф1[[#This Row],[цена]]*мпф1[[#This Row],[объем]]</f>
        <v>250627.69285714283</v>
      </c>
      <c r="K5706" s="15"/>
      <c r="L5706" t="s">
        <v>187</v>
      </c>
    </row>
    <row r="5707" spans="1:12" x14ac:dyDescent="0.35">
      <c r="A5707" t="s">
        <v>161</v>
      </c>
      <c r="B5707" t="s">
        <v>199</v>
      </c>
      <c r="C5707" t="s">
        <v>69</v>
      </c>
      <c r="D5707">
        <v>739</v>
      </c>
      <c r="E5707" t="s">
        <v>91</v>
      </c>
      <c r="F5707" s="26">
        <v>300</v>
      </c>
      <c r="G5707" t="str">
        <f>VLOOKUP(мпф1[[#This Row],[артикул]],[1]!Таблица213[[code]:[упаковка]],4,FALSE)</f>
        <v>ОХЛ</v>
      </c>
      <c r="H5707" t="str">
        <f>VLOOKUP(мпф1[[#This Row],[артикул]],[1]!Таблица213[[code]:[упаковка]],5,FALSE)</f>
        <v>головы</v>
      </c>
      <c r="I5707" s="7">
        <v>208.85641071428569</v>
      </c>
      <c r="J5707" s="15">
        <f>мпф1[[#This Row],[цена]]*мпф1[[#This Row],[объем]]</f>
        <v>62656.923214285707</v>
      </c>
      <c r="K5707" s="15"/>
      <c r="L5707" t="s">
        <v>187</v>
      </c>
    </row>
    <row r="5708" spans="1:12" x14ac:dyDescent="0.35">
      <c r="A5708" t="s">
        <v>161</v>
      </c>
      <c r="B5708" t="s">
        <v>226</v>
      </c>
      <c r="C5708" t="s">
        <v>69</v>
      </c>
      <c r="D5708">
        <v>739</v>
      </c>
      <c r="E5708" t="s">
        <v>91</v>
      </c>
      <c r="F5708" s="26">
        <v>100</v>
      </c>
      <c r="G5708" t="str">
        <f>VLOOKUP(мпф1[[#This Row],[артикул]],[1]!Таблица213[[code]:[упаковка]],4,FALSE)</f>
        <v>ОХЛ</v>
      </c>
      <c r="H5708" t="str">
        <f>VLOOKUP(мпф1[[#This Row],[артикул]],[1]!Таблица213[[code]:[упаковка]],5,FALSE)</f>
        <v>головы</v>
      </c>
      <c r="I5708" s="7">
        <v>208.85641071428569</v>
      </c>
      <c r="J5708" s="15">
        <f>мпф1[[#This Row],[цена]]*мпф1[[#This Row],[объем]]</f>
        <v>20885.64107142857</v>
      </c>
      <c r="K5708" s="15"/>
      <c r="L5708" t="s">
        <v>187</v>
      </c>
    </row>
    <row r="5709" spans="1:12" x14ac:dyDescent="0.35">
      <c r="A5709" t="s">
        <v>161</v>
      </c>
      <c r="B5709" t="s">
        <v>197</v>
      </c>
      <c r="C5709" t="s">
        <v>69</v>
      </c>
      <c r="D5709">
        <v>739</v>
      </c>
      <c r="E5709" t="s">
        <v>91</v>
      </c>
      <c r="F5709" s="26">
        <v>150</v>
      </c>
      <c r="G5709" t="str">
        <f>VLOOKUP(мпф1[[#This Row],[артикул]],[1]!Таблица213[[code]:[упаковка]],4,FALSE)</f>
        <v>ОХЛ</v>
      </c>
      <c r="H5709" t="str">
        <f>VLOOKUP(мпф1[[#This Row],[артикул]],[1]!Таблица213[[code]:[упаковка]],5,FALSE)</f>
        <v>головы</v>
      </c>
      <c r="I5709" s="7">
        <v>208.85641071428569</v>
      </c>
      <c r="J5709" s="15">
        <f>мпф1[[#This Row],[цена]]*мпф1[[#This Row],[объем]]</f>
        <v>31328.461607142854</v>
      </c>
      <c r="K5709" s="15"/>
      <c r="L5709" t="s">
        <v>187</v>
      </c>
    </row>
    <row r="5710" spans="1:12" x14ac:dyDescent="0.35">
      <c r="A5710" t="s">
        <v>161</v>
      </c>
      <c r="B5710" t="s">
        <v>193</v>
      </c>
      <c r="C5710" t="s">
        <v>69</v>
      </c>
      <c r="D5710">
        <v>739</v>
      </c>
      <c r="E5710" t="s">
        <v>91</v>
      </c>
      <c r="F5710" s="26">
        <v>1450</v>
      </c>
      <c r="G5710" t="str">
        <f>VLOOKUP(мпф1[[#This Row],[артикул]],[1]!Таблица213[[code]:[упаковка]],4,FALSE)</f>
        <v>ОХЛ</v>
      </c>
      <c r="H5710" t="str">
        <f>VLOOKUP(мпф1[[#This Row],[артикул]],[1]!Таблица213[[code]:[упаковка]],5,FALSE)</f>
        <v>головы</v>
      </c>
      <c r="I5710" s="7">
        <v>208.85641071428569</v>
      </c>
      <c r="J5710" s="15">
        <f>мпф1[[#This Row],[цена]]*мпф1[[#This Row],[объем]]</f>
        <v>302841.79553571425</v>
      </c>
      <c r="K5710" s="15"/>
      <c r="L5710" t="s">
        <v>187</v>
      </c>
    </row>
    <row r="5711" spans="1:12" x14ac:dyDescent="0.35">
      <c r="A5711" t="s">
        <v>161</v>
      </c>
      <c r="B5711" t="s">
        <v>190</v>
      </c>
      <c r="C5711" t="s">
        <v>25</v>
      </c>
      <c r="D5711">
        <v>739</v>
      </c>
      <c r="E5711" t="s">
        <v>91</v>
      </c>
      <c r="F5711" s="26">
        <v>1000</v>
      </c>
      <c r="G5711" t="str">
        <f>VLOOKUP(мпф1[[#This Row],[артикул]],[1]!Таблица213[[code]:[упаковка]],4,FALSE)</f>
        <v>ОХЛ</v>
      </c>
      <c r="H5711" t="str">
        <f>VLOOKUP(мпф1[[#This Row],[артикул]],[1]!Таблица213[[code]:[упаковка]],5,FALSE)</f>
        <v>головы</v>
      </c>
      <c r="I5711" s="7">
        <v>208.85641071428569</v>
      </c>
      <c r="J5711" s="15">
        <f>мпф1[[#This Row],[цена]]*мпф1[[#This Row],[объем]]</f>
        <v>208856.41071428568</v>
      </c>
      <c r="K5711" s="15"/>
      <c r="L5711" t="s">
        <v>187</v>
      </c>
    </row>
    <row r="5712" spans="1:12" x14ac:dyDescent="0.35">
      <c r="A5712" t="s">
        <v>161</v>
      </c>
      <c r="B5712" t="s">
        <v>196</v>
      </c>
      <c r="C5712" t="s">
        <v>69</v>
      </c>
      <c r="D5712">
        <v>739</v>
      </c>
      <c r="E5712" t="s">
        <v>91</v>
      </c>
      <c r="F5712" s="26">
        <v>130</v>
      </c>
      <c r="G5712" t="str">
        <f>VLOOKUP(мпф1[[#This Row],[артикул]],[1]!Таблица213[[code]:[упаковка]],4,FALSE)</f>
        <v>ОХЛ</v>
      </c>
      <c r="H5712" t="str">
        <f>VLOOKUP(мпф1[[#This Row],[артикул]],[1]!Таблица213[[code]:[упаковка]],5,FALSE)</f>
        <v>головы</v>
      </c>
      <c r="I5712" s="7">
        <v>208.85641071428569</v>
      </c>
      <c r="J5712" s="15">
        <f>мпф1[[#This Row],[цена]]*мпф1[[#This Row],[объем]]</f>
        <v>27151.333392857141</v>
      </c>
      <c r="K5712" s="15"/>
      <c r="L5712" t="s">
        <v>187</v>
      </c>
    </row>
    <row r="5713" spans="1:12" x14ac:dyDescent="0.35">
      <c r="A5713" t="s">
        <v>161</v>
      </c>
      <c r="B5713" t="s">
        <v>198</v>
      </c>
      <c r="C5713" t="s">
        <v>69</v>
      </c>
      <c r="D5713">
        <v>739</v>
      </c>
      <c r="E5713" t="s">
        <v>91</v>
      </c>
      <c r="F5713" s="26">
        <v>40</v>
      </c>
      <c r="G5713" t="str">
        <f>VLOOKUP(мпф1[[#This Row],[артикул]],[1]!Таблица213[[code]:[упаковка]],4,FALSE)</f>
        <v>ОХЛ</v>
      </c>
      <c r="H5713" t="str">
        <f>VLOOKUP(мпф1[[#This Row],[артикул]],[1]!Таблица213[[code]:[упаковка]],5,FALSE)</f>
        <v>головы</v>
      </c>
      <c r="I5713" s="7">
        <v>208.85641071428569</v>
      </c>
      <c r="J5713" s="15">
        <f>мпф1[[#This Row],[цена]]*мпф1[[#This Row],[объем]]</f>
        <v>8354.256428571427</v>
      </c>
      <c r="K5713" s="15"/>
      <c r="L5713" t="s">
        <v>187</v>
      </c>
    </row>
    <row r="5714" spans="1:12" x14ac:dyDescent="0.35">
      <c r="A5714" t="s">
        <v>161</v>
      </c>
      <c r="B5714" t="s">
        <v>162</v>
      </c>
      <c r="C5714" t="s">
        <v>25</v>
      </c>
      <c r="D5714">
        <v>739</v>
      </c>
      <c r="E5714" t="s">
        <v>91</v>
      </c>
      <c r="F5714" s="26">
        <v>150</v>
      </c>
      <c r="G5714" t="str">
        <f>VLOOKUP(мпф1[[#This Row],[артикул]],[1]!Таблица213[[code]:[упаковка]],4,FALSE)</f>
        <v>ОХЛ</v>
      </c>
      <c r="H5714" t="str">
        <f>VLOOKUP(мпф1[[#This Row],[артикул]],[1]!Таблица213[[code]:[упаковка]],5,FALSE)</f>
        <v>головы</v>
      </c>
      <c r="I5714" s="7">
        <v>208.85641071428569</v>
      </c>
      <c r="J5714" s="15">
        <f>мпф1[[#This Row],[цена]]*мпф1[[#This Row],[объем]]</f>
        <v>31328.461607142854</v>
      </c>
      <c r="K5714" s="15"/>
      <c r="L5714" t="s">
        <v>187</v>
      </c>
    </row>
    <row r="5715" spans="1:12" x14ac:dyDescent="0.35">
      <c r="A5715" t="s">
        <v>161</v>
      </c>
      <c r="B5715" t="s">
        <v>179</v>
      </c>
      <c r="C5715" t="s">
        <v>25</v>
      </c>
      <c r="D5715">
        <v>739</v>
      </c>
      <c r="E5715" t="s">
        <v>91</v>
      </c>
      <c r="F5715" s="26">
        <v>1200</v>
      </c>
      <c r="G5715" t="str">
        <f>VLOOKUP(мпф1[[#This Row],[артикул]],[1]!Таблица213[[code]:[упаковка]],4,FALSE)</f>
        <v>ОХЛ</v>
      </c>
      <c r="H5715" t="str">
        <f>VLOOKUP(мпф1[[#This Row],[артикул]],[1]!Таблица213[[code]:[упаковка]],5,FALSE)</f>
        <v>головы</v>
      </c>
      <c r="I5715" s="7">
        <v>208.85641071428569</v>
      </c>
      <c r="J5715" s="15">
        <f>мпф1[[#This Row],[цена]]*мпф1[[#This Row],[объем]]</f>
        <v>250627.69285714283</v>
      </c>
      <c r="K5715" s="15"/>
      <c r="L5715" t="s">
        <v>187</v>
      </c>
    </row>
    <row r="5716" spans="1:12" x14ac:dyDescent="0.35">
      <c r="A5716" t="s">
        <v>161</v>
      </c>
      <c r="B5716" t="s">
        <v>199</v>
      </c>
      <c r="C5716" t="s">
        <v>69</v>
      </c>
      <c r="D5716">
        <v>739</v>
      </c>
      <c r="E5716" t="s">
        <v>91</v>
      </c>
      <c r="F5716" s="26">
        <v>300</v>
      </c>
      <c r="G5716" t="str">
        <f>VLOOKUP(мпф1[[#This Row],[артикул]],[1]!Таблица213[[code]:[упаковка]],4,FALSE)</f>
        <v>ОХЛ</v>
      </c>
      <c r="H5716" t="str">
        <f>VLOOKUP(мпф1[[#This Row],[артикул]],[1]!Таблица213[[code]:[упаковка]],5,FALSE)</f>
        <v>головы</v>
      </c>
      <c r="I5716" s="7">
        <v>208.85641071428569</v>
      </c>
      <c r="J5716" s="15">
        <f>мпф1[[#This Row],[цена]]*мпф1[[#This Row],[объем]]</f>
        <v>62656.923214285707</v>
      </c>
      <c r="K5716" s="15"/>
      <c r="L5716" t="s">
        <v>187</v>
      </c>
    </row>
    <row r="5717" spans="1:12" x14ac:dyDescent="0.35">
      <c r="A5717" t="s">
        <v>161</v>
      </c>
      <c r="B5717" t="s">
        <v>226</v>
      </c>
      <c r="C5717" t="s">
        <v>69</v>
      </c>
      <c r="D5717">
        <v>739</v>
      </c>
      <c r="E5717" t="s">
        <v>91</v>
      </c>
      <c r="F5717" s="26">
        <v>60</v>
      </c>
      <c r="G5717" t="str">
        <f>VLOOKUP(мпф1[[#This Row],[артикул]],[1]!Таблица213[[code]:[упаковка]],4,FALSE)</f>
        <v>ОХЛ</v>
      </c>
      <c r="H5717" t="str">
        <f>VLOOKUP(мпф1[[#This Row],[артикул]],[1]!Таблица213[[code]:[упаковка]],5,FALSE)</f>
        <v>головы</v>
      </c>
      <c r="I5717" s="7">
        <v>208.85641071428569</v>
      </c>
      <c r="J5717" s="15">
        <f>мпф1[[#This Row],[цена]]*мпф1[[#This Row],[объем]]</f>
        <v>12531.384642857141</v>
      </c>
      <c r="K5717" s="15"/>
      <c r="L5717" t="s">
        <v>187</v>
      </c>
    </row>
    <row r="5718" spans="1:12" x14ac:dyDescent="0.35">
      <c r="A5718" t="s">
        <v>161</v>
      </c>
      <c r="B5718" t="s">
        <v>197</v>
      </c>
      <c r="C5718" t="s">
        <v>69</v>
      </c>
      <c r="D5718">
        <v>739</v>
      </c>
      <c r="E5718" t="s">
        <v>91</v>
      </c>
      <c r="F5718" s="26">
        <v>150</v>
      </c>
      <c r="G5718" t="str">
        <f>VLOOKUP(мпф1[[#This Row],[артикул]],[1]!Таблица213[[code]:[упаковка]],4,FALSE)</f>
        <v>ОХЛ</v>
      </c>
      <c r="H5718" t="str">
        <f>VLOOKUP(мпф1[[#This Row],[артикул]],[1]!Таблица213[[code]:[упаковка]],5,FALSE)</f>
        <v>головы</v>
      </c>
      <c r="I5718" s="7">
        <v>208.85641071428569</v>
      </c>
      <c r="J5718" s="15">
        <f>мпф1[[#This Row],[цена]]*мпф1[[#This Row],[объем]]</f>
        <v>31328.461607142854</v>
      </c>
      <c r="K5718" s="15"/>
      <c r="L5718" t="s">
        <v>187</v>
      </c>
    </row>
    <row r="5719" spans="1:12" x14ac:dyDescent="0.35">
      <c r="A5719" t="s">
        <v>161</v>
      </c>
      <c r="B5719" t="s">
        <v>193</v>
      </c>
      <c r="C5719" t="s">
        <v>69</v>
      </c>
      <c r="D5719">
        <v>739</v>
      </c>
      <c r="E5719" t="s">
        <v>91</v>
      </c>
      <c r="F5719" s="26">
        <v>1450</v>
      </c>
      <c r="G5719" t="str">
        <f>VLOOKUP(мпф1[[#This Row],[артикул]],[1]!Таблица213[[code]:[упаковка]],4,FALSE)</f>
        <v>ОХЛ</v>
      </c>
      <c r="H5719" t="str">
        <f>VLOOKUP(мпф1[[#This Row],[артикул]],[1]!Таблица213[[code]:[упаковка]],5,FALSE)</f>
        <v>головы</v>
      </c>
      <c r="I5719" s="7">
        <v>208.85641071428569</v>
      </c>
      <c r="J5719" s="15">
        <f>мпф1[[#This Row],[цена]]*мпф1[[#This Row],[объем]]</f>
        <v>302841.79553571425</v>
      </c>
      <c r="K5719" s="15"/>
      <c r="L5719" t="s">
        <v>187</v>
      </c>
    </row>
    <row r="5720" spans="1:12" x14ac:dyDescent="0.35">
      <c r="A5720" t="s">
        <v>161</v>
      </c>
      <c r="B5720" t="s">
        <v>190</v>
      </c>
      <c r="C5720" t="s">
        <v>25</v>
      </c>
      <c r="D5720">
        <v>739</v>
      </c>
      <c r="E5720" t="s">
        <v>91</v>
      </c>
      <c r="F5720" s="26">
        <v>1000</v>
      </c>
      <c r="G5720" t="str">
        <f>VLOOKUP(мпф1[[#This Row],[артикул]],[1]!Таблица213[[code]:[упаковка]],4,FALSE)</f>
        <v>ОХЛ</v>
      </c>
      <c r="H5720" t="str">
        <f>VLOOKUP(мпф1[[#This Row],[артикул]],[1]!Таблица213[[code]:[упаковка]],5,FALSE)</f>
        <v>головы</v>
      </c>
      <c r="I5720" s="7">
        <v>208.85641071428569</v>
      </c>
      <c r="J5720" s="15">
        <f>мпф1[[#This Row],[цена]]*мпф1[[#This Row],[объем]]</f>
        <v>208856.41071428568</v>
      </c>
      <c r="K5720" s="15"/>
      <c r="L5720" t="s">
        <v>187</v>
      </c>
    </row>
    <row r="5721" spans="1:12" x14ac:dyDescent="0.35">
      <c r="A5721" t="s">
        <v>161</v>
      </c>
      <c r="B5721" t="s">
        <v>196</v>
      </c>
      <c r="C5721" t="s">
        <v>69</v>
      </c>
      <c r="D5721">
        <v>739</v>
      </c>
      <c r="E5721" t="s">
        <v>91</v>
      </c>
      <c r="F5721" s="26">
        <v>130</v>
      </c>
      <c r="G5721" t="str">
        <f>VLOOKUP(мпф1[[#This Row],[артикул]],[1]!Таблица213[[code]:[упаковка]],4,FALSE)</f>
        <v>ОХЛ</v>
      </c>
      <c r="H5721" t="str">
        <f>VLOOKUP(мпф1[[#This Row],[артикул]],[1]!Таблица213[[code]:[упаковка]],5,FALSE)</f>
        <v>головы</v>
      </c>
      <c r="I5721" s="7">
        <v>208.85641071428569</v>
      </c>
      <c r="J5721" s="15">
        <f>мпф1[[#This Row],[цена]]*мпф1[[#This Row],[объем]]</f>
        <v>27151.333392857141</v>
      </c>
      <c r="K5721" s="15"/>
      <c r="L5721" t="s">
        <v>187</v>
      </c>
    </row>
    <row r="5722" spans="1:12" x14ac:dyDescent="0.35">
      <c r="A5722" t="s">
        <v>161</v>
      </c>
      <c r="B5722" t="s">
        <v>198</v>
      </c>
      <c r="C5722" t="s">
        <v>69</v>
      </c>
      <c r="D5722">
        <v>739</v>
      </c>
      <c r="E5722" t="s">
        <v>91</v>
      </c>
      <c r="F5722" s="26">
        <v>40</v>
      </c>
      <c r="G5722" t="str">
        <f>VLOOKUP(мпф1[[#This Row],[артикул]],[1]!Таблица213[[code]:[упаковка]],4,FALSE)</f>
        <v>ОХЛ</v>
      </c>
      <c r="H5722" t="str">
        <f>VLOOKUP(мпф1[[#This Row],[артикул]],[1]!Таблица213[[code]:[упаковка]],5,FALSE)</f>
        <v>головы</v>
      </c>
      <c r="I5722" s="7">
        <v>208.85641071428569</v>
      </c>
      <c r="J5722" s="15">
        <f>мпф1[[#This Row],[цена]]*мпф1[[#This Row],[объем]]</f>
        <v>8354.256428571427</v>
      </c>
      <c r="K5722" s="15"/>
      <c r="L5722" t="s">
        <v>187</v>
      </c>
    </row>
    <row r="5723" spans="1:12" x14ac:dyDescent="0.35">
      <c r="A5723" t="s">
        <v>161</v>
      </c>
      <c r="B5723" t="s">
        <v>162</v>
      </c>
      <c r="C5723" t="s">
        <v>25</v>
      </c>
      <c r="D5723">
        <v>739</v>
      </c>
      <c r="E5723" t="s">
        <v>91</v>
      </c>
      <c r="F5723" s="26">
        <v>180</v>
      </c>
      <c r="G5723" t="str">
        <f>VLOOKUP(мпф1[[#This Row],[артикул]],[1]!Таблица213[[code]:[упаковка]],4,FALSE)</f>
        <v>ОХЛ</v>
      </c>
      <c r="H5723" t="str">
        <f>VLOOKUP(мпф1[[#This Row],[артикул]],[1]!Таблица213[[code]:[упаковка]],5,FALSE)</f>
        <v>головы</v>
      </c>
      <c r="I5723" s="7">
        <v>208.85641071428569</v>
      </c>
      <c r="J5723" s="15">
        <f>мпф1[[#This Row],[цена]]*мпф1[[#This Row],[объем]]</f>
        <v>37594.153928571424</v>
      </c>
      <c r="K5723" s="15"/>
      <c r="L5723" t="s">
        <v>187</v>
      </c>
    </row>
    <row r="5724" spans="1:12" x14ac:dyDescent="0.35">
      <c r="A5724" t="s">
        <v>161</v>
      </c>
      <c r="B5724" t="s">
        <v>179</v>
      </c>
      <c r="C5724" t="s">
        <v>25</v>
      </c>
      <c r="D5724">
        <v>739</v>
      </c>
      <c r="E5724" t="s">
        <v>91</v>
      </c>
      <c r="F5724" s="26">
        <v>1100</v>
      </c>
      <c r="G5724" t="str">
        <f>VLOOKUP(мпф1[[#This Row],[артикул]],[1]!Таблица213[[code]:[упаковка]],4,FALSE)</f>
        <v>ОХЛ</v>
      </c>
      <c r="H5724" t="str">
        <f>VLOOKUP(мпф1[[#This Row],[артикул]],[1]!Таблица213[[code]:[упаковка]],5,FALSE)</f>
        <v>головы</v>
      </c>
      <c r="I5724" s="7">
        <v>208.85641071428569</v>
      </c>
      <c r="J5724" s="15">
        <f>мпф1[[#This Row],[цена]]*мпф1[[#This Row],[объем]]</f>
        <v>229742.05178571425</v>
      </c>
      <c r="K5724" s="15"/>
      <c r="L5724" t="s">
        <v>187</v>
      </c>
    </row>
    <row r="5725" spans="1:12" x14ac:dyDescent="0.35">
      <c r="A5725" t="s">
        <v>161</v>
      </c>
      <c r="B5725" t="s">
        <v>199</v>
      </c>
      <c r="C5725" t="s">
        <v>69</v>
      </c>
      <c r="D5725">
        <v>739</v>
      </c>
      <c r="E5725" t="s">
        <v>91</v>
      </c>
      <c r="F5725" s="26">
        <v>280</v>
      </c>
      <c r="G5725" t="str">
        <f>VLOOKUP(мпф1[[#This Row],[артикул]],[1]!Таблица213[[code]:[упаковка]],4,FALSE)</f>
        <v>ОХЛ</v>
      </c>
      <c r="H5725" t="str">
        <f>VLOOKUP(мпф1[[#This Row],[артикул]],[1]!Таблица213[[code]:[упаковка]],5,FALSE)</f>
        <v>головы</v>
      </c>
      <c r="I5725" s="7">
        <v>208.85641071428569</v>
      </c>
      <c r="J5725" s="15">
        <f>мпф1[[#This Row],[цена]]*мпф1[[#This Row],[объем]]</f>
        <v>58479.794999999991</v>
      </c>
      <c r="K5725" s="15"/>
      <c r="L5725" t="s">
        <v>187</v>
      </c>
    </row>
    <row r="5726" spans="1:12" x14ac:dyDescent="0.35">
      <c r="A5726" t="s">
        <v>161</v>
      </c>
      <c r="B5726" t="s">
        <v>226</v>
      </c>
      <c r="C5726" t="s">
        <v>69</v>
      </c>
      <c r="D5726">
        <v>739</v>
      </c>
      <c r="E5726" t="s">
        <v>91</v>
      </c>
      <c r="F5726" s="26">
        <v>60</v>
      </c>
      <c r="G5726" t="str">
        <f>VLOOKUP(мпф1[[#This Row],[артикул]],[1]!Таблица213[[code]:[упаковка]],4,FALSE)</f>
        <v>ОХЛ</v>
      </c>
      <c r="H5726" t="str">
        <f>VLOOKUP(мпф1[[#This Row],[артикул]],[1]!Таблица213[[code]:[упаковка]],5,FALSE)</f>
        <v>головы</v>
      </c>
      <c r="I5726" s="7">
        <v>208.85641071428569</v>
      </c>
      <c r="J5726" s="15">
        <f>мпф1[[#This Row],[цена]]*мпф1[[#This Row],[объем]]</f>
        <v>12531.384642857141</v>
      </c>
      <c r="K5726" s="15"/>
      <c r="L5726" t="s">
        <v>187</v>
      </c>
    </row>
    <row r="5727" spans="1:12" x14ac:dyDescent="0.35">
      <c r="A5727" t="s">
        <v>161</v>
      </c>
      <c r="B5727" t="s">
        <v>197</v>
      </c>
      <c r="C5727" t="s">
        <v>69</v>
      </c>
      <c r="D5727">
        <v>739</v>
      </c>
      <c r="E5727" t="s">
        <v>91</v>
      </c>
      <c r="F5727" s="26">
        <v>150</v>
      </c>
      <c r="G5727" t="str">
        <f>VLOOKUP(мпф1[[#This Row],[артикул]],[1]!Таблица213[[code]:[упаковка]],4,FALSE)</f>
        <v>ОХЛ</v>
      </c>
      <c r="H5727" t="str">
        <f>VLOOKUP(мпф1[[#This Row],[артикул]],[1]!Таблица213[[code]:[упаковка]],5,FALSE)</f>
        <v>головы</v>
      </c>
      <c r="I5727" s="7">
        <v>208.85641071428569</v>
      </c>
      <c r="J5727" s="15">
        <f>мпф1[[#This Row],[цена]]*мпф1[[#This Row],[объем]]</f>
        <v>31328.461607142854</v>
      </c>
      <c r="K5727" s="15"/>
      <c r="L5727" t="s">
        <v>187</v>
      </c>
    </row>
    <row r="5728" spans="1:12" x14ac:dyDescent="0.35">
      <c r="A5728" t="s">
        <v>161</v>
      </c>
      <c r="B5728" t="s">
        <v>193</v>
      </c>
      <c r="C5728" t="s">
        <v>69</v>
      </c>
      <c r="D5728">
        <v>739</v>
      </c>
      <c r="E5728" t="s">
        <v>91</v>
      </c>
      <c r="F5728" s="26">
        <v>1450</v>
      </c>
      <c r="G5728" t="str">
        <f>VLOOKUP(мпф1[[#This Row],[артикул]],[1]!Таблица213[[code]:[упаковка]],4,FALSE)</f>
        <v>ОХЛ</v>
      </c>
      <c r="H5728" t="str">
        <f>VLOOKUP(мпф1[[#This Row],[артикул]],[1]!Таблица213[[code]:[упаковка]],5,FALSE)</f>
        <v>головы</v>
      </c>
      <c r="I5728" s="7">
        <v>208.85641071428569</v>
      </c>
      <c r="J5728" s="15">
        <f>мпф1[[#This Row],[цена]]*мпф1[[#This Row],[объем]]</f>
        <v>302841.79553571425</v>
      </c>
      <c r="K5728" s="15"/>
      <c r="L5728" t="s">
        <v>187</v>
      </c>
    </row>
    <row r="5729" spans="1:12" x14ac:dyDescent="0.35">
      <c r="A5729" t="s">
        <v>161</v>
      </c>
      <c r="B5729" t="s">
        <v>190</v>
      </c>
      <c r="C5729" t="s">
        <v>25</v>
      </c>
      <c r="D5729">
        <v>739</v>
      </c>
      <c r="E5729" t="s">
        <v>91</v>
      </c>
      <c r="F5729" s="26">
        <v>1250</v>
      </c>
      <c r="G5729" t="str">
        <f>VLOOKUP(мпф1[[#This Row],[артикул]],[1]!Таблица213[[code]:[упаковка]],4,FALSE)</f>
        <v>ОХЛ</v>
      </c>
      <c r="H5729" t="str">
        <f>VLOOKUP(мпф1[[#This Row],[артикул]],[1]!Таблица213[[code]:[упаковка]],5,FALSE)</f>
        <v>головы</v>
      </c>
      <c r="I5729" s="7">
        <v>208.85641071428569</v>
      </c>
      <c r="J5729" s="15">
        <f>мпф1[[#This Row],[цена]]*мпф1[[#This Row],[объем]]</f>
        <v>261070.5133928571</v>
      </c>
      <c r="K5729" s="15"/>
      <c r="L5729" t="s">
        <v>187</v>
      </c>
    </row>
    <row r="5730" spans="1:12" x14ac:dyDescent="0.35">
      <c r="A5730" t="s">
        <v>161</v>
      </c>
      <c r="B5730" t="s">
        <v>196</v>
      </c>
      <c r="C5730" t="s">
        <v>69</v>
      </c>
      <c r="D5730">
        <v>739</v>
      </c>
      <c r="E5730" t="s">
        <v>91</v>
      </c>
      <c r="F5730" s="26">
        <v>130</v>
      </c>
      <c r="G5730" t="str">
        <f>VLOOKUP(мпф1[[#This Row],[артикул]],[1]!Таблица213[[code]:[упаковка]],4,FALSE)</f>
        <v>ОХЛ</v>
      </c>
      <c r="H5730" t="str">
        <f>VLOOKUP(мпф1[[#This Row],[артикул]],[1]!Таблица213[[code]:[упаковка]],5,FALSE)</f>
        <v>головы</v>
      </c>
      <c r="I5730" s="7">
        <v>208.85641071428569</v>
      </c>
      <c r="J5730" s="15">
        <f>мпф1[[#This Row],[цена]]*мпф1[[#This Row],[объем]]</f>
        <v>27151.333392857141</v>
      </c>
      <c r="K5730" s="15"/>
      <c r="L5730" t="s">
        <v>187</v>
      </c>
    </row>
    <row r="5731" spans="1:12" x14ac:dyDescent="0.35">
      <c r="A5731" t="s">
        <v>161</v>
      </c>
      <c r="B5731" t="s">
        <v>198</v>
      </c>
      <c r="C5731" t="s">
        <v>69</v>
      </c>
      <c r="D5731">
        <v>739</v>
      </c>
      <c r="E5731" t="s">
        <v>91</v>
      </c>
      <c r="F5731" s="26">
        <v>50</v>
      </c>
      <c r="G5731" t="str">
        <f>VLOOKUP(мпф1[[#This Row],[артикул]],[1]!Таблица213[[code]:[упаковка]],4,FALSE)</f>
        <v>ОХЛ</v>
      </c>
      <c r="H5731" t="str">
        <f>VLOOKUP(мпф1[[#This Row],[артикул]],[1]!Таблица213[[code]:[упаковка]],5,FALSE)</f>
        <v>головы</v>
      </c>
      <c r="I5731" s="7">
        <v>208.85641071428569</v>
      </c>
      <c r="J5731" s="15">
        <f>мпф1[[#This Row],[цена]]*мпф1[[#This Row],[объем]]</f>
        <v>10442.820535714285</v>
      </c>
      <c r="K5731" s="15"/>
      <c r="L5731" t="s">
        <v>187</v>
      </c>
    </row>
    <row r="5732" spans="1:12" x14ac:dyDescent="0.35">
      <c r="A5732" t="s">
        <v>161</v>
      </c>
      <c r="B5732" t="s">
        <v>162</v>
      </c>
      <c r="C5732" t="s">
        <v>25</v>
      </c>
      <c r="D5732">
        <v>739</v>
      </c>
      <c r="E5732" t="s">
        <v>91</v>
      </c>
      <c r="F5732" s="26">
        <v>110</v>
      </c>
      <c r="G5732" t="str">
        <f>VLOOKUP(мпф1[[#This Row],[артикул]],[1]!Таблица213[[code]:[упаковка]],4,FALSE)</f>
        <v>ОХЛ</v>
      </c>
      <c r="H5732" t="str">
        <f>VLOOKUP(мпф1[[#This Row],[артикул]],[1]!Таблица213[[code]:[упаковка]],5,FALSE)</f>
        <v>головы</v>
      </c>
      <c r="I5732" s="7">
        <v>208.85641071428569</v>
      </c>
      <c r="J5732" s="15">
        <f>мпф1[[#This Row],[цена]]*мпф1[[#This Row],[объем]]</f>
        <v>22974.205178571425</v>
      </c>
      <c r="K5732" s="15"/>
      <c r="L5732" t="s">
        <v>187</v>
      </c>
    </row>
    <row r="5733" spans="1:12" x14ac:dyDescent="0.35">
      <c r="A5733" t="s">
        <v>161</v>
      </c>
      <c r="B5733" t="s">
        <v>179</v>
      </c>
      <c r="C5733" t="s">
        <v>25</v>
      </c>
      <c r="D5733">
        <v>739</v>
      </c>
      <c r="E5733" t="s">
        <v>91</v>
      </c>
      <c r="F5733" s="26">
        <v>1100</v>
      </c>
      <c r="G5733" t="str">
        <f>VLOOKUP(мпф1[[#This Row],[артикул]],[1]!Таблица213[[code]:[упаковка]],4,FALSE)</f>
        <v>ОХЛ</v>
      </c>
      <c r="H5733" t="str">
        <f>VLOOKUP(мпф1[[#This Row],[артикул]],[1]!Таблица213[[code]:[упаковка]],5,FALSE)</f>
        <v>головы</v>
      </c>
      <c r="I5733" s="7">
        <v>208.85641071428569</v>
      </c>
      <c r="J5733" s="15">
        <f>мпф1[[#This Row],[цена]]*мпф1[[#This Row],[объем]]</f>
        <v>229742.05178571425</v>
      </c>
      <c r="K5733" s="15"/>
      <c r="L5733" t="s">
        <v>187</v>
      </c>
    </row>
    <row r="5734" spans="1:12" x14ac:dyDescent="0.35">
      <c r="A5734" t="s">
        <v>161</v>
      </c>
      <c r="B5734" t="s">
        <v>199</v>
      </c>
      <c r="C5734" t="s">
        <v>69</v>
      </c>
      <c r="D5734">
        <v>739</v>
      </c>
      <c r="E5734" t="s">
        <v>91</v>
      </c>
      <c r="F5734" s="26">
        <v>100</v>
      </c>
      <c r="G5734" t="str">
        <f>VLOOKUP(мпф1[[#This Row],[артикул]],[1]!Таблица213[[code]:[упаковка]],4,FALSE)</f>
        <v>ОХЛ</v>
      </c>
      <c r="H5734" t="str">
        <f>VLOOKUP(мпф1[[#This Row],[артикул]],[1]!Таблица213[[code]:[упаковка]],5,FALSE)</f>
        <v>головы</v>
      </c>
      <c r="I5734" s="7">
        <v>208.85641071428569</v>
      </c>
      <c r="J5734" s="15">
        <f>мпф1[[#This Row],[цена]]*мпф1[[#This Row],[объем]]</f>
        <v>20885.64107142857</v>
      </c>
      <c r="K5734" s="15"/>
      <c r="L5734" t="s">
        <v>187</v>
      </c>
    </row>
    <row r="5735" spans="1:12" x14ac:dyDescent="0.35">
      <c r="A5735" t="s">
        <v>161</v>
      </c>
      <c r="B5735" t="s">
        <v>226</v>
      </c>
      <c r="C5735" t="s">
        <v>69</v>
      </c>
      <c r="D5735">
        <v>739</v>
      </c>
      <c r="E5735" t="s">
        <v>91</v>
      </c>
      <c r="F5735" s="26">
        <v>80</v>
      </c>
      <c r="G5735" t="str">
        <f>VLOOKUP(мпф1[[#This Row],[артикул]],[1]!Таблица213[[code]:[упаковка]],4,FALSE)</f>
        <v>ОХЛ</v>
      </c>
      <c r="H5735" t="str">
        <f>VLOOKUP(мпф1[[#This Row],[артикул]],[1]!Таблица213[[code]:[упаковка]],5,FALSE)</f>
        <v>головы</v>
      </c>
      <c r="I5735" s="7">
        <v>208.85641071428569</v>
      </c>
      <c r="J5735" s="15">
        <f>мпф1[[#This Row],[цена]]*мпф1[[#This Row],[объем]]</f>
        <v>16708.512857142854</v>
      </c>
      <c r="K5735" s="15"/>
      <c r="L5735" t="s">
        <v>187</v>
      </c>
    </row>
    <row r="5736" spans="1:12" x14ac:dyDescent="0.35">
      <c r="A5736" t="s">
        <v>161</v>
      </c>
      <c r="B5736" t="s">
        <v>193</v>
      </c>
      <c r="C5736" t="s">
        <v>69</v>
      </c>
      <c r="D5736">
        <v>739</v>
      </c>
      <c r="E5736" t="s">
        <v>91</v>
      </c>
      <c r="F5736" s="26">
        <v>1400</v>
      </c>
      <c r="G5736" t="str">
        <f>VLOOKUP(мпф1[[#This Row],[артикул]],[1]!Таблица213[[code]:[упаковка]],4,FALSE)</f>
        <v>ОХЛ</v>
      </c>
      <c r="H5736" t="str">
        <f>VLOOKUP(мпф1[[#This Row],[артикул]],[1]!Таблица213[[code]:[упаковка]],5,FALSE)</f>
        <v>головы</v>
      </c>
      <c r="I5736" s="7">
        <v>208.85641071428569</v>
      </c>
      <c r="J5736" s="15">
        <f>мпф1[[#This Row],[цена]]*мпф1[[#This Row],[объем]]</f>
        <v>292398.97499999998</v>
      </c>
      <c r="K5736" s="15"/>
      <c r="L5736" t="s">
        <v>187</v>
      </c>
    </row>
    <row r="5737" spans="1:12" x14ac:dyDescent="0.35">
      <c r="A5737" t="s">
        <v>161</v>
      </c>
      <c r="B5737" t="s">
        <v>190</v>
      </c>
      <c r="C5737" t="s">
        <v>25</v>
      </c>
      <c r="D5737">
        <v>739</v>
      </c>
      <c r="E5737" t="s">
        <v>91</v>
      </c>
      <c r="F5737" s="26">
        <v>250</v>
      </c>
      <c r="G5737" t="str">
        <f>VLOOKUP(мпф1[[#This Row],[артикул]],[1]!Таблица213[[code]:[упаковка]],4,FALSE)</f>
        <v>ОХЛ</v>
      </c>
      <c r="H5737" t="str">
        <f>VLOOKUP(мпф1[[#This Row],[артикул]],[1]!Таблица213[[code]:[упаковка]],5,FALSE)</f>
        <v>головы</v>
      </c>
      <c r="I5737" s="7">
        <v>208.85641071428569</v>
      </c>
      <c r="J5737" s="15">
        <f>мпф1[[#This Row],[цена]]*мпф1[[#This Row],[объем]]</f>
        <v>52214.10267857142</v>
      </c>
      <c r="K5737" s="15"/>
      <c r="L5737" t="s">
        <v>187</v>
      </c>
    </row>
    <row r="5738" spans="1:12" x14ac:dyDescent="0.35">
      <c r="A5738" t="s">
        <v>161</v>
      </c>
      <c r="B5738" t="s">
        <v>196</v>
      </c>
      <c r="C5738" t="s">
        <v>69</v>
      </c>
      <c r="D5738">
        <v>739</v>
      </c>
      <c r="E5738" t="s">
        <v>91</v>
      </c>
      <c r="F5738" s="26">
        <v>20</v>
      </c>
      <c r="G5738" t="str">
        <f>VLOOKUP(мпф1[[#This Row],[артикул]],[1]!Таблица213[[code]:[упаковка]],4,FALSE)</f>
        <v>ОХЛ</v>
      </c>
      <c r="H5738" t="str">
        <f>VLOOKUP(мпф1[[#This Row],[артикул]],[1]!Таблица213[[code]:[упаковка]],5,FALSE)</f>
        <v>головы</v>
      </c>
      <c r="I5738" s="7">
        <v>208.85641071428569</v>
      </c>
      <c r="J5738" s="15">
        <f>мпф1[[#This Row],[цена]]*мпф1[[#This Row],[объем]]</f>
        <v>4177.1282142857135</v>
      </c>
      <c r="K5738" s="15"/>
      <c r="L5738" t="s">
        <v>187</v>
      </c>
    </row>
    <row r="5739" spans="1:12" x14ac:dyDescent="0.35">
      <c r="A5739" t="s">
        <v>161</v>
      </c>
      <c r="B5739" t="s">
        <v>162</v>
      </c>
      <c r="C5739" t="s">
        <v>25</v>
      </c>
      <c r="D5739">
        <v>739</v>
      </c>
      <c r="E5739" t="s">
        <v>91</v>
      </c>
      <c r="F5739" s="26">
        <v>30</v>
      </c>
      <c r="G5739" t="str">
        <f>VLOOKUP(мпф1[[#This Row],[артикул]],[1]!Таблица213[[code]:[упаковка]],4,FALSE)</f>
        <v>ОХЛ</v>
      </c>
      <c r="H5739" t="str">
        <f>VLOOKUP(мпф1[[#This Row],[артикул]],[1]!Таблица213[[code]:[упаковка]],5,FALSE)</f>
        <v>головы</v>
      </c>
      <c r="I5739" s="7">
        <v>208.85641071428569</v>
      </c>
      <c r="J5739" s="15">
        <f>мпф1[[#This Row],[цена]]*мпф1[[#This Row],[объем]]</f>
        <v>6265.6923214285707</v>
      </c>
      <c r="K5739" s="15"/>
      <c r="L5739" t="s">
        <v>187</v>
      </c>
    </row>
    <row r="5740" spans="1:12" x14ac:dyDescent="0.35">
      <c r="A5740" t="s">
        <v>161</v>
      </c>
      <c r="B5740" t="s">
        <v>179</v>
      </c>
      <c r="C5740" t="s">
        <v>25</v>
      </c>
      <c r="D5740">
        <v>739</v>
      </c>
      <c r="E5740" t="s">
        <v>91</v>
      </c>
      <c r="F5740" s="26">
        <v>200</v>
      </c>
      <c r="G5740" t="str">
        <f>VLOOKUP(мпф1[[#This Row],[артикул]],[1]!Таблица213[[code]:[упаковка]],4,FALSE)</f>
        <v>ОХЛ</v>
      </c>
      <c r="H5740" t="str">
        <f>VLOOKUP(мпф1[[#This Row],[артикул]],[1]!Таблица213[[code]:[упаковка]],5,FALSE)</f>
        <v>головы</v>
      </c>
      <c r="I5740" s="7">
        <v>208.85641071428569</v>
      </c>
      <c r="J5740" s="15">
        <f>мпф1[[#This Row],[цена]]*мпф1[[#This Row],[объем]]</f>
        <v>41771.282142857141</v>
      </c>
      <c r="K5740" s="15"/>
      <c r="L5740" t="s">
        <v>187</v>
      </c>
    </row>
    <row r="5741" spans="1:12" x14ac:dyDescent="0.35">
      <c r="A5741" t="s">
        <v>161</v>
      </c>
      <c r="B5741" t="s">
        <v>199</v>
      </c>
      <c r="C5741" t="s">
        <v>69</v>
      </c>
      <c r="D5741">
        <v>739</v>
      </c>
      <c r="E5741" t="s">
        <v>91</v>
      </c>
      <c r="F5741" s="26">
        <v>20</v>
      </c>
      <c r="G5741" t="str">
        <f>VLOOKUP(мпф1[[#This Row],[артикул]],[1]!Таблица213[[code]:[упаковка]],4,FALSE)</f>
        <v>ОХЛ</v>
      </c>
      <c r="H5741" t="str">
        <f>VLOOKUP(мпф1[[#This Row],[артикул]],[1]!Таблица213[[code]:[упаковка]],5,FALSE)</f>
        <v>головы</v>
      </c>
      <c r="I5741" s="7">
        <v>208.85641071428569</v>
      </c>
      <c r="J5741" s="15">
        <f>мпф1[[#This Row],[цена]]*мпф1[[#This Row],[объем]]</f>
        <v>4177.1282142857135</v>
      </c>
      <c r="K5741" s="15"/>
      <c r="L5741" t="s">
        <v>187</v>
      </c>
    </row>
    <row r="5742" spans="1:12" x14ac:dyDescent="0.35">
      <c r="A5742" t="s">
        <v>161</v>
      </c>
      <c r="B5742" t="s">
        <v>226</v>
      </c>
      <c r="C5742" t="s">
        <v>69</v>
      </c>
      <c r="D5742">
        <v>739</v>
      </c>
      <c r="E5742" t="s">
        <v>91</v>
      </c>
      <c r="F5742" s="26">
        <v>50</v>
      </c>
      <c r="G5742" t="str">
        <f>VLOOKUP(мпф1[[#This Row],[артикул]],[1]!Таблица213[[code]:[упаковка]],4,FALSE)</f>
        <v>ОХЛ</v>
      </c>
      <c r="H5742" t="str">
        <f>VLOOKUP(мпф1[[#This Row],[артикул]],[1]!Таблица213[[code]:[упаковка]],5,FALSE)</f>
        <v>головы</v>
      </c>
      <c r="I5742" s="7">
        <v>208.85641071428569</v>
      </c>
      <c r="J5742" s="15">
        <f>мпф1[[#This Row],[цена]]*мпф1[[#This Row],[объем]]</f>
        <v>10442.820535714285</v>
      </c>
      <c r="K5742" s="15"/>
      <c r="L5742" t="s">
        <v>187</v>
      </c>
    </row>
    <row r="5743" spans="1:12" x14ac:dyDescent="0.35">
      <c r="A5743" t="s">
        <v>161</v>
      </c>
      <c r="B5743" t="s">
        <v>193</v>
      </c>
      <c r="C5743" t="s">
        <v>69</v>
      </c>
      <c r="D5743">
        <v>739</v>
      </c>
      <c r="E5743" t="s">
        <v>91</v>
      </c>
      <c r="F5743" s="26">
        <v>200</v>
      </c>
      <c r="G5743" t="str">
        <f>VLOOKUP(мпф1[[#This Row],[артикул]],[1]!Таблица213[[code]:[упаковка]],4,FALSE)</f>
        <v>ОХЛ</v>
      </c>
      <c r="H5743" t="str">
        <f>VLOOKUP(мпф1[[#This Row],[артикул]],[1]!Таблица213[[code]:[упаковка]],5,FALSE)</f>
        <v>головы</v>
      </c>
      <c r="I5743" s="7">
        <v>208.85641071428569</v>
      </c>
      <c r="J5743" s="15">
        <f>мпф1[[#This Row],[цена]]*мпф1[[#This Row],[объем]]</f>
        <v>41771.282142857141</v>
      </c>
      <c r="K5743" s="15"/>
      <c r="L5743" t="s">
        <v>187</v>
      </c>
    </row>
    <row r="5744" spans="1:12" x14ac:dyDescent="0.35">
      <c r="A5744" t="s">
        <v>161</v>
      </c>
      <c r="B5744" t="s">
        <v>222</v>
      </c>
      <c r="C5744" t="s">
        <v>222</v>
      </c>
      <c r="D5744">
        <v>411</v>
      </c>
      <c r="E5744" t="s">
        <v>157</v>
      </c>
      <c r="F5744" s="26">
        <v>6287.5717567826396</v>
      </c>
      <c r="G5744" t="str">
        <f>VLOOKUP(мпф1[[#This Row],[артикул]],[1]!Таблица213[[code]:[упаковка]],4,FALSE)</f>
        <v>ЗАМ</v>
      </c>
      <c r="H5744" t="str">
        <f>VLOOKUP(мпф1[[#This Row],[артикул]],[1]!Таблица213[[code]:[упаковка]],5,FALSE)</f>
        <v>печень</v>
      </c>
      <c r="I5744" s="7">
        <v>322.63392857142856</v>
      </c>
      <c r="J5744" s="15">
        <f>мпф1[[#This Row],[цена]]*мпф1[[#This Row],[объем]]</f>
        <v>2028583.9770655418</v>
      </c>
      <c r="K5744" s="15"/>
      <c r="L5744" t="s">
        <v>187</v>
      </c>
    </row>
    <row r="5745" spans="1:12" x14ac:dyDescent="0.35">
      <c r="A5745" t="s">
        <v>161</v>
      </c>
      <c r="B5745" t="s">
        <v>222</v>
      </c>
      <c r="C5745" t="s">
        <v>222</v>
      </c>
      <c r="D5745">
        <v>411</v>
      </c>
      <c r="E5745" t="s">
        <v>157</v>
      </c>
      <c r="F5745" s="26">
        <v>6287.5717567826396</v>
      </c>
      <c r="G5745" t="str">
        <f>VLOOKUP(мпф1[[#This Row],[артикул]],[1]!Таблица213[[code]:[упаковка]],4,FALSE)</f>
        <v>ЗАМ</v>
      </c>
      <c r="H5745" t="str">
        <f>VLOOKUP(мпф1[[#This Row],[артикул]],[1]!Таблица213[[code]:[упаковка]],5,FALSE)</f>
        <v>печень</v>
      </c>
      <c r="I5745" s="7">
        <v>322.63392857142856</v>
      </c>
      <c r="J5745" s="15">
        <f>мпф1[[#This Row],[цена]]*мпф1[[#This Row],[объем]]</f>
        <v>2028583.9770655418</v>
      </c>
      <c r="K5745" s="15"/>
      <c r="L5745" t="s">
        <v>187</v>
      </c>
    </row>
    <row r="5746" spans="1:12" x14ac:dyDescent="0.35">
      <c r="A5746" t="s">
        <v>161</v>
      </c>
      <c r="B5746" t="s">
        <v>222</v>
      </c>
      <c r="C5746" t="s">
        <v>222</v>
      </c>
      <c r="D5746">
        <v>1051</v>
      </c>
      <c r="E5746" t="s">
        <v>128</v>
      </c>
      <c r="F5746" s="26">
        <v>21734.297397837901</v>
      </c>
      <c r="G5746" t="str">
        <f>VLOOKUP(мпф1[[#This Row],[артикул]],[1]!Таблица213[[code]:[упаковка]],4,FALSE)</f>
        <v>ЗАМ</v>
      </c>
      <c r="H5746" t="str">
        <f>VLOOKUP(мпф1[[#This Row],[артикул]],[1]!Таблица213[[code]:[упаковка]],5,FALSE)</f>
        <v>тушка</v>
      </c>
      <c r="I5746" s="7">
        <v>680.62499999999989</v>
      </c>
      <c r="J5746" s="15">
        <f>мпф1[[#This Row],[цена]]*мпф1[[#This Row],[объем]]</f>
        <v>14792906.166403418</v>
      </c>
      <c r="K5746" s="15"/>
      <c r="L5746" t="s">
        <v>187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УКПФ производство</vt:lpstr>
      <vt:lpstr>МПФ производство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2021-04-27T10:44:56Z</dcterms:created>
  <dcterms:modified xsi:type="dcterms:W3CDTF">2021-04-27T10:45:26Z</dcterms:modified>
</cp:coreProperties>
</file>